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Adat\2. Iskola\8. Edutus\1. Órarend, vizsgarend\26 ősz\"/>
    </mc:Choice>
  </mc:AlternateContent>
  <xr:revisionPtr revIDLastSave="0" documentId="13_ncr:1_{1238E65B-F765-49D2-AC88-D5063BA4D0D8}" xr6:coauthVersionLast="47" xr6:coauthVersionMax="47" xr10:uidLastSave="{00000000-0000-0000-0000-000000000000}"/>
  <bookViews>
    <workbookView xWindow="-108" yWindow="-108" windowWidth="23256" windowHeight="12720" tabRatio="869" firstSheet="6" activeTab="6" xr2:uid="{00000000-000D-0000-FFFF-FFFF00000000}"/>
  </bookViews>
  <sheets>
    <sheet name="segéd" sheetId="5" r:id="rId1"/>
    <sheet name="kurzusok" sheetId="93" r:id="rId2"/>
    <sheet name="Bp. terem" sheetId="4" r:id="rId3"/>
    <sheet name="Tb. terem" sheetId="44" r:id="rId4"/>
    <sheet name="Bp." sheetId="46" r:id="rId5"/>
    <sheet name="Tb." sheetId="54" r:id="rId6"/>
    <sheet name="Útmutató" sheetId="45" r:id="rId7"/>
    <sheet name="Alap" sheetId="1" r:id="rId8"/>
    <sheet name="Oktató" sheetId="3" r:id="rId9"/>
    <sheet name="B1" sheetId="89" r:id="rId10"/>
    <sheet name="1T" sheetId="88" r:id="rId11"/>
    <sheet name="B1F" sheetId="87" r:id="rId12"/>
    <sheet name="B1M" sheetId="86" r:id="rId13"/>
    <sheet name="1E" sheetId="81" r:id="rId14"/>
    <sheet name="1K" sheetId="80" r:id="rId15"/>
    <sheet name="T1" sheetId="92" r:id="rId16"/>
    <sheet name="T1FK" sheetId="91" r:id="rId17"/>
    <sheet name="1FM" sheetId="90" r:id="rId18"/>
    <sheet name="1Mű" sheetId="84" r:id="rId19"/>
    <sheet name="1Me" sheetId="85" r:id="rId20"/>
    <sheet name="T1M" sheetId="83" r:id="rId21"/>
    <sheet name="B2G" sheetId="79" r:id="rId22"/>
    <sheet name="B2K" sheetId="78" r:id="rId23"/>
    <sheet name="2T" sheetId="74" r:id="rId24"/>
    <sheet name="2FK" sheetId="63" r:id="rId25"/>
    <sheet name="B2M" sheetId="16" r:id="rId26"/>
    <sheet name="2E" sheetId="24" r:id="rId27"/>
    <sheet name="2K" sheetId="20" r:id="rId28"/>
    <sheet name="T2G" sheetId="82" r:id="rId29"/>
    <sheet name="T2K" sheetId="35" r:id="rId30"/>
    <sheet name="2FM" sheetId="28" r:id="rId31"/>
    <sheet name="2Mű" sheetId="69" r:id="rId32"/>
    <sheet name="2Me" sheetId="43" r:id="rId33"/>
    <sheet name="T2M" sheetId="42" r:id="rId34"/>
    <sheet name="BGI" sheetId="64" r:id="rId35"/>
    <sheet name="BGK" sheetId="65" r:id="rId36"/>
    <sheet name="BGN" sheetId="26" r:id="rId37"/>
    <sheet name="BKL" sheetId="59" r:id="rId38"/>
    <sheet name="BKM" sheetId="58" r:id="rId39"/>
    <sheet name="BKN" sheetId="12" r:id="rId40"/>
    <sheet name="3T" sheetId="13" r:id="rId41"/>
    <sheet name="TGI" sheetId="62" r:id="rId42"/>
    <sheet name="TGK" sheetId="21" r:id="rId43"/>
    <sheet name="TGN" sheetId="55" r:id="rId44"/>
    <sheet name="TKL" sheetId="70" r:id="rId45"/>
    <sheet name="TKM" sheetId="66" r:id="rId46"/>
    <sheet name="TKN" sheetId="41" r:id="rId47"/>
    <sheet name="3MF" sheetId="71" r:id="rId48"/>
    <sheet name="3ML" sheetId="40" r:id="rId49"/>
    <sheet name="3MM" sheetId="68" r:id="rId50"/>
    <sheet name="3MK" sheetId="17" r:id="rId51"/>
    <sheet name="3MR" sheetId="56" r:id="rId52"/>
    <sheet name="4MF" sheetId="18" r:id="rId53"/>
    <sheet name="4ML" sheetId="67" r:id="rId54"/>
    <sheet name="4MM" sheetId="72" r:id="rId55"/>
    <sheet name="4MK" sheetId="39" r:id="rId56"/>
    <sheet name="MeL" sheetId="38" r:id="rId57"/>
    <sheet name="4MR" sheetId="37" r:id="rId58"/>
  </sheets>
  <externalReferences>
    <externalReference r:id="rId59"/>
    <externalReference r:id="rId60"/>
  </externalReferences>
  <definedNames>
    <definedName name="_xlnm._FilterDatabase" localSheetId="7" hidden="1">Alap!$A$2:$DP$1497</definedName>
    <definedName name="_xlnm._FilterDatabase" localSheetId="1" hidden="1">kurzusok!$A$1:$H$1115</definedName>
    <definedName name="Oktató" localSheetId="1">[1]segéd!$A$1:$A$57</definedName>
    <definedName name="Oktató">segéd!$A$1:$A$77</definedName>
    <definedName name="oktatók">segéd!$A$1:$A$77</definedName>
    <definedName name="tbterem" localSheetId="1">[1]segéd!$D$1:$D$21</definedName>
    <definedName name="tbterem">segéd!$D$1:$D$22</definedName>
    <definedName name="Terem" localSheetId="1">[1]segéd!$C$1:$C$12</definedName>
    <definedName name="Terem">segéd!$C$1:$C$11</definedName>
    <definedName name="xy">[2]segéd!$A$1:$A$70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S1429" i="1" l="1"/>
  <c r="BQ1429" i="1" s="1"/>
  <c r="BR1429" i="1"/>
  <c r="BH1429" i="1"/>
  <c r="BE1429" i="1"/>
  <c r="BD1429" i="1"/>
  <c r="BC1429" i="1"/>
  <c r="BB1429" i="1"/>
  <c r="BA1429" i="1"/>
  <c r="AZ1429" i="1"/>
  <c r="AY1429" i="1"/>
  <c r="AX1429" i="1"/>
  <c r="AW1429" i="1"/>
  <c r="AV1429" i="1"/>
  <c r="AU1429" i="1"/>
  <c r="AT1429" i="1"/>
  <c r="AS1429" i="1"/>
  <c r="AR1429" i="1"/>
  <c r="AQ1429" i="1"/>
  <c r="AP1429" i="1"/>
  <c r="AO1429" i="1"/>
  <c r="AN1429" i="1"/>
  <c r="AM1429" i="1"/>
  <c r="AL1429" i="1"/>
  <c r="AK1429" i="1"/>
  <c r="AJ1429" i="1"/>
  <c r="AI1429" i="1"/>
  <c r="AH1429" i="1"/>
  <c r="AG1429" i="1"/>
  <c r="AF1429" i="1"/>
  <c r="AE1429" i="1"/>
  <c r="AD1429" i="1"/>
  <c r="AC1429" i="1"/>
  <c r="AB1429" i="1"/>
  <c r="AA1429" i="1"/>
  <c r="Z1429" i="1"/>
  <c r="Y1429" i="1"/>
  <c r="X1429" i="1"/>
  <c r="W1429" i="1"/>
  <c r="V1429" i="1"/>
  <c r="U1429" i="1"/>
  <c r="T1429" i="1"/>
  <c r="S1429" i="1"/>
  <c r="R1429" i="1"/>
  <c r="Q1429" i="1"/>
  <c r="P1429" i="1"/>
  <c r="O1429" i="1"/>
  <c r="N1429" i="1"/>
  <c r="M1429" i="1"/>
  <c r="L1429" i="1"/>
  <c r="K1429" i="1"/>
  <c r="J1429" i="1"/>
  <c r="I1429" i="1"/>
  <c r="H1429" i="1"/>
  <c r="G1429" i="1"/>
  <c r="F1429" i="1"/>
  <c r="E1429" i="1"/>
  <c r="C1429" i="1"/>
  <c r="B1429" i="1"/>
  <c r="A1429" i="1"/>
  <c r="BS1428" i="1"/>
  <c r="D1428" i="1" s="1"/>
  <c r="BR1428" i="1"/>
  <c r="B1428" i="1" s="1"/>
  <c r="BH1428" i="1"/>
  <c r="BE1428" i="1"/>
  <c r="BD1428" i="1"/>
  <c r="BC1428" i="1"/>
  <c r="BB1428" i="1"/>
  <c r="BA1428" i="1"/>
  <c r="AZ1428" i="1"/>
  <c r="AY1428" i="1"/>
  <c r="AX1428" i="1"/>
  <c r="AW1428" i="1"/>
  <c r="AV1428" i="1"/>
  <c r="AU1428" i="1"/>
  <c r="AT1428" i="1"/>
  <c r="AS1428" i="1"/>
  <c r="AR1428" i="1"/>
  <c r="AQ1428" i="1"/>
  <c r="AP1428" i="1"/>
  <c r="AO1428" i="1"/>
  <c r="AN1428" i="1"/>
  <c r="AM1428" i="1"/>
  <c r="AL1428" i="1"/>
  <c r="AK1428" i="1"/>
  <c r="AJ1428" i="1"/>
  <c r="AI1428" i="1"/>
  <c r="AH1428" i="1"/>
  <c r="AG1428" i="1"/>
  <c r="AF1428" i="1"/>
  <c r="AE1428" i="1"/>
  <c r="AD1428" i="1"/>
  <c r="AC1428" i="1"/>
  <c r="AB1428" i="1"/>
  <c r="AA1428" i="1"/>
  <c r="Z1428" i="1"/>
  <c r="Y1428" i="1"/>
  <c r="X1428" i="1"/>
  <c r="W1428" i="1"/>
  <c r="V1428" i="1"/>
  <c r="U1428" i="1"/>
  <c r="T1428" i="1"/>
  <c r="S1428" i="1"/>
  <c r="R1428" i="1"/>
  <c r="Q1428" i="1"/>
  <c r="P1428" i="1"/>
  <c r="O1428" i="1"/>
  <c r="N1428" i="1"/>
  <c r="M1428" i="1"/>
  <c r="L1428" i="1"/>
  <c r="K1428" i="1"/>
  <c r="J1428" i="1"/>
  <c r="I1428" i="1"/>
  <c r="H1428" i="1"/>
  <c r="G1428" i="1"/>
  <c r="F1428" i="1"/>
  <c r="E1428" i="1"/>
  <c r="C1428" i="1"/>
  <c r="A1428" i="1"/>
  <c r="BS1244" i="1"/>
  <c r="D1244" i="1" s="1"/>
  <c r="BR1244" i="1"/>
  <c r="B1244" i="1" s="1"/>
  <c r="BH1244" i="1"/>
  <c r="BE1244" i="1"/>
  <c r="BD1244" i="1"/>
  <c r="BC1244" i="1"/>
  <c r="BB1244" i="1"/>
  <c r="BA1244" i="1"/>
  <c r="AZ1244" i="1"/>
  <c r="AY1244" i="1"/>
  <c r="AX1244" i="1"/>
  <c r="AW1244" i="1"/>
  <c r="AV1244" i="1"/>
  <c r="AU1244" i="1"/>
  <c r="AT1244" i="1"/>
  <c r="AS1244" i="1"/>
  <c r="AR1244" i="1"/>
  <c r="AQ1244" i="1"/>
  <c r="AP1244" i="1"/>
  <c r="AO1244" i="1"/>
  <c r="AN1244" i="1"/>
  <c r="AM1244" i="1"/>
  <c r="AL1244" i="1"/>
  <c r="AK1244" i="1"/>
  <c r="AJ1244" i="1"/>
  <c r="AI1244" i="1"/>
  <c r="AH1244" i="1"/>
  <c r="AG1244" i="1"/>
  <c r="AF1244" i="1"/>
  <c r="AE1244" i="1"/>
  <c r="AD1244" i="1"/>
  <c r="AC1244" i="1"/>
  <c r="AB1244" i="1"/>
  <c r="AA1244" i="1"/>
  <c r="Z1244" i="1"/>
  <c r="Y1244" i="1"/>
  <c r="X1244" i="1"/>
  <c r="W1244" i="1"/>
  <c r="V1244" i="1"/>
  <c r="U1244" i="1"/>
  <c r="T1244" i="1"/>
  <c r="S1244" i="1"/>
  <c r="R1244" i="1"/>
  <c r="Q1244" i="1"/>
  <c r="P1244" i="1"/>
  <c r="O1244" i="1"/>
  <c r="N1244" i="1"/>
  <c r="M1244" i="1"/>
  <c r="L1244" i="1"/>
  <c r="K1244" i="1"/>
  <c r="J1244" i="1"/>
  <c r="I1244" i="1"/>
  <c r="H1244" i="1"/>
  <c r="G1244" i="1"/>
  <c r="F1244" i="1"/>
  <c r="E1244" i="1"/>
  <c r="C1244" i="1"/>
  <c r="A1244" i="1"/>
  <c r="BS1242" i="1"/>
  <c r="BR1242" i="1"/>
  <c r="B1242" i="1" s="1"/>
  <c r="BH1242" i="1"/>
  <c r="BE1242" i="1"/>
  <c r="BD1242" i="1"/>
  <c r="BC1242" i="1"/>
  <c r="BB1242" i="1"/>
  <c r="BA1242" i="1"/>
  <c r="AZ1242" i="1"/>
  <c r="AY1242" i="1"/>
  <c r="AX1242" i="1"/>
  <c r="AW1242" i="1"/>
  <c r="AV1242" i="1"/>
  <c r="AU1242" i="1"/>
  <c r="AT1242" i="1"/>
  <c r="AS1242" i="1"/>
  <c r="AR1242" i="1"/>
  <c r="AQ1242" i="1"/>
  <c r="AP1242" i="1"/>
  <c r="AO1242" i="1"/>
  <c r="AN1242" i="1"/>
  <c r="AM1242" i="1"/>
  <c r="AL1242" i="1"/>
  <c r="AK1242" i="1"/>
  <c r="AJ1242" i="1"/>
  <c r="AI1242" i="1"/>
  <c r="AH1242" i="1"/>
  <c r="AG1242" i="1"/>
  <c r="AF1242" i="1"/>
  <c r="AE1242" i="1"/>
  <c r="AD1242" i="1"/>
  <c r="AC1242" i="1"/>
  <c r="AB1242" i="1"/>
  <c r="AA1242" i="1"/>
  <c r="Z1242" i="1"/>
  <c r="Y1242" i="1"/>
  <c r="X1242" i="1"/>
  <c r="W1242" i="1"/>
  <c r="V1242" i="1"/>
  <c r="U1242" i="1"/>
  <c r="T1242" i="1"/>
  <c r="S1242" i="1"/>
  <c r="R1242" i="1"/>
  <c r="Q1242" i="1"/>
  <c r="P1242" i="1"/>
  <c r="O1242" i="1"/>
  <c r="N1242" i="1"/>
  <c r="M1242" i="1"/>
  <c r="L1242" i="1"/>
  <c r="K1242" i="1"/>
  <c r="J1242" i="1"/>
  <c r="I1242" i="1"/>
  <c r="H1242" i="1"/>
  <c r="G1242" i="1"/>
  <c r="F1242" i="1"/>
  <c r="E1242" i="1"/>
  <c r="C1242" i="1"/>
  <c r="A1242" i="1"/>
  <c r="BS1137" i="1"/>
  <c r="D1137" i="1" s="1"/>
  <c r="BR1137" i="1"/>
  <c r="B1137" i="1" s="1"/>
  <c r="BH1137" i="1"/>
  <c r="BE1137" i="1"/>
  <c r="BD1137" i="1"/>
  <c r="BC1137" i="1"/>
  <c r="BB1137" i="1"/>
  <c r="BA1137" i="1"/>
  <c r="AZ1137" i="1"/>
  <c r="AY1137" i="1"/>
  <c r="AX1137" i="1"/>
  <c r="AW1137" i="1"/>
  <c r="AV1137" i="1"/>
  <c r="AU1137" i="1"/>
  <c r="AT1137" i="1"/>
  <c r="AS1137" i="1"/>
  <c r="AR1137" i="1"/>
  <c r="AQ1137" i="1"/>
  <c r="AP1137" i="1"/>
  <c r="AO1137" i="1"/>
  <c r="AN1137" i="1"/>
  <c r="AM1137" i="1"/>
  <c r="AL1137" i="1"/>
  <c r="AK1137" i="1"/>
  <c r="AJ1137" i="1"/>
  <c r="AI1137" i="1"/>
  <c r="AH1137" i="1"/>
  <c r="AG1137" i="1"/>
  <c r="AF1137" i="1"/>
  <c r="AE1137" i="1"/>
  <c r="AD1137" i="1"/>
  <c r="AC1137" i="1"/>
  <c r="AB1137" i="1"/>
  <c r="AA1137" i="1"/>
  <c r="Z1137" i="1"/>
  <c r="Y1137" i="1"/>
  <c r="X1137" i="1"/>
  <c r="W1137" i="1"/>
  <c r="V1137" i="1"/>
  <c r="U1137" i="1"/>
  <c r="T1137" i="1"/>
  <c r="S1137" i="1"/>
  <c r="R1137" i="1"/>
  <c r="Q1137" i="1"/>
  <c r="P1137" i="1"/>
  <c r="O1137" i="1"/>
  <c r="N1137" i="1"/>
  <c r="M1137" i="1"/>
  <c r="L1137" i="1"/>
  <c r="K1137" i="1"/>
  <c r="J1137" i="1"/>
  <c r="I1137" i="1"/>
  <c r="H1137" i="1"/>
  <c r="G1137" i="1"/>
  <c r="F1137" i="1"/>
  <c r="E1137" i="1"/>
  <c r="C1137" i="1"/>
  <c r="A1137" i="1"/>
  <c r="BS1132" i="1"/>
  <c r="D1132" i="1" s="1"/>
  <c r="BR1132" i="1"/>
  <c r="BQ1132" i="1" s="1"/>
  <c r="BH1132" i="1"/>
  <c r="BE1132" i="1"/>
  <c r="BD1132" i="1"/>
  <c r="BC1132" i="1"/>
  <c r="BB1132" i="1"/>
  <c r="BA1132" i="1"/>
  <c r="AZ1132" i="1"/>
  <c r="AY1132" i="1"/>
  <c r="AX1132" i="1"/>
  <c r="AW1132" i="1"/>
  <c r="AV1132" i="1"/>
  <c r="AU1132" i="1"/>
  <c r="AT1132" i="1"/>
  <c r="AS1132" i="1"/>
  <c r="AR1132" i="1"/>
  <c r="AQ1132" i="1"/>
  <c r="AP1132" i="1"/>
  <c r="AO1132" i="1"/>
  <c r="AN1132" i="1"/>
  <c r="AM1132" i="1"/>
  <c r="AL1132" i="1"/>
  <c r="AK1132" i="1"/>
  <c r="AJ1132" i="1"/>
  <c r="AI1132" i="1"/>
  <c r="AH1132" i="1"/>
  <c r="AG1132" i="1"/>
  <c r="AF1132" i="1"/>
  <c r="AE1132" i="1"/>
  <c r="AD1132" i="1"/>
  <c r="AC1132" i="1"/>
  <c r="AB1132" i="1"/>
  <c r="AA1132" i="1"/>
  <c r="Z1132" i="1"/>
  <c r="Y1132" i="1"/>
  <c r="X1132" i="1"/>
  <c r="W1132" i="1"/>
  <c r="V1132" i="1"/>
  <c r="U1132" i="1"/>
  <c r="T1132" i="1"/>
  <c r="S1132" i="1"/>
  <c r="R1132" i="1"/>
  <c r="Q1132" i="1"/>
  <c r="P1132" i="1"/>
  <c r="O1132" i="1"/>
  <c r="N1132" i="1"/>
  <c r="M1132" i="1"/>
  <c r="L1132" i="1"/>
  <c r="K1132" i="1"/>
  <c r="J1132" i="1"/>
  <c r="I1132" i="1"/>
  <c r="H1132" i="1"/>
  <c r="G1132" i="1"/>
  <c r="F1132" i="1"/>
  <c r="E1132" i="1"/>
  <c r="C1132" i="1"/>
  <c r="A1132" i="1"/>
  <c r="BS778" i="1"/>
  <c r="BR778" i="1"/>
  <c r="B778" i="1" s="1"/>
  <c r="BH778" i="1"/>
  <c r="BE778" i="1"/>
  <c r="BD778" i="1"/>
  <c r="BC778" i="1"/>
  <c r="BB778" i="1"/>
  <c r="BA778" i="1"/>
  <c r="AZ778" i="1"/>
  <c r="AY778" i="1"/>
  <c r="AX778" i="1"/>
  <c r="AW778" i="1"/>
  <c r="AV778" i="1"/>
  <c r="AU778" i="1"/>
  <c r="AT778" i="1"/>
  <c r="AS778" i="1"/>
  <c r="AR778" i="1"/>
  <c r="AQ778" i="1"/>
  <c r="AP778" i="1"/>
  <c r="AO778" i="1"/>
  <c r="AN778" i="1"/>
  <c r="AM778" i="1"/>
  <c r="AL778" i="1"/>
  <c r="AK778" i="1"/>
  <c r="AJ778" i="1"/>
  <c r="AI778" i="1"/>
  <c r="AH778" i="1"/>
  <c r="AG778" i="1"/>
  <c r="AF778" i="1"/>
  <c r="AE778" i="1"/>
  <c r="AD778" i="1"/>
  <c r="AC778" i="1"/>
  <c r="AB778" i="1"/>
  <c r="AA778" i="1"/>
  <c r="Z778" i="1"/>
  <c r="Y778" i="1"/>
  <c r="X778" i="1"/>
  <c r="W778" i="1"/>
  <c r="V778" i="1"/>
  <c r="U778" i="1"/>
  <c r="T778" i="1"/>
  <c r="S778" i="1"/>
  <c r="R778" i="1"/>
  <c r="Q778" i="1"/>
  <c r="P778" i="1"/>
  <c r="O778" i="1"/>
  <c r="N778" i="1"/>
  <c r="M778" i="1"/>
  <c r="L778" i="1"/>
  <c r="K778" i="1"/>
  <c r="J778" i="1"/>
  <c r="I778" i="1"/>
  <c r="H778" i="1"/>
  <c r="G778" i="1"/>
  <c r="F778" i="1"/>
  <c r="E778" i="1"/>
  <c r="C778" i="1"/>
  <c r="A778" i="1"/>
  <c r="BS774" i="1"/>
  <c r="D774" i="1" s="1"/>
  <c r="BR774" i="1"/>
  <c r="BH774" i="1"/>
  <c r="BE774" i="1"/>
  <c r="BD774" i="1"/>
  <c r="BC774" i="1"/>
  <c r="BB774" i="1"/>
  <c r="BA774" i="1"/>
  <c r="AZ774" i="1"/>
  <c r="AY774" i="1"/>
  <c r="AX774" i="1"/>
  <c r="AW774" i="1"/>
  <c r="AV774" i="1"/>
  <c r="AU774" i="1"/>
  <c r="AT774" i="1"/>
  <c r="AS774" i="1"/>
  <c r="AR774" i="1"/>
  <c r="AQ774" i="1"/>
  <c r="AP774" i="1"/>
  <c r="AO774" i="1"/>
  <c r="AN774" i="1"/>
  <c r="AM774" i="1"/>
  <c r="AL774" i="1"/>
  <c r="AK774" i="1"/>
  <c r="AJ774" i="1"/>
  <c r="AI774" i="1"/>
  <c r="AH774" i="1"/>
  <c r="AG774" i="1"/>
  <c r="AF774" i="1"/>
  <c r="AE774" i="1"/>
  <c r="AD774" i="1"/>
  <c r="AC774" i="1"/>
  <c r="AB774" i="1"/>
  <c r="AA774" i="1"/>
  <c r="Z774" i="1"/>
  <c r="Y774" i="1"/>
  <c r="X774" i="1"/>
  <c r="W774" i="1"/>
  <c r="V774" i="1"/>
  <c r="U774" i="1"/>
  <c r="T774" i="1"/>
  <c r="S774" i="1"/>
  <c r="R774" i="1"/>
  <c r="Q774" i="1"/>
  <c r="P774" i="1"/>
  <c r="O774" i="1"/>
  <c r="N774" i="1"/>
  <c r="M774" i="1"/>
  <c r="L774" i="1"/>
  <c r="K774" i="1"/>
  <c r="J774" i="1"/>
  <c r="I774" i="1"/>
  <c r="H774" i="1"/>
  <c r="G774" i="1"/>
  <c r="F774" i="1"/>
  <c r="E774" i="1"/>
  <c r="C774" i="1"/>
  <c r="A774" i="1"/>
  <c r="BS539" i="1"/>
  <c r="BR539" i="1"/>
  <c r="B539" i="1" s="1"/>
  <c r="BH539" i="1"/>
  <c r="BE539" i="1"/>
  <c r="BD539" i="1"/>
  <c r="BC539" i="1"/>
  <c r="BB539" i="1"/>
  <c r="BA539" i="1"/>
  <c r="AZ539" i="1"/>
  <c r="AY539" i="1"/>
  <c r="AX539" i="1"/>
  <c r="AW539" i="1"/>
  <c r="AV539" i="1"/>
  <c r="AU539" i="1"/>
  <c r="AT539" i="1"/>
  <c r="AS539" i="1"/>
  <c r="AR539" i="1"/>
  <c r="AQ539" i="1"/>
  <c r="AP539" i="1"/>
  <c r="AO539" i="1"/>
  <c r="AN539" i="1"/>
  <c r="AM539" i="1"/>
  <c r="AL539" i="1"/>
  <c r="AK539" i="1"/>
  <c r="AJ539" i="1"/>
  <c r="AI539" i="1"/>
  <c r="AH539" i="1"/>
  <c r="AG539" i="1"/>
  <c r="AF539" i="1"/>
  <c r="AE539" i="1"/>
  <c r="AD539" i="1"/>
  <c r="AC539" i="1"/>
  <c r="AB539" i="1"/>
  <c r="AA539" i="1"/>
  <c r="Z539" i="1"/>
  <c r="Y539" i="1"/>
  <c r="X539" i="1"/>
  <c r="W539" i="1"/>
  <c r="V539" i="1"/>
  <c r="U539" i="1"/>
  <c r="T539" i="1"/>
  <c r="S539" i="1"/>
  <c r="R539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E539" i="1"/>
  <c r="C539" i="1"/>
  <c r="A539" i="1"/>
  <c r="BS533" i="1"/>
  <c r="D533" i="1" s="1"/>
  <c r="BR533" i="1"/>
  <c r="B533" i="1" s="1"/>
  <c r="BH533" i="1"/>
  <c r="BE533" i="1"/>
  <c r="BD533" i="1"/>
  <c r="BC533" i="1"/>
  <c r="BB533" i="1"/>
  <c r="BA533" i="1"/>
  <c r="AZ533" i="1"/>
  <c r="AY533" i="1"/>
  <c r="AX533" i="1"/>
  <c r="AW533" i="1"/>
  <c r="AV533" i="1"/>
  <c r="AU533" i="1"/>
  <c r="AT533" i="1"/>
  <c r="AS533" i="1"/>
  <c r="AR533" i="1"/>
  <c r="AQ533" i="1"/>
  <c r="AP533" i="1"/>
  <c r="AO533" i="1"/>
  <c r="AN533" i="1"/>
  <c r="AM533" i="1"/>
  <c r="AL533" i="1"/>
  <c r="AK533" i="1"/>
  <c r="AJ533" i="1"/>
  <c r="AI533" i="1"/>
  <c r="AH533" i="1"/>
  <c r="AG533" i="1"/>
  <c r="AF533" i="1"/>
  <c r="AE533" i="1"/>
  <c r="AD533" i="1"/>
  <c r="AC533" i="1"/>
  <c r="AB533" i="1"/>
  <c r="AA533" i="1"/>
  <c r="Z533" i="1"/>
  <c r="Y533" i="1"/>
  <c r="X533" i="1"/>
  <c r="W533" i="1"/>
  <c r="V533" i="1"/>
  <c r="U533" i="1"/>
  <c r="T533" i="1"/>
  <c r="S533" i="1"/>
  <c r="R533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E533" i="1"/>
  <c r="C533" i="1"/>
  <c r="A533" i="1"/>
  <c r="BS1338" i="1"/>
  <c r="D1338" i="1" s="1"/>
  <c r="BR1338" i="1"/>
  <c r="B1338" i="1" s="1"/>
  <c r="BI1338" i="1"/>
  <c r="BH1338" i="1"/>
  <c r="BE1338" i="1"/>
  <c r="BD1338" i="1"/>
  <c r="BC1338" i="1"/>
  <c r="BB1338" i="1"/>
  <c r="BA1338" i="1"/>
  <c r="AZ1338" i="1"/>
  <c r="AY1338" i="1"/>
  <c r="AX1338" i="1"/>
  <c r="AW1338" i="1"/>
  <c r="AV1338" i="1"/>
  <c r="AU1338" i="1"/>
  <c r="AT1338" i="1"/>
  <c r="AS1338" i="1"/>
  <c r="AR1338" i="1"/>
  <c r="AQ1338" i="1"/>
  <c r="AP1338" i="1"/>
  <c r="AO1338" i="1"/>
  <c r="AN1338" i="1"/>
  <c r="AM1338" i="1"/>
  <c r="AL1338" i="1"/>
  <c r="AK1338" i="1"/>
  <c r="AJ1338" i="1"/>
  <c r="AI1338" i="1"/>
  <c r="AH1338" i="1"/>
  <c r="AG1338" i="1"/>
  <c r="AF1338" i="1"/>
  <c r="AE1338" i="1"/>
  <c r="AD1338" i="1"/>
  <c r="AC1338" i="1"/>
  <c r="AB1338" i="1"/>
  <c r="AA1338" i="1"/>
  <c r="Z1338" i="1"/>
  <c r="Y1338" i="1"/>
  <c r="X1338" i="1"/>
  <c r="W1338" i="1"/>
  <c r="V1338" i="1"/>
  <c r="U1338" i="1"/>
  <c r="T1338" i="1"/>
  <c r="S1338" i="1"/>
  <c r="R1338" i="1"/>
  <c r="Q1338" i="1"/>
  <c r="P1338" i="1"/>
  <c r="O1338" i="1"/>
  <c r="N1338" i="1"/>
  <c r="M1338" i="1"/>
  <c r="L1338" i="1"/>
  <c r="K1338" i="1"/>
  <c r="J1338" i="1"/>
  <c r="I1338" i="1"/>
  <c r="H1338" i="1"/>
  <c r="G1338" i="1"/>
  <c r="F1338" i="1"/>
  <c r="E1338" i="1"/>
  <c r="C1338" i="1"/>
  <c r="A1338" i="1"/>
  <c r="BS1033" i="1"/>
  <c r="BR1033" i="1"/>
  <c r="B1033" i="1" s="1"/>
  <c r="BI1033" i="1"/>
  <c r="BH1033" i="1"/>
  <c r="BE1033" i="1"/>
  <c r="BD1033" i="1"/>
  <c r="BC1033" i="1"/>
  <c r="BB1033" i="1"/>
  <c r="BA1033" i="1"/>
  <c r="AZ1033" i="1"/>
  <c r="AY1033" i="1"/>
  <c r="AX1033" i="1"/>
  <c r="AW1033" i="1"/>
  <c r="AV1033" i="1"/>
  <c r="AU1033" i="1"/>
  <c r="AT1033" i="1"/>
  <c r="AS1033" i="1"/>
  <c r="AR1033" i="1"/>
  <c r="AQ1033" i="1"/>
  <c r="AP1033" i="1"/>
  <c r="AO1033" i="1"/>
  <c r="AN1033" i="1"/>
  <c r="AM1033" i="1"/>
  <c r="AL1033" i="1"/>
  <c r="AK1033" i="1"/>
  <c r="AJ1033" i="1"/>
  <c r="AI1033" i="1"/>
  <c r="AH1033" i="1"/>
  <c r="AG1033" i="1"/>
  <c r="AF1033" i="1"/>
  <c r="AE1033" i="1"/>
  <c r="AD1033" i="1"/>
  <c r="AC1033" i="1"/>
  <c r="AB1033" i="1"/>
  <c r="AA1033" i="1"/>
  <c r="Z1033" i="1"/>
  <c r="Y1033" i="1"/>
  <c r="X1033" i="1"/>
  <c r="W1033" i="1"/>
  <c r="V1033" i="1"/>
  <c r="U1033" i="1"/>
  <c r="T1033" i="1"/>
  <c r="S1033" i="1"/>
  <c r="R1033" i="1"/>
  <c r="Q1033" i="1"/>
  <c r="P1033" i="1"/>
  <c r="O1033" i="1"/>
  <c r="N1033" i="1"/>
  <c r="M1033" i="1"/>
  <c r="L1033" i="1"/>
  <c r="K1033" i="1"/>
  <c r="J1033" i="1"/>
  <c r="I1033" i="1"/>
  <c r="H1033" i="1"/>
  <c r="G1033" i="1"/>
  <c r="F1033" i="1"/>
  <c r="E1033" i="1"/>
  <c r="C1033" i="1"/>
  <c r="A1033" i="1"/>
  <c r="BS1028" i="1"/>
  <c r="BR1028" i="1"/>
  <c r="B1028" i="1" s="1"/>
  <c r="BI1028" i="1"/>
  <c r="BH1028" i="1"/>
  <c r="BE1028" i="1"/>
  <c r="BD1028" i="1"/>
  <c r="BC1028" i="1"/>
  <c r="BB1028" i="1"/>
  <c r="BA1028" i="1"/>
  <c r="AZ1028" i="1"/>
  <c r="AY1028" i="1"/>
  <c r="AX1028" i="1"/>
  <c r="AW1028" i="1"/>
  <c r="AV1028" i="1"/>
  <c r="AU1028" i="1"/>
  <c r="AT1028" i="1"/>
  <c r="AS1028" i="1"/>
  <c r="AR1028" i="1"/>
  <c r="AQ1028" i="1"/>
  <c r="AP1028" i="1"/>
  <c r="AO1028" i="1"/>
  <c r="AN1028" i="1"/>
  <c r="AM1028" i="1"/>
  <c r="AL1028" i="1"/>
  <c r="AK1028" i="1"/>
  <c r="AJ1028" i="1"/>
  <c r="AI1028" i="1"/>
  <c r="AH1028" i="1"/>
  <c r="AG1028" i="1"/>
  <c r="AF1028" i="1"/>
  <c r="AE1028" i="1"/>
  <c r="AD1028" i="1"/>
  <c r="AC1028" i="1"/>
  <c r="AB1028" i="1"/>
  <c r="AA1028" i="1"/>
  <c r="Z1028" i="1"/>
  <c r="Y1028" i="1"/>
  <c r="X1028" i="1"/>
  <c r="W1028" i="1"/>
  <c r="V1028" i="1"/>
  <c r="U1028" i="1"/>
  <c r="T1028" i="1"/>
  <c r="S1028" i="1"/>
  <c r="R1028" i="1"/>
  <c r="Q1028" i="1"/>
  <c r="P1028" i="1"/>
  <c r="O1028" i="1"/>
  <c r="N1028" i="1"/>
  <c r="M1028" i="1"/>
  <c r="L1028" i="1"/>
  <c r="K1028" i="1"/>
  <c r="J1028" i="1"/>
  <c r="I1028" i="1"/>
  <c r="H1028" i="1"/>
  <c r="G1028" i="1"/>
  <c r="F1028" i="1"/>
  <c r="E1028" i="1"/>
  <c r="C1028" i="1"/>
  <c r="A1028" i="1"/>
  <c r="BS433" i="1"/>
  <c r="D433" i="1" s="1"/>
  <c r="BR433" i="1"/>
  <c r="BI433" i="1"/>
  <c r="BH433" i="1"/>
  <c r="BE433" i="1"/>
  <c r="BD433" i="1"/>
  <c r="BC433" i="1"/>
  <c r="BB433" i="1"/>
  <c r="BA433" i="1"/>
  <c r="AZ433" i="1"/>
  <c r="AY433" i="1"/>
  <c r="AX433" i="1"/>
  <c r="AW433" i="1"/>
  <c r="AV433" i="1"/>
  <c r="AU433" i="1"/>
  <c r="AT433" i="1"/>
  <c r="AS433" i="1"/>
  <c r="AR433" i="1"/>
  <c r="AQ433" i="1"/>
  <c r="AP433" i="1"/>
  <c r="AO433" i="1"/>
  <c r="AN433" i="1"/>
  <c r="AM433" i="1"/>
  <c r="AL433" i="1"/>
  <c r="AK433" i="1"/>
  <c r="AJ433" i="1"/>
  <c r="AI433" i="1"/>
  <c r="AH433" i="1"/>
  <c r="AG433" i="1"/>
  <c r="AF433" i="1"/>
  <c r="AE433" i="1"/>
  <c r="AD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C433" i="1"/>
  <c r="A433" i="1"/>
  <c r="BS430" i="1"/>
  <c r="D430" i="1" s="1"/>
  <c r="BR430" i="1"/>
  <c r="B430" i="1" s="1"/>
  <c r="BI430" i="1"/>
  <c r="BH430" i="1"/>
  <c r="BE430" i="1"/>
  <c r="BD430" i="1"/>
  <c r="BC430" i="1"/>
  <c r="BB430" i="1"/>
  <c r="BA430" i="1"/>
  <c r="AZ430" i="1"/>
  <c r="AY430" i="1"/>
  <c r="AX430" i="1"/>
  <c r="AW430" i="1"/>
  <c r="AV430" i="1"/>
  <c r="AU430" i="1"/>
  <c r="AT430" i="1"/>
  <c r="AS430" i="1"/>
  <c r="AR430" i="1"/>
  <c r="AQ430" i="1"/>
  <c r="AP430" i="1"/>
  <c r="AO430" i="1"/>
  <c r="AN430" i="1"/>
  <c r="AM430" i="1"/>
  <c r="AL430" i="1"/>
  <c r="AK430" i="1"/>
  <c r="AJ430" i="1"/>
  <c r="AI430" i="1"/>
  <c r="AH430" i="1"/>
  <c r="AG430" i="1"/>
  <c r="AF430" i="1"/>
  <c r="AE430" i="1"/>
  <c r="AD430" i="1"/>
  <c r="AC430" i="1"/>
  <c r="AB430" i="1"/>
  <c r="AA430" i="1"/>
  <c r="Z430" i="1"/>
  <c r="Y430" i="1"/>
  <c r="X430" i="1"/>
  <c r="W430" i="1"/>
  <c r="V430" i="1"/>
  <c r="U430" i="1"/>
  <c r="T430" i="1"/>
  <c r="S430" i="1"/>
  <c r="R430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C430" i="1"/>
  <c r="A430" i="1"/>
  <c r="BS1339" i="1"/>
  <c r="BI1138" i="1"/>
  <c r="BH1138" i="1"/>
  <c r="BE1138" i="1"/>
  <c r="BD1138" i="1"/>
  <c r="BC1138" i="1"/>
  <c r="BB1138" i="1"/>
  <c r="BA1138" i="1"/>
  <c r="AZ1138" i="1"/>
  <c r="AY1138" i="1"/>
  <c r="AX1138" i="1"/>
  <c r="AW1138" i="1"/>
  <c r="AV1138" i="1"/>
  <c r="AU1138" i="1"/>
  <c r="AT1138" i="1"/>
  <c r="AS1138" i="1"/>
  <c r="AR1138" i="1"/>
  <c r="AQ1138" i="1"/>
  <c r="AP1138" i="1"/>
  <c r="AO1138" i="1"/>
  <c r="AN1138" i="1"/>
  <c r="AM1138" i="1"/>
  <c r="AL1138" i="1"/>
  <c r="AK1138" i="1"/>
  <c r="AJ1138" i="1"/>
  <c r="AI1138" i="1"/>
  <c r="AH1138" i="1"/>
  <c r="AG1138" i="1"/>
  <c r="AF1138" i="1"/>
  <c r="AE1138" i="1"/>
  <c r="AD1138" i="1"/>
  <c r="AC1138" i="1"/>
  <c r="AB1138" i="1"/>
  <c r="AA1138" i="1"/>
  <c r="Z1138" i="1"/>
  <c r="Y1138" i="1"/>
  <c r="X1138" i="1"/>
  <c r="W1138" i="1"/>
  <c r="V1138" i="1"/>
  <c r="U1138" i="1"/>
  <c r="T1138" i="1"/>
  <c r="S1138" i="1"/>
  <c r="R1138" i="1"/>
  <c r="Q1138" i="1"/>
  <c r="P1138" i="1"/>
  <c r="O1138" i="1"/>
  <c r="N1138" i="1"/>
  <c r="M1138" i="1"/>
  <c r="L1138" i="1"/>
  <c r="K1138" i="1"/>
  <c r="J1138" i="1"/>
  <c r="I1138" i="1"/>
  <c r="H1138" i="1"/>
  <c r="G1138" i="1"/>
  <c r="F1138" i="1"/>
  <c r="E1138" i="1"/>
  <c r="C1138" i="1"/>
  <c r="A1138" i="1"/>
  <c r="BI1134" i="1"/>
  <c r="BH1134" i="1"/>
  <c r="BE1134" i="1"/>
  <c r="BD1134" i="1"/>
  <c r="BC1134" i="1"/>
  <c r="BB1134" i="1"/>
  <c r="BA1134" i="1"/>
  <c r="AZ1134" i="1"/>
  <c r="AY1134" i="1"/>
  <c r="AX1134" i="1"/>
  <c r="AW1134" i="1"/>
  <c r="AV1134" i="1"/>
  <c r="AU1134" i="1"/>
  <c r="AT1134" i="1"/>
  <c r="AS1134" i="1"/>
  <c r="AR1134" i="1"/>
  <c r="AQ1134" i="1"/>
  <c r="AP1134" i="1"/>
  <c r="AO1134" i="1"/>
  <c r="AN1134" i="1"/>
  <c r="AM1134" i="1"/>
  <c r="AL1134" i="1"/>
  <c r="AK1134" i="1"/>
  <c r="AJ1134" i="1"/>
  <c r="AI1134" i="1"/>
  <c r="AH1134" i="1"/>
  <c r="AG1134" i="1"/>
  <c r="AF1134" i="1"/>
  <c r="AE1134" i="1"/>
  <c r="AD1134" i="1"/>
  <c r="AC1134" i="1"/>
  <c r="AB1134" i="1"/>
  <c r="AA1134" i="1"/>
  <c r="Z1134" i="1"/>
  <c r="Y1134" i="1"/>
  <c r="X1134" i="1"/>
  <c r="W1134" i="1"/>
  <c r="V1134" i="1"/>
  <c r="U1134" i="1"/>
  <c r="T1134" i="1"/>
  <c r="S1134" i="1"/>
  <c r="R1134" i="1"/>
  <c r="Q1134" i="1"/>
  <c r="P1134" i="1"/>
  <c r="O1134" i="1"/>
  <c r="N1134" i="1"/>
  <c r="M1134" i="1"/>
  <c r="L1134" i="1"/>
  <c r="K1134" i="1"/>
  <c r="J1134" i="1"/>
  <c r="I1134" i="1"/>
  <c r="H1134" i="1"/>
  <c r="G1134" i="1"/>
  <c r="F1134" i="1"/>
  <c r="E1134" i="1"/>
  <c r="C1134" i="1"/>
  <c r="A1134" i="1"/>
  <c r="BI908" i="1"/>
  <c r="BH908" i="1"/>
  <c r="BE908" i="1"/>
  <c r="BD908" i="1"/>
  <c r="BC908" i="1"/>
  <c r="BB908" i="1"/>
  <c r="BA908" i="1"/>
  <c r="AZ908" i="1"/>
  <c r="AY908" i="1"/>
  <c r="AX908" i="1"/>
  <c r="AW908" i="1"/>
  <c r="AV908" i="1"/>
  <c r="AU908" i="1"/>
  <c r="AT908" i="1"/>
  <c r="AS908" i="1"/>
  <c r="AR908" i="1"/>
  <c r="AQ908" i="1"/>
  <c r="AP908" i="1"/>
  <c r="AO908" i="1"/>
  <c r="AN908" i="1"/>
  <c r="AM908" i="1"/>
  <c r="AL908" i="1"/>
  <c r="AK908" i="1"/>
  <c r="AJ908" i="1"/>
  <c r="AI908" i="1"/>
  <c r="AH908" i="1"/>
  <c r="AG908" i="1"/>
  <c r="AF908" i="1"/>
  <c r="AE908" i="1"/>
  <c r="AD908" i="1"/>
  <c r="AC908" i="1"/>
  <c r="AB908" i="1"/>
  <c r="AA908" i="1"/>
  <c r="Z908" i="1"/>
  <c r="Y908" i="1"/>
  <c r="X908" i="1"/>
  <c r="W908" i="1"/>
  <c r="V908" i="1"/>
  <c r="U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C908" i="1"/>
  <c r="A908" i="1"/>
  <c r="BI902" i="1"/>
  <c r="BH902" i="1"/>
  <c r="BE902" i="1"/>
  <c r="BD902" i="1"/>
  <c r="BC902" i="1"/>
  <c r="BB902" i="1"/>
  <c r="BA902" i="1"/>
  <c r="AZ902" i="1"/>
  <c r="AY902" i="1"/>
  <c r="AX902" i="1"/>
  <c r="AW902" i="1"/>
  <c r="AV902" i="1"/>
  <c r="AU902" i="1"/>
  <c r="AT902" i="1"/>
  <c r="AS902" i="1"/>
  <c r="AR902" i="1"/>
  <c r="AQ902" i="1"/>
  <c r="AP902" i="1"/>
  <c r="AO902" i="1"/>
  <c r="AN902" i="1"/>
  <c r="AM902" i="1"/>
  <c r="AL902" i="1"/>
  <c r="AK902" i="1"/>
  <c r="AJ902" i="1"/>
  <c r="AI902" i="1"/>
  <c r="AH902" i="1"/>
  <c r="AG902" i="1"/>
  <c r="AF902" i="1"/>
  <c r="AE902" i="1"/>
  <c r="AD902" i="1"/>
  <c r="AC902" i="1"/>
  <c r="AB902" i="1"/>
  <c r="AA902" i="1"/>
  <c r="Z902" i="1"/>
  <c r="Y902" i="1"/>
  <c r="X902" i="1"/>
  <c r="W902" i="1"/>
  <c r="V902" i="1"/>
  <c r="U902" i="1"/>
  <c r="T902" i="1"/>
  <c r="S902" i="1"/>
  <c r="R902" i="1"/>
  <c r="Q902" i="1"/>
  <c r="P902" i="1"/>
  <c r="O902" i="1"/>
  <c r="N902" i="1"/>
  <c r="M902" i="1"/>
  <c r="L902" i="1"/>
  <c r="K902" i="1"/>
  <c r="J902" i="1"/>
  <c r="I902" i="1"/>
  <c r="H902" i="1"/>
  <c r="G902" i="1"/>
  <c r="F902" i="1"/>
  <c r="E902" i="1"/>
  <c r="C902" i="1"/>
  <c r="A902" i="1"/>
  <c r="BI780" i="1"/>
  <c r="BH780" i="1"/>
  <c r="BE780" i="1"/>
  <c r="BD780" i="1"/>
  <c r="BC780" i="1"/>
  <c r="BB780" i="1"/>
  <c r="BA780" i="1"/>
  <c r="AZ780" i="1"/>
  <c r="AY780" i="1"/>
  <c r="AX780" i="1"/>
  <c r="AW780" i="1"/>
  <c r="AV780" i="1"/>
  <c r="AU780" i="1"/>
  <c r="AT780" i="1"/>
  <c r="AS780" i="1"/>
  <c r="AR780" i="1"/>
  <c r="AQ780" i="1"/>
  <c r="AP780" i="1"/>
  <c r="AO780" i="1"/>
  <c r="AN780" i="1"/>
  <c r="AM780" i="1"/>
  <c r="AL780" i="1"/>
  <c r="AK780" i="1"/>
  <c r="AJ780" i="1"/>
  <c r="AI780" i="1"/>
  <c r="AH780" i="1"/>
  <c r="AG780" i="1"/>
  <c r="AF780" i="1"/>
  <c r="AE780" i="1"/>
  <c r="AD780" i="1"/>
  <c r="AC780" i="1"/>
  <c r="AB780" i="1"/>
  <c r="AA780" i="1"/>
  <c r="Z780" i="1"/>
  <c r="Y780" i="1"/>
  <c r="X780" i="1"/>
  <c r="W780" i="1"/>
  <c r="V780" i="1"/>
  <c r="U780" i="1"/>
  <c r="T780" i="1"/>
  <c r="S780" i="1"/>
  <c r="R780" i="1"/>
  <c r="Q780" i="1"/>
  <c r="P780" i="1"/>
  <c r="O780" i="1"/>
  <c r="N780" i="1"/>
  <c r="M780" i="1"/>
  <c r="L780" i="1"/>
  <c r="K780" i="1"/>
  <c r="J780" i="1"/>
  <c r="I780" i="1"/>
  <c r="H780" i="1"/>
  <c r="G780" i="1"/>
  <c r="F780" i="1"/>
  <c r="E780" i="1"/>
  <c r="C780" i="1"/>
  <c r="A780" i="1"/>
  <c r="BI776" i="1"/>
  <c r="BH776" i="1"/>
  <c r="BE776" i="1"/>
  <c r="BD776" i="1"/>
  <c r="BC776" i="1"/>
  <c r="BB776" i="1"/>
  <c r="BA776" i="1"/>
  <c r="AZ776" i="1"/>
  <c r="AY776" i="1"/>
  <c r="AX776" i="1"/>
  <c r="AW776" i="1"/>
  <c r="AV776" i="1"/>
  <c r="AU776" i="1"/>
  <c r="AT776" i="1"/>
  <c r="AS776" i="1"/>
  <c r="AR776" i="1"/>
  <c r="AQ776" i="1"/>
  <c r="AP776" i="1"/>
  <c r="AO776" i="1"/>
  <c r="AN776" i="1"/>
  <c r="AM776" i="1"/>
  <c r="AL776" i="1"/>
  <c r="AK776" i="1"/>
  <c r="AJ776" i="1"/>
  <c r="AI776" i="1"/>
  <c r="AH776" i="1"/>
  <c r="AG776" i="1"/>
  <c r="AF776" i="1"/>
  <c r="AE776" i="1"/>
  <c r="AD776" i="1"/>
  <c r="AC776" i="1"/>
  <c r="AB776" i="1"/>
  <c r="AA776" i="1"/>
  <c r="Z776" i="1"/>
  <c r="Y776" i="1"/>
  <c r="X776" i="1"/>
  <c r="W776" i="1"/>
  <c r="V776" i="1"/>
  <c r="U776" i="1"/>
  <c r="T776" i="1"/>
  <c r="S776" i="1"/>
  <c r="R776" i="1"/>
  <c r="Q776" i="1"/>
  <c r="P776" i="1"/>
  <c r="O776" i="1"/>
  <c r="N776" i="1"/>
  <c r="M776" i="1"/>
  <c r="L776" i="1"/>
  <c r="K776" i="1"/>
  <c r="J776" i="1"/>
  <c r="I776" i="1"/>
  <c r="H776" i="1"/>
  <c r="G776" i="1"/>
  <c r="F776" i="1"/>
  <c r="E776" i="1"/>
  <c r="C776" i="1"/>
  <c r="A776" i="1"/>
  <c r="BI541" i="1"/>
  <c r="BH541" i="1"/>
  <c r="BE541" i="1"/>
  <c r="BD541" i="1"/>
  <c r="BC541" i="1"/>
  <c r="BB541" i="1"/>
  <c r="BA541" i="1"/>
  <c r="AZ541" i="1"/>
  <c r="AY541" i="1"/>
  <c r="AX541" i="1"/>
  <c r="AW541" i="1"/>
  <c r="AV541" i="1"/>
  <c r="AU541" i="1"/>
  <c r="AT541" i="1"/>
  <c r="AS541" i="1"/>
  <c r="AR541" i="1"/>
  <c r="AQ541" i="1"/>
  <c r="AP541" i="1"/>
  <c r="AO541" i="1"/>
  <c r="AN541" i="1"/>
  <c r="AM541" i="1"/>
  <c r="AL541" i="1"/>
  <c r="AK541" i="1"/>
  <c r="AJ541" i="1"/>
  <c r="AI541" i="1"/>
  <c r="AH541" i="1"/>
  <c r="AG541" i="1"/>
  <c r="AF541" i="1"/>
  <c r="AE541" i="1"/>
  <c r="AD541" i="1"/>
  <c r="AC541" i="1"/>
  <c r="AB541" i="1"/>
  <c r="AA541" i="1"/>
  <c r="Z541" i="1"/>
  <c r="Y541" i="1"/>
  <c r="X541" i="1"/>
  <c r="W541" i="1"/>
  <c r="V541" i="1"/>
  <c r="U541" i="1"/>
  <c r="T541" i="1"/>
  <c r="S541" i="1"/>
  <c r="R541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E541" i="1"/>
  <c r="C541" i="1"/>
  <c r="A541" i="1"/>
  <c r="BI535" i="1"/>
  <c r="BH535" i="1"/>
  <c r="BE535" i="1"/>
  <c r="BD535" i="1"/>
  <c r="BC535" i="1"/>
  <c r="BB535" i="1"/>
  <c r="BA535" i="1"/>
  <c r="AZ535" i="1"/>
  <c r="AY535" i="1"/>
  <c r="AX535" i="1"/>
  <c r="AW535" i="1"/>
  <c r="AV535" i="1"/>
  <c r="AU535" i="1"/>
  <c r="AT535" i="1"/>
  <c r="AS535" i="1"/>
  <c r="AR535" i="1"/>
  <c r="AQ535" i="1"/>
  <c r="AP535" i="1"/>
  <c r="AO535" i="1"/>
  <c r="AN535" i="1"/>
  <c r="AM535" i="1"/>
  <c r="AL535" i="1"/>
  <c r="AK535" i="1"/>
  <c r="AJ535" i="1"/>
  <c r="AI535" i="1"/>
  <c r="AH535" i="1"/>
  <c r="AG535" i="1"/>
  <c r="AF535" i="1"/>
  <c r="AE535" i="1"/>
  <c r="AD535" i="1"/>
  <c r="AC535" i="1"/>
  <c r="AB535" i="1"/>
  <c r="AA535" i="1"/>
  <c r="Z535" i="1"/>
  <c r="Y535" i="1"/>
  <c r="X535" i="1"/>
  <c r="W535" i="1"/>
  <c r="V535" i="1"/>
  <c r="U535" i="1"/>
  <c r="T535" i="1"/>
  <c r="S535" i="1"/>
  <c r="R535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E535" i="1"/>
  <c r="C535" i="1"/>
  <c r="A535" i="1"/>
  <c r="BI317" i="1"/>
  <c r="BH317" i="1"/>
  <c r="BE317" i="1"/>
  <c r="BD317" i="1"/>
  <c r="BC317" i="1"/>
  <c r="BB317" i="1"/>
  <c r="BA317" i="1"/>
  <c r="AZ317" i="1"/>
  <c r="AY317" i="1"/>
  <c r="AX317" i="1"/>
  <c r="AW317" i="1"/>
  <c r="AV317" i="1"/>
  <c r="AU317" i="1"/>
  <c r="AT317" i="1"/>
  <c r="AS317" i="1"/>
  <c r="AR317" i="1"/>
  <c r="AQ317" i="1"/>
  <c r="AP317" i="1"/>
  <c r="AO317" i="1"/>
  <c r="AN317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C317" i="1"/>
  <c r="A317" i="1"/>
  <c r="BI312" i="1"/>
  <c r="BH312" i="1"/>
  <c r="BE312" i="1"/>
  <c r="BD312" i="1"/>
  <c r="BC312" i="1"/>
  <c r="BB312" i="1"/>
  <c r="BA312" i="1"/>
  <c r="AZ312" i="1"/>
  <c r="AY312" i="1"/>
  <c r="AX312" i="1"/>
  <c r="AW312" i="1"/>
  <c r="AV312" i="1"/>
  <c r="AU312" i="1"/>
  <c r="AT312" i="1"/>
  <c r="AS312" i="1"/>
  <c r="AR312" i="1"/>
  <c r="AQ312" i="1"/>
  <c r="AP312" i="1"/>
  <c r="AO312" i="1"/>
  <c r="AN312" i="1"/>
  <c r="AM312" i="1"/>
  <c r="AL312" i="1"/>
  <c r="AK312" i="1"/>
  <c r="AJ312" i="1"/>
  <c r="AI312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C312" i="1"/>
  <c r="A312" i="1"/>
  <c r="BQ1137" i="1" l="1"/>
  <c r="BQ774" i="1"/>
  <c r="BQ1028" i="1"/>
  <c r="D1429" i="1"/>
  <c r="BQ1242" i="1"/>
  <c r="BQ1033" i="1"/>
  <c r="B774" i="1"/>
  <c r="B1132" i="1"/>
  <c r="BQ1244" i="1"/>
  <c r="BQ539" i="1"/>
  <c r="BQ778" i="1"/>
  <c r="D778" i="1"/>
  <c r="BQ1428" i="1"/>
  <c r="D539" i="1"/>
  <c r="D1242" i="1"/>
  <c r="BQ533" i="1"/>
  <c r="D1033" i="1"/>
  <c r="BQ433" i="1"/>
  <c r="D1028" i="1"/>
  <c r="BQ1338" i="1"/>
  <c r="B433" i="1"/>
  <c r="BQ430" i="1"/>
  <c r="P120" i="5"/>
  <c r="U162" i="5"/>
  <c r="BS9" i="1" l="1"/>
  <c r="BR10" i="1"/>
  <c r="BR11" i="1"/>
  <c r="BR12" i="1"/>
  <c r="BR13" i="1"/>
  <c r="BR15" i="1"/>
  <c r="BS16" i="1"/>
  <c r="BR17" i="1"/>
  <c r="BR18" i="1"/>
  <c r="BS19" i="1"/>
  <c r="BS20" i="1"/>
  <c r="BR21" i="1"/>
  <c r="BR22" i="1"/>
  <c r="BR23" i="1"/>
  <c r="BS24" i="1"/>
  <c r="BR25" i="1"/>
  <c r="BS26" i="1"/>
  <c r="BS27" i="1"/>
  <c r="BS28" i="1"/>
  <c r="BR30" i="1"/>
  <c r="BR31" i="1"/>
  <c r="BR32" i="1"/>
  <c r="BR34" i="1"/>
  <c r="BR35" i="1"/>
  <c r="BS35" i="1"/>
  <c r="BR37" i="1"/>
  <c r="BR38" i="1"/>
  <c r="BS39" i="1"/>
  <c r="BS40" i="1"/>
  <c r="BR41" i="1"/>
  <c r="BR42" i="1"/>
  <c r="BR43" i="1"/>
  <c r="BR44" i="1"/>
  <c r="BS46" i="1"/>
  <c r="BS47" i="1"/>
  <c r="BS48" i="1"/>
  <c r="BS49" i="1"/>
  <c r="BR50" i="1"/>
  <c r="BR51" i="1"/>
  <c r="BR52" i="1"/>
  <c r="BR55" i="1"/>
  <c r="BR56" i="1"/>
  <c r="BR57" i="1"/>
  <c r="BR58" i="1"/>
  <c r="BS58" i="1"/>
  <c r="BR59" i="1"/>
  <c r="BS61" i="1"/>
  <c r="BS62" i="1"/>
  <c r="BR63" i="1"/>
  <c r="BR64" i="1"/>
  <c r="BR65" i="1"/>
  <c r="BR66" i="1"/>
  <c r="BR67" i="1"/>
  <c r="BS69" i="1"/>
  <c r="BR70" i="1"/>
  <c r="BR71" i="1"/>
  <c r="BR72" i="1"/>
  <c r="BS75" i="1"/>
  <c r="BS76" i="1"/>
  <c r="BR77" i="1"/>
  <c r="BR78" i="1"/>
  <c r="BR79" i="1"/>
  <c r="BS79" i="1"/>
  <c r="BR80" i="1"/>
  <c r="BS82" i="1"/>
  <c r="BR83" i="1"/>
  <c r="BR84" i="1"/>
  <c r="BR85" i="1"/>
  <c r="BR86" i="1"/>
  <c r="BR88" i="1"/>
  <c r="BS90" i="1"/>
  <c r="BS91" i="1"/>
  <c r="BR92" i="1"/>
  <c r="BR93" i="1"/>
  <c r="BR94" i="1"/>
  <c r="BR95" i="1"/>
  <c r="BS96" i="1"/>
  <c r="BR98" i="1"/>
  <c r="BR99" i="1"/>
  <c r="BR100" i="1"/>
  <c r="BS103" i="1"/>
  <c r="BS106" i="1"/>
  <c r="BR108" i="1"/>
  <c r="BS109" i="1"/>
  <c r="BR110" i="1"/>
  <c r="BR111" i="1"/>
  <c r="BS112" i="1"/>
  <c r="BR113" i="1"/>
  <c r="BR114" i="1"/>
  <c r="BR115" i="1"/>
  <c r="BS117" i="1"/>
  <c r="BR118" i="1"/>
  <c r="BR119" i="1"/>
  <c r="BR121" i="1"/>
  <c r="BR122" i="1"/>
  <c r="BS123" i="1"/>
  <c r="BR124" i="1"/>
  <c r="BS125" i="1"/>
  <c r="BR126" i="1"/>
  <c r="BR127" i="1"/>
  <c r="BS128" i="1"/>
  <c r="BR129" i="1"/>
  <c r="BR130" i="1"/>
  <c r="BS131" i="1"/>
  <c r="BR132" i="1"/>
  <c r="BR133" i="1"/>
  <c r="BS134" i="1"/>
  <c r="BR135" i="1"/>
  <c r="BR136" i="1"/>
  <c r="BR137" i="1"/>
  <c r="BS139" i="1"/>
  <c r="BR140" i="1"/>
  <c r="BR141" i="1"/>
  <c r="BR142" i="1"/>
  <c r="BR144" i="1"/>
  <c r="BR145" i="1"/>
  <c r="BS146" i="1"/>
  <c r="BR147" i="1"/>
  <c r="BS148" i="1"/>
  <c r="BR149" i="1"/>
  <c r="BR150" i="1"/>
  <c r="BS151" i="1"/>
  <c r="BR152" i="1"/>
  <c r="BR153" i="1"/>
  <c r="BS154" i="1"/>
  <c r="BS155" i="1"/>
  <c r="BR157" i="1"/>
  <c r="BS159" i="1"/>
  <c r="BR160" i="1"/>
  <c r="BR161" i="1"/>
  <c r="BS162" i="1"/>
  <c r="BR163" i="1"/>
  <c r="BR164" i="1"/>
  <c r="BR165" i="1"/>
  <c r="BR166" i="1"/>
  <c r="BR167" i="1"/>
  <c r="BR168" i="1"/>
  <c r="BR169" i="1"/>
  <c r="BS170" i="1"/>
  <c r="BS171" i="1"/>
  <c r="BR173" i="1"/>
  <c r="BR174" i="1"/>
  <c r="BS175" i="1"/>
  <c r="BR177" i="1"/>
  <c r="BR179" i="1"/>
  <c r="BS180" i="1"/>
  <c r="BS181" i="1"/>
  <c r="BR182" i="1"/>
  <c r="BR183" i="1"/>
  <c r="BR184" i="1"/>
  <c r="BR185" i="1"/>
  <c r="BR186" i="1"/>
  <c r="BR187" i="1"/>
  <c r="BR188" i="1"/>
  <c r="BS189" i="1"/>
  <c r="BS190" i="1"/>
  <c r="BS192" i="1"/>
  <c r="BR193" i="1"/>
  <c r="BR1308" i="1"/>
  <c r="BR195" i="1"/>
  <c r="BR196" i="1"/>
  <c r="BR198" i="1"/>
  <c r="BR199" i="1"/>
  <c r="BR200" i="1"/>
  <c r="BR202" i="1"/>
  <c r="BR203" i="1"/>
  <c r="BR205" i="1"/>
  <c r="BR207" i="1"/>
  <c r="BR209" i="1"/>
  <c r="BR210" i="1"/>
  <c r="BR211" i="1"/>
  <c r="BR213" i="1"/>
  <c r="BS214" i="1"/>
  <c r="BR215" i="1"/>
  <c r="BR788" i="1"/>
  <c r="BR217" i="1"/>
  <c r="BR219" i="1"/>
  <c r="BR220" i="1"/>
  <c r="BR222" i="1"/>
  <c r="BS223" i="1"/>
  <c r="BS224" i="1"/>
  <c r="BR225" i="1"/>
  <c r="BR227" i="1"/>
  <c r="BR229" i="1"/>
  <c r="BR230" i="1"/>
  <c r="BR231" i="1"/>
  <c r="BR233" i="1"/>
  <c r="BR234" i="1"/>
  <c r="BS235" i="1"/>
  <c r="BR236" i="1"/>
  <c r="BR812" i="1"/>
  <c r="BR239" i="1"/>
  <c r="BR240" i="1"/>
  <c r="BR242" i="1"/>
  <c r="BR243" i="1"/>
  <c r="BS244" i="1"/>
  <c r="BS245" i="1"/>
  <c r="BR246" i="1"/>
  <c r="BR248" i="1"/>
  <c r="BS249" i="1"/>
  <c r="BS250" i="1"/>
  <c r="BR251" i="1"/>
  <c r="BR252" i="1"/>
  <c r="BR253" i="1"/>
  <c r="BR254" i="1"/>
  <c r="BS255" i="1"/>
  <c r="BR256" i="1"/>
  <c r="BR258" i="1"/>
  <c r="BR259" i="1"/>
  <c r="BR260" i="1"/>
  <c r="BR261" i="1"/>
  <c r="BR262" i="1"/>
  <c r="BR263" i="1"/>
  <c r="BS264" i="1"/>
  <c r="BS266" i="1"/>
  <c r="BR267" i="1"/>
  <c r="BS268" i="1"/>
  <c r="BS269" i="1"/>
  <c r="BR271" i="1"/>
  <c r="BS272" i="1"/>
  <c r="BR273" i="1"/>
  <c r="BS274" i="1"/>
  <c r="BR275" i="1"/>
  <c r="BR276" i="1"/>
  <c r="BR277" i="1"/>
  <c r="BR278" i="1"/>
  <c r="BR280" i="1"/>
  <c r="BR281" i="1"/>
  <c r="BR282" i="1"/>
  <c r="BR283" i="1"/>
  <c r="BR284" i="1"/>
  <c r="BS286" i="1"/>
  <c r="BR287" i="1"/>
  <c r="BS288" i="1"/>
  <c r="BS289" i="1"/>
  <c r="BR291" i="1"/>
  <c r="BR292" i="1"/>
  <c r="BS293" i="1"/>
  <c r="BS294" i="1"/>
  <c r="BR295" i="1"/>
  <c r="BR296" i="1"/>
  <c r="BR297" i="1"/>
  <c r="BR298" i="1"/>
  <c r="BR299" i="1"/>
  <c r="BR300" i="1"/>
  <c r="BS302" i="1"/>
  <c r="BS303" i="1"/>
  <c r="BR304" i="1"/>
  <c r="BR305" i="1"/>
  <c r="BS306" i="1"/>
  <c r="BR307" i="1"/>
  <c r="BR308" i="1"/>
  <c r="BS311" i="1"/>
  <c r="BS313" i="1"/>
  <c r="BS316" i="1"/>
  <c r="BS318" i="1"/>
  <c r="BS319" i="1"/>
  <c r="BS320" i="1"/>
  <c r="BS321" i="1"/>
  <c r="BR322" i="1"/>
  <c r="BR323" i="1"/>
  <c r="BR324" i="1"/>
  <c r="BR325" i="1"/>
  <c r="BR326" i="1"/>
  <c r="BR327" i="1"/>
  <c r="BR328" i="1"/>
  <c r="BS329" i="1"/>
  <c r="BR331" i="1"/>
  <c r="BS332" i="1"/>
  <c r="BS335" i="1"/>
  <c r="BR336" i="1"/>
  <c r="BS337" i="1"/>
  <c r="BS338" i="1"/>
  <c r="BS339" i="1"/>
  <c r="BS340" i="1"/>
  <c r="BS341" i="1"/>
  <c r="BR342" i="1"/>
  <c r="BR343" i="1"/>
  <c r="BR344" i="1"/>
  <c r="BR345" i="1"/>
  <c r="BR346" i="1"/>
  <c r="BR347" i="1"/>
  <c r="BR348" i="1"/>
  <c r="BR349" i="1"/>
  <c r="BR350" i="1"/>
  <c r="BR351" i="1"/>
  <c r="BS352" i="1"/>
  <c r="BR353" i="1"/>
  <c r="BS354" i="1"/>
  <c r="BS357" i="1"/>
  <c r="BR358" i="1"/>
  <c r="BS359" i="1"/>
  <c r="BS360" i="1"/>
  <c r="BS361" i="1"/>
  <c r="BR362" i="1"/>
  <c r="BS363" i="1"/>
  <c r="BS364" i="1"/>
  <c r="BS366" i="1"/>
  <c r="BR367" i="1"/>
  <c r="BR368" i="1"/>
  <c r="BR369" i="1"/>
  <c r="BR370" i="1"/>
  <c r="BR371" i="1"/>
  <c r="BR372" i="1"/>
  <c r="BR373" i="1"/>
  <c r="BR374" i="1"/>
  <c r="BR375" i="1"/>
  <c r="BR376" i="1"/>
  <c r="BR377" i="1"/>
  <c r="BS379" i="1"/>
  <c r="BR380" i="1"/>
  <c r="BS381" i="1"/>
  <c r="BS382" i="1"/>
  <c r="BR383" i="1"/>
  <c r="BR384" i="1"/>
  <c r="BS385" i="1"/>
  <c r="BS386" i="1"/>
  <c r="BS388" i="1"/>
  <c r="BR389" i="1"/>
  <c r="BR390" i="1"/>
  <c r="BR391" i="1"/>
  <c r="BS394" i="1"/>
  <c r="BR395" i="1"/>
  <c r="BR396" i="1"/>
  <c r="BR397" i="1"/>
  <c r="BR740" i="1"/>
  <c r="BR399" i="1"/>
  <c r="BR400" i="1"/>
  <c r="BS401" i="1"/>
  <c r="BR403" i="1"/>
  <c r="BR404" i="1"/>
  <c r="BS405" i="1"/>
  <c r="BS406" i="1"/>
  <c r="BR408" i="1"/>
  <c r="BR409" i="1"/>
  <c r="BR410" i="1"/>
  <c r="BS413" i="1"/>
  <c r="BR414" i="1"/>
  <c r="BR415" i="1"/>
  <c r="BR416" i="1"/>
  <c r="BR759" i="1"/>
  <c r="BR418" i="1"/>
  <c r="BR419" i="1"/>
  <c r="BS420" i="1"/>
  <c r="BR422" i="1"/>
  <c r="BR423" i="1"/>
  <c r="BR424" i="1"/>
  <c r="BR425" i="1"/>
  <c r="BS427" i="1"/>
  <c r="BS431" i="1"/>
  <c r="BR434" i="1"/>
  <c r="BR435" i="1"/>
  <c r="BS436" i="1"/>
  <c r="BR437" i="1"/>
  <c r="BR438" i="1"/>
  <c r="BR439" i="1"/>
  <c r="BR441" i="1"/>
  <c r="BS442" i="1"/>
  <c r="BS443" i="1"/>
  <c r="BR444" i="1"/>
  <c r="BR445" i="1"/>
  <c r="BR446" i="1"/>
  <c r="BS447" i="1"/>
  <c r="BR449" i="1"/>
  <c r="BS450" i="1"/>
  <c r="BS451" i="1"/>
  <c r="BS452" i="1"/>
  <c r="BR453" i="1"/>
  <c r="BR454" i="1"/>
  <c r="BR455" i="1"/>
  <c r="BS456" i="1"/>
  <c r="BR457" i="1"/>
  <c r="BR458" i="1"/>
  <c r="BR459" i="1"/>
  <c r="BR461" i="1"/>
  <c r="BS462" i="1"/>
  <c r="BS463" i="1"/>
  <c r="BR464" i="1"/>
  <c r="BR465" i="1"/>
  <c r="BR466" i="1"/>
  <c r="BS467" i="1"/>
  <c r="BR469" i="1"/>
  <c r="BS470" i="1"/>
  <c r="BS471" i="1"/>
  <c r="BS472" i="1"/>
  <c r="BR473" i="1"/>
  <c r="BS474" i="1"/>
  <c r="BR475" i="1"/>
  <c r="BR476" i="1"/>
  <c r="BR477" i="1"/>
  <c r="BR478" i="1"/>
  <c r="BR479" i="1"/>
  <c r="BR480" i="1"/>
  <c r="BR481" i="1"/>
  <c r="BR194" i="1"/>
  <c r="BS482" i="1"/>
  <c r="BR483" i="1"/>
  <c r="BR484" i="1"/>
  <c r="BS485" i="1"/>
  <c r="BR486" i="1"/>
  <c r="BR487" i="1"/>
  <c r="BR488" i="1"/>
  <c r="BR330" i="1"/>
  <c r="BR489" i="1"/>
  <c r="BS490" i="1"/>
  <c r="BS491" i="1"/>
  <c r="BS492" i="1"/>
  <c r="BR493" i="1"/>
  <c r="BS495" i="1"/>
  <c r="BS496" i="1"/>
  <c r="BS497" i="1"/>
  <c r="BR498" i="1"/>
  <c r="BR499" i="1"/>
  <c r="BR500" i="1"/>
  <c r="BR501" i="1"/>
  <c r="BR502" i="1"/>
  <c r="BR503" i="1"/>
  <c r="BR623" i="1"/>
  <c r="BR504" i="1"/>
  <c r="BR505" i="1"/>
  <c r="BR506" i="1"/>
  <c r="BR507" i="1"/>
  <c r="BR508" i="1"/>
  <c r="BR1129" i="1"/>
  <c r="BR509" i="1"/>
  <c r="BS510" i="1"/>
  <c r="BS511" i="1"/>
  <c r="BR512" i="1"/>
  <c r="BS515" i="1"/>
  <c r="BR516" i="1"/>
  <c r="BR517" i="1"/>
  <c r="BR518" i="1"/>
  <c r="BR519" i="1"/>
  <c r="BR646" i="1"/>
  <c r="BR520" i="1"/>
  <c r="BR521" i="1"/>
  <c r="BR522" i="1"/>
  <c r="BR523" i="1"/>
  <c r="BR524" i="1"/>
  <c r="BR1240" i="1"/>
  <c r="BS525" i="1"/>
  <c r="BS526" i="1"/>
  <c r="BR527" i="1"/>
  <c r="BS529" i="1"/>
  <c r="BR530" i="1"/>
  <c r="BR1427" i="1"/>
  <c r="BS534" i="1"/>
  <c r="BS536" i="1"/>
  <c r="BS540" i="1"/>
  <c r="BS542" i="1"/>
  <c r="BS543" i="1"/>
  <c r="BR544" i="1"/>
  <c r="BR545" i="1"/>
  <c r="BS547" i="1"/>
  <c r="BR548" i="1"/>
  <c r="BR549" i="1"/>
  <c r="BR550" i="1"/>
  <c r="BR551" i="1"/>
  <c r="BR552" i="1"/>
  <c r="BS553" i="1"/>
  <c r="BR554" i="1"/>
  <c r="BR555" i="1"/>
  <c r="BS556" i="1"/>
  <c r="BR557" i="1"/>
  <c r="BS557" i="1"/>
  <c r="BR559" i="1"/>
  <c r="BS560" i="1"/>
  <c r="BS561" i="1"/>
  <c r="BS563" i="1"/>
  <c r="BR564" i="1"/>
  <c r="BR565" i="1"/>
  <c r="BS567" i="1"/>
  <c r="BR568" i="1"/>
  <c r="BR569" i="1"/>
  <c r="BR570" i="1"/>
  <c r="BR571" i="1"/>
  <c r="BR572" i="1"/>
  <c r="BR574" i="1"/>
  <c r="BR575" i="1"/>
  <c r="BS576" i="1"/>
  <c r="BR577" i="1"/>
  <c r="BR578" i="1"/>
  <c r="BR579" i="1"/>
  <c r="BS580" i="1"/>
  <c r="BR581" i="1"/>
  <c r="BS581" i="1"/>
  <c r="BR583" i="1"/>
  <c r="BS584" i="1"/>
  <c r="BS585" i="1"/>
  <c r="BS588" i="1"/>
  <c r="BR589" i="1"/>
  <c r="BS590" i="1"/>
  <c r="BR591" i="1"/>
  <c r="BR592" i="1"/>
  <c r="BS593" i="1"/>
  <c r="BR594" i="1"/>
  <c r="BS595" i="1"/>
  <c r="BR596" i="1"/>
  <c r="BR597" i="1"/>
  <c r="BR598" i="1"/>
  <c r="BR599" i="1"/>
  <c r="BS600" i="1"/>
  <c r="BR603" i="1"/>
  <c r="BR604" i="1"/>
  <c r="BR605" i="1"/>
  <c r="BR606" i="1"/>
  <c r="BS607" i="1"/>
  <c r="BR608" i="1"/>
  <c r="BR609" i="1"/>
  <c r="BR610" i="1"/>
  <c r="BR611" i="1"/>
  <c r="BR612" i="1"/>
  <c r="BS613" i="1"/>
  <c r="BS614" i="1"/>
  <c r="BS616" i="1"/>
  <c r="BR617" i="1"/>
  <c r="BS618" i="1"/>
  <c r="BR619" i="1"/>
  <c r="BR620" i="1"/>
  <c r="BS621" i="1"/>
  <c r="BR622" i="1"/>
  <c r="BR624" i="1"/>
  <c r="BS625" i="1"/>
  <c r="BR626" i="1"/>
  <c r="BS627" i="1"/>
  <c r="BR630" i="1"/>
  <c r="BR631" i="1"/>
  <c r="BS632" i="1"/>
  <c r="BR633" i="1"/>
  <c r="BR634" i="1"/>
  <c r="BR635" i="1"/>
  <c r="BR636" i="1"/>
  <c r="BR637" i="1"/>
  <c r="BR638" i="1"/>
  <c r="BS639" i="1"/>
  <c r="BS640" i="1"/>
  <c r="BS642" i="1"/>
  <c r="BR643" i="1"/>
  <c r="BR644" i="1"/>
  <c r="BR645" i="1"/>
  <c r="BR1326" i="1"/>
  <c r="BR647" i="1"/>
  <c r="BR649" i="1"/>
  <c r="BR650" i="1"/>
  <c r="BR651" i="1"/>
  <c r="BR652" i="1"/>
  <c r="BS653" i="1"/>
  <c r="BR654" i="1"/>
  <c r="BR655" i="1"/>
  <c r="BR656" i="1"/>
  <c r="BR657" i="1"/>
  <c r="BR658" i="1"/>
  <c r="BS660" i="1"/>
  <c r="BS661" i="1"/>
  <c r="BR662" i="1"/>
  <c r="BS664" i="1"/>
  <c r="BS665" i="1"/>
  <c r="BS666" i="1"/>
  <c r="BR667" i="1"/>
  <c r="BS669" i="1"/>
  <c r="BR673" i="1"/>
  <c r="BR674" i="1"/>
  <c r="BS675" i="1"/>
  <c r="BR676" i="1"/>
  <c r="BS677" i="1"/>
  <c r="BR678" i="1"/>
  <c r="BR679" i="1"/>
  <c r="BR680" i="1"/>
  <c r="BR682" i="1"/>
  <c r="BR683" i="1"/>
  <c r="BR684" i="1"/>
  <c r="BR685" i="1"/>
  <c r="BR690" i="1"/>
  <c r="BR691" i="1"/>
  <c r="BS692" i="1"/>
  <c r="BR694" i="1"/>
  <c r="BS695" i="1"/>
  <c r="BR696" i="1"/>
  <c r="BR697" i="1"/>
  <c r="BR698" i="1"/>
  <c r="BR700" i="1"/>
  <c r="BS701" i="1"/>
  <c r="BR702" i="1"/>
  <c r="BR703" i="1"/>
  <c r="BR704" i="1"/>
  <c r="BR705" i="1"/>
  <c r="BS707" i="1"/>
  <c r="BR709" i="1"/>
  <c r="BR711" i="1"/>
  <c r="BR712" i="1"/>
  <c r="BS1191" i="1"/>
  <c r="BR713" i="1"/>
  <c r="BS714" i="1"/>
  <c r="BR715" i="1"/>
  <c r="BR716" i="1"/>
  <c r="BR717" i="1"/>
  <c r="BS718" i="1"/>
  <c r="BS719" i="1"/>
  <c r="BR720" i="1"/>
  <c r="BR721" i="1"/>
  <c r="BR722" i="1"/>
  <c r="BR724" i="1"/>
  <c r="BS725" i="1"/>
  <c r="BS726" i="1"/>
  <c r="BS728" i="1"/>
  <c r="BS729" i="1"/>
  <c r="BS730" i="1"/>
  <c r="BR731" i="1"/>
  <c r="BR732" i="1"/>
  <c r="BR733" i="1"/>
  <c r="BR734" i="1"/>
  <c r="BS1212" i="1"/>
  <c r="BR735" i="1"/>
  <c r="BS736" i="1"/>
  <c r="BS737" i="1"/>
  <c r="BR738" i="1"/>
  <c r="BR739" i="1"/>
  <c r="BR742" i="1"/>
  <c r="BR743" i="1"/>
  <c r="BR744" i="1"/>
  <c r="BS745" i="1"/>
  <c r="BS746" i="1"/>
  <c r="BS747" i="1"/>
  <c r="BR748" i="1"/>
  <c r="BR749" i="1"/>
  <c r="BS750" i="1"/>
  <c r="BS751" i="1"/>
  <c r="BR752" i="1"/>
  <c r="BR753" i="1"/>
  <c r="BR754" i="1"/>
  <c r="BS755" i="1"/>
  <c r="BS756" i="1"/>
  <c r="BR757" i="1"/>
  <c r="BR758" i="1"/>
  <c r="BR761" i="1"/>
  <c r="BR762" i="1"/>
  <c r="BR763" i="1"/>
  <c r="BS764" i="1"/>
  <c r="BR765" i="1"/>
  <c r="BR766" i="1"/>
  <c r="BR767" i="1"/>
  <c r="BR768" i="1"/>
  <c r="BR769" i="1"/>
  <c r="BR771" i="1"/>
  <c r="BR773" i="1"/>
  <c r="BS775" i="1"/>
  <c r="BR777" i="1"/>
  <c r="BS779" i="1"/>
  <c r="BR781" i="1"/>
  <c r="BS782" i="1"/>
  <c r="BR785" i="1"/>
  <c r="BR786" i="1"/>
  <c r="BR787" i="1"/>
  <c r="BR789" i="1"/>
  <c r="BR790" i="1"/>
  <c r="BR791" i="1"/>
  <c r="BS792" i="1"/>
  <c r="BR793" i="1"/>
  <c r="BS795" i="1"/>
  <c r="BR796" i="1"/>
  <c r="BS797" i="1"/>
  <c r="BR799" i="1"/>
  <c r="BR800" i="1"/>
  <c r="BR801" i="1"/>
  <c r="BS801" i="1"/>
  <c r="BR803" i="1"/>
  <c r="BR805" i="1"/>
  <c r="BS806" i="1"/>
  <c r="BR809" i="1"/>
  <c r="BR810" i="1"/>
  <c r="BR811" i="1"/>
  <c r="BR813" i="1"/>
  <c r="BR814" i="1"/>
  <c r="BR815" i="1"/>
  <c r="BS816" i="1"/>
  <c r="BR817" i="1"/>
  <c r="BS819" i="1"/>
  <c r="BR820" i="1"/>
  <c r="BS821" i="1"/>
  <c r="BR823" i="1"/>
  <c r="BR824" i="1"/>
  <c r="BR825" i="1"/>
  <c r="BS825" i="1"/>
  <c r="BR827" i="1"/>
  <c r="BR828" i="1"/>
  <c r="BS830" i="1"/>
  <c r="BS831" i="1"/>
  <c r="BS832" i="1"/>
  <c r="BR833" i="1"/>
  <c r="BR834" i="1"/>
  <c r="BR835" i="1"/>
  <c r="BR837" i="1"/>
  <c r="BS839" i="1"/>
  <c r="BR840" i="1"/>
  <c r="BR841" i="1"/>
  <c r="BR842" i="1"/>
  <c r="BS843" i="1"/>
  <c r="BR844" i="1"/>
  <c r="BS845" i="1"/>
  <c r="BR846" i="1"/>
  <c r="BR847" i="1"/>
  <c r="BR848" i="1"/>
  <c r="BR849" i="1"/>
  <c r="BR850" i="1"/>
  <c r="BR851" i="1"/>
  <c r="BR852" i="1"/>
  <c r="BS853" i="1"/>
  <c r="BS854" i="1"/>
  <c r="BS855" i="1"/>
  <c r="BS856" i="1"/>
  <c r="BS857" i="1"/>
  <c r="BR858" i="1"/>
  <c r="BR859" i="1"/>
  <c r="BR860" i="1"/>
  <c r="BR861" i="1"/>
  <c r="BR863" i="1"/>
  <c r="BS865" i="1"/>
  <c r="BR866" i="1"/>
  <c r="BR867" i="1"/>
  <c r="BR868" i="1"/>
  <c r="BS869" i="1"/>
  <c r="BS870" i="1"/>
  <c r="BR871" i="1"/>
  <c r="BR872" i="1"/>
  <c r="BR873" i="1"/>
  <c r="BR874" i="1"/>
  <c r="BR875" i="1"/>
  <c r="BR876" i="1"/>
  <c r="BS877" i="1"/>
  <c r="BS878" i="1"/>
  <c r="BS879" i="1"/>
  <c r="BS880" i="1"/>
  <c r="BS881" i="1"/>
  <c r="BR882" i="1"/>
  <c r="BR883" i="1"/>
  <c r="BR884" i="1"/>
  <c r="BR885" i="1"/>
  <c r="BS886" i="1"/>
  <c r="BR887" i="1"/>
  <c r="BR888" i="1"/>
  <c r="BR889" i="1"/>
  <c r="BS890" i="1"/>
  <c r="BR891" i="1"/>
  <c r="BR892" i="1"/>
  <c r="BR893" i="1"/>
  <c r="BR895" i="1"/>
  <c r="BS896" i="1"/>
  <c r="BR897" i="1"/>
  <c r="BS900" i="1"/>
  <c r="BS901" i="1"/>
  <c r="BS903" i="1"/>
  <c r="BS906" i="1"/>
  <c r="BS907" i="1"/>
  <c r="BR910" i="1"/>
  <c r="BR911" i="1"/>
  <c r="BR912" i="1"/>
  <c r="BS913" i="1"/>
  <c r="BS914" i="1"/>
  <c r="BS915" i="1"/>
  <c r="BR916" i="1"/>
  <c r="BS917" i="1"/>
  <c r="BS918" i="1"/>
  <c r="BR919" i="1"/>
  <c r="BR920" i="1"/>
  <c r="BS922" i="1"/>
  <c r="BS923" i="1"/>
  <c r="BR925" i="1"/>
  <c r="BR926" i="1"/>
  <c r="BR927" i="1"/>
  <c r="BR928" i="1"/>
  <c r="BR929" i="1"/>
  <c r="BR930" i="1"/>
  <c r="BR931" i="1"/>
  <c r="BS932" i="1"/>
  <c r="BR933" i="1"/>
  <c r="BR934" i="1"/>
  <c r="BR936" i="1"/>
  <c r="BR937" i="1"/>
  <c r="BR938" i="1"/>
  <c r="BS939" i="1"/>
  <c r="BS940" i="1"/>
  <c r="BS941" i="1"/>
  <c r="BR942" i="1"/>
  <c r="BS943" i="1"/>
  <c r="BS944" i="1"/>
  <c r="BR945" i="1"/>
  <c r="BR946" i="1"/>
  <c r="BS948" i="1"/>
  <c r="BS949" i="1"/>
  <c r="BR951" i="1"/>
  <c r="BR952" i="1"/>
  <c r="BR953" i="1"/>
  <c r="BR954" i="1"/>
  <c r="BR955" i="1"/>
  <c r="BR956" i="1"/>
  <c r="BR957" i="1"/>
  <c r="BS958" i="1"/>
  <c r="BR959" i="1"/>
  <c r="BR960" i="1"/>
  <c r="BS961" i="1"/>
  <c r="BS962" i="1"/>
  <c r="BS963" i="1"/>
  <c r="BR964" i="1"/>
  <c r="BR965" i="1"/>
  <c r="BR966" i="1"/>
  <c r="BS967" i="1"/>
  <c r="BS968" i="1"/>
  <c r="BS969" i="1"/>
  <c r="BR970" i="1"/>
  <c r="BR971" i="1"/>
  <c r="BR973" i="1"/>
  <c r="BR974" i="1"/>
  <c r="BR975" i="1"/>
  <c r="BR976" i="1"/>
  <c r="BR977" i="1"/>
  <c r="BR978" i="1"/>
  <c r="BR979" i="1"/>
  <c r="BS979" i="1"/>
  <c r="BR980" i="1"/>
  <c r="BS986" i="1"/>
  <c r="BS987" i="1"/>
  <c r="BS988" i="1"/>
  <c r="BS989" i="1"/>
  <c r="BR990" i="1"/>
  <c r="BR991" i="1"/>
  <c r="BR992" i="1"/>
  <c r="BR993" i="1"/>
  <c r="BS994" i="1"/>
  <c r="BS995" i="1"/>
  <c r="BR996" i="1"/>
  <c r="BR997" i="1"/>
  <c r="BS999" i="1"/>
  <c r="BR1000" i="1"/>
  <c r="BR1001" i="1"/>
  <c r="BR1002" i="1"/>
  <c r="BR1003" i="1"/>
  <c r="BR1004" i="1"/>
  <c r="BR1005" i="1"/>
  <c r="BR1006" i="1"/>
  <c r="BS1006" i="1"/>
  <c r="BR1007" i="1"/>
  <c r="BS1010" i="1"/>
  <c r="BR1011" i="1"/>
  <c r="BS1012" i="1"/>
  <c r="BS1013" i="1"/>
  <c r="BR1014" i="1"/>
  <c r="BR1015" i="1"/>
  <c r="BS1016" i="1"/>
  <c r="BR1017" i="1"/>
  <c r="BR1018" i="1"/>
  <c r="BR1019" i="1"/>
  <c r="BR1020" i="1"/>
  <c r="BR1021" i="1"/>
  <c r="BR1022" i="1"/>
  <c r="BR1023" i="1"/>
  <c r="BS1023" i="1"/>
  <c r="BS1024" i="1"/>
  <c r="BS1026" i="1"/>
  <c r="BS1029" i="1"/>
  <c r="BS1031" i="1"/>
  <c r="BR1034" i="1"/>
  <c r="BR1035" i="1"/>
  <c r="BR1036" i="1"/>
  <c r="BR1037" i="1"/>
  <c r="BR1038" i="1"/>
  <c r="BR1039" i="1"/>
  <c r="BS1043" i="1"/>
  <c r="BS1044" i="1"/>
  <c r="BR1045" i="1"/>
  <c r="BS1046" i="1"/>
  <c r="BR1047" i="1"/>
  <c r="BR1048" i="1"/>
  <c r="BR1049" i="1"/>
  <c r="BR1050" i="1"/>
  <c r="BR1051" i="1"/>
  <c r="BR1052" i="1"/>
  <c r="BR1053" i="1"/>
  <c r="BR1055" i="1"/>
  <c r="BR1056" i="1"/>
  <c r="BR1058" i="1"/>
  <c r="BS1060" i="1"/>
  <c r="BS1061" i="1"/>
  <c r="BR1062" i="1"/>
  <c r="BS1063" i="1"/>
  <c r="BS1064" i="1"/>
  <c r="BR1065" i="1"/>
  <c r="BS1066" i="1"/>
  <c r="BR1067" i="1"/>
  <c r="BR1068" i="1"/>
  <c r="BR1069" i="1"/>
  <c r="BS1070" i="1"/>
  <c r="BS1071" i="1"/>
  <c r="BR1072" i="1"/>
  <c r="BS1073" i="1"/>
  <c r="BR1074" i="1"/>
  <c r="BR1075" i="1"/>
  <c r="BS1076" i="1"/>
  <c r="BR1077" i="1"/>
  <c r="BS1078" i="1"/>
  <c r="BR1079" i="1"/>
  <c r="BR1080" i="1"/>
  <c r="BR1081" i="1"/>
  <c r="BR1082" i="1"/>
  <c r="BR1083" i="1"/>
  <c r="BS1085" i="1"/>
  <c r="BR1086" i="1"/>
  <c r="BS1087" i="1"/>
  <c r="BR1088" i="1"/>
  <c r="BS1089" i="1"/>
  <c r="BS1090" i="1"/>
  <c r="BR1091" i="1"/>
  <c r="BR1092" i="1"/>
  <c r="BR1093" i="1"/>
  <c r="BR1094" i="1"/>
  <c r="BS1095" i="1"/>
  <c r="BS1096" i="1"/>
  <c r="BS1097" i="1"/>
  <c r="BS1098" i="1"/>
  <c r="BS1099" i="1"/>
  <c r="BR1100" i="1"/>
  <c r="BR1101" i="1"/>
  <c r="BR1102" i="1"/>
  <c r="BR1103" i="1"/>
  <c r="BS1105" i="1"/>
  <c r="BR1106" i="1"/>
  <c r="BR1107" i="1"/>
  <c r="BS1108" i="1"/>
  <c r="BR1109" i="1"/>
  <c r="BS1110" i="1"/>
  <c r="BR1111" i="1"/>
  <c r="BR1112" i="1"/>
  <c r="BR1113" i="1"/>
  <c r="BR1114" i="1"/>
  <c r="BR1115" i="1"/>
  <c r="BS1116" i="1"/>
  <c r="BS1117" i="1"/>
  <c r="BS1118" i="1"/>
  <c r="BR1119" i="1"/>
  <c r="BR1120" i="1"/>
  <c r="BS1121" i="1"/>
  <c r="BR1122" i="1"/>
  <c r="BR1123" i="1"/>
  <c r="BS1124" i="1"/>
  <c r="BR1125" i="1"/>
  <c r="BR1126" i="1"/>
  <c r="BR1127" i="1"/>
  <c r="BR1128" i="1"/>
  <c r="BS1131" i="1"/>
  <c r="BS1133" i="1"/>
  <c r="BS1136" i="1"/>
  <c r="BS1139" i="1"/>
  <c r="BR1140" i="1"/>
  <c r="BR1141" i="1"/>
  <c r="BR1142" i="1"/>
  <c r="BS1143" i="1"/>
  <c r="BS1144" i="1"/>
  <c r="BR1145" i="1"/>
  <c r="BR1146" i="1"/>
  <c r="BS1147" i="1"/>
  <c r="BR1148" i="1"/>
  <c r="BR1149" i="1"/>
  <c r="BR1150" i="1"/>
  <c r="BS1151" i="1"/>
  <c r="BR1152" i="1"/>
  <c r="BR1153" i="1"/>
  <c r="BS1154" i="1"/>
  <c r="BR1155" i="1"/>
  <c r="BR1156" i="1"/>
  <c r="BR1157" i="1"/>
  <c r="BR1158" i="1"/>
  <c r="BS1159" i="1"/>
  <c r="BS1160" i="1"/>
  <c r="BS1161" i="1"/>
  <c r="BR1162" i="1"/>
  <c r="BS1163" i="1"/>
  <c r="BR1164" i="1"/>
  <c r="BR1165" i="1"/>
  <c r="BS1166" i="1"/>
  <c r="BS1167" i="1"/>
  <c r="BR1168" i="1"/>
  <c r="BR1169" i="1"/>
  <c r="BR1171" i="1"/>
  <c r="BR1172" i="1"/>
  <c r="BR1173" i="1"/>
  <c r="BS1174" i="1"/>
  <c r="BR1175" i="1"/>
  <c r="BR1176" i="1"/>
  <c r="BS1177" i="1"/>
  <c r="BR1178" i="1"/>
  <c r="BR1179" i="1"/>
  <c r="BR1180" i="1"/>
  <c r="BR1181" i="1"/>
  <c r="BS1182" i="1"/>
  <c r="BS1183" i="1"/>
  <c r="BR1184" i="1"/>
  <c r="BS1185" i="1"/>
  <c r="BS1186" i="1"/>
  <c r="BS1187" i="1"/>
  <c r="BS1188" i="1"/>
  <c r="BS1189" i="1"/>
  <c r="BR1190" i="1"/>
  <c r="BR1192" i="1"/>
  <c r="BR1194" i="1"/>
  <c r="BR1195" i="1"/>
  <c r="BS1196" i="1"/>
  <c r="BR1197" i="1"/>
  <c r="BR1198" i="1"/>
  <c r="BR1199" i="1"/>
  <c r="BR1200" i="1"/>
  <c r="BR1201" i="1"/>
  <c r="BS1202" i="1"/>
  <c r="BR1203" i="1"/>
  <c r="BR1204" i="1"/>
  <c r="BS1205" i="1"/>
  <c r="BS1206" i="1"/>
  <c r="BR1207" i="1"/>
  <c r="BS1208" i="1"/>
  <c r="BR1210" i="1"/>
  <c r="BR1213" i="1"/>
  <c r="BS1214" i="1"/>
  <c r="BR1215" i="1"/>
  <c r="BS1216" i="1"/>
  <c r="BR1217" i="1"/>
  <c r="BR1218" i="1"/>
  <c r="BR1219" i="1"/>
  <c r="BR1220" i="1"/>
  <c r="BR1221" i="1"/>
  <c r="BS1222" i="1"/>
  <c r="BR1223" i="1"/>
  <c r="BS1224" i="1"/>
  <c r="BR1226" i="1"/>
  <c r="BS1228" i="1"/>
  <c r="BR1229" i="1"/>
  <c r="BS1230" i="1"/>
  <c r="BR1231" i="1"/>
  <c r="BR1232" i="1"/>
  <c r="BR1233" i="1"/>
  <c r="BR1234" i="1"/>
  <c r="BR1235" i="1"/>
  <c r="BR1236" i="1"/>
  <c r="BS1237" i="1"/>
  <c r="BS1238" i="1"/>
  <c r="BR1239" i="1"/>
  <c r="BR1245" i="1"/>
  <c r="BR1246" i="1"/>
  <c r="BR1247" i="1"/>
  <c r="BS1248" i="1"/>
  <c r="BR1249" i="1"/>
  <c r="BS1250" i="1"/>
  <c r="BR1251" i="1"/>
  <c r="BR1252" i="1"/>
  <c r="BR1253" i="1"/>
  <c r="BR1254" i="1"/>
  <c r="BS1255" i="1"/>
  <c r="BR1257" i="1"/>
  <c r="BR1258" i="1"/>
  <c r="BR1259" i="1"/>
  <c r="BR1260" i="1"/>
  <c r="BS1262" i="1"/>
  <c r="BS1263" i="1"/>
  <c r="BS1264" i="1"/>
  <c r="BS1265" i="1"/>
  <c r="BR1266" i="1"/>
  <c r="BR1267" i="1"/>
  <c r="BR1268" i="1"/>
  <c r="BS1269" i="1"/>
  <c r="BR1270" i="1"/>
  <c r="BS1271" i="1"/>
  <c r="BR1272" i="1"/>
  <c r="BR1273" i="1"/>
  <c r="BR1274" i="1"/>
  <c r="BR1275" i="1"/>
  <c r="BS1276" i="1"/>
  <c r="BR1278" i="1"/>
  <c r="BR1279" i="1"/>
  <c r="BR1280" i="1"/>
  <c r="BR1281" i="1"/>
  <c r="BS1283" i="1"/>
  <c r="BS1284" i="1"/>
  <c r="BS1285" i="1"/>
  <c r="BS1286" i="1"/>
  <c r="BR1287" i="1"/>
  <c r="BS1288" i="1"/>
  <c r="BS1289" i="1"/>
  <c r="BR1290" i="1"/>
  <c r="BR1291" i="1"/>
  <c r="BS1292" i="1"/>
  <c r="BR1293" i="1"/>
  <c r="BS1294" i="1"/>
  <c r="BS1295" i="1"/>
  <c r="BR1296" i="1"/>
  <c r="BR1297" i="1"/>
  <c r="BR1298" i="1"/>
  <c r="BR1299" i="1"/>
  <c r="BR1300" i="1"/>
  <c r="BR1304" i="1"/>
  <c r="BR1305" i="1"/>
  <c r="BS1306" i="1"/>
  <c r="BS1309" i="1"/>
  <c r="BS1310" i="1"/>
  <c r="BR1311" i="1"/>
  <c r="BR1313" i="1"/>
  <c r="BR1314" i="1"/>
  <c r="BR1315" i="1"/>
  <c r="BS1316" i="1"/>
  <c r="BR1317" i="1"/>
  <c r="BR1319" i="1"/>
  <c r="BR1321" i="1"/>
  <c r="BR1322" i="1"/>
  <c r="BR1323" i="1"/>
  <c r="BS1324" i="1"/>
  <c r="BS1327" i="1"/>
  <c r="BS1328" i="1"/>
  <c r="BR1329" i="1"/>
  <c r="BR1330" i="1"/>
  <c r="BR1331" i="1"/>
  <c r="BS1332" i="1"/>
  <c r="BR1333" i="1"/>
  <c r="BR1334" i="1"/>
  <c r="BS1336" i="1"/>
  <c r="BS1340" i="1"/>
  <c r="BR1342" i="1"/>
  <c r="BR1343" i="1"/>
  <c r="BR1344" i="1"/>
  <c r="BR1345" i="1"/>
  <c r="BR1346" i="1"/>
  <c r="BR1347" i="1"/>
  <c r="BS1349" i="1"/>
  <c r="BR1350" i="1"/>
  <c r="BR1351" i="1"/>
  <c r="BR1352" i="1"/>
  <c r="BS1353" i="1"/>
  <c r="BS1354" i="1"/>
  <c r="BR1355" i="1"/>
  <c r="BS1358" i="1"/>
  <c r="BR1360" i="1"/>
  <c r="BR1361" i="1"/>
  <c r="BR1362" i="1"/>
  <c r="BR1363" i="1"/>
  <c r="BR1364" i="1"/>
  <c r="BR1365" i="1"/>
  <c r="BR1366" i="1"/>
  <c r="BS1368" i="1"/>
  <c r="BR1369" i="1"/>
  <c r="BR1370" i="1"/>
  <c r="BR1372" i="1"/>
  <c r="BS1373" i="1"/>
  <c r="BS1374" i="1"/>
  <c r="BS1375" i="1"/>
  <c r="BR1376" i="1"/>
  <c r="BS1379" i="1"/>
  <c r="BR1380" i="1"/>
  <c r="BR1381" i="1"/>
  <c r="BS1382" i="1"/>
  <c r="BR1383" i="1"/>
  <c r="BR1385" i="1"/>
  <c r="BR1386" i="1"/>
  <c r="BR1387" i="1"/>
  <c r="BS1388" i="1"/>
  <c r="BR1389" i="1"/>
  <c r="BS1392" i="1"/>
  <c r="BR1394" i="1"/>
  <c r="BR1395" i="1"/>
  <c r="BR1396" i="1"/>
  <c r="BS1399" i="1"/>
  <c r="BR1400" i="1"/>
  <c r="BR1401" i="1"/>
  <c r="BS1402" i="1"/>
  <c r="BR1403" i="1"/>
  <c r="BR1404" i="1"/>
  <c r="BR1405" i="1"/>
  <c r="BR1406" i="1"/>
  <c r="BS1407" i="1"/>
  <c r="BR1408" i="1"/>
  <c r="BS1410" i="1"/>
  <c r="BR1412" i="1"/>
  <c r="BR1413" i="1"/>
  <c r="BR1414" i="1"/>
  <c r="BR1415" i="1"/>
  <c r="BR1416" i="1"/>
  <c r="BS1417" i="1"/>
  <c r="BR1418" i="1"/>
  <c r="BR1419" i="1"/>
  <c r="BR1420" i="1"/>
  <c r="BS1421" i="1"/>
  <c r="BR1422" i="1"/>
  <c r="BR1425" i="1"/>
  <c r="BR1426" i="1"/>
  <c r="BR1430" i="1"/>
  <c r="BR1431" i="1"/>
  <c r="BS1432" i="1"/>
  <c r="BR1433" i="1"/>
  <c r="BR1434" i="1"/>
  <c r="BR1435" i="1"/>
  <c r="BS1436" i="1"/>
  <c r="BR1437" i="1"/>
  <c r="BR1438" i="1"/>
  <c r="BR1439" i="1"/>
  <c r="BR1440" i="1"/>
  <c r="BR1441" i="1"/>
  <c r="BS1442" i="1"/>
  <c r="BR1443" i="1"/>
  <c r="BR1445" i="1"/>
  <c r="BS1446" i="1"/>
  <c r="BS1447" i="1"/>
  <c r="BR1448" i="1"/>
  <c r="BR1449" i="1"/>
  <c r="BS1450" i="1"/>
  <c r="BR1451" i="1"/>
  <c r="BR1452" i="1"/>
  <c r="BR1453" i="1"/>
  <c r="BS1454" i="1"/>
  <c r="BR1455" i="1"/>
  <c r="BR1456" i="1"/>
  <c r="BR1457" i="1"/>
  <c r="BR1458" i="1"/>
  <c r="BR1459" i="1"/>
  <c r="BS1460" i="1"/>
  <c r="BR1461" i="1"/>
  <c r="BR1463" i="1"/>
  <c r="BS1464" i="1"/>
  <c r="BR1465" i="1"/>
  <c r="BS1466" i="1"/>
  <c r="BR1467" i="1"/>
  <c r="BR1468" i="1"/>
  <c r="BR1469" i="1"/>
  <c r="BR1470" i="1"/>
  <c r="BR1471" i="1"/>
  <c r="BS1472" i="1"/>
  <c r="BR1473" i="1"/>
  <c r="BR1474" i="1"/>
  <c r="BS1475" i="1"/>
  <c r="BR1476" i="1"/>
  <c r="BR1477" i="1"/>
  <c r="BR1479" i="1"/>
  <c r="BR1480" i="1"/>
  <c r="BS1481" i="1"/>
  <c r="BR1482" i="1"/>
  <c r="BS1483" i="1"/>
  <c r="BR1484" i="1"/>
  <c r="BR1485" i="1"/>
  <c r="BR1486" i="1"/>
  <c r="BR1487" i="1"/>
  <c r="BR1488" i="1"/>
  <c r="BR1489" i="1"/>
  <c r="BS1490" i="1"/>
  <c r="BS1492" i="1"/>
  <c r="BR1493" i="1"/>
  <c r="BR1494" i="1"/>
  <c r="BR1495" i="1"/>
  <c r="BR1496" i="1"/>
  <c r="BS1497" i="1"/>
  <c r="BR1498" i="1"/>
  <c r="BR1499" i="1"/>
  <c r="BR1500" i="1"/>
  <c r="BR1501" i="1"/>
  <c r="BR1502" i="1"/>
  <c r="BS1503" i="1"/>
  <c r="BS1504" i="1"/>
  <c r="BR1505" i="1"/>
  <c r="BR1506" i="1"/>
  <c r="BR1507" i="1"/>
  <c r="BR5" i="1"/>
  <c r="P224" i="5"/>
  <c r="P223" i="5"/>
  <c r="P222" i="5"/>
  <c r="BS834" i="1" s="1"/>
  <c r="P221" i="5"/>
  <c r="P220" i="5"/>
  <c r="BS1251" i="1" s="1"/>
  <c r="P219" i="5"/>
  <c r="P218" i="5"/>
  <c r="BS275" i="1" s="1"/>
  <c r="P217" i="5"/>
  <c r="P216" i="5"/>
  <c r="BS925" i="1" s="1"/>
  <c r="P215" i="5"/>
  <c r="P214" i="5"/>
  <c r="BS177" i="1" s="1"/>
  <c r="P213" i="5"/>
  <c r="P212" i="5"/>
  <c r="BS706" i="1" s="1"/>
  <c r="P211" i="5"/>
  <c r="P210" i="5"/>
  <c r="P209" i="5"/>
  <c r="P208" i="5"/>
  <c r="P207" i="5"/>
  <c r="P206" i="5"/>
  <c r="P205" i="5"/>
  <c r="P204" i="5"/>
  <c r="BS1155" i="1" s="1"/>
  <c r="P203" i="5"/>
  <c r="P202" i="5"/>
  <c r="BS933" i="1" s="1"/>
  <c r="P201" i="5"/>
  <c r="BS1482" i="1" s="1"/>
  <c r="P200" i="5"/>
  <c r="P199" i="5"/>
  <c r="P198" i="5"/>
  <c r="P197" i="5"/>
  <c r="BS1408" i="1" s="1"/>
  <c r="P196" i="5"/>
  <c r="P195" i="5"/>
  <c r="BS486" i="1" s="1"/>
  <c r="P194" i="5"/>
  <c r="P193" i="5"/>
  <c r="BS1369" i="1" s="1"/>
  <c r="P192" i="5"/>
  <c r="P191" i="5"/>
  <c r="BS42" i="1" s="1"/>
  <c r="P190" i="5"/>
  <c r="BS1112" i="1" s="1"/>
  <c r="P189" i="5"/>
  <c r="P188" i="5"/>
  <c r="BS1281" i="1" s="1"/>
  <c r="P187" i="5"/>
  <c r="P186" i="5"/>
  <c r="BS331" i="1" s="1"/>
  <c r="P185" i="5"/>
  <c r="P184" i="5"/>
  <c r="BS1505" i="1" s="1"/>
  <c r="P183" i="5"/>
  <c r="P182" i="5"/>
  <c r="P181" i="5"/>
  <c r="P180" i="5"/>
  <c r="P179" i="5"/>
  <c r="P178" i="5"/>
  <c r="BS785" i="1" s="1"/>
  <c r="P177" i="5"/>
  <c r="P176" i="5"/>
  <c r="P175" i="5"/>
  <c r="BS873" i="1" s="1"/>
  <c r="P174" i="5"/>
  <c r="P173" i="5"/>
  <c r="BS888" i="1" s="1"/>
  <c r="P172" i="5"/>
  <c r="P171" i="5"/>
  <c r="BS1467" i="1" s="1"/>
  <c r="P170" i="5"/>
  <c r="P169" i="5"/>
  <c r="BS930" i="1" s="1"/>
  <c r="P168" i="5"/>
  <c r="P167" i="5"/>
  <c r="BS759" i="1" s="1"/>
  <c r="P166" i="5"/>
  <c r="P165" i="5"/>
  <c r="P164" i="5"/>
  <c r="P163" i="5"/>
  <c r="P162" i="5"/>
  <c r="BS711" i="1" s="1"/>
  <c r="P161" i="5"/>
  <c r="P160" i="5"/>
  <c r="BS960" i="1" s="1"/>
  <c r="P159" i="5"/>
  <c r="P158" i="5"/>
  <c r="BS1487" i="1" s="1"/>
  <c r="P157" i="5"/>
  <c r="P156" i="5"/>
  <c r="BS367" i="1" s="1"/>
  <c r="P155" i="5"/>
  <c r="P154" i="5"/>
  <c r="BS1180" i="1" s="1"/>
  <c r="P153" i="5"/>
  <c r="P152" i="5"/>
  <c r="BS284" i="1" s="1"/>
  <c r="P151" i="5"/>
  <c r="P150" i="5"/>
  <c r="BS437" i="1" s="1"/>
  <c r="P149" i="5"/>
  <c r="P148" i="5"/>
  <c r="P147" i="5"/>
  <c r="P146" i="5"/>
  <c r="BS1290" i="1" s="1"/>
  <c r="P145" i="5"/>
  <c r="P144" i="5"/>
  <c r="BS820" i="1" s="1"/>
  <c r="P143" i="5"/>
  <c r="P142" i="5"/>
  <c r="BS88" i="1" s="1"/>
  <c r="P141" i="5"/>
  <c r="P140" i="5"/>
  <c r="P139" i="5"/>
  <c r="P138" i="5"/>
  <c r="BS626" i="1" s="1"/>
  <c r="P137" i="5"/>
  <c r="P136" i="5"/>
  <c r="BS1128" i="1" s="1"/>
  <c r="P135" i="5"/>
  <c r="P134" i="5"/>
  <c r="BS892" i="1" s="1"/>
  <c r="P133" i="5"/>
  <c r="P132" i="5"/>
  <c r="BS283" i="1" s="1"/>
  <c r="P131" i="5"/>
  <c r="P130" i="5"/>
  <c r="BS1221" i="1" s="1"/>
  <c r="P129" i="5"/>
  <c r="BS1220" i="1" s="1"/>
  <c r="P128" i="5"/>
  <c r="P127" i="5"/>
  <c r="BS423" i="1" s="1"/>
  <c r="P126" i="5"/>
  <c r="P125" i="5"/>
  <c r="P124" i="5"/>
  <c r="BS1345" i="1" s="1"/>
  <c r="P123" i="5"/>
  <c r="P119" i="5" s="1"/>
  <c r="P122" i="5"/>
  <c r="BS1233" i="1" s="1"/>
  <c r="P121" i="5"/>
  <c r="P118" i="5"/>
  <c r="BS1425" i="1" s="1"/>
  <c r="P117" i="5"/>
  <c r="BS1461" i="1" s="1"/>
  <c r="P116" i="5"/>
  <c r="P114" i="5"/>
  <c r="P115" i="5" s="1"/>
  <c r="P113" i="5"/>
  <c r="BS348" i="1" s="1"/>
  <c r="P112" i="5"/>
  <c r="P111" i="5"/>
  <c r="BS768" i="1" s="1"/>
  <c r="P110" i="5"/>
  <c r="P109" i="5"/>
  <c r="BS937" i="1" s="1"/>
  <c r="P108" i="5"/>
  <c r="P107" i="5"/>
  <c r="BS15" i="1" s="1"/>
  <c r="P106" i="5"/>
  <c r="BS990" i="1" s="1"/>
  <c r="P105" i="5"/>
  <c r="BS1126" i="1" s="1"/>
  <c r="P104" i="5"/>
  <c r="P103" i="5"/>
  <c r="BS299" i="1" s="1"/>
  <c r="U3" i="5"/>
  <c r="U2" i="5" s="1"/>
  <c r="U4" i="5"/>
  <c r="BR1071" i="1" s="1"/>
  <c r="U5" i="5"/>
  <c r="BR917" i="1" s="1"/>
  <c r="U6" i="5"/>
  <c r="BR994" i="1" s="1"/>
  <c r="U7" i="5"/>
  <c r="U9" i="5"/>
  <c r="U8" i="5" s="1"/>
  <c r="BR321" i="1" s="1"/>
  <c r="U10" i="5"/>
  <c r="BR1228" i="1" s="1"/>
  <c r="U11" i="5"/>
  <c r="U12" i="5"/>
  <c r="BR856" i="1" s="1"/>
  <c r="U13" i="5"/>
  <c r="BR718" i="1" s="1"/>
  <c r="U14" i="5"/>
  <c r="U15" i="5"/>
  <c r="U16" i="5"/>
  <c r="U17" i="5"/>
  <c r="U18" i="5"/>
  <c r="BR961" i="1" s="1"/>
  <c r="U19" i="5"/>
  <c r="BR543" i="1" s="1"/>
  <c r="U20" i="5"/>
  <c r="U21" i="5"/>
  <c r="U22" i="5"/>
  <c r="BR653" i="1" s="1"/>
  <c r="U23" i="5"/>
  <c r="BR3" i="1" s="1"/>
  <c r="U24" i="5"/>
  <c r="BR668" i="1" s="1"/>
  <c r="U25" i="5"/>
  <c r="U26" i="5"/>
  <c r="BR332" i="1" s="1"/>
  <c r="U27" i="5"/>
  <c r="U28" i="5"/>
  <c r="BR264" i="1" s="1"/>
  <c r="U29" i="5"/>
  <c r="BR745" i="1" s="1"/>
  <c r="U30" i="5"/>
  <c r="U31" i="5"/>
  <c r="BR1460" i="1" s="1"/>
  <c r="U32" i="5"/>
  <c r="U33" i="5"/>
  <c r="BR1070" i="1" s="1"/>
  <c r="U34" i="5"/>
  <c r="U35" i="5"/>
  <c r="U36" i="5"/>
  <c r="BR1393" i="1" s="1"/>
  <c r="U37" i="5"/>
  <c r="U38" i="5"/>
  <c r="BR536" i="1" s="1"/>
  <c r="U39" i="5"/>
  <c r="U40" i="5"/>
  <c r="BR1261" i="1" s="1"/>
  <c r="U41" i="5"/>
  <c r="U42" i="5"/>
  <c r="U43" i="5"/>
  <c r="BR1084" i="1" s="1"/>
  <c r="U44" i="5"/>
  <c r="U45" i="5"/>
  <c r="BR1284" i="1" s="1"/>
  <c r="U46" i="5"/>
  <c r="U47" i="5"/>
  <c r="U48" i="5"/>
  <c r="U49" i="5"/>
  <c r="BR14" i="1" s="1"/>
  <c r="U50" i="5"/>
  <c r="U51" i="5"/>
  <c r="BR89" i="1" s="1"/>
  <c r="U52" i="5"/>
  <c r="U53" i="5"/>
  <c r="U54" i="5"/>
  <c r="BR178" i="1" s="1"/>
  <c r="U55" i="5"/>
  <c r="U56" i="5"/>
  <c r="BR1302" i="1" s="1"/>
  <c r="U57" i="5"/>
  <c r="U58" i="5"/>
  <c r="U59" i="5"/>
  <c r="U60" i="5"/>
  <c r="BR218" i="1" s="1"/>
  <c r="U61" i="5"/>
  <c r="U62" i="5"/>
  <c r="BR1367" i="1" s="1"/>
  <c r="U63" i="5"/>
  <c r="U64" i="5"/>
  <c r="U65" i="5"/>
  <c r="U66" i="5"/>
  <c r="BR1377" i="1" s="1"/>
  <c r="U67" i="5"/>
  <c r="U68" i="5"/>
  <c r="U69" i="5"/>
  <c r="U70" i="5"/>
  <c r="BR641" i="1" s="1"/>
  <c r="U71" i="5"/>
  <c r="U72" i="5"/>
  <c r="BR1227" i="1" s="1"/>
  <c r="U73" i="5"/>
  <c r="U74" i="5"/>
  <c r="BR1478" i="1" s="1"/>
  <c r="U75" i="5"/>
  <c r="U76" i="5"/>
  <c r="BR1359" i="1" s="1"/>
  <c r="U77" i="5"/>
  <c r="U78" i="5"/>
  <c r="BR804" i="1" s="1"/>
  <c r="U79" i="5"/>
  <c r="U80" i="5"/>
  <c r="BR1159" i="1" s="1"/>
  <c r="U81" i="5"/>
  <c r="U82" i="5"/>
  <c r="BR1010" i="1" s="1"/>
  <c r="U83" i="5"/>
  <c r="U84" i="5"/>
  <c r="BR123" i="1" s="1"/>
  <c r="U85" i="5"/>
  <c r="BR1262" i="1" s="1"/>
  <c r="U86" i="5"/>
  <c r="U87" i="5"/>
  <c r="U88" i="5"/>
  <c r="BR1030" i="1" s="1"/>
  <c r="U89" i="5"/>
  <c r="U90" i="5"/>
  <c r="BR104" i="1" s="1"/>
  <c r="U91" i="5"/>
  <c r="U92" i="5"/>
  <c r="U93" i="5"/>
  <c r="U94" i="5"/>
  <c r="U95" i="5"/>
  <c r="BR1248" i="1" s="1"/>
  <c r="U96" i="5"/>
  <c r="U98" i="5"/>
  <c r="U99" i="5"/>
  <c r="U97" i="5" s="1"/>
  <c r="U100" i="5"/>
  <c r="U101" i="5"/>
  <c r="U102" i="5"/>
  <c r="U103" i="5"/>
  <c r="BR1410" i="1" s="1"/>
  <c r="U104" i="5"/>
  <c r="U105" i="5"/>
  <c r="BR1432" i="1" s="1"/>
  <c r="U106" i="5"/>
  <c r="U107" i="5"/>
  <c r="BR1016" i="1" s="1"/>
  <c r="U108" i="5"/>
  <c r="U109" i="5"/>
  <c r="BR363" i="1" s="1"/>
  <c r="U110" i="5"/>
  <c r="U111" i="5"/>
  <c r="BR1503" i="1" s="1"/>
  <c r="U112" i="5"/>
  <c r="U113" i="5"/>
  <c r="BR495" i="1" s="1"/>
  <c r="U114" i="5"/>
  <c r="U115" i="5"/>
  <c r="BR1177" i="1" s="1"/>
  <c r="U116" i="5"/>
  <c r="U117" i="5"/>
  <c r="BR779" i="1" s="1"/>
  <c r="U118" i="5"/>
  <c r="U119" i="5"/>
  <c r="BR1325" i="1" s="1"/>
  <c r="U120" i="5"/>
  <c r="U121" i="5"/>
  <c r="BR1472" i="1" s="1"/>
  <c r="U122" i="5"/>
  <c r="U123" i="5"/>
  <c r="BR1024" i="1" s="1"/>
  <c r="U124" i="5"/>
  <c r="U125" i="5"/>
  <c r="BR1276" i="1" s="1"/>
  <c r="U126" i="5"/>
  <c r="U127" i="5"/>
  <c r="BR1105" i="1" s="1"/>
  <c r="U128" i="5"/>
  <c r="BR1064" i="1" s="1"/>
  <c r="U129" i="5"/>
  <c r="U130" i="5"/>
  <c r="BR1288" i="1" s="1"/>
  <c r="U131" i="5"/>
  <c r="U132" i="5"/>
  <c r="U133" i="5"/>
  <c r="BR1373" i="1" s="1"/>
  <c r="U134" i="5"/>
  <c r="BR1388" i="1" s="1"/>
  <c r="U135" i="5"/>
  <c r="U136" i="5"/>
  <c r="U137" i="5"/>
  <c r="BR1189" i="1" s="1"/>
  <c r="U138" i="5"/>
  <c r="BR865" i="1" s="1"/>
  <c r="U139" i="5"/>
  <c r="U140" i="5"/>
  <c r="U141" i="5"/>
  <c r="U142" i="5"/>
  <c r="U143" i="5"/>
  <c r="BR818" i="1" s="1"/>
  <c r="U144" i="5"/>
  <c r="U145" i="5"/>
  <c r="U146" i="5"/>
  <c r="BR918" i="1" s="1"/>
  <c r="U147" i="5"/>
  <c r="U148" i="5"/>
  <c r="BR669" i="1" s="1"/>
  <c r="U149" i="5"/>
  <c r="U150" i="5"/>
  <c r="U151" i="5"/>
  <c r="U152" i="5"/>
  <c r="BR306" i="1" s="1"/>
  <c r="U153" i="5"/>
  <c r="U154" i="5"/>
  <c r="BR988" i="1" s="1"/>
  <c r="U155" i="5"/>
  <c r="U156" i="5"/>
  <c r="U157" i="5"/>
  <c r="U158" i="5"/>
  <c r="BR853" i="1" s="1"/>
  <c r="U159" i="5"/>
  <c r="BR706" i="1" s="1"/>
  <c r="U160" i="5"/>
  <c r="U161" i="5"/>
  <c r="U1" i="5"/>
  <c r="BR6" i="1" s="1"/>
  <c r="P4" i="5"/>
  <c r="BS213" i="1" s="1"/>
  <c r="P5" i="5"/>
  <c r="P8" i="5"/>
  <c r="P6" i="5" s="1"/>
  <c r="BS389" i="1" s="1"/>
  <c r="P9" i="5"/>
  <c r="P7" i="5" s="1"/>
  <c r="P10" i="5"/>
  <c r="BS604" i="1" s="1"/>
  <c r="P11" i="5"/>
  <c r="P13" i="5"/>
  <c r="P12" i="5" s="1"/>
  <c r="BS1207" i="1" s="1"/>
  <c r="P14" i="5"/>
  <c r="P15" i="5"/>
  <c r="P16" i="5"/>
  <c r="P17" i="5"/>
  <c r="P18" i="5"/>
  <c r="P19" i="5"/>
  <c r="P20" i="5"/>
  <c r="BS1321" i="1" s="1"/>
  <c r="P21" i="5"/>
  <c r="P22" i="5"/>
  <c r="P23" i="5"/>
  <c r="P24" i="5"/>
  <c r="P25" i="5"/>
  <c r="P26" i="5"/>
  <c r="BS168" i="1" s="1"/>
  <c r="P27" i="5"/>
  <c r="P28" i="5"/>
  <c r="P29" i="5"/>
  <c r="P30" i="5"/>
  <c r="P31" i="5"/>
  <c r="BS953" i="1" s="1"/>
  <c r="P32" i="5"/>
  <c r="P33" i="5"/>
  <c r="BS1434" i="1" s="1"/>
  <c r="P34" i="5"/>
  <c r="BS826" i="1" s="1"/>
  <c r="P35" i="5"/>
  <c r="P36" i="5"/>
  <c r="BS1312" i="1" s="1"/>
  <c r="P37" i="5"/>
  <c r="P38" i="5"/>
  <c r="BS1301" i="1" s="1"/>
  <c r="P39" i="5"/>
  <c r="P40" i="5"/>
  <c r="P41" i="5"/>
  <c r="BS494" i="1" s="1"/>
  <c r="P42" i="5"/>
  <c r="P43" i="5"/>
  <c r="BS1181" i="1" s="1"/>
  <c r="P44" i="5"/>
  <c r="P46" i="5"/>
  <c r="P47" i="5"/>
  <c r="P45" i="5" s="1"/>
  <c r="BS981" i="1" s="1"/>
  <c r="P48" i="5"/>
  <c r="P49" i="5"/>
  <c r="BS1277" i="1" s="1"/>
  <c r="P50" i="5"/>
  <c r="P51" i="5"/>
  <c r="BS924" i="1" s="1"/>
  <c r="P52" i="5"/>
  <c r="P53" i="5"/>
  <c r="P54" i="5"/>
  <c r="P55" i="5"/>
  <c r="P56" i="5"/>
  <c r="BS1318" i="1" s="1"/>
  <c r="P57" i="5"/>
  <c r="P58" i="5"/>
  <c r="P59" i="5"/>
  <c r="P60" i="5"/>
  <c r="P61" i="5"/>
  <c r="P62" i="5"/>
  <c r="P63" i="5"/>
  <c r="P64" i="5"/>
  <c r="BS562" i="1" s="1"/>
  <c r="P65" i="5"/>
  <c r="P66" i="5"/>
  <c r="BS232" i="1" s="1"/>
  <c r="P67" i="5"/>
  <c r="P68" i="5"/>
  <c r="BS909" i="1" s="1"/>
  <c r="P69" i="5"/>
  <c r="P70" i="5"/>
  <c r="P71" i="5"/>
  <c r="P72" i="5"/>
  <c r="BS1444" i="1" s="1"/>
  <c r="P73" i="5"/>
  <c r="P74" i="5"/>
  <c r="P75" i="5"/>
  <c r="P76" i="5"/>
  <c r="BS247" i="1" s="1"/>
  <c r="P77" i="5"/>
  <c r="P78" i="5"/>
  <c r="BS1030" i="1" s="1"/>
  <c r="P79" i="5"/>
  <c r="P81" i="5"/>
  <c r="P80" i="5" s="1"/>
  <c r="P82" i="5"/>
  <c r="BS191" i="1" s="1"/>
  <c r="P83" i="5"/>
  <c r="P84" i="5"/>
  <c r="BS257" i="1" s="1"/>
  <c r="P85" i="5"/>
  <c r="P86" i="5"/>
  <c r="P87" i="5"/>
  <c r="P88" i="5"/>
  <c r="BS241" i="1" s="1"/>
  <c r="P89" i="5"/>
  <c r="P90" i="5"/>
  <c r="BS411" i="1" s="1"/>
  <c r="P91" i="5"/>
  <c r="BS278" i="1" s="1"/>
  <c r="P92" i="5"/>
  <c r="P94" i="5"/>
  <c r="P95" i="5"/>
  <c r="P93" i="5" s="1"/>
  <c r="BS554" i="1" s="1"/>
  <c r="P96" i="5"/>
  <c r="P97" i="5"/>
  <c r="BS1484" i="1" s="1"/>
  <c r="P98" i="5"/>
  <c r="P99" i="5"/>
  <c r="BS1017" i="1" s="1"/>
  <c r="P100" i="5"/>
  <c r="P101" i="5"/>
  <c r="BS1004" i="1" s="1"/>
  <c r="P102" i="5"/>
  <c r="BS1335" i="1" l="1"/>
  <c r="BS1134" i="1"/>
  <c r="D1134" i="1" s="1"/>
  <c r="BS902" i="1"/>
  <c r="D902" i="1" s="1"/>
  <c r="BS1138" i="1"/>
  <c r="D1138" i="1" s="1"/>
  <c r="BS535" i="1"/>
  <c r="D535" i="1" s="1"/>
  <c r="BS541" i="1"/>
  <c r="D541" i="1" s="1"/>
  <c r="BS780" i="1"/>
  <c r="D780" i="1" s="1"/>
  <c r="BS908" i="1"/>
  <c r="D908" i="1" s="1"/>
  <c r="BS312" i="1"/>
  <c r="D312" i="1" s="1"/>
  <c r="BS317" i="1"/>
  <c r="D317" i="1" s="1"/>
  <c r="BS776" i="1"/>
  <c r="D776" i="1" s="1"/>
  <c r="BR898" i="1"/>
  <c r="BR908" i="1"/>
  <c r="BR541" i="1"/>
  <c r="BR1134" i="1"/>
  <c r="BR1138" i="1"/>
  <c r="BR535" i="1"/>
  <c r="BR776" i="1"/>
  <c r="BR902" i="1"/>
  <c r="BR312" i="1"/>
  <c r="BR317" i="1"/>
  <c r="BR780" i="1"/>
  <c r="BR642" i="1"/>
  <c r="BS1351" i="1"/>
  <c r="BR1295" i="1"/>
  <c r="BS1053" i="1"/>
  <c r="BS1453" i="1"/>
  <c r="BS757" i="1"/>
  <c r="BR616" i="1"/>
  <c r="BS1039" i="1"/>
  <c r="BS1052" i="1"/>
  <c r="BS598" i="1"/>
  <c r="BS1333" i="1"/>
  <c r="BS1219" i="1"/>
  <c r="BS605" i="1"/>
  <c r="BS1502" i="1"/>
  <c r="BR1009" i="1"/>
  <c r="BR573" i="1"/>
  <c r="BR61" i="1"/>
  <c r="BR1398" i="1"/>
  <c r="BS1260" i="1"/>
  <c r="BS1352" i="1"/>
  <c r="BR1271" i="1"/>
  <c r="BS769" i="1"/>
  <c r="BS1440" i="1"/>
  <c r="BS1175" i="1"/>
  <c r="BS1065" i="1"/>
  <c r="BS844" i="1"/>
  <c r="BS1459" i="1"/>
  <c r="BS1404" i="1"/>
  <c r="BS1350" i="1"/>
  <c r="BR1121" i="1"/>
  <c r="BS744" i="1"/>
  <c r="BR562" i="1"/>
  <c r="BS13" i="1"/>
  <c r="BS1489" i="1"/>
  <c r="BS1458" i="1"/>
  <c r="BR1318" i="1"/>
  <c r="BR659" i="1"/>
  <c r="BR318" i="1"/>
  <c r="BS1477" i="1"/>
  <c r="BR1222" i="1"/>
  <c r="BS1172" i="1"/>
  <c r="BS1093" i="1"/>
  <c r="BR967" i="1"/>
  <c r="BR675" i="1"/>
  <c r="BS1411" i="1"/>
  <c r="BS1370" i="1"/>
  <c r="BS966" i="1"/>
  <c r="BR729" i="1"/>
  <c r="BR189" i="1"/>
  <c r="BS1476" i="1"/>
  <c r="BR1447" i="1"/>
  <c r="BS929" i="1"/>
  <c r="BS916" i="1"/>
  <c r="BS481" i="1"/>
  <c r="BS1334" i="1"/>
  <c r="BR1167" i="1"/>
  <c r="BS784" i="1"/>
  <c r="BS527" i="1"/>
  <c r="BS1507" i="1"/>
  <c r="BS1488" i="1"/>
  <c r="BS1403" i="1"/>
  <c r="BR1285" i="1"/>
  <c r="BS1253" i="1"/>
  <c r="BR1166" i="1"/>
  <c r="BS1084" i="1"/>
  <c r="BS662" i="1"/>
  <c r="BR359" i="1"/>
  <c r="BS1471" i="1"/>
  <c r="BR1462" i="1"/>
  <c r="BR1353" i="1"/>
  <c r="BR1206" i="1"/>
  <c r="BS904" i="1"/>
  <c r="BS418" i="1"/>
  <c r="BS305" i="1"/>
  <c r="BS219" i="1"/>
  <c r="BS1496" i="1"/>
  <c r="BS1478" i="1"/>
  <c r="BR1411" i="1"/>
  <c r="BR1374" i="1"/>
  <c r="BS1363" i="1"/>
  <c r="BS1344" i="1"/>
  <c r="BS1305" i="1"/>
  <c r="BR1237" i="1"/>
  <c r="BS1194" i="1"/>
  <c r="BR1183" i="1"/>
  <c r="BS1104" i="1"/>
  <c r="BS503" i="1"/>
  <c r="BR393" i="1"/>
  <c r="BR382" i="1"/>
  <c r="BS271" i="1"/>
  <c r="BS68" i="1"/>
  <c r="BS1441" i="1"/>
  <c r="BR1283" i="1"/>
  <c r="BS1236" i="1"/>
  <c r="BS749" i="1"/>
  <c r="BS705" i="1"/>
  <c r="BS589" i="1"/>
  <c r="BS392" i="1"/>
  <c r="BS1270" i="1"/>
  <c r="BS1493" i="1"/>
  <c r="BS1448" i="1"/>
  <c r="BR1417" i="1"/>
  <c r="BR1382" i="1"/>
  <c r="BR1328" i="1"/>
  <c r="BS1258" i="1"/>
  <c r="BS1148" i="1"/>
  <c r="BS1008" i="1"/>
  <c r="BS996" i="1"/>
  <c r="BS885" i="1"/>
  <c r="BS852" i="1"/>
  <c r="BS712" i="1"/>
  <c r="BS634" i="1"/>
  <c r="BR107" i="1"/>
  <c r="BS1111" i="1"/>
  <c r="BS1431" i="1"/>
  <c r="BS399" i="1"/>
  <c r="BS254" i="1"/>
  <c r="BS1501" i="1"/>
  <c r="BR1358" i="1"/>
  <c r="BR1335" i="1"/>
  <c r="BS1246" i="1"/>
  <c r="BS1199" i="1"/>
  <c r="BR1133" i="1"/>
  <c r="BS1077" i="1"/>
  <c r="BR1046" i="1"/>
  <c r="BR950" i="1"/>
  <c r="BS530" i="1"/>
  <c r="BS466" i="1"/>
  <c r="BS454" i="1"/>
  <c r="BS410" i="1"/>
  <c r="BS740" i="1"/>
  <c r="BR1216" i="1"/>
  <c r="BS1215" i="1"/>
  <c r="BR1466" i="1"/>
  <c r="BS1437" i="1"/>
  <c r="BS1356" i="1"/>
  <c r="BS1325" i="1"/>
  <c r="BR1277" i="1"/>
  <c r="BS298" i="1"/>
  <c r="BR482" i="1"/>
  <c r="BR1191" i="1"/>
  <c r="BR442" i="1"/>
  <c r="BR1436" i="1"/>
  <c r="BR462" i="1"/>
  <c r="BS487" i="1"/>
  <c r="BS523" i="1"/>
  <c r="BS976" i="1"/>
  <c r="BS507" i="1"/>
  <c r="BS1021" i="1"/>
  <c r="BS748" i="1"/>
  <c r="BS1109" i="1"/>
  <c r="BS152" i="1"/>
  <c r="BS934" i="1"/>
  <c r="BS765" i="1"/>
  <c r="BS173" i="1"/>
  <c r="BS108" i="1"/>
  <c r="BS1400" i="1"/>
  <c r="BS130" i="1"/>
  <c r="BS1287" i="1"/>
  <c r="BS1245" i="1"/>
  <c r="BS1380" i="1"/>
  <c r="BR1391" i="1"/>
  <c r="BR1214" i="1"/>
  <c r="BS1100" i="1"/>
  <c r="BR1029" i="1"/>
  <c r="BS891" i="1"/>
  <c r="BR795" i="1"/>
  <c r="BS216" i="1"/>
  <c r="BS546" i="1"/>
  <c r="BS237" i="1"/>
  <c r="BS566" i="1"/>
  <c r="BS1381" i="1"/>
  <c r="BS702" i="1"/>
  <c r="BS308" i="1"/>
  <c r="BS372" i="1"/>
  <c r="BS222" i="1"/>
  <c r="BS720" i="1"/>
  <c r="BS307" i="1"/>
  <c r="BS325" i="1"/>
  <c r="BS577" i="1"/>
  <c r="BS141" i="1"/>
  <c r="BS657" i="1"/>
  <c r="BS799" i="1"/>
  <c r="BS119" i="1"/>
  <c r="BS658" i="1"/>
  <c r="BS242" i="1"/>
  <c r="BS346" i="1"/>
  <c r="BS23" i="1"/>
  <c r="BS1142" i="1"/>
  <c r="BS1165" i="1"/>
  <c r="BS1211" i="1"/>
  <c r="BS859" i="1"/>
  <c r="BS804" i="1"/>
  <c r="BR1212" i="1"/>
  <c r="BS473" i="1"/>
  <c r="BR138" i="1"/>
  <c r="BS98" i="1"/>
  <c r="BS1452" i="1"/>
  <c r="BS1415" i="1"/>
  <c r="BS1152" i="1"/>
  <c r="BS1037" i="1"/>
  <c r="BS972" i="1"/>
  <c r="BS954" i="1"/>
  <c r="BS502" i="1"/>
  <c r="BS137" i="1"/>
  <c r="BS36" i="1"/>
  <c r="BS371" i="1"/>
  <c r="BS163" i="1"/>
  <c r="BS182" i="1"/>
  <c r="BS196" i="1"/>
  <c r="BS324" i="1"/>
  <c r="BS1311" i="1"/>
  <c r="BS345" i="1"/>
  <c r="BS671" i="1"/>
  <c r="BS1209" i="1"/>
  <c r="BS1359" i="1"/>
  <c r="BS1384" i="1"/>
  <c r="BS688" i="1"/>
  <c r="BR760" i="1"/>
  <c r="BR741" i="1"/>
  <c r="BR981" i="1"/>
  <c r="BR1104" i="1"/>
  <c r="BR723" i="1"/>
  <c r="BR468" i="1"/>
  <c r="BR1008" i="1"/>
  <c r="BS1198" i="1"/>
  <c r="BS1218" i="1"/>
  <c r="BS85" i="1"/>
  <c r="BS1115" i="1"/>
  <c r="BS295" i="1"/>
  <c r="BS478" i="1"/>
  <c r="BS1342" i="1"/>
  <c r="BS1360" i="1"/>
  <c r="BS1485" i="1"/>
  <c r="BS1469" i="1"/>
  <c r="BS601" i="1"/>
  <c r="BS628" i="1"/>
  <c r="BS1348" i="1"/>
  <c r="BS630" i="1"/>
  <c r="BS281" i="1"/>
  <c r="BS259" i="1"/>
  <c r="BS1171" i="1"/>
  <c r="BS1439" i="1"/>
  <c r="BS1278" i="1"/>
  <c r="BS1257" i="1"/>
  <c r="BS1457" i="1"/>
  <c r="BR221" i="1"/>
  <c r="BR681" i="1"/>
  <c r="BR116" i="1"/>
  <c r="BR794" i="1"/>
  <c r="BR719" i="1"/>
  <c r="BR797" i="1"/>
  <c r="BR394" i="1"/>
  <c r="BR821" i="1"/>
  <c r="BR701" i="1"/>
  <c r="BR413" i="1"/>
  <c r="BR999" i="1"/>
  <c r="BR1230" i="1"/>
  <c r="BR320" i="1"/>
  <c r="BR1309" i="1"/>
  <c r="BR1327" i="1"/>
  <c r="BR181" i="1"/>
  <c r="BR162" i="1"/>
  <c r="BR1349" i="1"/>
  <c r="BR1368" i="1"/>
  <c r="BR819" i="1"/>
  <c r="BR1504" i="1"/>
  <c r="BR1492" i="1"/>
  <c r="BS649" i="1"/>
  <c r="BS655" i="1"/>
  <c r="BS633" i="1"/>
  <c r="BS1470" i="1"/>
  <c r="BR1306" i="1"/>
  <c r="BR1241" i="1"/>
  <c r="BS453" i="1"/>
  <c r="BS166" i="1"/>
  <c r="BS273" i="1"/>
  <c r="BS619" i="1"/>
  <c r="BS591" i="1"/>
  <c r="BS1164" i="1"/>
  <c r="BS252" i="1"/>
  <c r="BS1249" i="1"/>
  <c r="BS1451" i="1"/>
  <c r="BS1468" i="1"/>
  <c r="BS1500" i="1"/>
  <c r="BS735" i="1"/>
  <c r="BS713" i="1"/>
  <c r="BS548" i="1"/>
  <c r="BR361" i="1"/>
  <c r="BR386" i="1"/>
  <c r="BR941" i="1"/>
  <c r="BR915" i="1"/>
  <c r="BR406" i="1"/>
  <c r="BR607" i="1"/>
  <c r="BR632" i="1"/>
  <c r="BR1151" i="1"/>
  <c r="BR463" i="1"/>
  <c r="BR443" i="1"/>
  <c r="BR485" i="1"/>
  <c r="BR1099" i="1"/>
  <c r="BR1196" i="1"/>
  <c r="BR1116" i="1"/>
  <c r="BR1095" i="1"/>
  <c r="BR1143" i="1"/>
  <c r="BR1188" i="1"/>
  <c r="BS291" i="1"/>
  <c r="BS403" i="1"/>
  <c r="BS1267" i="1"/>
  <c r="BS304" i="1"/>
  <c r="BS153" i="1"/>
  <c r="BS174" i="1"/>
  <c r="BS210" i="1"/>
  <c r="BS690" i="1"/>
  <c r="BS230" i="1"/>
  <c r="BS479" i="1"/>
  <c r="BS991" i="1"/>
  <c r="BS673" i="1"/>
  <c r="BS1322" i="1"/>
  <c r="BS1304" i="1"/>
  <c r="BS1486" i="1"/>
  <c r="BS501" i="1"/>
  <c r="BR1409" i="1"/>
  <c r="BS965" i="1"/>
  <c r="BR241" i="1"/>
  <c r="BS408" i="1"/>
  <c r="BS919" i="1"/>
  <c r="BR432" i="1"/>
  <c r="BR1032" i="1"/>
  <c r="BR428" i="1"/>
  <c r="BR1027" i="1"/>
  <c r="BR1337" i="1"/>
  <c r="BR782" i="1"/>
  <c r="BR989" i="1"/>
  <c r="BR806" i="1"/>
  <c r="BR963" i="1"/>
  <c r="BR1163" i="1"/>
  <c r="BR1450" i="1"/>
  <c r="BR337" i="1"/>
  <c r="BR640" i="1"/>
  <c r="BR1108" i="1"/>
  <c r="BS936" i="1"/>
  <c r="BS794" i="1"/>
  <c r="BS172" i="1"/>
  <c r="BS201" i="1"/>
  <c r="BS1378" i="1"/>
  <c r="BS97" i="1"/>
  <c r="BS1357" i="1"/>
  <c r="BS384" i="1"/>
  <c r="BS766" i="1"/>
  <c r="BS833" i="1"/>
  <c r="BS912" i="1"/>
  <c r="BS938" i="1"/>
  <c r="BS404" i="1"/>
  <c r="BS882" i="1"/>
  <c r="BR730" i="1"/>
  <c r="BR274" i="1"/>
  <c r="BR456" i="1"/>
  <c r="BR1250" i="1"/>
  <c r="BR294" i="1"/>
  <c r="BR1289" i="1"/>
  <c r="BR436" i="1"/>
  <c r="BR857" i="1"/>
  <c r="BR1110" i="1"/>
  <c r="BR832" i="1"/>
  <c r="BR1089" i="1"/>
  <c r="BR881" i="1"/>
  <c r="BR244" i="1"/>
  <c r="BR329" i="1"/>
  <c r="BR556" i="1"/>
  <c r="BR223" i="1"/>
  <c r="BR352" i="1"/>
  <c r="BR378" i="1"/>
  <c r="BR355" i="1"/>
  <c r="BR494" i="1"/>
  <c r="BR333" i="1"/>
  <c r="BR513" i="1"/>
  <c r="BR1042" i="1"/>
  <c r="BR1059" i="1"/>
  <c r="BR563" i="1"/>
  <c r="BR360" i="1"/>
  <c r="BR385" i="1"/>
  <c r="BR1139" i="1"/>
  <c r="BR939" i="1"/>
  <c r="BR913" i="1"/>
  <c r="BR405" i="1"/>
  <c r="BR1185" i="1"/>
  <c r="BS564" i="1"/>
  <c r="BS731" i="1"/>
  <c r="BS457" i="1"/>
  <c r="BS276" i="1"/>
  <c r="BS1094" i="1"/>
  <c r="BS883" i="1"/>
  <c r="BS1069" i="1"/>
  <c r="BS544" i="1"/>
  <c r="BS860" i="1"/>
  <c r="BS1361" i="1"/>
  <c r="BS253" i="1"/>
  <c r="BS752" i="1"/>
  <c r="BS552" i="1"/>
  <c r="BS574" i="1"/>
  <c r="BS1438" i="1"/>
  <c r="BS603" i="1"/>
  <c r="BS817" i="1"/>
  <c r="BS1456" i="1"/>
  <c r="BS793" i="1"/>
  <c r="BS240" i="1"/>
  <c r="BS945" i="1"/>
  <c r="BS1303" i="1"/>
  <c r="BS270" i="1"/>
  <c r="BR618" i="1"/>
  <c r="BR497" i="1"/>
  <c r="BR914" i="1"/>
  <c r="BR1066" i="1"/>
  <c r="BR1090" i="1"/>
  <c r="BR940" i="1"/>
  <c r="BR474" i="1"/>
  <c r="BR736" i="1"/>
  <c r="BR839" i="1"/>
  <c r="BR714" i="1"/>
  <c r="BR755" i="1"/>
  <c r="BR886" i="1"/>
  <c r="BR862" i="1"/>
  <c r="BR176" i="1"/>
  <c r="BR156" i="1"/>
  <c r="BR836" i="1"/>
  <c r="BR402" i="1"/>
  <c r="BR708" i="1"/>
  <c r="BR421" i="1"/>
  <c r="BR727" i="1"/>
  <c r="BR170" i="1"/>
  <c r="BR613" i="1"/>
  <c r="BR288" i="1"/>
  <c r="BR764" i="1"/>
  <c r="BR639" i="1"/>
  <c r="BR1224" i="1"/>
  <c r="BR1238" i="1"/>
  <c r="BR381" i="1"/>
  <c r="BR48" i="1"/>
  <c r="BR134" i="1"/>
  <c r="BR112" i="1"/>
  <c r="BR27" i="1"/>
  <c r="BR235" i="1"/>
  <c r="BR692" i="1"/>
  <c r="BR1096" i="1"/>
  <c r="BR214" i="1"/>
  <c r="BS1427" i="1"/>
  <c r="BS397" i="1"/>
  <c r="BS416" i="1"/>
  <c r="BS1103" i="1"/>
  <c r="BS1240" i="1"/>
  <c r="BS1081" i="1"/>
  <c r="BS1005" i="1"/>
  <c r="BS424" i="1"/>
  <c r="BS978" i="1"/>
  <c r="BS1022" i="1"/>
  <c r="BS520" i="1"/>
  <c r="BS504" i="1"/>
  <c r="BS815" i="1"/>
  <c r="BS483" i="1"/>
  <c r="BS791" i="1"/>
  <c r="BS842" i="1"/>
  <c r="BS868" i="1"/>
  <c r="BS599" i="1"/>
  <c r="BS343" i="1"/>
  <c r="BS572" i="1"/>
  <c r="BS889" i="1"/>
  <c r="BS680" i="1"/>
  <c r="BS369" i="1"/>
  <c r="BS1075" i="1"/>
  <c r="BS698" i="1"/>
  <c r="BS95" i="1"/>
  <c r="BS328" i="1"/>
  <c r="BS243" i="1"/>
  <c r="BS579" i="1"/>
  <c r="BS351" i="1"/>
  <c r="BS555" i="1"/>
  <c r="BS1315" i="1"/>
  <c r="BS1331" i="1"/>
  <c r="BS376" i="1"/>
  <c r="BS263" i="1"/>
  <c r="BS1506" i="1"/>
  <c r="BS99" i="1"/>
  <c r="BS144" i="1"/>
  <c r="BS121" i="1"/>
  <c r="BS1079" i="1"/>
  <c r="BS651" i="1"/>
  <c r="BS957" i="1"/>
  <c r="BS1055" i="1"/>
  <c r="BS1372" i="1"/>
  <c r="BS300" i="1"/>
  <c r="BS931" i="1"/>
  <c r="BS356" i="1"/>
  <c r="BS686" i="1"/>
  <c r="BS334" i="1"/>
  <c r="BS985" i="1"/>
  <c r="BS528" i="1"/>
  <c r="BS514" i="1"/>
  <c r="BS1009" i="1"/>
  <c r="BS1495" i="1"/>
  <c r="BS1424" i="1"/>
  <c r="BS1397" i="1"/>
  <c r="BS1313" i="1"/>
  <c r="BS1266" i="1"/>
  <c r="BS1227" i="1"/>
  <c r="BR1161" i="1"/>
  <c r="BS1141" i="1"/>
  <c r="BS1125" i="1"/>
  <c r="BR1078" i="1"/>
  <c r="BS911" i="1"/>
  <c r="BS858" i="1"/>
  <c r="BS683" i="1"/>
  <c r="BR614" i="1"/>
  <c r="BR580" i="1"/>
  <c r="BS374" i="1"/>
  <c r="BR339" i="1"/>
  <c r="BS488" i="1"/>
  <c r="BS739" i="1"/>
  <c r="BS824" i="1"/>
  <c r="BS1395" i="1"/>
  <c r="BS1413" i="1"/>
  <c r="BS508" i="1"/>
  <c r="BS1261" i="1"/>
  <c r="BS417" i="1"/>
  <c r="BS398" i="1"/>
  <c r="BS1282" i="1"/>
  <c r="BR392" i="1"/>
  <c r="BR411" i="1"/>
  <c r="BR699" i="1"/>
  <c r="BR998" i="1"/>
  <c r="BR1491" i="1"/>
  <c r="BR972" i="1"/>
  <c r="BS432" i="1"/>
  <c r="BS1032" i="1"/>
  <c r="BS428" i="1"/>
  <c r="BS1027" i="1"/>
  <c r="BS1337" i="1"/>
  <c r="BS101" i="1"/>
  <c r="BS659" i="1"/>
  <c r="BS772" i="1"/>
  <c r="BS102" i="1"/>
  <c r="BS426" i="1"/>
  <c r="BS429" i="1"/>
  <c r="BS770" i="1"/>
  <c r="BS105" i="1"/>
  <c r="BS663" i="1"/>
  <c r="BS668" i="1"/>
  <c r="BR250" i="1"/>
  <c r="BR726" i="1"/>
  <c r="BR171" i="1"/>
  <c r="BR830" i="1"/>
  <c r="BR190" i="1"/>
  <c r="BR746" i="1"/>
  <c r="BS34" i="1"/>
  <c r="BS347" i="1"/>
  <c r="BS464" i="1"/>
  <c r="BS205" i="1"/>
  <c r="BS164" i="1"/>
  <c r="BS207" i="1"/>
  <c r="BS326" i="1"/>
  <c r="BS373" i="1"/>
  <c r="BS928" i="1"/>
  <c r="BS183" i="1"/>
  <c r="BS444" i="1"/>
  <c r="BS204" i="1"/>
  <c r="BS532" i="1"/>
  <c r="BS899" i="1"/>
  <c r="BS538" i="1"/>
  <c r="BS905" i="1"/>
  <c r="BS1241" i="1"/>
  <c r="BS206" i="1"/>
  <c r="BS1243" i="1"/>
  <c r="BS4" i="1"/>
  <c r="BS3" i="1"/>
  <c r="BR471" i="1"/>
  <c r="BR1044" i="1"/>
  <c r="BR585" i="1"/>
  <c r="BR1061" i="1"/>
  <c r="BR451" i="1"/>
  <c r="BR986" i="1"/>
  <c r="BR561" i="1"/>
  <c r="BR802" i="1"/>
  <c r="BR60" i="1"/>
  <c r="BR36" i="1"/>
  <c r="BR1057" i="1"/>
  <c r="BR1041" i="1"/>
  <c r="BS773" i="1"/>
  <c r="BS777" i="1"/>
  <c r="BS771" i="1"/>
  <c r="BS1101" i="1"/>
  <c r="BS506" i="1"/>
  <c r="BS1280" i="1"/>
  <c r="BS522" i="1"/>
  <c r="BS1299" i="1"/>
  <c r="BS1232" i="1"/>
  <c r="BS1239" i="1"/>
  <c r="BS1259" i="1"/>
  <c r="BS760" i="1"/>
  <c r="BS448" i="1"/>
  <c r="BS741" i="1"/>
  <c r="BS723" i="1"/>
  <c r="BS468" i="1"/>
  <c r="BS575" i="1"/>
  <c r="BS606" i="1"/>
  <c r="BS700" i="1"/>
  <c r="BS926" i="1"/>
  <c r="BS1229" i="1"/>
  <c r="BS717" i="1"/>
  <c r="BS682" i="1"/>
  <c r="BR1490" i="1"/>
  <c r="BR1454" i="1"/>
  <c r="BR1174" i="1"/>
  <c r="BS129" i="1"/>
  <c r="BS53" i="1"/>
  <c r="BS238" i="1"/>
  <c r="BS73" i="1"/>
  <c r="BS921" i="1"/>
  <c r="BS947" i="1"/>
  <c r="BS218" i="1"/>
  <c r="BS992" i="1"/>
  <c r="BS1343" i="1"/>
  <c r="BS1014" i="1"/>
  <c r="BS1362" i="1"/>
  <c r="BS537" i="1"/>
  <c r="BS314" i="1"/>
  <c r="BS1130" i="1"/>
  <c r="BS309" i="1"/>
  <c r="BS531" i="1"/>
  <c r="BS1135" i="1"/>
  <c r="BR103" i="1"/>
  <c r="BR534" i="1"/>
  <c r="BR540" i="1"/>
  <c r="BR775" i="1"/>
  <c r="BR106" i="1"/>
  <c r="BR808" i="1"/>
  <c r="BR212" i="1"/>
  <c r="BR784" i="1"/>
  <c r="BR87" i="1"/>
  <c r="BR232" i="1"/>
  <c r="BR45" i="1"/>
  <c r="BR68" i="1"/>
  <c r="BR285" i="1"/>
  <c r="BR265" i="1"/>
  <c r="BR301" i="1"/>
  <c r="BR537" i="1"/>
  <c r="BR314" i="1"/>
  <c r="BR904" i="1"/>
  <c r="BR309" i="1"/>
  <c r="BR1130" i="1"/>
  <c r="BR531" i="1"/>
  <c r="BR1135" i="1"/>
  <c r="BR1339" i="1"/>
  <c r="BR366" i="1"/>
  <c r="BR547" i="1"/>
  <c r="BR388" i="1"/>
  <c r="BR567" i="1"/>
  <c r="BS1298" i="1"/>
  <c r="BS1330" i="1"/>
  <c r="BS570" i="1"/>
  <c r="BS697" i="1"/>
  <c r="BS115" i="1"/>
  <c r="BS679" i="1"/>
  <c r="BS12" i="1"/>
  <c r="BS161" i="1"/>
  <c r="BS550" i="1"/>
  <c r="BS841" i="1"/>
  <c r="BS716" i="1"/>
  <c r="BS597" i="1"/>
  <c r="BS31" i="1"/>
  <c r="BS322" i="1"/>
  <c r="BS342" i="1"/>
  <c r="BS1074" i="1"/>
  <c r="BS368" i="1"/>
  <c r="BS1389" i="1"/>
  <c r="BS1192" i="1"/>
  <c r="BS997" i="1"/>
  <c r="BS971" i="1"/>
  <c r="BS1015" i="1"/>
  <c r="BS1213" i="1"/>
  <c r="BS1422" i="1"/>
  <c r="BS1390" i="1"/>
  <c r="BS1119" i="1"/>
  <c r="BS898" i="1"/>
  <c r="BR538" i="1"/>
  <c r="BS226" i="1"/>
  <c r="BR90" i="1"/>
  <c r="BR1098" i="1"/>
  <c r="BR75" i="1"/>
  <c r="BR1118" i="1"/>
  <c r="BR1076" i="1"/>
  <c r="BR290" i="1"/>
  <c r="BR1303" i="1"/>
  <c r="BR270" i="1"/>
  <c r="BR576" i="1"/>
  <c r="BR845" i="1"/>
  <c r="BR553" i="1"/>
  <c r="BR870" i="1"/>
  <c r="BR890" i="1"/>
  <c r="BR1442" i="1"/>
  <c r="BR1475" i="1"/>
  <c r="BS100" i="1"/>
  <c r="BS656" i="1"/>
  <c r="BS200" i="1"/>
  <c r="BS652" i="1"/>
  <c r="BS823" i="1"/>
  <c r="BS738" i="1"/>
  <c r="BS1317" i="1"/>
  <c r="BS203" i="1"/>
  <c r="BS1300" i="1"/>
  <c r="BS800" i="1"/>
  <c r="BS72" i="1"/>
  <c r="BS654" i="1"/>
  <c r="BS1455" i="1"/>
  <c r="BS1365" i="1"/>
  <c r="BS217" i="1"/>
  <c r="BS1346" i="1"/>
  <c r="BS1293" i="1"/>
  <c r="BS52" i="1"/>
  <c r="BS647" i="1"/>
  <c r="BS195" i="1"/>
  <c r="BS1169" i="1"/>
  <c r="BS676" i="1"/>
  <c r="BS1072" i="1"/>
  <c r="BS1435" i="1"/>
  <c r="BS1146" i="1"/>
  <c r="BS1275" i="1"/>
  <c r="BS694" i="1"/>
  <c r="BS353" i="1"/>
  <c r="BS742" i="1"/>
  <c r="BS827" i="1"/>
  <c r="BS851" i="1"/>
  <c r="BS761" i="1"/>
  <c r="BS1203" i="1"/>
  <c r="BS124" i="1"/>
  <c r="BS377" i="1"/>
  <c r="BS1156" i="1"/>
  <c r="BS724" i="1"/>
  <c r="BS1179" i="1"/>
  <c r="BS167" i="1"/>
  <c r="BS803" i="1"/>
  <c r="BS1314" i="1"/>
  <c r="BS256" i="1"/>
  <c r="BS594" i="1"/>
  <c r="BS835" i="1"/>
  <c r="BS861" i="1"/>
  <c r="BS1274" i="1"/>
  <c r="BS310" i="1"/>
  <c r="BS1025" i="1"/>
  <c r="BS315" i="1"/>
  <c r="BS808" i="1"/>
  <c r="BS87" i="1"/>
  <c r="BS45" i="1"/>
  <c r="BS838" i="1"/>
  <c r="BS178" i="1"/>
  <c r="BS158" i="1"/>
  <c r="BS864" i="1"/>
  <c r="BS378" i="1"/>
  <c r="BS333" i="1"/>
  <c r="BS513" i="1"/>
  <c r="BS1042" i="1"/>
  <c r="BS355" i="1"/>
  <c r="BS1059" i="1"/>
  <c r="BS227" i="1"/>
  <c r="BS336" i="1"/>
  <c r="BS559" i="1"/>
  <c r="BS380" i="1"/>
  <c r="BS1086" i="1"/>
  <c r="BS358" i="1"/>
  <c r="BS583" i="1"/>
  <c r="BS1223" i="1"/>
  <c r="BS1106" i="1"/>
  <c r="BS248" i="1"/>
  <c r="BR109" i="1"/>
  <c r="BR1144" i="1"/>
  <c r="BR131" i="1"/>
  <c r="BR154" i="1"/>
  <c r="BR600" i="1"/>
  <c r="BR816" i="1"/>
  <c r="BR792" i="1"/>
  <c r="BR949" i="1"/>
  <c r="BR627" i="1"/>
  <c r="BR923" i="1"/>
  <c r="BR1147" i="1"/>
  <c r="BR1294" i="1"/>
  <c r="BR470" i="1"/>
  <c r="BR878" i="1"/>
  <c r="BR450" i="1"/>
  <c r="BR854" i="1"/>
  <c r="BR1264" i="1"/>
  <c r="BR97" i="1"/>
  <c r="BR172" i="1"/>
  <c r="BR201" i="1"/>
  <c r="BR1378" i="1"/>
  <c r="BR191" i="1"/>
  <c r="BR310" i="1"/>
  <c r="BR1025" i="1"/>
  <c r="BR315" i="1"/>
  <c r="BR671" i="1"/>
  <c r="BR688" i="1"/>
  <c r="BR1384" i="1"/>
  <c r="BR1209" i="1"/>
  <c r="BR1341" i="1"/>
  <c r="BR672" i="1"/>
  <c r="BR228" i="1"/>
  <c r="BR783" i="1"/>
  <c r="BR208" i="1"/>
  <c r="BR807" i="1"/>
  <c r="BR689" i="1"/>
  <c r="BR398" i="1"/>
  <c r="BR417" i="1"/>
  <c r="BR1301" i="1"/>
  <c r="BR245" i="1"/>
  <c r="BR932" i="1"/>
  <c r="BR224" i="1"/>
  <c r="BR958" i="1"/>
  <c r="BR515" i="1"/>
  <c r="BR529" i="1"/>
  <c r="BR1043" i="1"/>
  <c r="BR1060" i="1"/>
  <c r="BS684" i="1"/>
  <c r="BS78" i="1"/>
  <c r="BS94" i="1"/>
  <c r="BS57" i="1"/>
  <c r="BS722" i="1"/>
  <c r="BS704" i="1"/>
  <c r="BS636" i="1"/>
  <c r="BS609" i="1"/>
  <c r="BS1235" i="1"/>
  <c r="BS1426" i="1"/>
  <c r="BS1200" i="1"/>
  <c r="BS1414" i="1"/>
  <c r="BS330" i="1"/>
  <c r="BS788" i="1"/>
  <c r="BS194" i="1"/>
  <c r="BS754" i="1"/>
  <c r="BS70" i="1"/>
  <c r="BS812" i="1"/>
  <c r="BS623" i="1"/>
  <c r="BS179" i="1"/>
  <c r="BS734" i="1"/>
  <c r="BS50" i="1"/>
  <c r="BS445" i="1"/>
  <c r="BS465" i="1"/>
  <c r="BS975" i="1"/>
  <c r="BS1020" i="1"/>
  <c r="BS1002" i="1"/>
  <c r="BS1473" i="1"/>
  <c r="BR1423" i="1"/>
  <c r="BR1397" i="1"/>
  <c r="BS1367" i="1"/>
  <c r="BS1341" i="1"/>
  <c r="BS1320" i="1"/>
  <c r="BS1226" i="1"/>
  <c r="BR1187" i="1"/>
  <c r="BR1087" i="1"/>
  <c r="BR751" i="1"/>
  <c r="BS635" i="1"/>
  <c r="BS568" i="1"/>
  <c r="BS1129" i="1"/>
  <c r="BR448" i="1"/>
  <c r="BS290" i="1"/>
  <c r="BS212" i="1"/>
  <c r="BS147" i="1"/>
  <c r="BS21" i="1"/>
  <c r="BR28" i="1"/>
  <c r="BR175" i="1"/>
  <c r="BR155" i="1"/>
  <c r="BR944" i="1"/>
  <c r="BR364" i="1"/>
  <c r="BR49" i="1"/>
  <c r="BS672" i="1"/>
  <c r="BS228" i="1"/>
  <c r="BS783" i="1"/>
  <c r="BS208" i="1"/>
  <c r="BS689" i="1"/>
  <c r="BS807" i="1"/>
  <c r="BS1011" i="1"/>
  <c r="BS1184" i="1"/>
  <c r="BS1401" i="1"/>
  <c r="BS1416" i="1"/>
  <c r="BR286" i="1"/>
  <c r="BR302" i="1"/>
  <c r="BR266" i="1"/>
  <c r="BR491" i="1"/>
  <c r="BR47" i="1"/>
  <c r="BR26" i="1"/>
  <c r="BR593" i="1"/>
  <c r="BR1292" i="1"/>
  <c r="BR621" i="1"/>
  <c r="BR1324" i="1"/>
  <c r="BS1296" i="1"/>
  <c r="BS648" i="1"/>
  <c r="BS54" i="1"/>
  <c r="BS33" i="1"/>
  <c r="BS629" i="1"/>
  <c r="BS602" i="1"/>
  <c r="BS1256" i="1"/>
  <c r="BS14" i="1"/>
  <c r="BR532" i="1"/>
  <c r="BR206" i="1"/>
  <c r="BR1243" i="1"/>
  <c r="BR905" i="1"/>
  <c r="BR4" i="1"/>
  <c r="BR204" i="1"/>
  <c r="BR899" i="1"/>
  <c r="BS592" i="1"/>
  <c r="BS644" i="1"/>
  <c r="BS519" i="1"/>
  <c r="BS1291" i="1"/>
  <c r="BS620" i="1"/>
  <c r="BS480" i="1"/>
  <c r="BS1393" i="1"/>
  <c r="BS120" i="1"/>
  <c r="BS1371" i="1"/>
  <c r="BS143" i="1"/>
  <c r="BS894" i="1"/>
  <c r="BS1462" i="1"/>
  <c r="BR279" i="1"/>
  <c r="BR29" i="1"/>
  <c r="BR257" i="1"/>
  <c r="BR387" i="1"/>
  <c r="BR365" i="1"/>
  <c r="BR1307" i="1"/>
  <c r="BR407" i="1"/>
  <c r="BR615" i="1"/>
  <c r="BR687" i="1"/>
  <c r="BR935" i="1"/>
  <c r="BR587" i="1"/>
  <c r="BR670" i="1"/>
  <c r="BR909" i="1"/>
  <c r="BR855" i="1"/>
  <c r="BR1124" i="1"/>
  <c r="BR879" i="1"/>
  <c r="BR896" i="1"/>
  <c r="BS498" i="1"/>
  <c r="BS516" i="1"/>
  <c r="BS781" i="1"/>
  <c r="BS805" i="1"/>
  <c r="BS475" i="1"/>
  <c r="BS1048" i="1"/>
  <c r="BS1268" i="1"/>
  <c r="BS362" i="1"/>
  <c r="BS1449" i="1"/>
  <c r="BS1162" i="1"/>
  <c r="BS1067" i="1"/>
  <c r="BS1120" i="1"/>
  <c r="BS573" i="1"/>
  <c r="BS365" i="1"/>
  <c r="BS407" i="1"/>
  <c r="BS279" i="1"/>
  <c r="BS29" i="1"/>
  <c r="BS387" i="1"/>
  <c r="BS1307" i="1"/>
  <c r="BS802" i="1"/>
  <c r="BS60" i="1"/>
  <c r="BS1041" i="1"/>
  <c r="BR1013" i="1"/>
  <c r="BR962" i="1"/>
  <c r="BR1208" i="1"/>
  <c r="BR1497" i="1"/>
  <c r="BR1186" i="1"/>
  <c r="BR151" i="1"/>
  <c r="BR420" i="1"/>
  <c r="BR401" i="1"/>
  <c r="BR19" i="1"/>
  <c r="BR128" i="1"/>
  <c r="BR39" i="1"/>
  <c r="BR1205" i="1"/>
  <c r="BR1263" i="1"/>
  <c r="BR625" i="1"/>
  <c r="BR595" i="1"/>
  <c r="BR340" i="1"/>
  <c r="BS113" i="1"/>
  <c r="BS545" i="1"/>
  <c r="BS215" i="1"/>
  <c r="BS565" i="1"/>
  <c r="BS863" i="1"/>
  <c r="BS884" i="1"/>
  <c r="BS1036" i="1"/>
  <c r="BS837" i="1"/>
  <c r="BS236" i="1"/>
  <c r="BS1051" i="1"/>
  <c r="BS1364" i="1"/>
  <c r="BS135" i="1"/>
  <c r="BS65" i="1"/>
  <c r="BS458" i="1"/>
  <c r="BS209" i="1"/>
  <c r="BS438" i="1"/>
  <c r="BS1405" i="1"/>
  <c r="BS1419" i="1"/>
  <c r="BS1272" i="1"/>
  <c r="BS229" i="1"/>
  <c r="BR1483" i="1"/>
  <c r="BR1182" i="1"/>
  <c r="BS699" i="1"/>
  <c r="BS998" i="1"/>
  <c r="BS1491" i="1"/>
  <c r="BS156" i="1"/>
  <c r="BS862" i="1"/>
  <c r="BS176" i="1"/>
  <c r="BS440" i="1"/>
  <c r="BS693" i="1"/>
  <c r="BS460" i="1"/>
  <c r="BS710" i="1"/>
  <c r="BS145" i="1"/>
  <c r="BS849" i="1"/>
  <c r="BS122" i="1"/>
  <c r="BS895" i="1"/>
  <c r="BS874" i="1"/>
  <c r="BS83" i="1"/>
  <c r="BS41" i="1"/>
  <c r="BS63" i="1"/>
  <c r="BS1062" i="1"/>
  <c r="BS1088" i="1"/>
  <c r="BS1355" i="1"/>
  <c r="BS1376" i="1"/>
  <c r="BS1045" i="1"/>
  <c r="BR316" i="1"/>
  <c r="BR664" i="1"/>
  <c r="BR311" i="1"/>
  <c r="BR447" i="1"/>
  <c r="BR467" i="1"/>
  <c r="BR1316" i="1"/>
  <c r="BR1332" i="1"/>
  <c r="BR40" i="1"/>
  <c r="BR728" i="1"/>
  <c r="BR20" i="1"/>
  <c r="BR747" i="1"/>
  <c r="BS1494" i="1"/>
  <c r="BS1433" i="1"/>
  <c r="BS1396" i="1"/>
  <c r="BS1386" i="1"/>
  <c r="BR1320" i="1"/>
  <c r="BR1255" i="1"/>
  <c r="BS1247" i="1"/>
  <c r="BR1160" i="1"/>
  <c r="BS1140" i="1"/>
  <c r="BS1057" i="1"/>
  <c r="BS1003" i="1"/>
  <c r="BS910" i="1"/>
  <c r="BS867" i="1"/>
  <c r="BS836" i="1"/>
  <c r="BR826" i="1"/>
  <c r="BR590" i="1"/>
  <c r="BS646" i="1"/>
  <c r="BS383" i="1"/>
  <c r="BS220" i="1"/>
  <c r="BS81" i="1"/>
  <c r="BS138" i="1"/>
  <c r="BS221" i="1"/>
  <c r="BS1423" i="1"/>
  <c r="BS116" i="1"/>
  <c r="BS681" i="1"/>
  <c r="BS818" i="1"/>
  <c r="BS1391" i="1"/>
  <c r="BS1409" i="1"/>
  <c r="BS89" i="1"/>
  <c r="BS950" i="1"/>
  <c r="BS1170" i="1"/>
  <c r="BS74" i="1"/>
  <c r="BS412" i="1"/>
  <c r="BS1193" i="1"/>
  <c r="BS267" i="1"/>
  <c r="BS187" i="1"/>
  <c r="BS743" i="1"/>
  <c r="BS287" i="1"/>
  <c r="BS611" i="1"/>
  <c r="BS638" i="1"/>
  <c r="BS762" i="1"/>
  <c r="BR335" i="1"/>
  <c r="BR379" i="1"/>
  <c r="BR357" i="1"/>
  <c r="BR46" i="1"/>
  <c r="BR1407" i="1"/>
  <c r="BR1421" i="1"/>
  <c r="BR24" i="1"/>
  <c r="BS977" i="1"/>
  <c r="BS198" i="1"/>
  <c r="BS92" i="1"/>
  <c r="BS1197" i="1"/>
  <c r="BS1297" i="1"/>
  <c r="BS1329" i="1"/>
  <c r="BS871" i="1"/>
  <c r="BS1217" i="1"/>
  <c r="BS202" i="1"/>
  <c r="BS846" i="1"/>
  <c r="BS1231" i="1"/>
  <c r="BS184" i="1"/>
  <c r="BS822" i="1"/>
  <c r="BS798" i="1"/>
  <c r="BS1054" i="1"/>
  <c r="BS197" i="1"/>
  <c r="BS1040" i="1"/>
  <c r="BR725" i="1"/>
  <c r="BR268" i="1"/>
  <c r="BR707" i="1"/>
  <c r="BR584" i="1"/>
  <c r="BR1354" i="1"/>
  <c r="BR560" i="1"/>
  <c r="BR249" i="1"/>
  <c r="BR272" i="1"/>
  <c r="BR1269" i="1"/>
  <c r="BR293" i="1"/>
  <c r="BS847" i="1"/>
  <c r="BS872" i="1"/>
  <c r="BS193" i="1"/>
  <c r="BS643" i="1"/>
  <c r="BS422" i="1"/>
  <c r="BS86" i="1"/>
  <c r="BS44" i="1"/>
  <c r="BS1035" i="1"/>
  <c r="BS67" i="1"/>
  <c r="BS709" i="1"/>
  <c r="BS1049" i="1"/>
  <c r="BS439" i="1"/>
  <c r="BS211" i="1"/>
  <c r="BS66" i="1"/>
  <c r="BS459" i="1"/>
  <c r="BS231" i="1"/>
  <c r="BS1273" i="1"/>
  <c r="BS1406" i="1"/>
  <c r="BS1420" i="1"/>
  <c r="BS1252" i="1"/>
  <c r="BS1387" i="1"/>
  <c r="BS558" i="1"/>
  <c r="BS582" i="1"/>
  <c r="BS829" i="1"/>
  <c r="BS586" i="1"/>
  <c r="BS1377" i="1"/>
  <c r="BS1398" i="1"/>
  <c r="BS1225" i="1"/>
  <c r="BS708" i="1"/>
  <c r="BS402" i="1"/>
  <c r="BS727" i="1"/>
  <c r="BS421" i="1"/>
  <c r="BR686" i="1"/>
  <c r="BR334" i="1"/>
  <c r="BR528" i="1"/>
  <c r="BR514" i="1"/>
  <c r="BR356" i="1"/>
  <c r="BR985" i="1"/>
  <c r="BR341" i="1"/>
  <c r="BR968" i="1"/>
  <c r="BR995" i="1"/>
  <c r="BR695" i="1"/>
  <c r="BR677" i="1"/>
  <c r="BR660" i="1"/>
  <c r="BR900" i="1"/>
  <c r="BR431" i="1"/>
  <c r="BR665" i="1"/>
  <c r="BR906" i="1"/>
  <c r="BR427" i="1"/>
  <c r="BR1097" i="1"/>
  <c r="BR969" i="1"/>
  <c r="BR180" i="1"/>
  <c r="BR948" i="1"/>
  <c r="BR1117" i="1"/>
  <c r="BR922" i="1"/>
  <c r="BR1073" i="1"/>
  <c r="BR159" i="1"/>
  <c r="BR666" i="1"/>
  <c r="BR661" i="1"/>
  <c r="BR907" i="1"/>
  <c r="BR901" i="1"/>
  <c r="BR1131" i="1"/>
  <c r="BR1026" i="1"/>
  <c r="BR1336" i="1"/>
  <c r="BR1136" i="1"/>
  <c r="BR1031" i="1"/>
  <c r="BR120" i="1"/>
  <c r="BR894" i="1"/>
  <c r="BR1371" i="1"/>
  <c r="BR1444" i="1"/>
  <c r="BR143" i="1"/>
  <c r="BS5" i="1"/>
  <c r="BS1479" i="1"/>
  <c r="BR1375" i="1"/>
  <c r="BR1357" i="1"/>
  <c r="BR1340" i="1"/>
  <c r="BS1319" i="1"/>
  <c r="BR1282" i="1"/>
  <c r="BS1254" i="1"/>
  <c r="BS952" i="1"/>
  <c r="BR877" i="1"/>
  <c r="BS758" i="1"/>
  <c r="BR750" i="1"/>
  <c r="BS393" i="1"/>
  <c r="BR255" i="1"/>
  <c r="BR81" i="1"/>
  <c r="BR69" i="1"/>
  <c r="BS43" i="1"/>
  <c r="BS107" i="1"/>
  <c r="BS104" i="1"/>
  <c r="BS587" i="1"/>
  <c r="BS670" i="1"/>
  <c r="BS615" i="1"/>
  <c r="BS935" i="1"/>
  <c r="BS285" i="1"/>
  <c r="BS301" i="1"/>
  <c r="BS265" i="1"/>
  <c r="BS150" i="1"/>
  <c r="BS419" i="1"/>
  <c r="BS127" i="1"/>
  <c r="BS400" i="1"/>
  <c r="BS18" i="1"/>
  <c r="BS1122" i="1"/>
  <c r="BS1158" i="1"/>
  <c r="BS38" i="1"/>
  <c r="BS1204" i="1"/>
  <c r="BS521" i="1"/>
  <c r="BS505" i="1"/>
  <c r="BS1195" i="1"/>
  <c r="BS484" i="1"/>
  <c r="BS927" i="1"/>
  <c r="BS1150" i="1"/>
  <c r="BS133" i="1"/>
  <c r="BS234" i="1"/>
  <c r="BS691" i="1"/>
  <c r="BS111" i="1"/>
  <c r="BS786" i="1"/>
  <c r="BS674" i="1"/>
  <c r="BR96" i="1"/>
  <c r="BR82" i="1"/>
  <c r="BR139" i="1"/>
  <c r="BR869" i="1"/>
  <c r="BR843" i="1"/>
  <c r="BR117" i="1"/>
  <c r="BR558" i="1"/>
  <c r="BR582" i="1"/>
  <c r="BR829" i="1"/>
  <c r="BR226" i="1"/>
  <c r="BR158" i="1"/>
  <c r="BR864" i="1"/>
  <c r="BR440" i="1"/>
  <c r="BR693" i="1"/>
  <c r="BR460" i="1"/>
  <c r="BR588" i="1"/>
  <c r="BR319" i="1"/>
  <c r="BR1012" i="1"/>
  <c r="BR987" i="1"/>
  <c r="BR1402" i="1"/>
  <c r="BS396" i="1"/>
  <c r="BS415" i="1"/>
  <c r="BS524" i="1"/>
  <c r="BS1080" i="1"/>
  <c r="BS1234" i="1"/>
  <c r="BS1102" i="1"/>
  <c r="BS1000" i="1"/>
  <c r="BS1018" i="1"/>
  <c r="BS893" i="1"/>
  <c r="BS56" i="1"/>
  <c r="BS186" i="1"/>
  <c r="BS578" i="1"/>
  <c r="BS608" i="1"/>
  <c r="BS165" i="1"/>
  <c r="BS142" i="1"/>
  <c r="BS848" i="1"/>
  <c r="BS296" i="1"/>
  <c r="BS789" i="1"/>
  <c r="BS1308" i="1"/>
  <c r="BS280" i="1"/>
  <c r="BS258" i="1"/>
  <c r="BS441" i="1"/>
  <c r="BS624" i="1"/>
  <c r="BS1326" i="1"/>
  <c r="BS1465" i="1"/>
  <c r="BR1446" i="1"/>
  <c r="BR1312" i="1"/>
  <c r="BS1302" i="1"/>
  <c r="BS1173" i="1"/>
  <c r="BR1085" i="1"/>
  <c r="BS993" i="1"/>
  <c r="BS973" i="1"/>
  <c r="BS959" i="1"/>
  <c r="BR943" i="1"/>
  <c r="BS850" i="1"/>
  <c r="BS813" i="1"/>
  <c r="BS641" i="1"/>
  <c r="BR1170" i="1"/>
  <c r="BR412" i="1"/>
  <c r="BR303" i="1"/>
  <c r="BR452" i="1"/>
  <c r="BR269" i="1"/>
  <c r="BR289" i="1"/>
  <c r="BR1286" i="1"/>
  <c r="BS414" i="1"/>
  <c r="BS650" i="1"/>
  <c r="BS395" i="1"/>
  <c r="BS955" i="1"/>
  <c r="BS509" i="1"/>
  <c r="BS637" i="1"/>
  <c r="BS489" i="1"/>
  <c r="BS1201" i="1"/>
  <c r="BS610" i="1"/>
  <c r="BS1445" i="1"/>
  <c r="BS132" i="1"/>
  <c r="BS233" i="1"/>
  <c r="BS110" i="1"/>
  <c r="BS1050" i="1"/>
  <c r="BS1145" i="1"/>
  <c r="BS277" i="1"/>
  <c r="BS1323" i="1"/>
  <c r="BS126" i="1"/>
  <c r="BS612" i="1"/>
  <c r="BS493" i="1"/>
  <c r="BS685" i="1"/>
  <c r="BS828" i="1"/>
  <c r="BS1157" i="1"/>
  <c r="BS876" i="1"/>
  <c r="BS149" i="1"/>
  <c r="BS512" i="1"/>
  <c r="BS753" i="1"/>
  <c r="BS10" i="1"/>
  <c r="BS767" i="1"/>
  <c r="BS25" i="1"/>
  <c r="BS732" i="1"/>
  <c r="BS942" i="1"/>
  <c r="BS84" i="1"/>
  <c r="BS1091" i="1"/>
  <c r="BS1383" i="1"/>
  <c r="BS169" i="1"/>
  <c r="BS425" i="1"/>
  <c r="BS17" i="1"/>
  <c r="BS188" i="1"/>
  <c r="BS763" i="1"/>
  <c r="BS37" i="1"/>
  <c r="BS157" i="1"/>
  <c r="BS733" i="1"/>
  <c r="BS1038" i="1"/>
  <c r="BS622" i="1"/>
  <c r="BS645" i="1"/>
  <c r="BS1190" i="1"/>
  <c r="BS1210" i="1"/>
  <c r="BS1498" i="1"/>
  <c r="BR1464" i="1"/>
  <c r="BS1443" i="1"/>
  <c r="BR1379" i="1"/>
  <c r="BR1356" i="1"/>
  <c r="BR1202" i="1"/>
  <c r="BS1083" i="1"/>
  <c r="BS1034" i="1"/>
  <c r="BR924" i="1"/>
  <c r="BR831" i="1"/>
  <c r="BS810" i="1"/>
  <c r="BR737" i="1"/>
  <c r="BR525" i="1"/>
  <c r="BR247" i="1"/>
  <c r="BR601" i="1"/>
  <c r="BR628" i="1"/>
  <c r="BR1348" i="1"/>
  <c r="BR1390" i="1"/>
  <c r="BR542" i="1"/>
  <c r="BR1063" i="1"/>
  <c r="BR313" i="1"/>
  <c r="BR16" i="1"/>
  <c r="BR354" i="1"/>
  <c r="BR526" i="1"/>
  <c r="BR125" i="1"/>
  <c r="BR148" i="1"/>
  <c r="BR511" i="1"/>
  <c r="BR492" i="1"/>
  <c r="BS980" i="1"/>
  <c r="BS1007" i="1"/>
  <c r="BS246" i="1"/>
  <c r="BS225" i="1"/>
  <c r="BS22" i="1"/>
  <c r="BS64" i="1"/>
  <c r="BS1047" i="1"/>
  <c r="BR1481" i="1"/>
  <c r="BS1463" i="1"/>
  <c r="BS1430" i="1"/>
  <c r="BR1265" i="1"/>
  <c r="BR1225" i="1"/>
  <c r="BS964" i="1"/>
  <c r="BR838" i="1"/>
  <c r="BR710" i="1"/>
  <c r="BR472" i="1"/>
  <c r="BS461" i="1"/>
  <c r="BR338" i="1"/>
  <c r="BR74" i="1"/>
  <c r="BR648" i="1"/>
  <c r="BR54" i="1"/>
  <c r="BR33" i="1"/>
  <c r="BR629" i="1"/>
  <c r="BR602" i="1"/>
  <c r="BR1256" i="1"/>
  <c r="BR91" i="1"/>
  <c r="BR1310" i="1"/>
  <c r="BR756" i="1"/>
  <c r="BR76" i="1"/>
  <c r="BS476" i="1"/>
  <c r="BS499" i="1"/>
  <c r="BS292" i="1"/>
  <c r="BS1418" i="1"/>
  <c r="BS897" i="1"/>
  <c r="BS1394" i="1"/>
  <c r="BS1412" i="1"/>
  <c r="BS77" i="1"/>
  <c r="BS199" i="1"/>
  <c r="BS262" i="1"/>
  <c r="BS55" i="1"/>
  <c r="BS185" i="1"/>
  <c r="BS93" i="1"/>
  <c r="BS350" i="1"/>
  <c r="BS327" i="1"/>
  <c r="BS631" i="1"/>
  <c r="BS796" i="1"/>
  <c r="BS323" i="1"/>
  <c r="BS140" i="1"/>
  <c r="BS370" i="1"/>
  <c r="BS118" i="1"/>
  <c r="BS1149" i="1"/>
  <c r="BS344" i="1"/>
  <c r="BS391" i="1"/>
  <c r="BS790" i="1"/>
  <c r="BS239" i="1"/>
  <c r="BS32" i="1"/>
  <c r="BS814" i="1"/>
  <c r="BS571" i="1"/>
  <c r="BS1347" i="1"/>
  <c r="BS551" i="1"/>
  <c r="BS970" i="1"/>
  <c r="BS1366" i="1"/>
  <c r="BS59" i="1"/>
  <c r="BS875" i="1"/>
  <c r="BS1056" i="1"/>
  <c r="BS80" i="1"/>
  <c r="BS1082" i="1"/>
  <c r="BS1178" i="1"/>
  <c r="BS951" i="1"/>
  <c r="BS260" i="1"/>
  <c r="BS1480" i="1"/>
  <c r="BS1474" i="1"/>
  <c r="BR1399" i="1"/>
  <c r="BR1392" i="1"/>
  <c r="BS1385" i="1"/>
  <c r="BR1193" i="1"/>
  <c r="BR880" i="1"/>
  <c r="BS809" i="1"/>
  <c r="BS667" i="1"/>
  <c r="BS617" i="1"/>
  <c r="BR510" i="1"/>
  <c r="BR146" i="1"/>
  <c r="BR490" i="1"/>
  <c r="BR216" i="1"/>
  <c r="BR546" i="1"/>
  <c r="BR237" i="1"/>
  <c r="BR566" i="1"/>
  <c r="BR1211" i="1"/>
  <c r="BR53" i="1"/>
  <c r="BR238" i="1"/>
  <c r="BR73" i="1"/>
  <c r="BR921" i="1"/>
  <c r="BR822" i="1"/>
  <c r="BR1054" i="1"/>
  <c r="BR1424" i="1"/>
  <c r="BR197" i="1"/>
  <c r="BR798" i="1"/>
  <c r="BR772" i="1"/>
  <c r="BR102" i="1"/>
  <c r="BR426" i="1"/>
  <c r="BR770" i="1"/>
  <c r="BR101" i="1"/>
  <c r="BR105" i="1"/>
  <c r="BR663" i="1"/>
  <c r="BR429" i="1"/>
  <c r="BS251" i="1"/>
  <c r="BS434" i="1"/>
  <c r="BS517" i="1"/>
  <c r="BS1068" i="1"/>
  <c r="BS1092" i="1"/>
  <c r="BS974" i="1"/>
  <c r="BS1001" i="1"/>
  <c r="BS1019" i="1"/>
  <c r="BS446" i="1"/>
  <c r="BS956" i="1"/>
  <c r="BS261" i="1"/>
  <c r="BS297" i="1"/>
  <c r="BS703" i="1"/>
  <c r="BS721" i="1"/>
  <c r="BS282" i="1"/>
  <c r="BS1279" i="1"/>
  <c r="BS1168" i="1"/>
  <c r="BR1154" i="1"/>
  <c r="BS1113" i="1"/>
  <c r="BS1058" i="1"/>
  <c r="BR1040" i="1"/>
  <c r="BR947" i="1"/>
  <c r="BR903" i="1"/>
  <c r="BS687" i="1"/>
  <c r="BR586" i="1"/>
  <c r="BR496" i="1"/>
  <c r="BR192" i="1"/>
  <c r="BR62" i="1"/>
  <c r="P3" i="5"/>
  <c r="P2" i="5" s="1"/>
  <c r="P1" i="5"/>
  <c r="BS6" i="1" s="1"/>
  <c r="B317" i="1" l="1"/>
  <c r="BQ317" i="1"/>
  <c r="B776" i="1"/>
  <c r="BQ776" i="1"/>
  <c r="BQ312" i="1"/>
  <c r="B312" i="1"/>
  <c r="BQ535" i="1"/>
  <c r="B535" i="1"/>
  <c r="B902" i="1"/>
  <c r="BQ902" i="1"/>
  <c r="B1138" i="1"/>
  <c r="BQ1138" i="1"/>
  <c r="B780" i="1"/>
  <c r="BQ780" i="1"/>
  <c r="BQ1134" i="1"/>
  <c r="B1134" i="1"/>
  <c r="BQ541" i="1"/>
  <c r="B541" i="1"/>
  <c r="B908" i="1"/>
  <c r="BQ908" i="1"/>
  <c r="BS469" i="1"/>
  <c r="BS449" i="1"/>
  <c r="BS1123" i="1"/>
  <c r="BS1107" i="1"/>
  <c r="D1023" i="1"/>
  <c r="B1023" i="1"/>
  <c r="BI1023" i="1"/>
  <c r="BH1023" i="1"/>
  <c r="BE1023" i="1"/>
  <c r="BD1023" i="1"/>
  <c r="BC1023" i="1"/>
  <c r="BB1023" i="1"/>
  <c r="BA1023" i="1"/>
  <c r="AZ1023" i="1"/>
  <c r="AY1023" i="1"/>
  <c r="AX1023" i="1"/>
  <c r="AW1023" i="1"/>
  <c r="AV1023" i="1"/>
  <c r="AU1023" i="1"/>
  <c r="AT1023" i="1"/>
  <c r="AS1023" i="1"/>
  <c r="AR1023" i="1"/>
  <c r="AQ1023" i="1"/>
  <c r="AP1023" i="1"/>
  <c r="AO1023" i="1"/>
  <c r="AN1023" i="1"/>
  <c r="AM1023" i="1"/>
  <c r="AL1023" i="1"/>
  <c r="AK1023" i="1"/>
  <c r="AJ1023" i="1"/>
  <c r="AI1023" i="1"/>
  <c r="AH1023" i="1"/>
  <c r="AG1023" i="1"/>
  <c r="AF1023" i="1"/>
  <c r="AE1023" i="1"/>
  <c r="AD1023" i="1"/>
  <c r="AC1023" i="1"/>
  <c r="AB1023" i="1"/>
  <c r="AA1023" i="1"/>
  <c r="Z1023" i="1"/>
  <c r="Y1023" i="1"/>
  <c r="X1023" i="1"/>
  <c r="W1023" i="1"/>
  <c r="V1023" i="1"/>
  <c r="U1023" i="1"/>
  <c r="T1023" i="1"/>
  <c r="S1023" i="1"/>
  <c r="R1023" i="1"/>
  <c r="Q1023" i="1"/>
  <c r="P1023" i="1"/>
  <c r="O1023" i="1"/>
  <c r="N1023" i="1"/>
  <c r="M1023" i="1"/>
  <c r="L1023" i="1"/>
  <c r="K1023" i="1"/>
  <c r="J1023" i="1"/>
  <c r="I1023" i="1"/>
  <c r="H1023" i="1"/>
  <c r="G1023" i="1"/>
  <c r="F1023" i="1"/>
  <c r="E1023" i="1"/>
  <c r="C1023" i="1"/>
  <c r="A1023" i="1"/>
  <c r="D1006" i="1"/>
  <c r="BI1006" i="1"/>
  <c r="BH1006" i="1"/>
  <c r="BE1006" i="1"/>
  <c r="BD1006" i="1"/>
  <c r="BC1006" i="1"/>
  <c r="BB1006" i="1"/>
  <c r="BA1006" i="1"/>
  <c r="AZ1006" i="1"/>
  <c r="AY1006" i="1"/>
  <c r="AX1006" i="1"/>
  <c r="AW1006" i="1"/>
  <c r="AV1006" i="1"/>
  <c r="AU1006" i="1"/>
  <c r="AT1006" i="1"/>
  <c r="AS1006" i="1"/>
  <c r="AR1006" i="1"/>
  <c r="AQ1006" i="1"/>
  <c r="AP1006" i="1"/>
  <c r="AO1006" i="1"/>
  <c r="AN1006" i="1"/>
  <c r="AM1006" i="1"/>
  <c r="AL1006" i="1"/>
  <c r="AK1006" i="1"/>
  <c r="AJ1006" i="1"/>
  <c r="AI1006" i="1"/>
  <c r="AH1006" i="1"/>
  <c r="AG1006" i="1"/>
  <c r="AF1006" i="1"/>
  <c r="AE1006" i="1"/>
  <c r="AD1006" i="1"/>
  <c r="AC1006" i="1"/>
  <c r="AB1006" i="1"/>
  <c r="AA1006" i="1"/>
  <c r="Z1006" i="1"/>
  <c r="Y1006" i="1"/>
  <c r="X1006" i="1"/>
  <c r="W1006" i="1"/>
  <c r="V1006" i="1"/>
  <c r="U1006" i="1"/>
  <c r="T1006" i="1"/>
  <c r="S1006" i="1"/>
  <c r="R1006" i="1"/>
  <c r="Q1006" i="1"/>
  <c r="P1006" i="1"/>
  <c r="O1006" i="1"/>
  <c r="N1006" i="1"/>
  <c r="M1006" i="1"/>
  <c r="L1006" i="1"/>
  <c r="K1006" i="1"/>
  <c r="J1006" i="1"/>
  <c r="I1006" i="1"/>
  <c r="H1006" i="1"/>
  <c r="G1006" i="1"/>
  <c r="F1006" i="1"/>
  <c r="E1006" i="1"/>
  <c r="C1006" i="1"/>
  <c r="A1006" i="1"/>
  <c r="D979" i="1"/>
  <c r="BI979" i="1"/>
  <c r="BH979" i="1"/>
  <c r="BE979" i="1"/>
  <c r="BD979" i="1"/>
  <c r="BC979" i="1"/>
  <c r="BB979" i="1"/>
  <c r="BA979" i="1"/>
  <c r="AZ979" i="1"/>
  <c r="AY979" i="1"/>
  <c r="AX979" i="1"/>
  <c r="AW979" i="1"/>
  <c r="AV979" i="1"/>
  <c r="AU979" i="1"/>
  <c r="AT979" i="1"/>
  <c r="AS979" i="1"/>
  <c r="AR979" i="1"/>
  <c r="AQ979" i="1"/>
  <c r="AP979" i="1"/>
  <c r="AO979" i="1"/>
  <c r="AN979" i="1"/>
  <c r="AM979" i="1"/>
  <c r="AL979" i="1"/>
  <c r="AK979" i="1"/>
  <c r="AJ979" i="1"/>
  <c r="AI979" i="1"/>
  <c r="AH979" i="1"/>
  <c r="AG979" i="1"/>
  <c r="AF979" i="1"/>
  <c r="AE979" i="1"/>
  <c r="AD979" i="1"/>
  <c r="AC979" i="1"/>
  <c r="AB979" i="1"/>
  <c r="AA979" i="1"/>
  <c r="Z979" i="1"/>
  <c r="Y979" i="1"/>
  <c r="X979" i="1"/>
  <c r="W979" i="1"/>
  <c r="V979" i="1"/>
  <c r="U979" i="1"/>
  <c r="T979" i="1"/>
  <c r="S979" i="1"/>
  <c r="R979" i="1"/>
  <c r="Q979" i="1"/>
  <c r="P979" i="1"/>
  <c r="O979" i="1"/>
  <c r="N979" i="1"/>
  <c r="M979" i="1"/>
  <c r="L979" i="1"/>
  <c r="K979" i="1"/>
  <c r="J979" i="1"/>
  <c r="I979" i="1"/>
  <c r="H979" i="1"/>
  <c r="G979" i="1"/>
  <c r="F979" i="1"/>
  <c r="E979" i="1"/>
  <c r="C979" i="1"/>
  <c r="A979" i="1"/>
  <c r="D825" i="1"/>
  <c r="BI825" i="1"/>
  <c r="BH825" i="1"/>
  <c r="BE825" i="1"/>
  <c r="BD825" i="1"/>
  <c r="BC825" i="1"/>
  <c r="BB825" i="1"/>
  <c r="BA825" i="1"/>
  <c r="AZ825" i="1"/>
  <c r="AY825" i="1"/>
  <c r="AX825" i="1"/>
  <c r="AW825" i="1"/>
  <c r="AV825" i="1"/>
  <c r="AU825" i="1"/>
  <c r="AT825" i="1"/>
  <c r="AS825" i="1"/>
  <c r="AR825" i="1"/>
  <c r="AQ825" i="1"/>
  <c r="AP825" i="1"/>
  <c r="AO825" i="1"/>
  <c r="AN825" i="1"/>
  <c r="AM825" i="1"/>
  <c r="AL825" i="1"/>
  <c r="AK825" i="1"/>
  <c r="AJ825" i="1"/>
  <c r="AI825" i="1"/>
  <c r="AH825" i="1"/>
  <c r="AG825" i="1"/>
  <c r="AF825" i="1"/>
  <c r="AE825" i="1"/>
  <c r="AD825" i="1"/>
  <c r="AC825" i="1"/>
  <c r="AB825" i="1"/>
  <c r="AA825" i="1"/>
  <c r="Z825" i="1"/>
  <c r="Y825" i="1"/>
  <c r="X825" i="1"/>
  <c r="W825" i="1"/>
  <c r="V825" i="1"/>
  <c r="U825" i="1"/>
  <c r="T825" i="1"/>
  <c r="S825" i="1"/>
  <c r="R825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E825" i="1"/>
  <c r="C825" i="1"/>
  <c r="A825" i="1"/>
  <c r="D801" i="1"/>
  <c r="B801" i="1"/>
  <c r="BI801" i="1"/>
  <c r="BH801" i="1"/>
  <c r="BE801" i="1"/>
  <c r="BD801" i="1"/>
  <c r="BC801" i="1"/>
  <c r="BB801" i="1"/>
  <c r="BA801" i="1"/>
  <c r="AZ801" i="1"/>
  <c r="AY801" i="1"/>
  <c r="AX801" i="1"/>
  <c r="AW801" i="1"/>
  <c r="AV801" i="1"/>
  <c r="AU801" i="1"/>
  <c r="AT801" i="1"/>
  <c r="AS801" i="1"/>
  <c r="AR801" i="1"/>
  <c r="AQ801" i="1"/>
  <c r="AP801" i="1"/>
  <c r="AO801" i="1"/>
  <c r="AN801" i="1"/>
  <c r="AM801" i="1"/>
  <c r="AL801" i="1"/>
  <c r="AK801" i="1"/>
  <c r="AJ801" i="1"/>
  <c r="AI801" i="1"/>
  <c r="AH801" i="1"/>
  <c r="AG801" i="1"/>
  <c r="AF801" i="1"/>
  <c r="AE801" i="1"/>
  <c r="AD801" i="1"/>
  <c r="AC801" i="1"/>
  <c r="AB801" i="1"/>
  <c r="AA801" i="1"/>
  <c r="Z801" i="1"/>
  <c r="Y801" i="1"/>
  <c r="X801" i="1"/>
  <c r="W801" i="1"/>
  <c r="V801" i="1"/>
  <c r="U801" i="1"/>
  <c r="T801" i="1"/>
  <c r="S801" i="1"/>
  <c r="R801" i="1"/>
  <c r="Q801" i="1"/>
  <c r="P801" i="1"/>
  <c r="O801" i="1"/>
  <c r="N801" i="1"/>
  <c r="M801" i="1"/>
  <c r="L801" i="1"/>
  <c r="K801" i="1"/>
  <c r="J801" i="1"/>
  <c r="I801" i="1"/>
  <c r="H801" i="1"/>
  <c r="G801" i="1"/>
  <c r="F801" i="1"/>
  <c r="E801" i="1"/>
  <c r="C801" i="1"/>
  <c r="A801" i="1"/>
  <c r="D581" i="1"/>
  <c r="BI581" i="1"/>
  <c r="BH581" i="1"/>
  <c r="BE581" i="1"/>
  <c r="BD581" i="1"/>
  <c r="BC581" i="1"/>
  <c r="BB581" i="1"/>
  <c r="BA581" i="1"/>
  <c r="AZ581" i="1"/>
  <c r="AY581" i="1"/>
  <c r="AX581" i="1"/>
  <c r="AW581" i="1"/>
  <c r="AV581" i="1"/>
  <c r="AU581" i="1"/>
  <c r="AT581" i="1"/>
  <c r="AS581" i="1"/>
  <c r="AR581" i="1"/>
  <c r="AQ581" i="1"/>
  <c r="AP581" i="1"/>
  <c r="AO581" i="1"/>
  <c r="AN581" i="1"/>
  <c r="AM581" i="1"/>
  <c r="AL581" i="1"/>
  <c r="AK581" i="1"/>
  <c r="AJ581" i="1"/>
  <c r="AI581" i="1"/>
  <c r="AH581" i="1"/>
  <c r="AG581" i="1"/>
  <c r="AF581" i="1"/>
  <c r="AE581" i="1"/>
  <c r="AD581" i="1"/>
  <c r="AC581" i="1"/>
  <c r="AB581" i="1"/>
  <c r="AA581" i="1"/>
  <c r="Z581" i="1"/>
  <c r="Y581" i="1"/>
  <c r="X581" i="1"/>
  <c r="W581" i="1"/>
  <c r="V581" i="1"/>
  <c r="U581" i="1"/>
  <c r="T581" i="1"/>
  <c r="S581" i="1"/>
  <c r="R581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E581" i="1"/>
  <c r="C581" i="1"/>
  <c r="A581" i="1"/>
  <c r="D557" i="1"/>
  <c r="B557" i="1"/>
  <c r="BI557" i="1"/>
  <c r="BH557" i="1"/>
  <c r="BE557" i="1"/>
  <c r="BD557" i="1"/>
  <c r="BC557" i="1"/>
  <c r="BB557" i="1"/>
  <c r="BA557" i="1"/>
  <c r="AZ557" i="1"/>
  <c r="AY557" i="1"/>
  <c r="AX557" i="1"/>
  <c r="AW557" i="1"/>
  <c r="AV557" i="1"/>
  <c r="AU557" i="1"/>
  <c r="AT557" i="1"/>
  <c r="AS557" i="1"/>
  <c r="AR557" i="1"/>
  <c r="AQ557" i="1"/>
  <c r="AP557" i="1"/>
  <c r="AO557" i="1"/>
  <c r="AN557" i="1"/>
  <c r="AM557" i="1"/>
  <c r="AL557" i="1"/>
  <c r="AK557" i="1"/>
  <c r="AJ557" i="1"/>
  <c r="AI557" i="1"/>
  <c r="AH557" i="1"/>
  <c r="AG557" i="1"/>
  <c r="AF557" i="1"/>
  <c r="AE557" i="1"/>
  <c r="AD557" i="1"/>
  <c r="AC557" i="1"/>
  <c r="AB557" i="1"/>
  <c r="AA557" i="1"/>
  <c r="Z557" i="1"/>
  <c r="Y557" i="1"/>
  <c r="X557" i="1"/>
  <c r="W557" i="1"/>
  <c r="V557" i="1"/>
  <c r="U557" i="1"/>
  <c r="T557" i="1"/>
  <c r="S557" i="1"/>
  <c r="R557" i="1"/>
  <c r="Q557" i="1"/>
  <c r="P557" i="1"/>
  <c r="O557" i="1"/>
  <c r="N557" i="1"/>
  <c r="M557" i="1"/>
  <c r="L557" i="1"/>
  <c r="K557" i="1"/>
  <c r="J557" i="1"/>
  <c r="I557" i="1"/>
  <c r="H557" i="1"/>
  <c r="G557" i="1"/>
  <c r="F557" i="1"/>
  <c r="E557" i="1"/>
  <c r="C557" i="1"/>
  <c r="A557" i="1"/>
  <c r="D79" i="1"/>
  <c r="B79" i="1"/>
  <c r="BI79" i="1"/>
  <c r="BH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C79" i="1"/>
  <c r="A79" i="1"/>
  <c r="D58" i="1"/>
  <c r="BI58" i="1"/>
  <c r="BH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C58" i="1"/>
  <c r="A58" i="1"/>
  <c r="D35" i="1"/>
  <c r="BI35" i="1"/>
  <c r="BH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C35" i="1"/>
  <c r="A35" i="1"/>
  <c r="BQ35" i="1" l="1"/>
  <c r="BQ1006" i="1"/>
  <c r="BQ58" i="1"/>
  <c r="B1006" i="1"/>
  <c r="BQ825" i="1"/>
  <c r="BQ979" i="1"/>
  <c r="BQ1023" i="1"/>
  <c r="BQ79" i="1"/>
  <c r="BQ581" i="1"/>
  <c r="BQ801" i="1"/>
  <c r="B825" i="1"/>
  <c r="B979" i="1"/>
  <c r="B35" i="1"/>
  <c r="B581" i="1"/>
  <c r="BQ557" i="1"/>
  <c r="B58" i="1"/>
  <c r="D1029" i="1" l="1"/>
  <c r="BI1029" i="1"/>
  <c r="BH1029" i="1"/>
  <c r="BE1029" i="1"/>
  <c r="BD1029" i="1"/>
  <c r="BC1029" i="1"/>
  <c r="BB1029" i="1"/>
  <c r="BA1029" i="1"/>
  <c r="AZ1029" i="1"/>
  <c r="AY1029" i="1"/>
  <c r="AX1029" i="1"/>
  <c r="AW1029" i="1"/>
  <c r="AV1029" i="1"/>
  <c r="AU1029" i="1"/>
  <c r="AT1029" i="1"/>
  <c r="AS1029" i="1"/>
  <c r="AR1029" i="1"/>
  <c r="AQ1029" i="1"/>
  <c r="AP1029" i="1"/>
  <c r="AO1029" i="1"/>
  <c r="AN1029" i="1"/>
  <c r="AM1029" i="1"/>
  <c r="AL1029" i="1"/>
  <c r="AK1029" i="1"/>
  <c r="AJ1029" i="1"/>
  <c r="AI1029" i="1"/>
  <c r="AH1029" i="1"/>
  <c r="AG1029" i="1"/>
  <c r="AF1029" i="1"/>
  <c r="AE1029" i="1"/>
  <c r="AD1029" i="1"/>
  <c r="AC1029" i="1"/>
  <c r="AB1029" i="1"/>
  <c r="AA1029" i="1"/>
  <c r="Z1029" i="1"/>
  <c r="Y1029" i="1"/>
  <c r="X1029" i="1"/>
  <c r="W1029" i="1"/>
  <c r="V1029" i="1"/>
  <c r="U1029" i="1"/>
  <c r="T1029" i="1"/>
  <c r="S1029" i="1"/>
  <c r="R1029" i="1"/>
  <c r="Q1029" i="1"/>
  <c r="P1029" i="1"/>
  <c r="O1029" i="1"/>
  <c r="N1029" i="1"/>
  <c r="M1029" i="1"/>
  <c r="L1029" i="1"/>
  <c r="K1029" i="1"/>
  <c r="J1029" i="1"/>
  <c r="I1029" i="1"/>
  <c r="H1029" i="1"/>
  <c r="G1029" i="1"/>
  <c r="F1029" i="1"/>
  <c r="E1029" i="1"/>
  <c r="C1029" i="1"/>
  <c r="A1029" i="1"/>
  <c r="D1024" i="1"/>
  <c r="B1024" i="1"/>
  <c r="BI1024" i="1"/>
  <c r="BH1024" i="1"/>
  <c r="BE1024" i="1"/>
  <c r="BD1024" i="1"/>
  <c r="BC1024" i="1"/>
  <c r="BB1024" i="1"/>
  <c r="BA1024" i="1"/>
  <c r="AZ1024" i="1"/>
  <c r="AY1024" i="1"/>
  <c r="AX1024" i="1"/>
  <c r="AW1024" i="1"/>
  <c r="AV1024" i="1"/>
  <c r="AU1024" i="1"/>
  <c r="AT1024" i="1"/>
  <c r="AS1024" i="1"/>
  <c r="AR1024" i="1"/>
  <c r="AQ1024" i="1"/>
  <c r="AP1024" i="1"/>
  <c r="AO1024" i="1"/>
  <c r="AN1024" i="1"/>
  <c r="AM1024" i="1"/>
  <c r="AL1024" i="1"/>
  <c r="AK1024" i="1"/>
  <c r="AJ1024" i="1"/>
  <c r="AI1024" i="1"/>
  <c r="AH1024" i="1"/>
  <c r="AG1024" i="1"/>
  <c r="AF1024" i="1"/>
  <c r="AE1024" i="1"/>
  <c r="AD1024" i="1"/>
  <c r="AC1024" i="1"/>
  <c r="AB1024" i="1"/>
  <c r="AA1024" i="1"/>
  <c r="Z1024" i="1"/>
  <c r="Y1024" i="1"/>
  <c r="X1024" i="1"/>
  <c r="W1024" i="1"/>
  <c r="V1024" i="1"/>
  <c r="U1024" i="1"/>
  <c r="T1024" i="1"/>
  <c r="S1024" i="1"/>
  <c r="R1024" i="1"/>
  <c r="Q1024" i="1"/>
  <c r="P1024" i="1"/>
  <c r="O1024" i="1"/>
  <c r="N1024" i="1"/>
  <c r="M1024" i="1"/>
  <c r="L1024" i="1"/>
  <c r="K1024" i="1"/>
  <c r="J1024" i="1"/>
  <c r="I1024" i="1"/>
  <c r="H1024" i="1"/>
  <c r="G1024" i="1"/>
  <c r="F1024" i="1"/>
  <c r="E1024" i="1"/>
  <c r="C1024" i="1"/>
  <c r="A1024" i="1"/>
  <c r="D906" i="1"/>
  <c r="B906" i="1"/>
  <c r="BI906" i="1"/>
  <c r="BH906" i="1"/>
  <c r="BE906" i="1"/>
  <c r="BD906" i="1"/>
  <c r="BC906" i="1"/>
  <c r="BB906" i="1"/>
  <c r="BA906" i="1"/>
  <c r="AZ906" i="1"/>
  <c r="AY906" i="1"/>
  <c r="AX906" i="1"/>
  <c r="AW906" i="1"/>
  <c r="AV906" i="1"/>
  <c r="AU906" i="1"/>
  <c r="AT906" i="1"/>
  <c r="AS906" i="1"/>
  <c r="AR906" i="1"/>
  <c r="AQ906" i="1"/>
  <c r="AP906" i="1"/>
  <c r="AO906" i="1"/>
  <c r="AN906" i="1"/>
  <c r="AM906" i="1"/>
  <c r="AL906" i="1"/>
  <c r="AK906" i="1"/>
  <c r="AJ906" i="1"/>
  <c r="AI906" i="1"/>
  <c r="AH906" i="1"/>
  <c r="AG906" i="1"/>
  <c r="AF906" i="1"/>
  <c r="AE906" i="1"/>
  <c r="AD906" i="1"/>
  <c r="AC906" i="1"/>
  <c r="AB906" i="1"/>
  <c r="AA906" i="1"/>
  <c r="Z906" i="1"/>
  <c r="Y906" i="1"/>
  <c r="X906" i="1"/>
  <c r="W906" i="1"/>
  <c r="V906" i="1"/>
  <c r="U906" i="1"/>
  <c r="T906" i="1"/>
  <c r="S906" i="1"/>
  <c r="R906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E906" i="1"/>
  <c r="C906" i="1"/>
  <c r="A906" i="1"/>
  <c r="D900" i="1"/>
  <c r="B900" i="1"/>
  <c r="BI900" i="1"/>
  <c r="BH900" i="1"/>
  <c r="BE900" i="1"/>
  <c r="BD900" i="1"/>
  <c r="BC900" i="1"/>
  <c r="BB900" i="1"/>
  <c r="BA900" i="1"/>
  <c r="AZ900" i="1"/>
  <c r="AY900" i="1"/>
  <c r="AX900" i="1"/>
  <c r="AW900" i="1"/>
  <c r="AV900" i="1"/>
  <c r="AU900" i="1"/>
  <c r="AT900" i="1"/>
  <c r="AS900" i="1"/>
  <c r="AR900" i="1"/>
  <c r="AQ900" i="1"/>
  <c r="AP900" i="1"/>
  <c r="AO900" i="1"/>
  <c r="AN900" i="1"/>
  <c r="AM900" i="1"/>
  <c r="AL900" i="1"/>
  <c r="AK900" i="1"/>
  <c r="AJ900" i="1"/>
  <c r="AI900" i="1"/>
  <c r="AH900" i="1"/>
  <c r="AG900" i="1"/>
  <c r="AF900" i="1"/>
  <c r="AE900" i="1"/>
  <c r="AD900" i="1"/>
  <c r="AC900" i="1"/>
  <c r="AB900" i="1"/>
  <c r="AA900" i="1"/>
  <c r="Z900" i="1"/>
  <c r="Y900" i="1"/>
  <c r="X900" i="1"/>
  <c r="W900" i="1"/>
  <c r="V900" i="1"/>
  <c r="U900" i="1"/>
  <c r="T900" i="1"/>
  <c r="S900" i="1"/>
  <c r="R900" i="1"/>
  <c r="Q900" i="1"/>
  <c r="P900" i="1"/>
  <c r="O900" i="1"/>
  <c r="N900" i="1"/>
  <c r="M900" i="1"/>
  <c r="L900" i="1"/>
  <c r="K900" i="1"/>
  <c r="J900" i="1"/>
  <c r="I900" i="1"/>
  <c r="H900" i="1"/>
  <c r="G900" i="1"/>
  <c r="F900" i="1"/>
  <c r="E900" i="1"/>
  <c r="C900" i="1"/>
  <c r="A900" i="1"/>
  <c r="D665" i="1"/>
  <c r="BI665" i="1"/>
  <c r="BH665" i="1"/>
  <c r="BE665" i="1"/>
  <c r="BD665" i="1"/>
  <c r="BC665" i="1"/>
  <c r="BB665" i="1"/>
  <c r="BA665" i="1"/>
  <c r="AZ665" i="1"/>
  <c r="AY665" i="1"/>
  <c r="AX665" i="1"/>
  <c r="AW665" i="1"/>
  <c r="AV665" i="1"/>
  <c r="AU665" i="1"/>
  <c r="AT665" i="1"/>
  <c r="AS665" i="1"/>
  <c r="AR665" i="1"/>
  <c r="AQ665" i="1"/>
  <c r="AP665" i="1"/>
  <c r="AO665" i="1"/>
  <c r="AN665" i="1"/>
  <c r="AM665" i="1"/>
  <c r="AL665" i="1"/>
  <c r="AK665" i="1"/>
  <c r="AJ665" i="1"/>
  <c r="AI665" i="1"/>
  <c r="AH665" i="1"/>
  <c r="AG665" i="1"/>
  <c r="AF665" i="1"/>
  <c r="AE665" i="1"/>
  <c r="AD665" i="1"/>
  <c r="AC665" i="1"/>
  <c r="AB665" i="1"/>
  <c r="AA665" i="1"/>
  <c r="Z665" i="1"/>
  <c r="Y665" i="1"/>
  <c r="X665" i="1"/>
  <c r="W665" i="1"/>
  <c r="V665" i="1"/>
  <c r="U665" i="1"/>
  <c r="T665" i="1"/>
  <c r="S665" i="1"/>
  <c r="R665" i="1"/>
  <c r="Q665" i="1"/>
  <c r="P665" i="1"/>
  <c r="O665" i="1"/>
  <c r="N665" i="1"/>
  <c r="M665" i="1"/>
  <c r="L665" i="1"/>
  <c r="K665" i="1"/>
  <c r="J665" i="1"/>
  <c r="I665" i="1"/>
  <c r="H665" i="1"/>
  <c r="G665" i="1"/>
  <c r="F665" i="1"/>
  <c r="E665" i="1"/>
  <c r="C665" i="1"/>
  <c r="A665" i="1"/>
  <c r="D660" i="1"/>
  <c r="BQ660" i="1"/>
  <c r="BI660" i="1"/>
  <c r="BH660" i="1"/>
  <c r="BE660" i="1"/>
  <c r="BD660" i="1"/>
  <c r="BC660" i="1"/>
  <c r="BB660" i="1"/>
  <c r="BA660" i="1"/>
  <c r="AZ660" i="1"/>
  <c r="AY660" i="1"/>
  <c r="AX660" i="1"/>
  <c r="AW660" i="1"/>
  <c r="AV660" i="1"/>
  <c r="AU660" i="1"/>
  <c r="AT660" i="1"/>
  <c r="AS660" i="1"/>
  <c r="AR660" i="1"/>
  <c r="AQ660" i="1"/>
  <c r="AP660" i="1"/>
  <c r="AO660" i="1"/>
  <c r="AN660" i="1"/>
  <c r="AM660" i="1"/>
  <c r="AL660" i="1"/>
  <c r="AK660" i="1"/>
  <c r="AJ660" i="1"/>
  <c r="AI660" i="1"/>
  <c r="AH660" i="1"/>
  <c r="AG660" i="1"/>
  <c r="AF660" i="1"/>
  <c r="AE660" i="1"/>
  <c r="AD660" i="1"/>
  <c r="AC660" i="1"/>
  <c r="AB660" i="1"/>
  <c r="AA660" i="1"/>
  <c r="Z660" i="1"/>
  <c r="Y660" i="1"/>
  <c r="X660" i="1"/>
  <c r="W660" i="1"/>
  <c r="V660" i="1"/>
  <c r="U660" i="1"/>
  <c r="T660" i="1"/>
  <c r="S660" i="1"/>
  <c r="R660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E660" i="1"/>
  <c r="C660" i="1"/>
  <c r="A660" i="1"/>
  <c r="D431" i="1"/>
  <c r="B431" i="1"/>
  <c r="BI431" i="1"/>
  <c r="BH431" i="1"/>
  <c r="BE431" i="1"/>
  <c r="BD431" i="1"/>
  <c r="BC431" i="1"/>
  <c r="BB431" i="1"/>
  <c r="BA431" i="1"/>
  <c r="AZ431" i="1"/>
  <c r="AY431" i="1"/>
  <c r="AX431" i="1"/>
  <c r="AW431" i="1"/>
  <c r="AV431" i="1"/>
  <c r="AU431" i="1"/>
  <c r="AT431" i="1"/>
  <c r="AS431" i="1"/>
  <c r="AR431" i="1"/>
  <c r="AQ431" i="1"/>
  <c r="AP431" i="1"/>
  <c r="AO431" i="1"/>
  <c r="AN431" i="1"/>
  <c r="AM431" i="1"/>
  <c r="AL431" i="1"/>
  <c r="AK431" i="1"/>
  <c r="AJ431" i="1"/>
  <c r="AI431" i="1"/>
  <c r="AH431" i="1"/>
  <c r="AG431" i="1"/>
  <c r="AF431" i="1"/>
  <c r="AE431" i="1"/>
  <c r="AD431" i="1"/>
  <c r="AC431" i="1"/>
  <c r="AB431" i="1"/>
  <c r="AA431" i="1"/>
  <c r="Z431" i="1"/>
  <c r="Y431" i="1"/>
  <c r="X431" i="1"/>
  <c r="W431" i="1"/>
  <c r="V431" i="1"/>
  <c r="U431" i="1"/>
  <c r="T431" i="1"/>
  <c r="S431" i="1"/>
  <c r="R431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C431" i="1"/>
  <c r="A431" i="1"/>
  <c r="D427" i="1"/>
  <c r="BI427" i="1"/>
  <c r="BH427" i="1"/>
  <c r="BE427" i="1"/>
  <c r="BD427" i="1"/>
  <c r="BC427" i="1"/>
  <c r="BB427" i="1"/>
  <c r="BA427" i="1"/>
  <c r="AZ427" i="1"/>
  <c r="AY427" i="1"/>
  <c r="AX427" i="1"/>
  <c r="AW427" i="1"/>
  <c r="AV427" i="1"/>
  <c r="AU427" i="1"/>
  <c r="AT427" i="1"/>
  <c r="AS427" i="1"/>
  <c r="AR427" i="1"/>
  <c r="AQ427" i="1"/>
  <c r="AP427" i="1"/>
  <c r="AO427" i="1"/>
  <c r="AN427" i="1"/>
  <c r="AM427" i="1"/>
  <c r="AL427" i="1"/>
  <c r="AK427" i="1"/>
  <c r="AJ427" i="1"/>
  <c r="AI427" i="1"/>
  <c r="AH427" i="1"/>
  <c r="AG427" i="1"/>
  <c r="AF427" i="1"/>
  <c r="AE427" i="1"/>
  <c r="AD427" i="1"/>
  <c r="AC427" i="1"/>
  <c r="AB427" i="1"/>
  <c r="AA427" i="1"/>
  <c r="Z427" i="1"/>
  <c r="Y427" i="1"/>
  <c r="X427" i="1"/>
  <c r="W427" i="1"/>
  <c r="V427" i="1"/>
  <c r="U427" i="1"/>
  <c r="T427" i="1"/>
  <c r="S427" i="1"/>
  <c r="R427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C427" i="1"/>
  <c r="A427" i="1"/>
  <c r="BQ427" i="1" l="1"/>
  <c r="BQ1029" i="1"/>
  <c r="B1029" i="1"/>
  <c r="BQ665" i="1"/>
  <c r="BQ1024" i="1"/>
  <c r="B660" i="1"/>
  <c r="B665" i="1"/>
  <c r="BQ906" i="1"/>
  <c r="BQ431" i="1"/>
  <c r="B427" i="1"/>
  <c r="BQ900" i="1"/>
  <c r="D1327" i="1" l="1"/>
  <c r="B1327" i="1"/>
  <c r="BI1327" i="1"/>
  <c r="BH1327" i="1"/>
  <c r="BE1327" i="1"/>
  <c r="BD1327" i="1"/>
  <c r="BC1327" i="1"/>
  <c r="BB1327" i="1"/>
  <c r="BA1327" i="1"/>
  <c r="AZ1327" i="1"/>
  <c r="AY1327" i="1"/>
  <c r="AX1327" i="1"/>
  <c r="AW1327" i="1"/>
  <c r="AV1327" i="1"/>
  <c r="AU1327" i="1"/>
  <c r="AT1327" i="1"/>
  <c r="AS1327" i="1"/>
  <c r="AR1327" i="1"/>
  <c r="AQ1327" i="1"/>
  <c r="AP1327" i="1"/>
  <c r="AO1327" i="1"/>
  <c r="AN1327" i="1"/>
  <c r="AM1327" i="1"/>
  <c r="AL1327" i="1"/>
  <c r="AK1327" i="1"/>
  <c r="AJ1327" i="1"/>
  <c r="AI1327" i="1"/>
  <c r="AH1327" i="1"/>
  <c r="AG1327" i="1"/>
  <c r="AF1327" i="1"/>
  <c r="AE1327" i="1"/>
  <c r="AD1327" i="1"/>
  <c r="AC1327" i="1"/>
  <c r="AB1327" i="1"/>
  <c r="AA1327" i="1"/>
  <c r="Z1327" i="1"/>
  <c r="Y1327" i="1"/>
  <c r="X1327" i="1"/>
  <c r="W1327" i="1"/>
  <c r="V1327" i="1"/>
  <c r="U1327" i="1"/>
  <c r="T1327" i="1"/>
  <c r="S1327" i="1"/>
  <c r="R1327" i="1"/>
  <c r="Q1327" i="1"/>
  <c r="P1327" i="1"/>
  <c r="O1327" i="1"/>
  <c r="N1327" i="1"/>
  <c r="M1327" i="1"/>
  <c r="L1327" i="1"/>
  <c r="K1327" i="1"/>
  <c r="J1327" i="1"/>
  <c r="I1327" i="1"/>
  <c r="H1327" i="1"/>
  <c r="G1327" i="1"/>
  <c r="F1327" i="1"/>
  <c r="E1327" i="1"/>
  <c r="C1327" i="1"/>
  <c r="A1327" i="1"/>
  <c r="D1309" i="1"/>
  <c r="B1309" i="1"/>
  <c r="BI1309" i="1"/>
  <c r="BH1309" i="1"/>
  <c r="BE1309" i="1"/>
  <c r="BD1309" i="1"/>
  <c r="BC1309" i="1"/>
  <c r="BB1309" i="1"/>
  <c r="BA1309" i="1"/>
  <c r="AZ1309" i="1"/>
  <c r="AY1309" i="1"/>
  <c r="AX1309" i="1"/>
  <c r="AW1309" i="1"/>
  <c r="AV1309" i="1"/>
  <c r="AU1309" i="1"/>
  <c r="AT1309" i="1"/>
  <c r="AS1309" i="1"/>
  <c r="AR1309" i="1"/>
  <c r="AQ1309" i="1"/>
  <c r="AP1309" i="1"/>
  <c r="AO1309" i="1"/>
  <c r="AN1309" i="1"/>
  <c r="AM1309" i="1"/>
  <c r="AL1309" i="1"/>
  <c r="AK1309" i="1"/>
  <c r="AJ1309" i="1"/>
  <c r="AI1309" i="1"/>
  <c r="AH1309" i="1"/>
  <c r="AG1309" i="1"/>
  <c r="AF1309" i="1"/>
  <c r="AE1309" i="1"/>
  <c r="AD1309" i="1"/>
  <c r="AC1309" i="1"/>
  <c r="AB1309" i="1"/>
  <c r="AA1309" i="1"/>
  <c r="Z1309" i="1"/>
  <c r="Y1309" i="1"/>
  <c r="X1309" i="1"/>
  <c r="W1309" i="1"/>
  <c r="V1309" i="1"/>
  <c r="U1309" i="1"/>
  <c r="T1309" i="1"/>
  <c r="S1309" i="1"/>
  <c r="R1309" i="1"/>
  <c r="Q1309" i="1"/>
  <c r="P1309" i="1"/>
  <c r="O1309" i="1"/>
  <c r="N1309" i="1"/>
  <c r="M1309" i="1"/>
  <c r="L1309" i="1"/>
  <c r="K1309" i="1"/>
  <c r="J1309" i="1"/>
  <c r="I1309" i="1"/>
  <c r="H1309" i="1"/>
  <c r="G1309" i="1"/>
  <c r="F1309" i="1"/>
  <c r="E1309" i="1"/>
  <c r="C1309" i="1"/>
  <c r="A1309" i="1"/>
  <c r="D339" i="1"/>
  <c r="B339" i="1"/>
  <c r="BI339" i="1"/>
  <c r="BH339" i="1"/>
  <c r="BE339" i="1"/>
  <c r="BD339" i="1"/>
  <c r="BC339" i="1"/>
  <c r="BB339" i="1"/>
  <c r="BA339" i="1"/>
  <c r="AZ339" i="1"/>
  <c r="AY339" i="1"/>
  <c r="AX339" i="1"/>
  <c r="AW339" i="1"/>
  <c r="AV339" i="1"/>
  <c r="AU339" i="1"/>
  <c r="AT339" i="1"/>
  <c r="AS339" i="1"/>
  <c r="AR339" i="1"/>
  <c r="AQ339" i="1"/>
  <c r="AP339" i="1"/>
  <c r="AO339" i="1"/>
  <c r="AN339" i="1"/>
  <c r="AM339" i="1"/>
  <c r="AL339" i="1"/>
  <c r="AK339" i="1"/>
  <c r="AJ339" i="1"/>
  <c r="AI339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C339" i="1"/>
  <c r="A339" i="1"/>
  <c r="D320" i="1"/>
  <c r="B320" i="1"/>
  <c r="BI320" i="1"/>
  <c r="BH320" i="1"/>
  <c r="BE320" i="1"/>
  <c r="BD320" i="1"/>
  <c r="BC320" i="1"/>
  <c r="BB320" i="1"/>
  <c r="BA320" i="1"/>
  <c r="AZ320" i="1"/>
  <c r="AY320" i="1"/>
  <c r="AX320" i="1"/>
  <c r="AW320" i="1"/>
  <c r="AV320" i="1"/>
  <c r="AU320" i="1"/>
  <c r="AT320" i="1"/>
  <c r="AS320" i="1"/>
  <c r="AR320" i="1"/>
  <c r="AQ320" i="1"/>
  <c r="AP320" i="1"/>
  <c r="AO320" i="1"/>
  <c r="AN320" i="1"/>
  <c r="AM320" i="1"/>
  <c r="AL320" i="1"/>
  <c r="AK320" i="1"/>
  <c r="AJ320" i="1"/>
  <c r="AI320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C320" i="1"/>
  <c r="A320" i="1"/>
  <c r="BQ320" i="1" l="1"/>
  <c r="BQ339" i="1"/>
  <c r="BQ1327" i="1"/>
  <c r="BQ1309" i="1"/>
  <c r="D714" i="1" l="1"/>
  <c r="B714" i="1"/>
  <c r="BI714" i="1"/>
  <c r="BH714" i="1"/>
  <c r="BE714" i="1"/>
  <c r="BD714" i="1"/>
  <c r="BC714" i="1"/>
  <c r="BB714" i="1"/>
  <c r="BA714" i="1"/>
  <c r="AZ714" i="1"/>
  <c r="AY714" i="1"/>
  <c r="AX714" i="1"/>
  <c r="AW714" i="1"/>
  <c r="AV714" i="1"/>
  <c r="AU714" i="1"/>
  <c r="AT714" i="1"/>
  <c r="AS714" i="1"/>
  <c r="AR714" i="1"/>
  <c r="AQ714" i="1"/>
  <c r="AP714" i="1"/>
  <c r="AO714" i="1"/>
  <c r="AN714" i="1"/>
  <c r="AM714" i="1"/>
  <c r="AL714" i="1"/>
  <c r="AK714" i="1"/>
  <c r="AJ714" i="1"/>
  <c r="AI714" i="1"/>
  <c r="AH714" i="1"/>
  <c r="AG714" i="1"/>
  <c r="AF714" i="1"/>
  <c r="AE714" i="1"/>
  <c r="AD714" i="1"/>
  <c r="AC714" i="1"/>
  <c r="AB714" i="1"/>
  <c r="AA714" i="1"/>
  <c r="Z714" i="1"/>
  <c r="Y714" i="1"/>
  <c r="X714" i="1"/>
  <c r="W714" i="1"/>
  <c r="V714" i="1"/>
  <c r="U714" i="1"/>
  <c r="T714" i="1"/>
  <c r="S714" i="1"/>
  <c r="R714" i="1"/>
  <c r="Q714" i="1"/>
  <c r="P714" i="1"/>
  <c r="O714" i="1"/>
  <c r="N714" i="1"/>
  <c r="M714" i="1"/>
  <c r="L714" i="1"/>
  <c r="K714" i="1"/>
  <c r="J714" i="1"/>
  <c r="I714" i="1"/>
  <c r="H714" i="1"/>
  <c r="G714" i="1"/>
  <c r="F714" i="1"/>
  <c r="E714" i="1"/>
  <c r="C714" i="1"/>
  <c r="A714" i="1"/>
  <c r="BQ714" i="1" l="1"/>
  <c r="D495" i="1"/>
  <c r="B495" i="1"/>
  <c r="BI495" i="1"/>
  <c r="BH495" i="1"/>
  <c r="BE495" i="1"/>
  <c r="BD495" i="1"/>
  <c r="BC495" i="1"/>
  <c r="BB495" i="1"/>
  <c r="BA495" i="1"/>
  <c r="AZ495" i="1"/>
  <c r="AY495" i="1"/>
  <c r="AX495" i="1"/>
  <c r="AW495" i="1"/>
  <c r="AV495" i="1"/>
  <c r="AU495" i="1"/>
  <c r="AT495" i="1"/>
  <c r="AS495" i="1"/>
  <c r="AR495" i="1"/>
  <c r="AQ495" i="1"/>
  <c r="AP495" i="1"/>
  <c r="AO495" i="1"/>
  <c r="AN495" i="1"/>
  <c r="AM495" i="1"/>
  <c r="AL495" i="1"/>
  <c r="AK495" i="1"/>
  <c r="AJ495" i="1"/>
  <c r="AI495" i="1"/>
  <c r="AH495" i="1"/>
  <c r="AG495" i="1"/>
  <c r="AF495" i="1"/>
  <c r="AE495" i="1"/>
  <c r="AD495" i="1"/>
  <c r="AC495" i="1"/>
  <c r="AB495" i="1"/>
  <c r="AA495" i="1"/>
  <c r="Z495" i="1"/>
  <c r="Y495" i="1"/>
  <c r="X495" i="1"/>
  <c r="W495" i="1"/>
  <c r="V495" i="1"/>
  <c r="U495" i="1"/>
  <c r="T495" i="1"/>
  <c r="S495" i="1"/>
  <c r="R495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E495" i="1"/>
  <c r="C495" i="1"/>
  <c r="A495" i="1"/>
  <c r="D1502" i="1"/>
  <c r="B1502" i="1"/>
  <c r="BI1502" i="1"/>
  <c r="BH1502" i="1"/>
  <c r="BE1502" i="1"/>
  <c r="BD1502" i="1"/>
  <c r="BC1502" i="1"/>
  <c r="BB1502" i="1"/>
  <c r="BA1502" i="1"/>
  <c r="AZ1502" i="1"/>
  <c r="AY1502" i="1"/>
  <c r="AX1502" i="1"/>
  <c r="AW1502" i="1"/>
  <c r="AV1502" i="1"/>
  <c r="AU1502" i="1"/>
  <c r="AT1502" i="1"/>
  <c r="AS1502" i="1"/>
  <c r="AR1502" i="1"/>
  <c r="AQ1502" i="1"/>
  <c r="AP1502" i="1"/>
  <c r="AO1502" i="1"/>
  <c r="AN1502" i="1"/>
  <c r="AM1502" i="1"/>
  <c r="AL1502" i="1"/>
  <c r="AK1502" i="1"/>
  <c r="AJ1502" i="1"/>
  <c r="AI1502" i="1"/>
  <c r="AH1502" i="1"/>
  <c r="AG1502" i="1"/>
  <c r="AF1502" i="1"/>
  <c r="AE1502" i="1"/>
  <c r="AD1502" i="1"/>
  <c r="AC1502" i="1"/>
  <c r="AB1502" i="1"/>
  <c r="AA1502" i="1"/>
  <c r="Z1502" i="1"/>
  <c r="Y1502" i="1"/>
  <c r="X1502" i="1"/>
  <c r="W1502" i="1"/>
  <c r="V1502" i="1"/>
  <c r="U1502" i="1"/>
  <c r="T1502" i="1"/>
  <c r="S1502" i="1"/>
  <c r="R1502" i="1"/>
  <c r="Q1502" i="1"/>
  <c r="P1502" i="1"/>
  <c r="O1502" i="1"/>
  <c r="N1502" i="1"/>
  <c r="M1502" i="1"/>
  <c r="L1502" i="1"/>
  <c r="K1502" i="1"/>
  <c r="J1502" i="1"/>
  <c r="I1502" i="1"/>
  <c r="H1502" i="1"/>
  <c r="G1502" i="1"/>
  <c r="F1502" i="1"/>
  <c r="E1502" i="1"/>
  <c r="C1502" i="1"/>
  <c r="A1502" i="1"/>
  <c r="D1488" i="1"/>
  <c r="B1488" i="1"/>
  <c r="BI1488" i="1"/>
  <c r="BH1488" i="1"/>
  <c r="BE1488" i="1"/>
  <c r="BD1488" i="1"/>
  <c r="BC1488" i="1"/>
  <c r="BB1488" i="1"/>
  <c r="BA1488" i="1"/>
  <c r="AZ1488" i="1"/>
  <c r="AY1488" i="1"/>
  <c r="AX1488" i="1"/>
  <c r="AW1488" i="1"/>
  <c r="AV1488" i="1"/>
  <c r="AU1488" i="1"/>
  <c r="AT1488" i="1"/>
  <c r="AS1488" i="1"/>
  <c r="AR1488" i="1"/>
  <c r="AQ1488" i="1"/>
  <c r="AP1488" i="1"/>
  <c r="AO1488" i="1"/>
  <c r="AN1488" i="1"/>
  <c r="AM1488" i="1"/>
  <c r="AL1488" i="1"/>
  <c r="AK1488" i="1"/>
  <c r="AJ1488" i="1"/>
  <c r="AI1488" i="1"/>
  <c r="AH1488" i="1"/>
  <c r="AG1488" i="1"/>
  <c r="AF1488" i="1"/>
  <c r="AE1488" i="1"/>
  <c r="AD1488" i="1"/>
  <c r="AC1488" i="1"/>
  <c r="AB1488" i="1"/>
  <c r="AA1488" i="1"/>
  <c r="Z1488" i="1"/>
  <c r="Y1488" i="1"/>
  <c r="X1488" i="1"/>
  <c r="W1488" i="1"/>
  <c r="V1488" i="1"/>
  <c r="U1488" i="1"/>
  <c r="T1488" i="1"/>
  <c r="S1488" i="1"/>
  <c r="R1488" i="1"/>
  <c r="Q1488" i="1"/>
  <c r="P1488" i="1"/>
  <c r="O1488" i="1"/>
  <c r="N1488" i="1"/>
  <c r="M1488" i="1"/>
  <c r="L1488" i="1"/>
  <c r="K1488" i="1"/>
  <c r="J1488" i="1"/>
  <c r="I1488" i="1"/>
  <c r="H1488" i="1"/>
  <c r="G1488" i="1"/>
  <c r="F1488" i="1"/>
  <c r="E1488" i="1"/>
  <c r="C1488" i="1"/>
  <c r="A1488" i="1"/>
  <c r="D1363" i="1"/>
  <c r="B1363" i="1"/>
  <c r="BI1363" i="1"/>
  <c r="BH1363" i="1"/>
  <c r="BE1363" i="1"/>
  <c r="BD1363" i="1"/>
  <c r="BC1363" i="1"/>
  <c r="BB1363" i="1"/>
  <c r="BA1363" i="1"/>
  <c r="AZ1363" i="1"/>
  <c r="AY1363" i="1"/>
  <c r="AX1363" i="1"/>
  <c r="AW1363" i="1"/>
  <c r="AV1363" i="1"/>
  <c r="AU1363" i="1"/>
  <c r="AT1363" i="1"/>
  <c r="AS1363" i="1"/>
  <c r="AR1363" i="1"/>
  <c r="AQ1363" i="1"/>
  <c r="AP1363" i="1"/>
  <c r="AO1363" i="1"/>
  <c r="AN1363" i="1"/>
  <c r="AM1363" i="1"/>
  <c r="AL1363" i="1"/>
  <c r="AK1363" i="1"/>
  <c r="AJ1363" i="1"/>
  <c r="AI1363" i="1"/>
  <c r="AH1363" i="1"/>
  <c r="AG1363" i="1"/>
  <c r="AF1363" i="1"/>
  <c r="AE1363" i="1"/>
  <c r="AD1363" i="1"/>
  <c r="AC1363" i="1"/>
  <c r="AB1363" i="1"/>
  <c r="AA1363" i="1"/>
  <c r="Z1363" i="1"/>
  <c r="Y1363" i="1"/>
  <c r="X1363" i="1"/>
  <c r="W1363" i="1"/>
  <c r="V1363" i="1"/>
  <c r="U1363" i="1"/>
  <c r="T1363" i="1"/>
  <c r="S1363" i="1"/>
  <c r="R1363" i="1"/>
  <c r="Q1363" i="1"/>
  <c r="P1363" i="1"/>
  <c r="O1363" i="1"/>
  <c r="N1363" i="1"/>
  <c r="M1363" i="1"/>
  <c r="L1363" i="1"/>
  <c r="K1363" i="1"/>
  <c r="J1363" i="1"/>
  <c r="I1363" i="1"/>
  <c r="H1363" i="1"/>
  <c r="G1363" i="1"/>
  <c r="F1363" i="1"/>
  <c r="E1363" i="1"/>
  <c r="C1363" i="1"/>
  <c r="A1363" i="1"/>
  <c r="D969" i="1"/>
  <c r="BI969" i="1"/>
  <c r="BH969" i="1"/>
  <c r="BE969" i="1"/>
  <c r="BD969" i="1"/>
  <c r="BC969" i="1"/>
  <c r="BB969" i="1"/>
  <c r="BA969" i="1"/>
  <c r="AZ969" i="1"/>
  <c r="AY969" i="1"/>
  <c r="AX969" i="1"/>
  <c r="AW969" i="1"/>
  <c r="AV969" i="1"/>
  <c r="AU969" i="1"/>
  <c r="AT969" i="1"/>
  <c r="AS969" i="1"/>
  <c r="AR969" i="1"/>
  <c r="AQ969" i="1"/>
  <c r="AP969" i="1"/>
  <c r="AO969" i="1"/>
  <c r="AN969" i="1"/>
  <c r="AM969" i="1"/>
  <c r="AL969" i="1"/>
  <c r="AK969" i="1"/>
  <c r="AJ969" i="1"/>
  <c r="AI969" i="1"/>
  <c r="AH969" i="1"/>
  <c r="AG969" i="1"/>
  <c r="AF969" i="1"/>
  <c r="AE969" i="1"/>
  <c r="AD969" i="1"/>
  <c r="AC969" i="1"/>
  <c r="AB969" i="1"/>
  <c r="AA969" i="1"/>
  <c r="Z969" i="1"/>
  <c r="Y969" i="1"/>
  <c r="X969" i="1"/>
  <c r="W969" i="1"/>
  <c r="V969" i="1"/>
  <c r="U969" i="1"/>
  <c r="T969" i="1"/>
  <c r="S969" i="1"/>
  <c r="R969" i="1"/>
  <c r="Q969" i="1"/>
  <c r="P969" i="1"/>
  <c r="O969" i="1"/>
  <c r="N969" i="1"/>
  <c r="M969" i="1"/>
  <c r="L969" i="1"/>
  <c r="K969" i="1"/>
  <c r="J969" i="1"/>
  <c r="I969" i="1"/>
  <c r="H969" i="1"/>
  <c r="G969" i="1"/>
  <c r="F969" i="1"/>
  <c r="E969" i="1"/>
  <c r="C969" i="1"/>
  <c r="A969" i="1"/>
  <c r="BQ495" i="1" l="1"/>
  <c r="BQ1363" i="1"/>
  <c r="BQ1488" i="1"/>
  <c r="BQ1502" i="1"/>
  <c r="BQ969" i="1"/>
  <c r="B969" i="1"/>
  <c r="BH711" i="1" l="1"/>
  <c r="BH534" i="1" l="1"/>
  <c r="D1478" i="1" l="1"/>
  <c r="B1478" i="1"/>
  <c r="BI1478" i="1"/>
  <c r="BH1478" i="1"/>
  <c r="BE1478" i="1"/>
  <c r="BD1478" i="1"/>
  <c r="BC1478" i="1"/>
  <c r="BB1478" i="1"/>
  <c r="BA1478" i="1"/>
  <c r="AZ1478" i="1"/>
  <c r="AY1478" i="1"/>
  <c r="AX1478" i="1"/>
  <c r="AW1478" i="1"/>
  <c r="AV1478" i="1"/>
  <c r="AU1478" i="1"/>
  <c r="AT1478" i="1"/>
  <c r="AS1478" i="1"/>
  <c r="AR1478" i="1"/>
  <c r="AQ1478" i="1"/>
  <c r="AP1478" i="1"/>
  <c r="AO1478" i="1"/>
  <c r="AN1478" i="1"/>
  <c r="AM1478" i="1"/>
  <c r="AL1478" i="1"/>
  <c r="AK1478" i="1"/>
  <c r="AJ1478" i="1"/>
  <c r="AI1478" i="1"/>
  <c r="AH1478" i="1"/>
  <c r="AG1478" i="1"/>
  <c r="AF1478" i="1"/>
  <c r="AE1478" i="1"/>
  <c r="AD1478" i="1"/>
  <c r="AC1478" i="1"/>
  <c r="AB1478" i="1"/>
  <c r="AA1478" i="1"/>
  <c r="Z1478" i="1"/>
  <c r="Y1478" i="1"/>
  <c r="X1478" i="1"/>
  <c r="W1478" i="1"/>
  <c r="V1478" i="1"/>
  <c r="U1478" i="1"/>
  <c r="T1478" i="1"/>
  <c r="S1478" i="1"/>
  <c r="R1478" i="1"/>
  <c r="Q1478" i="1"/>
  <c r="P1478" i="1"/>
  <c r="O1478" i="1"/>
  <c r="N1478" i="1"/>
  <c r="M1478" i="1"/>
  <c r="L1478" i="1"/>
  <c r="K1478" i="1"/>
  <c r="J1478" i="1"/>
  <c r="I1478" i="1"/>
  <c r="H1478" i="1"/>
  <c r="G1478" i="1"/>
  <c r="F1478" i="1"/>
  <c r="E1478" i="1"/>
  <c r="C1478" i="1"/>
  <c r="A1478" i="1"/>
  <c r="D549" i="1"/>
  <c r="BI549" i="1"/>
  <c r="BH549" i="1"/>
  <c r="BE549" i="1"/>
  <c r="BD549" i="1"/>
  <c r="BC549" i="1"/>
  <c r="BB549" i="1"/>
  <c r="BA549" i="1"/>
  <c r="AZ549" i="1"/>
  <c r="AY549" i="1"/>
  <c r="AX549" i="1"/>
  <c r="AW549" i="1"/>
  <c r="AV549" i="1"/>
  <c r="AU549" i="1"/>
  <c r="AT549" i="1"/>
  <c r="AS549" i="1"/>
  <c r="AR549" i="1"/>
  <c r="AQ549" i="1"/>
  <c r="AP549" i="1"/>
  <c r="AO549" i="1"/>
  <c r="AN549" i="1"/>
  <c r="AM549" i="1"/>
  <c r="AL549" i="1"/>
  <c r="AK549" i="1"/>
  <c r="AJ549" i="1"/>
  <c r="AI549" i="1"/>
  <c r="AH549" i="1"/>
  <c r="AG549" i="1"/>
  <c r="AF549" i="1"/>
  <c r="AE549" i="1"/>
  <c r="AD549" i="1"/>
  <c r="AC549" i="1"/>
  <c r="AB549" i="1"/>
  <c r="AA549" i="1"/>
  <c r="Z549" i="1"/>
  <c r="Y549" i="1"/>
  <c r="X549" i="1"/>
  <c r="W549" i="1"/>
  <c r="V549" i="1"/>
  <c r="U549" i="1"/>
  <c r="T549" i="1"/>
  <c r="S549" i="1"/>
  <c r="R549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C549" i="1"/>
  <c r="A549" i="1"/>
  <c r="D30" i="1"/>
  <c r="BI30" i="1"/>
  <c r="BH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C30" i="1"/>
  <c r="A30" i="1"/>
  <c r="D11" i="1"/>
  <c r="BI11" i="1"/>
  <c r="BH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C11" i="1"/>
  <c r="A11" i="1"/>
  <c r="BQ1478" i="1" l="1"/>
  <c r="BQ549" i="1"/>
  <c r="B549" i="1"/>
  <c r="BQ11" i="1"/>
  <c r="BQ30" i="1"/>
  <c r="B11" i="1"/>
  <c r="B30" i="1"/>
  <c r="D1393" i="1"/>
  <c r="B1393" i="1"/>
  <c r="BI1393" i="1"/>
  <c r="BH1393" i="1"/>
  <c r="BE1393" i="1"/>
  <c r="BD1393" i="1"/>
  <c r="BC1393" i="1"/>
  <c r="BB1393" i="1"/>
  <c r="BA1393" i="1"/>
  <c r="AZ1393" i="1"/>
  <c r="AY1393" i="1"/>
  <c r="AX1393" i="1"/>
  <c r="AW1393" i="1"/>
  <c r="AV1393" i="1"/>
  <c r="AU1393" i="1"/>
  <c r="AT1393" i="1"/>
  <c r="AS1393" i="1"/>
  <c r="AR1393" i="1"/>
  <c r="AQ1393" i="1"/>
  <c r="AP1393" i="1"/>
  <c r="AO1393" i="1"/>
  <c r="AN1393" i="1"/>
  <c r="AM1393" i="1"/>
  <c r="AL1393" i="1"/>
  <c r="AK1393" i="1"/>
  <c r="AJ1393" i="1"/>
  <c r="AI1393" i="1"/>
  <c r="AH1393" i="1"/>
  <c r="AG1393" i="1"/>
  <c r="AF1393" i="1"/>
  <c r="AE1393" i="1"/>
  <c r="AD1393" i="1"/>
  <c r="AC1393" i="1"/>
  <c r="AB1393" i="1"/>
  <c r="AA1393" i="1"/>
  <c r="Z1393" i="1"/>
  <c r="Y1393" i="1"/>
  <c r="X1393" i="1"/>
  <c r="W1393" i="1"/>
  <c r="V1393" i="1"/>
  <c r="U1393" i="1"/>
  <c r="T1393" i="1"/>
  <c r="S1393" i="1"/>
  <c r="R1393" i="1"/>
  <c r="Q1393" i="1"/>
  <c r="P1393" i="1"/>
  <c r="O1393" i="1"/>
  <c r="N1393" i="1"/>
  <c r="M1393" i="1"/>
  <c r="L1393" i="1"/>
  <c r="K1393" i="1"/>
  <c r="J1393" i="1"/>
  <c r="I1393" i="1"/>
  <c r="H1393" i="1"/>
  <c r="G1393" i="1"/>
  <c r="F1393" i="1"/>
  <c r="E1393" i="1"/>
  <c r="C1393" i="1"/>
  <c r="A1393" i="1"/>
  <c r="BQ1393" i="1" l="1"/>
  <c r="Z382" i="1"/>
  <c r="AA382" i="1"/>
  <c r="Z1159" i="1"/>
  <c r="AA1159" i="1"/>
  <c r="Z1183" i="1"/>
  <c r="AA1183" i="1"/>
  <c r="Z1206" i="1"/>
  <c r="AA1206" i="1"/>
  <c r="Z1087" i="1"/>
  <c r="AA1087" i="1"/>
  <c r="Z1108" i="1"/>
  <c r="AA1108" i="1"/>
  <c r="D315" i="1" l="1"/>
  <c r="B315" i="1"/>
  <c r="BI315" i="1"/>
  <c r="BH315" i="1"/>
  <c r="B310" i="1"/>
  <c r="BI310" i="1"/>
  <c r="BH310" i="1"/>
  <c r="D1030" i="1"/>
  <c r="B1030" i="1"/>
  <c r="BI1030" i="1"/>
  <c r="BH1030" i="1"/>
  <c r="D1025" i="1"/>
  <c r="B1025" i="1"/>
  <c r="BI1025" i="1"/>
  <c r="BH1025" i="1"/>
  <c r="BE315" i="1"/>
  <c r="BD315" i="1"/>
  <c r="BC315" i="1"/>
  <c r="BB315" i="1"/>
  <c r="BA315" i="1"/>
  <c r="AZ315" i="1"/>
  <c r="AY315" i="1"/>
  <c r="AX315" i="1"/>
  <c r="AW315" i="1"/>
  <c r="AV315" i="1"/>
  <c r="AU315" i="1"/>
  <c r="AT315" i="1"/>
  <c r="AS315" i="1"/>
  <c r="AR315" i="1"/>
  <c r="AQ315" i="1"/>
  <c r="AP315" i="1"/>
  <c r="AO315" i="1"/>
  <c r="AN315" i="1"/>
  <c r="AM315" i="1"/>
  <c r="AL315" i="1"/>
  <c r="AK315" i="1"/>
  <c r="AJ315" i="1"/>
  <c r="AI315" i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C315" i="1"/>
  <c r="A315" i="1"/>
  <c r="BE310" i="1"/>
  <c r="BD310" i="1"/>
  <c r="BC310" i="1"/>
  <c r="BB310" i="1"/>
  <c r="BA310" i="1"/>
  <c r="AZ310" i="1"/>
  <c r="AY310" i="1"/>
  <c r="AX310" i="1"/>
  <c r="AW310" i="1"/>
  <c r="AV310" i="1"/>
  <c r="AU310" i="1"/>
  <c r="AT310" i="1"/>
  <c r="AS310" i="1"/>
  <c r="AR310" i="1"/>
  <c r="AQ310" i="1"/>
  <c r="AP310" i="1"/>
  <c r="AO310" i="1"/>
  <c r="AN310" i="1"/>
  <c r="AM310" i="1"/>
  <c r="AL310" i="1"/>
  <c r="AK310" i="1"/>
  <c r="AJ310" i="1"/>
  <c r="AI310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C310" i="1"/>
  <c r="A310" i="1"/>
  <c r="BE1030" i="1"/>
  <c r="BD1030" i="1"/>
  <c r="BC1030" i="1"/>
  <c r="BB1030" i="1"/>
  <c r="BA1030" i="1"/>
  <c r="AZ1030" i="1"/>
  <c r="AY1030" i="1"/>
  <c r="AX1030" i="1"/>
  <c r="AW1030" i="1"/>
  <c r="AV1030" i="1"/>
  <c r="AU1030" i="1"/>
  <c r="AT1030" i="1"/>
  <c r="AS1030" i="1"/>
  <c r="AR1030" i="1"/>
  <c r="AQ1030" i="1"/>
  <c r="AP1030" i="1"/>
  <c r="AO1030" i="1"/>
  <c r="AN1030" i="1"/>
  <c r="AM1030" i="1"/>
  <c r="AL1030" i="1"/>
  <c r="AK1030" i="1"/>
  <c r="AJ1030" i="1"/>
  <c r="AI1030" i="1"/>
  <c r="AH1030" i="1"/>
  <c r="AG1030" i="1"/>
  <c r="AF1030" i="1"/>
  <c r="AE1030" i="1"/>
  <c r="AD1030" i="1"/>
  <c r="AC1030" i="1"/>
  <c r="AB1030" i="1"/>
  <c r="AA1030" i="1"/>
  <c r="Z1030" i="1"/>
  <c r="Y1030" i="1"/>
  <c r="X1030" i="1"/>
  <c r="W1030" i="1"/>
  <c r="V1030" i="1"/>
  <c r="U1030" i="1"/>
  <c r="T1030" i="1"/>
  <c r="S1030" i="1"/>
  <c r="R1030" i="1"/>
  <c r="Q1030" i="1"/>
  <c r="P1030" i="1"/>
  <c r="O1030" i="1"/>
  <c r="N1030" i="1"/>
  <c r="M1030" i="1"/>
  <c r="L1030" i="1"/>
  <c r="K1030" i="1"/>
  <c r="J1030" i="1"/>
  <c r="I1030" i="1"/>
  <c r="H1030" i="1"/>
  <c r="G1030" i="1"/>
  <c r="F1030" i="1"/>
  <c r="E1030" i="1"/>
  <c r="C1030" i="1"/>
  <c r="A1030" i="1"/>
  <c r="BE1025" i="1"/>
  <c r="BD1025" i="1"/>
  <c r="BC1025" i="1"/>
  <c r="BB1025" i="1"/>
  <c r="BA1025" i="1"/>
  <c r="AZ1025" i="1"/>
  <c r="AY1025" i="1"/>
  <c r="AX1025" i="1"/>
  <c r="AW1025" i="1"/>
  <c r="AV1025" i="1"/>
  <c r="AU1025" i="1"/>
  <c r="AT1025" i="1"/>
  <c r="AS1025" i="1"/>
  <c r="AR1025" i="1"/>
  <c r="AQ1025" i="1"/>
  <c r="AP1025" i="1"/>
  <c r="AO1025" i="1"/>
  <c r="AN1025" i="1"/>
  <c r="AM1025" i="1"/>
  <c r="AL1025" i="1"/>
  <c r="AK1025" i="1"/>
  <c r="AJ1025" i="1"/>
  <c r="AI1025" i="1"/>
  <c r="AH1025" i="1"/>
  <c r="AG1025" i="1"/>
  <c r="AF1025" i="1"/>
  <c r="AE1025" i="1"/>
  <c r="AD1025" i="1"/>
  <c r="AC1025" i="1"/>
  <c r="AB1025" i="1"/>
  <c r="AA1025" i="1"/>
  <c r="Z1025" i="1"/>
  <c r="Y1025" i="1"/>
  <c r="X1025" i="1"/>
  <c r="W1025" i="1"/>
  <c r="V1025" i="1"/>
  <c r="U1025" i="1"/>
  <c r="T1025" i="1"/>
  <c r="S1025" i="1"/>
  <c r="R1025" i="1"/>
  <c r="Q1025" i="1"/>
  <c r="P1025" i="1"/>
  <c r="O1025" i="1"/>
  <c r="N1025" i="1"/>
  <c r="M1025" i="1"/>
  <c r="L1025" i="1"/>
  <c r="K1025" i="1"/>
  <c r="J1025" i="1"/>
  <c r="I1025" i="1"/>
  <c r="H1025" i="1"/>
  <c r="G1025" i="1"/>
  <c r="F1025" i="1"/>
  <c r="E1025" i="1"/>
  <c r="C1025" i="1"/>
  <c r="A1025" i="1"/>
  <c r="BQ310" i="1" l="1"/>
  <c r="D310" i="1"/>
  <c r="BQ315" i="1"/>
  <c r="BQ1030" i="1"/>
  <c r="BQ1025" i="1"/>
  <c r="D887" i="1"/>
  <c r="B887" i="1"/>
  <c r="D866" i="1"/>
  <c r="D840" i="1"/>
  <c r="B840" i="1"/>
  <c r="D715" i="1"/>
  <c r="B715" i="1"/>
  <c r="D696" i="1"/>
  <c r="D678" i="1"/>
  <c r="D160" i="1"/>
  <c r="B160" i="1"/>
  <c r="D136" i="1"/>
  <c r="B136" i="1"/>
  <c r="D114" i="1"/>
  <c r="B114" i="1"/>
  <c r="D596" i="1"/>
  <c r="B596" i="1"/>
  <c r="D569" i="1"/>
  <c r="B569" i="1"/>
  <c r="A569" i="1"/>
  <c r="C569" i="1"/>
  <c r="E569" i="1"/>
  <c r="F569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AG569" i="1"/>
  <c r="AH569" i="1"/>
  <c r="AI569" i="1"/>
  <c r="AJ569" i="1"/>
  <c r="AK569" i="1"/>
  <c r="AL569" i="1"/>
  <c r="AM569" i="1"/>
  <c r="AN569" i="1"/>
  <c r="AO569" i="1"/>
  <c r="AP569" i="1"/>
  <c r="AQ569" i="1"/>
  <c r="AR569" i="1"/>
  <c r="AS569" i="1"/>
  <c r="AT569" i="1"/>
  <c r="AU569" i="1"/>
  <c r="AV569" i="1"/>
  <c r="AW569" i="1"/>
  <c r="AX569" i="1"/>
  <c r="AY569" i="1"/>
  <c r="AZ569" i="1"/>
  <c r="BA569" i="1"/>
  <c r="BB569" i="1"/>
  <c r="BC569" i="1"/>
  <c r="BD569" i="1"/>
  <c r="BE569" i="1"/>
  <c r="BH569" i="1"/>
  <c r="BI569" i="1"/>
  <c r="A597" i="1"/>
  <c r="C597" i="1"/>
  <c r="E597" i="1"/>
  <c r="F597" i="1"/>
  <c r="G597" i="1"/>
  <c r="H597" i="1"/>
  <c r="I597" i="1"/>
  <c r="J597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AD597" i="1"/>
  <c r="AE597" i="1"/>
  <c r="AF597" i="1"/>
  <c r="AG597" i="1"/>
  <c r="AH597" i="1"/>
  <c r="AI597" i="1"/>
  <c r="AJ597" i="1"/>
  <c r="AK597" i="1"/>
  <c r="AL597" i="1"/>
  <c r="AM597" i="1"/>
  <c r="AN597" i="1"/>
  <c r="AO597" i="1"/>
  <c r="AP597" i="1"/>
  <c r="AQ597" i="1"/>
  <c r="AR597" i="1"/>
  <c r="AS597" i="1"/>
  <c r="AT597" i="1"/>
  <c r="AU597" i="1"/>
  <c r="AV597" i="1"/>
  <c r="AW597" i="1"/>
  <c r="AX597" i="1"/>
  <c r="AY597" i="1"/>
  <c r="AZ597" i="1"/>
  <c r="BA597" i="1"/>
  <c r="BB597" i="1"/>
  <c r="BC597" i="1"/>
  <c r="BD597" i="1"/>
  <c r="BE597" i="1"/>
  <c r="BH597" i="1"/>
  <c r="BI597" i="1"/>
  <c r="A596" i="1"/>
  <c r="C596" i="1"/>
  <c r="E596" i="1"/>
  <c r="F596" i="1"/>
  <c r="G596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AG596" i="1"/>
  <c r="AH596" i="1"/>
  <c r="AI596" i="1"/>
  <c r="AJ596" i="1"/>
  <c r="AK596" i="1"/>
  <c r="AL596" i="1"/>
  <c r="AM596" i="1"/>
  <c r="AN596" i="1"/>
  <c r="AO596" i="1"/>
  <c r="AP596" i="1"/>
  <c r="AQ596" i="1"/>
  <c r="AR596" i="1"/>
  <c r="AS596" i="1"/>
  <c r="AT596" i="1"/>
  <c r="AU596" i="1"/>
  <c r="AV596" i="1"/>
  <c r="AW596" i="1"/>
  <c r="AX596" i="1"/>
  <c r="AY596" i="1"/>
  <c r="AZ596" i="1"/>
  <c r="BA596" i="1"/>
  <c r="BB596" i="1"/>
  <c r="BC596" i="1"/>
  <c r="BD596" i="1"/>
  <c r="BE596" i="1"/>
  <c r="BH596" i="1"/>
  <c r="BI596" i="1"/>
  <c r="A115" i="1"/>
  <c r="C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H115" i="1"/>
  <c r="BI115" i="1"/>
  <c r="A114" i="1"/>
  <c r="C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H114" i="1"/>
  <c r="BI114" i="1"/>
  <c r="A137" i="1"/>
  <c r="C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H137" i="1"/>
  <c r="BI137" i="1"/>
  <c r="A136" i="1"/>
  <c r="C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H136" i="1"/>
  <c r="BI136" i="1"/>
  <c r="A161" i="1"/>
  <c r="C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H161" i="1"/>
  <c r="BI161" i="1"/>
  <c r="A160" i="1"/>
  <c r="C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H160" i="1"/>
  <c r="BI160" i="1"/>
  <c r="A679" i="1"/>
  <c r="C679" i="1"/>
  <c r="E679" i="1"/>
  <c r="F679" i="1"/>
  <c r="G679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AG679" i="1"/>
  <c r="AH679" i="1"/>
  <c r="AI679" i="1"/>
  <c r="AJ679" i="1"/>
  <c r="AK679" i="1"/>
  <c r="AL679" i="1"/>
  <c r="AM679" i="1"/>
  <c r="AN679" i="1"/>
  <c r="AO679" i="1"/>
  <c r="AP679" i="1"/>
  <c r="AQ679" i="1"/>
  <c r="AR679" i="1"/>
  <c r="AS679" i="1"/>
  <c r="AT679" i="1"/>
  <c r="AU679" i="1"/>
  <c r="AV679" i="1"/>
  <c r="AW679" i="1"/>
  <c r="AX679" i="1"/>
  <c r="AY679" i="1"/>
  <c r="AZ679" i="1"/>
  <c r="BA679" i="1"/>
  <c r="BB679" i="1"/>
  <c r="BC679" i="1"/>
  <c r="BD679" i="1"/>
  <c r="BE679" i="1"/>
  <c r="BH679" i="1"/>
  <c r="BI679" i="1"/>
  <c r="A678" i="1"/>
  <c r="C678" i="1"/>
  <c r="E678" i="1"/>
  <c r="F678" i="1"/>
  <c r="G678" i="1"/>
  <c r="H678" i="1"/>
  <c r="I678" i="1"/>
  <c r="J678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AG678" i="1"/>
  <c r="AH678" i="1"/>
  <c r="AI678" i="1"/>
  <c r="AJ678" i="1"/>
  <c r="AK678" i="1"/>
  <c r="AL678" i="1"/>
  <c r="AM678" i="1"/>
  <c r="AN678" i="1"/>
  <c r="AO678" i="1"/>
  <c r="AP678" i="1"/>
  <c r="AQ678" i="1"/>
  <c r="AR678" i="1"/>
  <c r="AS678" i="1"/>
  <c r="AT678" i="1"/>
  <c r="AU678" i="1"/>
  <c r="AV678" i="1"/>
  <c r="AW678" i="1"/>
  <c r="AX678" i="1"/>
  <c r="AY678" i="1"/>
  <c r="AZ678" i="1"/>
  <c r="BA678" i="1"/>
  <c r="BB678" i="1"/>
  <c r="BC678" i="1"/>
  <c r="BD678" i="1"/>
  <c r="BE678" i="1"/>
  <c r="BH678" i="1"/>
  <c r="BI678" i="1"/>
  <c r="A697" i="1"/>
  <c r="C697" i="1"/>
  <c r="E697" i="1"/>
  <c r="F697" i="1"/>
  <c r="G697" i="1"/>
  <c r="H697" i="1"/>
  <c r="I697" i="1"/>
  <c r="J697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AD697" i="1"/>
  <c r="AE697" i="1"/>
  <c r="AF697" i="1"/>
  <c r="AG697" i="1"/>
  <c r="AH697" i="1"/>
  <c r="AI697" i="1"/>
  <c r="AJ697" i="1"/>
  <c r="AK697" i="1"/>
  <c r="AL697" i="1"/>
  <c r="AM697" i="1"/>
  <c r="AN697" i="1"/>
  <c r="AO697" i="1"/>
  <c r="AP697" i="1"/>
  <c r="AQ697" i="1"/>
  <c r="AR697" i="1"/>
  <c r="AS697" i="1"/>
  <c r="AT697" i="1"/>
  <c r="AU697" i="1"/>
  <c r="AV697" i="1"/>
  <c r="AW697" i="1"/>
  <c r="AX697" i="1"/>
  <c r="AY697" i="1"/>
  <c r="AZ697" i="1"/>
  <c r="BA697" i="1"/>
  <c r="BB697" i="1"/>
  <c r="BC697" i="1"/>
  <c r="BD697" i="1"/>
  <c r="BE697" i="1"/>
  <c r="BH697" i="1"/>
  <c r="BI697" i="1"/>
  <c r="A696" i="1"/>
  <c r="C696" i="1"/>
  <c r="E696" i="1"/>
  <c r="F696" i="1"/>
  <c r="G696" i="1"/>
  <c r="H696" i="1"/>
  <c r="I696" i="1"/>
  <c r="J696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AG696" i="1"/>
  <c r="AH696" i="1"/>
  <c r="AI696" i="1"/>
  <c r="AJ696" i="1"/>
  <c r="AK696" i="1"/>
  <c r="AL696" i="1"/>
  <c r="AM696" i="1"/>
  <c r="AN696" i="1"/>
  <c r="AO696" i="1"/>
  <c r="AP696" i="1"/>
  <c r="AQ696" i="1"/>
  <c r="AR696" i="1"/>
  <c r="AS696" i="1"/>
  <c r="AT696" i="1"/>
  <c r="AU696" i="1"/>
  <c r="AV696" i="1"/>
  <c r="AW696" i="1"/>
  <c r="AX696" i="1"/>
  <c r="AY696" i="1"/>
  <c r="AZ696" i="1"/>
  <c r="BA696" i="1"/>
  <c r="BB696" i="1"/>
  <c r="BC696" i="1"/>
  <c r="BD696" i="1"/>
  <c r="BE696" i="1"/>
  <c r="BH696" i="1"/>
  <c r="BI696" i="1"/>
  <c r="A716" i="1"/>
  <c r="C716" i="1"/>
  <c r="E716" i="1"/>
  <c r="F716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AG716" i="1"/>
  <c r="AH716" i="1"/>
  <c r="AI716" i="1"/>
  <c r="AJ716" i="1"/>
  <c r="AK716" i="1"/>
  <c r="AL716" i="1"/>
  <c r="AM716" i="1"/>
  <c r="AN716" i="1"/>
  <c r="AO716" i="1"/>
  <c r="AP716" i="1"/>
  <c r="AQ716" i="1"/>
  <c r="AR716" i="1"/>
  <c r="AS716" i="1"/>
  <c r="AT716" i="1"/>
  <c r="AU716" i="1"/>
  <c r="AV716" i="1"/>
  <c r="AW716" i="1"/>
  <c r="AX716" i="1"/>
  <c r="AY716" i="1"/>
  <c r="AZ716" i="1"/>
  <c r="BA716" i="1"/>
  <c r="BB716" i="1"/>
  <c r="BC716" i="1"/>
  <c r="BD716" i="1"/>
  <c r="BE716" i="1"/>
  <c r="BH716" i="1"/>
  <c r="BI716" i="1"/>
  <c r="A715" i="1"/>
  <c r="C715" i="1"/>
  <c r="E715" i="1"/>
  <c r="F715" i="1"/>
  <c r="G715" i="1"/>
  <c r="H715" i="1"/>
  <c r="I715" i="1"/>
  <c r="J715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Z715" i="1"/>
  <c r="AA715" i="1"/>
  <c r="AB715" i="1"/>
  <c r="AC715" i="1"/>
  <c r="AD715" i="1"/>
  <c r="AE715" i="1"/>
  <c r="AF715" i="1"/>
  <c r="AG715" i="1"/>
  <c r="AH715" i="1"/>
  <c r="AI715" i="1"/>
  <c r="AJ715" i="1"/>
  <c r="AK715" i="1"/>
  <c r="AL715" i="1"/>
  <c r="AM715" i="1"/>
  <c r="AN715" i="1"/>
  <c r="AO715" i="1"/>
  <c r="AP715" i="1"/>
  <c r="AQ715" i="1"/>
  <c r="AR715" i="1"/>
  <c r="AS715" i="1"/>
  <c r="AT715" i="1"/>
  <c r="AU715" i="1"/>
  <c r="AV715" i="1"/>
  <c r="AW715" i="1"/>
  <c r="AX715" i="1"/>
  <c r="AY715" i="1"/>
  <c r="AZ715" i="1"/>
  <c r="BA715" i="1"/>
  <c r="BB715" i="1"/>
  <c r="BC715" i="1"/>
  <c r="BD715" i="1"/>
  <c r="BE715" i="1"/>
  <c r="BH715" i="1"/>
  <c r="BI715" i="1"/>
  <c r="A841" i="1"/>
  <c r="C841" i="1"/>
  <c r="E841" i="1"/>
  <c r="F841" i="1"/>
  <c r="G841" i="1"/>
  <c r="H841" i="1"/>
  <c r="I841" i="1"/>
  <c r="J841" i="1"/>
  <c r="K841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X841" i="1"/>
  <c r="Y841" i="1"/>
  <c r="Z841" i="1"/>
  <c r="AA841" i="1"/>
  <c r="AB841" i="1"/>
  <c r="AC841" i="1"/>
  <c r="AD841" i="1"/>
  <c r="AE841" i="1"/>
  <c r="AF841" i="1"/>
  <c r="AG841" i="1"/>
  <c r="AH841" i="1"/>
  <c r="AI841" i="1"/>
  <c r="AJ841" i="1"/>
  <c r="AK841" i="1"/>
  <c r="AL841" i="1"/>
  <c r="AM841" i="1"/>
  <c r="AN841" i="1"/>
  <c r="AO841" i="1"/>
  <c r="AP841" i="1"/>
  <c r="AQ841" i="1"/>
  <c r="AR841" i="1"/>
  <c r="AS841" i="1"/>
  <c r="AT841" i="1"/>
  <c r="AU841" i="1"/>
  <c r="AV841" i="1"/>
  <c r="AW841" i="1"/>
  <c r="AX841" i="1"/>
  <c r="AY841" i="1"/>
  <c r="AZ841" i="1"/>
  <c r="BA841" i="1"/>
  <c r="BB841" i="1"/>
  <c r="BC841" i="1"/>
  <c r="BD841" i="1"/>
  <c r="BE841" i="1"/>
  <c r="BH841" i="1"/>
  <c r="BI841" i="1"/>
  <c r="A840" i="1"/>
  <c r="C840" i="1"/>
  <c r="E840" i="1"/>
  <c r="F840" i="1"/>
  <c r="G840" i="1"/>
  <c r="H840" i="1"/>
  <c r="I840" i="1"/>
  <c r="J840" i="1"/>
  <c r="K840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AG840" i="1"/>
  <c r="AH840" i="1"/>
  <c r="AI840" i="1"/>
  <c r="AJ840" i="1"/>
  <c r="AK840" i="1"/>
  <c r="AL840" i="1"/>
  <c r="AM840" i="1"/>
  <c r="AN840" i="1"/>
  <c r="AO840" i="1"/>
  <c r="AP840" i="1"/>
  <c r="AQ840" i="1"/>
  <c r="AR840" i="1"/>
  <c r="AS840" i="1"/>
  <c r="AT840" i="1"/>
  <c r="AU840" i="1"/>
  <c r="AV840" i="1"/>
  <c r="AW840" i="1"/>
  <c r="AX840" i="1"/>
  <c r="AY840" i="1"/>
  <c r="AZ840" i="1"/>
  <c r="BA840" i="1"/>
  <c r="BB840" i="1"/>
  <c r="BC840" i="1"/>
  <c r="BD840" i="1"/>
  <c r="BE840" i="1"/>
  <c r="BH840" i="1"/>
  <c r="BI840" i="1"/>
  <c r="A867" i="1"/>
  <c r="C867" i="1"/>
  <c r="E867" i="1"/>
  <c r="F867" i="1"/>
  <c r="G867" i="1"/>
  <c r="H867" i="1"/>
  <c r="I867" i="1"/>
  <c r="J867" i="1"/>
  <c r="K867" i="1"/>
  <c r="L867" i="1"/>
  <c r="M867" i="1"/>
  <c r="N867" i="1"/>
  <c r="O867" i="1"/>
  <c r="P867" i="1"/>
  <c r="Q867" i="1"/>
  <c r="R867" i="1"/>
  <c r="S867" i="1"/>
  <c r="T867" i="1"/>
  <c r="U867" i="1"/>
  <c r="V867" i="1"/>
  <c r="W867" i="1"/>
  <c r="X867" i="1"/>
  <c r="Y867" i="1"/>
  <c r="Z867" i="1"/>
  <c r="AA867" i="1"/>
  <c r="AB867" i="1"/>
  <c r="AC867" i="1"/>
  <c r="AD867" i="1"/>
  <c r="AE867" i="1"/>
  <c r="AF867" i="1"/>
  <c r="AG867" i="1"/>
  <c r="AH867" i="1"/>
  <c r="AI867" i="1"/>
  <c r="AJ867" i="1"/>
  <c r="AK867" i="1"/>
  <c r="AL867" i="1"/>
  <c r="AM867" i="1"/>
  <c r="AN867" i="1"/>
  <c r="AO867" i="1"/>
  <c r="AP867" i="1"/>
  <c r="AQ867" i="1"/>
  <c r="AR867" i="1"/>
  <c r="AS867" i="1"/>
  <c r="AT867" i="1"/>
  <c r="AU867" i="1"/>
  <c r="AV867" i="1"/>
  <c r="AW867" i="1"/>
  <c r="AX867" i="1"/>
  <c r="AY867" i="1"/>
  <c r="AZ867" i="1"/>
  <c r="BA867" i="1"/>
  <c r="BB867" i="1"/>
  <c r="BC867" i="1"/>
  <c r="BD867" i="1"/>
  <c r="BE867" i="1"/>
  <c r="BH867" i="1"/>
  <c r="BI867" i="1"/>
  <c r="A866" i="1"/>
  <c r="C866" i="1"/>
  <c r="E866" i="1"/>
  <c r="F866" i="1"/>
  <c r="G866" i="1"/>
  <c r="H866" i="1"/>
  <c r="I866" i="1"/>
  <c r="J866" i="1"/>
  <c r="K866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AG866" i="1"/>
  <c r="AH866" i="1"/>
  <c r="AI866" i="1"/>
  <c r="AJ866" i="1"/>
  <c r="AK866" i="1"/>
  <c r="AL866" i="1"/>
  <c r="AM866" i="1"/>
  <c r="AN866" i="1"/>
  <c r="AO866" i="1"/>
  <c r="AP866" i="1"/>
  <c r="AQ866" i="1"/>
  <c r="AR866" i="1"/>
  <c r="AS866" i="1"/>
  <c r="AT866" i="1"/>
  <c r="AU866" i="1"/>
  <c r="AV866" i="1"/>
  <c r="AW866" i="1"/>
  <c r="AX866" i="1"/>
  <c r="AY866" i="1"/>
  <c r="AZ866" i="1"/>
  <c r="BA866" i="1"/>
  <c r="BB866" i="1"/>
  <c r="BC866" i="1"/>
  <c r="BD866" i="1"/>
  <c r="BE866" i="1"/>
  <c r="BH866" i="1"/>
  <c r="BI866" i="1"/>
  <c r="A888" i="1"/>
  <c r="C888" i="1"/>
  <c r="E888" i="1"/>
  <c r="F888" i="1"/>
  <c r="G888" i="1"/>
  <c r="H888" i="1"/>
  <c r="I888" i="1"/>
  <c r="J888" i="1"/>
  <c r="K888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AG888" i="1"/>
  <c r="AH888" i="1"/>
  <c r="AI888" i="1"/>
  <c r="AJ888" i="1"/>
  <c r="AK888" i="1"/>
  <c r="AL888" i="1"/>
  <c r="AM888" i="1"/>
  <c r="AN888" i="1"/>
  <c r="AO888" i="1"/>
  <c r="AP888" i="1"/>
  <c r="AQ888" i="1"/>
  <c r="AR888" i="1"/>
  <c r="AS888" i="1"/>
  <c r="AT888" i="1"/>
  <c r="AU888" i="1"/>
  <c r="AV888" i="1"/>
  <c r="AW888" i="1"/>
  <c r="AX888" i="1"/>
  <c r="AY888" i="1"/>
  <c r="AZ888" i="1"/>
  <c r="BA888" i="1"/>
  <c r="BB888" i="1"/>
  <c r="BC888" i="1"/>
  <c r="BD888" i="1"/>
  <c r="BE888" i="1"/>
  <c r="BH888" i="1"/>
  <c r="BI888" i="1"/>
  <c r="A887" i="1"/>
  <c r="C887" i="1"/>
  <c r="E887" i="1"/>
  <c r="F887" i="1"/>
  <c r="G887" i="1"/>
  <c r="H887" i="1"/>
  <c r="I887" i="1"/>
  <c r="J887" i="1"/>
  <c r="K887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X887" i="1"/>
  <c r="Y887" i="1"/>
  <c r="Z887" i="1"/>
  <c r="AA887" i="1"/>
  <c r="AB887" i="1"/>
  <c r="AC887" i="1"/>
  <c r="AD887" i="1"/>
  <c r="AE887" i="1"/>
  <c r="AF887" i="1"/>
  <c r="AG887" i="1"/>
  <c r="AH887" i="1"/>
  <c r="AI887" i="1"/>
  <c r="AJ887" i="1"/>
  <c r="AK887" i="1"/>
  <c r="AL887" i="1"/>
  <c r="AM887" i="1"/>
  <c r="AN887" i="1"/>
  <c r="AO887" i="1"/>
  <c r="AP887" i="1"/>
  <c r="AQ887" i="1"/>
  <c r="AR887" i="1"/>
  <c r="AS887" i="1"/>
  <c r="AT887" i="1"/>
  <c r="AU887" i="1"/>
  <c r="AV887" i="1"/>
  <c r="AW887" i="1"/>
  <c r="AX887" i="1"/>
  <c r="AY887" i="1"/>
  <c r="AZ887" i="1"/>
  <c r="BA887" i="1"/>
  <c r="BB887" i="1"/>
  <c r="BC887" i="1"/>
  <c r="BD887" i="1"/>
  <c r="BE887" i="1"/>
  <c r="BH887" i="1"/>
  <c r="BI887" i="1"/>
  <c r="D646" i="1"/>
  <c r="D623" i="1"/>
  <c r="D194" i="1"/>
  <c r="D179" i="1"/>
  <c r="D812" i="1"/>
  <c r="D754" i="1"/>
  <c r="B754" i="1"/>
  <c r="D734" i="1"/>
  <c r="B734" i="1"/>
  <c r="D788" i="1"/>
  <c r="B788" i="1"/>
  <c r="D70" i="1"/>
  <c r="D50" i="1"/>
  <c r="B50" i="1"/>
  <c r="A50" i="1"/>
  <c r="C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H50" i="1"/>
  <c r="BI50" i="1"/>
  <c r="A70" i="1"/>
  <c r="C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H70" i="1"/>
  <c r="BI70" i="1"/>
  <c r="A788" i="1"/>
  <c r="C788" i="1"/>
  <c r="E788" i="1"/>
  <c r="F788" i="1"/>
  <c r="G788" i="1"/>
  <c r="H788" i="1"/>
  <c r="I788" i="1"/>
  <c r="J788" i="1"/>
  <c r="K788" i="1"/>
  <c r="L788" i="1"/>
  <c r="M788" i="1"/>
  <c r="N788" i="1"/>
  <c r="O788" i="1"/>
  <c r="P788" i="1"/>
  <c r="Q788" i="1"/>
  <c r="R788" i="1"/>
  <c r="S788" i="1"/>
  <c r="T788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AG788" i="1"/>
  <c r="AH788" i="1"/>
  <c r="AI788" i="1"/>
  <c r="AJ788" i="1"/>
  <c r="AK788" i="1"/>
  <c r="AL788" i="1"/>
  <c r="AM788" i="1"/>
  <c r="AN788" i="1"/>
  <c r="AO788" i="1"/>
  <c r="AP788" i="1"/>
  <c r="AQ788" i="1"/>
  <c r="AR788" i="1"/>
  <c r="AS788" i="1"/>
  <c r="AT788" i="1"/>
  <c r="AU788" i="1"/>
  <c r="AV788" i="1"/>
  <c r="AW788" i="1"/>
  <c r="AX788" i="1"/>
  <c r="AY788" i="1"/>
  <c r="AZ788" i="1"/>
  <c r="BA788" i="1"/>
  <c r="BB788" i="1"/>
  <c r="BC788" i="1"/>
  <c r="BD788" i="1"/>
  <c r="BE788" i="1"/>
  <c r="BH788" i="1"/>
  <c r="BI788" i="1"/>
  <c r="A734" i="1"/>
  <c r="C734" i="1"/>
  <c r="E734" i="1"/>
  <c r="F734" i="1"/>
  <c r="G734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AG734" i="1"/>
  <c r="AH734" i="1"/>
  <c r="AI734" i="1"/>
  <c r="AJ734" i="1"/>
  <c r="AK734" i="1"/>
  <c r="AL734" i="1"/>
  <c r="AM734" i="1"/>
  <c r="AN734" i="1"/>
  <c r="AO734" i="1"/>
  <c r="AP734" i="1"/>
  <c r="AQ734" i="1"/>
  <c r="AR734" i="1"/>
  <c r="AS734" i="1"/>
  <c r="AT734" i="1"/>
  <c r="AU734" i="1"/>
  <c r="AV734" i="1"/>
  <c r="AW734" i="1"/>
  <c r="AX734" i="1"/>
  <c r="AY734" i="1"/>
  <c r="AZ734" i="1"/>
  <c r="BA734" i="1"/>
  <c r="BB734" i="1"/>
  <c r="BC734" i="1"/>
  <c r="BD734" i="1"/>
  <c r="BE734" i="1"/>
  <c r="BH734" i="1"/>
  <c r="BI734" i="1"/>
  <c r="A754" i="1"/>
  <c r="C754" i="1"/>
  <c r="E754" i="1"/>
  <c r="F754" i="1"/>
  <c r="G754" i="1"/>
  <c r="H754" i="1"/>
  <c r="I754" i="1"/>
  <c r="J754" i="1"/>
  <c r="K754" i="1"/>
  <c r="L754" i="1"/>
  <c r="M754" i="1"/>
  <c r="N754" i="1"/>
  <c r="O754" i="1"/>
  <c r="P754" i="1"/>
  <c r="Q754" i="1"/>
  <c r="R754" i="1"/>
  <c r="S754" i="1"/>
  <c r="T754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AG754" i="1"/>
  <c r="AH754" i="1"/>
  <c r="AI754" i="1"/>
  <c r="AJ754" i="1"/>
  <c r="AK754" i="1"/>
  <c r="AL754" i="1"/>
  <c r="AM754" i="1"/>
  <c r="AN754" i="1"/>
  <c r="AO754" i="1"/>
  <c r="AP754" i="1"/>
  <c r="AQ754" i="1"/>
  <c r="AR754" i="1"/>
  <c r="AS754" i="1"/>
  <c r="AT754" i="1"/>
  <c r="AU754" i="1"/>
  <c r="AV754" i="1"/>
  <c r="AW754" i="1"/>
  <c r="AX754" i="1"/>
  <c r="AY754" i="1"/>
  <c r="AZ754" i="1"/>
  <c r="BA754" i="1"/>
  <c r="BB754" i="1"/>
  <c r="BC754" i="1"/>
  <c r="BD754" i="1"/>
  <c r="BE754" i="1"/>
  <c r="BH754" i="1"/>
  <c r="BI754" i="1"/>
  <c r="A812" i="1"/>
  <c r="C812" i="1"/>
  <c r="E812" i="1"/>
  <c r="F812" i="1"/>
  <c r="G812" i="1"/>
  <c r="H812" i="1"/>
  <c r="I812" i="1"/>
  <c r="J812" i="1"/>
  <c r="K812" i="1"/>
  <c r="L812" i="1"/>
  <c r="M812" i="1"/>
  <c r="N812" i="1"/>
  <c r="O812" i="1"/>
  <c r="P812" i="1"/>
  <c r="Q812" i="1"/>
  <c r="R812" i="1"/>
  <c r="S812" i="1"/>
  <c r="T812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AG812" i="1"/>
  <c r="AH812" i="1"/>
  <c r="AI812" i="1"/>
  <c r="AJ812" i="1"/>
  <c r="AK812" i="1"/>
  <c r="AL812" i="1"/>
  <c r="AM812" i="1"/>
  <c r="AN812" i="1"/>
  <c r="AO812" i="1"/>
  <c r="AP812" i="1"/>
  <c r="AQ812" i="1"/>
  <c r="AR812" i="1"/>
  <c r="AS812" i="1"/>
  <c r="AT812" i="1"/>
  <c r="AU812" i="1"/>
  <c r="AV812" i="1"/>
  <c r="AW812" i="1"/>
  <c r="AX812" i="1"/>
  <c r="AY812" i="1"/>
  <c r="AZ812" i="1"/>
  <c r="BA812" i="1"/>
  <c r="BB812" i="1"/>
  <c r="BC812" i="1"/>
  <c r="BD812" i="1"/>
  <c r="BE812" i="1"/>
  <c r="BH812" i="1"/>
  <c r="BI812" i="1"/>
  <c r="A179" i="1"/>
  <c r="C179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H179" i="1"/>
  <c r="BI179" i="1"/>
  <c r="A194" i="1"/>
  <c r="C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H194" i="1"/>
  <c r="BI194" i="1"/>
  <c r="A623" i="1"/>
  <c r="C623" i="1"/>
  <c r="E623" i="1"/>
  <c r="F623" i="1"/>
  <c r="G623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AD623" i="1"/>
  <c r="AE623" i="1"/>
  <c r="AF623" i="1"/>
  <c r="AG623" i="1"/>
  <c r="AH623" i="1"/>
  <c r="AI623" i="1"/>
  <c r="AJ623" i="1"/>
  <c r="AK623" i="1"/>
  <c r="AL623" i="1"/>
  <c r="AM623" i="1"/>
  <c r="AN623" i="1"/>
  <c r="AO623" i="1"/>
  <c r="AP623" i="1"/>
  <c r="AQ623" i="1"/>
  <c r="AR623" i="1"/>
  <c r="AS623" i="1"/>
  <c r="AT623" i="1"/>
  <c r="AU623" i="1"/>
  <c r="AV623" i="1"/>
  <c r="AW623" i="1"/>
  <c r="AX623" i="1"/>
  <c r="AY623" i="1"/>
  <c r="AZ623" i="1"/>
  <c r="BA623" i="1"/>
  <c r="BB623" i="1"/>
  <c r="BC623" i="1"/>
  <c r="BD623" i="1"/>
  <c r="BE623" i="1"/>
  <c r="BH623" i="1"/>
  <c r="BI623" i="1"/>
  <c r="A646" i="1"/>
  <c r="C646" i="1"/>
  <c r="E646" i="1"/>
  <c r="F646" i="1"/>
  <c r="G646" i="1"/>
  <c r="H646" i="1"/>
  <c r="I646" i="1"/>
  <c r="J646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AG646" i="1"/>
  <c r="AH646" i="1"/>
  <c r="AI646" i="1"/>
  <c r="AJ646" i="1"/>
  <c r="AK646" i="1"/>
  <c r="AL646" i="1"/>
  <c r="AM646" i="1"/>
  <c r="AN646" i="1"/>
  <c r="AO646" i="1"/>
  <c r="AP646" i="1"/>
  <c r="AQ646" i="1"/>
  <c r="AR646" i="1"/>
  <c r="AS646" i="1"/>
  <c r="AT646" i="1"/>
  <c r="AU646" i="1"/>
  <c r="AV646" i="1"/>
  <c r="AW646" i="1"/>
  <c r="AX646" i="1"/>
  <c r="AY646" i="1"/>
  <c r="AZ646" i="1"/>
  <c r="BA646" i="1"/>
  <c r="BB646" i="1"/>
  <c r="BC646" i="1"/>
  <c r="BD646" i="1"/>
  <c r="BE646" i="1"/>
  <c r="BH646" i="1"/>
  <c r="BI646" i="1"/>
  <c r="D1274" i="1"/>
  <c r="B1274" i="1"/>
  <c r="BI1274" i="1"/>
  <c r="BH1274" i="1"/>
  <c r="BE1274" i="1"/>
  <c r="BD1274" i="1"/>
  <c r="BC1274" i="1"/>
  <c r="BB1274" i="1"/>
  <c r="BA1274" i="1"/>
  <c r="AZ1274" i="1"/>
  <c r="AY1274" i="1"/>
  <c r="AX1274" i="1"/>
  <c r="AW1274" i="1"/>
  <c r="AV1274" i="1"/>
  <c r="AU1274" i="1"/>
  <c r="AT1274" i="1"/>
  <c r="AS1274" i="1"/>
  <c r="AR1274" i="1"/>
  <c r="AQ1274" i="1"/>
  <c r="AP1274" i="1"/>
  <c r="AO1274" i="1"/>
  <c r="AN1274" i="1"/>
  <c r="AM1274" i="1"/>
  <c r="AL1274" i="1"/>
  <c r="AK1274" i="1"/>
  <c r="AJ1274" i="1"/>
  <c r="AI1274" i="1"/>
  <c r="AH1274" i="1"/>
  <c r="AG1274" i="1"/>
  <c r="AF1274" i="1"/>
  <c r="AE1274" i="1"/>
  <c r="AD1274" i="1"/>
  <c r="AC1274" i="1"/>
  <c r="AB1274" i="1"/>
  <c r="AA1274" i="1"/>
  <c r="Z1274" i="1"/>
  <c r="Y1274" i="1"/>
  <c r="X1274" i="1"/>
  <c r="W1274" i="1"/>
  <c r="V1274" i="1"/>
  <c r="U1274" i="1"/>
  <c r="T1274" i="1"/>
  <c r="S1274" i="1"/>
  <c r="R1274" i="1"/>
  <c r="Q1274" i="1"/>
  <c r="P1274" i="1"/>
  <c r="O1274" i="1"/>
  <c r="N1274" i="1"/>
  <c r="M1274" i="1"/>
  <c r="L1274" i="1"/>
  <c r="K1274" i="1"/>
  <c r="J1274" i="1"/>
  <c r="I1274" i="1"/>
  <c r="H1274" i="1"/>
  <c r="G1274" i="1"/>
  <c r="F1274" i="1"/>
  <c r="E1274" i="1"/>
  <c r="C1274" i="1"/>
  <c r="A1274" i="1"/>
  <c r="D1253" i="1"/>
  <c r="BI1253" i="1"/>
  <c r="BH1253" i="1"/>
  <c r="BE1253" i="1"/>
  <c r="BD1253" i="1"/>
  <c r="BC1253" i="1"/>
  <c r="BB1253" i="1"/>
  <c r="BA1253" i="1"/>
  <c r="AZ1253" i="1"/>
  <c r="AY1253" i="1"/>
  <c r="AX1253" i="1"/>
  <c r="AW1253" i="1"/>
  <c r="AV1253" i="1"/>
  <c r="AU1253" i="1"/>
  <c r="AT1253" i="1"/>
  <c r="AS1253" i="1"/>
  <c r="AR1253" i="1"/>
  <c r="AQ1253" i="1"/>
  <c r="AP1253" i="1"/>
  <c r="AO1253" i="1"/>
  <c r="AN1253" i="1"/>
  <c r="AM1253" i="1"/>
  <c r="AL1253" i="1"/>
  <c r="AK1253" i="1"/>
  <c r="AJ1253" i="1"/>
  <c r="AI1253" i="1"/>
  <c r="AH1253" i="1"/>
  <c r="AG1253" i="1"/>
  <c r="AF1253" i="1"/>
  <c r="AE1253" i="1"/>
  <c r="AD1253" i="1"/>
  <c r="AC1253" i="1"/>
  <c r="AB1253" i="1"/>
  <c r="AA1253" i="1"/>
  <c r="Z1253" i="1"/>
  <c r="Y1253" i="1"/>
  <c r="X1253" i="1"/>
  <c r="W1253" i="1"/>
  <c r="V1253" i="1"/>
  <c r="U1253" i="1"/>
  <c r="T1253" i="1"/>
  <c r="S1253" i="1"/>
  <c r="R1253" i="1"/>
  <c r="Q1253" i="1"/>
  <c r="P1253" i="1"/>
  <c r="O1253" i="1"/>
  <c r="N1253" i="1"/>
  <c r="M1253" i="1"/>
  <c r="L1253" i="1"/>
  <c r="K1253" i="1"/>
  <c r="J1253" i="1"/>
  <c r="I1253" i="1"/>
  <c r="H1253" i="1"/>
  <c r="G1253" i="1"/>
  <c r="F1253" i="1"/>
  <c r="E1253" i="1"/>
  <c r="C1253" i="1"/>
  <c r="A1253" i="1"/>
  <c r="D861" i="1"/>
  <c r="BI861" i="1"/>
  <c r="BH861" i="1"/>
  <c r="BE861" i="1"/>
  <c r="BD861" i="1"/>
  <c r="BC861" i="1"/>
  <c r="BB861" i="1"/>
  <c r="BA861" i="1"/>
  <c r="AZ861" i="1"/>
  <c r="AY861" i="1"/>
  <c r="AX861" i="1"/>
  <c r="AW861" i="1"/>
  <c r="AV861" i="1"/>
  <c r="AU861" i="1"/>
  <c r="AT861" i="1"/>
  <c r="AS861" i="1"/>
  <c r="AR861" i="1"/>
  <c r="AQ861" i="1"/>
  <c r="AP861" i="1"/>
  <c r="AO861" i="1"/>
  <c r="AN861" i="1"/>
  <c r="AM861" i="1"/>
  <c r="AL861" i="1"/>
  <c r="AK861" i="1"/>
  <c r="AJ861" i="1"/>
  <c r="AI861" i="1"/>
  <c r="AH861" i="1"/>
  <c r="AG861" i="1"/>
  <c r="AF861" i="1"/>
  <c r="AE861" i="1"/>
  <c r="AD861" i="1"/>
  <c r="AC861" i="1"/>
  <c r="AB861" i="1"/>
  <c r="AA861" i="1"/>
  <c r="Z861" i="1"/>
  <c r="Y861" i="1"/>
  <c r="X861" i="1"/>
  <c r="W861" i="1"/>
  <c r="V861" i="1"/>
  <c r="U861" i="1"/>
  <c r="T861" i="1"/>
  <c r="S861" i="1"/>
  <c r="R861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E861" i="1"/>
  <c r="C861" i="1"/>
  <c r="A861" i="1"/>
  <c r="D835" i="1"/>
  <c r="B835" i="1"/>
  <c r="BI835" i="1"/>
  <c r="BH835" i="1"/>
  <c r="BE835" i="1"/>
  <c r="BD835" i="1"/>
  <c r="BC835" i="1"/>
  <c r="BB835" i="1"/>
  <c r="BA835" i="1"/>
  <c r="AZ835" i="1"/>
  <c r="AY835" i="1"/>
  <c r="AX835" i="1"/>
  <c r="AW835" i="1"/>
  <c r="AV835" i="1"/>
  <c r="AU835" i="1"/>
  <c r="AT835" i="1"/>
  <c r="AS835" i="1"/>
  <c r="AR835" i="1"/>
  <c r="AQ835" i="1"/>
  <c r="AP835" i="1"/>
  <c r="AO835" i="1"/>
  <c r="AN835" i="1"/>
  <c r="AM835" i="1"/>
  <c r="AL835" i="1"/>
  <c r="AK835" i="1"/>
  <c r="AJ835" i="1"/>
  <c r="AI835" i="1"/>
  <c r="AH835" i="1"/>
  <c r="AG835" i="1"/>
  <c r="AF835" i="1"/>
  <c r="AE835" i="1"/>
  <c r="AD835" i="1"/>
  <c r="AC835" i="1"/>
  <c r="AB835" i="1"/>
  <c r="AA835" i="1"/>
  <c r="Z835" i="1"/>
  <c r="Y835" i="1"/>
  <c r="X835" i="1"/>
  <c r="W835" i="1"/>
  <c r="V835" i="1"/>
  <c r="U835" i="1"/>
  <c r="T835" i="1"/>
  <c r="S835" i="1"/>
  <c r="R835" i="1"/>
  <c r="Q835" i="1"/>
  <c r="P835" i="1"/>
  <c r="O835" i="1"/>
  <c r="N835" i="1"/>
  <c r="M835" i="1"/>
  <c r="L835" i="1"/>
  <c r="K835" i="1"/>
  <c r="J835" i="1"/>
  <c r="I835" i="1"/>
  <c r="H835" i="1"/>
  <c r="G835" i="1"/>
  <c r="F835" i="1"/>
  <c r="E835" i="1"/>
  <c r="C835" i="1"/>
  <c r="A835" i="1"/>
  <c r="D594" i="1"/>
  <c r="B594" i="1"/>
  <c r="BI594" i="1"/>
  <c r="BH594" i="1"/>
  <c r="BE594" i="1"/>
  <c r="BD594" i="1"/>
  <c r="BC594" i="1"/>
  <c r="BB594" i="1"/>
  <c r="BA594" i="1"/>
  <c r="AZ594" i="1"/>
  <c r="AY594" i="1"/>
  <c r="AX594" i="1"/>
  <c r="AW594" i="1"/>
  <c r="AV594" i="1"/>
  <c r="AU594" i="1"/>
  <c r="AT594" i="1"/>
  <c r="AS594" i="1"/>
  <c r="AR594" i="1"/>
  <c r="AQ594" i="1"/>
  <c r="AP594" i="1"/>
  <c r="AO594" i="1"/>
  <c r="AN594" i="1"/>
  <c r="AM594" i="1"/>
  <c r="AL594" i="1"/>
  <c r="AK594" i="1"/>
  <c r="AJ594" i="1"/>
  <c r="AI594" i="1"/>
  <c r="AH594" i="1"/>
  <c r="AG594" i="1"/>
  <c r="AF594" i="1"/>
  <c r="AE594" i="1"/>
  <c r="AD594" i="1"/>
  <c r="AC594" i="1"/>
  <c r="AB594" i="1"/>
  <c r="AA594" i="1"/>
  <c r="Z594" i="1"/>
  <c r="Y594" i="1"/>
  <c r="X594" i="1"/>
  <c r="W594" i="1"/>
  <c r="V594" i="1"/>
  <c r="U594" i="1"/>
  <c r="T594" i="1"/>
  <c r="S594" i="1"/>
  <c r="R594" i="1"/>
  <c r="Q594" i="1"/>
  <c r="P594" i="1"/>
  <c r="O594" i="1"/>
  <c r="N594" i="1"/>
  <c r="M594" i="1"/>
  <c r="L594" i="1"/>
  <c r="K594" i="1"/>
  <c r="J594" i="1"/>
  <c r="I594" i="1"/>
  <c r="H594" i="1"/>
  <c r="G594" i="1"/>
  <c r="F594" i="1"/>
  <c r="E594" i="1"/>
  <c r="C594" i="1"/>
  <c r="A594" i="1"/>
  <c r="D278" i="1"/>
  <c r="B278" i="1"/>
  <c r="BI278" i="1"/>
  <c r="BH278" i="1"/>
  <c r="BE278" i="1"/>
  <c r="BD278" i="1"/>
  <c r="BC278" i="1"/>
  <c r="BB278" i="1"/>
  <c r="BA278" i="1"/>
  <c r="AZ278" i="1"/>
  <c r="AY278" i="1"/>
  <c r="AX278" i="1"/>
  <c r="AW278" i="1"/>
  <c r="AV278" i="1"/>
  <c r="AU278" i="1"/>
  <c r="AT278" i="1"/>
  <c r="AS278" i="1"/>
  <c r="AR278" i="1"/>
  <c r="AQ278" i="1"/>
  <c r="AP278" i="1"/>
  <c r="AO278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C278" i="1"/>
  <c r="A278" i="1"/>
  <c r="D256" i="1"/>
  <c r="B256" i="1"/>
  <c r="BI256" i="1"/>
  <c r="BH256" i="1"/>
  <c r="BE256" i="1"/>
  <c r="BD256" i="1"/>
  <c r="BC256" i="1"/>
  <c r="BB256" i="1"/>
  <c r="BA256" i="1"/>
  <c r="AZ256" i="1"/>
  <c r="AY256" i="1"/>
  <c r="AX256" i="1"/>
  <c r="AW256" i="1"/>
  <c r="AV256" i="1"/>
  <c r="AU256" i="1"/>
  <c r="AT256" i="1"/>
  <c r="AS256" i="1"/>
  <c r="AR256" i="1"/>
  <c r="AQ256" i="1"/>
  <c r="AP256" i="1"/>
  <c r="AO256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C256" i="1"/>
  <c r="A256" i="1"/>
  <c r="BI408" i="1"/>
  <c r="BI390" i="1"/>
  <c r="BI409" i="1"/>
  <c r="BI919" i="1"/>
  <c r="BI945" i="1"/>
  <c r="BI920" i="1"/>
  <c r="BI946" i="1"/>
  <c r="BI548" i="1"/>
  <c r="BI568" i="1"/>
  <c r="BI713" i="1"/>
  <c r="BI735" i="1"/>
  <c r="BI366" i="1"/>
  <c r="BI388" i="1"/>
  <c r="BI547" i="1"/>
  <c r="BI567" i="1"/>
  <c r="BI321" i="1"/>
  <c r="BI340" i="1"/>
  <c r="BI595" i="1"/>
  <c r="BI625" i="1"/>
  <c r="BI259" i="1"/>
  <c r="BI281" i="1"/>
  <c r="BI604" i="1"/>
  <c r="BI630" i="1"/>
  <c r="BI1257" i="1"/>
  <c r="BI1278" i="1"/>
  <c r="BI1148" i="1"/>
  <c r="BI1171" i="1"/>
  <c r="BI1439" i="1"/>
  <c r="BI1457" i="1"/>
  <c r="BI162" i="1"/>
  <c r="BI181" i="1"/>
  <c r="BI795" i="1"/>
  <c r="BI819" i="1"/>
  <c r="BI1349" i="1"/>
  <c r="BI1368" i="1"/>
  <c r="BI1214" i="1"/>
  <c r="BI1228" i="1"/>
  <c r="BI1492" i="1"/>
  <c r="BI1504" i="1"/>
  <c r="BI1011" i="1"/>
  <c r="BI1184" i="1"/>
  <c r="BI1207" i="1"/>
  <c r="BI1226" i="1"/>
  <c r="BI1381" i="1"/>
  <c r="BI1401" i="1"/>
  <c r="BI1416" i="1"/>
  <c r="BI192" i="1"/>
  <c r="BI831" i="1"/>
  <c r="BI856" i="1"/>
  <c r="BI880" i="1"/>
  <c r="BI642" i="1"/>
  <c r="BI1447" i="1"/>
  <c r="BI1466" i="1"/>
  <c r="BI163" i="1"/>
  <c r="BI182" i="1"/>
  <c r="BI196" i="1"/>
  <c r="BI324" i="1"/>
  <c r="BI345" i="1"/>
  <c r="BI371" i="1"/>
  <c r="BI1296" i="1"/>
  <c r="BI1311" i="1"/>
  <c r="BI76" i="1"/>
  <c r="BI91" i="1"/>
  <c r="BI718" i="1"/>
  <c r="BI737" i="1"/>
  <c r="BI756" i="1"/>
  <c r="BI1295" i="1"/>
  <c r="BI1310" i="1"/>
  <c r="BI1328" i="1"/>
  <c r="BI41" i="1"/>
  <c r="BI63" i="1"/>
  <c r="BI83" i="1"/>
  <c r="BI1045" i="1"/>
  <c r="BI1062" i="1"/>
  <c r="BI1088" i="1"/>
  <c r="BI1355" i="1"/>
  <c r="BI1376" i="1"/>
  <c r="BI269" i="1"/>
  <c r="BI289" i="1"/>
  <c r="BI303" i="1"/>
  <c r="BI452" i="1"/>
  <c r="BI472" i="1"/>
  <c r="BI496" i="1"/>
  <c r="BI1265" i="1"/>
  <c r="BI1286" i="1"/>
  <c r="BI384" i="1"/>
  <c r="BI404" i="1"/>
  <c r="BI833" i="1"/>
  <c r="BI858" i="1"/>
  <c r="BI882" i="1"/>
  <c r="BI912" i="1"/>
  <c r="BI938" i="1"/>
  <c r="BI749" i="1"/>
  <c r="BI766" i="1"/>
  <c r="BI1321" i="1"/>
  <c r="BI319" i="1"/>
  <c r="BI338" i="1"/>
  <c r="BI588" i="1"/>
  <c r="BI616" i="1"/>
  <c r="BI1382" i="1"/>
  <c r="BI961" i="1"/>
  <c r="BI987" i="1"/>
  <c r="BI1012" i="1"/>
  <c r="BI1402" i="1"/>
  <c r="BI1417" i="1"/>
  <c r="BI360" i="1"/>
  <c r="BI385" i="1"/>
  <c r="BI405" i="1"/>
  <c r="BI543" i="1"/>
  <c r="BI563" i="1"/>
  <c r="BI913" i="1"/>
  <c r="BI939" i="1"/>
  <c r="BI1139" i="1"/>
  <c r="BI1160" i="1"/>
  <c r="BI1185" i="1"/>
  <c r="BI309" i="1"/>
  <c r="BI314" i="1"/>
  <c r="BI531" i="1"/>
  <c r="BI537" i="1"/>
  <c r="BI898" i="1"/>
  <c r="BI904" i="1"/>
  <c r="BI1130" i="1"/>
  <c r="BI1135" i="1"/>
  <c r="BI1335" i="1"/>
  <c r="BI1339" i="1"/>
  <c r="BI1124" i="1"/>
  <c r="BI855" i="1"/>
  <c r="BI879" i="1"/>
  <c r="BI896" i="1"/>
  <c r="BI653" i="1"/>
  <c r="BI3" i="1"/>
  <c r="BI4" i="1"/>
  <c r="BI204" i="1"/>
  <c r="BI206" i="1"/>
  <c r="BI532" i="1"/>
  <c r="BI538" i="1"/>
  <c r="BI899" i="1"/>
  <c r="BI905" i="1"/>
  <c r="BI1241" i="1"/>
  <c r="BI1243" i="1"/>
  <c r="BI101" i="1"/>
  <c r="BI102" i="1"/>
  <c r="BI105" i="1"/>
  <c r="BI426" i="1"/>
  <c r="BI429" i="1"/>
  <c r="BI770" i="1"/>
  <c r="BI772" i="1"/>
  <c r="BI659" i="1"/>
  <c r="BI663" i="1"/>
  <c r="BI668" i="1"/>
  <c r="BI168" i="1"/>
  <c r="BI187" i="1"/>
  <c r="BI267" i="1"/>
  <c r="BI287" i="1"/>
  <c r="BI611" i="1"/>
  <c r="BI638" i="1"/>
  <c r="BI743" i="1"/>
  <c r="BI762" i="1"/>
  <c r="BI332" i="1"/>
  <c r="BI354" i="1"/>
  <c r="BI125" i="1"/>
  <c r="BI148" i="1"/>
  <c r="BI16" i="1"/>
  <c r="BI492" i="1"/>
  <c r="BI511" i="1"/>
  <c r="BI526" i="1"/>
  <c r="BI122" i="1"/>
  <c r="BI145" i="1"/>
  <c r="BI849" i="1"/>
  <c r="BI874" i="1"/>
  <c r="BI895" i="1"/>
  <c r="BI932" i="1"/>
  <c r="BI958" i="1"/>
  <c r="BI224" i="1"/>
  <c r="BI245" i="1"/>
  <c r="BI264" i="1"/>
  <c r="BI358" i="1"/>
  <c r="BI380" i="1"/>
  <c r="BI227" i="1"/>
  <c r="BI248" i="1"/>
  <c r="BI559" i="1"/>
  <c r="BI583" i="1"/>
  <c r="BI1086" i="1"/>
  <c r="BI1106" i="1"/>
  <c r="BI1223" i="1"/>
  <c r="BI336" i="1"/>
  <c r="BI1224" i="1"/>
  <c r="BI1238" i="1"/>
  <c r="BI170" i="1"/>
  <c r="BI189" i="1"/>
  <c r="BI613" i="1"/>
  <c r="BI639" i="1"/>
  <c r="BI745" i="1"/>
  <c r="BI764" i="1"/>
  <c r="BI288" i="1"/>
  <c r="BI381" i="1"/>
  <c r="BI484" i="1"/>
  <c r="BI505" i="1"/>
  <c r="BI521" i="1"/>
  <c r="BI927" i="1"/>
  <c r="BI953" i="1"/>
  <c r="BI1150" i="1"/>
  <c r="BI1173" i="1"/>
  <c r="BI1195" i="1"/>
  <c r="BI553" i="1"/>
  <c r="BI576" i="1"/>
  <c r="BI845" i="1"/>
  <c r="BI870" i="1"/>
  <c r="BI890" i="1"/>
  <c r="BI1442" i="1"/>
  <c r="BI1460" i="1"/>
  <c r="BI1475" i="1"/>
  <c r="BI992" i="1"/>
  <c r="BI1014" i="1"/>
  <c r="BI1434" i="1"/>
  <c r="BI1452" i="1"/>
  <c r="BI1343" i="1"/>
  <c r="BI1362" i="1"/>
  <c r="BI1070" i="1"/>
  <c r="BI1095" i="1"/>
  <c r="BI1116" i="1"/>
  <c r="BI1143" i="1"/>
  <c r="BI1166" i="1"/>
  <c r="BI1188" i="1"/>
  <c r="BI36" i="1"/>
  <c r="BI60" i="1"/>
  <c r="BI81" i="1"/>
  <c r="BI802" i="1"/>
  <c r="BI826" i="1"/>
  <c r="BI1041" i="1"/>
  <c r="BI1057" i="1"/>
  <c r="BI1397" i="1"/>
  <c r="BI1424" i="1"/>
  <c r="BI197" i="1"/>
  <c r="BI1312" i="1"/>
  <c r="BI822" i="1"/>
  <c r="BI1054" i="1"/>
  <c r="BI1411" i="1"/>
  <c r="BI313" i="1"/>
  <c r="BI318" i="1"/>
  <c r="BI536" i="1"/>
  <c r="BI542" i="1"/>
  <c r="BI903" i="1"/>
  <c r="BI1046" i="1"/>
  <c r="BI1063" i="1"/>
  <c r="BI1358" i="1"/>
  <c r="BI1379" i="1"/>
  <c r="BI1399" i="1"/>
  <c r="BI1301" i="1"/>
  <c r="BI398" i="1"/>
  <c r="BI417" i="1"/>
  <c r="BI1261" i="1"/>
  <c r="BI1282" i="1"/>
  <c r="BI402" i="1"/>
  <c r="BI421" i="1"/>
  <c r="BI708" i="1"/>
  <c r="BI727" i="1"/>
  <c r="BI693" i="1"/>
  <c r="BI710" i="1"/>
  <c r="BI440" i="1"/>
  <c r="BI460" i="1"/>
  <c r="BI982" i="1"/>
  <c r="BI983" i="1"/>
  <c r="BI984" i="1"/>
  <c r="BI494" i="1"/>
  <c r="BI513" i="1"/>
  <c r="BI333" i="1"/>
  <c r="BI355" i="1"/>
  <c r="BI378" i="1"/>
  <c r="BI1042" i="1"/>
  <c r="BI1059" i="1"/>
  <c r="BI1084" i="1"/>
  <c r="BI18" i="1"/>
  <c r="BI38" i="1"/>
  <c r="BI127" i="1"/>
  <c r="BI150" i="1"/>
  <c r="BI400" i="1"/>
  <c r="BI419" i="1"/>
  <c r="BI1122" i="1"/>
  <c r="BI1158" i="1"/>
  <c r="BI1181" i="1"/>
  <c r="BI1204" i="1"/>
  <c r="BI19" i="1"/>
  <c r="BI39" i="1"/>
  <c r="BI128" i="1"/>
  <c r="BI151" i="1"/>
  <c r="BI401" i="1"/>
  <c r="BI420" i="1"/>
  <c r="BI1182" i="1"/>
  <c r="BI1205" i="1"/>
  <c r="BI1263" i="1"/>
  <c r="BI1284" i="1"/>
  <c r="BI723" i="1"/>
  <c r="BI741" i="1"/>
  <c r="BI760" i="1"/>
  <c r="BI448" i="1"/>
  <c r="BI468" i="1"/>
  <c r="BI981" i="1"/>
  <c r="BI1008" i="1"/>
  <c r="BI1104" i="1"/>
  <c r="BI14" i="1"/>
  <c r="BI33" i="1"/>
  <c r="BI54" i="1"/>
  <c r="BI602" i="1"/>
  <c r="BI629" i="1"/>
  <c r="BI648" i="1"/>
  <c r="BI1256" i="1"/>
  <c r="BI1277" i="1"/>
  <c r="BI74" i="1"/>
  <c r="BI89" i="1"/>
  <c r="BI393" i="1"/>
  <c r="BI412" i="1"/>
  <c r="BI924" i="1"/>
  <c r="BI950" i="1"/>
  <c r="BI1170" i="1"/>
  <c r="BI1193" i="1"/>
  <c r="BI156" i="1"/>
  <c r="BI176" i="1"/>
  <c r="BI836" i="1"/>
  <c r="BI862" i="1"/>
  <c r="BI158" i="1"/>
  <c r="BI178" i="1"/>
  <c r="BI838" i="1"/>
  <c r="BI864" i="1"/>
  <c r="BI270" i="1"/>
  <c r="BI290" i="1"/>
  <c r="BI1303" i="1"/>
  <c r="BI1320" i="1"/>
  <c r="BI265" i="1"/>
  <c r="BI285" i="1"/>
  <c r="BI301" i="1"/>
  <c r="BI1302" i="1"/>
  <c r="BI1318" i="1"/>
  <c r="BI53" i="1"/>
  <c r="BI73" i="1"/>
  <c r="BI218" i="1"/>
  <c r="BI238" i="1"/>
  <c r="BI921" i="1"/>
  <c r="BI947" i="1"/>
  <c r="BI573" i="1"/>
  <c r="BI601" i="1"/>
  <c r="BI628" i="1"/>
  <c r="BI1348" i="1"/>
  <c r="BI1367" i="1"/>
  <c r="BI1390" i="1"/>
  <c r="BI208" i="1"/>
  <c r="BI228" i="1"/>
  <c r="BI672" i="1"/>
  <c r="BI689" i="1"/>
  <c r="BI783" i="1"/>
  <c r="BI807" i="1"/>
  <c r="BI562" i="1"/>
  <c r="BI586" i="1"/>
  <c r="BI1225" i="1"/>
  <c r="BI1356" i="1"/>
  <c r="BI1377" i="1"/>
  <c r="BI1398" i="1"/>
  <c r="BI45" i="1"/>
  <c r="BI68" i="1"/>
  <c r="BI87" i="1"/>
  <c r="BI212" i="1"/>
  <c r="BI232" i="1"/>
  <c r="BI784" i="1"/>
  <c r="BI808" i="1"/>
  <c r="BI587" i="1"/>
  <c r="BI615" i="1"/>
  <c r="BI641" i="1"/>
  <c r="BI670" i="1"/>
  <c r="BI687" i="1"/>
  <c r="BI909" i="1"/>
  <c r="BI935" i="1"/>
  <c r="BI216" i="1"/>
  <c r="BI237" i="1"/>
  <c r="BI546" i="1"/>
  <c r="BI566" i="1"/>
  <c r="BI1211" i="1"/>
  <c r="BI1227" i="1"/>
  <c r="BI143" i="1"/>
  <c r="BI894" i="1"/>
  <c r="BI1462" i="1"/>
  <c r="BI1371" i="1"/>
  <c r="BI671" i="1"/>
  <c r="BI688" i="1"/>
  <c r="BI1209" i="1"/>
  <c r="BI1341" i="1"/>
  <c r="BI1359" i="1"/>
  <c r="BI1384" i="1"/>
  <c r="BI226" i="1"/>
  <c r="BI247" i="1"/>
  <c r="BI558" i="1"/>
  <c r="BI582" i="1"/>
  <c r="BI804" i="1"/>
  <c r="BI829" i="1"/>
  <c r="BI337" i="1"/>
  <c r="BI359" i="1"/>
  <c r="BI382" i="1"/>
  <c r="BI1159" i="1"/>
  <c r="BI1183" i="1"/>
  <c r="BI1206" i="1"/>
  <c r="BI1087" i="1"/>
  <c r="BI1108" i="1"/>
  <c r="BI614" i="1"/>
  <c r="BI640" i="1"/>
  <c r="BI451" i="1"/>
  <c r="BI471" i="1"/>
  <c r="BI561" i="1"/>
  <c r="BI585" i="1"/>
  <c r="BI986" i="1"/>
  <c r="BI1010" i="1"/>
  <c r="BI1044" i="1"/>
  <c r="BI1061" i="1"/>
  <c r="BI490" i="1"/>
  <c r="BI510" i="1"/>
  <c r="BI525" i="1"/>
  <c r="BI123" i="1"/>
  <c r="BI146" i="1"/>
  <c r="BI62" i="1"/>
  <c r="BI1262" i="1"/>
  <c r="BI1283" i="1"/>
  <c r="BI1353" i="1"/>
  <c r="BI1374" i="1"/>
  <c r="BI1222" i="1"/>
  <c r="BI1237" i="1"/>
  <c r="BI20" i="1"/>
  <c r="BI40" i="1"/>
  <c r="BI728" i="1"/>
  <c r="BI747" i="1"/>
  <c r="BI104" i="1"/>
  <c r="BI107" i="1"/>
  <c r="BI223" i="1"/>
  <c r="BI244" i="1"/>
  <c r="BI329" i="1"/>
  <c r="BI352" i="1"/>
  <c r="BI556" i="1"/>
  <c r="BI580" i="1"/>
  <c r="BI607" i="1"/>
  <c r="BI632" i="1"/>
  <c r="BI443" i="1"/>
  <c r="BI463" i="1"/>
  <c r="BI485" i="1"/>
  <c r="BI1151" i="1"/>
  <c r="BI1174" i="1"/>
  <c r="BI1196" i="1"/>
  <c r="BI1078" i="1"/>
  <c r="BI1099" i="1"/>
  <c r="BI272" i="1"/>
  <c r="BI293" i="1"/>
  <c r="BI729" i="1"/>
  <c r="BI750" i="1"/>
  <c r="BI1248" i="1"/>
  <c r="BI1269" i="1"/>
  <c r="BI661" i="1"/>
  <c r="BI666" i="1"/>
  <c r="BI901" i="1"/>
  <c r="BI907" i="1"/>
  <c r="BI1026" i="1"/>
  <c r="BI1031" i="1"/>
  <c r="BI1131" i="1"/>
  <c r="BI1136" i="1"/>
  <c r="BI1336" i="1"/>
  <c r="BI1340" i="1"/>
  <c r="BI97" i="1"/>
  <c r="BI172" i="1"/>
  <c r="BI191" i="1"/>
  <c r="BI201" i="1"/>
  <c r="BI1357" i="1"/>
  <c r="BI1378" i="1"/>
  <c r="BI117" i="1"/>
  <c r="BI139" i="1"/>
  <c r="BI843" i="1"/>
  <c r="BI869" i="1"/>
  <c r="BI1392" i="1"/>
  <c r="BI1410" i="1"/>
  <c r="BI782" i="1"/>
  <c r="BI806" i="1"/>
  <c r="BI963" i="1"/>
  <c r="BI989" i="1"/>
  <c r="BI1432" i="1"/>
  <c r="BI1450" i="1"/>
  <c r="BI1163" i="1"/>
  <c r="BI1187" i="1"/>
  <c r="BI394" i="1"/>
  <c r="BI413" i="1"/>
  <c r="BI701" i="1"/>
  <c r="BI719" i="1"/>
  <c r="BI797" i="1"/>
  <c r="BI821" i="1"/>
  <c r="BI999" i="1"/>
  <c r="BI1016" i="1"/>
  <c r="BI1216" i="1"/>
  <c r="BI1230" i="1"/>
  <c r="BI26" i="1"/>
  <c r="BI47" i="1"/>
  <c r="BI69" i="1"/>
  <c r="BI255" i="1"/>
  <c r="BI363" i="1"/>
  <c r="BI1324" i="1"/>
  <c r="BI593" i="1"/>
  <c r="BI621" i="1"/>
  <c r="BI1292" i="1"/>
  <c r="BI1306" i="1"/>
  <c r="BI1490" i="1"/>
  <c r="BI1503" i="1"/>
  <c r="BI159" i="1"/>
  <c r="BI180" i="1"/>
  <c r="BI922" i="1"/>
  <c r="BI948" i="1"/>
  <c r="BI1073" i="1"/>
  <c r="BI1097" i="1"/>
  <c r="BI1117" i="1"/>
  <c r="BI854" i="1"/>
  <c r="BI878" i="1"/>
  <c r="BI470" i="1"/>
  <c r="BI1285" i="1"/>
  <c r="BI1446" i="1"/>
  <c r="BI1464" i="1"/>
  <c r="BI1481" i="1"/>
  <c r="BI1154" i="1"/>
  <c r="BI1177" i="1"/>
  <c r="BI1202" i="1"/>
  <c r="BI103" i="1"/>
  <c r="BI106" i="1"/>
  <c r="BI534" i="1"/>
  <c r="BI540" i="1"/>
  <c r="BI775" i="1"/>
  <c r="BI779" i="1"/>
  <c r="BI1191" i="1"/>
  <c r="BI1212" i="1"/>
  <c r="BI442" i="1"/>
  <c r="BI462" i="1"/>
  <c r="BI482" i="1"/>
  <c r="BI1436" i="1"/>
  <c r="BI1454" i="1"/>
  <c r="BI1472" i="1"/>
  <c r="BI792" i="1"/>
  <c r="BI816" i="1"/>
  <c r="BI923" i="1"/>
  <c r="BI949" i="1"/>
  <c r="BI1255" i="1"/>
  <c r="BI1276" i="1"/>
  <c r="BI1294" i="1"/>
  <c r="BI600" i="1"/>
  <c r="BI627" i="1"/>
  <c r="BI1147" i="1"/>
  <c r="BI61" i="1"/>
  <c r="BI82" i="1"/>
  <c r="BI96" i="1"/>
  <c r="BI1085" i="1"/>
  <c r="BI1105" i="1"/>
  <c r="BI1121" i="1"/>
  <c r="BI832" i="1"/>
  <c r="BI857" i="1"/>
  <c r="BI1064" i="1"/>
  <c r="BI1089" i="1"/>
  <c r="BI1110" i="1"/>
  <c r="BI881" i="1"/>
  <c r="BI915" i="1"/>
  <c r="BI941" i="1"/>
  <c r="BI361" i="1"/>
  <c r="BI386" i="1"/>
  <c r="BI1288" i="1"/>
  <c r="BI406" i="1"/>
  <c r="BI190" i="1"/>
  <c r="BI250" i="1"/>
  <c r="BI746" i="1"/>
  <c r="BI171" i="1"/>
  <c r="BI726" i="1"/>
  <c r="BI830" i="1"/>
  <c r="BI266" i="1"/>
  <c r="BI286" i="1"/>
  <c r="BI302" i="1"/>
  <c r="BI491" i="1"/>
  <c r="BI1373" i="1"/>
  <c r="BI24" i="1"/>
  <c r="BI46" i="1"/>
  <c r="BI1388" i="1"/>
  <c r="BI1407" i="1"/>
  <c r="BI1421" i="1"/>
  <c r="BI968" i="1"/>
  <c r="BI995" i="1"/>
  <c r="BI341" i="1"/>
  <c r="BI677" i="1"/>
  <c r="BI695" i="1"/>
  <c r="BI447" i="1"/>
  <c r="BI467" i="1"/>
  <c r="BI1316" i="1"/>
  <c r="BI1332" i="1"/>
  <c r="BI109" i="1"/>
  <c r="BI131" i="1"/>
  <c r="BI154" i="1"/>
  <c r="BI1144" i="1"/>
  <c r="BI1167" i="1"/>
  <c r="BI1189" i="1"/>
  <c r="BI839" i="1"/>
  <c r="BI865" i="1"/>
  <c r="BI736" i="1"/>
  <c r="BI75" i="1"/>
  <c r="BI90" i="1"/>
  <c r="BI1076" i="1"/>
  <c r="BI1098" i="1"/>
  <c r="BI1118" i="1"/>
  <c r="BI428" i="1"/>
  <c r="BI432" i="1"/>
  <c r="BI1027" i="1"/>
  <c r="BI1032" i="1"/>
  <c r="BI1337" i="1"/>
  <c r="BI116" i="1"/>
  <c r="BI138" i="1"/>
  <c r="BI221" i="1"/>
  <c r="BI241" i="1"/>
  <c r="BI681" i="1"/>
  <c r="BI1391" i="1"/>
  <c r="BI794" i="1"/>
  <c r="BI818" i="1"/>
  <c r="BI1409" i="1"/>
  <c r="BI1423" i="1"/>
  <c r="BI392" i="1"/>
  <c r="BI411" i="1"/>
  <c r="BI1491" i="1"/>
  <c r="BI699" i="1"/>
  <c r="BI972" i="1"/>
  <c r="BI998" i="1"/>
  <c r="BI28" i="1"/>
  <c r="BI49" i="1"/>
  <c r="BI155" i="1"/>
  <c r="BI175" i="1"/>
  <c r="BI364" i="1"/>
  <c r="BI918" i="1"/>
  <c r="BI944" i="1"/>
  <c r="BI311" i="1"/>
  <c r="BI316" i="1"/>
  <c r="BI664" i="1"/>
  <c r="BI669" i="1"/>
  <c r="BI1133" i="1"/>
  <c r="BI474" i="1"/>
  <c r="BI497" i="1"/>
  <c r="BI590" i="1"/>
  <c r="BI618" i="1"/>
  <c r="BI914" i="1"/>
  <c r="BI940" i="1"/>
  <c r="BI1066" i="1"/>
  <c r="BI1090" i="1"/>
  <c r="BI962" i="1"/>
  <c r="BI988" i="1"/>
  <c r="BI1013" i="1"/>
  <c r="BI1161" i="1"/>
  <c r="BI1186" i="1"/>
  <c r="BI1208" i="1"/>
  <c r="BI1483" i="1"/>
  <c r="BI1497" i="1"/>
  <c r="BI306" i="1"/>
  <c r="BI1250" i="1"/>
  <c r="BI274" i="1"/>
  <c r="BI294" i="1"/>
  <c r="BI436" i="1"/>
  <c r="BI456" i="1"/>
  <c r="BI730" i="1"/>
  <c r="BI751" i="1"/>
  <c r="BI1271" i="1"/>
  <c r="BI1289" i="1"/>
  <c r="BI249" i="1"/>
  <c r="BI268" i="1"/>
  <c r="BI560" i="1"/>
  <c r="BI584" i="1"/>
  <c r="BI707" i="1"/>
  <c r="BI725" i="1"/>
  <c r="BI1354" i="1"/>
  <c r="BI1375" i="1"/>
  <c r="BI853" i="1"/>
  <c r="BI877" i="1"/>
  <c r="BI335" i="1"/>
  <c r="BI357" i="1"/>
  <c r="BI379" i="1"/>
  <c r="BI119" i="1"/>
  <c r="BI141" i="1"/>
  <c r="BI307" i="1"/>
  <c r="BI308" i="1"/>
  <c r="BI222" i="1"/>
  <c r="BI242" i="1"/>
  <c r="BI657" i="1"/>
  <c r="BI658" i="1"/>
  <c r="BI325" i="1"/>
  <c r="BI346" i="1"/>
  <c r="BI372" i="1"/>
  <c r="BI554" i="1"/>
  <c r="BI577" i="1"/>
  <c r="BI769" i="1"/>
  <c r="BI683" i="1"/>
  <c r="BI702" i="1"/>
  <c r="BI720" i="1"/>
  <c r="BI799" i="1"/>
  <c r="BI252" i="1"/>
  <c r="BI273" i="1"/>
  <c r="BI591" i="1"/>
  <c r="BI619" i="1"/>
  <c r="BI1249" i="1"/>
  <c r="BI1270" i="1"/>
  <c r="BI1141" i="1"/>
  <c r="BI1164" i="1"/>
  <c r="BI1433" i="1"/>
  <c r="BI1451" i="1"/>
  <c r="BI1468" i="1"/>
  <c r="BI1484" i="1"/>
  <c r="BI1500" i="1"/>
  <c r="BI92" i="1"/>
  <c r="BI98" i="1"/>
  <c r="BI184" i="1"/>
  <c r="BI198" i="1"/>
  <c r="BI202" i="1"/>
  <c r="BI846" i="1"/>
  <c r="BI871" i="1"/>
  <c r="BI891" i="1"/>
  <c r="BI1017" i="1"/>
  <c r="BI1197" i="1"/>
  <c r="BI1217" i="1"/>
  <c r="BI1231" i="1"/>
  <c r="BI1297" i="1"/>
  <c r="BI1313" i="1"/>
  <c r="BI1329" i="1"/>
  <c r="BI166" i="1"/>
  <c r="BI488" i="1"/>
  <c r="BI508" i="1"/>
  <c r="BI739" i="1"/>
  <c r="BI758" i="1"/>
  <c r="BI824" i="1"/>
  <c r="BI977" i="1"/>
  <c r="BI1004" i="1"/>
  <c r="BI1395" i="1"/>
  <c r="BI1413" i="1"/>
  <c r="BI395" i="1"/>
  <c r="BI414" i="1"/>
  <c r="BI929" i="1"/>
  <c r="BI955" i="1"/>
  <c r="BI299" i="1"/>
  <c r="BI650" i="1"/>
  <c r="BI292" i="1"/>
  <c r="BI305" i="1"/>
  <c r="BI476" i="1"/>
  <c r="BI477" i="1"/>
  <c r="BI499" i="1"/>
  <c r="BI500" i="1"/>
  <c r="BI897" i="1"/>
  <c r="BI1113" i="1"/>
  <c r="BI1114" i="1"/>
  <c r="BI1126" i="1"/>
  <c r="BI1127" i="1"/>
  <c r="BI1385" i="1"/>
  <c r="BI1404" i="1"/>
  <c r="BI1418" i="1"/>
  <c r="BI251" i="1"/>
  <c r="BI271" i="1"/>
  <c r="BI434" i="1"/>
  <c r="BI435" i="1"/>
  <c r="BI454" i="1"/>
  <c r="BI455" i="1"/>
  <c r="BI517" i="1"/>
  <c r="BI518" i="1"/>
  <c r="BI1498" i="1"/>
  <c r="BI1499" i="1"/>
  <c r="BI964" i="1"/>
  <c r="BI990" i="1"/>
  <c r="BI1068" i="1"/>
  <c r="BI1092" i="1"/>
  <c r="BI15" i="1"/>
  <c r="BI34" i="1"/>
  <c r="BI164" i="1"/>
  <c r="BI183" i="1"/>
  <c r="BI205" i="1"/>
  <c r="BI207" i="1"/>
  <c r="BI326" i="1"/>
  <c r="BI347" i="1"/>
  <c r="BI373" i="1"/>
  <c r="BI444" i="1"/>
  <c r="BI464" i="1"/>
  <c r="BI928" i="1"/>
  <c r="BI954" i="1"/>
  <c r="BI5" i="1"/>
  <c r="BI21" i="1"/>
  <c r="BI153" i="1"/>
  <c r="BI174" i="1"/>
  <c r="BI291" i="1"/>
  <c r="BI304" i="1"/>
  <c r="BI383" i="1"/>
  <c r="BI403" i="1"/>
  <c r="BI911" i="1"/>
  <c r="BI937" i="1"/>
  <c r="BI1246" i="1"/>
  <c r="BI1267" i="1"/>
  <c r="BI1111" i="1"/>
  <c r="BI100" i="1"/>
  <c r="BI200" i="1"/>
  <c r="BI203" i="1"/>
  <c r="BI652" i="1"/>
  <c r="BI656" i="1"/>
  <c r="BI738" i="1"/>
  <c r="BI757" i="1"/>
  <c r="BI768" i="1"/>
  <c r="BI800" i="1"/>
  <c r="BI823" i="1"/>
  <c r="BI1300" i="1"/>
  <c r="BI1317" i="1"/>
  <c r="BI1333" i="1"/>
  <c r="BI348" i="1"/>
  <c r="BI349" i="1"/>
  <c r="BI374" i="1"/>
  <c r="BI375" i="1"/>
  <c r="BI1152" i="1"/>
  <c r="BI1153" i="1"/>
  <c r="BI1175" i="1"/>
  <c r="BI1176" i="1"/>
  <c r="BI1494" i="1"/>
  <c r="BI57" i="1"/>
  <c r="BI78" i="1"/>
  <c r="BI94" i="1"/>
  <c r="BI684" i="1"/>
  <c r="BI704" i="1"/>
  <c r="BI722" i="1"/>
  <c r="BI974" i="1"/>
  <c r="BI1001" i="1"/>
  <c r="BI1019" i="1"/>
  <c r="BI1198" i="1"/>
  <c r="BI1218" i="1"/>
  <c r="BI1233" i="1"/>
  <c r="BI1443" i="1"/>
  <c r="BI1461" i="1"/>
  <c r="BI1477" i="1"/>
  <c r="BI1394" i="1"/>
  <c r="BI1412" i="1"/>
  <c r="BI1425" i="1"/>
  <c r="BI771" i="1"/>
  <c r="BI773" i="1"/>
  <c r="BI777" i="1"/>
  <c r="BI113" i="1"/>
  <c r="BI135" i="1"/>
  <c r="BI215" i="1"/>
  <c r="BI236" i="1"/>
  <c r="BI545" i="1"/>
  <c r="BI565" i="1"/>
  <c r="BI837" i="1"/>
  <c r="BI863" i="1"/>
  <c r="BI884" i="1"/>
  <c r="BI1036" i="1"/>
  <c r="BI1051" i="1"/>
  <c r="BI1345" i="1"/>
  <c r="BI1364" i="1"/>
  <c r="BI396" i="1"/>
  <c r="BI415" i="1"/>
  <c r="BI423" i="1"/>
  <c r="BI524" i="1"/>
  <c r="BI530" i="1"/>
  <c r="BI1080" i="1"/>
  <c r="BI1102" i="1"/>
  <c r="BI1199" i="1"/>
  <c r="BI1219" i="1"/>
  <c r="BI1234" i="1"/>
  <c r="BI397" i="1"/>
  <c r="BI416" i="1"/>
  <c r="BI424" i="1"/>
  <c r="BI1240" i="1"/>
  <c r="BI1427" i="1"/>
  <c r="BI978" i="1"/>
  <c r="BI1005" i="1"/>
  <c r="BI1022" i="1"/>
  <c r="BI1081" i="1"/>
  <c r="BI1103" i="1"/>
  <c r="BI330" i="1"/>
  <c r="BI1129" i="1"/>
  <c r="BI609" i="1"/>
  <c r="BI636" i="1"/>
  <c r="BI1200" i="1"/>
  <c r="BI1220" i="1"/>
  <c r="BI1235" i="1"/>
  <c r="BI1396" i="1"/>
  <c r="BI1414" i="1"/>
  <c r="BI1426" i="1"/>
  <c r="BI489" i="1"/>
  <c r="BI509" i="1"/>
  <c r="BI610" i="1"/>
  <c r="BI637" i="1"/>
  <c r="BI1201" i="1"/>
  <c r="BI1221" i="1"/>
  <c r="BI1236" i="1"/>
  <c r="BI1445" i="1"/>
  <c r="BI1463" i="1"/>
  <c r="BI1480" i="1"/>
  <c r="BI55" i="1"/>
  <c r="BI77" i="1"/>
  <c r="BI93" i="1"/>
  <c r="BI185" i="1"/>
  <c r="BI199" i="1"/>
  <c r="BI262" i="1"/>
  <c r="BI283" i="1"/>
  <c r="BI298" i="1"/>
  <c r="BI327" i="1"/>
  <c r="BI350" i="1"/>
  <c r="BI847" i="1"/>
  <c r="BI872" i="1"/>
  <c r="BI892" i="1"/>
  <c r="BI633" i="1"/>
  <c r="BI649" i="1"/>
  <c r="BI655" i="1"/>
  <c r="BI1100" i="1"/>
  <c r="BI1119" i="1"/>
  <c r="BI1128" i="1"/>
  <c r="BI1298" i="1"/>
  <c r="BI1314" i="1"/>
  <c r="BI1330" i="1"/>
  <c r="BI52" i="1"/>
  <c r="BI51" i="1"/>
  <c r="BI72" i="1"/>
  <c r="BI71" i="1"/>
  <c r="BI1293" i="1"/>
  <c r="BI195" i="1"/>
  <c r="BI626" i="1"/>
  <c r="BI647" i="1"/>
  <c r="BI654" i="1"/>
  <c r="BI1346" i="1"/>
  <c r="BI1365" i="1"/>
  <c r="BI217" i="1"/>
  <c r="BI1437" i="1"/>
  <c r="BI1455" i="1"/>
  <c r="BI1039" i="1"/>
  <c r="BI343" i="1"/>
  <c r="BI369" i="1"/>
  <c r="BI572" i="1"/>
  <c r="BI599" i="1"/>
  <c r="BI791" i="1"/>
  <c r="BI815" i="1"/>
  <c r="BI483" i="1"/>
  <c r="BI504" i="1"/>
  <c r="BI520" i="1"/>
  <c r="BI680" i="1"/>
  <c r="BI698" i="1"/>
  <c r="BI842" i="1"/>
  <c r="BI868" i="1"/>
  <c r="BI889" i="1"/>
  <c r="BI1075" i="1"/>
  <c r="BI88" i="1"/>
  <c r="BI110" i="1"/>
  <c r="BI132" i="1"/>
  <c r="BI233" i="1"/>
  <c r="BI254" i="1"/>
  <c r="BI277" i="1"/>
  <c r="BI1471" i="1"/>
  <c r="BI1050" i="1"/>
  <c r="BI1145" i="1"/>
  <c r="BI1168" i="1"/>
  <c r="BI1305" i="1"/>
  <c r="BI1323" i="1"/>
  <c r="BI1489" i="1"/>
  <c r="BI118" i="1"/>
  <c r="BI140" i="1"/>
  <c r="BI323" i="1"/>
  <c r="BI344" i="1"/>
  <c r="BI370" i="1"/>
  <c r="BI605" i="1"/>
  <c r="BI631" i="1"/>
  <c r="BI796" i="1"/>
  <c r="BI820" i="1"/>
  <c r="BI844" i="1"/>
  <c r="BI1149" i="1"/>
  <c r="BI1172" i="1"/>
  <c r="BI1440" i="1"/>
  <c r="BI1458" i="1"/>
  <c r="BI1474" i="1"/>
  <c r="BI44" i="1"/>
  <c r="BI67" i="1"/>
  <c r="BI86" i="1"/>
  <c r="BI193" i="1"/>
  <c r="BI422" i="1"/>
  <c r="BI643" i="1"/>
  <c r="BI709" i="1"/>
  <c r="BI1035" i="1"/>
  <c r="BI1049" i="1"/>
  <c r="BI1290" i="1"/>
  <c r="BI210" i="1"/>
  <c r="BI230" i="1"/>
  <c r="BI479" i="1"/>
  <c r="BI501" i="1"/>
  <c r="BI1486" i="1"/>
  <c r="BI673" i="1"/>
  <c r="BI690" i="1"/>
  <c r="BI965" i="1"/>
  <c r="BI991" i="1"/>
  <c r="BI1304" i="1"/>
  <c r="BI1322" i="1"/>
  <c r="BI253" i="1"/>
  <c r="BI276" i="1"/>
  <c r="BI437" i="1"/>
  <c r="BI457" i="1"/>
  <c r="BI544" i="1"/>
  <c r="BI564" i="1"/>
  <c r="BI731" i="1"/>
  <c r="BI752" i="1"/>
  <c r="BI860" i="1"/>
  <c r="BI883" i="1"/>
  <c r="BI1069" i="1"/>
  <c r="BI1094" i="1"/>
  <c r="BI1361" i="1"/>
  <c r="BI95" i="1"/>
  <c r="BI99" i="1"/>
  <c r="BI243" i="1"/>
  <c r="BI263" i="1"/>
  <c r="BI284" i="1"/>
  <c r="BI328" i="1"/>
  <c r="BI351" i="1"/>
  <c r="BI376" i="1"/>
  <c r="BI555" i="1"/>
  <c r="BI579" i="1"/>
  <c r="BI1331" i="1"/>
  <c r="BI1315" i="1"/>
  <c r="BI1495" i="1"/>
  <c r="BI1506" i="1"/>
  <c r="BI1479" i="1"/>
  <c r="BI126" i="1"/>
  <c r="BI149" i="1"/>
  <c r="BI612" i="1"/>
  <c r="BI685" i="1"/>
  <c r="BI705" i="1"/>
  <c r="BI493" i="1"/>
  <c r="BI828" i="1"/>
  <c r="BI852" i="1"/>
  <c r="BI876" i="1"/>
  <c r="BI1058" i="1"/>
  <c r="BI1083" i="1"/>
  <c r="BI1157" i="1"/>
  <c r="BI1180" i="1"/>
  <c r="BI512" i="1"/>
  <c r="BI527" i="1"/>
  <c r="BI13" i="1"/>
  <c r="BI32" i="1"/>
  <c r="BI219" i="1"/>
  <c r="BI239" i="1"/>
  <c r="BI367" i="1"/>
  <c r="BI391" i="1"/>
  <c r="BI410" i="1"/>
  <c r="BI551" i="1"/>
  <c r="BI571" i="1"/>
  <c r="BI790" i="1"/>
  <c r="BI814" i="1"/>
  <c r="BI970" i="1"/>
  <c r="BI996" i="1"/>
  <c r="BI1347" i="1"/>
  <c r="BI1366" i="1"/>
  <c r="BI480" i="1"/>
  <c r="BI502" i="1"/>
  <c r="BI519" i="1"/>
  <c r="BI592" i="1"/>
  <c r="BI620" i="1"/>
  <c r="BI644" i="1"/>
  <c r="BI1487" i="1"/>
  <c r="BI1501" i="1"/>
  <c r="BI1291" i="1"/>
  <c r="BI1470" i="1"/>
  <c r="BI129" i="1"/>
  <c r="BI152" i="1"/>
  <c r="BI173" i="1"/>
  <c r="BI453" i="1"/>
  <c r="BI473" i="1"/>
  <c r="BI1319" i="1"/>
  <c r="BI748" i="1"/>
  <c r="BI765" i="1"/>
  <c r="BI934" i="1"/>
  <c r="BI960" i="1"/>
  <c r="BI1109" i="1"/>
  <c r="BI1125" i="1"/>
  <c r="BI1334" i="1"/>
  <c r="BI676" i="1"/>
  <c r="BI694" i="1"/>
  <c r="BI1037" i="1"/>
  <c r="BI1052" i="1"/>
  <c r="BI1072" i="1"/>
  <c r="BI1146" i="1"/>
  <c r="BI1169" i="1"/>
  <c r="BI1254" i="1"/>
  <c r="BI1275" i="1"/>
  <c r="BI1435" i="1"/>
  <c r="BI1453" i="1"/>
  <c r="BI711" i="1"/>
  <c r="BI740" i="1"/>
  <c r="BI759" i="1"/>
  <c r="BI980" i="1"/>
  <c r="BI1007" i="1"/>
  <c r="BI1351" i="1"/>
  <c r="BI1370" i="1"/>
  <c r="BI225" i="1"/>
  <c r="BI246" i="1"/>
  <c r="BI446" i="1"/>
  <c r="BI466" i="1"/>
  <c r="BI930" i="1"/>
  <c r="BI956" i="1"/>
  <c r="BI362" i="1"/>
  <c r="BI475" i="1"/>
  <c r="BI498" i="1"/>
  <c r="BI516" i="1"/>
  <c r="BI781" i="1"/>
  <c r="BI805" i="1"/>
  <c r="BI1048" i="1"/>
  <c r="BI1067" i="1"/>
  <c r="BI1140" i="1"/>
  <c r="BI1162" i="1"/>
  <c r="BI1247" i="1"/>
  <c r="BI1268" i="1"/>
  <c r="BI1431" i="1"/>
  <c r="BI1449" i="1"/>
  <c r="BI1467" i="1"/>
  <c r="BI12" i="1"/>
  <c r="BI31" i="1"/>
  <c r="BI550" i="1"/>
  <c r="BI570" i="1"/>
  <c r="BI56" i="1"/>
  <c r="BI142" i="1"/>
  <c r="BI165" i="1"/>
  <c r="BI186" i="1"/>
  <c r="BI578" i="1"/>
  <c r="BI608" i="1"/>
  <c r="BI634" i="1"/>
  <c r="BI848" i="1"/>
  <c r="BI873" i="1"/>
  <c r="BI893" i="1"/>
  <c r="BI973" i="1"/>
  <c r="BI1000" i="1"/>
  <c r="BI1018" i="1"/>
  <c r="BI445" i="1"/>
  <c r="BI465" i="1"/>
  <c r="BI975" i="1"/>
  <c r="BI1002" i="1"/>
  <c r="BI1020" i="1"/>
  <c r="BI10" i="1"/>
  <c r="BI25" i="1"/>
  <c r="BI662" i="1"/>
  <c r="BI667" i="1"/>
  <c r="BI732" i="1"/>
  <c r="BI753" i="1"/>
  <c r="BI767" i="1"/>
  <c r="BI785" i="1"/>
  <c r="BI809" i="1"/>
  <c r="BI916" i="1"/>
  <c r="BI942" i="1"/>
  <c r="BI1344" i="1"/>
  <c r="BI66" i="1"/>
  <c r="BI211" i="1"/>
  <c r="BI231" i="1"/>
  <c r="BI1387" i="1"/>
  <c r="BI1406" i="1"/>
  <c r="BI1420" i="1"/>
  <c r="BI439" i="1"/>
  <c r="BI459" i="1"/>
  <c r="BI1252" i="1"/>
  <c r="BI1273" i="1"/>
  <c r="BI575" i="1"/>
  <c r="BI606" i="1"/>
  <c r="BI682" i="1"/>
  <c r="BI700" i="1"/>
  <c r="BI717" i="1"/>
  <c r="BI926" i="1"/>
  <c r="BI952" i="1"/>
  <c r="BI1194" i="1"/>
  <c r="BI1215" i="1"/>
  <c r="BI1229" i="1"/>
  <c r="BI1493" i="1"/>
  <c r="BI1505" i="1"/>
  <c r="BI331" i="1"/>
  <c r="BI353" i="1"/>
  <c r="BI377" i="1"/>
  <c r="BI124" i="1"/>
  <c r="BI147" i="1"/>
  <c r="BI167" i="1"/>
  <c r="BI803" i="1"/>
  <c r="BI827" i="1"/>
  <c r="BI851" i="1"/>
  <c r="BI724" i="1"/>
  <c r="BI742" i="1"/>
  <c r="BI761" i="1"/>
  <c r="BI1156" i="1"/>
  <c r="BI1179" i="1"/>
  <c r="BI1203" i="1"/>
  <c r="BI121" i="1"/>
  <c r="BI144" i="1"/>
  <c r="BI300" i="1"/>
  <c r="BI635" i="1"/>
  <c r="BI651" i="1"/>
  <c r="BI931" i="1"/>
  <c r="BI957" i="1"/>
  <c r="BI1055" i="1"/>
  <c r="BI1079" i="1"/>
  <c r="BI1260" i="1"/>
  <c r="BI1281" i="1"/>
  <c r="BI1352" i="1"/>
  <c r="BI1372" i="1"/>
  <c r="BI84" i="1"/>
  <c r="BI1091" i="1"/>
  <c r="BI1112" i="1"/>
  <c r="BI1403" i="1"/>
  <c r="BI1383" i="1"/>
  <c r="BI22" i="1"/>
  <c r="BI42" i="1"/>
  <c r="BI64" i="1"/>
  <c r="BI589" i="1"/>
  <c r="BI617" i="1"/>
  <c r="BI1034" i="1"/>
  <c r="BI1047" i="1"/>
  <c r="BI1430" i="1"/>
  <c r="BI1448" i="1"/>
  <c r="BI1065" i="1"/>
  <c r="BI703" i="1"/>
  <c r="BI721" i="1"/>
  <c r="BI1350" i="1"/>
  <c r="BI1369" i="1"/>
  <c r="BI261" i="1"/>
  <c r="BI282" i="1"/>
  <c r="BI297" i="1"/>
  <c r="BI1476" i="1"/>
  <c r="BI1258" i="1"/>
  <c r="BI1279" i="1"/>
  <c r="BI486" i="1"/>
  <c r="BI506" i="1"/>
  <c r="BI522" i="1"/>
  <c r="BI1259" i="1"/>
  <c r="BI1280" i="1"/>
  <c r="BI1101" i="1"/>
  <c r="BI1120" i="1"/>
  <c r="BI1232" i="1"/>
  <c r="BI1299" i="1"/>
  <c r="BI1239" i="1"/>
  <c r="BI322" i="1"/>
  <c r="BI342" i="1"/>
  <c r="BI368" i="1"/>
  <c r="BI598" i="1"/>
  <c r="BI971" i="1"/>
  <c r="BI997" i="1"/>
  <c r="BI1015" i="1"/>
  <c r="BI1074" i="1"/>
  <c r="BI1192" i="1"/>
  <c r="BI1213" i="1"/>
  <c r="BI1389" i="1"/>
  <c r="BI1408" i="1"/>
  <c r="BI1422" i="1"/>
  <c r="BI624" i="1"/>
  <c r="BI1326" i="1"/>
  <c r="BI789" i="1"/>
  <c r="BI813" i="1"/>
  <c r="BI258" i="1"/>
  <c r="BI280" i="1"/>
  <c r="BI296" i="1"/>
  <c r="BI441" i="1"/>
  <c r="BI461" i="1"/>
  <c r="BI1308" i="1"/>
  <c r="BI1482" i="1"/>
  <c r="BI1496" i="1"/>
  <c r="BI1507" i="1"/>
  <c r="BI17" i="1"/>
  <c r="BI37" i="1"/>
  <c r="BI169" i="1"/>
  <c r="BI188" i="1"/>
  <c r="BI744" i="1"/>
  <c r="BI763" i="1"/>
  <c r="BI933" i="1"/>
  <c r="BI959" i="1"/>
  <c r="BI399" i="1"/>
  <c r="BI418" i="1"/>
  <c r="BI425" i="1"/>
  <c r="BI1465" i="1"/>
  <c r="BI59" i="1"/>
  <c r="BI80" i="1"/>
  <c r="BI850" i="1"/>
  <c r="BI875" i="1"/>
  <c r="BI1056" i="1"/>
  <c r="BI1082" i="1"/>
  <c r="BI1155" i="1"/>
  <c r="BI1178" i="1"/>
  <c r="BI487" i="1"/>
  <c r="BI507" i="1"/>
  <c r="BI523" i="1"/>
  <c r="BI976" i="1"/>
  <c r="BI1003" i="1"/>
  <c r="BI1021" i="1"/>
  <c r="BI108" i="1"/>
  <c r="BI130" i="1"/>
  <c r="BI910" i="1"/>
  <c r="BI936" i="1"/>
  <c r="BI1245" i="1"/>
  <c r="BI1266" i="1"/>
  <c r="BI1287" i="1"/>
  <c r="BI1380" i="1"/>
  <c r="BI1400" i="1"/>
  <c r="BI1415" i="1"/>
  <c r="BI29" i="1"/>
  <c r="BI257" i="1"/>
  <c r="BI279" i="1"/>
  <c r="BI365" i="1"/>
  <c r="BI387" i="1"/>
  <c r="BI407" i="1"/>
  <c r="BI1307" i="1"/>
  <c r="BI1325" i="1"/>
  <c r="BI220" i="1"/>
  <c r="BI240" i="1"/>
  <c r="BI552" i="1"/>
  <c r="BI574" i="1"/>
  <c r="BI603" i="1"/>
  <c r="BI793" i="1"/>
  <c r="BI817" i="1"/>
  <c r="BI1438" i="1"/>
  <c r="BI1456" i="1"/>
  <c r="BI1473" i="1"/>
  <c r="BI334" i="1"/>
  <c r="BI356" i="1"/>
  <c r="BI514" i="1"/>
  <c r="BI528" i="1"/>
  <c r="BI985" i="1"/>
  <c r="BI1009" i="1"/>
  <c r="BI686" i="1"/>
  <c r="BI706" i="1"/>
  <c r="BI157" i="1"/>
  <c r="BI177" i="1"/>
  <c r="BI622" i="1"/>
  <c r="BI645" i="1"/>
  <c r="BI1038" i="1"/>
  <c r="BI885" i="1"/>
  <c r="BI1190" i="1"/>
  <c r="BI1210" i="1"/>
  <c r="BI712" i="1"/>
  <c r="BI733" i="1"/>
  <c r="BI260" i="1"/>
  <c r="BI1441" i="1"/>
  <c r="BI925" i="1"/>
  <c r="BI951" i="1"/>
  <c r="BI1053" i="1"/>
  <c r="BI1077" i="1"/>
  <c r="BI1459" i="1"/>
  <c r="BI1469" i="1"/>
  <c r="BI85" i="1"/>
  <c r="BI275" i="1"/>
  <c r="BI295" i="1"/>
  <c r="BI478" i="1"/>
  <c r="BI1342" i="1"/>
  <c r="BI1360" i="1"/>
  <c r="BI1485" i="1"/>
  <c r="BI1093" i="1"/>
  <c r="BI1115" i="1"/>
  <c r="BI65" i="1"/>
  <c r="BI209" i="1"/>
  <c r="BI229" i="1"/>
  <c r="BI438" i="1"/>
  <c r="BI458" i="1"/>
  <c r="BI1386" i="1"/>
  <c r="BI1405" i="1"/>
  <c r="BI1419" i="1"/>
  <c r="BI1251" i="1"/>
  <c r="BI1272" i="1"/>
  <c r="BI23" i="1"/>
  <c r="BI43" i="1"/>
  <c r="BI834" i="1"/>
  <c r="BI859" i="1"/>
  <c r="BI1142" i="1"/>
  <c r="BI1165" i="1"/>
  <c r="BH408" i="1"/>
  <c r="BH390" i="1"/>
  <c r="BH409" i="1"/>
  <c r="BH919" i="1"/>
  <c r="BH945" i="1"/>
  <c r="BH920" i="1"/>
  <c r="BH946" i="1"/>
  <c r="BI449" i="1"/>
  <c r="BI469" i="1"/>
  <c r="BI1107" i="1"/>
  <c r="BI1123" i="1"/>
  <c r="BI515" i="1"/>
  <c r="BI529" i="1"/>
  <c r="BI1043" i="1"/>
  <c r="BI1060" i="1"/>
  <c r="BI111" i="1"/>
  <c r="BI133" i="1"/>
  <c r="BI213" i="1"/>
  <c r="BI234" i="1"/>
  <c r="BI481" i="1"/>
  <c r="BI503" i="1"/>
  <c r="BI674" i="1"/>
  <c r="BI691" i="1"/>
  <c r="BI786" i="1"/>
  <c r="BI810" i="1"/>
  <c r="BI787" i="1"/>
  <c r="BI811" i="1"/>
  <c r="BI966" i="1"/>
  <c r="BI993" i="1"/>
  <c r="BI27" i="1"/>
  <c r="BI48" i="1"/>
  <c r="BI112" i="1"/>
  <c r="BI134" i="1"/>
  <c r="BI214" i="1"/>
  <c r="BI235" i="1"/>
  <c r="BI675" i="1"/>
  <c r="BI692" i="1"/>
  <c r="BI917" i="1"/>
  <c r="BI943" i="1"/>
  <c r="BI967" i="1"/>
  <c r="BI994" i="1"/>
  <c r="BI1071" i="1"/>
  <c r="BI1096" i="1"/>
  <c r="BI389" i="1"/>
  <c r="BH1398" i="1"/>
  <c r="BH45" i="1"/>
  <c r="BH68" i="1"/>
  <c r="BH87" i="1"/>
  <c r="BH212" i="1"/>
  <c r="BH232" i="1"/>
  <c r="BH784" i="1"/>
  <c r="BH808" i="1"/>
  <c r="BH587" i="1"/>
  <c r="BH615" i="1"/>
  <c r="BH641" i="1"/>
  <c r="BH670" i="1"/>
  <c r="BH687" i="1"/>
  <c r="BH909" i="1"/>
  <c r="BH935" i="1"/>
  <c r="BH829" i="1"/>
  <c r="BH337" i="1"/>
  <c r="BH359" i="1"/>
  <c r="BH382" i="1"/>
  <c r="BH1159" i="1"/>
  <c r="BH1183" i="1"/>
  <c r="BH1206" i="1"/>
  <c r="BH1087" i="1"/>
  <c r="BH1108" i="1"/>
  <c r="BH614" i="1"/>
  <c r="BH640" i="1"/>
  <c r="BH451" i="1"/>
  <c r="BH471" i="1"/>
  <c r="BH561" i="1"/>
  <c r="BH585" i="1"/>
  <c r="BH986" i="1"/>
  <c r="BH1010" i="1"/>
  <c r="BH1044" i="1"/>
  <c r="BH1061" i="1"/>
  <c r="BH490" i="1"/>
  <c r="BH510" i="1"/>
  <c r="BH525" i="1"/>
  <c r="BH123" i="1"/>
  <c r="BH146" i="1"/>
  <c r="BH62" i="1"/>
  <c r="BH1262" i="1"/>
  <c r="BH1283" i="1"/>
  <c r="BH1353" i="1"/>
  <c r="BH1374" i="1"/>
  <c r="BH1222" i="1"/>
  <c r="BH1237" i="1"/>
  <c r="BH20" i="1"/>
  <c r="BH40" i="1"/>
  <c r="BH728" i="1"/>
  <c r="BH747" i="1"/>
  <c r="BH1332" i="1"/>
  <c r="BH109" i="1"/>
  <c r="BH131" i="1"/>
  <c r="BH154" i="1"/>
  <c r="BH1144" i="1"/>
  <c r="BH1167" i="1"/>
  <c r="BH1189" i="1"/>
  <c r="BH839" i="1"/>
  <c r="BH865" i="1"/>
  <c r="BH886" i="1"/>
  <c r="BH736" i="1"/>
  <c r="BH755" i="1"/>
  <c r="BH75" i="1"/>
  <c r="BH90" i="1"/>
  <c r="BH1076" i="1"/>
  <c r="BH1098" i="1"/>
  <c r="BH1118" i="1"/>
  <c r="BH1090" i="1"/>
  <c r="BH962" i="1"/>
  <c r="BH988" i="1"/>
  <c r="BH1013" i="1"/>
  <c r="BH1161" i="1"/>
  <c r="BH1186" i="1"/>
  <c r="BH1208" i="1"/>
  <c r="BH1483" i="1"/>
  <c r="BH1497" i="1"/>
  <c r="BH66" i="1"/>
  <c r="BH211" i="1"/>
  <c r="BH231" i="1"/>
  <c r="BH1387" i="1"/>
  <c r="BH1406" i="1"/>
  <c r="BH1420" i="1"/>
  <c r="BH439" i="1"/>
  <c r="BH459" i="1"/>
  <c r="BH1252" i="1"/>
  <c r="BH1273" i="1"/>
  <c r="BH331" i="1"/>
  <c r="BH353" i="1"/>
  <c r="BH377" i="1"/>
  <c r="BH124" i="1"/>
  <c r="BH147" i="1"/>
  <c r="BH167" i="1"/>
  <c r="BH803" i="1"/>
  <c r="BH827" i="1"/>
  <c r="BH851" i="1"/>
  <c r="BH724" i="1"/>
  <c r="BH742" i="1"/>
  <c r="BH761" i="1"/>
  <c r="BH1156" i="1"/>
  <c r="BH1179" i="1"/>
  <c r="BH1203" i="1"/>
  <c r="BH121" i="1"/>
  <c r="BH144" i="1"/>
  <c r="BH300" i="1"/>
  <c r="BH635" i="1"/>
  <c r="BH651" i="1"/>
  <c r="BH931" i="1"/>
  <c r="BH957" i="1"/>
  <c r="BH1055" i="1"/>
  <c r="BH1079" i="1"/>
  <c r="BH1260" i="1"/>
  <c r="BH1281" i="1"/>
  <c r="BH1352" i="1"/>
  <c r="BH1372" i="1"/>
  <c r="D486" i="1"/>
  <c r="D506" i="1"/>
  <c r="D522" i="1"/>
  <c r="D1259" i="1"/>
  <c r="D1280" i="1"/>
  <c r="D1101" i="1"/>
  <c r="D1120" i="1"/>
  <c r="B1232" i="1"/>
  <c r="D1232" i="1"/>
  <c r="B1299" i="1"/>
  <c r="B1239" i="1"/>
  <c r="D1239" i="1"/>
  <c r="BH486" i="1"/>
  <c r="BH506" i="1"/>
  <c r="BH522" i="1"/>
  <c r="BH1259" i="1"/>
  <c r="BH1280" i="1"/>
  <c r="BH1101" i="1"/>
  <c r="BH1120" i="1"/>
  <c r="BH1232" i="1"/>
  <c r="BH1299" i="1"/>
  <c r="BH1239" i="1"/>
  <c r="A8" i="1"/>
  <c r="C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A9" i="1"/>
  <c r="C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A449" i="1"/>
  <c r="C449" i="1"/>
  <c r="E449" i="1"/>
  <c r="F449" i="1"/>
  <c r="G449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V449" i="1"/>
  <c r="AW449" i="1"/>
  <c r="AX449" i="1"/>
  <c r="AY449" i="1"/>
  <c r="AZ449" i="1"/>
  <c r="BA449" i="1"/>
  <c r="BB449" i="1"/>
  <c r="BC449" i="1"/>
  <c r="BD449" i="1"/>
  <c r="BE449" i="1"/>
  <c r="A469" i="1"/>
  <c r="C469" i="1"/>
  <c r="E469" i="1"/>
  <c r="F469" i="1"/>
  <c r="G469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V469" i="1"/>
  <c r="AW469" i="1"/>
  <c r="AX469" i="1"/>
  <c r="AY469" i="1"/>
  <c r="AZ469" i="1"/>
  <c r="BA469" i="1"/>
  <c r="BB469" i="1"/>
  <c r="BC469" i="1"/>
  <c r="BD469" i="1"/>
  <c r="BE469" i="1"/>
  <c r="A1107" i="1"/>
  <c r="C1107" i="1"/>
  <c r="E1107" i="1"/>
  <c r="F1107" i="1"/>
  <c r="G1107" i="1"/>
  <c r="H1107" i="1"/>
  <c r="I1107" i="1"/>
  <c r="J1107" i="1"/>
  <c r="K1107" i="1"/>
  <c r="L1107" i="1"/>
  <c r="M1107" i="1"/>
  <c r="N1107" i="1"/>
  <c r="O1107" i="1"/>
  <c r="P1107" i="1"/>
  <c r="Q1107" i="1"/>
  <c r="R1107" i="1"/>
  <c r="S1107" i="1"/>
  <c r="T1107" i="1"/>
  <c r="U1107" i="1"/>
  <c r="V1107" i="1"/>
  <c r="W1107" i="1"/>
  <c r="X1107" i="1"/>
  <c r="Y1107" i="1"/>
  <c r="Z1107" i="1"/>
  <c r="AA1107" i="1"/>
  <c r="AB1107" i="1"/>
  <c r="AC1107" i="1"/>
  <c r="AD1107" i="1"/>
  <c r="AE1107" i="1"/>
  <c r="AF1107" i="1"/>
  <c r="AG1107" i="1"/>
  <c r="AH1107" i="1"/>
  <c r="AI1107" i="1"/>
  <c r="AJ1107" i="1"/>
  <c r="AK1107" i="1"/>
  <c r="AL1107" i="1"/>
  <c r="AM1107" i="1"/>
  <c r="AN1107" i="1"/>
  <c r="AO1107" i="1"/>
  <c r="AP1107" i="1"/>
  <c r="AQ1107" i="1"/>
  <c r="AR1107" i="1"/>
  <c r="AS1107" i="1"/>
  <c r="AT1107" i="1"/>
  <c r="AU1107" i="1"/>
  <c r="AV1107" i="1"/>
  <c r="AW1107" i="1"/>
  <c r="AX1107" i="1"/>
  <c r="AY1107" i="1"/>
  <c r="AZ1107" i="1"/>
  <c r="BA1107" i="1"/>
  <c r="BB1107" i="1"/>
  <c r="BC1107" i="1"/>
  <c r="BD1107" i="1"/>
  <c r="BE1107" i="1"/>
  <c r="A1123" i="1"/>
  <c r="C1123" i="1"/>
  <c r="E1123" i="1"/>
  <c r="F1123" i="1"/>
  <c r="G1123" i="1"/>
  <c r="H1123" i="1"/>
  <c r="I1123" i="1"/>
  <c r="J1123" i="1"/>
  <c r="K1123" i="1"/>
  <c r="L1123" i="1"/>
  <c r="M1123" i="1"/>
  <c r="N1123" i="1"/>
  <c r="O1123" i="1"/>
  <c r="P1123" i="1"/>
  <c r="Q1123" i="1"/>
  <c r="R1123" i="1"/>
  <c r="S1123" i="1"/>
  <c r="T1123" i="1"/>
  <c r="U1123" i="1"/>
  <c r="V1123" i="1"/>
  <c r="W1123" i="1"/>
  <c r="X1123" i="1"/>
  <c r="Y1123" i="1"/>
  <c r="Z1123" i="1"/>
  <c r="AA1123" i="1"/>
  <c r="AB1123" i="1"/>
  <c r="AC1123" i="1"/>
  <c r="AD1123" i="1"/>
  <c r="AE1123" i="1"/>
  <c r="AF1123" i="1"/>
  <c r="AG1123" i="1"/>
  <c r="AH1123" i="1"/>
  <c r="AI1123" i="1"/>
  <c r="AJ1123" i="1"/>
  <c r="AK1123" i="1"/>
  <c r="AL1123" i="1"/>
  <c r="AM1123" i="1"/>
  <c r="AN1123" i="1"/>
  <c r="AO1123" i="1"/>
  <c r="AP1123" i="1"/>
  <c r="AQ1123" i="1"/>
  <c r="AR1123" i="1"/>
  <c r="AS1123" i="1"/>
  <c r="AT1123" i="1"/>
  <c r="AU1123" i="1"/>
  <c r="AV1123" i="1"/>
  <c r="AW1123" i="1"/>
  <c r="AX1123" i="1"/>
  <c r="AY1123" i="1"/>
  <c r="AZ1123" i="1"/>
  <c r="BA1123" i="1"/>
  <c r="BB1123" i="1"/>
  <c r="BC1123" i="1"/>
  <c r="BD1123" i="1"/>
  <c r="BE1123" i="1"/>
  <c r="A515" i="1"/>
  <c r="C515" i="1"/>
  <c r="E515" i="1"/>
  <c r="F515" i="1"/>
  <c r="G515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AG515" i="1"/>
  <c r="AH515" i="1"/>
  <c r="AI515" i="1"/>
  <c r="AJ515" i="1"/>
  <c r="AK515" i="1"/>
  <c r="AL515" i="1"/>
  <c r="AM515" i="1"/>
  <c r="AN515" i="1"/>
  <c r="AO515" i="1"/>
  <c r="AP515" i="1"/>
  <c r="AQ515" i="1"/>
  <c r="AR515" i="1"/>
  <c r="AS515" i="1"/>
  <c r="AT515" i="1"/>
  <c r="AU515" i="1"/>
  <c r="AV515" i="1"/>
  <c r="AW515" i="1"/>
  <c r="AX515" i="1"/>
  <c r="AY515" i="1"/>
  <c r="AZ515" i="1"/>
  <c r="BA515" i="1"/>
  <c r="BB515" i="1"/>
  <c r="BC515" i="1"/>
  <c r="BD515" i="1"/>
  <c r="BE515" i="1"/>
  <c r="A529" i="1"/>
  <c r="C529" i="1"/>
  <c r="E529" i="1"/>
  <c r="F529" i="1"/>
  <c r="G529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AG529" i="1"/>
  <c r="AH529" i="1"/>
  <c r="AI529" i="1"/>
  <c r="AJ529" i="1"/>
  <c r="AK529" i="1"/>
  <c r="AL529" i="1"/>
  <c r="AM529" i="1"/>
  <c r="AN529" i="1"/>
  <c r="AO529" i="1"/>
  <c r="AP529" i="1"/>
  <c r="AQ529" i="1"/>
  <c r="AR529" i="1"/>
  <c r="AS529" i="1"/>
  <c r="AT529" i="1"/>
  <c r="AU529" i="1"/>
  <c r="AV529" i="1"/>
  <c r="AW529" i="1"/>
  <c r="AX529" i="1"/>
  <c r="AY529" i="1"/>
  <c r="AZ529" i="1"/>
  <c r="BA529" i="1"/>
  <c r="BB529" i="1"/>
  <c r="BC529" i="1"/>
  <c r="BD529" i="1"/>
  <c r="BE529" i="1"/>
  <c r="A1043" i="1"/>
  <c r="C1043" i="1"/>
  <c r="E1043" i="1"/>
  <c r="F1043" i="1"/>
  <c r="G1043" i="1"/>
  <c r="H1043" i="1"/>
  <c r="I1043" i="1"/>
  <c r="J1043" i="1"/>
  <c r="K1043" i="1"/>
  <c r="L1043" i="1"/>
  <c r="M1043" i="1"/>
  <c r="N1043" i="1"/>
  <c r="O1043" i="1"/>
  <c r="P1043" i="1"/>
  <c r="Q1043" i="1"/>
  <c r="R1043" i="1"/>
  <c r="S1043" i="1"/>
  <c r="T1043" i="1"/>
  <c r="U1043" i="1"/>
  <c r="V1043" i="1"/>
  <c r="W1043" i="1"/>
  <c r="X1043" i="1"/>
  <c r="Y1043" i="1"/>
  <c r="Z1043" i="1"/>
  <c r="AA1043" i="1"/>
  <c r="AB1043" i="1"/>
  <c r="AC1043" i="1"/>
  <c r="AD1043" i="1"/>
  <c r="AE1043" i="1"/>
  <c r="AF1043" i="1"/>
  <c r="AG1043" i="1"/>
  <c r="AH1043" i="1"/>
  <c r="AI1043" i="1"/>
  <c r="AJ1043" i="1"/>
  <c r="AK1043" i="1"/>
  <c r="AL1043" i="1"/>
  <c r="AM1043" i="1"/>
  <c r="AN1043" i="1"/>
  <c r="AO1043" i="1"/>
  <c r="AP1043" i="1"/>
  <c r="AQ1043" i="1"/>
  <c r="AR1043" i="1"/>
  <c r="AS1043" i="1"/>
  <c r="AT1043" i="1"/>
  <c r="AU1043" i="1"/>
  <c r="AV1043" i="1"/>
  <c r="AW1043" i="1"/>
  <c r="AX1043" i="1"/>
  <c r="AY1043" i="1"/>
  <c r="AZ1043" i="1"/>
  <c r="BA1043" i="1"/>
  <c r="BB1043" i="1"/>
  <c r="BC1043" i="1"/>
  <c r="BD1043" i="1"/>
  <c r="BE1043" i="1"/>
  <c r="A1060" i="1"/>
  <c r="C1060" i="1"/>
  <c r="E1060" i="1"/>
  <c r="F1060" i="1"/>
  <c r="G1060" i="1"/>
  <c r="H1060" i="1"/>
  <c r="I1060" i="1"/>
  <c r="J1060" i="1"/>
  <c r="K1060" i="1"/>
  <c r="L1060" i="1"/>
  <c r="M1060" i="1"/>
  <c r="N1060" i="1"/>
  <c r="O1060" i="1"/>
  <c r="P1060" i="1"/>
  <c r="Q1060" i="1"/>
  <c r="R1060" i="1"/>
  <c r="S1060" i="1"/>
  <c r="T1060" i="1"/>
  <c r="U1060" i="1"/>
  <c r="V1060" i="1"/>
  <c r="W1060" i="1"/>
  <c r="X1060" i="1"/>
  <c r="Y1060" i="1"/>
  <c r="Z1060" i="1"/>
  <c r="AA1060" i="1"/>
  <c r="AB1060" i="1"/>
  <c r="AC1060" i="1"/>
  <c r="AD1060" i="1"/>
  <c r="AE1060" i="1"/>
  <c r="AF1060" i="1"/>
  <c r="AG1060" i="1"/>
  <c r="AH1060" i="1"/>
  <c r="AI1060" i="1"/>
  <c r="AJ1060" i="1"/>
  <c r="AK1060" i="1"/>
  <c r="AL1060" i="1"/>
  <c r="AM1060" i="1"/>
  <c r="AN1060" i="1"/>
  <c r="AO1060" i="1"/>
  <c r="AP1060" i="1"/>
  <c r="AQ1060" i="1"/>
  <c r="AR1060" i="1"/>
  <c r="AS1060" i="1"/>
  <c r="AT1060" i="1"/>
  <c r="AU1060" i="1"/>
  <c r="AV1060" i="1"/>
  <c r="AW1060" i="1"/>
  <c r="AX1060" i="1"/>
  <c r="AY1060" i="1"/>
  <c r="AZ1060" i="1"/>
  <c r="BA1060" i="1"/>
  <c r="BB1060" i="1"/>
  <c r="BC1060" i="1"/>
  <c r="BD1060" i="1"/>
  <c r="BE1060" i="1"/>
  <c r="A111" i="1"/>
  <c r="C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A133" i="1"/>
  <c r="C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A213" i="1"/>
  <c r="C213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A234" i="1"/>
  <c r="C234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A481" i="1"/>
  <c r="C481" i="1"/>
  <c r="E481" i="1"/>
  <c r="F481" i="1"/>
  <c r="G481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V481" i="1"/>
  <c r="AW481" i="1"/>
  <c r="AX481" i="1"/>
  <c r="AY481" i="1"/>
  <c r="AZ481" i="1"/>
  <c r="BA481" i="1"/>
  <c r="BB481" i="1"/>
  <c r="BC481" i="1"/>
  <c r="BD481" i="1"/>
  <c r="BE481" i="1"/>
  <c r="A503" i="1"/>
  <c r="C503" i="1"/>
  <c r="E503" i="1"/>
  <c r="F503" i="1"/>
  <c r="G503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AG503" i="1"/>
  <c r="AH503" i="1"/>
  <c r="AI503" i="1"/>
  <c r="AJ503" i="1"/>
  <c r="AK503" i="1"/>
  <c r="AL503" i="1"/>
  <c r="AM503" i="1"/>
  <c r="AN503" i="1"/>
  <c r="AO503" i="1"/>
  <c r="AP503" i="1"/>
  <c r="AQ503" i="1"/>
  <c r="AR503" i="1"/>
  <c r="AS503" i="1"/>
  <c r="AT503" i="1"/>
  <c r="AU503" i="1"/>
  <c r="AV503" i="1"/>
  <c r="AW503" i="1"/>
  <c r="AX503" i="1"/>
  <c r="AY503" i="1"/>
  <c r="AZ503" i="1"/>
  <c r="BA503" i="1"/>
  <c r="BB503" i="1"/>
  <c r="BC503" i="1"/>
  <c r="BD503" i="1"/>
  <c r="BE503" i="1"/>
  <c r="A674" i="1"/>
  <c r="C674" i="1"/>
  <c r="E674" i="1"/>
  <c r="F674" i="1"/>
  <c r="G674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AG674" i="1"/>
  <c r="AH674" i="1"/>
  <c r="AI674" i="1"/>
  <c r="AJ674" i="1"/>
  <c r="AK674" i="1"/>
  <c r="AL674" i="1"/>
  <c r="AM674" i="1"/>
  <c r="AN674" i="1"/>
  <c r="AO674" i="1"/>
  <c r="AP674" i="1"/>
  <c r="AQ674" i="1"/>
  <c r="AR674" i="1"/>
  <c r="AS674" i="1"/>
  <c r="AT674" i="1"/>
  <c r="AU674" i="1"/>
  <c r="AV674" i="1"/>
  <c r="AW674" i="1"/>
  <c r="AX674" i="1"/>
  <c r="AY674" i="1"/>
  <c r="AZ674" i="1"/>
  <c r="BA674" i="1"/>
  <c r="BB674" i="1"/>
  <c r="BC674" i="1"/>
  <c r="BD674" i="1"/>
  <c r="BE674" i="1"/>
  <c r="A691" i="1"/>
  <c r="C691" i="1"/>
  <c r="E691" i="1"/>
  <c r="F691" i="1"/>
  <c r="G691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AG691" i="1"/>
  <c r="AH691" i="1"/>
  <c r="AI691" i="1"/>
  <c r="AJ691" i="1"/>
  <c r="AK691" i="1"/>
  <c r="AL691" i="1"/>
  <c r="AM691" i="1"/>
  <c r="AN691" i="1"/>
  <c r="AO691" i="1"/>
  <c r="AP691" i="1"/>
  <c r="AQ691" i="1"/>
  <c r="AR691" i="1"/>
  <c r="AS691" i="1"/>
  <c r="AT691" i="1"/>
  <c r="AU691" i="1"/>
  <c r="AV691" i="1"/>
  <c r="AW691" i="1"/>
  <c r="AX691" i="1"/>
  <c r="AY691" i="1"/>
  <c r="AZ691" i="1"/>
  <c r="BA691" i="1"/>
  <c r="BB691" i="1"/>
  <c r="BC691" i="1"/>
  <c r="BD691" i="1"/>
  <c r="BE691" i="1"/>
  <c r="A786" i="1"/>
  <c r="C786" i="1"/>
  <c r="E786" i="1"/>
  <c r="F786" i="1"/>
  <c r="G786" i="1"/>
  <c r="H786" i="1"/>
  <c r="I786" i="1"/>
  <c r="J786" i="1"/>
  <c r="K786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AG786" i="1"/>
  <c r="AH786" i="1"/>
  <c r="AI786" i="1"/>
  <c r="AJ786" i="1"/>
  <c r="AK786" i="1"/>
  <c r="AL786" i="1"/>
  <c r="AM786" i="1"/>
  <c r="AN786" i="1"/>
  <c r="AO786" i="1"/>
  <c r="AP786" i="1"/>
  <c r="AQ786" i="1"/>
  <c r="AR786" i="1"/>
  <c r="AS786" i="1"/>
  <c r="AT786" i="1"/>
  <c r="AU786" i="1"/>
  <c r="AV786" i="1"/>
  <c r="AW786" i="1"/>
  <c r="AX786" i="1"/>
  <c r="AY786" i="1"/>
  <c r="AZ786" i="1"/>
  <c r="BA786" i="1"/>
  <c r="BB786" i="1"/>
  <c r="BC786" i="1"/>
  <c r="BD786" i="1"/>
  <c r="BE786" i="1"/>
  <c r="A810" i="1"/>
  <c r="C810" i="1"/>
  <c r="E810" i="1"/>
  <c r="F810" i="1"/>
  <c r="G810" i="1"/>
  <c r="H810" i="1"/>
  <c r="I810" i="1"/>
  <c r="J810" i="1"/>
  <c r="K810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AG810" i="1"/>
  <c r="AH810" i="1"/>
  <c r="AI810" i="1"/>
  <c r="AJ810" i="1"/>
  <c r="AK810" i="1"/>
  <c r="AL810" i="1"/>
  <c r="AM810" i="1"/>
  <c r="AN810" i="1"/>
  <c r="AO810" i="1"/>
  <c r="AP810" i="1"/>
  <c r="AQ810" i="1"/>
  <c r="AR810" i="1"/>
  <c r="AS810" i="1"/>
  <c r="AT810" i="1"/>
  <c r="AU810" i="1"/>
  <c r="AV810" i="1"/>
  <c r="AW810" i="1"/>
  <c r="AX810" i="1"/>
  <c r="AY810" i="1"/>
  <c r="AZ810" i="1"/>
  <c r="BA810" i="1"/>
  <c r="BB810" i="1"/>
  <c r="BC810" i="1"/>
  <c r="BD810" i="1"/>
  <c r="BE810" i="1"/>
  <c r="A787" i="1"/>
  <c r="C787" i="1"/>
  <c r="E787" i="1"/>
  <c r="F787" i="1"/>
  <c r="G787" i="1"/>
  <c r="H787" i="1"/>
  <c r="I787" i="1"/>
  <c r="J787" i="1"/>
  <c r="K787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X787" i="1"/>
  <c r="Y787" i="1"/>
  <c r="Z787" i="1"/>
  <c r="AA787" i="1"/>
  <c r="AB787" i="1"/>
  <c r="AC787" i="1"/>
  <c r="AD787" i="1"/>
  <c r="AE787" i="1"/>
  <c r="AF787" i="1"/>
  <c r="AG787" i="1"/>
  <c r="AH787" i="1"/>
  <c r="AI787" i="1"/>
  <c r="AJ787" i="1"/>
  <c r="AK787" i="1"/>
  <c r="AL787" i="1"/>
  <c r="AM787" i="1"/>
  <c r="AN787" i="1"/>
  <c r="AO787" i="1"/>
  <c r="AP787" i="1"/>
  <c r="AQ787" i="1"/>
  <c r="AR787" i="1"/>
  <c r="AS787" i="1"/>
  <c r="AT787" i="1"/>
  <c r="AU787" i="1"/>
  <c r="AV787" i="1"/>
  <c r="AW787" i="1"/>
  <c r="AX787" i="1"/>
  <c r="AY787" i="1"/>
  <c r="AZ787" i="1"/>
  <c r="BA787" i="1"/>
  <c r="BB787" i="1"/>
  <c r="BC787" i="1"/>
  <c r="BD787" i="1"/>
  <c r="BE787" i="1"/>
  <c r="A811" i="1"/>
  <c r="C811" i="1"/>
  <c r="E811" i="1"/>
  <c r="F811" i="1"/>
  <c r="G811" i="1"/>
  <c r="H811" i="1"/>
  <c r="I811" i="1"/>
  <c r="J811" i="1"/>
  <c r="K811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X811" i="1"/>
  <c r="Y811" i="1"/>
  <c r="Z811" i="1"/>
  <c r="AA811" i="1"/>
  <c r="AB811" i="1"/>
  <c r="AC811" i="1"/>
  <c r="AD811" i="1"/>
  <c r="AE811" i="1"/>
  <c r="AF811" i="1"/>
  <c r="AG811" i="1"/>
  <c r="AH811" i="1"/>
  <c r="AI811" i="1"/>
  <c r="AJ811" i="1"/>
  <c r="AK811" i="1"/>
  <c r="AL811" i="1"/>
  <c r="AM811" i="1"/>
  <c r="AN811" i="1"/>
  <c r="AO811" i="1"/>
  <c r="AP811" i="1"/>
  <c r="AQ811" i="1"/>
  <c r="AR811" i="1"/>
  <c r="AS811" i="1"/>
  <c r="AT811" i="1"/>
  <c r="AU811" i="1"/>
  <c r="AV811" i="1"/>
  <c r="AW811" i="1"/>
  <c r="AX811" i="1"/>
  <c r="AY811" i="1"/>
  <c r="AZ811" i="1"/>
  <c r="BA811" i="1"/>
  <c r="BB811" i="1"/>
  <c r="BC811" i="1"/>
  <c r="BD811" i="1"/>
  <c r="BE811" i="1"/>
  <c r="A966" i="1"/>
  <c r="C966" i="1"/>
  <c r="E966" i="1"/>
  <c r="F966" i="1"/>
  <c r="G966" i="1"/>
  <c r="H966" i="1"/>
  <c r="I966" i="1"/>
  <c r="J966" i="1"/>
  <c r="K966" i="1"/>
  <c r="L966" i="1"/>
  <c r="M966" i="1"/>
  <c r="N966" i="1"/>
  <c r="O966" i="1"/>
  <c r="P966" i="1"/>
  <c r="Q966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AG966" i="1"/>
  <c r="AH966" i="1"/>
  <c r="AI966" i="1"/>
  <c r="AJ966" i="1"/>
  <c r="AK966" i="1"/>
  <c r="AL966" i="1"/>
  <c r="AM966" i="1"/>
  <c r="AN966" i="1"/>
  <c r="AO966" i="1"/>
  <c r="AP966" i="1"/>
  <c r="AQ966" i="1"/>
  <c r="AR966" i="1"/>
  <c r="AS966" i="1"/>
  <c r="AT966" i="1"/>
  <c r="AU966" i="1"/>
  <c r="AV966" i="1"/>
  <c r="AW966" i="1"/>
  <c r="AX966" i="1"/>
  <c r="AY966" i="1"/>
  <c r="AZ966" i="1"/>
  <c r="BA966" i="1"/>
  <c r="BB966" i="1"/>
  <c r="BC966" i="1"/>
  <c r="BD966" i="1"/>
  <c r="BE966" i="1"/>
  <c r="A993" i="1"/>
  <c r="C993" i="1"/>
  <c r="E993" i="1"/>
  <c r="F993" i="1"/>
  <c r="G993" i="1"/>
  <c r="H993" i="1"/>
  <c r="I993" i="1"/>
  <c r="J993" i="1"/>
  <c r="K993" i="1"/>
  <c r="L993" i="1"/>
  <c r="M993" i="1"/>
  <c r="N993" i="1"/>
  <c r="O993" i="1"/>
  <c r="P993" i="1"/>
  <c r="Q993" i="1"/>
  <c r="R993" i="1"/>
  <c r="S993" i="1"/>
  <c r="T993" i="1"/>
  <c r="U993" i="1"/>
  <c r="V993" i="1"/>
  <c r="W993" i="1"/>
  <c r="X993" i="1"/>
  <c r="Y993" i="1"/>
  <c r="Z993" i="1"/>
  <c r="AA993" i="1"/>
  <c r="AB993" i="1"/>
  <c r="AC993" i="1"/>
  <c r="AD993" i="1"/>
  <c r="AE993" i="1"/>
  <c r="AF993" i="1"/>
  <c r="AG993" i="1"/>
  <c r="AH993" i="1"/>
  <c r="AI993" i="1"/>
  <c r="AJ993" i="1"/>
  <c r="AK993" i="1"/>
  <c r="AL993" i="1"/>
  <c r="AM993" i="1"/>
  <c r="AN993" i="1"/>
  <c r="AO993" i="1"/>
  <c r="AP993" i="1"/>
  <c r="AQ993" i="1"/>
  <c r="AR993" i="1"/>
  <c r="AS993" i="1"/>
  <c r="AT993" i="1"/>
  <c r="AU993" i="1"/>
  <c r="AV993" i="1"/>
  <c r="AW993" i="1"/>
  <c r="AX993" i="1"/>
  <c r="AY993" i="1"/>
  <c r="AZ993" i="1"/>
  <c r="BA993" i="1"/>
  <c r="BB993" i="1"/>
  <c r="BC993" i="1"/>
  <c r="BD993" i="1"/>
  <c r="BE993" i="1"/>
  <c r="A27" i="1"/>
  <c r="C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A48" i="1"/>
  <c r="C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A112" i="1"/>
  <c r="C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A134" i="1"/>
  <c r="C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A214" i="1"/>
  <c r="C214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A235" i="1"/>
  <c r="C235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A675" i="1"/>
  <c r="C675" i="1"/>
  <c r="E675" i="1"/>
  <c r="F675" i="1"/>
  <c r="G675" i="1"/>
  <c r="H675" i="1"/>
  <c r="I675" i="1"/>
  <c r="J675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AD675" i="1"/>
  <c r="AE675" i="1"/>
  <c r="AF675" i="1"/>
  <c r="AG675" i="1"/>
  <c r="AH675" i="1"/>
  <c r="AI675" i="1"/>
  <c r="AJ675" i="1"/>
  <c r="AK675" i="1"/>
  <c r="AL675" i="1"/>
  <c r="AM675" i="1"/>
  <c r="AN675" i="1"/>
  <c r="AO675" i="1"/>
  <c r="AP675" i="1"/>
  <c r="AQ675" i="1"/>
  <c r="AR675" i="1"/>
  <c r="AS675" i="1"/>
  <c r="AT675" i="1"/>
  <c r="AU675" i="1"/>
  <c r="AV675" i="1"/>
  <c r="AW675" i="1"/>
  <c r="AX675" i="1"/>
  <c r="AY675" i="1"/>
  <c r="AZ675" i="1"/>
  <c r="BA675" i="1"/>
  <c r="BB675" i="1"/>
  <c r="BC675" i="1"/>
  <c r="BD675" i="1"/>
  <c r="BE675" i="1"/>
  <c r="A692" i="1"/>
  <c r="C692" i="1"/>
  <c r="E692" i="1"/>
  <c r="F692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AG692" i="1"/>
  <c r="AH692" i="1"/>
  <c r="AI692" i="1"/>
  <c r="AJ692" i="1"/>
  <c r="AK692" i="1"/>
  <c r="AL692" i="1"/>
  <c r="AM692" i="1"/>
  <c r="AN692" i="1"/>
  <c r="AO692" i="1"/>
  <c r="AP692" i="1"/>
  <c r="AQ692" i="1"/>
  <c r="AR692" i="1"/>
  <c r="AS692" i="1"/>
  <c r="AT692" i="1"/>
  <c r="AU692" i="1"/>
  <c r="AV692" i="1"/>
  <c r="AW692" i="1"/>
  <c r="AX692" i="1"/>
  <c r="AY692" i="1"/>
  <c r="AZ692" i="1"/>
  <c r="BA692" i="1"/>
  <c r="BB692" i="1"/>
  <c r="BC692" i="1"/>
  <c r="BD692" i="1"/>
  <c r="BE692" i="1"/>
  <c r="A917" i="1"/>
  <c r="C917" i="1"/>
  <c r="E917" i="1"/>
  <c r="F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AA917" i="1"/>
  <c r="AB917" i="1"/>
  <c r="AC917" i="1"/>
  <c r="AD917" i="1"/>
  <c r="AE917" i="1"/>
  <c r="AF917" i="1"/>
  <c r="AG917" i="1"/>
  <c r="AH917" i="1"/>
  <c r="AI917" i="1"/>
  <c r="AJ917" i="1"/>
  <c r="AK917" i="1"/>
  <c r="AL917" i="1"/>
  <c r="AM917" i="1"/>
  <c r="AN917" i="1"/>
  <c r="AO917" i="1"/>
  <c r="AP917" i="1"/>
  <c r="AQ917" i="1"/>
  <c r="AR917" i="1"/>
  <c r="AS917" i="1"/>
  <c r="AT917" i="1"/>
  <c r="AU917" i="1"/>
  <c r="AV917" i="1"/>
  <c r="AW917" i="1"/>
  <c r="AX917" i="1"/>
  <c r="AY917" i="1"/>
  <c r="AZ917" i="1"/>
  <c r="BA917" i="1"/>
  <c r="BB917" i="1"/>
  <c r="BC917" i="1"/>
  <c r="BD917" i="1"/>
  <c r="BE917" i="1"/>
  <c r="A943" i="1"/>
  <c r="C943" i="1"/>
  <c r="E943" i="1"/>
  <c r="F943" i="1"/>
  <c r="G943" i="1"/>
  <c r="H943" i="1"/>
  <c r="I943" i="1"/>
  <c r="J943" i="1"/>
  <c r="K943" i="1"/>
  <c r="L943" i="1"/>
  <c r="M943" i="1"/>
  <c r="N943" i="1"/>
  <c r="O943" i="1"/>
  <c r="P943" i="1"/>
  <c r="Q943" i="1"/>
  <c r="R943" i="1"/>
  <c r="S943" i="1"/>
  <c r="T943" i="1"/>
  <c r="U943" i="1"/>
  <c r="V943" i="1"/>
  <c r="W943" i="1"/>
  <c r="X943" i="1"/>
  <c r="Y943" i="1"/>
  <c r="Z943" i="1"/>
  <c r="AA943" i="1"/>
  <c r="AB943" i="1"/>
  <c r="AC943" i="1"/>
  <c r="AD943" i="1"/>
  <c r="AE943" i="1"/>
  <c r="AF943" i="1"/>
  <c r="AG943" i="1"/>
  <c r="AH943" i="1"/>
  <c r="AI943" i="1"/>
  <c r="AJ943" i="1"/>
  <c r="AK943" i="1"/>
  <c r="AL943" i="1"/>
  <c r="AM943" i="1"/>
  <c r="AN943" i="1"/>
  <c r="AO943" i="1"/>
  <c r="AP943" i="1"/>
  <c r="AQ943" i="1"/>
  <c r="AR943" i="1"/>
  <c r="AS943" i="1"/>
  <c r="AT943" i="1"/>
  <c r="AU943" i="1"/>
  <c r="AV943" i="1"/>
  <c r="AW943" i="1"/>
  <c r="AX943" i="1"/>
  <c r="AY943" i="1"/>
  <c r="AZ943" i="1"/>
  <c r="BA943" i="1"/>
  <c r="BB943" i="1"/>
  <c r="BC943" i="1"/>
  <c r="BD943" i="1"/>
  <c r="BE943" i="1"/>
  <c r="A967" i="1"/>
  <c r="C967" i="1"/>
  <c r="E967" i="1"/>
  <c r="F967" i="1"/>
  <c r="G967" i="1"/>
  <c r="H967" i="1"/>
  <c r="I967" i="1"/>
  <c r="J967" i="1"/>
  <c r="K967" i="1"/>
  <c r="L967" i="1"/>
  <c r="M967" i="1"/>
  <c r="N967" i="1"/>
  <c r="O967" i="1"/>
  <c r="P967" i="1"/>
  <c r="Q967" i="1"/>
  <c r="R967" i="1"/>
  <c r="S967" i="1"/>
  <c r="T967" i="1"/>
  <c r="U967" i="1"/>
  <c r="V967" i="1"/>
  <c r="W967" i="1"/>
  <c r="X967" i="1"/>
  <c r="Y967" i="1"/>
  <c r="Z967" i="1"/>
  <c r="AA967" i="1"/>
  <c r="AB967" i="1"/>
  <c r="AC967" i="1"/>
  <c r="AD967" i="1"/>
  <c r="AE967" i="1"/>
  <c r="AF967" i="1"/>
  <c r="AG967" i="1"/>
  <c r="AH967" i="1"/>
  <c r="AI967" i="1"/>
  <c r="AJ967" i="1"/>
  <c r="AK967" i="1"/>
  <c r="AL967" i="1"/>
  <c r="AM967" i="1"/>
  <c r="AN967" i="1"/>
  <c r="AO967" i="1"/>
  <c r="AP967" i="1"/>
  <c r="AQ967" i="1"/>
  <c r="AR967" i="1"/>
  <c r="AS967" i="1"/>
  <c r="AT967" i="1"/>
  <c r="AU967" i="1"/>
  <c r="AV967" i="1"/>
  <c r="AW967" i="1"/>
  <c r="AX967" i="1"/>
  <c r="AY967" i="1"/>
  <c r="AZ967" i="1"/>
  <c r="BA967" i="1"/>
  <c r="BB967" i="1"/>
  <c r="BC967" i="1"/>
  <c r="BD967" i="1"/>
  <c r="BE967" i="1"/>
  <c r="A994" i="1"/>
  <c r="C994" i="1"/>
  <c r="E994" i="1"/>
  <c r="F994" i="1"/>
  <c r="G994" i="1"/>
  <c r="H994" i="1"/>
  <c r="I994" i="1"/>
  <c r="J994" i="1"/>
  <c r="K994" i="1"/>
  <c r="L994" i="1"/>
  <c r="M994" i="1"/>
  <c r="N994" i="1"/>
  <c r="O994" i="1"/>
  <c r="P994" i="1"/>
  <c r="Q994" i="1"/>
  <c r="R994" i="1"/>
  <c r="S994" i="1"/>
  <c r="T994" i="1"/>
  <c r="U994" i="1"/>
  <c r="V994" i="1"/>
  <c r="W994" i="1"/>
  <c r="X994" i="1"/>
  <c r="Y994" i="1"/>
  <c r="Z994" i="1"/>
  <c r="AA994" i="1"/>
  <c r="AB994" i="1"/>
  <c r="AC994" i="1"/>
  <c r="AD994" i="1"/>
  <c r="AE994" i="1"/>
  <c r="AF994" i="1"/>
  <c r="AG994" i="1"/>
  <c r="AH994" i="1"/>
  <c r="AI994" i="1"/>
  <c r="AJ994" i="1"/>
  <c r="AK994" i="1"/>
  <c r="AL994" i="1"/>
  <c r="AM994" i="1"/>
  <c r="AN994" i="1"/>
  <c r="AO994" i="1"/>
  <c r="AP994" i="1"/>
  <c r="AQ994" i="1"/>
  <c r="AR994" i="1"/>
  <c r="AS994" i="1"/>
  <c r="AT994" i="1"/>
  <c r="AU994" i="1"/>
  <c r="AV994" i="1"/>
  <c r="AW994" i="1"/>
  <c r="AX994" i="1"/>
  <c r="AY994" i="1"/>
  <c r="AZ994" i="1"/>
  <c r="BA994" i="1"/>
  <c r="BB994" i="1"/>
  <c r="BC994" i="1"/>
  <c r="BD994" i="1"/>
  <c r="BE994" i="1"/>
  <c r="A1071" i="1"/>
  <c r="C1071" i="1"/>
  <c r="E1071" i="1"/>
  <c r="F1071" i="1"/>
  <c r="G1071" i="1"/>
  <c r="H1071" i="1"/>
  <c r="I1071" i="1"/>
  <c r="J1071" i="1"/>
  <c r="K1071" i="1"/>
  <c r="L1071" i="1"/>
  <c r="M1071" i="1"/>
  <c r="N1071" i="1"/>
  <c r="O1071" i="1"/>
  <c r="P1071" i="1"/>
  <c r="Q1071" i="1"/>
  <c r="R1071" i="1"/>
  <c r="S1071" i="1"/>
  <c r="T1071" i="1"/>
  <c r="U1071" i="1"/>
  <c r="V1071" i="1"/>
  <c r="W1071" i="1"/>
  <c r="X1071" i="1"/>
  <c r="Y1071" i="1"/>
  <c r="Z1071" i="1"/>
  <c r="AA1071" i="1"/>
  <c r="AB1071" i="1"/>
  <c r="AC1071" i="1"/>
  <c r="AD1071" i="1"/>
  <c r="AE1071" i="1"/>
  <c r="AF1071" i="1"/>
  <c r="AG1071" i="1"/>
  <c r="AH1071" i="1"/>
  <c r="AI1071" i="1"/>
  <c r="AJ1071" i="1"/>
  <c r="AK1071" i="1"/>
  <c r="AL1071" i="1"/>
  <c r="AM1071" i="1"/>
  <c r="AN1071" i="1"/>
  <c r="AO1071" i="1"/>
  <c r="AP1071" i="1"/>
  <c r="AQ1071" i="1"/>
  <c r="AR1071" i="1"/>
  <c r="AS1071" i="1"/>
  <c r="AT1071" i="1"/>
  <c r="AU1071" i="1"/>
  <c r="AV1071" i="1"/>
  <c r="AW1071" i="1"/>
  <c r="AX1071" i="1"/>
  <c r="AY1071" i="1"/>
  <c r="AZ1071" i="1"/>
  <c r="BA1071" i="1"/>
  <c r="BB1071" i="1"/>
  <c r="BC1071" i="1"/>
  <c r="BD1071" i="1"/>
  <c r="BE1071" i="1"/>
  <c r="A1096" i="1"/>
  <c r="C1096" i="1"/>
  <c r="E1096" i="1"/>
  <c r="F1096" i="1"/>
  <c r="G1096" i="1"/>
  <c r="H1096" i="1"/>
  <c r="I1096" i="1"/>
  <c r="J1096" i="1"/>
  <c r="K1096" i="1"/>
  <c r="L1096" i="1"/>
  <c r="M1096" i="1"/>
  <c r="N1096" i="1"/>
  <c r="O1096" i="1"/>
  <c r="P1096" i="1"/>
  <c r="Q1096" i="1"/>
  <c r="R1096" i="1"/>
  <c r="S1096" i="1"/>
  <c r="T1096" i="1"/>
  <c r="U1096" i="1"/>
  <c r="V1096" i="1"/>
  <c r="W1096" i="1"/>
  <c r="X1096" i="1"/>
  <c r="Y1096" i="1"/>
  <c r="Z1096" i="1"/>
  <c r="AA1096" i="1"/>
  <c r="AB1096" i="1"/>
  <c r="AC1096" i="1"/>
  <c r="AD1096" i="1"/>
  <c r="AE1096" i="1"/>
  <c r="AF1096" i="1"/>
  <c r="AG1096" i="1"/>
  <c r="AH1096" i="1"/>
  <c r="AI1096" i="1"/>
  <c r="AJ1096" i="1"/>
  <c r="AK1096" i="1"/>
  <c r="AL1096" i="1"/>
  <c r="AM1096" i="1"/>
  <c r="AN1096" i="1"/>
  <c r="AO1096" i="1"/>
  <c r="AP1096" i="1"/>
  <c r="AQ1096" i="1"/>
  <c r="AR1096" i="1"/>
  <c r="AS1096" i="1"/>
  <c r="AT1096" i="1"/>
  <c r="AU1096" i="1"/>
  <c r="AV1096" i="1"/>
  <c r="AW1096" i="1"/>
  <c r="AX1096" i="1"/>
  <c r="AY1096" i="1"/>
  <c r="AZ1096" i="1"/>
  <c r="BA1096" i="1"/>
  <c r="BB1096" i="1"/>
  <c r="BC1096" i="1"/>
  <c r="BD1096" i="1"/>
  <c r="BE1096" i="1"/>
  <c r="A389" i="1"/>
  <c r="C389" i="1"/>
  <c r="E389" i="1"/>
  <c r="F389" i="1"/>
  <c r="G389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V389" i="1"/>
  <c r="AW389" i="1"/>
  <c r="AX389" i="1"/>
  <c r="AY389" i="1"/>
  <c r="AZ389" i="1"/>
  <c r="BA389" i="1"/>
  <c r="BB389" i="1"/>
  <c r="BC389" i="1"/>
  <c r="BD389" i="1"/>
  <c r="BE389" i="1"/>
  <c r="A408" i="1"/>
  <c r="C408" i="1"/>
  <c r="E408" i="1"/>
  <c r="F408" i="1"/>
  <c r="G408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V408" i="1"/>
  <c r="AW408" i="1"/>
  <c r="AX408" i="1"/>
  <c r="AY408" i="1"/>
  <c r="AZ408" i="1"/>
  <c r="BA408" i="1"/>
  <c r="BB408" i="1"/>
  <c r="BC408" i="1"/>
  <c r="BD408" i="1"/>
  <c r="BE408" i="1"/>
  <c r="A390" i="1"/>
  <c r="C390" i="1"/>
  <c r="E390" i="1"/>
  <c r="F390" i="1"/>
  <c r="G390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AX390" i="1"/>
  <c r="AY390" i="1"/>
  <c r="AZ390" i="1"/>
  <c r="BA390" i="1"/>
  <c r="BB390" i="1"/>
  <c r="BC390" i="1"/>
  <c r="BD390" i="1"/>
  <c r="BE390" i="1"/>
  <c r="A409" i="1"/>
  <c r="C409" i="1"/>
  <c r="E409" i="1"/>
  <c r="F409" i="1"/>
  <c r="G409" i="1"/>
  <c r="H409" i="1"/>
  <c r="I409" i="1"/>
  <c r="J409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V409" i="1"/>
  <c r="AW409" i="1"/>
  <c r="AX409" i="1"/>
  <c r="AY409" i="1"/>
  <c r="AZ409" i="1"/>
  <c r="BA409" i="1"/>
  <c r="BB409" i="1"/>
  <c r="BC409" i="1"/>
  <c r="BD409" i="1"/>
  <c r="BE409" i="1"/>
  <c r="A919" i="1"/>
  <c r="C919" i="1"/>
  <c r="E919" i="1"/>
  <c r="F919" i="1"/>
  <c r="G919" i="1"/>
  <c r="H919" i="1"/>
  <c r="I919" i="1"/>
  <c r="J919" i="1"/>
  <c r="K919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X919" i="1"/>
  <c r="Y919" i="1"/>
  <c r="Z919" i="1"/>
  <c r="AA919" i="1"/>
  <c r="AB919" i="1"/>
  <c r="AC919" i="1"/>
  <c r="AD919" i="1"/>
  <c r="AE919" i="1"/>
  <c r="AF919" i="1"/>
  <c r="AG919" i="1"/>
  <c r="AH919" i="1"/>
  <c r="AI919" i="1"/>
  <c r="AJ919" i="1"/>
  <c r="AK919" i="1"/>
  <c r="AL919" i="1"/>
  <c r="AM919" i="1"/>
  <c r="AN919" i="1"/>
  <c r="AO919" i="1"/>
  <c r="AP919" i="1"/>
  <c r="AQ919" i="1"/>
  <c r="AR919" i="1"/>
  <c r="AS919" i="1"/>
  <c r="AT919" i="1"/>
  <c r="AU919" i="1"/>
  <c r="AV919" i="1"/>
  <c r="AW919" i="1"/>
  <c r="AX919" i="1"/>
  <c r="AY919" i="1"/>
  <c r="AZ919" i="1"/>
  <c r="BA919" i="1"/>
  <c r="BB919" i="1"/>
  <c r="BC919" i="1"/>
  <c r="BD919" i="1"/>
  <c r="BE919" i="1"/>
  <c r="A945" i="1"/>
  <c r="C945" i="1"/>
  <c r="E945" i="1"/>
  <c r="F945" i="1"/>
  <c r="G945" i="1"/>
  <c r="H945" i="1"/>
  <c r="I945" i="1"/>
  <c r="J945" i="1"/>
  <c r="K945" i="1"/>
  <c r="L945" i="1"/>
  <c r="M945" i="1"/>
  <c r="N945" i="1"/>
  <c r="O945" i="1"/>
  <c r="P945" i="1"/>
  <c r="Q945" i="1"/>
  <c r="R945" i="1"/>
  <c r="S945" i="1"/>
  <c r="T945" i="1"/>
  <c r="U945" i="1"/>
  <c r="V945" i="1"/>
  <c r="W945" i="1"/>
  <c r="X945" i="1"/>
  <c r="Y945" i="1"/>
  <c r="Z945" i="1"/>
  <c r="AA945" i="1"/>
  <c r="AB945" i="1"/>
  <c r="AC945" i="1"/>
  <c r="AD945" i="1"/>
  <c r="AE945" i="1"/>
  <c r="AF945" i="1"/>
  <c r="AG945" i="1"/>
  <c r="AH945" i="1"/>
  <c r="AI945" i="1"/>
  <c r="AJ945" i="1"/>
  <c r="AK945" i="1"/>
  <c r="AL945" i="1"/>
  <c r="AM945" i="1"/>
  <c r="AN945" i="1"/>
  <c r="AO945" i="1"/>
  <c r="AP945" i="1"/>
  <c r="AQ945" i="1"/>
  <c r="AR945" i="1"/>
  <c r="AS945" i="1"/>
  <c r="AT945" i="1"/>
  <c r="AU945" i="1"/>
  <c r="AV945" i="1"/>
  <c r="AW945" i="1"/>
  <c r="AX945" i="1"/>
  <c r="AY945" i="1"/>
  <c r="AZ945" i="1"/>
  <c r="BA945" i="1"/>
  <c r="BB945" i="1"/>
  <c r="BC945" i="1"/>
  <c r="BD945" i="1"/>
  <c r="BE945" i="1"/>
  <c r="A920" i="1"/>
  <c r="C920" i="1"/>
  <c r="E920" i="1"/>
  <c r="F920" i="1"/>
  <c r="G920" i="1"/>
  <c r="H920" i="1"/>
  <c r="I920" i="1"/>
  <c r="J920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AG920" i="1"/>
  <c r="AH920" i="1"/>
  <c r="AI920" i="1"/>
  <c r="AJ920" i="1"/>
  <c r="AK920" i="1"/>
  <c r="AL920" i="1"/>
  <c r="AM920" i="1"/>
  <c r="AN920" i="1"/>
  <c r="AO920" i="1"/>
  <c r="AP920" i="1"/>
  <c r="AQ920" i="1"/>
  <c r="AR920" i="1"/>
  <c r="AS920" i="1"/>
  <c r="AT920" i="1"/>
  <c r="AU920" i="1"/>
  <c r="AV920" i="1"/>
  <c r="AW920" i="1"/>
  <c r="AX920" i="1"/>
  <c r="AY920" i="1"/>
  <c r="AZ920" i="1"/>
  <c r="BA920" i="1"/>
  <c r="BB920" i="1"/>
  <c r="BC920" i="1"/>
  <c r="BD920" i="1"/>
  <c r="BE920" i="1"/>
  <c r="A946" i="1"/>
  <c r="C946" i="1"/>
  <c r="E946" i="1"/>
  <c r="F946" i="1"/>
  <c r="G946" i="1"/>
  <c r="H946" i="1"/>
  <c r="I946" i="1"/>
  <c r="J946" i="1"/>
  <c r="K946" i="1"/>
  <c r="L946" i="1"/>
  <c r="M946" i="1"/>
  <c r="N946" i="1"/>
  <c r="O946" i="1"/>
  <c r="P946" i="1"/>
  <c r="Q946" i="1"/>
  <c r="R946" i="1"/>
  <c r="S946" i="1"/>
  <c r="T946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AG946" i="1"/>
  <c r="AH946" i="1"/>
  <c r="AI946" i="1"/>
  <c r="AJ946" i="1"/>
  <c r="AK946" i="1"/>
  <c r="AL946" i="1"/>
  <c r="AM946" i="1"/>
  <c r="AN946" i="1"/>
  <c r="AO946" i="1"/>
  <c r="AP946" i="1"/>
  <c r="AQ946" i="1"/>
  <c r="AR946" i="1"/>
  <c r="AS946" i="1"/>
  <c r="AT946" i="1"/>
  <c r="AU946" i="1"/>
  <c r="AV946" i="1"/>
  <c r="AW946" i="1"/>
  <c r="AX946" i="1"/>
  <c r="AY946" i="1"/>
  <c r="AZ946" i="1"/>
  <c r="BA946" i="1"/>
  <c r="BB946" i="1"/>
  <c r="BC946" i="1"/>
  <c r="BD946" i="1"/>
  <c r="BE946" i="1"/>
  <c r="A548" i="1"/>
  <c r="C548" i="1"/>
  <c r="E548" i="1"/>
  <c r="F548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AG548" i="1"/>
  <c r="AH548" i="1"/>
  <c r="AI548" i="1"/>
  <c r="AJ548" i="1"/>
  <c r="AK548" i="1"/>
  <c r="AL548" i="1"/>
  <c r="AM548" i="1"/>
  <c r="AN548" i="1"/>
  <c r="AO548" i="1"/>
  <c r="AP548" i="1"/>
  <c r="AQ548" i="1"/>
  <c r="AR548" i="1"/>
  <c r="AS548" i="1"/>
  <c r="AT548" i="1"/>
  <c r="AU548" i="1"/>
  <c r="AV548" i="1"/>
  <c r="AW548" i="1"/>
  <c r="AX548" i="1"/>
  <c r="AY548" i="1"/>
  <c r="AZ548" i="1"/>
  <c r="BA548" i="1"/>
  <c r="BB548" i="1"/>
  <c r="BC548" i="1"/>
  <c r="BD548" i="1"/>
  <c r="BE548" i="1"/>
  <c r="A568" i="1"/>
  <c r="C568" i="1"/>
  <c r="E568" i="1"/>
  <c r="F568" i="1"/>
  <c r="G568" i="1"/>
  <c r="H568" i="1"/>
  <c r="I568" i="1"/>
  <c r="J568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AG568" i="1"/>
  <c r="AH568" i="1"/>
  <c r="AI568" i="1"/>
  <c r="AJ568" i="1"/>
  <c r="AK568" i="1"/>
  <c r="AL568" i="1"/>
  <c r="AM568" i="1"/>
  <c r="AN568" i="1"/>
  <c r="AO568" i="1"/>
  <c r="AP568" i="1"/>
  <c r="AQ568" i="1"/>
  <c r="AR568" i="1"/>
  <c r="AS568" i="1"/>
  <c r="AT568" i="1"/>
  <c r="AU568" i="1"/>
  <c r="AV568" i="1"/>
  <c r="AW568" i="1"/>
  <c r="AX568" i="1"/>
  <c r="AY568" i="1"/>
  <c r="AZ568" i="1"/>
  <c r="BA568" i="1"/>
  <c r="BB568" i="1"/>
  <c r="BC568" i="1"/>
  <c r="BD568" i="1"/>
  <c r="BE568" i="1"/>
  <c r="A713" i="1"/>
  <c r="C713" i="1"/>
  <c r="E713" i="1"/>
  <c r="F713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AB713" i="1"/>
  <c r="AC713" i="1"/>
  <c r="AD713" i="1"/>
  <c r="AE713" i="1"/>
  <c r="AF713" i="1"/>
  <c r="AG713" i="1"/>
  <c r="AH713" i="1"/>
  <c r="AI713" i="1"/>
  <c r="AJ713" i="1"/>
  <c r="AK713" i="1"/>
  <c r="AL713" i="1"/>
  <c r="AM713" i="1"/>
  <c r="AN713" i="1"/>
  <c r="AO713" i="1"/>
  <c r="AP713" i="1"/>
  <c r="AQ713" i="1"/>
  <c r="AR713" i="1"/>
  <c r="AS713" i="1"/>
  <c r="AT713" i="1"/>
  <c r="AU713" i="1"/>
  <c r="AV713" i="1"/>
  <c r="AW713" i="1"/>
  <c r="AX713" i="1"/>
  <c r="AY713" i="1"/>
  <c r="AZ713" i="1"/>
  <c r="BA713" i="1"/>
  <c r="BB713" i="1"/>
  <c r="BC713" i="1"/>
  <c r="BD713" i="1"/>
  <c r="BE713" i="1"/>
  <c r="A735" i="1"/>
  <c r="C735" i="1"/>
  <c r="E735" i="1"/>
  <c r="F735" i="1"/>
  <c r="G735" i="1"/>
  <c r="H735" i="1"/>
  <c r="I735" i="1"/>
  <c r="J735" i="1"/>
  <c r="K735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X735" i="1"/>
  <c r="Y735" i="1"/>
  <c r="Z735" i="1"/>
  <c r="AA735" i="1"/>
  <c r="AB735" i="1"/>
  <c r="AC735" i="1"/>
  <c r="AD735" i="1"/>
  <c r="AE735" i="1"/>
  <c r="AF735" i="1"/>
  <c r="AG735" i="1"/>
  <c r="AH735" i="1"/>
  <c r="AI735" i="1"/>
  <c r="AJ735" i="1"/>
  <c r="AK735" i="1"/>
  <c r="AL735" i="1"/>
  <c r="AM735" i="1"/>
  <c r="AN735" i="1"/>
  <c r="AO735" i="1"/>
  <c r="AP735" i="1"/>
  <c r="AQ735" i="1"/>
  <c r="AR735" i="1"/>
  <c r="AS735" i="1"/>
  <c r="AT735" i="1"/>
  <c r="AU735" i="1"/>
  <c r="AV735" i="1"/>
  <c r="AW735" i="1"/>
  <c r="AX735" i="1"/>
  <c r="AY735" i="1"/>
  <c r="AZ735" i="1"/>
  <c r="BA735" i="1"/>
  <c r="BB735" i="1"/>
  <c r="BC735" i="1"/>
  <c r="BD735" i="1"/>
  <c r="BE735" i="1"/>
  <c r="A366" i="1"/>
  <c r="C366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A388" i="1"/>
  <c r="C388" i="1"/>
  <c r="E388" i="1"/>
  <c r="F388" i="1"/>
  <c r="G388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A547" i="1"/>
  <c r="C547" i="1"/>
  <c r="E547" i="1"/>
  <c r="F547" i="1"/>
  <c r="G547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AG547" i="1"/>
  <c r="AH547" i="1"/>
  <c r="AI547" i="1"/>
  <c r="AJ547" i="1"/>
  <c r="AK547" i="1"/>
  <c r="AL547" i="1"/>
  <c r="AM547" i="1"/>
  <c r="AN547" i="1"/>
  <c r="AO547" i="1"/>
  <c r="AP547" i="1"/>
  <c r="AQ547" i="1"/>
  <c r="AR547" i="1"/>
  <c r="AS547" i="1"/>
  <c r="AT547" i="1"/>
  <c r="AU547" i="1"/>
  <c r="AV547" i="1"/>
  <c r="AW547" i="1"/>
  <c r="AX547" i="1"/>
  <c r="AY547" i="1"/>
  <c r="AZ547" i="1"/>
  <c r="BA547" i="1"/>
  <c r="BB547" i="1"/>
  <c r="BC547" i="1"/>
  <c r="BD547" i="1"/>
  <c r="BE547" i="1"/>
  <c r="A567" i="1"/>
  <c r="C567" i="1"/>
  <c r="E567" i="1"/>
  <c r="F567" i="1"/>
  <c r="G567" i="1"/>
  <c r="H567" i="1"/>
  <c r="I567" i="1"/>
  <c r="J567" i="1"/>
  <c r="K567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X567" i="1"/>
  <c r="Y567" i="1"/>
  <c r="Z567" i="1"/>
  <c r="AA567" i="1"/>
  <c r="AB567" i="1"/>
  <c r="AC567" i="1"/>
  <c r="AD567" i="1"/>
  <c r="AE567" i="1"/>
  <c r="AF567" i="1"/>
  <c r="AG567" i="1"/>
  <c r="AH567" i="1"/>
  <c r="AI567" i="1"/>
  <c r="AJ567" i="1"/>
  <c r="AK567" i="1"/>
  <c r="AL567" i="1"/>
  <c r="AM567" i="1"/>
  <c r="AN567" i="1"/>
  <c r="AO567" i="1"/>
  <c r="AP567" i="1"/>
  <c r="AQ567" i="1"/>
  <c r="AR567" i="1"/>
  <c r="AS567" i="1"/>
  <c r="AT567" i="1"/>
  <c r="AU567" i="1"/>
  <c r="AV567" i="1"/>
  <c r="AW567" i="1"/>
  <c r="AX567" i="1"/>
  <c r="AY567" i="1"/>
  <c r="AZ567" i="1"/>
  <c r="BA567" i="1"/>
  <c r="BB567" i="1"/>
  <c r="BC567" i="1"/>
  <c r="BD567" i="1"/>
  <c r="BE567" i="1"/>
  <c r="A321" i="1"/>
  <c r="C321" i="1"/>
  <c r="E321" i="1"/>
  <c r="F321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Z321" i="1"/>
  <c r="AA321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V321" i="1"/>
  <c r="AW321" i="1"/>
  <c r="AX321" i="1"/>
  <c r="AY321" i="1"/>
  <c r="AZ321" i="1"/>
  <c r="BA321" i="1"/>
  <c r="BB321" i="1"/>
  <c r="BC321" i="1"/>
  <c r="BD321" i="1"/>
  <c r="BE321" i="1"/>
  <c r="A340" i="1"/>
  <c r="C340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A595" i="1"/>
  <c r="C595" i="1"/>
  <c r="E595" i="1"/>
  <c r="F595" i="1"/>
  <c r="G595" i="1"/>
  <c r="H595" i="1"/>
  <c r="I595" i="1"/>
  <c r="J595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AD595" i="1"/>
  <c r="AE595" i="1"/>
  <c r="AF595" i="1"/>
  <c r="AG595" i="1"/>
  <c r="AH595" i="1"/>
  <c r="AI595" i="1"/>
  <c r="AJ595" i="1"/>
  <c r="AK595" i="1"/>
  <c r="AL595" i="1"/>
  <c r="AM595" i="1"/>
  <c r="AN595" i="1"/>
  <c r="AO595" i="1"/>
  <c r="AP595" i="1"/>
  <c r="AQ595" i="1"/>
  <c r="AR595" i="1"/>
  <c r="AS595" i="1"/>
  <c r="AT595" i="1"/>
  <c r="AU595" i="1"/>
  <c r="AV595" i="1"/>
  <c r="AW595" i="1"/>
  <c r="AX595" i="1"/>
  <c r="AY595" i="1"/>
  <c r="AZ595" i="1"/>
  <c r="BA595" i="1"/>
  <c r="BB595" i="1"/>
  <c r="BC595" i="1"/>
  <c r="BD595" i="1"/>
  <c r="BE595" i="1"/>
  <c r="A625" i="1"/>
  <c r="C625" i="1"/>
  <c r="E625" i="1"/>
  <c r="F625" i="1"/>
  <c r="G625" i="1"/>
  <c r="H625" i="1"/>
  <c r="I625" i="1"/>
  <c r="J625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Z625" i="1"/>
  <c r="AA625" i="1"/>
  <c r="AB625" i="1"/>
  <c r="AC625" i="1"/>
  <c r="AD625" i="1"/>
  <c r="AE625" i="1"/>
  <c r="AF625" i="1"/>
  <c r="AG625" i="1"/>
  <c r="AH625" i="1"/>
  <c r="AI625" i="1"/>
  <c r="AJ625" i="1"/>
  <c r="AK625" i="1"/>
  <c r="AL625" i="1"/>
  <c r="AM625" i="1"/>
  <c r="AN625" i="1"/>
  <c r="AO625" i="1"/>
  <c r="AP625" i="1"/>
  <c r="AQ625" i="1"/>
  <c r="AR625" i="1"/>
  <c r="AS625" i="1"/>
  <c r="AT625" i="1"/>
  <c r="AU625" i="1"/>
  <c r="AV625" i="1"/>
  <c r="AW625" i="1"/>
  <c r="AX625" i="1"/>
  <c r="AY625" i="1"/>
  <c r="AZ625" i="1"/>
  <c r="BA625" i="1"/>
  <c r="BB625" i="1"/>
  <c r="BC625" i="1"/>
  <c r="BD625" i="1"/>
  <c r="BE625" i="1"/>
  <c r="A259" i="1"/>
  <c r="C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A281" i="1"/>
  <c r="C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A604" i="1"/>
  <c r="C604" i="1"/>
  <c r="E604" i="1"/>
  <c r="F604" i="1"/>
  <c r="G604" i="1"/>
  <c r="H604" i="1"/>
  <c r="I604" i="1"/>
  <c r="J604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AG604" i="1"/>
  <c r="AH604" i="1"/>
  <c r="AI604" i="1"/>
  <c r="AJ604" i="1"/>
  <c r="AK604" i="1"/>
  <c r="AL604" i="1"/>
  <c r="AM604" i="1"/>
  <c r="AN604" i="1"/>
  <c r="AO604" i="1"/>
  <c r="AP604" i="1"/>
  <c r="AQ604" i="1"/>
  <c r="AR604" i="1"/>
  <c r="AS604" i="1"/>
  <c r="AT604" i="1"/>
  <c r="AU604" i="1"/>
  <c r="AV604" i="1"/>
  <c r="AW604" i="1"/>
  <c r="AX604" i="1"/>
  <c r="AY604" i="1"/>
  <c r="AZ604" i="1"/>
  <c r="BA604" i="1"/>
  <c r="BB604" i="1"/>
  <c r="BC604" i="1"/>
  <c r="BD604" i="1"/>
  <c r="BE604" i="1"/>
  <c r="A630" i="1"/>
  <c r="C630" i="1"/>
  <c r="E630" i="1"/>
  <c r="F630" i="1"/>
  <c r="G630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AG630" i="1"/>
  <c r="AH630" i="1"/>
  <c r="AI630" i="1"/>
  <c r="AJ630" i="1"/>
  <c r="AK630" i="1"/>
  <c r="AL630" i="1"/>
  <c r="AM630" i="1"/>
  <c r="AN630" i="1"/>
  <c r="AO630" i="1"/>
  <c r="AP630" i="1"/>
  <c r="AQ630" i="1"/>
  <c r="AR630" i="1"/>
  <c r="AS630" i="1"/>
  <c r="AT630" i="1"/>
  <c r="AU630" i="1"/>
  <c r="AV630" i="1"/>
  <c r="AW630" i="1"/>
  <c r="AX630" i="1"/>
  <c r="AY630" i="1"/>
  <c r="AZ630" i="1"/>
  <c r="BA630" i="1"/>
  <c r="BB630" i="1"/>
  <c r="BC630" i="1"/>
  <c r="BD630" i="1"/>
  <c r="BE630" i="1"/>
  <c r="A1257" i="1"/>
  <c r="C1257" i="1"/>
  <c r="E1257" i="1"/>
  <c r="F1257" i="1"/>
  <c r="G1257" i="1"/>
  <c r="H1257" i="1"/>
  <c r="I1257" i="1"/>
  <c r="J1257" i="1"/>
  <c r="K1257" i="1"/>
  <c r="L1257" i="1"/>
  <c r="M1257" i="1"/>
  <c r="N1257" i="1"/>
  <c r="O1257" i="1"/>
  <c r="P1257" i="1"/>
  <c r="Q1257" i="1"/>
  <c r="R1257" i="1"/>
  <c r="S1257" i="1"/>
  <c r="T1257" i="1"/>
  <c r="U1257" i="1"/>
  <c r="V1257" i="1"/>
  <c r="W1257" i="1"/>
  <c r="X1257" i="1"/>
  <c r="Y1257" i="1"/>
  <c r="Z1257" i="1"/>
  <c r="AA1257" i="1"/>
  <c r="AB1257" i="1"/>
  <c r="AC1257" i="1"/>
  <c r="AD1257" i="1"/>
  <c r="AE1257" i="1"/>
  <c r="AF1257" i="1"/>
  <c r="AG1257" i="1"/>
  <c r="AH1257" i="1"/>
  <c r="AI1257" i="1"/>
  <c r="AJ1257" i="1"/>
  <c r="AK1257" i="1"/>
  <c r="AL1257" i="1"/>
  <c r="AM1257" i="1"/>
  <c r="AN1257" i="1"/>
  <c r="AO1257" i="1"/>
  <c r="AP1257" i="1"/>
  <c r="AQ1257" i="1"/>
  <c r="AR1257" i="1"/>
  <c r="AS1257" i="1"/>
  <c r="AT1257" i="1"/>
  <c r="AU1257" i="1"/>
  <c r="AV1257" i="1"/>
  <c r="AW1257" i="1"/>
  <c r="AX1257" i="1"/>
  <c r="AY1257" i="1"/>
  <c r="AZ1257" i="1"/>
  <c r="BA1257" i="1"/>
  <c r="BB1257" i="1"/>
  <c r="BC1257" i="1"/>
  <c r="BD1257" i="1"/>
  <c r="BE1257" i="1"/>
  <c r="A1278" i="1"/>
  <c r="C1278" i="1"/>
  <c r="E1278" i="1"/>
  <c r="F1278" i="1"/>
  <c r="G1278" i="1"/>
  <c r="H1278" i="1"/>
  <c r="I1278" i="1"/>
  <c r="J1278" i="1"/>
  <c r="K1278" i="1"/>
  <c r="L1278" i="1"/>
  <c r="M1278" i="1"/>
  <c r="N1278" i="1"/>
  <c r="O1278" i="1"/>
  <c r="P1278" i="1"/>
  <c r="Q1278" i="1"/>
  <c r="R1278" i="1"/>
  <c r="S1278" i="1"/>
  <c r="T1278" i="1"/>
  <c r="U1278" i="1"/>
  <c r="V1278" i="1"/>
  <c r="W1278" i="1"/>
  <c r="X1278" i="1"/>
  <c r="Y1278" i="1"/>
  <c r="Z1278" i="1"/>
  <c r="AA1278" i="1"/>
  <c r="AB1278" i="1"/>
  <c r="AC1278" i="1"/>
  <c r="AD1278" i="1"/>
  <c r="AE1278" i="1"/>
  <c r="AF1278" i="1"/>
  <c r="AG1278" i="1"/>
  <c r="AH1278" i="1"/>
  <c r="AI1278" i="1"/>
  <c r="AJ1278" i="1"/>
  <c r="AK1278" i="1"/>
  <c r="AL1278" i="1"/>
  <c r="AM1278" i="1"/>
  <c r="AN1278" i="1"/>
  <c r="AO1278" i="1"/>
  <c r="AP1278" i="1"/>
  <c r="AQ1278" i="1"/>
  <c r="AR1278" i="1"/>
  <c r="AS1278" i="1"/>
  <c r="AT1278" i="1"/>
  <c r="AU1278" i="1"/>
  <c r="AV1278" i="1"/>
  <c r="AW1278" i="1"/>
  <c r="AX1278" i="1"/>
  <c r="AY1278" i="1"/>
  <c r="AZ1278" i="1"/>
  <c r="BA1278" i="1"/>
  <c r="BB1278" i="1"/>
  <c r="BC1278" i="1"/>
  <c r="BD1278" i="1"/>
  <c r="BE1278" i="1"/>
  <c r="A1148" i="1"/>
  <c r="C1148" i="1"/>
  <c r="E1148" i="1"/>
  <c r="F1148" i="1"/>
  <c r="G1148" i="1"/>
  <c r="H1148" i="1"/>
  <c r="I1148" i="1"/>
  <c r="J1148" i="1"/>
  <c r="K1148" i="1"/>
  <c r="L1148" i="1"/>
  <c r="M1148" i="1"/>
  <c r="N1148" i="1"/>
  <c r="O1148" i="1"/>
  <c r="P1148" i="1"/>
  <c r="Q1148" i="1"/>
  <c r="R1148" i="1"/>
  <c r="S1148" i="1"/>
  <c r="T1148" i="1"/>
  <c r="U1148" i="1"/>
  <c r="V1148" i="1"/>
  <c r="W1148" i="1"/>
  <c r="X1148" i="1"/>
  <c r="Y1148" i="1"/>
  <c r="Z1148" i="1"/>
  <c r="AA1148" i="1"/>
  <c r="AB1148" i="1"/>
  <c r="AC1148" i="1"/>
  <c r="AD1148" i="1"/>
  <c r="AE1148" i="1"/>
  <c r="AF1148" i="1"/>
  <c r="AG1148" i="1"/>
  <c r="AH1148" i="1"/>
  <c r="AI1148" i="1"/>
  <c r="AJ1148" i="1"/>
  <c r="AK1148" i="1"/>
  <c r="AL1148" i="1"/>
  <c r="AM1148" i="1"/>
  <c r="AN1148" i="1"/>
  <c r="AO1148" i="1"/>
  <c r="AP1148" i="1"/>
  <c r="AQ1148" i="1"/>
  <c r="AR1148" i="1"/>
  <c r="AS1148" i="1"/>
  <c r="AT1148" i="1"/>
  <c r="AU1148" i="1"/>
  <c r="AV1148" i="1"/>
  <c r="AW1148" i="1"/>
  <c r="AX1148" i="1"/>
  <c r="AY1148" i="1"/>
  <c r="AZ1148" i="1"/>
  <c r="BA1148" i="1"/>
  <c r="BB1148" i="1"/>
  <c r="BC1148" i="1"/>
  <c r="BD1148" i="1"/>
  <c r="BE1148" i="1"/>
  <c r="A1171" i="1"/>
  <c r="C1171" i="1"/>
  <c r="E1171" i="1"/>
  <c r="F1171" i="1"/>
  <c r="G1171" i="1"/>
  <c r="H1171" i="1"/>
  <c r="I1171" i="1"/>
  <c r="J1171" i="1"/>
  <c r="K1171" i="1"/>
  <c r="L1171" i="1"/>
  <c r="M1171" i="1"/>
  <c r="N1171" i="1"/>
  <c r="O1171" i="1"/>
  <c r="P1171" i="1"/>
  <c r="Q1171" i="1"/>
  <c r="R1171" i="1"/>
  <c r="S1171" i="1"/>
  <c r="T1171" i="1"/>
  <c r="U1171" i="1"/>
  <c r="V1171" i="1"/>
  <c r="W1171" i="1"/>
  <c r="X1171" i="1"/>
  <c r="Y1171" i="1"/>
  <c r="Z1171" i="1"/>
  <c r="AA1171" i="1"/>
  <c r="AB1171" i="1"/>
  <c r="AC1171" i="1"/>
  <c r="AD1171" i="1"/>
  <c r="AE1171" i="1"/>
  <c r="AF1171" i="1"/>
  <c r="AG1171" i="1"/>
  <c r="AH1171" i="1"/>
  <c r="AI1171" i="1"/>
  <c r="AJ1171" i="1"/>
  <c r="AK1171" i="1"/>
  <c r="AL1171" i="1"/>
  <c r="AM1171" i="1"/>
  <c r="AN1171" i="1"/>
  <c r="AO1171" i="1"/>
  <c r="AP1171" i="1"/>
  <c r="AQ1171" i="1"/>
  <c r="AR1171" i="1"/>
  <c r="AS1171" i="1"/>
  <c r="AT1171" i="1"/>
  <c r="AU1171" i="1"/>
  <c r="AV1171" i="1"/>
  <c r="AW1171" i="1"/>
  <c r="AX1171" i="1"/>
  <c r="AY1171" i="1"/>
  <c r="AZ1171" i="1"/>
  <c r="BA1171" i="1"/>
  <c r="BB1171" i="1"/>
  <c r="BC1171" i="1"/>
  <c r="BD1171" i="1"/>
  <c r="BE1171" i="1"/>
  <c r="A1439" i="1"/>
  <c r="C1439" i="1"/>
  <c r="E1439" i="1"/>
  <c r="F1439" i="1"/>
  <c r="G1439" i="1"/>
  <c r="H1439" i="1"/>
  <c r="I1439" i="1"/>
  <c r="J1439" i="1"/>
  <c r="K1439" i="1"/>
  <c r="L1439" i="1"/>
  <c r="M1439" i="1"/>
  <c r="N1439" i="1"/>
  <c r="O1439" i="1"/>
  <c r="P1439" i="1"/>
  <c r="Q1439" i="1"/>
  <c r="R1439" i="1"/>
  <c r="S1439" i="1"/>
  <c r="T1439" i="1"/>
  <c r="U1439" i="1"/>
  <c r="V1439" i="1"/>
  <c r="W1439" i="1"/>
  <c r="X1439" i="1"/>
  <c r="Y1439" i="1"/>
  <c r="Z1439" i="1"/>
  <c r="AA1439" i="1"/>
  <c r="AB1439" i="1"/>
  <c r="AC1439" i="1"/>
  <c r="AD1439" i="1"/>
  <c r="AE1439" i="1"/>
  <c r="AF1439" i="1"/>
  <c r="AG1439" i="1"/>
  <c r="AH1439" i="1"/>
  <c r="AI1439" i="1"/>
  <c r="AJ1439" i="1"/>
  <c r="AK1439" i="1"/>
  <c r="AL1439" i="1"/>
  <c r="AM1439" i="1"/>
  <c r="AN1439" i="1"/>
  <c r="AO1439" i="1"/>
  <c r="AP1439" i="1"/>
  <c r="AQ1439" i="1"/>
  <c r="AR1439" i="1"/>
  <c r="AS1439" i="1"/>
  <c r="AT1439" i="1"/>
  <c r="AU1439" i="1"/>
  <c r="AV1439" i="1"/>
  <c r="AW1439" i="1"/>
  <c r="AX1439" i="1"/>
  <c r="AY1439" i="1"/>
  <c r="AZ1439" i="1"/>
  <c r="BA1439" i="1"/>
  <c r="BB1439" i="1"/>
  <c r="BC1439" i="1"/>
  <c r="BD1439" i="1"/>
  <c r="BE1439" i="1"/>
  <c r="A1457" i="1"/>
  <c r="C1457" i="1"/>
  <c r="E1457" i="1"/>
  <c r="F1457" i="1"/>
  <c r="G1457" i="1"/>
  <c r="H1457" i="1"/>
  <c r="I1457" i="1"/>
  <c r="J1457" i="1"/>
  <c r="K1457" i="1"/>
  <c r="L1457" i="1"/>
  <c r="M1457" i="1"/>
  <c r="N1457" i="1"/>
  <c r="O1457" i="1"/>
  <c r="P1457" i="1"/>
  <c r="Q1457" i="1"/>
  <c r="R1457" i="1"/>
  <c r="S1457" i="1"/>
  <c r="T1457" i="1"/>
  <c r="U1457" i="1"/>
  <c r="V1457" i="1"/>
  <c r="W1457" i="1"/>
  <c r="X1457" i="1"/>
  <c r="Y1457" i="1"/>
  <c r="Z1457" i="1"/>
  <c r="AA1457" i="1"/>
  <c r="AB1457" i="1"/>
  <c r="AC1457" i="1"/>
  <c r="AD1457" i="1"/>
  <c r="AE1457" i="1"/>
  <c r="AF1457" i="1"/>
  <c r="AG1457" i="1"/>
  <c r="AH1457" i="1"/>
  <c r="AI1457" i="1"/>
  <c r="AJ1457" i="1"/>
  <c r="AK1457" i="1"/>
  <c r="AL1457" i="1"/>
  <c r="AM1457" i="1"/>
  <c r="AN1457" i="1"/>
  <c r="AO1457" i="1"/>
  <c r="AP1457" i="1"/>
  <c r="AQ1457" i="1"/>
  <c r="AR1457" i="1"/>
  <c r="AS1457" i="1"/>
  <c r="AT1457" i="1"/>
  <c r="AU1457" i="1"/>
  <c r="AV1457" i="1"/>
  <c r="AW1457" i="1"/>
  <c r="AX1457" i="1"/>
  <c r="AY1457" i="1"/>
  <c r="AZ1457" i="1"/>
  <c r="BA1457" i="1"/>
  <c r="BB1457" i="1"/>
  <c r="BC1457" i="1"/>
  <c r="BD1457" i="1"/>
  <c r="BE1457" i="1"/>
  <c r="A162" i="1"/>
  <c r="C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A181" i="1"/>
  <c r="C181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A795" i="1"/>
  <c r="C795" i="1"/>
  <c r="E795" i="1"/>
  <c r="F795" i="1"/>
  <c r="G795" i="1"/>
  <c r="H795" i="1"/>
  <c r="I795" i="1"/>
  <c r="J795" i="1"/>
  <c r="K795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X795" i="1"/>
  <c r="Y795" i="1"/>
  <c r="Z795" i="1"/>
  <c r="AA795" i="1"/>
  <c r="AB795" i="1"/>
  <c r="AC795" i="1"/>
  <c r="AD795" i="1"/>
  <c r="AE795" i="1"/>
  <c r="AF795" i="1"/>
  <c r="AG795" i="1"/>
  <c r="AH795" i="1"/>
  <c r="AI795" i="1"/>
  <c r="AJ795" i="1"/>
  <c r="AK795" i="1"/>
  <c r="AL795" i="1"/>
  <c r="AM795" i="1"/>
  <c r="AN795" i="1"/>
  <c r="AO795" i="1"/>
  <c r="AP795" i="1"/>
  <c r="AQ795" i="1"/>
  <c r="AR795" i="1"/>
  <c r="AS795" i="1"/>
  <c r="AT795" i="1"/>
  <c r="AU795" i="1"/>
  <c r="AV795" i="1"/>
  <c r="AW795" i="1"/>
  <c r="AX795" i="1"/>
  <c r="AY795" i="1"/>
  <c r="AZ795" i="1"/>
  <c r="BA795" i="1"/>
  <c r="BB795" i="1"/>
  <c r="BC795" i="1"/>
  <c r="BD795" i="1"/>
  <c r="BE795" i="1"/>
  <c r="A819" i="1"/>
  <c r="C819" i="1"/>
  <c r="E819" i="1"/>
  <c r="F819" i="1"/>
  <c r="G819" i="1"/>
  <c r="H819" i="1"/>
  <c r="I819" i="1"/>
  <c r="J819" i="1"/>
  <c r="K819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X819" i="1"/>
  <c r="Y819" i="1"/>
  <c r="Z819" i="1"/>
  <c r="AA819" i="1"/>
  <c r="AB819" i="1"/>
  <c r="AC819" i="1"/>
  <c r="AD819" i="1"/>
  <c r="AE819" i="1"/>
  <c r="AF819" i="1"/>
  <c r="AG819" i="1"/>
  <c r="AH819" i="1"/>
  <c r="AI819" i="1"/>
  <c r="AJ819" i="1"/>
  <c r="AK819" i="1"/>
  <c r="AL819" i="1"/>
  <c r="AM819" i="1"/>
  <c r="AN819" i="1"/>
  <c r="AO819" i="1"/>
  <c r="AP819" i="1"/>
  <c r="AQ819" i="1"/>
  <c r="AR819" i="1"/>
  <c r="AS819" i="1"/>
  <c r="AT819" i="1"/>
  <c r="AU819" i="1"/>
  <c r="AV819" i="1"/>
  <c r="AW819" i="1"/>
  <c r="AX819" i="1"/>
  <c r="AY819" i="1"/>
  <c r="AZ819" i="1"/>
  <c r="BA819" i="1"/>
  <c r="BB819" i="1"/>
  <c r="BC819" i="1"/>
  <c r="BD819" i="1"/>
  <c r="BE819" i="1"/>
  <c r="A1349" i="1"/>
  <c r="C1349" i="1"/>
  <c r="E1349" i="1"/>
  <c r="F1349" i="1"/>
  <c r="G1349" i="1"/>
  <c r="H1349" i="1"/>
  <c r="I1349" i="1"/>
  <c r="J1349" i="1"/>
  <c r="K1349" i="1"/>
  <c r="L1349" i="1"/>
  <c r="M1349" i="1"/>
  <c r="N1349" i="1"/>
  <c r="O1349" i="1"/>
  <c r="P1349" i="1"/>
  <c r="Q1349" i="1"/>
  <c r="R1349" i="1"/>
  <c r="S1349" i="1"/>
  <c r="T1349" i="1"/>
  <c r="U1349" i="1"/>
  <c r="V1349" i="1"/>
  <c r="W1349" i="1"/>
  <c r="X1349" i="1"/>
  <c r="Y1349" i="1"/>
  <c r="Z1349" i="1"/>
  <c r="AA1349" i="1"/>
  <c r="AB1349" i="1"/>
  <c r="AC1349" i="1"/>
  <c r="AD1349" i="1"/>
  <c r="AE1349" i="1"/>
  <c r="AF1349" i="1"/>
  <c r="AG1349" i="1"/>
  <c r="AH1349" i="1"/>
  <c r="AI1349" i="1"/>
  <c r="AJ1349" i="1"/>
  <c r="AK1349" i="1"/>
  <c r="AL1349" i="1"/>
  <c r="AM1349" i="1"/>
  <c r="AN1349" i="1"/>
  <c r="AO1349" i="1"/>
  <c r="AP1349" i="1"/>
  <c r="AQ1349" i="1"/>
  <c r="AR1349" i="1"/>
  <c r="AS1349" i="1"/>
  <c r="AT1349" i="1"/>
  <c r="AU1349" i="1"/>
  <c r="AV1349" i="1"/>
  <c r="AW1349" i="1"/>
  <c r="AX1349" i="1"/>
  <c r="AY1349" i="1"/>
  <c r="AZ1349" i="1"/>
  <c r="BA1349" i="1"/>
  <c r="BB1349" i="1"/>
  <c r="BC1349" i="1"/>
  <c r="BD1349" i="1"/>
  <c r="BE1349" i="1"/>
  <c r="A1368" i="1"/>
  <c r="C1368" i="1"/>
  <c r="E1368" i="1"/>
  <c r="F1368" i="1"/>
  <c r="G1368" i="1"/>
  <c r="H1368" i="1"/>
  <c r="I1368" i="1"/>
  <c r="J1368" i="1"/>
  <c r="K1368" i="1"/>
  <c r="L1368" i="1"/>
  <c r="M1368" i="1"/>
  <c r="N1368" i="1"/>
  <c r="O1368" i="1"/>
  <c r="P1368" i="1"/>
  <c r="Q1368" i="1"/>
  <c r="R1368" i="1"/>
  <c r="S1368" i="1"/>
  <c r="T1368" i="1"/>
  <c r="U1368" i="1"/>
  <c r="V1368" i="1"/>
  <c r="W1368" i="1"/>
  <c r="X1368" i="1"/>
  <c r="Y1368" i="1"/>
  <c r="Z1368" i="1"/>
  <c r="AA1368" i="1"/>
  <c r="AB1368" i="1"/>
  <c r="AC1368" i="1"/>
  <c r="AD1368" i="1"/>
  <c r="AE1368" i="1"/>
  <c r="AF1368" i="1"/>
  <c r="AG1368" i="1"/>
  <c r="AH1368" i="1"/>
  <c r="AI1368" i="1"/>
  <c r="AJ1368" i="1"/>
  <c r="AK1368" i="1"/>
  <c r="AL1368" i="1"/>
  <c r="AM1368" i="1"/>
  <c r="AN1368" i="1"/>
  <c r="AO1368" i="1"/>
  <c r="AP1368" i="1"/>
  <c r="AQ1368" i="1"/>
  <c r="AR1368" i="1"/>
  <c r="AS1368" i="1"/>
  <c r="AT1368" i="1"/>
  <c r="AU1368" i="1"/>
  <c r="AV1368" i="1"/>
  <c r="AW1368" i="1"/>
  <c r="AX1368" i="1"/>
  <c r="AY1368" i="1"/>
  <c r="AZ1368" i="1"/>
  <c r="BA1368" i="1"/>
  <c r="BB1368" i="1"/>
  <c r="BC1368" i="1"/>
  <c r="BD1368" i="1"/>
  <c r="BE1368" i="1"/>
  <c r="A1214" i="1"/>
  <c r="C1214" i="1"/>
  <c r="E1214" i="1"/>
  <c r="F1214" i="1"/>
  <c r="G1214" i="1"/>
  <c r="H1214" i="1"/>
  <c r="I1214" i="1"/>
  <c r="J1214" i="1"/>
  <c r="K1214" i="1"/>
  <c r="L1214" i="1"/>
  <c r="M1214" i="1"/>
  <c r="N1214" i="1"/>
  <c r="O1214" i="1"/>
  <c r="P1214" i="1"/>
  <c r="Q1214" i="1"/>
  <c r="R1214" i="1"/>
  <c r="S1214" i="1"/>
  <c r="T1214" i="1"/>
  <c r="U1214" i="1"/>
  <c r="V1214" i="1"/>
  <c r="W1214" i="1"/>
  <c r="X1214" i="1"/>
  <c r="Y1214" i="1"/>
  <c r="Z1214" i="1"/>
  <c r="AA1214" i="1"/>
  <c r="AB1214" i="1"/>
  <c r="AC1214" i="1"/>
  <c r="AD1214" i="1"/>
  <c r="AE1214" i="1"/>
  <c r="AF1214" i="1"/>
  <c r="AG1214" i="1"/>
  <c r="AH1214" i="1"/>
  <c r="AI1214" i="1"/>
  <c r="AJ1214" i="1"/>
  <c r="AK1214" i="1"/>
  <c r="AL1214" i="1"/>
  <c r="AM1214" i="1"/>
  <c r="AN1214" i="1"/>
  <c r="AO1214" i="1"/>
  <c r="AP1214" i="1"/>
  <c r="AQ1214" i="1"/>
  <c r="AR1214" i="1"/>
  <c r="AS1214" i="1"/>
  <c r="AT1214" i="1"/>
  <c r="AU1214" i="1"/>
  <c r="AV1214" i="1"/>
  <c r="AW1214" i="1"/>
  <c r="AX1214" i="1"/>
  <c r="AY1214" i="1"/>
  <c r="AZ1214" i="1"/>
  <c r="BA1214" i="1"/>
  <c r="BB1214" i="1"/>
  <c r="BC1214" i="1"/>
  <c r="BD1214" i="1"/>
  <c r="BE1214" i="1"/>
  <c r="A1228" i="1"/>
  <c r="C1228" i="1"/>
  <c r="E1228" i="1"/>
  <c r="F1228" i="1"/>
  <c r="G1228" i="1"/>
  <c r="H1228" i="1"/>
  <c r="I1228" i="1"/>
  <c r="J1228" i="1"/>
  <c r="K1228" i="1"/>
  <c r="L1228" i="1"/>
  <c r="M1228" i="1"/>
  <c r="N1228" i="1"/>
  <c r="O1228" i="1"/>
  <c r="P1228" i="1"/>
  <c r="Q1228" i="1"/>
  <c r="R1228" i="1"/>
  <c r="S1228" i="1"/>
  <c r="T1228" i="1"/>
  <c r="U1228" i="1"/>
  <c r="V1228" i="1"/>
  <c r="W1228" i="1"/>
  <c r="X1228" i="1"/>
  <c r="Y1228" i="1"/>
  <c r="Z1228" i="1"/>
  <c r="AA1228" i="1"/>
  <c r="AB1228" i="1"/>
  <c r="AC1228" i="1"/>
  <c r="AD1228" i="1"/>
  <c r="AE1228" i="1"/>
  <c r="AF1228" i="1"/>
  <c r="AG1228" i="1"/>
  <c r="AH1228" i="1"/>
  <c r="AI1228" i="1"/>
  <c r="AJ1228" i="1"/>
  <c r="AK1228" i="1"/>
  <c r="AL1228" i="1"/>
  <c r="AM1228" i="1"/>
  <c r="AN1228" i="1"/>
  <c r="AO1228" i="1"/>
  <c r="AP1228" i="1"/>
  <c r="AQ1228" i="1"/>
  <c r="AR1228" i="1"/>
  <c r="AS1228" i="1"/>
  <c r="AT1228" i="1"/>
  <c r="AU1228" i="1"/>
  <c r="AV1228" i="1"/>
  <c r="AW1228" i="1"/>
  <c r="AX1228" i="1"/>
  <c r="AY1228" i="1"/>
  <c r="AZ1228" i="1"/>
  <c r="BA1228" i="1"/>
  <c r="BB1228" i="1"/>
  <c r="BC1228" i="1"/>
  <c r="BD1228" i="1"/>
  <c r="BE1228" i="1"/>
  <c r="A1492" i="1"/>
  <c r="C1492" i="1"/>
  <c r="E1492" i="1"/>
  <c r="F1492" i="1"/>
  <c r="G1492" i="1"/>
  <c r="H1492" i="1"/>
  <c r="I1492" i="1"/>
  <c r="J1492" i="1"/>
  <c r="K1492" i="1"/>
  <c r="L1492" i="1"/>
  <c r="M1492" i="1"/>
  <c r="N1492" i="1"/>
  <c r="O1492" i="1"/>
  <c r="P1492" i="1"/>
  <c r="Q1492" i="1"/>
  <c r="R1492" i="1"/>
  <c r="S1492" i="1"/>
  <c r="T1492" i="1"/>
  <c r="U1492" i="1"/>
  <c r="V1492" i="1"/>
  <c r="W1492" i="1"/>
  <c r="X1492" i="1"/>
  <c r="Y1492" i="1"/>
  <c r="Z1492" i="1"/>
  <c r="AA1492" i="1"/>
  <c r="AB1492" i="1"/>
  <c r="AC1492" i="1"/>
  <c r="AD1492" i="1"/>
  <c r="AE1492" i="1"/>
  <c r="AF1492" i="1"/>
  <c r="AG1492" i="1"/>
  <c r="AH1492" i="1"/>
  <c r="AI1492" i="1"/>
  <c r="AJ1492" i="1"/>
  <c r="AK1492" i="1"/>
  <c r="AL1492" i="1"/>
  <c r="AM1492" i="1"/>
  <c r="AN1492" i="1"/>
  <c r="AO1492" i="1"/>
  <c r="AP1492" i="1"/>
  <c r="AQ1492" i="1"/>
  <c r="AR1492" i="1"/>
  <c r="AS1492" i="1"/>
  <c r="AT1492" i="1"/>
  <c r="AU1492" i="1"/>
  <c r="AV1492" i="1"/>
  <c r="AW1492" i="1"/>
  <c r="AX1492" i="1"/>
  <c r="AY1492" i="1"/>
  <c r="AZ1492" i="1"/>
  <c r="BA1492" i="1"/>
  <c r="BB1492" i="1"/>
  <c r="BC1492" i="1"/>
  <c r="BD1492" i="1"/>
  <c r="BE1492" i="1"/>
  <c r="A1504" i="1"/>
  <c r="C1504" i="1"/>
  <c r="E1504" i="1"/>
  <c r="F1504" i="1"/>
  <c r="G1504" i="1"/>
  <c r="H1504" i="1"/>
  <c r="I1504" i="1"/>
  <c r="J1504" i="1"/>
  <c r="K1504" i="1"/>
  <c r="L1504" i="1"/>
  <c r="M1504" i="1"/>
  <c r="N1504" i="1"/>
  <c r="O1504" i="1"/>
  <c r="P1504" i="1"/>
  <c r="Q1504" i="1"/>
  <c r="R1504" i="1"/>
  <c r="S1504" i="1"/>
  <c r="T1504" i="1"/>
  <c r="U1504" i="1"/>
  <c r="V1504" i="1"/>
  <c r="W1504" i="1"/>
  <c r="X1504" i="1"/>
  <c r="Y1504" i="1"/>
  <c r="Z1504" i="1"/>
  <c r="AA1504" i="1"/>
  <c r="AB1504" i="1"/>
  <c r="AC1504" i="1"/>
  <c r="AD1504" i="1"/>
  <c r="AE1504" i="1"/>
  <c r="AF1504" i="1"/>
  <c r="AG1504" i="1"/>
  <c r="AH1504" i="1"/>
  <c r="AI1504" i="1"/>
  <c r="AJ1504" i="1"/>
  <c r="AK1504" i="1"/>
  <c r="AL1504" i="1"/>
  <c r="AM1504" i="1"/>
  <c r="AN1504" i="1"/>
  <c r="AO1504" i="1"/>
  <c r="AP1504" i="1"/>
  <c r="AQ1504" i="1"/>
  <c r="AR1504" i="1"/>
  <c r="AS1504" i="1"/>
  <c r="AT1504" i="1"/>
  <c r="AU1504" i="1"/>
  <c r="AV1504" i="1"/>
  <c r="AW1504" i="1"/>
  <c r="AX1504" i="1"/>
  <c r="AY1504" i="1"/>
  <c r="AZ1504" i="1"/>
  <c r="BA1504" i="1"/>
  <c r="BB1504" i="1"/>
  <c r="BC1504" i="1"/>
  <c r="BD1504" i="1"/>
  <c r="BE1504" i="1"/>
  <c r="A1011" i="1"/>
  <c r="C1011" i="1"/>
  <c r="E1011" i="1"/>
  <c r="F1011" i="1"/>
  <c r="G1011" i="1"/>
  <c r="H1011" i="1"/>
  <c r="I1011" i="1"/>
  <c r="J1011" i="1"/>
  <c r="K1011" i="1"/>
  <c r="L1011" i="1"/>
  <c r="M1011" i="1"/>
  <c r="N1011" i="1"/>
  <c r="O1011" i="1"/>
  <c r="P1011" i="1"/>
  <c r="Q1011" i="1"/>
  <c r="R1011" i="1"/>
  <c r="S1011" i="1"/>
  <c r="T1011" i="1"/>
  <c r="U1011" i="1"/>
  <c r="V1011" i="1"/>
  <c r="W1011" i="1"/>
  <c r="X1011" i="1"/>
  <c r="Y1011" i="1"/>
  <c r="Z1011" i="1"/>
  <c r="AA1011" i="1"/>
  <c r="AB1011" i="1"/>
  <c r="AC1011" i="1"/>
  <c r="AD1011" i="1"/>
  <c r="AE1011" i="1"/>
  <c r="AF1011" i="1"/>
  <c r="AG1011" i="1"/>
  <c r="AH1011" i="1"/>
  <c r="AI1011" i="1"/>
  <c r="AJ1011" i="1"/>
  <c r="AK1011" i="1"/>
  <c r="AL1011" i="1"/>
  <c r="AM1011" i="1"/>
  <c r="AN1011" i="1"/>
  <c r="AO1011" i="1"/>
  <c r="AP1011" i="1"/>
  <c r="AQ1011" i="1"/>
  <c r="AR1011" i="1"/>
  <c r="AS1011" i="1"/>
  <c r="AT1011" i="1"/>
  <c r="AU1011" i="1"/>
  <c r="AV1011" i="1"/>
  <c r="AW1011" i="1"/>
  <c r="AX1011" i="1"/>
  <c r="AY1011" i="1"/>
  <c r="AZ1011" i="1"/>
  <c r="BA1011" i="1"/>
  <c r="BB1011" i="1"/>
  <c r="BC1011" i="1"/>
  <c r="BD1011" i="1"/>
  <c r="BE1011" i="1"/>
  <c r="A1184" i="1"/>
  <c r="C1184" i="1"/>
  <c r="E1184" i="1"/>
  <c r="F1184" i="1"/>
  <c r="G1184" i="1"/>
  <c r="H1184" i="1"/>
  <c r="I1184" i="1"/>
  <c r="J1184" i="1"/>
  <c r="K1184" i="1"/>
  <c r="L1184" i="1"/>
  <c r="M1184" i="1"/>
  <c r="N1184" i="1"/>
  <c r="O1184" i="1"/>
  <c r="P1184" i="1"/>
  <c r="Q1184" i="1"/>
  <c r="R1184" i="1"/>
  <c r="S1184" i="1"/>
  <c r="T1184" i="1"/>
  <c r="U1184" i="1"/>
  <c r="V1184" i="1"/>
  <c r="W1184" i="1"/>
  <c r="X1184" i="1"/>
  <c r="Y1184" i="1"/>
  <c r="Z1184" i="1"/>
  <c r="AA1184" i="1"/>
  <c r="AB1184" i="1"/>
  <c r="AC1184" i="1"/>
  <c r="AD1184" i="1"/>
  <c r="AE1184" i="1"/>
  <c r="AF1184" i="1"/>
  <c r="AG1184" i="1"/>
  <c r="AH1184" i="1"/>
  <c r="AI1184" i="1"/>
  <c r="AJ1184" i="1"/>
  <c r="AK1184" i="1"/>
  <c r="AL1184" i="1"/>
  <c r="AM1184" i="1"/>
  <c r="AN1184" i="1"/>
  <c r="AO1184" i="1"/>
  <c r="AP1184" i="1"/>
  <c r="AQ1184" i="1"/>
  <c r="AR1184" i="1"/>
  <c r="AS1184" i="1"/>
  <c r="AT1184" i="1"/>
  <c r="AU1184" i="1"/>
  <c r="AV1184" i="1"/>
  <c r="AW1184" i="1"/>
  <c r="AX1184" i="1"/>
  <c r="AY1184" i="1"/>
  <c r="AZ1184" i="1"/>
  <c r="BA1184" i="1"/>
  <c r="BB1184" i="1"/>
  <c r="BC1184" i="1"/>
  <c r="BD1184" i="1"/>
  <c r="BE1184" i="1"/>
  <c r="A1207" i="1"/>
  <c r="C1207" i="1"/>
  <c r="E1207" i="1"/>
  <c r="F1207" i="1"/>
  <c r="G1207" i="1"/>
  <c r="H1207" i="1"/>
  <c r="I1207" i="1"/>
  <c r="J1207" i="1"/>
  <c r="K1207" i="1"/>
  <c r="L1207" i="1"/>
  <c r="M1207" i="1"/>
  <c r="N1207" i="1"/>
  <c r="O1207" i="1"/>
  <c r="P1207" i="1"/>
  <c r="Q1207" i="1"/>
  <c r="R1207" i="1"/>
  <c r="S1207" i="1"/>
  <c r="T1207" i="1"/>
  <c r="U1207" i="1"/>
  <c r="V1207" i="1"/>
  <c r="W1207" i="1"/>
  <c r="X1207" i="1"/>
  <c r="Y1207" i="1"/>
  <c r="Z1207" i="1"/>
  <c r="AA1207" i="1"/>
  <c r="AB1207" i="1"/>
  <c r="AC1207" i="1"/>
  <c r="AD1207" i="1"/>
  <c r="AE1207" i="1"/>
  <c r="AF1207" i="1"/>
  <c r="AG1207" i="1"/>
  <c r="AH1207" i="1"/>
  <c r="AI1207" i="1"/>
  <c r="AJ1207" i="1"/>
  <c r="AK1207" i="1"/>
  <c r="AL1207" i="1"/>
  <c r="AM1207" i="1"/>
  <c r="AN1207" i="1"/>
  <c r="AO1207" i="1"/>
  <c r="AP1207" i="1"/>
  <c r="AQ1207" i="1"/>
  <c r="AR1207" i="1"/>
  <c r="AS1207" i="1"/>
  <c r="AT1207" i="1"/>
  <c r="AU1207" i="1"/>
  <c r="AV1207" i="1"/>
  <c r="AW1207" i="1"/>
  <c r="AX1207" i="1"/>
  <c r="AY1207" i="1"/>
  <c r="AZ1207" i="1"/>
  <c r="BA1207" i="1"/>
  <c r="BB1207" i="1"/>
  <c r="BC1207" i="1"/>
  <c r="BD1207" i="1"/>
  <c r="BE1207" i="1"/>
  <c r="A1226" i="1"/>
  <c r="C1226" i="1"/>
  <c r="E1226" i="1"/>
  <c r="F1226" i="1"/>
  <c r="G1226" i="1"/>
  <c r="H1226" i="1"/>
  <c r="I1226" i="1"/>
  <c r="J1226" i="1"/>
  <c r="K1226" i="1"/>
  <c r="L1226" i="1"/>
  <c r="M1226" i="1"/>
  <c r="N1226" i="1"/>
  <c r="O1226" i="1"/>
  <c r="P1226" i="1"/>
  <c r="Q1226" i="1"/>
  <c r="R1226" i="1"/>
  <c r="S1226" i="1"/>
  <c r="T1226" i="1"/>
  <c r="U1226" i="1"/>
  <c r="V1226" i="1"/>
  <c r="W1226" i="1"/>
  <c r="X1226" i="1"/>
  <c r="Y1226" i="1"/>
  <c r="Z1226" i="1"/>
  <c r="AA1226" i="1"/>
  <c r="AB1226" i="1"/>
  <c r="AC1226" i="1"/>
  <c r="AD1226" i="1"/>
  <c r="AE1226" i="1"/>
  <c r="AF1226" i="1"/>
  <c r="AG1226" i="1"/>
  <c r="AH1226" i="1"/>
  <c r="AI1226" i="1"/>
  <c r="AJ1226" i="1"/>
  <c r="AK1226" i="1"/>
  <c r="AL1226" i="1"/>
  <c r="AM1226" i="1"/>
  <c r="AN1226" i="1"/>
  <c r="AO1226" i="1"/>
  <c r="AP1226" i="1"/>
  <c r="AQ1226" i="1"/>
  <c r="AR1226" i="1"/>
  <c r="AS1226" i="1"/>
  <c r="AT1226" i="1"/>
  <c r="AU1226" i="1"/>
  <c r="AV1226" i="1"/>
  <c r="AW1226" i="1"/>
  <c r="AX1226" i="1"/>
  <c r="AY1226" i="1"/>
  <c r="AZ1226" i="1"/>
  <c r="BA1226" i="1"/>
  <c r="BB1226" i="1"/>
  <c r="BC1226" i="1"/>
  <c r="BD1226" i="1"/>
  <c r="BE1226" i="1"/>
  <c r="A1381" i="1"/>
  <c r="C1381" i="1"/>
  <c r="E1381" i="1"/>
  <c r="F1381" i="1"/>
  <c r="G1381" i="1"/>
  <c r="H1381" i="1"/>
  <c r="I1381" i="1"/>
  <c r="J1381" i="1"/>
  <c r="K1381" i="1"/>
  <c r="L1381" i="1"/>
  <c r="M1381" i="1"/>
  <c r="N1381" i="1"/>
  <c r="O1381" i="1"/>
  <c r="P1381" i="1"/>
  <c r="Q1381" i="1"/>
  <c r="R1381" i="1"/>
  <c r="S1381" i="1"/>
  <c r="T1381" i="1"/>
  <c r="U1381" i="1"/>
  <c r="V1381" i="1"/>
  <c r="W1381" i="1"/>
  <c r="X1381" i="1"/>
  <c r="Y1381" i="1"/>
  <c r="Z1381" i="1"/>
  <c r="AA1381" i="1"/>
  <c r="AB1381" i="1"/>
  <c r="AC1381" i="1"/>
  <c r="AD1381" i="1"/>
  <c r="AE1381" i="1"/>
  <c r="AF1381" i="1"/>
  <c r="AG1381" i="1"/>
  <c r="AH1381" i="1"/>
  <c r="AI1381" i="1"/>
  <c r="AJ1381" i="1"/>
  <c r="AK1381" i="1"/>
  <c r="AL1381" i="1"/>
  <c r="AM1381" i="1"/>
  <c r="AN1381" i="1"/>
  <c r="AO1381" i="1"/>
  <c r="AP1381" i="1"/>
  <c r="AQ1381" i="1"/>
  <c r="AR1381" i="1"/>
  <c r="AS1381" i="1"/>
  <c r="AT1381" i="1"/>
  <c r="AU1381" i="1"/>
  <c r="AV1381" i="1"/>
  <c r="AW1381" i="1"/>
  <c r="AX1381" i="1"/>
  <c r="AY1381" i="1"/>
  <c r="AZ1381" i="1"/>
  <c r="BA1381" i="1"/>
  <c r="BB1381" i="1"/>
  <c r="BC1381" i="1"/>
  <c r="BD1381" i="1"/>
  <c r="BE1381" i="1"/>
  <c r="A1401" i="1"/>
  <c r="C1401" i="1"/>
  <c r="E1401" i="1"/>
  <c r="F1401" i="1"/>
  <c r="G1401" i="1"/>
  <c r="H1401" i="1"/>
  <c r="I1401" i="1"/>
  <c r="J1401" i="1"/>
  <c r="K1401" i="1"/>
  <c r="L1401" i="1"/>
  <c r="M1401" i="1"/>
  <c r="N1401" i="1"/>
  <c r="O1401" i="1"/>
  <c r="P1401" i="1"/>
  <c r="Q1401" i="1"/>
  <c r="R1401" i="1"/>
  <c r="S1401" i="1"/>
  <c r="T1401" i="1"/>
  <c r="U1401" i="1"/>
  <c r="V1401" i="1"/>
  <c r="W1401" i="1"/>
  <c r="X1401" i="1"/>
  <c r="Y1401" i="1"/>
  <c r="Z1401" i="1"/>
  <c r="AA1401" i="1"/>
  <c r="AB1401" i="1"/>
  <c r="AC1401" i="1"/>
  <c r="AD1401" i="1"/>
  <c r="AE1401" i="1"/>
  <c r="AF1401" i="1"/>
  <c r="AG1401" i="1"/>
  <c r="AH1401" i="1"/>
  <c r="AI1401" i="1"/>
  <c r="AJ1401" i="1"/>
  <c r="AK1401" i="1"/>
  <c r="AL1401" i="1"/>
  <c r="AM1401" i="1"/>
  <c r="AN1401" i="1"/>
  <c r="AO1401" i="1"/>
  <c r="AP1401" i="1"/>
  <c r="AQ1401" i="1"/>
  <c r="AR1401" i="1"/>
  <c r="AS1401" i="1"/>
  <c r="AT1401" i="1"/>
  <c r="AU1401" i="1"/>
  <c r="AV1401" i="1"/>
  <c r="AW1401" i="1"/>
  <c r="AX1401" i="1"/>
  <c r="AY1401" i="1"/>
  <c r="AZ1401" i="1"/>
  <c r="BA1401" i="1"/>
  <c r="BB1401" i="1"/>
  <c r="BC1401" i="1"/>
  <c r="BD1401" i="1"/>
  <c r="BE1401" i="1"/>
  <c r="A1416" i="1"/>
  <c r="C1416" i="1"/>
  <c r="E1416" i="1"/>
  <c r="F1416" i="1"/>
  <c r="G1416" i="1"/>
  <c r="H1416" i="1"/>
  <c r="I1416" i="1"/>
  <c r="J1416" i="1"/>
  <c r="K1416" i="1"/>
  <c r="L1416" i="1"/>
  <c r="M1416" i="1"/>
  <c r="N1416" i="1"/>
  <c r="O1416" i="1"/>
  <c r="P1416" i="1"/>
  <c r="Q1416" i="1"/>
  <c r="R1416" i="1"/>
  <c r="S1416" i="1"/>
  <c r="T1416" i="1"/>
  <c r="U1416" i="1"/>
  <c r="V1416" i="1"/>
  <c r="W1416" i="1"/>
  <c r="X1416" i="1"/>
  <c r="Y1416" i="1"/>
  <c r="Z1416" i="1"/>
  <c r="AA1416" i="1"/>
  <c r="AB1416" i="1"/>
  <c r="AC1416" i="1"/>
  <c r="AD1416" i="1"/>
  <c r="AE1416" i="1"/>
  <c r="AF1416" i="1"/>
  <c r="AG1416" i="1"/>
  <c r="AH1416" i="1"/>
  <c r="AI1416" i="1"/>
  <c r="AJ1416" i="1"/>
  <c r="AK1416" i="1"/>
  <c r="AL1416" i="1"/>
  <c r="AM1416" i="1"/>
  <c r="AN1416" i="1"/>
  <c r="AO1416" i="1"/>
  <c r="AP1416" i="1"/>
  <c r="AQ1416" i="1"/>
  <c r="AR1416" i="1"/>
  <c r="AS1416" i="1"/>
  <c r="AT1416" i="1"/>
  <c r="AU1416" i="1"/>
  <c r="AV1416" i="1"/>
  <c r="AW1416" i="1"/>
  <c r="AX1416" i="1"/>
  <c r="AY1416" i="1"/>
  <c r="AZ1416" i="1"/>
  <c r="BA1416" i="1"/>
  <c r="BB1416" i="1"/>
  <c r="BC1416" i="1"/>
  <c r="BD1416" i="1"/>
  <c r="BE1416" i="1"/>
  <c r="A192" i="1"/>
  <c r="C192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A831" i="1"/>
  <c r="C831" i="1"/>
  <c r="E831" i="1"/>
  <c r="F831" i="1"/>
  <c r="G831" i="1"/>
  <c r="H831" i="1"/>
  <c r="I831" i="1"/>
  <c r="J831" i="1"/>
  <c r="K831" i="1"/>
  <c r="L831" i="1"/>
  <c r="M831" i="1"/>
  <c r="N831" i="1"/>
  <c r="O831" i="1"/>
  <c r="P831" i="1"/>
  <c r="Q831" i="1"/>
  <c r="R831" i="1"/>
  <c r="S831" i="1"/>
  <c r="T831" i="1"/>
  <c r="U831" i="1"/>
  <c r="V831" i="1"/>
  <c r="W831" i="1"/>
  <c r="X831" i="1"/>
  <c r="Y831" i="1"/>
  <c r="Z831" i="1"/>
  <c r="AA831" i="1"/>
  <c r="AB831" i="1"/>
  <c r="AC831" i="1"/>
  <c r="AD831" i="1"/>
  <c r="AE831" i="1"/>
  <c r="AF831" i="1"/>
  <c r="AG831" i="1"/>
  <c r="AH831" i="1"/>
  <c r="AI831" i="1"/>
  <c r="AJ831" i="1"/>
  <c r="AK831" i="1"/>
  <c r="AL831" i="1"/>
  <c r="AM831" i="1"/>
  <c r="AN831" i="1"/>
  <c r="AO831" i="1"/>
  <c r="AP831" i="1"/>
  <c r="AQ831" i="1"/>
  <c r="AR831" i="1"/>
  <c r="AS831" i="1"/>
  <c r="AT831" i="1"/>
  <c r="AU831" i="1"/>
  <c r="AV831" i="1"/>
  <c r="AW831" i="1"/>
  <c r="AX831" i="1"/>
  <c r="AY831" i="1"/>
  <c r="AZ831" i="1"/>
  <c r="BA831" i="1"/>
  <c r="BB831" i="1"/>
  <c r="BC831" i="1"/>
  <c r="BD831" i="1"/>
  <c r="BE831" i="1"/>
  <c r="A856" i="1"/>
  <c r="C856" i="1"/>
  <c r="E856" i="1"/>
  <c r="F856" i="1"/>
  <c r="G856" i="1"/>
  <c r="H856" i="1"/>
  <c r="I856" i="1"/>
  <c r="J856" i="1"/>
  <c r="K856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AG856" i="1"/>
  <c r="AH856" i="1"/>
  <c r="AI856" i="1"/>
  <c r="AJ856" i="1"/>
  <c r="AK856" i="1"/>
  <c r="AL856" i="1"/>
  <c r="AM856" i="1"/>
  <c r="AN856" i="1"/>
  <c r="AO856" i="1"/>
  <c r="AP856" i="1"/>
  <c r="AQ856" i="1"/>
  <c r="AR856" i="1"/>
  <c r="AS856" i="1"/>
  <c r="AT856" i="1"/>
  <c r="AU856" i="1"/>
  <c r="AV856" i="1"/>
  <c r="AW856" i="1"/>
  <c r="AX856" i="1"/>
  <c r="AY856" i="1"/>
  <c r="AZ856" i="1"/>
  <c r="BA856" i="1"/>
  <c r="BB856" i="1"/>
  <c r="BC856" i="1"/>
  <c r="BD856" i="1"/>
  <c r="BE856" i="1"/>
  <c r="A880" i="1"/>
  <c r="C880" i="1"/>
  <c r="E880" i="1"/>
  <c r="F880" i="1"/>
  <c r="G880" i="1"/>
  <c r="H880" i="1"/>
  <c r="I880" i="1"/>
  <c r="J880" i="1"/>
  <c r="K880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AG880" i="1"/>
  <c r="AH880" i="1"/>
  <c r="AI880" i="1"/>
  <c r="AJ880" i="1"/>
  <c r="AK880" i="1"/>
  <c r="AL880" i="1"/>
  <c r="AM880" i="1"/>
  <c r="AN880" i="1"/>
  <c r="AO880" i="1"/>
  <c r="AP880" i="1"/>
  <c r="AQ880" i="1"/>
  <c r="AR880" i="1"/>
  <c r="AS880" i="1"/>
  <c r="AT880" i="1"/>
  <c r="AU880" i="1"/>
  <c r="AV880" i="1"/>
  <c r="AW880" i="1"/>
  <c r="AX880" i="1"/>
  <c r="AY880" i="1"/>
  <c r="AZ880" i="1"/>
  <c r="BA880" i="1"/>
  <c r="BB880" i="1"/>
  <c r="BC880" i="1"/>
  <c r="BD880" i="1"/>
  <c r="BE880" i="1"/>
  <c r="A642" i="1"/>
  <c r="C642" i="1"/>
  <c r="E642" i="1"/>
  <c r="F642" i="1"/>
  <c r="G642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AG642" i="1"/>
  <c r="AH642" i="1"/>
  <c r="AI642" i="1"/>
  <c r="AJ642" i="1"/>
  <c r="AK642" i="1"/>
  <c r="AL642" i="1"/>
  <c r="AM642" i="1"/>
  <c r="AN642" i="1"/>
  <c r="AO642" i="1"/>
  <c r="AP642" i="1"/>
  <c r="AQ642" i="1"/>
  <c r="AR642" i="1"/>
  <c r="AS642" i="1"/>
  <c r="AT642" i="1"/>
  <c r="AU642" i="1"/>
  <c r="AV642" i="1"/>
  <c r="AW642" i="1"/>
  <c r="AX642" i="1"/>
  <c r="AY642" i="1"/>
  <c r="AZ642" i="1"/>
  <c r="BA642" i="1"/>
  <c r="BB642" i="1"/>
  <c r="BC642" i="1"/>
  <c r="BD642" i="1"/>
  <c r="BE642" i="1"/>
  <c r="A1447" i="1"/>
  <c r="C1447" i="1"/>
  <c r="E1447" i="1"/>
  <c r="F1447" i="1"/>
  <c r="G1447" i="1"/>
  <c r="H1447" i="1"/>
  <c r="I1447" i="1"/>
  <c r="J1447" i="1"/>
  <c r="K1447" i="1"/>
  <c r="L1447" i="1"/>
  <c r="M1447" i="1"/>
  <c r="N1447" i="1"/>
  <c r="O1447" i="1"/>
  <c r="P1447" i="1"/>
  <c r="Q1447" i="1"/>
  <c r="R1447" i="1"/>
  <c r="S1447" i="1"/>
  <c r="T1447" i="1"/>
  <c r="U1447" i="1"/>
  <c r="V1447" i="1"/>
  <c r="W1447" i="1"/>
  <c r="X1447" i="1"/>
  <c r="Y1447" i="1"/>
  <c r="Z1447" i="1"/>
  <c r="AA1447" i="1"/>
  <c r="AB1447" i="1"/>
  <c r="AC1447" i="1"/>
  <c r="AD1447" i="1"/>
  <c r="AE1447" i="1"/>
  <c r="AF1447" i="1"/>
  <c r="AG1447" i="1"/>
  <c r="AH1447" i="1"/>
  <c r="AI1447" i="1"/>
  <c r="AJ1447" i="1"/>
  <c r="AK1447" i="1"/>
  <c r="AL1447" i="1"/>
  <c r="AM1447" i="1"/>
  <c r="AN1447" i="1"/>
  <c r="AO1447" i="1"/>
  <c r="AP1447" i="1"/>
  <c r="AQ1447" i="1"/>
  <c r="AR1447" i="1"/>
  <c r="AS1447" i="1"/>
  <c r="AT1447" i="1"/>
  <c r="AU1447" i="1"/>
  <c r="AV1447" i="1"/>
  <c r="AW1447" i="1"/>
  <c r="AX1447" i="1"/>
  <c r="AY1447" i="1"/>
  <c r="AZ1447" i="1"/>
  <c r="BA1447" i="1"/>
  <c r="BB1447" i="1"/>
  <c r="BC1447" i="1"/>
  <c r="BD1447" i="1"/>
  <c r="BE1447" i="1"/>
  <c r="A1466" i="1"/>
  <c r="C1466" i="1"/>
  <c r="E1466" i="1"/>
  <c r="F1466" i="1"/>
  <c r="G1466" i="1"/>
  <c r="H1466" i="1"/>
  <c r="I1466" i="1"/>
  <c r="J1466" i="1"/>
  <c r="K1466" i="1"/>
  <c r="L1466" i="1"/>
  <c r="M1466" i="1"/>
  <c r="N1466" i="1"/>
  <c r="O1466" i="1"/>
  <c r="P1466" i="1"/>
  <c r="Q1466" i="1"/>
  <c r="R1466" i="1"/>
  <c r="S1466" i="1"/>
  <c r="T1466" i="1"/>
  <c r="U1466" i="1"/>
  <c r="V1466" i="1"/>
  <c r="W1466" i="1"/>
  <c r="X1466" i="1"/>
  <c r="Y1466" i="1"/>
  <c r="Z1466" i="1"/>
  <c r="AA1466" i="1"/>
  <c r="AB1466" i="1"/>
  <c r="AC1466" i="1"/>
  <c r="AD1466" i="1"/>
  <c r="AE1466" i="1"/>
  <c r="AF1466" i="1"/>
  <c r="AG1466" i="1"/>
  <c r="AH1466" i="1"/>
  <c r="AI1466" i="1"/>
  <c r="AJ1466" i="1"/>
  <c r="AK1466" i="1"/>
  <c r="AL1466" i="1"/>
  <c r="AM1466" i="1"/>
  <c r="AN1466" i="1"/>
  <c r="AO1466" i="1"/>
  <c r="AP1466" i="1"/>
  <c r="AQ1466" i="1"/>
  <c r="AR1466" i="1"/>
  <c r="AS1466" i="1"/>
  <c r="AT1466" i="1"/>
  <c r="AU1466" i="1"/>
  <c r="AV1466" i="1"/>
  <c r="AW1466" i="1"/>
  <c r="AX1466" i="1"/>
  <c r="AY1466" i="1"/>
  <c r="AZ1466" i="1"/>
  <c r="BA1466" i="1"/>
  <c r="BB1466" i="1"/>
  <c r="BC1466" i="1"/>
  <c r="BD1466" i="1"/>
  <c r="BE1466" i="1"/>
  <c r="A163" i="1"/>
  <c r="C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A182" i="1"/>
  <c r="C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BE182" i="1"/>
  <c r="A196" i="1"/>
  <c r="C196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A324" i="1"/>
  <c r="C324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A345" i="1"/>
  <c r="C345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A371" i="1"/>
  <c r="C371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X371" i="1"/>
  <c r="AY371" i="1"/>
  <c r="AZ371" i="1"/>
  <c r="BA371" i="1"/>
  <c r="BB371" i="1"/>
  <c r="BC371" i="1"/>
  <c r="BD371" i="1"/>
  <c r="BE371" i="1"/>
  <c r="A1296" i="1"/>
  <c r="C1296" i="1"/>
  <c r="E1296" i="1"/>
  <c r="F1296" i="1"/>
  <c r="G1296" i="1"/>
  <c r="H1296" i="1"/>
  <c r="I1296" i="1"/>
  <c r="J1296" i="1"/>
  <c r="K1296" i="1"/>
  <c r="L1296" i="1"/>
  <c r="M1296" i="1"/>
  <c r="N1296" i="1"/>
  <c r="O1296" i="1"/>
  <c r="P1296" i="1"/>
  <c r="Q1296" i="1"/>
  <c r="R1296" i="1"/>
  <c r="S1296" i="1"/>
  <c r="T1296" i="1"/>
  <c r="U1296" i="1"/>
  <c r="V1296" i="1"/>
  <c r="W1296" i="1"/>
  <c r="X1296" i="1"/>
  <c r="Y1296" i="1"/>
  <c r="Z1296" i="1"/>
  <c r="AA1296" i="1"/>
  <c r="AB1296" i="1"/>
  <c r="AC1296" i="1"/>
  <c r="AD1296" i="1"/>
  <c r="AE1296" i="1"/>
  <c r="AF1296" i="1"/>
  <c r="AG1296" i="1"/>
  <c r="AH1296" i="1"/>
  <c r="AI1296" i="1"/>
  <c r="AJ1296" i="1"/>
  <c r="AK1296" i="1"/>
  <c r="AL1296" i="1"/>
  <c r="AM1296" i="1"/>
  <c r="AN1296" i="1"/>
  <c r="AO1296" i="1"/>
  <c r="AP1296" i="1"/>
  <c r="AQ1296" i="1"/>
  <c r="AR1296" i="1"/>
  <c r="AS1296" i="1"/>
  <c r="AT1296" i="1"/>
  <c r="AU1296" i="1"/>
  <c r="AV1296" i="1"/>
  <c r="AW1296" i="1"/>
  <c r="AX1296" i="1"/>
  <c r="AY1296" i="1"/>
  <c r="AZ1296" i="1"/>
  <c r="BA1296" i="1"/>
  <c r="BB1296" i="1"/>
  <c r="BC1296" i="1"/>
  <c r="BD1296" i="1"/>
  <c r="BE1296" i="1"/>
  <c r="A1311" i="1"/>
  <c r="C1311" i="1"/>
  <c r="E1311" i="1"/>
  <c r="F1311" i="1"/>
  <c r="G1311" i="1"/>
  <c r="H1311" i="1"/>
  <c r="I1311" i="1"/>
  <c r="J1311" i="1"/>
  <c r="K1311" i="1"/>
  <c r="L1311" i="1"/>
  <c r="M1311" i="1"/>
  <c r="N1311" i="1"/>
  <c r="O1311" i="1"/>
  <c r="P1311" i="1"/>
  <c r="Q1311" i="1"/>
  <c r="R1311" i="1"/>
  <c r="S1311" i="1"/>
  <c r="T1311" i="1"/>
  <c r="U1311" i="1"/>
  <c r="V1311" i="1"/>
  <c r="W1311" i="1"/>
  <c r="X1311" i="1"/>
  <c r="Y1311" i="1"/>
  <c r="Z1311" i="1"/>
  <c r="AA1311" i="1"/>
  <c r="AB1311" i="1"/>
  <c r="AC1311" i="1"/>
  <c r="AD1311" i="1"/>
  <c r="AE1311" i="1"/>
  <c r="AF1311" i="1"/>
  <c r="AG1311" i="1"/>
  <c r="AH1311" i="1"/>
  <c r="AI1311" i="1"/>
  <c r="AJ1311" i="1"/>
  <c r="AK1311" i="1"/>
  <c r="AL1311" i="1"/>
  <c r="AM1311" i="1"/>
  <c r="AN1311" i="1"/>
  <c r="AO1311" i="1"/>
  <c r="AP1311" i="1"/>
  <c r="AQ1311" i="1"/>
  <c r="AR1311" i="1"/>
  <c r="AS1311" i="1"/>
  <c r="AT1311" i="1"/>
  <c r="AU1311" i="1"/>
  <c r="AV1311" i="1"/>
  <c r="AW1311" i="1"/>
  <c r="AX1311" i="1"/>
  <c r="AY1311" i="1"/>
  <c r="AZ1311" i="1"/>
  <c r="BA1311" i="1"/>
  <c r="BB1311" i="1"/>
  <c r="BC1311" i="1"/>
  <c r="BD1311" i="1"/>
  <c r="BE1311" i="1"/>
  <c r="A76" i="1"/>
  <c r="C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A91" i="1"/>
  <c r="C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A718" i="1"/>
  <c r="C718" i="1"/>
  <c r="E718" i="1"/>
  <c r="F718" i="1"/>
  <c r="G718" i="1"/>
  <c r="H718" i="1"/>
  <c r="I718" i="1"/>
  <c r="J718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AG718" i="1"/>
  <c r="AH718" i="1"/>
  <c r="AI718" i="1"/>
  <c r="AJ718" i="1"/>
  <c r="AK718" i="1"/>
  <c r="AL718" i="1"/>
  <c r="AM718" i="1"/>
  <c r="AN718" i="1"/>
  <c r="AO718" i="1"/>
  <c r="AP718" i="1"/>
  <c r="AQ718" i="1"/>
  <c r="AR718" i="1"/>
  <c r="AS718" i="1"/>
  <c r="AT718" i="1"/>
  <c r="AU718" i="1"/>
  <c r="AV718" i="1"/>
  <c r="AW718" i="1"/>
  <c r="AX718" i="1"/>
  <c r="AY718" i="1"/>
  <c r="AZ718" i="1"/>
  <c r="BA718" i="1"/>
  <c r="BB718" i="1"/>
  <c r="BC718" i="1"/>
  <c r="BD718" i="1"/>
  <c r="BE718" i="1"/>
  <c r="A737" i="1"/>
  <c r="C737" i="1"/>
  <c r="E737" i="1"/>
  <c r="F737" i="1"/>
  <c r="G737" i="1"/>
  <c r="H737" i="1"/>
  <c r="I737" i="1"/>
  <c r="J737" i="1"/>
  <c r="K737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X737" i="1"/>
  <c r="Y737" i="1"/>
  <c r="Z737" i="1"/>
  <c r="AA737" i="1"/>
  <c r="AB737" i="1"/>
  <c r="AC737" i="1"/>
  <c r="AD737" i="1"/>
  <c r="AE737" i="1"/>
  <c r="AF737" i="1"/>
  <c r="AG737" i="1"/>
  <c r="AH737" i="1"/>
  <c r="AI737" i="1"/>
  <c r="AJ737" i="1"/>
  <c r="AK737" i="1"/>
  <c r="AL737" i="1"/>
  <c r="AM737" i="1"/>
  <c r="AN737" i="1"/>
  <c r="AO737" i="1"/>
  <c r="AP737" i="1"/>
  <c r="AQ737" i="1"/>
  <c r="AR737" i="1"/>
  <c r="AS737" i="1"/>
  <c r="AT737" i="1"/>
  <c r="AU737" i="1"/>
  <c r="AV737" i="1"/>
  <c r="AW737" i="1"/>
  <c r="AX737" i="1"/>
  <c r="AY737" i="1"/>
  <c r="AZ737" i="1"/>
  <c r="BA737" i="1"/>
  <c r="BB737" i="1"/>
  <c r="BC737" i="1"/>
  <c r="BD737" i="1"/>
  <c r="BE737" i="1"/>
  <c r="A756" i="1"/>
  <c r="C756" i="1"/>
  <c r="E756" i="1"/>
  <c r="F756" i="1"/>
  <c r="G756" i="1"/>
  <c r="H756" i="1"/>
  <c r="I756" i="1"/>
  <c r="J756" i="1"/>
  <c r="K756" i="1"/>
  <c r="L756" i="1"/>
  <c r="M756" i="1"/>
  <c r="N756" i="1"/>
  <c r="O756" i="1"/>
  <c r="P756" i="1"/>
  <c r="Q756" i="1"/>
  <c r="R756" i="1"/>
  <c r="S756" i="1"/>
  <c r="T756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AG756" i="1"/>
  <c r="AH756" i="1"/>
  <c r="AI756" i="1"/>
  <c r="AJ756" i="1"/>
  <c r="AK756" i="1"/>
  <c r="AL756" i="1"/>
  <c r="AM756" i="1"/>
  <c r="AN756" i="1"/>
  <c r="AO756" i="1"/>
  <c r="AP756" i="1"/>
  <c r="AQ756" i="1"/>
  <c r="AR756" i="1"/>
  <c r="AS756" i="1"/>
  <c r="AT756" i="1"/>
  <c r="AU756" i="1"/>
  <c r="AV756" i="1"/>
  <c r="AW756" i="1"/>
  <c r="AX756" i="1"/>
  <c r="AY756" i="1"/>
  <c r="AZ756" i="1"/>
  <c r="BA756" i="1"/>
  <c r="BB756" i="1"/>
  <c r="BC756" i="1"/>
  <c r="BD756" i="1"/>
  <c r="BE756" i="1"/>
  <c r="A1295" i="1"/>
  <c r="C1295" i="1"/>
  <c r="E1295" i="1"/>
  <c r="F1295" i="1"/>
  <c r="G1295" i="1"/>
  <c r="H1295" i="1"/>
  <c r="I1295" i="1"/>
  <c r="J1295" i="1"/>
  <c r="K1295" i="1"/>
  <c r="L1295" i="1"/>
  <c r="M1295" i="1"/>
  <c r="N1295" i="1"/>
  <c r="O1295" i="1"/>
  <c r="P1295" i="1"/>
  <c r="Q1295" i="1"/>
  <c r="R1295" i="1"/>
  <c r="S1295" i="1"/>
  <c r="T1295" i="1"/>
  <c r="U1295" i="1"/>
  <c r="V1295" i="1"/>
  <c r="W1295" i="1"/>
  <c r="X1295" i="1"/>
  <c r="Y1295" i="1"/>
  <c r="Z1295" i="1"/>
  <c r="AA1295" i="1"/>
  <c r="AB1295" i="1"/>
  <c r="AC1295" i="1"/>
  <c r="AD1295" i="1"/>
  <c r="AE1295" i="1"/>
  <c r="AF1295" i="1"/>
  <c r="AG1295" i="1"/>
  <c r="AH1295" i="1"/>
  <c r="AI1295" i="1"/>
  <c r="AJ1295" i="1"/>
  <c r="AK1295" i="1"/>
  <c r="AL1295" i="1"/>
  <c r="AM1295" i="1"/>
  <c r="AN1295" i="1"/>
  <c r="AO1295" i="1"/>
  <c r="AP1295" i="1"/>
  <c r="AQ1295" i="1"/>
  <c r="AR1295" i="1"/>
  <c r="AS1295" i="1"/>
  <c r="AT1295" i="1"/>
  <c r="AU1295" i="1"/>
  <c r="AV1295" i="1"/>
  <c r="AW1295" i="1"/>
  <c r="AX1295" i="1"/>
  <c r="AY1295" i="1"/>
  <c r="AZ1295" i="1"/>
  <c r="BA1295" i="1"/>
  <c r="BB1295" i="1"/>
  <c r="BC1295" i="1"/>
  <c r="BD1295" i="1"/>
  <c r="BE1295" i="1"/>
  <c r="A1310" i="1"/>
  <c r="C1310" i="1"/>
  <c r="E1310" i="1"/>
  <c r="F1310" i="1"/>
  <c r="G1310" i="1"/>
  <c r="H1310" i="1"/>
  <c r="I1310" i="1"/>
  <c r="J1310" i="1"/>
  <c r="K1310" i="1"/>
  <c r="L1310" i="1"/>
  <c r="M1310" i="1"/>
  <c r="N1310" i="1"/>
  <c r="O1310" i="1"/>
  <c r="P1310" i="1"/>
  <c r="Q1310" i="1"/>
  <c r="R1310" i="1"/>
  <c r="S1310" i="1"/>
  <c r="T1310" i="1"/>
  <c r="U1310" i="1"/>
  <c r="V1310" i="1"/>
  <c r="W1310" i="1"/>
  <c r="X1310" i="1"/>
  <c r="Y1310" i="1"/>
  <c r="Z1310" i="1"/>
  <c r="AA1310" i="1"/>
  <c r="AB1310" i="1"/>
  <c r="AC1310" i="1"/>
  <c r="AD1310" i="1"/>
  <c r="AE1310" i="1"/>
  <c r="AF1310" i="1"/>
  <c r="AG1310" i="1"/>
  <c r="AH1310" i="1"/>
  <c r="AI1310" i="1"/>
  <c r="AJ1310" i="1"/>
  <c r="AK1310" i="1"/>
  <c r="AL1310" i="1"/>
  <c r="AM1310" i="1"/>
  <c r="AN1310" i="1"/>
  <c r="AO1310" i="1"/>
  <c r="AP1310" i="1"/>
  <c r="AQ1310" i="1"/>
  <c r="AR1310" i="1"/>
  <c r="AS1310" i="1"/>
  <c r="AT1310" i="1"/>
  <c r="AU1310" i="1"/>
  <c r="AV1310" i="1"/>
  <c r="AW1310" i="1"/>
  <c r="AX1310" i="1"/>
  <c r="AY1310" i="1"/>
  <c r="AZ1310" i="1"/>
  <c r="BA1310" i="1"/>
  <c r="BB1310" i="1"/>
  <c r="BC1310" i="1"/>
  <c r="BD1310" i="1"/>
  <c r="BE1310" i="1"/>
  <c r="A1328" i="1"/>
  <c r="C1328" i="1"/>
  <c r="E1328" i="1"/>
  <c r="F1328" i="1"/>
  <c r="G1328" i="1"/>
  <c r="H1328" i="1"/>
  <c r="I1328" i="1"/>
  <c r="J1328" i="1"/>
  <c r="K1328" i="1"/>
  <c r="L1328" i="1"/>
  <c r="M1328" i="1"/>
  <c r="N1328" i="1"/>
  <c r="O1328" i="1"/>
  <c r="P1328" i="1"/>
  <c r="Q1328" i="1"/>
  <c r="R1328" i="1"/>
  <c r="S1328" i="1"/>
  <c r="T1328" i="1"/>
  <c r="U1328" i="1"/>
  <c r="V1328" i="1"/>
  <c r="W1328" i="1"/>
  <c r="X1328" i="1"/>
  <c r="Y1328" i="1"/>
  <c r="Z1328" i="1"/>
  <c r="AA1328" i="1"/>
  <c r="AB1328" i="1"/>
  <c r="AC1328" i="1"/>
  <c r="AD1328" i="1"/>
  <c r="AE1328" i="1"/>
  <c r="AF1328" i="1"/>
  <c r="AG1328" i="1"/>
  <c r="AH1328" i="1"/>
  <c r="AI1328" i="1"/>
  <c r="AJ1328" i="1"/>
  <c r="AK1328" i="1"/>
  <c r="AL1328" i="1"/>
  <c r="AM1328" i="1"/>
  <c r="AN1328" i="1"/>
  <c r="AO1328" i="1"/>
  <c r="AP1328" i="1"/>
  <c r="AQ1328" i="1"/>
  <c r="AR1328" i="1"/>
  <c r="AS1328" i="1"/>
  <c r="AT1328" i="1"/>
  <c r="AU1328" i="1"/>
  <c r="AV1328" i="1"/>
  <c r="AW1328" i="1"/>
  <c r="AX1328" i="1"/>
  <c r="AY1328" i="1"/>
  <c r="AZ1328" i="1"/>
  <c r="BA1328" i="1"/>
  <c r="BB1328" i="1"/>
  <c r="BC1328" i="1"/>
  <c r="BD1328" i="1"/>
  <c r="BE1328" i="1"/>
  <c r="A41" i="1"/>
  <c r="C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A63" i="1"/>
  <c r="C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A83" i="1"/>
  <c r="C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A1045" i="1"/>
  <c r="C1045" i="1"/>
  <c r="E1045" i="1"/>
  <c r="F1045" i="1"/>
  <c r="G1045" i="1"/>
  <c r="H1045" i="1"/>
  <c r="I1045" i="1"/>
  <c r="J1045" i="1"/>
  <c r="K1045" i="1"/>
  <c r="L1045" i="1"/>
  <c r="M1045" i="1"/>
  <c r="N1045" i="1"/>
  <c r="O1045" i="1"/>
  <c r="P1045" i="1"/>
  <c r="Q1045" i="1"/>
  <c r="R1045" i="1"/>
  <c r="S1045" i="1"/>
  <c r="T1045" i="1"/>
  <c r="U1045" i="1"/>
  <c r="V1045" i="1"/>
  <c r="W1045" i="1"/>
  <c r="X1045" i="1"/>
  <c r="Y1045" i="1"/>
  <c r="Z1045" i="1"/>
  <c r="AA1045" i="1"/>
  <c r="AB1045" i="1"/>
  <c r="AC1045" i="1"/>
  <c r="AD1045" i="1"/>
  <c r="AE1045" i="1"/>
  <c r="AF1045" i="1"/>
  <c r="AG1045" i="1"/>
  <c r="AH1045" i="1"/>
  <c r="AI1045" i="1"/>
  <c r="AJ1045" i="1"/>
  <c r="AK1045" i="1"/>
  <c r="AL1045" i="1"/>
  <c r="AM1045" i="1"/>
  <c r="AN1045" i="1"/>
  <c r="AO1045" i="1"/>
  <c r="AP1045" i="1"/>
  <c r="AQ1045" i="1"/>
  <c r="AR1045" i="1"/>
  <c r="AS1045" i="1"/>
  <c r="AT1045" i="1"/>
  <c r="AU1045" i="1"/>
  <c r="AV1045" i="1"/>
  <c r="AW1045" i="1"/>
  <c r="AX1045" i="1"/>
  <c r="AY1045" i="1"/>
  <c r="AZ1045" i="1"/>
  <c r="BA1045" i="1"/>
  <c r="BB1045" i="1"/>
  <c r="BC1045" i="1"/>
  <c r="BD1045" i="1"/>
  <c r="BE1045" i="1"/>
  <c r="A1062" i="1"/>
  <c r="C1062" i="1"/>
  <c r="E1062" i="1"/>
  <c r="F1062" i="1"/>
  <c r="G1062" i="1"/>
  <c r="H1062" i="1"/>
  <c r="I1062" i="1"/>
  <c r="J1062" i="1"/>
  <c r="K1062" i="1"/>
  <c r="L1062" i="1"/>
  <c r="M1062" i="1"/>
  <c r="N1062" i="1"/>
  <c r="O1062" i="1"/>
  <c r="P1062" i="1"/>
  <c r="Q1062" i="1"/>
  <c r="R1062" i="1"/>
  <c r="S1062" i="1"/>
  <c r="T1062" i="1"/>
  <c r="U1062" i="1"/>
  <c r="V1062" i="1"/>
  <c r="W1062" i="1"/>
  <c r="X1062" i="1"/>
  <c r="Y1062" i="1"/>
  <c r="Z1062" i="1"/>
  <c r="AA1062" i="1"/>
  <c r="AB1062" i="1"/>
  <c r="AC1062" i="1"/>
  <c r="AD1062" i="1"/>
  <c r="AE1062" i="1"/>
  <c r="AF1062" i="1"/>
  <c r="AG1062" i="1"/>
  <c r="AH1062" i="1"/>
  <c r="AI1062" i="1"/>
  <c r="AJ1062" i="1"/>
  <c r="AK1062" i="1"/>
  <c r="AL1062" i="1"/>
  <c r="AM1062" i="1"/>
  <c r="AN1062" i="1"/>
  <c r="AO1062" i="1"/>
  <c r="AP1062" i="1"/>
  <c r="AQ1062" i="1"/>
  <c r="AR1062" i="1"/>
  <c r="AS1062" i="1"/>
  <c r="AT1062" i="1"/>
  <c r="AU1062" i="1"/>
  <c r="AV1062" i="1"/>
  <c r="AW1062" i="1"/>
  <c r="AX1062" i="1"/>
  <c r="AY1062" i="1"/>
  <c r="AZ1062" i="1"/>
  <c r="BA1062" i="1"/>
  <c r="BB1062" i="1"/>
  <c r="BC1062" i="1"/>
  <c r="BD1062" i="1"/>
  <c r="BE1062" i="1"/>
  <c r="A1088" i="1"/>
  <c r="C1088" i="1"/>
  <c r="E1088" i="1"/>
  <c r="F1088" i="1"/>
  <c r="G1088" i="1"/>
  <c r="H1088" i="1"/>
  <c r="I1088" i="1"/>
  <c r="J1088" i="1"/>
  <c r="K1088" i="1"/>
  <c r="L1088" i="1"/>
  <c r="M1088" i="1"/>
  <c r="N1088" i="1"/>
  <c r="O1088" i="1"/>
  <c r="P1088" i="1"/>
  <c r="Q1088" i="1"/>
  <c r="R1088" i="1"/>
  <c r="S1088" i="1"/>
  <c r="T1088" i="1"/>
  <c r="U1088" i="1"/>
  <c r="V1088" i="1"/>
  <c r="W1088" i="1"/>
  <c r="X1088" i="1"/>
  <c r="Y1088" i="1"/>
  <c r="Z1088" i="1"/>
  <c r="AA1088" i="1"/>
  <c r="AB1088" i="1"/>
  <c r="AC1088" i="1"/>
  <c r="AD1088" i="1"/>
  <c r="AE1088" i="1"/>
  <c r="AF1088" i="1"/>
  <c r="AG1088" i="1"/>
  <c r="AH1088" i="1"/>
  <c r="AI1088" i="1"/>
  <c r="AJ1088" i="1"/>
  <c r="AK1088" i="1"/>
  <c r="AL1088" i="1"/>
  <c r="AM1088" i="1"/>
  <c r="AN1088" i="1"/>
  <c r="AO1088" i="1"/>
  <c r="AP1088" i="1"/>
  <c r="AQ1088" i="1"/>
  <c r="AR1088" i="1"/>
  <c r="AS1088" i="1"/>
  <c r="AT1088" i="1"/>
  <c r="AU1088" i="1"/>
  <c r="AV1088" i="1"/>
  <c r="AW1088" i="1"/>
  <c r="AX1088" i="1"/>
  <c r="AY1088" i="1"/>
  <c r="AZ1088" i="1"/>
  <c r="BA1088" i="1"/>
  <c r="BB1088" i="1"/>
  <c r="BC1088" i="1"/>
  <c r="BD1088" i="1"/>
  <c r="BE1088" i="1"/>
  <c r="A1355" i="1"/>
  <c r="C1355" i="1"/>
  <c r="E1355" i="1"/>
  <c r="F1355" i="1"/>
  <c r="G1355" i="1"/>
  <c r="H1355" i="1"/>
  <c r="I1355" i="1"/>
  <c r="J1355" i="1"/>
  <c r="K1355" i="1"/>
  <c r="L1355" i="1"/>
  <c r="M1355" i="1"/>
  <c r="N1355" i="1"/>
  <c r="O1355" i="1"/>
  <c r="P1355" i="1"/>
  <c r="Q1355" i="1"/>
  <c r="R1355" i="1"/>
  <c r="S1355" i="1"/>
  <c r="T1355" i="1"/>
  <c r="U1355" i="1"/>
  <c r="V1355" i="1"/>
  <c r="W1355" i="1"/>
  <c r="X1355" i="1"/>
  <c r="Y1355" i="1"/>
  <c r="Z1355" i="1"/>
  <c r="AA1355" i="1"/>
  <c r="AB1355" i="1"/>
  <c r="AC1355" i="1"/>
  <c r="AD1355" i="1"/>
  <c r="AE1355" i="1"/>
  <c r="AF1355" i="1"/>
  <c r="AG1355" i="1"/>
  <c r="AH1355" i="1"/>
  <c r="AI1355" i="1"/>
  <c r="AJ1355" i="1"/>
  <c r="AK1355" i="1"/>
  <c r="AL1355" i="1"/>
  <c r="AM1355" i="1"/>
  <c r="AN1355" i="1"/>
  <c r="AO1355" i="1"/>
  <c r="AP1355" i="1"/>
  <c r="AQ1355" i="1"/>
  <c r="AR1355" i="1"/>
  <c r="AS1355" i="1"/>
  <c r="AT1355" i="1"/>
  <c r="AU1355" i="1"/>
  <c r="AV1355" i="1"/>
  <c r="AW1355" i="1"/>
  <c r="AX1355" i="1"/>
  <c r="AY1355" i="1"/>
  <c r="AZ1355" i="1"/>
  <c r="BA1355" i="1"/>
  <c r="BB1355" i="1"/>
  <c r="BC1355" i="1"/>
  <c r="BD1355" i="1"/>
  <c r="BE1355" i="1"/>
  <c r="A1376" i="1"/>
  <c r="C1376" i="1"/>
  <c r="E1376" i="1"/>
  <c r="F1376" i="1"/>
  <c r="G1376" i="1"/>
  <c r="H1376" i="1"/>
  <c r="I1376" i="1"/>
  <c r="J1376" i="1"/>
  <c r="K1376" i="1"/>
  <c r="L1376" i="1"/>
  <c r="M1376" i="1"/>
  <c r="N1376" i="1"/>
  <c r="O1376" i="1"/>
  <c r="P1376" i="1"/>
  <c r="Q1376" i="1"/>
  <c r="R1376" i="1"/>
  <c r="S1376" i="1"/>
  <c r="T1376" i="1"/>
  <c r="U1376" i="1"/>
  <c r="V1376" i="1"/>
  <c r="W1376" i="1"/>
  <c r="X1376" i="1"/>
  <c r="Y1376" i="1"/>
  <c r="Z1376" i="1"/>
  <c r="AA1376" i="1"/>
  <c r="AB1376" i="1"/>
  <c r="AC1376" i="1"/>
  <c r="AD1376" i="1"/>
  <c r="AE1376" i="1"/>
  <c r="AF1376" i="1"/>
  <c r="AG1376" i="1"/>
  <c r="AH1376" i="1"/>
  <c r="AI1376" i="1"/>
  <c r="AJ1376" i="1"/>
  <c r="AK1376" i="1"/>
  <c r="AL1376" i="1"/>
  <c r="AM1376" i="1"/>
  <c r="AN1376" i="1"/>
  <c r="AO1376" i="1"/>
  <c r="AP1376" i="1"/>
  <c r="AQ1376" i="1"/>
  <c r="AR1376" i="1"/>
  <c r="AS1376" i="1"/>
  <c r="AT1376" i="1"/>
  <c r="AU1376" i="1"/>
  <c r="AV1376" i="1"/>
  <c r="AW1376" i="1"/>
  <c r="AX1376" i="1"/>
  <c r="AY1376" i="1"/>
  <c r="AZ1376" i="1"/>
  <c r="BA1376" i="1"/>
  <c r="BB1376" i="1"/>
  <c r="BC1376" i="1"/>
  <c r="BD1376" i="1"/>
  <c r="BE1376" i="1"/>
  <c r="A269" i="1"/>
  <c r="C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A289" i="1"/>
  <c r="C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A303" i="1"/>
  <c r="C303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A452" i="1"/>
  <c r="C452" i="1"/>
  <c r="E452" i="1"/>
  <c r="F452" i="1"/>
  <c r="G452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V452" i="1"/>
  <c r="AW452" i="1"/>
  <c r="AX452" i="1"/>
  <c r="AY452" i="1"/>
  <c r="AZ452" i="1"/>
  <c r="BA452" i="1"/>
  <c r="BB452" i="1"/>
  <c r="BC452" i="1"/>
  <c r="BD452" i="1"/>
  <c r="BE452" i="1"/>
  <c r="A472" i="1"/>
  <c r="C472" i="1"/>
  <c r="E472" i="1"/>
  <c r="F472" i="1"/>
  <c r="G472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V472" i="1"/>
  <c r="AW472" i="1"/>
  <c r="AX472" i="1"/>
  <c r="AY472" i="1"/>
  <c r="AZ472" i="1"/>
  <c r="BA472" i="1"/>
  <c r="BB472" i="1"/>
  <c r="BC472" i="1"/>
  <c r="BD472" i="1"/>
  <c r="BE472" i="1"/>
  <c r="A496" i="1"/>
  <c r="C496" i="1"/>
  <c r="E496" i="1"/>
  <c r="F496" i="1"/>
  <c r="G496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AG496" i="1"/>
  <c r="AH496" i="1"/>
  <c r="AI496" i="1"/>
  <c r="AJ496" i="1"/>
  <c r="AK496" i="1"/>
  <c r="AL496" i="1"/>
  <c r="AM496" i="1"/>
  <c r="AN496" i="1"/>
  <c r="AO496" i="1"/>
  <c r="AP496" i="1"/>
  <c r="AQ496" i="1"/>
  <c r="AR496" i="1"/>
  <c r="AS496" i="1"/>
  <c r="AT496" i="1"/>
  <c r="AU496" i="1"/>
  <c r="AV496" i="1"/>
  <c r="AW496" i="1"/>
  <c r="AX496" i="1"/>
  <c r="AY496" i="1"/>
  <c r="AZ496" i="1"/>
  <c r="BA496" i="1"/>
  <c r="BB496" i="1"/>
  <c r="BC496" i="1"/>
  <c r="BD496" i="1"/>
  <c r="BE496" i="1"/>
  <c r="A1265" i="1"/>
  <c r="C1265" i="1"/>
  <c r="E1265" i="1"/>
  <c r="F1265" i="1"/>
  <c r="G1265" i="1"/>
  <c r="H1265" i="1"/>
  <c r="I1265" i="1"/>
  <c r="J1265" i="1"/>
  <c r="K1265" i="1"/>
  <c r="L1265" i="1"/>
  <c r="M1265" i="1"/>
  <c r="N1265" i="1"/>
  <c r="O1265" i="1"/>
  <c r="P1265" i="1"/>
  <c r="Q1265" i="1"/>
  <c r="R1265" i="1"/>
  <c r="S1265" i="1"/>
  <c r="T1265" i="1"/>
  <c r="U1265" i="1"/>
  <c r="V1265" i="1"/>
  <c r="W1265" i="1"/>
  <c r="X1265" i="1"/>
  <c r="Y1265" i="1"/>
  <c r="Z1265" i="1"/>
  <c r="AA1265" i="1"/>
  <c r="AB1265" i="1"/>
  <c r="AC1265" i="1"/>
  <c r="AD1265" i="1"/>
  <c r="AE1265" i="1"/>
  <c r="AF1265" i="1"/>
  <c r="AG1265" i="1"/>
  <c r="AH1265" i="1"/>
  <c r="AI1265" i="1"/>
  <c r="AJ1265" i="1"/>
  <c r="AK1265" i="1"/>
  <c r="AL1265" i="1"/>
  <c r="AM1265" i="1"/>
  <c r="AN1265" i="1"/>
  <c r="AO1265" i="1"/>
  <c r="AP1265" i="1"/>
  <c r="AQ1265" i="1"/>
  <c r="AR1265" i="1"/>
  <c r="AS1265" i="1"/>
  <c r="AT1265" i="1"/>
  <c r="AU1265" i="1"/>
  <c r="AV1265" i="1"/>
  <c r="AW1265" i="1"/>
  <c r="AX1265" i="1"/>
  <c r="AY1265" i="1"/>
  <c r="AZ1265" i="1"/>
  <c r="BA1265" i="1"/>
  <c r="BB1265" i="1"/>
  <c r="BC1265" i="1"/>
  <c r="BD1265" i="1"/>
  <c r="BE1265" i="1"/>
  <c r="A1286" i="1"/>
  <c r="C1286" i="1"/>
  <c r="E1286" i="1"/>
  <c r="F1286" i="1"/>
  <c r="G1286" i="1"/>
  <c r="H1286" i="1"/>
  <c r="I1286" i="1"/>
  <c r="J1286" i="1"/>
  <c r="K1286" i="1"/>
  <c r="L1286" i="1"/>
  <c r="M1286" i="1"/>
  <c r="N1286" i="1"/>
  <c r="O1286" i="1"/>
  <c r="P1286" i="1"/>
  <c r="Q1286" i="1"/>
  <c r="R1286" i="1"/>
  <c r="S1286" i="1"/>
  <c r="T1286" i="1"/>
  <c r="U1286" i="1"/>
  <c r="V1286" i="1"/>
  <c r="W1286" i="1"/>
  <c r="X1286" i="1"/>
  <c r="Y1286" i="1"/>
  <c r="Z1286" i="1"/>
  <c r="AA1286" i="1"/>
  <c r="AB1286" i="1"/>
  <c r="AC1286" i="1"/>
  <c r="AD1286" i="1"/>
  <c r="AE1286" i="1"/>
  <c r="AF1286" i="1"/>
  <c r="AG1286" i="1"/>
  <c r="AH1286" i="1"/>
  <c r="AI1286" i="1"/>
  <c r="AJ1286" i="1"/>
  <c r="AK1286" i="1"/>
  <c r="AL1286" i="1"/>
  <c r="AM1286" i="1"/>
  <c r="AN1286" i="1"/>
  <c r="AO1286" i="1"/>
  <c r="AP1286" i="1"/>
  <c r="AQ1286" i="1"/>
  <c r="AR1286" i="1"/>
  <c r="AS1286" i="1"/>
  <c r="AT1286" i="1"/>
  <c r="AU1286" i="1"/>
  <c r="AV1286" i="1"/>
  <c r="AW1286" i="1"/>
  <c r="AX1286" i="1"/>
  <c r="AY1286" i="1"/>
  <c r="AZ1286" i="1"/>
  <c r="BA1286" i="1"/>
  <c r="BB1286" i="1"/>
  <c r="BC1286" i="1"/>
  <c r="BD1286" i="1"/>
  <c r="BE1286" i="1"/>
  <c r="A384" i="1"/>
  <c r="C384" i="1"/>
  <c r="E384" i="1"/>
  <c r="F384" i="1"/>
  <c r="G384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A404" i="1"/>
  <c r="C404" i="1"/>
  <c r="E404" i="1"/>
  <c r="F404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AX404" i="1"/>
  <c r="AY404" i="1"/>
  <c r="AZ404" i="1"/>
  <c r="BA404" i="1"/>
  <c r="BB404" i="1"/>
  <c r="BC404" i="1"/>
  <c r="BD404" i="1"/>
  <c r="BE404" i="1"/>
  <c r="A833" i="1"/>
  <c r="C833" i="1"/>
  <c r="E833" i="1"/>
  <c r="F833" i="1"/>
  <c r="G833" i="1"/>
  <c r="H833" i="1"/>
  <c r="I833" i="1"/>
  <c r="J833" i="1"/>
  <c r="K833" i="1"/>
  <c r="L833" i="1"/>
  <c r="M833" i="1"/>
  <c r="N833" i="1"/>
  <c r="O833" i="1"/>
  <c r="P833" i="1"/>
  <c r="Q833" i="1"/>
  <c r="R833" i="1"/>
  <c r="S833" i="1"/>
  <c r="T833" i="1"/>
  <c r="U833" i="1"/>
  <c r="V833" i="1"/>
  <c r="W833" i="1"/>
  <c r="X833" i="1"/>
  <c r="Y833" i="1"/>
  <c r="Z833" i="1"/>
  <c r="AA833" i="1"/>
  <c r="AB833" i="1"/>
  <c r="AC833" i="1"/>
  <c r="AD833" i="1"/>
  <c r="AE833" i="1"/>
  <c r="AF833" i="1"/>
  <c r="AG833" i="1"/>
  <c r="AH833" i="1"/>
  <c r="AI833" i="1"/>
  <c r="AJ833" i="1"/>
  <c r="AK833" i="1"/>
  <c r="AL833" i="1"/>
  <c r="AM833" i="1"/>
  <c r="AN833" i="1"/>
  <c r="AO833" i="1"/>
  <c r="AP833" i="1"/>
  <c r="AQ833" i="1"/>
  <c r="AR833" i="1"/>
  <c r="AS833" i="1"/>
  <c r="AT833" i="1"/>
  <c r="AU833" i="1"/>
  <c r="AV833" i="1"/>
  <c r="AW833" i="1"/>
  <c r="AX833" i="1"/>
  <c r="AY833" i="1"/>
  <c r="AZ833" i="1"/>
  <c r="BA833" i="1"/>
  <c r="BB833" i="1"/>
  <c r="BC833" i="1"/>
  <c r="BD833" i="1"/>
  <c r="BE833" i="1"/>
  <c r="A858" i="1"/>
  <c r="C858" i="1"/>
  <c r="E858" i="1"/>
  <c r="F858" i="1"/>
  <c r="G858" i="1"/>
  <c r="H858" i="1"/>
  <c r="I858" i="1"/>
  <c r="J858" i="1"/>
  <c r="K858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AG858" i="1"/>
  <c r="AH858" i="1"/>
  <c r="AI858" i="1"/>
  <c r="AJ858" i="1"/>
  <c r="AK858" i="1"/>
  <c r="AL858" i="1"/>
  <c r="AM858" i="1"/>
  <c r="AN858" i="1"/>
  <c r="AO858" i="1"/>
  <c r="AP858" i="1"/>
  <c r="AQ858" i="1"/>
  <c r="AR858" i="1"/>
  <c r="AS858" i="1"/>
  <c r="AT858" i="1"/>
  <c r="AU858" i="1"/>
  <c r="AV858" i="1"/>
  <c r="AW858" i="1"/>
  <c r="AX858" i="1"/>
  <c r="AY858" i="1"/>
  <c r="AZ858" i="1"/>
  <c r="BA858" i="1"/>
  <c r="BB858" i="1"/>
  <c r="BC858" i="1"/>
  <c r="BD858" i="1"/>
  <c r="BE858" i="1"/>
  <c r="A882" i="1"/>
  <c r="C882" i="1"/>
  <c r="E882" i="1"/>
  <c r="F882" i="1"/>
  <c r="G882" i="1"/>
  <c r="H882" i="1"/>
  <c r="I882" i="1"/>
  <c r="J882" i="1"/>
  <c r="K882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AG882" i="1"/>
  <c r="AH882" i="1"/>
  <c r="AI882" i="1"/>
  <c r="AJ882" i="1"/>
  <c r="AK882" i="1"/>
  <c r="AL882" i="1"/>
  <c r="AM882" i="1"/>
  <c r="AN882" i="1"/>
  <c r="AO882" i="1"/>
  <c r="AP882" i="1"/>
  <c r="AQ882" i="1"/>
  <c r="AR882" i="1"/>
  <c r="AS882" i="1"/>
  <c r="AT882" i="1"/>
  <c r="AU882" i="1"/>
  <c r="AV882" i="1"/>
  <c r="AW882" i="1"/>
  <c r="AX882" i="1"/>
  <c r="AY882" i="1"/>
  <c r="AZ882" i="1"/>
  <c r="BA882" i="1"/>
  <c r="BB882" i="1"/>
  <c r="BC882" i="1"/>
  <c r="BD882" i="1"/>
  <c r="BE882" i="1"/>
  <c r="A912" i="1"/>
  <c r="C912" i="1"/>
  <c r="E912" i="1"/>
  <c r="F912" i="1"/>
  <c r="G912" i="1"/>
  <c r="H912" i="1"/>
  <c r="I912" i="1"/>
  <c r="J912" i="1"/>
  <c r="K912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AG912" i="1"/>
  <c r="AH912" i="1"/>
  <c r="AI912" i="1"/>
  <c r="AJ912" i="1"/>
  <c r="AK912" i="1"/>
  <c r="AL912" i="1"/>
  <c r="AM912" i="1"/>
  <c r="AN912" i="1"/>
  <c r="AO912" i="1"/>
  <c r="AP912" i="1"/>
  <c r="AQ912" i="1"/>
  <c r="AR912" i="1"/>
  <c r="AS912" i="1"/>
  <c r="AT912" i="1"/>
  <c r="AU912" i="1"/>
  <c r="AV912" i="1"/>
  <c r="AW912" i="1"/>
  <c r="AX912" i="1"/>
  <c r="AY912" i="1"/>
  <c r="AZ912" i="1"/>
  <c r="BA912" i="1"/>
  <c r="BB912" i="1"/>
  <c r="BC912" i="1"/>
  <c r="BD912" i="1"/>
  <c r="BE912" i="1"/>
  <c r="A938" i="1"/>
  <c r="C938" i="1"/>
  <c r="E938" i="1"/>
  <c r="F938" i="1"/>
  <c r="G938" i="1"/>
  <c r="H938" i="1"/>
  <c r="I938" i="1"/>
  <c r="J938" i="1"/>
  <c r="K938" i="1"/>
  <c r="L938" i="1"/>
  <c r="M938" i="1"/>
  <c r="N938" i="1"/>
  <c r="O938" i="1"/>
  <c r="P938" i="1"/>
  <c r="Q938" i="1"/>
  <c r="R938" i="1"/>
  <c r="S938" i="1"/>
  <c r="T938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AG938" i="1"/>
  <c r="AH938" i="1"/>
  <c r="AI938" i="1"/>
  <c r="AJ938" i="1"/>
  <c r="AK938" i="1"/>
  <c r="AL938" i="1"/>
  <c r="AM938" i="1"/>
  <c r="AN938" i="1"/>
  <c r="AO938" i="1"/>
  <c r="AP938" i="1"/>
  <c r="AQ938" i="1"/>
  <c r="AR938" i="1"/>
  <c r="AS938" i="1"/>
  <c r="AT938" i="1"/>
  <c r="AU938" i="1"/>
  <c r="AV938" i="1"/>
  <c r="AW938" i="1"/>
  <c r="AX938" i="1"/>
  <c r="AY938" i="1"/>
  <c r="AZ938" i="1"/>
  <c r="BA938" i="1"/>
  <c r="BB938" i="1"/>
  <c r="BC938" i="1"/>
  <c r="BD938" i="1"/>
  <c r="BE938" i="1"/>
  <c r="A749" i="1"/>
  <c r="C749" i="1"/>
  <c r="E749" i="1"/>
  <c r="F749" i="1"/>
  <c r="G749" i="1"/>
  <c r="H749" i="1"/>
  <c r="I749" i="1"/>
  <c r="J749" i="1"/>
  <c r="K749" i="1"/>
  <c r="L749" i="1"/>
  <c r="M749" i="1"/>
  <c r="N749" i="1"/>
  <c r="O749" i="1"/>
  <c r="P749" i="1"/>
  <c r="Q749" i="1"/>
  <c r="R749" i="1"/>
  <c r="S749" i="1"/>
  <c r="T749" i="1"/>
  <c r="U749" i="1"/>
  <c r="V749" i="1"/>
  <c r="W749" i="1"/>
  <c r="X749" i="1"/>
  <c r="Y749" i="1"/>
  <c r="Z749" i="1"/>
  <c r="AA749" i="1"/>
  <c r="AB749" i="1"/>
  <c r="AC749" i="1"/>
  <c r="AD749" i="1"/>
  <c r="AE749" i="1"/>
  <c r="AF749" i="1"/>
  <c r="AG749" i="1"/>
  <c r="AH749" i="1"/>
  <c r="AI749" i="1"/>
  <c r="AJ749" i="1"/>
  <c r="AK749" i="1"/>
  <c r="AL749" i="1"/>
  <c r="AM749" i="1"/>
  <c r="AN749" i="1"/>
  <c r="AO749" i="1"/>
  <c r="AP749" i="1"/>
  <c r="AQ749" i="1"/>
  <c r="AR749" i="1"/>
  <c r="AS749" i="1"/>
  <c r="AT749" i="1"/>
  <c r="AU749" i="1"/>
  <c r="AV749" i="1"/>
  <c r="AW749" i="1"/>
  <c r="AX749" i="1"/>
  <c r="AY749" i="1"/>
  <c r="AZ749" i="1"/>
  <c r="BA749" i="1"/>
  <c r="BB749" i="1"/>
  <c r="BC749" i="1"/>
  <c r="BD749" i="1"/>
  <c r="BE749" i="1"/>
  <c r="A766" i="1"/>
  <c r="C766" i="1"/>
  <c r="E766" i="1"/>
  <c r="F766" i="1"/>
  <c r="G766" i="1"/>
  <c r="H766" i="1"/>
  <c r="I766" i="1"/>
  <c r="J766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AG766" i="1"/>
  <c r="AH766" i="1"/>
  <c r="AI766" i="1"/>
  <c r="AJ766" i="1"/>
  <c r="AK766" i="1"/>
  <c r="AL766" i="1"/>
  <c r="AM766" i="1"/>
  <c r="AN766" i="1"/>
  <c r="AO766" i="1"/>
  <c r="AP766" i="1"/>
  <c r="AQ766" i="1"/>
  <c r="AR766" i="1"/>
  <c r="AS766" i="1"/>
  <c r="AT766" i="1"/>
  <c r="AU766" i="1"/>
  <c r="AV766" i="1"/>
  <c r="AW766" i="1"/>
  <c r="AX766" i="1"/>
  <c r="AY766" i="1"/>
  <c r="AZ766" i="1"/>
  <c r="BA766" i="1"/>
  <c r="BB766" i="1"/>
  <c r="BC766" i="1"/>
  <c r="BD766" i="1"/>
  <c r="BE766" i="1"/>
  <c r="A1321" i="1"/>
  <c r="C1321" i="1"/>
  <c r="E1321" i="1"/>
  <c r="F1321" i="1"/>
  <c r="G1321" i="1"/>
  <c r="H1321" i="1"/>
  <c r="I1321" i="1"/>
  <c r="J1321" i="1"/>
  <c r="K1321" i="1"/>
  <c r="L1321" i="1"/>
  <c r="M1321" i="1"/>
  <c r="N1321" i="1"/>
  <c r="O1321" i="1"/>
  <c r="P1321" i="1"/>
  <c r="Q1321" i="1"/>
  <c r="R1321" i="1"/>
  <c r="S1321" i="1"/>
  <c r="T1321" i="1"/>
  <c r="U1321" i="1"/>
  <c r="V1321" i="1"/>
  <c r="W1321" i="1"/>
  <c r="X1321" i="1"/>
  <c r="Y1321" i="1"/>
  <c r="Z1321" i="1"/>
  <c r="AA1321" i="1"/>
  <c r="AB1321" i="1"/>
  <c r="AC1321" i="1"/>
  <c r="AD1321" i="1"/>
  <c r="AE1321" i="1"/>
  <c r="AF1321" i="1"/>
  <c r="AG1321" i="1"/>
  <c r="AH1321" i="1"/>
  <c r="AI1321" i="1"/>
  <c r="AJ1321" i="1"/>
  <c r="AK1321" i="1"/>
  <c r="AL1321" i="1"/>
  <c r="AM1321" i="1"/>
  <c r="AN1321" i="1"/>
  <c r="AO1321" i="1"/>
  <c r="AP1321" i="1"/>
  <c r="AQ1321" i="1"/>
  <c r="AR1321" i="1"/>
  <c r="AS1321" i="1"/>
  <c r="AT1321" i="1"/>
  <c r="AU1321" i="1"/>
  <c r="AV1321" i="1"/>
  <c r="AW1321" i="1"/>
  <c r="AX1321" i="1"/>
  <c r="AY1321" i="1"/>
  <c r="AZ1321" i="1"/>
  <c r="BA1321" i="1"/>
  <c r="BB1321" i="1"/>
  <c r="BC1321" i="1"/>
  <c r="BD1321" i="1"/>
  <c r="BE1321" i="1"/>
  <c r="A319" i="1"/>
  <c r="C319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A338" i="1"/>
  <c r="C338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A588" i="1"/>
  <c r="C588" i="1"/>
  <c r="E588" i="1"/>
  <c r="F588" i="1"/>
  <c r="G588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AG588" i="1"/>
  <c r="AH588" i="1"/>
  <c r="AI588" i="1"/>
  <c r="AJ588" i="1"/>
  <c r="AK588" i="1"/>
  <c r="AL588" i="1"/>
  <c r="AM588" i="1"/>
  <c r="AN588" i="1"/>
  <c r="AO588" i="1"/>
  <c r="AP588" i="1"/>
  <c r="AQ588" i="1"/>
  <c r="AR588" i="1"/>
  <c r="AS588" i="1"/>
  <c r="AT588" i="1"/>
  <c r="AU588" i="1"/>
  <c r="AV588" i="1"/>
  <c r="AW588" i="1"/>
  <c r="AX588" i="1"/>
  <c r="AY588" i="1"/>
  <c r="AZ588" i="1"/>
  <c r="BA588" i="1"/>
  <c r="BB588" i="1"/>
  <c r="BC588" i="1"/>
  <c r="BD588" i="1"/>
  <c r="BE588" i="1"/>
  <c r="A616" i="1"/>
  <c r="C616" i="1"/>
  <c r="E616" i="1"/>
  <c r="F616" i="1"/>
  <c r="G616" i="1"/>
  <c r="H616" i="1"/>
  <c r="I616" i="1"/>
  <c r="J616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AG616" i="1"/>
  <c r="AH616" i="1"/>
  <c r="AI616" i="1"/>
  <c r="AJ616" i="1"/>
  <c r="AK616" i="1"/>
  <c r="AL616" i="1"/>
  <c r="AM616" i="1"/>
  <c r="AN616" i="1"/>
  <c r="AO616" i="1"/>
  <c r="AP616" i="1"/>
  <c r="AQ616" i="1"/>
  <c r="AR616" i="1"/>
  <c r="AS616" i="1"/>
  <c r="AT616" i="1"/>
  <c r="AU616" i="1"/>
  <c r="AV616" i="1"/>
  <c r="AW616" i="1"/>
  <c r="AX616" i="1"/>
  <c r="AY616" i="1"/>
  <c r="AZ616" i="1"/>
  <c r="BA616" i="1"/>
  <c r="BB616" i="1"/>
  <c r="BC616" i="1"/>
  <c r="BD616" i="1"/>
  <c r="BE616" i="1"/>
  <c r="A1382" i="1"/>
  <c r="C1382" i="1"/>
  <c r="E1382" i="1"/>
  <c r="F1382" i="1"/>
  <c r="G1382" i="1"/>
  <c r="H1382" i="1"/>
  <c r="I1382" i="1"/>
  <c r="J1382" i="1"/>
  <c r="K1382" i="1"/>
  <c r="L1382" i="1"/>
  <c r="M1382" i="1"/>
  <c r="N1382" i="1"/>
  <c r="O1382" i="1"/>
  <c r="P1382" i="1"/>
  <c r="Q1382" i="1"/>
  <c r="R1382" i="1"/>
  <c r="S1382" i="1"/>
  <c r="T1382" i="1"/>
  <c r="U1382" i="1"/>
  <c r="V1382" i="1"/>
  <c r="W1382" i="1"/>
  <c r="X1382" i="1"/>
  <c r="Y1382" i="1"/>
  <c r="Z1382" i="1"/>
  <c r="AA1382" i="1"/>
  <c r="AB1382" i="1"/>
  <c r="AC1382" i="1"/>
  <c r="AD1382" i="1"/>
  <c r="AE1382" i="1"/>
  <c r="AF1382" i="1"/>
  <c r="AG1382" i="1"/>
  <c r="AH1382" i="1"/>
  <c r="AI1382" i="1"/>
  <c r="AJ1382" i="1"/>
  <c r="AK1382" i="1"/>
  <c r="AL1382" i="1"/>
  <c r="AM1382" i="1"/>
  <c r="AN1382" i="1"/>
  <c r="AO1382" i="1"/>
  <c r="AP1382" i="1"/>
  <c r="AQ1382" i="1"/>
  <c r="AR1382" i="1"/>
  <c r="AS1382" i="1"/>
  <c r="AT1382" i="1"/>
  <c r="AU1382" i="1"/>
  <c r="AV1382" i="1"/>
  <c r="AW1382" i="1"/>
  <c r="AX1382" i="1"/>
  <c r="AY1382" i="1"/>
  <c r="AZ1382" i="1"/>
  <c r="BA1382" i="1"/>
  <c r="BB1382" i="1"/>
  <c r="BC1382" i="1"/>
  <c r="BD1382" i="1"/>
  <c r="BE1382" i="1"/>
  <c r="A961" i="1"/>
  <c r="C961" i="1"/>
  <c r="E961" i="1"/>
  <c r="F961" i="1"/>
  <c r="G961" i="1"/>
  <c r="H961" i="1"/>
  <c r="I961" i="1"/>
  <c r="J961" i="1"/>
  <c r="K961" i="1"/>
  <c r="L961" i="1"/>
  <c r="M961" i="1"/>
  <c r="N961" i="1"/>
  <c r="O961" i="1"/>
  <c r="P961" i="1"/>
  <c r="Q961" i="1"/>
  <c r="R961" i="1"/>
  <c r="S961" i="1"/>
  <c r="T961" i="1"/>
  <c r="U961" i="1"/>
  <c r="V961" i="1"/>
  <c r="W961" i="1"/>
  <c r="X961" i="1"/>
  <c r="Y961" i="1"/>
  <c r="Z961" i="1"/>
  <c r="AA961" i="1"/>
  <c r="AB961" i="1"/>
  <c r="AC961" i="1"/>
  <c r="AD961" i="1"/>
  <c r="AE961" i="1"/>
  <c r="AF961" i="1"/>
  <c r="AG961" i="1"/>
  <c r="AH961" i="1"/>
  <c r="AI961" i="1"/>
  <c r="AJ961" i="1"/>
  <c r="AK961" i="1"/>
  <c r="AL961" i="1"/>
  <c r="AM961" i="1"/>
  <c r="AN961" i="1"/>
  <c r="AO961" i="1"/>
  <c r="AP961" i="1"/>
  <c r="AQ961" i="1"/>
  <c r="AR961" i="1"/>
  <c r="AS961" i="1"/>
  <c r="AT961" i="1"/>
  <c r="AU961" i="1"/>
  <c r="AV961" i="1"/>
  <c r="AW961" i="1"/>
  <c r="AX961" i="1"/>
  <c r="AY961" i="1"/>
  <c r="AZ961" i="1"/>
  <c r="BA961" i="1"/>
  <c r="BB961" i="1"/>
  <c r="BC961" i="1"/>
  <c r="BD961" i="1"/>
  <c r="BE961" i="1"/>
  <c r="A987" i="1"/>
  <c r="C987" i="1"/>
  <c r="E987" i="1"/>
  <c r="F987" i="1"/>
  <c r="G987" i="1"/>
  <c r="H987" i="1"/>
  <c r="I987" i="1"/>
  <c r="J987" i="1"/>
  <c r="K987" i="1"/>
  <c r="L987" i="1"/>
  <c r="M987" i="1"/>
  <c r="N987" i="1"/>
  <c r="O987" i="1"/>
  <c r="P987" i="1"/>
  <c r="Q987" i="1"/>
  <c r="R987" i="1"/>
  <c r="S987" i="1"/>
  <c r="T987" i="1"/>
  <c r="U987" i="1"/>
  <c r="V987" i="1"/>
  <c r="W987" i="1"/>
  <c r="X987" i="1"/>
  <c r="Y987" i="1"/>
  <c r="Z987" i="1"/>
  <c r="AA987" i="1"/>
  <c r="AB987" i="1"/>
  <c r="AC987" i="1"/>
  <c r="AD987" i="1"/>
  <c r="AE987" i="1"/>
  <c r="AF987" i="1"/>
  <c r="AG987" i="1"/>
  <c r="AH987" i="1"/>
  <c r="AI987" i="1"/>
  <c r="AJ987" i="1"/>
  <c r="AK987" i="1"/>
  <c r="AL987" i="1"/>
  <c r="AM987" i="1"/>
  <c r="AN987" i="1"/>
  <c r="AO987" i="1"/>
  <c r="AP987" i="1"/>
  <c r="AQ987" i="1"/>
  <c r="AR987" i="1"/>
  <c r="AS987" i="1"/>
  <c r="AT987" i="1"/>
  <c r="AU987" i="1"/>
  <c r="AV987" i="1"/>
  <c r="AW987" i="1"/>
  <c r="AX987" i="1"/>
  <c r="AY987" i="1"/>
  <c r="AZ987" i="1"/>
  <c r="BA987" i="1"/>
  <c r="BB987" i="1"/>
  <c r="BC987" i="1"/>
  <c r="BD987" i="1"/>
  <c r="BE987" i="1"/>
  <c r="A1012" i="1"/>
  <c r="C1012" i="1"/>
  <c r="E1012" i="1"/>
  <c r="F1012" i="1"/>
  <c r="G1012" i="1"/>
  <c r="H1012" i="1"/>
  <c r="I1012" i="1"/>
  <c r="J1012" i="1"/>
  <c r="K1012" i="1"/>
  <c r="L1012" i="1"/>
  <c r="M1012" i="1"/>
  <c r="N1012" i="1"/>
  <c r="O1012" i="1"/>
  <c r="P1012" i="1"/>
  <c r="Q1012" i="1"/>
  <c r="R1012" i="1"/>
  <c r="S1012" i="1"/>
  <c r="T1012" i="1"/>
  <c r="U1012" i="1"/>
  <c r="V1012" i="1"/>
  <c r="W1012" i="1"/>
  <c r="X1012" i="1"/>
  <c r="Y1012" i="1"/>
  <c r="Z1012" i="1"/>
  <c r="AA1012" i="1"/>
  <c r="AB1012" i="1"/>
  <c r="AC1012" i="1"/>
  <c r="AD1012" i="1"/>
  <c r="AE1012" i="1"/>
  <c r="AF1012" i="1"/>
  <c r="AG1012" i="1"/>
  <c r="AH1012" i="1"/>
  <c r="AI1012" i="1"/>
  <c r="AJ1012" i="1"/>
  <c r="AK1012" i="1"/>
  <c r="AL1012" i="1"/>
  <c r="AM1012" i="1"/>
  <c r="AN1012" i="1"/>
  <c r="AO1012" i="1"/>
  <c r="AP1012" i="1"/>
  <c r="AQ1012" i="1"/>
  <c r="AR1012" i="1"/>
  <c r="AS1012" i="1"/>
  <c r="AT1012" i="1"/>
  <c r="AU1012" i="1"/>
  <c r="AV1012" i="1"/>
  <c r="AW1012" i="1"/>
  <c r="AX1012" i="1"/>
  <c r="AY1012" i="1"/>
  <c r="AZ1012" i="1"/>
  <c r="BA1012" i="1"/>
  <c r="BB1012" i="1"/>
  <c r="BC1012" i="1"/>
  <c r="BD1012" i="1"/>
  <c r="BE1012" i="1"/>
  <c r="A1402" i="1"/>
  <c r="C1402" i="1"/>
  <c r="E1402" i="1"/>
  <c r="F1402" i="1"/>
  <c r="G1402" i="1"/>
  <c r="H1402" i="1"/>
  <c r="I1402" i="1"/>
  <c r="J1402" i="1"/>
  <c r="K1402" i="1"/>
  <c r="L1402" i="1"/>
  <c r="M1402" i="1"/>
  <c r="N1402" i="1"/>
  <c r="O1402" i="1"/>
  <c r="P1402" i="1"/>
  <c r="Q1402" i="1"/>
  <c r="R1402" i="1"/>
  <c r="S1402" i="1"/>
  <c r="T1402" i="1"/>
  <c r="U1402" i="1"/>
  <c r="V1402" i="1"/>
  <c r="W1402" i="1"/>
  <c r="X1402" i="1"/>
  <c r="Y1402" i="1"/>
  <c r="Z1402" i="1"/>
  <c r="AA1402" i="1"/>
  <c r="AB1402" i="1"/>
  <c r="AC1402" i="1"/>
  <c r="AD1402" i="1"/>
  <c r="AE1402" i="1"/>
  <c r="AF1402" i="1"/>
  <c r="AG1402" i="1"/>
  <c r="AH1402" i="1"/>
  <c r="AI1402" i="1"/>
  <c r="AJ1402" i="1"/>
  <c r="AK1402" i="1"/>
  <c r="AL1402" i="1"/>
  <c r="AM1402" i="1"/>
  <c r="AN1402" i="1"/>
  <c r="AO1402" i="1"/>
  <c r="AP1402" i="1"/>
  <c r="AQ1402" i="1"/>
  <c r="AR1402" i="1"/>
  <c r="AS1402" i="1"/>
  <c r="AT1402" i="1"/>
  <c r="AU1402" i="1"/>
  <c r="AV1402" i="1"/>
  <c r="AW1402" i="1"/>
  <c r="AX1402" i="1"/>
  <c r="AY1402" i="1"/>
  <c r="AZ1402" i="1"/>
  <c r="BA1402" i="1"/>
  <c r="BB1402" i="1"/>
  <c r="BC1402" i="1"/>
  <c r="BD1402" i="1"/>
  <c r="BE1402" i="1"/>
  <c r="A1417" i="1"/>
  <c r="C1417" i="1"/>
  <c r="E1417" i="1"/>
  <c r="F1417" i="1"/>
  <c r="G1417" i="1"/>
  <c r="H1417" i="1"/>
  <c r="I1417" i="1"/>
  <c r="J1417" i="1"/>
  <c r="K1417" i="1"/>
  <c r="L1417" i="1"/>
  <c r="M1417" i="1"/>
  <c r="N1417" i="1"/>
  <c r="O1417" i="1"/>
  <c r="P1417" i="1"/>
  <c r="Q1417" i="1"/>
  <c r="R1417" i="1"/>
  <c r="S1417" i="1"/>
  <c r="T1417" i="1"/>
  <c r="U1417" i="1"/>
  <c r="V1417" i="1"/>
  <c r="W1417" i="1"/>
  <c r="X1417" i="1"/>
  <c r="Y1417" i="1"/>
  <c r="Z1417" i="1"/>
  <c r="AA1417" i="1"/>
  <c r="AB1417" i="1"/>
  <c r="AC1417" i="1"/>
  <c r="AD1417" i="1"/>
  <c r="AE1417" i="1"/>
  <c r="AF1417" i="1"/>
  <c r="AG1417" i="1"/>
  <c r="AH1417" i="1"/>
  <c r="AI1417" i="1"/>
  <c r="AJ1417" i="1"/>
  <c r="AK1417" i="1"/>
  <c r="AL1417" i="1"/>
  <c r="AM1417" i="1"/>
  <c r="AN1417" i="1"/>
  <c r="AO1417" i="1"/>
  <c r="AP1417" i="1"/>
  <c r="AQ1417" i="1"/>
  <c r="AR1417" i="1"/>
  <c r="AS1417" i="1"/>
  <c r="AT1417" i="1"/>
  <c r="AU1417" i="1"/>
  <c r="AV1417" i="1"/>
  <c r="AW1417" i="1"/>
  <c r="AX1417" i="1"/>
  <c r="AY1417" i="1"/>
  <c r="AZ1417" i="1"/>
  <c r="BA1417" i="1"/>
  <c r="BB1417" i="1"/>
  <c r="BC1417" i="1"/>
  <c r="BD1417" i="1"/>
  <c r="BE1417" i="1"/>
  <c r="A360" i="1"/>
  <c r="C360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A385" i="1"/>
  <c r="C385" i="1"/>
  <c r="E385" i="1"/>
  <c r="F385" i="1"/>
  <c r="G385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AX385" i="1"/>
  <c r="AY385" i="1"/>
  <c r="AZ385" i="1"/>
  <c r="BA385" i="1"/>
  <c r="BB385" i="1"/>
  <c r="BC385" i="1"/>
  <c r="BD385" i="1"/>
  <c r="BE385" i="1"/>
  <c r="A405" i="1"/>
  <c r="C405" i="1"/>
  <c r="E405" i="1"/>
  <c r="F405" i="1"/>
  <c r="G405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AX405" i="1"/>
  <c r="AY405" i="1"/>
  <c r="AZ405" i="1"/>
  <c r="BA405" i="1"/>
  <c r="BB405" i="1"/>
  <c r="BC405" i="1"/>
  <c r="BD405" i="1"/>
  <c r="BE405" i="1"/>
  <c r="A543" i="1"/>
  <c r="C543" i="1"/>
  <c r="E543" i="1"/>
  <c r="F543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AG543" i="1"/>
  <c r="AH543" i="1"/>
  <c r="AI543" i="1"/>
  <c r="AJ543" i="1"/>
  <c r="AK543" i="1"/>
  <c r="AL543" i="1"/>
  <c r="AM543" i="1"/>
  <c r="AN543" i="1"/>
  <c r="AO543" i="1"/>
  <c r="AP543" i="1"/>
  <c r="AQ543" i="1"/>
  <c r="AR543" i="1"/>
  <c r="AS543" i="1"/>
  <c r="AT543" i="1"/>
  <c r="AU543" i="1"/>
  <c r="AV543" i="1"/>
  <c r="AW543" i="1"/>
  <c r="AX543" i="1"/>
  <c r="AY543" i="1"/>
  <c r="AZ543" i="1"/>
  <c r="BA543" i="1"/>
  <c r="BB543" i="1"/>
  <c r="BC543" i="1"/>
  <c r="BD543" i="1"/>
  <c r="BE543" i="1"/>
  <c r="A563" i="1"/>
  <c r="C563" i="1"/>
  <c r="E563" i="1"/>
  <c r="F563" i="1"/>
  <c r="G563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AD563" i="1"/>
  <c r="AE563" i="1"/>
  <c r="AF563" i="1"/>
  <c r="AG563" i="1"/>
  <c r="AH563" i="1"/>
  <c r="AI563" i="1"/>
  <c r="AJ563" i="1"/>
  <c r="AK563" i="1"/>
  <c r="AL563" i="1"/>
  <c r="AM563" i="1"/>
  <c r="AN563" i="1"/>
  <c r="AO563" i="1"/>
  <c r="AP563" i="1"/>
  <c r="AQ563" i="1"/>
  <c r="AR563" i="1"/>
  <c r="AS563" i="1"/>
  <c r="AT563" i="1"/>
  <c r="AU563" i="1"/>
  <c r="AV563" i="1"/>
  <c r="AW563" i="1"/>
  <c r="AX563" i="1"/>
  <c r="AY563" i="1"/>
  <c r="AZ563" i="1"/>
  <c r="BA563" i="1"/>
  <c r="BB563" i="1"/>
  <c r="BC563" i="1"/>
  <c r="BD563" i="1"/>
  <c r="BE563" i="1"/>
  <c r="A913" i="1"/>
  <c r="C913" i="1"/>
  <c r="E913" i="1"/>
  <c r="F913" i="1"/>
  <c r="G913" i="1"/>
  <c r="H913" i="1"/>
  <c r="I913" i="1"/>
  <c r="J913" i="1"/>
  <c r="K913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X913" i="1"/>
  <c r="Y913" i="1"/>
  <c r="Z913" i="1"/>
  <c r="AA913" i="1"/>
  <c r="AB913" i="1"/>
  <c r="AC913" i="1"/>
  <c r="AD913" i="1"/>
  <c r="AE913" i="1"/>
  <c r="AF913" i="1"/>
  <c r="AG913" i="1"/>
  <c r="AH913" i="1"/>
  <c r="AI913" i="1"/>
  <c r="AJ913" i="1"/>
  <c r="AK913" i="1"/>
  <c r="AL913" i="1"/>
  <c r="AM913" i="1"/>
  <c r="AN913" i="1"/>
  <c r="AO913" i="1"/>
  <c r="AP913" i="1"/>
  <c r="AQ913" i="1"/>
  <c r="AR913" i="1"/>
  <c r="AS913" i="1"/>
  <c r="AT913" i="1"/>
  <c r="AU913" i="1"/>
  <c r="AV913" i="1"/>
  <c r="AW913" i="1"/>
  <c r="AX913" i="1"/>
  <c r="AY913" i="1"/>
  <c r="AZ913" i="1"/>
  <c r="BA913" i="1"/>
  <c r="BB913" i="1"/>
  <c r="BC913" i="1"/>
  <c r="BD913" i="1"/>
  <c r="BE913" i="1"/>
  <c r="A939" i="1"/>
  <c r="C939" i="1"/>
  <c r="E939" i="1"/>
  <c r="F939" i="1"/>
  <c r="G939" i="1"/>
  <c r="H939" i="1"/>
  <c r="I939" i="1"/>
  <c r="J939" i="1"/>
  <c r="K939" i="1"/>
  <c r="L939" i="1"/>
  <c r="M939" i="1"/>
  <c r="N939" i="1"/>
  <c r="O939" i="1"/>
  <c r="P939" i="1"/>
  <c r="Q939" i="1"/>
  <c r="R939" i="1"/>
  <c r="S939" i="1"/>
  <c r="T939" i="1"/>
  <c r="U939" i="1"/>
  <c r="V939" i="1"/>
  <c r="W939" i="1"/>
  <c r="X939" i="1"/>
  <c r="Y939" i="1"/>
  <c r="Z939" i="1"/>
  <c r="AA939" i="1"/>
  <c r="AB939" i="1"/>
  <c r="AC939" i="1"/>
  <c r="AD939" i="1"/>
  <c r="AE939" i="1"/>
  <c r="AF939" i="1"/>
  <c r="AG939" i="1"/>
  <c r="AH939" i="1"/>
  <c r="AI939" i="1"/>
  <c r="AJ939" i="1"/>
  <c r="AK939" i="1"/>
  <c r="AL939" i="1"/>
  <c r="AM939" i="1"/>
  <c r="AN939" i="1"/>
  <c r="AO939" i="1"/>
  <c r="AP939" i="1"/>
  <c r="AQ939" i="1"/>
  <c r="AR939" i="1"/>
  <c r="AS939" i="1"/>
  <c r="AT939" i="1"/>
  <c r="AU939" i="1"/>
  <c r="AV939" i="1"/>
  <c r="AW939" i="1"/>
  <c r="AX939" i="1"/>
  <c r="AY939" i="1"/>
  <c r="AZ939" i="1"/>
  <c r="BA939" i="1"/>
  <c r="BB939" i="1"/>
  <c r="BC939" i="1"/>
  <c r="BD939" i="1"/>
  <c r="BE939" i="1"/>
  <c r="A1139" i="1"/>
  <c r="C1139" i="1"/>
  <c r="E1139" i="1"/>
  <c r="F1139" i="1"/>
  <c r="G1139" i="1"/>
  <c r="H1139" i="1"/>
  <c r="I1139" i="1"/>
  <c r="J1139" i="1"/>
  <c r="K1139" i="1"/>
  <c r="L1139" i="1"/>
  <c r="M1139" i="1"/>
  <c r="N1139" i="1"/>
  <c r="O1139" i="1"/>
  <c r="P1139" i="1"/>
  <c r="Q1139" i="1"/>
  <c r="R1139" i="1"/>
  <c r="S1139" i="1"/>
  <c r="T1139" i="1"/>
  <c r="U1139" i="1"/>
  <c r="V1139" i="1"/>
  <c r="W1139" i="1"/>
  <c r="X1139" i="1"/>
  <c r="Y1139" i="1"/>
  <c r="Z1139" i="1"/>
  <c r="AA1139" i="1"/>
  <c r="AB1139" i="1"/>
  <c r="AC1139" i="1"/>
  <c r="AD1139" i="1"/>
  <c r="AE1139" i="1"/>
  <c r="AF1139" i="1"/>
  <c r="AG1139" i="1"/>
  <c r="AH1139" i="1"/>
  <c r="AI1139" i="1"/>
  <c r="AJ1139" i="1"/>
  <c r="AK1139" i="1"/>
  <c r="AL1139" i="1"/>
  <c r="AM1139" i="1"/>
  <c r="AN1139" i="1"/>
  <c r="AO1139" i="1"/>
  <c r="AP1139" i="1"/>
  <c r="AQ1139" i="1"/>
  <c r="AR1139" i="1"/>
  <c r="AS1139" i="1"/>
  <c r="AT1139" i="1"/>
  <c r="AU1139" i="1"/>
  <c r="AV1139" i="1"/>
  <c r="AW1139" i="1"/>
  <c r="AX1139" i="1"/>
  <c r="AY1139" i="1"/>
  <c r="AZ1139" i="1"/>
  <c r="BA1139" i="1"/>
  <c r="BB1139" i="1"/>
  <c r="BC1139" i="1"/>
  <c r="BD1139" i="1"/>
  <c r="BE1139" i="1"/>
  <c r="A1160" i="1"/>
  <c r="C1160" i="1"/>
  <c r="E1160" i="1"/>
  <c r="F1160" i="1"/>
  <c r="G1160" i="1"/>
  <c r="H1160" i="1"/>
  <c r="I1160" i="1"/>
  <c r="J1160" i="1"/>
  <c r="K1160" i="1"/>
  <c r="L1160" i="1"/>
  <c r="M1160" i="1"/>
  <c r="N1160" i="1"/>
  <c r="O1160" i="1"/>
  <c r="P1160" i="1"/>
  <c r="Q1160" i="1"/>
  <c r="R1160" i="1"/>
  <c r="S1160" i="1"/>
  <c r="T1160" i="1"/>
  <c r="U1160" i="1"/>
  <c r="V1160" i="1"/>
  <c r="W1160" i="1"/>
  <c r="X1160" i="1"/>
  <c r="Y1160" i="1"/>
  <c r="Z1160" i="1"/>
  <c r="AA1160" i="1"/>
  <c r="AB1160" i="1"/>
  <c r="AC1160" i="1"/>
  <c r="AD1160" i="1"/>
  <c r="AE1160" i="1"/>
  <c r="AF1160" i="1"/>
  <c r="AG1160" i="1"/>
  <c r="AH1160" i="1"/>
  <c r="AI1160" i="1"/>
  <c r="AJ1160" i="1"/>
  <c r="AK1160" i="1"/>
  <c r="AL1160" i="1"/>
  <c r="AM1160" i="1"/>
  <c r="AN1160" i="1"/>
  <c r="AO1160" i="1"/>
  <c r="AP1160" i="1"/>
  <c r="AQ1160" i="1"/>
  <c r="AR1160" i="1"/>
  <c r="AS1160" i="1"/>
  <c r="AT1160" i="1"/>
  <c r="AU1160" i="1"/>
  <c r="AV1160" i="1"/>
  <c r="AW1160" i="1"/>
  <c r="AX1160" i="1"/>
  <c r="AY1160" i="1"/>
  <c r="AZ1160" i="1"/>
  <c r="BA1160" i="1"/>
  <c r="BB1160" i="1"/>
  <c r="BC1160" i="1"/>
  <c r="BD1160" i="1"/>
  <c r="BE1160" i="1"/>
  <c r="A1185" i="1"/>
  <c r="C1185" i="1"/>
  <c r="E1185" i="1"/>
  <c r="F1185" i="1"/>
  <c r="G1185" i="1"/>
  <c r="H1185" i="1"/>
  <c r="I1185" i="1"/>
  <c r="J1185" i="1"/>
  <c r="K1185" i="1"/>
  <c r="L1185" i="1"/>
  <c r="M1185" i="1"/>
  <c r="N1185" i="1"/>
  <c r="O1185" i="1"/>
  <c r="P1185" i="1"/>
  <c r="Q1185" i="1"/>
  <c r="R1185" i="1"/>
  <c r="S1185" i="1"/>
  <c r="T1185" i="1"/>
  <c r="U1185" i="1"/>
  <c r="V1185" i="1"/>
  <c r="W1185" i="1"/>
  <c r="X1185" i="1"/>
  <c r="Y1185" i="1"/>
  <c r="Z1185" i="1"/>
  <c r="AA1185" i="1"/>
  <c r="AB1185" i="1"/>
  <c r="AC1185" i="1"/>
  <c r="AD1185" i="1"/>
  <c r="AE1185" i="1"/>
  <c r="AF1185" i="1"/>
  <c r="AG1185" i="1"/>
  <c r="AH1185" i="1"/>
  <c r="AI1185" i="1"/>
  <c r="AJ1185" i="1"/>
  <c r="AK1185" i="1"/>
  <c r="AL1185" i="1"/>
  <c r="AM1185" i="1"/>
  <c r="AN1185" i="1"/>
  <c r="AO1185" i="1"/>
  <c r="AP1185" i="1"/>
  <c r="AQ1185" i="1"/>
  <c r="AR1185" i="1"/>
  <c r="AS1185" i="1"/>
  <c r="AT1185" i="1"/>
  <c r="AU1185" i="1"/>
  <c r="AV1185" i="1"/>
  <c r="AW1185" i="1"/>
  <c r="AX1185" i="1"/>
  <c r="AY1185" i="1"/>
  <c r="AZ1185" i="1"/>
  <c r="BA1185" i="1"/>
  <c r="BB1185" i="1"/>
  <c r="BC1185" i="1"/>
  <c r="BD1185" i="1"/>
  <c r="BE1185" i="1"/>
  <c r="A309" i="1"/>
  <c r="C309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A314" i="1"/>
  <c r="C314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A531" i="1"/>
  <c r="C531" i="1"/>
  <c r="E531" i="1"/>
  <c r="F531" i="1"/>
  <c r="G531" i="1"/>
  <c r="H531" i="1"/>
  <c r="I531" i="1"/>
  <c r="J531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AD531" i="1"/>
  <c r="AE531" i="1"/>
  <c r="AF531" i="1"/>
  <c r="AG531" i="1"/>
  <c r="AH531" i="1"/>
  <c r="AI531" i="1"/>
  <c r="AJ531" i="1"/>
  <c r="AK531" i="1"/>
  <c r="AL531" i="1"/>
  <c r="AM531" i="1"/>
  <c r="AN531" i="1"/>
  <c r="AO531" i="1"/>
  <c r="AP531" i="1"/>
  <c r="AQ531" i="1"/>
  <c r="AR531" i="1"/>
  <c r="AS531" i="1"/>
  <c r="AT531" i="1"/>
  <c r="AU531" i="1"/>
  <c r="AV531" i="1"/>
  <c r="AW531" i="1"/>
  <c r="AX531" i="1"/>
  <c r="AY531" i="1"/>
  <c r="AZ531" i="1"/>
  <c r="BA531" i="1"/>
  <c r="BB531" i="1"/>
  <c r="BC531" i="1"/>
  <c r="BD531" i="1"/>
  <c r="BE531" i="1"/>
  <c r="A537" i="1"/>
  <c r="C537" i="1"/>
  <c r="E537" i="1"/>
  <c r="F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AG537" i="1"/>
  <c r="AH537" i="1"/>
  <c r="AI537" i="1"/>
  <c r="AJ537" i="1"/>
  <c r="AK537" i="1"/>
  <c r="AL537" i="1"/>
  <c r="AM537" i="1"/>
  <c r="AN537" i="1"/>
  <c r="AO537" i="1"/>
  <c r="AP537" i="1"/>
  <c r="AQ537" i="1"/>
  <c r="AR537" i="1"/>
  <c r="AS537" i="1"/>
  <c r="AT537" i="1"/>
  <c r="AU537" i="1"/>
  <c r="AV537" i="1"/>
  <c r="AW537" i="1"/>
  <c r="AX537" i="1"/>
  <c r="AY537" i="1"/>
  <c r="AZ537" i="1"/>
  <c r="BA537" i="1"/>
  <c r="BB537" i="1"/>
  <c r="BC537" i="1"/>
  <c r="BD537" i="1"/>
  <c r="BE537" i="1"/>
  <c r="A898" i="1"/>
  <c r="C898" i="1"/>
  <c r="E898" i="1"/>
  <c r="F898" i="1"/>
  <c r="G898" i="1"/>
  <c r="H898" i="1"/>
  <c r="I898" i="1"/>
  <c r="J898" i="1"/>
  <c r="K898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AG898" i="1"/>
  <c r="AH898" i="1"/>
  <c r="AI898" i="1"/>
  <c r="AJ898" i="1"/>
  <c r="AK898" i="1"/>
  <c r="AL898" i="1"/>
  <c r="AM898" i="1"/>
  <c r="AN898" i="1"/>
  <c r="AO898" i="1"/>
  <c r="AP898" i="1"/>
  <c r="AQ898" i="1"/>
  <c r="AR898" i="1"/>
  <c r="AS898" i="1"/>
  <c r="AT898" i="1"/>
  <c r="AU898" i="1"/>
  <c r="AV898" i="1"/>
  <c r="AW898" i="1"/>
  <c r="AX898" i="1"/>
  <c r="AY898" i="1"/>
  <c r="AZ898" i="1"/>
  <c r="BA898" i="1"/>
  <c r="BB898" i="1"/>
  <c r="BC898" i="1"/>
  <c r="BD898" i="1"/>
  <c r="BE898" i="1"/>
  <c r="A904" i="1"/>
  <c r="C904" i="1"/>
  <c r="E904" i="1"/>
  <c r="F904" i="1"/>
  <c r="G904" i="1"/>
  <c r="H904" i="1"/>
  <c r="I904" i="1"/>
  <c r="J904" i="1"/>
  <c r="K904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AG904" i="1"/>
  <c r="AH904" i="1"/>
  <c r="AI904" i="1"/>
  <c r="AJ904" i="1"/>
  <c r="AK904" i="1"/>
  <c r="AL904" i="1"/>
  <c r="AM904" i="1"/>
  <c r="AN904" i="1"/>
  <c r="AO904" i="1"/>
  <c r="AP904" i="1"/>
  <c r="AQ904" i="1"/>
  <c r="AR904" i="1"/>
  <c r="AS904" i="1"/>
  <c r="AT904" i="1"/>
  <c r="AU904" i="1"/>
  <c r="AV904" i="1"/>
  <c r="AW904" i="1"/>
  <c r="AX904" i="1"/>
  <c r="AY904" i="1"/>
  <c r="AZ904" i="1"/>
  <c r="BA904" i="1"/>
  <c r="BB904" i="1"/>
  <c r="BC904" i="1"/>
  <c r="BD904" i="1"/>
  <c r="BE904" i="1"/>
  <c r="A1130" i="1"/>
  <c r="C1130" i="1"/>
  <c r="E1130" i="1"/>
  <c r="F1130" i="1"/>
  <c r="G1130" i="1"/>
  <c r="H1130" i="1"/>
  <c r="I1130" i="1"/>
  <c r="J1130" i="1"/>
  <c r="K1130" i="1"/>
  <c r="L1130" i="1"/>
  <c r="M1130" i="1"/>
  <c r="N1130" i="1"/>
  <c r="O1130" i="1"/>
  <c r="P1130" i="1"/>
  <c r="Q1130" i="1"/>
  <c r="R1130" i="1"/>
  <c r="S1130" i="1"/>
  <c r="T1130" i="1"/>
  <c r="U1130" i="1"/>
  <c r="V1130" i="1"/>
  <c r="W1130" i="1"/>
  <c r="X1130" i="1"/>
  <c r="Y1130" i="1"/>
  <c r="Z1130" i="1"/>
  <c r="AA1130" i="1"/>
  <c r="AB1130" i="1"/>
  <c r="AC1130" i="1"/>
  <c r="AD1130" i="1"/>
  <c r="AE1130" i="1"/>
  <c r="AF1130" i="1"/>
  <c r="AG1130" i="1"/>
  <c r="AH1130" i="1"/>
  <c r="AI1130" i="1"/>
  <c r="AJ1130" i="1"/>
  <c r="AK1130" i="1"/>
  <c r="AL1130" i="1"/>
  <c r="AM1130" i="1"/>
  <c r="AN1130" i="1"/>
  <c r="AO1130" i="1"/>
  <c r="AP1130" i="1"/>
  <c r="AQ1130" i="1"/>
  <c r="AR1130" i="1"/>
  <c r="AS1130" i="1"/>
  <c r="AT1130" i="1"/>
  <c r="AU1130" i="1"/>
  <c r="AV1130" i="1"/>
  <c r="AW1130" i="1"/>
  <c r="AX1130" i="1"/>
  <c r="AY1130" i="1"/>
  <c r="AZ1130" i="1"/>
  <c r="BA1130" i="1"/>
  <c r="BB1130" i="1"/>
  <c r="BC1130" i="1"/>
  <c r="BD1130" i="1"/>
  <c r="BE1130" i="1"/>
  <c r="A1135" i="1"/>
  <c r="C1135" i="1"/>
  <c r="E1135" i="1"/>
  <c r="F1135" i="1"/>
  <c r="G1135" i="1"/>
  <c r="H1135" i="1"/>
  <c r="I1135" i="1"/>
  <c r="J1135" i="1"/>
  <c r="K1135" i="1"/>
  <c r="L1135" i="1"/>
  <c r="M1135" i="1"/>
  <c r="N1135" i="1"/>
  <c r="O1135" i="1"/>
  <c r="P1135" i="1"/>
  <c r="Q1135" i="1"/>
  <c r="R1135" i="1"/>
  <c r="S1135" i="1"/>
  <c r="T1135" i="1"/>
  <c r="U1135" i="1"/>
  <c r="V1135" i="1"/>
  <c r="W1135" i="1"/>
  <c r="X1135" i="1"/>
  <c r="Y1135" i="1"/>
  <c r="Z1135" i="1"/>
  <c r="AA1135" i="1"/>
  <c r="AB1135" i="1"/>
  <c r="AC1135" i="1"/>
  <c r="AD1135" i="1"/>
  <c r="AE1135" i="1"/>
  <c r="AF1135" i="1"/>
  <c r="AG1135" i="1"/>
  <c r="AH1135" i="1"/>
  <c r="AI1135" i="1"/>
  <c r="AJ1135" i="1"/>
  <c r="AK1135" i="1"/>
  <c r="AL1135" i="1"/>
  <c r="AM1135" i="1"/>
  <c r="AN1135" i="1"/>
  <c r="AO1135" i="1"/>
  <c r="AP1135" i="1"/>
  <c r="AQ1135" i="1"/>
  <c r="AR1135" i="1"/>
  <c r="AS1135" i="1"/>
  <c r="AT1135" i="1"/>
  <c r="AU1135" i="1"/>
  <c r="AV1135" i="1"/>
  <c r="AW1135" i="1"/>
  <c r="AX1135" i="1"/>
  <c r="AY1135" i="1"/>
  <c r="AZ1135" i="1"/>
  <c r="BA1135" i="1"/>
  <c r="BB1135" i="1"/>
  <c r="BC1135" i="1"/>
  <c r="BD1135" i="1"/>
  <c r="BE1135" i="1"/>
  <c r="A1335" i="1"/>
  <c r="C1335" i="1"/>
  <c r="E1335" i="1"/>
  <c r="F1335" i="1"/>
  <c r="G1335" i="1"/>
  <c r="H1335" i="1"/>
  <c r="I1335" i="1"/>
  <c r="J1335" i="1"/>
  <c r="K1335" i="1"/>
  <c r="L1335" i="1"/>
  <c r="M1335" i="1"/>
  <c r="N1335" i="1"/>
  <c r="O1335" i="1"/>
  <c r="P1335" i="1"/>
  <c r="Q1335" i="1"/>
  <c r="R1335" i="1"/>
  <c r="S1335" i="1"/>
  <c r="T1335" i="1"/>
  <c r="U1335" i="1"/>
  <c r="V1335" i="1"/>
  <c r="W1335" i="1"/>
  <c r="X1335" i="1"/>
  <c r="Y1335" i="1"/>
  <c r="Z1335" i="1"/>
  <c r="AA1335" i="1"/>
  <c r="AB1335" i="1"/>
  <c r="AC1335" i="1"/>
  <c r="AD1335" i="1"/>
  <c r="AE1335" i="1"/>
  <c r="AF1335" i="1"/>
  <c r="AG1335" i="1"/>
  <c r="AH1335" i="1"/>
  <c r="AI1335" i="1"/>
  <c r="AJ1335" i="1"/>
  <c r="AK1335" i="1"/>
  <c r="AL1335" i="1"/>
  <c r="AM1335" i="1"/>
  <c r="AN1335" i="1"/>
  <c r="AO1335" i="1"/>
  <c r="AP1335" i="1"/>
  <c r="AQ1335" i="1"/>
  <c r="AR1335" i="1"/>
  <c r="AS1335" i="1"/>
  <c r="AT1335" i="1"/>
  <c r="AU1335" i="1"/>
  <c r="AV1335" i="1"/>
  <c r="AW1335" i="1"/>
  <c r="AX1335" i="1"/>
  <c r="AY1335" i="1"/>
  <c r="AZ1335" i="1"/>
  <c r="BA1335" i="1"/>
  <c r="BB1335" i="1"/>
  <c r="BC1335" i="1"/>
  <c r="BD1335" i="1"/>
  <c r="BE1335" i="1"/>
  <c r="A1339" i="1"/>
  <c r="C1339" i="1"/>
  <c r="E1339" i="1"/>
  <c r="F1339" i="1"/>
  <c r="G1339" i="1"/>
  <c r="H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A1124" i="1"/>
  <c r="C1124" i="1"/>
  <c r="E1124" i="1"/>
  <c r="F1124" i="1"/>
  <c r="G1124" i="1"/>
  <c r="H1124" i="1"/>
  <c r="I1124" i="1"/>
  <c r="J1124" i="1"/>
  <c r="K1124" i="1"/>
  <c r="L1124" i="1"/>
  <c r="M1124" i="1"/>
  <c r="N1124" i="1"/>
  <c r="O1124" i="1"/>
  <c r="P1124" i="1"/>
  <c r="Q1124" i="1"/>
  <c r="R1124" i="1"/>
  <c r="S1124" i="1"/>
  <c r="T1124" i="1"/>
  <c r="U1124" i="1"/>
  <c r="V1124" i="1"/>
  <c r="W1124" i="1"/>
  <c r="X1124" i="1"/>
  <c r="Y1124" i="1"/>
  <c r="Z1124" i="1"/>
  <c r="AA1124" i="1"/>
  <c r="AB1124" i="1"/>
  <c r="AC1124" i="1"/>
  <c r="AD1124" i="1"/>
  <c r="AE1124" i="1"/>
  <c r="AF1124" i="1"/>
  <c r="AG1124" i="1"/>
  <c r="AH1124" i="1"/>
  <c r="AI1124" i="1"/>
  <c r="AJ1124" i="1"/>
  <c r="AK1124" i="1"/>
  <c r="AL1124" i="1"/>
  <c r="AM1124" i="1"/>
  <c r="AN1124" i="1"/>
  <c r="AO1124" i="1"/>
  <c r="AP1124" i="1"/>
  <c r="AQ1124" i="1"/>
  <c r="AR1124" i="1"/>
  <c r="AS1124" i="1"/>
  <c r="AT1124" i="1"/>
  <c r="AU1124" i="1"/>
  <c r="AV1124" i="1"/>
  <c r="AW1124" i="1"/>
  <c r="AX1124" i="1"/>
  <c r="AY1124" i="1"/>
  <c r="AZ1124" i="1"/>
  <c r="BA1124" i="1"/>
  <c r="BB1124" i="1"/>
  <c r="BC1124" i="1"/>
  <c r="BD1124" i="1"/>
  <c r="BE1124" i="1"/>
  <c r="A855" i="1"/>
  <c r="C855" i="1"/>
  <c r="E855" i="1"/>
  <c r="F855" i="1"/>
  <c r="G855" i="1"/>
  <c r="H855" i="1"/>
  <c r="I855" i="1"/>
  <c r="J855" i="1"/>
  <c r="K855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X855" i="1"/>
  <c r="Y855" i="1"/>
  <c r="Z855" i="1"/>
  <c r="AA855" i="1"/>
  <c r="AB855" i="1"/>
  <c r="AC855" i="1"/>
  <c r="AD855" i="1"/>
  <c r="AE855" i="1"/>
  <c r="AF855" i="1"/>
  <c r="AG855" i="1"/>
  <c r="AH855" i="1"/>
  <c r="AI855" i="1"/>
  <c r="AJ855" i="1"/>
  <c r="AK855" i="1"/>
  <c r="AL855" i="1"/>
  <c r="AM855" i="1"/>
  <c r="AN855" i="1"/>
  <c r="AO855" i="1"/>
  <c r="AP855" i="1"/>
  <c r="AQ855" i="1"/>
  <c r="AR855" i="1"/>
  <c r="AS855" i="1"/>
  <c r="AT855" i="1"/>
  <c r="AU855" i="1"/>
  <c r="AV855" i="1"/>
  <c r="AW855" i="1"/>
  <c r="AX855" i="1"/>
  <c r="AY855" i="1"/>
  <c r="AZ855" i="1"/>
  <c r="BA855" i="1"/>
  <c r="BB855" i="1"/>
  <c r="BC855" i="1"/>
  <c r="BD855" i="1"/>
  <c r="BE855" i="1"/>
  <c r="A879" i="1"/>
  <c r="C879" i="1"/>
  <c r="E879" i="1"/>
  <c r="F879" i="1"/>
  <c r="G879" i="1"/>
  <c r="H879" i="1"/>
  <c r="I879" i="1"/>
  <c r="J879" i="1"/>
  <c r="K879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X879" i="1"/>
  <c r="Y879" i="1"/>
  <c r="Z879" i="1"/>
  <c r="AA879" i="1"/>
  <c r="AB879" i="1"/>
  <c r="AC879" i="1"/>
  <c r="AD879" i="1"/>
  <c r="AE879" i="1"/>
  <c r="AF879" i="1"/>
  <c r="AG879" i="1"/>
  <c r="AH879" i="1"/>
  <c r="AI879" i="1"/>
  <c r="AJ879" i="1"/>
  <c r="AK879" i="1"/>
  <c r="AL879" i="1"/>
  <c r="AM879" i="1"/>
  <c r="AN879" i="1"/>
  <c r="AO879" i="1"/>
  <c r="AP879" i="1"/>
  <c r="AQ879" i="1"/>
  <c r="AR879" i="1"/>
  <c r="AS879" i="1"/>
  <c r="AT879" i="1"/>
  <c r="AU879" i="1"/>
  <c r="AV879" i="1"/>
  <c r="AW879" i="1"/>
  <c r="AX879" i="1"/>
  <c r="AY879" i="1"/>
  <c r="AZ879" i="1"/>
  <c r="BA879" i="1"/>
  <c r="BB879" i="1"/>
  <c r="BC879" i="1"/>
  <c r="BD879" i="1"/>
  <c r="BE879" i="1"/>
  <c r="A896" i="1"/>
  <c r="C896" i="1"/>
  <c r="E896" i="1"/>
  <c r="F896" i="1"/>
  <c r="G896" i="1"/>
  <c r="H896" i="1"/>
  <c r="I896" i="1"/>
  <c r="J896" i="1"/>
  <c r="K896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AG896" i="1"/>
  <c r="AH896" i="1"/>
  <c r="AI896" i="1"/>
  <c r="AJ896" i="1"/>
  <c r="AK896" i="1"/>
  <c r="AL896" i="1"/>
  <c r="AM896" i="1"/>
  <c r="AN896" i="1"/>
  <c r="AO896" i="1"/>
  <c r="AP896" i="1"/>
  <c r="AQ896" i="1"/>
  <c r="AR896" i="1"/>
  <c r="AS896" i="1"/>
  <c r="AT896" i="1"/>
  <c r="AU896" i="1"/>
  <c r="AV896" i="1"/>
  <c r="AW896" i="1"/>
  <c r="AX896" i="1"/>
  <c r="AY896" i="1"/>
  <c r="AZ896" i="1"/>
  <c r="BA896" i="1"/>
  <c r="BB896" i="1"/>
  <c r="BC896" i="1"/>
  <c r="BD896" i="1"/>
  <c r="BE896" i="1"/>
  <c r="A653" i="1"/>
  <c r="C653" i="1"/>
  <c r="E653" i="1"/>
  <c r="F653" i="1"/>
  <c r="G653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AD653" i="1"/>
  <c r="AE653" i="1"/>
  <c r="AF653" i="1"/>
  <c r="AG653" i="1"/>
  <c r="AH653" i="1"/>
  <c r="AI653" i="1"/>
  <c r="AJ653" i="1"/>
  <c r="AK653" i="1"/>
  <c r="AL653" i="1"/>
  <c r="AM653" i="1"/>
  <c r="AN653" i="1"/>
  <c r="AO653" i="1"/>
  <c r="AP653" i="1"/>
  <c r="AQ653" i="1"/>
  <c r="AR653" i="1"/>
  <c r="AS653" i="1"/>
  <c r="AT653" i="1"/>
  <c r="AU653" i="1"/>
  <c r="AV653" i="1"/>
  <c r="AW653" i="1"/>
  <c r="AX653" i="1"/>
  <c r="AY653" i="1"/>
  <c r="AZ653" i="1"/>
  <c r="BA653" i="1"/>
  <c r="BB653" i="1"/>
  <c r="BC653" i="1"/>
  <c r="BD653" i="1"/>
  <c r="BE653" i="1"/>
  <c r="A3" i="1"/>
  <c r="C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A4" i="1"/>
  <c r="C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A204" i="1"/>
  <c r="C204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A206" i="1"/>
  <c r="C206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A532" i="1"/>
  <c r="C532" i="1"/>
  <c r="E532" i="1"/>
  <c r="F532" i="1"/>
  <c r="G532" i="1"/>
  <c r="H532" i="1"/>
  <c r="I532" i="1"/>
  <c r="J532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AG532" i="1"/>
  <c r="AH532" i="1"/>
  <c r="AI532" i="1"/>
  <c r="AJ532" i="1"/>
  <c r="AK532" i="1"/>
  <c r="AL532" i="1"/>
  <c r="AM532" i="1"/>
  <c r="AN532" i="1"/>
  <c r="AO532" i="1"/>
  <c r="AP532" i="1"/>
  <c r="AQ532" i="1"/>
  <c r="AR532" i="1"/>
  <c r="AS532" i="1"/>
  <c r="AT532" i="1"/>
  <c r="AU532" i="1"/>
  <c r="AV532" i="1"/>
  <c r="AW532" i="1"/>
  <c r="AX532" i="1"/>
  <c r="AY532" i="1"/>
  <c r="AZ532" i="1"/>
  <c r="BA532" i="1"/>
  <c r="BB532" i="1"/>
  <c r="BC532" i="1"/>
  <c r="BD532" i="1"/>
  <c r="BE532" i="1"/>
  <c r="A538" i="1"/>
  <c r="C538" i="1"/>
  <c r="E538" i="1"/>
  <c r="F538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AG538" i="1"/>
  <c r="AH538" i="1"/>
  <c r="AI538" i="1"/>
  <c r="AJ538" i="1"/>
  <c r="AK538" i="1"/>
  <c r="AL538" i="1"/>
  <c r="AM538" i="1"/>
  <c r="AN538" i="1"/>
  <c r="AO538" i="1"/>
  <c r="AP538" i="1"/>
  <c r="AQ538" i="1"/>
  <c r="AR538" i="1"/>
  <c r="AS538" i="1"/>
  <c r="AT538" i="1"/>
  <c r="AU538" i="1"/>
  <c r="AV538" i="1"/>
  <c r="AW538" i="1"/>
  <c r="AX538" i="1"/>
  <c r="AY538" i="1"/>
  <c r="AZ538" i="1"/>
  <c r="BA538" i="1"/>
  <c r="BB538" i="1"/>
  <c r="BC538" i="1"/>
  <c r="BD538" i="1"/>
  <c r="BE538" i="1"/>
  <c r="A899" i="1"/>
  <c r="C899" i="1"/>
  <c r="E899" i="1"/>
  <c r="F899" i="1"/>
  <c r="G899" i="1"/>
  <c r="H899" i="1"/>
  <c r="I899" i="1"/>
  <c r="J899" i="1"/>
  <c r="K899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X899" i="1"/>
  <c r="Y899" i="1"/>
  <c r="Z899" i="1"/>
  <c r="AA899" i="1"/>
  <c r="AB899" i="1"/>
  <c r="AC899" i="1"/>
  <c r="AD899" i="1"/>
  <c r="AE899" i="1"/>
  <c r="AF899" i="1"/>
  <c r="AG899" i="1"/>
  <c r="AH899" i="1"/>
  <c r="AI899" i="1"/>
  <c r="AJ899" i="1"/>
  <c r="AK899" i="1"/>
  <c r="AL899" i="1"/>
  <c r="AM899" i="1"/>
  <c r="AN899" i="1"/>
  <c r="AO899" i="1"/>
  <c r="AP899" i="1"/>
  <c r="AQ899" i="1"/>
  <c r="AR899" i="1"/>
  <c r="AS899" i="1"/>
  <c r="AT899" i="1"/>
  <c r="AU899" i="1"/>
  <c r="AV899" i="1"/>
  <c r="AW899" i="1"/>
  <c r="AX899" i="1"/>
  <c r="AY899" i="1"/>
  <c r="AZ899" i="1"/>
  <c r="BA899" i="1"/>
  <c r="BB899" i="1"/>
  <c r="BC899" i="1"/>
  <c r="BD899" i="1"/>
  <c r="BE899" i="1"/>
  <c r="A905" i="1"/>
  <c r="C905" i="1"/>
  <c r="E905" i="1"/>
  <c r="F905" i="1"/>
  <c r="G905" i="1"/>
  <c r="H905" i="1"/>
  <c r="I905" i="1"/>
  <c r="J905" i="1"/>
  <c r="K905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X905" i="1"/>
  <c r="Y905" i="1"/>
  <c r="Z905" i="1"/>
  <c r="AA905" i="1"/>
  <c r="AB905" i="1"/>
  <c r="AC905" i="1"/>
  <c r="AD905" i="1"/>
  <c r="AE905" i="1"/>
  <c r="AF905" i="1"/>
  <c r="AG905" i="1"/>
  <c r="AH905" i="1"/>
  <c r="AI905" i="1"/>
  <c r="AJ905" i="1"/>
  <c r="AK905" i="1"/>
  <c r="AL905" i="1"/>
  <c r="AM905" i="1"/>
  <c r="AN905" i="1"/>
  <c r="AO905" i="1"/>
  <c r="AP905" i="1"/>
  <c r="AQ905" i="1"/>
  <c r="AR905" i="1"/>
  <c r="AS905" i="1"/>
  <c r="AT905" i="1"/>
  <c r="AU905" i="1"/>
  <c r="AV905" i="1"/>
  <c r="AW905" i="1"/>
  <c r="AX905" i="1"/>
  <c r="AY905" i="1"/>
  <c r="AZ905" i="1"/>
  <c r="BA905" i="1"/>
  <c r="BB905" i="1"/>
  <c r="BC905" i="1"/>
  <c r="BD905" i="1"/>
  <c r="BE905" i="1"/>
  <c r="A1241" i="1"/>
  <c r="C1241" i="1"/>
  <c r="E1241" i="1"/>
  <c r="F1241" i="1"/>
  <c r="G1241" i="1"/>
  <c r="H1241" i="1"/>
  <c r="I1241" i="1"/>
  <c r="J1241" i="1"/>
  <c r="K1241" i="1"/>
  <c r="L1241" i="1"/>
  <c r="M1241" i="1"/>
  <c r="N1241" i="1"/>
  <c r="O1241" i="1"/>
  <c r="P1241" i="1"/>
  <c r="Q1241" i="1"/>
  <c r="R1241" i="1"/>
  <c r="S1241" i="1"/>
  <c r="T1241" i="1"/>
  <c r="U1241" i="1"/>
  <c r="V1241" i="1"/>
  <c r="W1241" i="1"/>
  <c r="X1241" i="1"/>
  <c r="Y1241" i="1"/>
  <c r="Z1241" i="1"/>
  <c r="AA1241" i="1"/>
  <c r="AB1241" i="1"/>
  <c r="AC1241" i="1"/>
  <c r="AD1241" i="1"/>
  <c r="AE1241" i="1"/>
  <c r="AF1241" i="1"/>
  <c r="AG1241" i="1"/>
  <c r="AH1241" i="1"/>
  <c r="AI1241" i="1"/>
  <c r="AJ1241" i="1"/>
  <c r="AK1241" i="1"/>
  <c r="AL1241" i="1"/>
  <c r="AM1241" i="1"/>
  <c r="AN1241" i="1"/>
  <c r="AO1241" i="1"/>
  <c r="AP1241" i="1"/>
  <c r="AQ1241" i="1"/>
  <c r="AR1241" i="1"/>
  <c r="AS1241" i="1"/>
  <c r="AT1241" i="1"/>
  <c r="AU1241" i="1"/>
  <c r="AV1241" i="1"/>
  <c r="AW1241" i="1"/>
  <c r="AX1241" i="1"/>
  <c r="AY1241" i="1"/>
  <c r="AZ1241" i="1"/>
  <c r="BA1241" i="1"/>
  <c r="BB1241" i="1"/>
  <c r="BC1241" i="1"/>
  <c r="BD1241" i="1"/>
  <c r="BE1241" i="1"/>
  <c r="A1243" i="1"/>
  <c r="C1243" i="1"/>
  <c r="E1243" i="1"/>
  <c r="F1243" i="1"/>
  <c r="G1243" i="1"/>
  <c r="H1243" i="1"/>
  <c r="I1243" i="1"/>
  <c r="J1243" i="1"/>
  <c r="K1243" i="1"/>
  <c r="L1243" i="1"/>
  <c r="M1243" i="1"/>
  <c r="N1243" i="1"/>
  <c r="O1243" i="1"/>
  <c r="P1243" i="1"/>
  <c r="Q1243" i="1"/>
  <c r="R1243" i="1"/>
  <c r="S1243" i="1"/>
  <c r="T1243" i="1"/>
  <c r="U1243" i="1"/>
  <c r="V1243" i="1"/>
  <c r="W1243" i="1"/>
  <c r="X1243" i="1"/>
  <c r="Y1243" i="1"/>
  <c r="Z1243" i="1"/>
  <c r="AA1243" i="1"/>
  <c r="AB1243" i="1"/>
  <c r="AC1243" i="1"/>
  <c r="AD1243" i="1"/>
  <c r="AE1243" i="1"/>
  <c r="AF1243" i="1"/>
  <c r="AG1243" i="1"/>
  <c r="AH1243" i="1"/>
  <c r="AI1243" i="1"/>
  <c r="AJ1243" i="1"/>
  <c r="AK1243" i="1"/>
  <c r="AL1243" i="1"/>
  <c r="AM1243" i="1"/>
  <c r="AN1243" i="1"/>
  <c r="AO1243" i="1"/>
  <c r="AP1243" i="1"/>
  <c r="AQ1243" i="1"/>
  <c r="AR1243" i="1"/>
  <c r="AS1243" i="1"/>
  <c r="AT1243" i="1"/>
  <c r="AU1243" i="1"/>
  <c r="AV1243" i="1"/>
  <c r="AW1243" i="1"/>
  <c r="AX1243" i="1"/>
  <c r="AY1243" i="1"/>
  <c r="AZ1243" i="1"/>
  <c r="BA1243" i="1"/>
  <c r="BB1243" i="1"/>
  <c r="BC1243" i="1"/>
  <c r="BD1243" i="1"/>
  <c r="BE1243" i="1"/>
  <c r="A101" i="1"/>
  <c r="C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A102" i="1"/>
  <c r="C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A105" i="1"/>
  <c r="C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A426" i="1"/>
  <c r="C426" i="1"/>
  <c r="E426" i="1"/>
  <c r="F426" i="1"/>
  <c r="G426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V426" i="1"/>
  <c r="AW426" i="1"/>
  <c r="AX426" i="1"/>
  <c r="AY426" i="1"/>
  <c r="AZ426" i="1"/>
  <c r="BA426" i="1"/>
  <c r="BB426" i="1"/>
  <c r="BC426" i="1"/>
  <c r="BD426" i="1"/>
  <c r="BE426" i="1"/>
  <c r="A429" i="1"/>
  <c r="C429" i="1"/>
  <c r="E429" i="1"/>
  <c r="F429" i="1"/>
  <c r="G429" i="1"/>
  <c r="H429" i="1"/>
  <c r="I429" i="1"/>
  <c r="J429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V429" i="1"/>
  <c r="AW429" i="1"/>
  <c r="AX429" i="1"/>
  <c r="AY429" i="1"/>
  <c r="AZ429" i="1"/>
  <c r="BA429" i="1"/>
  <c r="BB429" i="1"/>
  <c r="BC429" i="1"/>
  <c r="BD429" i="1"/>
  <c r="BE429" i="1"/>
  <c r="A770" i="1"/>
  <c r="C770" i="1"/>
  <c r="E770" i="1"/>
  <c r="F770" i="1"/>
  <c r="G770" i="1"/>
  <c r="H770" i="1"/>
  <c r="I770" i="1"/>
  <c r="J770" i="1"/>
  <c r="K770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AG770" i="1"/>
  <c r="AH770" i="1"/>
  <c r="AI770" i="1"/>
  <c r="AJ770" i="1"/>
  <c r="AK770" i="1"/>
  <c r="AL770" i="1"/>
  <c r="AM770" i="1"/>
  <c r="AN770" i="1"/>
  <c r="AO770" i="1"/>
  <c r="AP770" i="1"/>
  <c r="AQ770" i="1"/>
  <c r="AR770" i="1"/>
  <c r="AS770" i="1"/>
  <c r="AT770" i="1"/>
  <c r="AU770" i="1"/>
  <c r="AV770" i="1"/>
  <c r="AW770" i="1"/>
  <c r="AX770" i="1"/>
  <c r="AY770" i="1"/>
  <c r="AZ770" i="1"/>
  <c r="BA770" i="1"/>
  <c r="BB770" i="1"/>
  <c r="BC770" i="1"/>
  <c r="BD770" i="1"/>
  <c r="BE770" i="1"/>
  <c r="A772" i="1"/>
  <c r="C772" i="1"/>
  <c r="E772" i="1"/>
  <c r="F772" i="1"/>
  <c r="G772" i="1"/>
  <c r="H772" i="1"/>
  <c r="I772" i="1"/>
  <c r="J772" i="1"/>
  <c r="K772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AG772" i="1"/>
  <c r="AH772" i="1"/>
  <c r="AI772" i="1"/>
  <c r="AJ772" i="1"/>
  <c r="AK772" i="1"/>
  <c r="AL772" i="1"/>
  <c r="AM772" i="1"/>
  <c r="AN772" i="1"/>
  <c r="AO772" i="1"/>
  <c r="AP772" i="1"/>
  <c r="AQ772" i="1"/>
  <c r="AR772" i="1"/>
  <c r="AS772" i="1"/>
  <c r="AT772" i="1"/>
  <c r="AU772" i="1"/>
  <c r="AV772" i="1"/>
  <c r="AW772" i="1"/>
  <c r="AX772" i="1"/>
  <c r="AY772" i="1"/>
  <c r="AZ772" i="1"/>
  <c r="BA772" i="1"/>
  <c r="BB772" i="1"/>
  <c r="BC772" i="1"/>
  <c r="BD772" i="1"/>
  <c r="BE772" i="1"/>
  <c r="A659" i="1"/>
  <c r="C659" i="1"/>
  <c r="E659" i="1"/>
  <c r="F659" i="1"/>
  <c r="G659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X659" i="1"/>
  <c r="Y659" i="1"/>
  <c r="Z659" i="1"/>
  <c r="AA659" i="1"/>
  <c r="AB659" i="1"/>
  <c r="AC659" i="1"/>
  <c r="AD659" i="1"/>
  <c r="AE659" i="1"/>
  <c r="AF659" i="1"/>
  <c r="AG659" i="1"/>
  <c r="AH659" i="1"/>
  <c r="AI659" i="1"/>
  <c r="AJ659" i="1"/>
  <c r="AK659" i="1"/>
  <c r="AL659" i="1"/>
  <c r="AM659" i="1"/>
  <c r="AN659" i="1"/>
  <c r="AO659" i="1"/>
  <c r="AP659" i="1"/>
  <c r="AQ659" i="1"/>
  <c r="AR659" i="1"/>
  <c r="AS659" i="1"/>
  <c r="AT659" i="1"/>
  <c r="AU659" i="1"/>
  <c r="AV659" i="1"/>
  <c r="AW659" i="1"/>
  <c r="AX659" i="1"/>
  <c r="AY659" i="1"/>
  <c r="AZ659" i="1"/>
  <c r="BA659" i="1"/>
  <c r="BB659" i="1"/>
  <c r="BC659" i="1"/>
  <c r="BD659" i="1"/>
  <c r="BE659" i="1"/>
  <c r="A663" i="1"/>
  <c r="C663" i="1"/>
  <c r="E663" i="1"/>
  <c r="F663" i="1"/>
  <c r="G663" i="1"/>
  <c r="H663" i="1"/>
  <c r="I663" i="1"/>
  <c r="J663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Z663" i="1"/>
  <c r="AA663" i="1"/>
  <c r="AB663" i="1"/>
  <c r="AC663" i="1"/>
  <c r="AD663" i="1"/>
  <c r="AE663" i="1"/>
  <c r="AF663" i="1"/>
  <c r="AG663" i="1"/>
  <c r="AH663" i="1"/>
  <c r="AI663" i="1"/>
  <c r="AJ663" i="1"/>
  <c r="AK663" i="1"/>
  <c r="AL663" i="1"/>
  <c r="AM663" i="1"/>
  <c r="AN663" i="1"/>
  <c r="AO663" i="1"/>
  <c r="AP663" i="1"/>
  <c r="AQ663" i="1"/>
  <c r="AR663" i="1"/>
  <c r="AS663" i="1"/>
  <c r="AT663" i="1"/>
  <c r="AU663" i="1"/>
  <c r="AV663" i="1"/>
  <c r="AW663" i="1"/>
  <c r="AX663" i="1"/>
  <c r="AY663" i="1"/>
  <c r="AZ663" i="1"/>
  <c r="BA663" i="1"/>
  <c r="BB663" i="1"/>
  <c r="BC663" i="1"/>
  <c r="BD663" i="1"/>
  <c r="BE663" i="1"/>
  <c r="A668" i="1"/>
  <c r="C668" i="1"/>
  <c r="E668" i="1"/>
  <c r="F668" i="1"/>
  <c r="G668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AG668" i="1"/>
  <c r="AH668" i="1"/>
  <c r="AI668" i="1"/>
  <c r="AJ668" i="1"/>
  <c r="AK668" i="1"/>
  <c r="AL668" i="1"/>
  <c r="AM668" i="1"/>
  <c r="AN668" i="1"/>
  <c r="AO668" i="1"/>
  <c r="AP668" i="1"/>
  <c r="AQ668" i="1"/>
  <c r="AR668" i="1"/>
  <c r="AS668" i="1"/>
  <c r="AT668" i="1"/>
  <c r="AU668" i="1"/>
  <c r="AV668" i="1"/>
  <c r="AW668" i="1"/>
  <c r="AX668" i="1"/>
  <c r="AY668" i="1"/>
  <c r="AZ668" i="1"/>
  <c r="BA668" i="1"/>
  <c r="BB668" i="1"/>
  <c r="BC668" i="1"/>
  <c r="BD668" i="1"/>
  <c r="BE668" i="1"/>
  <c r="A168" i="1"/>
  <c r="C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A187" i="1"/>
  <c r="C187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A267" i="1"/>
  <c r="C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A287" i="1"/>
  <c r="C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A611" i="1"/>
  <c r="C611" i="1"/>
  <c r="E611" i="1"/>
  <c r="F611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AG611" i="1"/>
  <c r="AH611" i="1"/>
  <c r="AI611" i="1"/>
  <c r="AJ611" i="1"/>
  <c r="AK611" i="1"/>
  <c r="AL611" i="1"/>
  <c r="AM611" i="1"/>
  <c r="AN611" i="1"/>
  <c r="AO611" i="1"/>
  <c r="AP611" i="1"/>
  <c r="AQ611" i="1"/>
  <c r="AR611" i="1"/>
  <c r="AS611" i="1"/>
  <c r="AT611" i="1"/>
  <c r="AU611" i="1"/>
  <c r="AV611" i="1"/>
  <c r="AW611" i="1"/>
  <c r="AX611" i="1"/>
  <c r="AY611" i="1"/>
  <c r="AZ611" i="1"/>
  <c r="BA611" i="1"/>
  <c r="BB611" i="1"/>
  <c r="BC611" i="1"/>
  <c r="BD611" i="1"/>
  <c r="BE611" i="1"/>
  <c r="A638" i="1"/>
  <c r="C638" i="1"/>
  <c r="E638" i="1"/>
  <c r="F638" i="1"/>
  <c r="G638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AG638" i="1"/>
  <c r="AH638" i="1"/>
  <c r="AI638" i="1"/>
  <c r="AJ638" i="1"/>
  <c r="AK638" i="1"/>
  <c r="AL638" i="1"/>
  <c r="AM638" i="1"/>
  <c r="AN638" i="1"/>
  <c r="AO638" i="1"/>
  <c r="AP638" i="1"/>
  <c r="AQ638" i="1"/>
  <c r="AR638" i="1"/>
  <c r="AS638" i="1"/>
  <c r="AT638" i="1"/>
  <c r="AU638" i="1"/>
  <c r="AV638" i="1"/>
  <c r="AW638" i="1"/>
  <c r="AX638" i="1"/>
  <c r="AY638" i="1"/>
  <c r="AZ638" i="1"/>
  <c r="BA638" i="1"/>
  <c r="BB638" i="1"/>
  <c r="BC638" i="1"/>
  <c r="BD638" i="1"/>
  <c r="BE638" i="1"/>
  <c r="A743" i="1"/>
  <c r="C743" i="1"/>
  <c r="E743" i="1"/>
  <c r="F743" i="1"/>
  <c r="G743" i="1"/>
  <c r="H743" i="1"/>
  <c r="I743" i="1"/>
  <c r="J743" i="1"/>
  <c r="K743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X743" i="1"/>
  <c r="Y743" i="1"/>
  <c r="Z743" i="1"/>
  <c r="AA743" i="1"/>
  <c r="AB743" i="1"/>
  <c r="AC743" i="1"/>
  <c r="AD743" i="1"/>
  <c r="AE743" i="1"/>
  <c r="AF743" i="1"/>
  <c r="AG743" i="1"/>
  <c r="AH743" i="1"/>
  <c r="AI743" i="1"/>
  <c r="AJ743" i="1"/>
  <c r="AK743" i="1"/>
  <c r="AL743" i="1"/>
  <c r="AM743" i="1"/>
  <c r="AN743" i="1"/>
  <c r="AO743" i="1"/>
  <c r="AP743" i="1"/>
  <c r="AQ743" i="1"/>
  <c r="AR743" i="1"/>
  <c r="AS743" i="1"/>
  <c r="AT743" i="1"/>
  <c r="AU743" i="1"/>
  <c r="AV743" i="1"/>
  <c r="AW743" i="1"/>
  <c r="AX743" i="1"/>
  <c r="AY743" i="1"/>
  <c r="AZ743" i="1"/>
  <c r="BA743" i="1"/>
  <c r="BB743" i="1"/>
  <c r="BC743" i="1"/>
  <c r="BD743" i="1"/>
  <c r="BE743" i="1"/>
  <c r="A762" i="1"/>
  <c r="C762" i="1"/>
  <c r="E762" i="1"/>
  <c r="F762" i="1"/>
  <c r="G762" i="1"/>
  <c r="H762" i="1"/>
  <c r="I762" i="1"/>
  <c r="J762" i="1"/>
  <c r="K762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AG762" i="1"/>
  <c r="AH762" i="1"/>
  <c r="AI762" i="1"/>
  <c r="AJ762" i="1"/>
  <c r="AK762" i="1"/>
  <c r="AL762" i="1"/>
  <c r="AM762" i="1"/>
  <c r="AN762" i="1"/>
  <c r="AO762" i="1"/>
  <c r="AP762" i="1"/>
  <c r="AQ762" i="1"/>
  <c r="AR762" i="1"/>
  <c r="AS762" i="1"/>
  <c r="AT762" i="1"/>
  <c r="AU762" i="1"/>
  <c r="AV762" i="1"/>
  <c r="AW762" i="1"/>
  <c r="AX762" i="1"/>
  <c r="AY762" i="1"/>
  <c r="AZ762" i="1"/>
  <c r="BA762" i="1"/>
  <c r="BB762" i="1"/>
  <c r="BC762" i="1"/>
  <c r="BD762" i="1"/>
  <c r="BE762" i="1"/>
  <c r="A332" i="1"/>
  <c r="C332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A354" i="1"/>
  <c r="C354" i="1"/>
  <c r="E354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A125" i="1"/>
  <c r="C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A148" i="1"/>
  <c r="C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A16" i="1"/>
  <c r="C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A492" i="1"/>
  <c r="C492" i="1"/>
  <c r="E492" i="1"/>
  <c r="F492" i="1"/>
  <c r="G492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AG492" i="1"/>
  <c r="AH492" i="1"/>
  <c r="AI492" i="1"/>
  <c r="AJ492" i="1"/>
  <c r="AK492" i="1"/>
  <c r="AL492" i="1"/>
  <c r="AM492" i="1"/>
  <c r="AN492" i="1"/>
  <c r="AO492" i="1"/>
  <c r="AP492" i="1"/>
  <c r="AQ492" i="1"/>
  <c r="AR492" i="1"/>
  <c r="AS492" i="1"/>
  <c r="AT492" i="1"/>
  <c r="AU492" i="1"/>
  <c r="AV492" i="1"/>
  <c r="AW492" i="1"/>
  <c r="AX492" i="1"/>
  <c r="AY492" i="1"/>
  <c r="AZ492" i="1"/>
  <c r="BA492" i="1"/>
  <c r="BB492" i="1"/>
  <c r="BC492" i="1"/>
  <c r="BD492" i="1"/>
  <c r="BE492" i="1"/>
  <c r="A511" i="1"/>
  <c r="C511" i="1"/>
  <c r="E511" i="1"/>
  <c r="F511" i="1"/>
  <c r="G511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AG511" i="1"/>
  <c r="AH511" i="1"/>
  <c r="AI511" i="1"/>
  <c r="AJ511" i="1"/>
  <c r="AK511" i="1"/>
  <c r="AL511" i="1"/>
  <c r="AM511" i="1"/>
  <c r="AN511" i="1"/>
  <c r="AO511" i="1"/>
  <c r="AP511" i="1"/>
  <c r="AQ511" i="1"/>
  <c r="AR511" i="1"/>
  <c r="AS511" i="1"/>
  <c r="AT511" i="1"/>
  <c r="AU511" i="1"/>
  <c r="AV511" i="1"/>
  <c r="AW511" i="1"/>
  <c r="AX511" i="1"/>
  <c r="AY511" i="1"/>
  <c r="AZ511" i="1"/>
  <c r="BA511" i="1"/>
  <c r="BB511" i="1"/>
  <c r="BC511" i="1"/>
  <c r="BD511" i="1"/>
  <c r="BE511" i="1"/>
  <c r="A526" i="1"/>
  <c r="C526" i="1"/>
  <c r="E526" i="1"/>
  <c r="F526" i="1"/>
  <c r="G526" i="1"/>
  <c r="H526" i="1"/>
  <c r="I526" i="1"/>
  <c r="J526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AG526" i="1"/>
  <c r="AH526" i="1"/>
  <c r="AI526" i="1"/>
  <c r="AJ526" i="1"/>
  <c r="AK526" i="1"/>
  <c r="AL526" i="1"/>
  <c r="AM526" i="1"/>
  <c r="AN526" i="1"/>
  <c r="AO526" i="1"/>
  <c r="AP526" i="1"/>
  <c r="AQ526" i="1"/>
  <c r="AR526" i="1"/>
  <c r="AS526" i="1"/>
  <c r="AT526" i="1"/>
  <c r="AU526" i="1"/>
  <c r="AV526" i="1"/>
  <c r="AW526" i="1"/>
  <c r="AX526" i="1"/>
  <c r="AY526" i="1"/>
  <c r="AZ526" i="1"/>
  <c r="BA526" i="1"/>
  <c r="BB526" i="1"/>
  <c r="BC526" i="1"/>
  <c r="BD526" i="1"/>
  <c r="BE526" i="1"/>
  <c r="A122" i="1"/>
  <c r="C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A145" i="1"/>
  <c r="C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A849" i="1"/>
  <c r="C849" i="1"/>
  <c r="E849" i="1"/>
  <c r="F849" i="1"/>
  <c r="G849" i="1"/>
  <c r="H849" i="1"/>
  <c r="I849" i="1"/>
  <c r="J849" i="1"/>
  <c r="K849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X849" i="1"/>
  <c r="Y849" i="1"/>
  <c r="Z849" i="1"/>
  <c r="AA849" i="1"/>
  <c r="AB849" i="1"/>
  <c r="AC849" i="1"/>
  <c r="AD849" i="1"/>
  <c r="AE849" i="1"/>
  <c r="AF849" i="1"/>
  <c r="AG849" i="1"/>
  <c r="AH849" i="1"/>
  <c r="AI849" i="1"/>
  <c r="AJ849" i="1"/>
  <c r="AK849" i="1"/>
  <c r="AL849" i="1"/>
  <c r="AM849" i="1"/>
  <c r="AN849" i="1"/>
  <c r="AO849" i="1"/>
  <c r="AP849" i="1"/>
  <c r="AQ849" i="1"/>
  <c r="AR849" i="1"/>
  <c r="AS849" i="1"/>
  <c r="AT849" i="1"/>
  <c r="AU849" i="1"/>
  <c r="AV849" i="1"/>
  <c r="AW849" i="1"/>
  <c r="AX849" i="1"/>
  <c r="AY849" i="1"/>
  <c r="AZ849" i="1"/>
  <c r="BA849" i="1"/>
  <c r="BB849" i="1"/>
  <c r="BC849" i="1"/>
  <c r="BD849" i="1"/>
  <c r="BE849" i="1"/>
  <c r="A874" i="1"/>
  <c r="C874" i="1"/>
  <c r="E874" i="1"/>
  <c r="F874" i="1"/>
  <c r="G874" i="1"/>
  <c r="H874" i="1"/>
  <c r="I874" i="1"/>
  <c r="J874" i="1"/>
  <c r="K874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AG874" i="1"/>
  <c r="AH874" i="1"/>
  <c r="AI874" i="1"/>
  <c r="AJ874" i="1"/>
  <c r="AK874" i="1"/>
  <c r="AL874" i="1"/>
  <c r="AM874" i="1"/>
  <c r="AN874" i="1"/>
  <c r="AO874" i="1"/>
  <c r="AP874" i="1"/>
  <c r="AQ874" i="1"/>
  <c r="AR874" i="1"/>
  <c r="AS874" i="1"/>
  <c r="AT874" i="1"/>
  <c r="AU874" i="1"/>
  <c r="AV874" i="1"/>
  <c r="AW874" i="1"/>
  <c r="AX874" i="1"/>
  <c r="AY874" i="1"/>
  <c r="AZ874" i="1"/>
  <c r="BA874" i="1"/>
  <c r="BB874" i="1"/>
  <c r="BC874" i="1"/>
  <c r="BD874" i="1"/>
  <c r="BE874" i="1"/>
  <c r="A895" i="1"/>
  <c r="C895" i="1"/>
  <c r="E895" i="1"/>
  <c r="F895" i="1"/>
  <c r="G895" i="1"/>
  <c r="H895" i="1"/>
  <c r="I895" i="1"/>
  <c r="J895" i="1"/>
  <c r="K895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X895" i="1"/>
  <c r="Y895" i="1"/>
  <c r="Z895" i="1"/>
  <c r="AA895" i="1"/>
  <c r="AB895" i="1"/>
  <c r="AC895" i="1"/>
  <c r="AD895" i="1"/>
  <c r="AE895" i="1"/>
  <c r="AF895" i="1"/>
  <c r="AG895" i="1"/>
  <c r="AH895" i="1"/>
  <c r="AI895" i="1"/>
  <c r="AJ895" i="1"/>
  <c r="AK895" i="1"/>
  <c r="AL895" i="1"/>
  <c r="AM895" i="1"/>
  <c r="AN895" i="1"/>
  <c r="AO895" i="1"/>
  <c r="AP895" i="1"/>
  <c r="AQ895" i="1"/>
  <c r="AR895" i="1"/>
  <c r="AS895" i="1"/>
  <c r="AT895" i="1"/>
  <c r="AU895" i="1"/>
  <c r="AV895" i="1"/>
  <c r="AW895" i="1"/>
  <c r="AX895" i="1"/>
  <c r="AY895" i="1"/>
  <c r="AZ895" i="1"/>
  <c r="BA895" i="1"/>
  <c r="BB895" i="1"/>
  <c r="BC895" i="1"/>
  <c r="BD895" i="1"/>
  <c r="BE895" i="1"/>
  <c r="A932" i="1"/>
  <c r="C932" i="1"/>
  <c r="E932" i="1"/>
  <c r="F932" i="1"/>
  <c r="G932" i="1"/>
  <c r="H932" i="1"/>
  <c r="I932" i="1"/>
  <c r="J932" i="1"/>
  <c r="K932" i="1"/>
  <c r="L932" i="1"/>
  <c r="M932" i="1"/>
  <c r="N932" i="1"/>
  <c r="O932" i="1"/>
  <c r="P932" i="1"/>
  <c r="Q932" i="1"/>
  <c r="R932" i="1"/>
  <c r="S932" i="1"/>
  <c r="T932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AG932" i="1"/>
  <c r="AH932" i="1"/>
  <c r="AI932" i="1"/>
  <c r="AJ932" i="1"/>
  <c r="AK932" i="1"/>
  <c r="AL932" i="1"/>
  <c r="AM932" i="1"/>
  <c r="AN932" i="1"/>
  <c r="AO932" i="1"/>
  <c r="AP932" i="1"/>
  <c r="AQ932" i="1"/>
  <c r="AR932" i="1"/>
  <c r="AS932" i="1"/>
  <c r="AT932" i="1"/>
  <c r="AU932" i="1"/>
  <c r="AV932" i="1"/>
  <c r="AW932" i="1"/>
  <c r="AX932" i="1"/>
  <c r="AY932" i="1"/>
  <c r="AZ932" i="1"/>
  <c r="BA932" i="1"/>
  <c r="BB932" i="1"/>
  <c r="BC932" i="1"/>
  <c r="BD932" i="1"/>
  <c r="BE932" i="1"/>
  <c r="A958" i="1"/>
  <c r="C958" i="1"/>
  <c r="E958" i="1"/>
  <c r="F958" i="1"/>
  <c r="G958" i="1"/>
  <c r="H958" i="1"/>
  <c r="I958" i="1"/>
  <c r="J958" i="1"/>
  <c r="K958" i="1"/>
  <c r="L958" i="1"/>
  <c r="M958" i="1"/>
  <c r="N958" i="1"/>
  <c r="O958" i="1"/>
  <c r="P958" i="1"/>
  <c r="Q958" i="1"/>
  <c r="R958" i="1"/>
  <c r="S958" i="1"/>
  <c r="T958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AG958" i="1"/>
  <c r="AH958" i="1"/>
  <c r="AI958" i="1"/>
  <c r="AJ958" i="1"/>
  <c r="AK958" i="1"/>
  <c r="AL958" i="1"/>
  <c r="AM958" i="1"/>
  <c r="AN958" i="1"/>
  <c r="AO958" i="1"/>
  <c r="AP958" i="1"/>
  <c r="AQ958" i="1"/>
  <c r="AR958" i="1"/>
  <c r="AS958" i="1"/>
  <c r="AT958" i="1"/>
  <c r="AU958" i="1"/>
  <c r="AV958" i="1"/>
  <c r="AW958" i="1"/>
  <c r="AX958" i="1"/>
  <c r="AY958" i="1"/>
  <c r="AZ958" i="1"/>
  <c r="BA958" i="1"/>
  <c r="BB958" i="1"/>
  <c r="BC958" i="1"/>
  <c r="BD958" i="1"/>
  <c r="BE958" i="1"/>
  <c r="A224" i="1"/>
  <c r="C224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A245" i="1"/>
  <c r="C245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A264" i="1"/>
  <c r="C264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A358" i="1"/>
  <c r="C358" i="1"/>
  <c r="E358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A380" i="1"/>
  <c r="C380" i="1"/>
  <c r="E380" i="1"/>
  <c r="F380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A227" i="1"/>
  <c r="C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A248" i="1"/>
  <c r="C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A559" i="1"/>
  <c r="C559" i="1"/>
  <c r="E559" i="1"/>
  <c r="F559" i="1"/>
  <c r="G559" i="1"/>
  <c r="H559" i="1"/>
  <c r="I559" i="1"/>
  <c r="J559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AD559" i="1"/>
  <c r="AE559" i="1"/>
  <c r="AF559" i="1"/>
  <c r="AG559" i="1"/>
  <c r="AH559" i="1"/>
  <c r="AI559" i="1"/>
  <c r="AJ559" i="1"/>
  <c r="AK559" i="1"/>
  <c r="AL559" i="1"/>
  <c r="AM559" i="1"/>
  <c r="AN559" i="1"/>
  <c r="AO559" i="1"/>
  <c r="AP559" i="1"/>
  <c r="AQ559" i="1"/>
  <c r="AR559" i="1"/>
  <c r="AS559" i="1"/>
  <c r="AT559" i="1"/>
  <c r="AU559" i="1"/>
  <c r="AV559" i="1"/>
  <c r="AW559" i="1"/>
  <c r="AX559" i="1"/>
  <c r="AY559" i="1"/>
  <c r="AZ559" i="1"/>
  <c r="BA559" i="1"/>
  <c r="BB559" i="1"/>
  <c r="BC559" i="1"/>
  <c r="BD559" i="1"/>
  <c r="BE559" i="1"/>
  <c r="A583" i="1"/>
  <c r="C583" i="1"/>
  <c r="E583" i="1"/>
  <c r="F583" i="1"/>
  <c r="G583" i="1"/>
  <c r="H583" i="1"/>
  <c r="I583" i="1"/>
  <c r="J583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Z583" i="1"/>
  <c r="AA583" i="1"/>
  <c r="AB583" i="1"/>
  <c r="AC583" i="1"/>
  <c r="AD583" i="1"/>
  <c r="AE583" i="1"/>
  <c r="AF583" i="1"/>
  <c r="AG583" i="1"/>
  <c r="AH583" i="1"/>
  <c r="AI583" i="1"/>
  <c r="AJ583" i="1"/>
  <c r="AK583" i="1"/>
  <c r="AL583" i="1"/>
  <c r="AM583" i="1"/>
  <c r="AN583" i="1"/>
  <c r="AO583" i="1"/>
  <c r="AP583" i="1"/>
  <c r="AQ583" i="1"/>
  <c r="AR583" i="1"/>
  <c r="AS583" i="1"/>
  <c r="AT583" i="1"/>
  <c r="AU583" i="1"/>
  <c r="AV583" i="1"/>
  <c r="AW583" i="1"/>
  <c r="AX583" i="1"/>
  <c r="AY583" i="1"/>
  <c r="AZ583" i="1"/>
  <c r="BA583" i="1"/>
  <c r="BB583" i="1"/>
  <c r="BC583" i="1"/>
  <c r="BD583" i="1"/>
  <c r="BE583" i="1"/>
  <c r="A1086" i="1"/>
  <c r="C1086" i="1"/>
  <c r="E1086" i="1"/>
  <c r="F1086" i="1"/>
  <c r="G1086" i="1"/>
  <c r="H1086" i="1"/>
  <c r="I1086" i="1"/>
  <c r="J1086" i="1"/>
  <c r="K1086" i="1"/>
  <c r="L1086" i="1"/>
  <c r="M1086" i="1"/>
  <c r="N1086" i="1"/>
  <c r="O1086" i="1"/>
  <c r="P1086" i="1"/>
  <c r="Q1086" i="1"/>
  <c r="R1086" i="1"/>
  <c r="S1086" i="1"/>
  <c r="T1086" i="1"/>
  <c r="U1086" i="1"/>
  <c r="V1086" i="1"/>
  <c r="W1086" i="1"/>
  <c r="X1086" i="1"/>
  <c r="Y1086" i="1"/>
  <c r="Z1086" i="1"/>
  <c r="AA1086" i="1"/>
  <c r="AB1086" i="1"/>
  <c r="AC1086" i="1"/>
  <c r="AD1086" i="1"/>
  <c r="AE1086" i="1"/>
  <c r="AF1086" i="1"/>
  <c r="AG1086" i="1"/>
  <c r="AH1086" i="1"/>
  <c r="AI1086" i="1"/>
  <c r="AJ1086" i="1"/>
  <c r="AK1086" i="1"/>
  <c r="AL1086" i="1"/>
  <c r="AM1086" i="1"/>
  <c r="AN1086" i="1"/>
  <c r="AO1086" i="1"/>
  <c r="AP1086" i="1"/>
  <c r="AQ1086" i="1"/>
  <c r="AR1086" i="1"/>
  <c r="AS1086" i="1"/>
  <c r="AT1086" i="1"/>
  <c r="AU1086" i="1"/>
  <c r="AV1086" i="1"/>
  <c r="AW1086" i="1"/>
  <c r="AX1086" i="1"/>
  <c r="AY1086" i="1"/>
  <c r="AZ1086" i="1"/>
  <c r="BA1086" i="1"/>
  <c r="BB1086" i="1"/>
  <c r="BC1086" i="1"/>
  <c r="BD1086" i="1"/>
  <c r="BE1086" i="1"/>
  <c r="A1106" i="1"/>
  <c r="C1106" i="1"/>
  <c r="E1106" i="1"/>
  <c r="F1106" i="1"/>
  <c r="G1106" i="1"/>
  <c r="H1106" i="1"/>
  <c r="I1106" i="1"/>
  <c r="J1106" i="1"/>
  <c r="K1106" i="1"/>
  <c r="L1106" i="1"/>
  <c r="M1106" i="1"/>
  <c r="N1106" i="1"/>
  <c r="O1106" i="1"/>
  <c r="P1106" i="1"/>
  <c r="Q1106" i="1"/>
  <c r="R1106" i="1"/>
  <c r="S1106" i="1"/>
  <c r="T1106" i="1"/>
  <c r="U1106" i="1"/>
  <c r="V1106" i="1"/>
  <c r="W1106" i="1"/>
  <c r="X1106" i="1"/>
  <c r="Y1106" i="1"/>
  <c r="Z1106" i="1"/>
  <c r="AA1106" i="1"/>
  <c r="AB1106" i="1"/>
  <c r="AC1106" i="1"/>
  <c r="AD1106" i="1"/>
  <c r="AE1106" i="1"/>
  <c r="AF1106" i="1"/>
  <c r="AG1106" i="1"/>
  <c r="AH1106" i="1"/>
  <c r="AI1106" i="1"/>
  <c r="AJ1106" i="1"/>
  <c r="AK1106" i="1"/>
  <c r="AL1106" i="1"/>
  <c r="AM1106" i="1"/>
  <c r="AN1106" i="1"/>
  <c r="AO1106" i="1"/>
  <c r="AP1106" i="1"/>
  <c r="AQ1106" i="1"/>
  <c r="AR1106" i="1"/>
  <c r="AS1106" i="1"/>
  <c r="AT1106" i="1"/>
  <c r="AU1106" i="1"/>
  <c r="AV1106" i="1"/>
  <c r="AW1106" i="1"/>
  <c r="AX1106" i="1"/>
  <c r="AY1106" i="1"/>
  <c r="AZ1106" i="1"/>
  <c r="BA1106" i="1"/>
  <c r="BB1106" i="1"/>
  <c r="BC1106" i="1"/>
  <c r="BD1106" i="1"/>
  <c r="BE1106" i="1"/>
  <c r="A1223" i="1"/>
  <c r="C1223" i="1"/>
  <c r="E1223" i="1"/>
  <c r="F1223" i="1"/>
  <c r="G1223" i="1"/>
  <c r="H1223" i="1"/>
  <c r="I1223" i="1"/>
  <c r="J1223" i="1"/>
  <c r="K1223" i="1"/>
  <c r="L1223" i="1"/>
  <c r="M1223" i="1"/>
  <c r="N1223" i="1"/>
  <c r="O1223" i="1"/>
  <c r="P1223" i="1"/>
  <c r="Q1223" i="1"/>
  <c r="R1223" i="1"/>
  <c r="S1223" i="1"/>
  <c r="T1223" i="1"/>
  <c r="U1223" i="1"/>
  <c r="V1223" i="1"/>
  <c r="W1223" i="1"/>
  <c r="X1223" i="1"/>
  <c r="Y1223" i="1"/>
  <c r="Z1223" i="1"/>
  <c r="AA1223" i="1"/>
  <c r="AB1223" i="1"/>
  <c r="AC1223" i="1"/>
  <c r="AD1223" i="1"/>
  <c r="AE1223" i="1"/>
  <c r="AF1223" i="1"/>
  <c r="AG1223" i="1"/>
  <c r="AH1223" i="1"/>
  <c r="AI1223" i="1"/>
  <c r="AJ1223" i="1"/>
  <c r="AK1223" i="1"/>
  <c r="AL1223" i="1"/>
  <c r="AM1223" i="1"/>
  <c r="AN1223" i="1"/>
  <c r="AO1223" i="1"/>
  <c r="AP1223" i="1"/>
  <c r="AQ1223" i="1"/>
  <c r="AR1223" i="1"/>
  <c r="AS1223" i="1"/>
  <c r="AT1223" i="1"/>
  <c r="AU1223" i="1"/>
  <c r="AV1223" i="1"/>
  <c r="AW1223" i="1"/>
  <c r="AX1223" i="1"/>
  <c r="AY1223" i="1"/>
  <c r="AZ1223" i="1"/>
  <c r="BA1223" i="1"/>
  <c r="BB1223" i="1"/>
  <c r="BC1223" i="1"/>
  <c r="BD1223" i="1"/>
  <c r="BE1223" i="1"/>
  <c r="A336" i="1"/>
  <c r="C336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A1224" i="1"/>
  <c r="C1224" i="1"/>
  <c r="E1224" i="1"/>
  <c r="F1224" i="1"/>
  <c r="G1224" i="1"/>
  <c r="H1224" i="1"/>
  <c r="I1224" i="1"/>
  <c r="J1224" i="1"/>
  <c r="K1224" i="1"/>
  <c r="L1224" i="1"/>
  <c r="M1224" i="1"/>
  <c r="N1224" i="1"/>
  <c r="O1224" i="1"/>
  <c r="P1224" i="1"/>
  <c r="Q1224" i="1"/>
  <c r="R1224" i="1"/>
  <c r="S1224" i="1"/>
  <c r="T1224" i="1"/>
  <c r="U1224" i="1"/>
  <c r="V1224" i="1"/>
  <c r="W1224" i="1"/>
  <c r="X1224" i="1"/>
  <c r="Y1224" i="1"/>
  <c r="Z1224" i="1"/>
  <c r="AA1224" i="1"/>
  <c r="AB1224" i="1"/>
  <c r="AC1224" i="1"/>
  <c r="AD1224" i="1"/>
  <c r="AE1224" i="1"/>
  <c r="AF1224" i="1"/>
  <c r="AG1224" i="1"/>
  <c r="AH1224" i="1"/>
  <c r="AI1224" i="1"/>
  <c r="AJ1224" i="1"/>
  <c r="AK1224" i="1"/>
  <c r="AL1224" i="1"/>
  <c r="AM1224" i="1"/>
  <c r="AN1224" i="1"/>
  <c r="AO1224" i="1"/>
  <c r="AP1224" i="1"/>
  <c r="AQ1224" i="1"/>
  <c r="AR1224" i="1"/>
  <c r="AS1224" i="1"/>
  <c r="AT1224" i="1"/>
  <c r="AU1224" i="1"/>
  <c r="AV1224" i="1"/>
  <c r="AW1224" i="1"/>
  <c r="AX1224" i="1"/>
  <c r="AY1224" i="1"/>
  <c r="AZ1224" i="1"/>
  <c r="BA1224" i="1"/>
  <c r="BB1224" i="1"/>
  <c r="BC1224" i="1"/>
  <c r="BD1224" i="1"/>
  <c r="BE1224" i="1"/>
  <c r="A1238" i="1"/>
  <c r="C1238" i="1"/>
  <c r="E1238" i="1"/>
  <c r="F1238" i="1"/>
  <c r="G1238" i="1"/>
  <c r="H1238" i="1"/>
  <c r="I1238" i="1"/>
  <c r="J1238" i="1"/>
  <c r="K1238" i="1"/>
  <c r="L1238" i="1"/>
  <c r="M1238" i="1"/>
  <c r="N1238" i="1"/>
  <c r="O1238" i="1"/>
  <c r="P1238" i="1"/>
  <c r="Q1238" i="1"/>
  <c r="R1238" i="1"/>
  <c r="S1238" i="1"/>
  <c r="T1238" i="1"/>
  <c r="U1238" i="1"/>
  <c r="V1238" i="1"/>
  <c r="W1238" i="1"/>
  <c r="X1238" i="1"/>
  <c r="Y1238" i="1"/>
  <c r="Z1238" i="1"/>
  <c r="AA1238" i="1"/>
  <c r="AB1238" i="1"/>
  <c r="AC1238" i="1"/>
  <c r="AD1238" i="1"/>
  <c r="AE1238" i="1"/>
  <c r="AF1238" i="1"/>
  <c r="AG1238" i="1"/>
  <c r="AH1238" i="1"/>
  <c r="AI1238" i="1"/>
  <c r="AJ1238" i="1"/>
  <c r="AK1238" i="1"/>
  <c r="AL1238" i="1"/>
  <c r="AM1238" i="1"/>
  <c r="AN1238" i="1"/>
  <c r="AO1238" i="1"/>
  <c r="AP1238" i="1"/>
  <c r="AQ1238" i="1"/>
  <c r="AR1238" i="1"/>
  <c r="AS1238" i="1"/>
  <c r="AT1238" i="1"/>
  <c r="AU1238" i="1"/>
  <c r="AV1238" i="1"/>
  <c r="AW1238" i="1"/>
  <c r="AX1238" i="1"/>
  <c r="AY1238" i="1"/>
  <c r="AZ1238" i="1"/>
  <c r="BA1238" i="1"/>
  <c r="BB1238" i="1"/>
  <c r="BC1238" i="1"/>
  <c r="BD1238" i="1"/>
  <c r="BE1238" i="1"/>
  <c r="A170" i="1"/>
  <c r="C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A189" i="1"/>
  <c r="C189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A613" i="1"/>
  <c r="C613" i="1"/>
  <c r="E613" i="1"/>
  <c r="F613" i="1"/>
  <c r="G613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AG613" i="1"/>
  <c r="AH613" i="1"/>
  <c r="AI613" i="1"/>
  <c r="AJ613" i="1"/>
  <c r="AK613" i="1"/>
  <c r="AL613" i="1"/>
  <c r="AM613" i="1"/>
  <c r="AN613" i="1"/>
  <c r="AO613" i="1"/>
  <c r="AP613" i="1"/>
  <c r="AQ613" i="1"/>
  <c r="AR613" i="1"/>
  <c r="AS613" i="1"/>
  <c r="AT613" i="1"/>
  <c r="AU613" i="1"/>
  <c r="AV613" i="1"/>
  <c r="AW613" i="1"/>
  <c r="AX613" i="1"/>
  <c r="AY613" i="1"/>
  <c r="AZ613" i="1"/>
  <c r="BA613" i="1"/>
  <c r="BB613" i="1"/>
  <c r="BC613" i="1"/>
  <c r="BD613" i="1"/>
  <c r="BE613" i="1"/>
  <c r="A639" i="1"/>
  <c r="C639" i="1"/>
  <c r="E639" i="1"/>
  <c r="F639" i="1"/>
  <c r="G639" i="1"/>
  <c r="H639" i="1"/>
  <c r="I639" i="1"/>
  <c r="J639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AD639" i="1"/>
  <c r="AE639" i="1"/>
  <c r="AF639" i="1"/>
  <c r="AG639" i="1"/>
  <c r="AH639" i="1"/>
  <c r="AI639" i="1"/>
  <c r="AJ639" i="1"/>
  <c r="AK639" i="1"/>
  <c r="AL639" i="1"/>
  <c r="AM639" i="1"/>
  <c r="AN639" i="1"/>
  <c r="AO639" i="1"/>
  <c r="AP639" i="1"/>
  <c r="AQ639" i="1"/>
  <c r="AR639" i="1"/>
  <c r="AS639" i="1"/>
  <c r="AT639" i="1"/>
  <c r="AU639" i="1"/>
  <c r="AV639" i="1"/>
  <c r="AW639" i="1"/>
  <c r="AX639" i="1"/>
  <c r="AY639" i="1"/>
  <c r="AZ639" i="1"/>
  <c r="BA639" i="1"/>
  <c r="BB639" i="1"/>
  <c r="BC639" i="1"/>
  <c r="BD639" i="1"/>
  <c r="BE639" i="1"/>
  <c r="A745" i="1"/>
  <c r="C745" i="1"/>
  <c r="E745" i="1"/>
  <c r="F745" i="1"/>
  <c r="G745" i="1"/>
  <c r="H745" i="1"/>
  <c r="I745" i="1"/>
  <c r="J745" i="1"/>
  <c r="K745" i="1"/>
  <c r="L745" i="1"/>
  <c r="M745" i="1"/>
  <c r="N745" i="1"/>
  <c r="O745" i="1"/>
  <c r="P745" i="1"/>
  <c r="Q745" i="1"/>
  <c r="R745" i="1"/>
  <c r="S745" i="1"/>
  <c r="T745" i="1"/>
  <c r="U745" i="1"/>
  <c r="V745" i="1"/>
  <c r="W745" i="1"/>
  <c r="X745" i="1"/>
  <c r="Y745" i="1"/>
  <c r="Z745" i="1"/>
  <c r="AA745" i="1"/>
  <c r="AB745" i="1"/>
  <c r="AC745" i="1"/>
  <c r="AD745" i="1"/>
  <c r="AE745" i="1"/>
  <c r="AF745" i="1"/>
  <c r="AG745" i="1"/>
  <c r="AH745" i="1"/>
  <c r="AI745" i="1"/>
  <c r="AJ745" i="1"/>
  <c r="AK745" i="1"/>
  <c r="AL745" i="1"/>
  <c r="AM745" i="1"/>
  <c r="AN745" i="1"/>
  <c r="AO745" i="1"/>
  <c r="AP745" i="1"/>
  <c r="AQ745" i="1"/>
  <c r="AR745" i="1"/>
  <c r="AS745" i="1"/>
  <c r="AT745" i="1"/>
  <c r="AU745" i="1"/>
  <c r="AV745" i="1"/>
  <c r="AW745" i="1"/>
  <c r="AX745" i="1"/>
  <c r="AY745" i="1"/>
  <c r="AZ745" i="1"/>
  <c r="BA745" i="1"/>
  <c r="BB745" i="1"/>
  <c r="BC745" i="1"/>
  <c r="BD745" i="1"/>
  <c r="BE745" i="1"/>
  <c r="A764" i="1"/>
  <c r="C764" i="1"/>
  <c r="E764" i="1"/>
  <c r="F764" i="1"/>
  <c r="G764" i="1"/>
  <c r="H764" i="1"/>
  <c r="I764" i="1"/>
  <c r="J764" i="1"/>
  <c r="K764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AG764" i="1"/>
  <c r="AH764" i="1"/>
  <c r="AI764" i="1"/>
  <c r="AJ764" i="1"/>
  <c r="AK764" i="1"/>
  <c r="AL764" i="1"/>
  <c r="AM764" i="1"/>
  <c r="AN764" i="1"/>
  <c r="AO764" i="1"/>
  <c r="AP764" i="1"/>
  <c r="AQ764" i="1"/>
  <c r="AR764" i="1"/>
  <c r="AS764" i="1"/>
  <c r="AT764" i="1"/>
  <c r="AU764" i="1"/>
  <c r="AV764" i="1"/>
  <c r="AW764" i="1"/>
  <c r="AX764" i="1"/>
  <c r="AY764" i="1"/>
  <c r="AZ764" i="1"/>
  <c r="BA764" i="1"/>
  <c r="BB764" i="1"/>
  <c r="BC764" i="1"/>
  <c r="BD764" i="1"/>
  <c r="BE764" i="1"/>
  <c r="A288" i="1"/>
  <c r="C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A381" i="1"/>
  <c r="C381" i="1"/>
  <c r="E381" i="1"/>
  <c r="F381" i="1"/>
  <c r="G381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A484" i="1"/>
  <c r="C484" i="1"/>
  <c r="E484" i="1"/>
  <c r="F484" i="1"/>
  <c r="G484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V484" i="1"/>
  <c r="AW484" i="1"/>
  <c r="AX484" i="1"/>
  <c r="AY484" i="1"/>
  <c r="AZ484" i="1"/>
  <c r="BA484" i="1"/>
  <c r="BB484" i="1"/>
  <c r="BC484" i="1"/>
  <c r="BD484" i="1"/>
  <c r="BE484" i="1"/>
  <c r="A505" i="1"/>
  <c r="C505" i="1"/>
  <c r="E505" i="1"/>
  <c r="F505" i="1"/>
  <c r="G505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AG505" i="1"/>
  <c r="AH505" i="1"/>
  <c r="AI505" i="1"/>
  <c r="AJ505" i="1"/>
  <c r="AK505" i="1"/>
  <c r="AL505" i="1"/>
  <c r="AM505" i="1"/>
  <c r="AN505" i="1"/>
  <c r="AO505" i="1"/>
  <c r="AP505" i="1"/>
  <c r="AQ505" i="1"/>
  <c r="AR505" i="1"/>
  <c r="AS505" i="1"/>
  <c r="AT505" i="1"/>
  <c r="AU505" i="1"/>
  <c r="AV505" i="1"/>
  <c r="AW505" i="1"/>
  <c r="AX505" i="1"/>
  <c r="AY505" i="1"/>
  <c r="AZ505" i="1"/>
  <c r="BA505" i="1"/>
  <c r="BB505" i="1"/>
  <c r="BC505" i="1"/>
  <c r="BD505" i="1"/>
  <c r="BE505" i="1"/>
  <c r="A521" i="1"/>
  <c r="C521" i="1"/>
  <c r="E521" i="1"/>
  <c r="F521" i="1"/>
  <c r="G521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AG521" i="1"/>
  <c r="AH521" i="1"/>
  <c r="AI521" i="1"/>
  <c r="AJ521" i="1"/>
  <c r="AK521" i="1"/>
  <c r="AL521" i="1"/>
  <c r="AM521" i="1"/>
  <c r="AN521" i="1"/>
  <c r="AO521" i="1"/>
  <c r="AP521" i="1"/>
  <c r="AQ521" i="1"/>
  <c r="AR521" i="1"/>
  <c r="AS521" i="1"/>
  <c r="AT521" i="1"/>
  <c r="AU521" i="1"/>
  <c r="AV521" i="1"/>
  <c r="AW521" i="1"/>
  <c r="AX521" i="1"/>
  <c r="AY521" i="1"/>
  <c r="AZ521" i="1"/>
  <c r="BA521" i="1"/>
  <c r="BB521" i="1"/>
  <c r="BC521" i="1"/>
  <c r="BD521" i="1"/>
  <c r="BE521" i="1"/>
  <c r="A927" i="1"/>
  <c r="C927" i="1"/>
  <c r="E927" i="1"/>
  <c r="F927" i="1"/>
  <c r="G927" i="1"/>
  <c r="H927" i="1"/>
  <c r="I927" i="1"/>
  <c r="J927" i="1"/>
  <c r="K927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X927" i="1"/>
  <c r="Y927" i="1"/>
  <c r="Z927" i="1"/>
  <c r="AA927" i="1"/>
  <c r="AB927" i="1"/>
  <c r="AC927" i="1"/>
  <c r="AD927" i="1"/>
  <c r="AE927" i="1"/>
  <c r="AF927" i="1"/>
  <c r="AG927" i="1"/>
  <c r="AH927" i="1"/>
  <c r="AI927" i="1"/>
  <c r="AJ927" i="1"/>
  <c r="AK927" i="1"/>
  <c r="AL927" i="1"/>
  <c r="AM927" i="1"/>
  <c r="AN927" i="1"/>
  <c r="AO927" i="1"/>
  <c r="AP927" i="1"/>
  <c r="AQ927" i="1"/>
  <c r="AR927" i="1"/>
  <c r="AS927" i="1"/>
  <c r="AT927" i="1"/>
  <c r="AU927" i="1"/>
  <c r="AV927" i="1"/>
  <c r="AW927" i="1"/>
  <c r="AX927" i="1"/>
  <c r="AY927" i="1"/>
  <c r="AZ927" i="1"/>
  <c r="BA927" i="1"/>
  <c r="BB927" i="1"/>
  <c r="BC927" i="1"/>
  <c r="BD927" i="1"/>
  <c r="BE927" i="1"/>
  <c r="A953" i="1"/>
  <c r="C953" i="1"/>
  <c r="E953" i="1"/>
  <c r="F953" i="1"/>
  <c r="G953" i="1"/>
  <c r="H953" i="1"/>
  <c r="I953" i="1"/>
  <c r="J953" i="1"/>
  <c r="K953" i="1"/>
  <c r="L953" i="1"/>
  <c r="M953" i="1"/>
  <c r="N953" i="1"/>
  <c r="O953" i="1"/>
  <c r="P953" i="1"/>
  <c r="Q953" i="1"/>
  <c r="R953" i="1"/>
  <c r="S953" i="1"/>
  <c r="T953" i="1"/>
  <c r="U953" i="1"/>
  <c r="V953" i="1"/>
  <c r="W953" i="1"/>
  <c r="X953" i="1"/>
  <c r="Y953" i="1"/>
  <c r="Z953" i="1"/>
  <c r="AA953" i="1"/>
  <c r="AB953" i="1"/>
  <c r="AC953" i="1"/>
  <c r="AD953" i="1"/>
  <c r="AE953" i="1"/>
  <c r="AF953" i="1"/>
  <c r="AG953" i="1"/>
  <c r="AH953" i="1"/>
  <c r="AI953" i="1"/>
  <c r="AJ953" i="1"/>
  <c r="AK953" i="1"/>
  <c r="AL953" i="1"/>
  <c r="AM953" i="1"/>
  <c r="AN953" i="1"/>
  <c r="AO953" i="1"/>
  <c r="AP953" i="1"/>
  <c r="AQ953" i="1"/>
  <c r="AR953" i="1"/>
  <c r="AS953" i="1"/>
  <c r="AT953" i="1"/>
  <c r="AU953" i="1"/>
  <c r="AV953" i="1"/>
  <c r="AW953" i="1"/>
  <c r="AX953" i="1"/>
  <c r="AY953" i="1"/>
  <c r="AZ953" i="1"/>
  <c r="BA953" i="1"/>
  <c r="BB953" i="1"/>
  <c r="BC953" i="1"/>
  <c r="BD953" i="1"/>
  <c r="BE953" i="1"/>
  <c r="A1150" i="1"/>
  <c r="C1150" i="1"/>
  <c r="E1150" i="1"/>
  <c r="F1150" i="1"/>
  <c r="G1150" i="1"/>
  <c r="H1150" i="1"/>
  <c r="I1150" i="1"/>
  <c r="J1150" i="1"/>
  <c r="K1150" i="1"/>
  <c r="L1150" i="1"/>
  <c r="M1150" i="1"/>
  <c r="N1150" i="1"/>
  <c r="O1150" i="1"/>
  <c r="P1150" i="1"/>
  <c r="Q1150" i="1"/>
  <c r="R1150" i="1"/>
  <c r="S1150" i="1"/>
  <c r="T1150" i="1"/>
  <c r="U1150" i="1"/>
  <c r="V1150" i="1"/>
  <c r="W1150" i="1"/>
  <c r="X1150" i="1"/>
  <c r="Y1150" i="1"/>
  <c r="Z1150" i="1"/>
  <c r="AA1150" i="1"/>
  <c r="AB1150" i="1"/>
  <c r="AC1150" i="1"/>
  <c r="AD1150" i="1"/>
  <c r="AE1150" i="1"/>
  <c r="AF1150" i="1"/>
  <c r="AG1150" i="1"/>
  <c r="AH1150" i="1"/>
  <c r="AI1150" i="1"/>
  <c r="AJ1150" i="1"/>
  <c r="AK1150" i="1"/>
  <c r="AL1150" i="1"/>
  <c r="AM1150" i="1"/>
  <c r="AN1150" i="1"/>
  <c r="AO1150" i="1"/>
  <c r="AP1150" i="1"/>
  <c r="AQ1150" i="1"/>
  <c r="AR1150" i="1"/>
  <c r="AS1150" i="1"/>
  <c r="AT1150" i="1"/>
  <c r="AU1150" i="1"/>
  <c r="AV1150" i="1"/>
  <c r="AW1150" i="1"/>
  <c r="AX1150" i="1"/>
  <c r="AY1150" i="1"/>
  <c r="AZ1150" i="1"/>
  <c r="BA1150" i="1"/>
  <c r="BB1150" i="1"/>
  <c r="BC1150" i="1"/>
  <c r="BD1150" i="1"/>
  <c r="BE1150" i="1"/>
  <c r="A1173" i="1"/>
  <c r="C1173" i="1"/>
  <c r="E1173" i="1"/>
  <c r="F1173" i="1"/>
  <c r="G1173" i="1"/>
  <c r="H1173" i="1"/>
  <c r="I1173" i="1"/>
  <c r="J1173" i="1"/>
  <c r="K1173" i="1"/>
  <c r="L1173" i="1"/>
  <c r="M1173" i="1"/>
  <c r="N1173" i="1"/>
  <c r="O1173" i="1"/>
  <c r="P1173" i="1"/>
  <c r="Q1173" i="1"/>
  <c r="R1173" i="1"/>
  <c r="S1173" i="1"/>
  <c r="T1173" i="1"/>
  <c r="U1173" i="1"/>
  <c r="V1173" i="1"/>
  <c r="W1173" i="1"/>
  <c r="X1173" i="1"/>
  <c r="Y1173" i="1"/>
  <c r="Z1173" i="1"/>
  <c r="AA1173" i="1"/>
  <c r="AB1173" i="1"/>
  <c r="AC1173" i="1"/>
  <c r="AD1173" i="1"/>
  <c r="AE1173" i="1"/>
  <c r="AF1173" i="1"/>
  <c r="AG1173" i="1"/>
  <c r="AH1173" i="1"/>
  <c r="AI1173" i="1"/>
  <c r="AJ1173" i="1"/>
  <c r="AK1173" i="1"/>
  <c r="AL1173" i="1"/>
  <c r="AM1173" i="1"/>
  <c r="AN1173" i="1"/>
  <c r="AO1173" i="1"/>
  <c r="AP1173" i="1"/>
  <c r="AQ1173" i="1"/>
  <c r="AR1173" i="1"/>
  <c r="AS1173" i="1"/>
  <c r="AT1173" i="1"/>
  <c r="AU1173" i="1"/>
  <c r="AV1173" i="1"/>
  <c r="AW1173" i="1"/>
  <c r="AX1173" i="1"/>
  <c r="AY1173" i="1"/>
  <c r="AZ1173" i="1"/>
  <c r="BA1173" i="1"/>
  <c r="BB1173" i="1"/>
  <c r="BC1173" i="1"/>
  <c r="BD1173" i="1"/>
  <c r="BE1173" i="1"/>
  <c r="A1195" i="1"/>
  <c r="C1195" i="1"/>
  <c r="E1195" i="1"/>
  <c r="F1195" i="1"/>
  <c r="G1195" i="1"/>
  <c r="H1195" i="1"/>
  <c r="I1195" i="1"/>
  <c r="J1195" i="1"/>
  <c r="K1195" i="1"/>
  <c r="L1195" i="1"/>
  <c r="M1195" i="1"/>
  <c r="N1195" i="1"/>
  <c r="O1195" i="1"/>
  <c r="P1195" i="1"/>
  <c r="Q1195" i="1"/>
  <c r="R1195" i="1"/>
  <c r="S1195" i="1"/>
  <c r="T1195" i="1"/>
  <c r="U1195" i="1"/>
  <c r="V1195" i="1"/>
  <c r="W1195" i="1"/>
  <c r="X1195" i="1"/>
  <c r="Y1195" i="1"/>
  <c r="Z1195" i="1"/>
  <c r="AA1195" i="1"/>
  <c r="AB1195" i="1"/>
  <c r="AC1195" i="1"/>
  <c r="AD1195" i="1"/>
  <c r="AE1195" i="1"/>
  <c r="AF1195" i="1"/>
  <c r="AG1195" i="1"/>
  <c r="AH1195" i="1"/>
  <c r="AI1195" i="1"/>
  <c r="AJ1195" i="1"/>
  <c r="AK1195" i="1"/>
  <c r="AL1195" i="1"/>
  <c r="AM1195" i="1"/>
  <c r="AN1195" i="1"/>
  <c r="AO1195" i="1"/>
  <c r="AP1195" i="1"/>
  <c r="AQ1195" i="1"/>
  <c r="AR1195" i="1"/>
  <c r="AS1195" i="1"/>
  <c r="AT1195" i="1"/>
  <c r="AU1195" i="1"/>
  <c r="AV1195" i="1"/>
  <c r="AW1195" i="1"/>
  <c r="AX1195" i="1"/>
  <c r="AY1195" i="1"/>
  <c r="AZ1195" i="1"/>
  <c r="BA1195" i="1"/>
  <c r="BB1195" i="1"/>
  <c r="BC1195" i="1"/>
  <c r="BD1195" i="1"/>
  <c r="BE1195" i="1"/>
  <c r="A553" i="1"/>
  <c r="C553" i="1"/>
  <c r="E553" i="1"/>
  <c r="F553" i="1"/>
  <c r="G553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AG553" i="1"/>
  <c r="AH553" i="1"/>
  <c r="AI553" i="1"/>
  <c r="AJ553" i="1"/>
  <c r="AK553" i="1"/>
  <c r="AL553" i="1"/>
  <c r="AM553" i="1"/>
  <c r="AN553" i="1"/>
  <c r="AO553" i="1"/>
  <c r="AP553" i="1"/>
  <c r="AQ553" i="1"/>
  <c r="AR553" i="1"/>
  <c r="AS553" i="1"/>
  <c r="AT553" i="1"/>
  <c r="AU553" i="1"/>
  <c r="AV553" i="1"/>
  <c r="AW553" i="1"/>
  <c r="AX553" i="1"/>
  <c r="AY553" i="1"/>
  <c r="AZ553" i="1"/>
  <c r="BA553" i="1"/>
  <c r="BB553" i="1"/>
  <c r="BC553" i="1"/>
  <c r="BD553" i="1"/>
  <c r="BE553" i="1"/>
  <c r="A576" i="1"/>
  <c r="C576" i="1"/>
  <c r="E576" i="1"/>
  <c r="F576" i="1"/>
  <c r="G576" i="1"/>
  <c r="H576" i="1"/>
  <c r="I576" i="1"/>
  <c r="J576" i="1"/>
  <c r="K576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AG576" i="1"/>
  <c r="AH576" i="1"/>
  <c r="AI576" i="1"/>
  <c r="AJ576" i="1"/>
  <c r="AK576" i="1"/>
  <c r="AL576" i="1"/>
  <c r="AM576" i="1"/>
  <c r="AN576" i="1"/>
  <c r="AO576" i="1"/>
  <c r="AP576" i="1"/>
  <c r="AQ576" i="1"/>
  <c r="AR576" i="1"/>
  <c r="AS576" i="1"/>
  <c r="AT576" i="1"/>
  <c r="AU576" i="1"/>
  <c r="AV576" i="1"/>
  <c r="AW576" i="1"/>
  <c r="AX576" i="1"/>
  <c r="AY576" i="1"/>
  <c r="AZ576" i="1"/>
  <c r="BA576" i="1"/>
  <c r="BB576" i="1"/>
  <c r="BC576" i="1"/>
  <c r="BD576" i="1"/>
  <c r="BE576" i="1"/>
  <c r="A845" i="1"/>
  <c r="C845" i="1"/>
  <c r="E845" i="1"/>
  <c r="F845" i="1"/>
  <c r="G845" i="1"/>
  <c r="H845" i="1"/>
  <c r="I845" i="1"/>
  <c r="J845" i="1"/>
  <c r="K845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X845" i="1"/>
  <c r="Y845" i="1"/>
  <c r="Z845" i="1"/>
  <c r="AA845" i="1"/>
  <c r="AB845" i="1"/>
  <c r="AC845" i="1"/>
  <c r="AD845" i="1"/>
  <c r="AE845" i="1"/>
  <c r="AF845" i="1"/>
  <c r="AG845" i="1"/>
  <c r="AH845" i="1"/>
  <c r="AI845" i="1"/>
  <c r="AJ845" i="1"/>
  <c r="AK845" i="1"/>
  <c r="AL845" i="1"/>
  <c r="AM845" i="1"/>
  <c r="AN845" i="1"/>
  <c r="AO845" i="1"/>
  <c r="AP845" i="1"/>
  <c r="AQ845" i="1"/>
  <c r="AR845" i="1"/>
  <c r="AS845" i="1"/>
  <c r="AT845" i="1"/>
  <c r="AU845" i="1"/>
  <c r="AV845" i="1"/>
  <c r="AW845" i="1"/>
  <c r="AX845" i="1"/>
  <c r="AY845" i="1"/>
  <c r="AZ845" i="1"/>
  <c r="BA845" i="1"/>
  <c r="BB845" i="1"/>
  <c r="BC845" i="1"/>
  <c r="BD845" i="1"/>
  <c r="BE845" i="1"/>
  <c r="A870" i="1"/>
  <c r="C870" i="1"/>
  <c r="E870" i="1"/>
  <c r="F870" i="1"/>
  <c r="G870" i="1"/>
  <c r="H870" i="1"/>
  <c r="I870" i="1"/>
  <c r="J870" i="1"/>
  <c r="K870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AG870" i="1"/>
  <c r="AH870" i="1"/>
  <c r="AI870" i="1"/>
  <c r="AJ870" i="1"/>
  <c r="AK870" i="1"/>
  <c r="AL870" i="1"/>
  <c r="AM870" i="1"/>
  <c r="AN870" i="1"/>
  <c r="AO870" i="1"/>
  <c r="AP870" i="1"/>
  <c r="AQ870" i="1"/>
  <c r="AR870" i="1"/>
  <c r="AS870" i="1"/>
  <c r="AT870" i="1"/>
  <c r="AU870" i="1"/>
  <c r="AV870" i="1"/>
  <c r="AW870" i="1"/>
  <c r="AX870" i="1"/>
  <c r="AY870" i="1"/>
  <c r="AZ870" i="1"/>
  <c r="BA870" i="1"/>
  <c r="BB870" i="1"/>
  <c r="BC870" i="1"/>
  <c r="BD870" i="1"/>
  <c r="BE870" i="1"/>
  <c r="A890" i="1"/>
  <c r="C890" i="1"/>
  <c r="E890" i="1"/>
  <c r="F890" i="1"/>
  <c r="G890" i="1"/>
  <c r="H890" i="1"/>
  <c r="I890" i="1"/>
  <c r="J890" i="1"/>
  <c r="K890" i="1"/>
  <c r="L890" i="1"/>
  <c r="M890" i="1"/>
  <c r="N890" i="1"/>
  <c r="O890" i="1"/>
  <c r="P890" i="1"/>
  <c r="Q890" i="1"/>
  <c r="R890" i="1"/>
  <c r="S890" i="1"/>
  <c r="T890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AG890" i="1"/>
  <c r="AH890" i="1"/>
  <c r="AI890" i="1"/>
  <c r="AJ890" i="1"/>
  <c r="AK890" i="1"/>
  <c r="AL890" i="1"/>
  <c r="AM890" i="1"/>
  <c r="AN890" i="1"/>
  <c r="AO890" i="1"/>
  <c r="AP890" i="1"/>
  <c r="AQ890" i="1"/>
  <c r="AR890" i="1"/>
  <c r="AS890" i="1"/>
  <c r="AT890" i="1"/>
  <c r="AU890" i="1"/>
  <c r="AV890" i="1"/>
  <c r="AW890" i="1"/>
  <c r="AX890" i="1"/>
  <c r="AY890" i="1"/>
  <c r="AZ890" i="1"/>
  <c r="BA890" i="1"/>
  <c r="BB890" i="1"/>
  <c r="BC890" i="1"/>
  <c r="BD890" i="1"/>
  <c r="BE890" i="1"/>
  <c r="A1442" i="1"/>
  <c r="C1442" i="1"/>
  <c r="E1442" i="1"/>
  <c r="F1442" i="1"/>
  <c r="G1442" i="1"/>
  <c r="H1442" i="1"/>
  <c r="I1442" i="1"/>
  <c r="J1442" i="1"/>
  <c r="K1442" i="1"/>
  <c r="L1442" i="1"/>
  <c r="M1442" i="1"/>
  <c r="N1442" i="1"/>
  <c r="O1442" i="1"/>
  <c r="P1442" i="1"/>
  <c r="Q1442" i="1"/>
  <c r="R1442" i="1"/>
  <c r="S1442" i="1"/>
  <c r="T1442" i="1"/>
  <c r="U1442" i="1"/>
  <c r="V1442" i="1"/>
  <c r="W1442" i="1"/>
  <c r="X1442" i="1"/>
  <c r="Y1442" i="1"/>
  <c r="Z1442" i="1"/>
  <c r="AA1442" i="1"/>
  <c r="AB1442" i="1"/>
  <c r="AC1442" i="1"/>
  <c r="AD1442" i="1"/>
  <c r="AE1442" i="1"/>
  <c r="AF1442" i="1"/>
  <c r="AG1442" i="1"/>
  <c r="AH1442" i="1"/>
  <c r="AI1442" i="1"/>
  <c r="AJ1442" i="1"/>
  <c r="AK1442" i="1"/>
  <c r="AL1442" i="1"/>
  <c r="AM1442" i="1"/>
  <c r="AN1442" i="1"/>
  <c r="AO1442" i="1"/>
  <c r="AP1442" i="1"/>
  <c r="AQ1442" i="1"/>
  <c r="AR1442" i="1"/>
  <c r="AS1442" i="1"/>
  <c r="AT1442" i="1"/>
  <c r="AU1442" i="1"/>
  <c r="AV1442" i="1"/>
  <c r="AW1442" i="1"/>
  <c r="AX1442" i="1"/>
  <c r="AY1442" i="1"/>
  <c r="AZ1442" i="1"/>
  <c r="BA1442" i="1"/>
  <c r="BB1442" i="1"/>
  <c r="BC1442" i="1"/>
  <c r="BD1442" i="1"/>
  <c r="BE1442" i="1"/>
  <c r="A1460" i="1"/>
  <c r="C1460" i="1"/>
  <c r="E1460" i="1"/>
  <c r="F1460" i="1"/>
  <c r="G1460" i="1"/>
  <c r="H1460" i="1"/>
  <c r="I1460" i="1"/>
  <c r="J1460" i="1"/>
  <c r="K1460" i="1"/>
  <c r="L1460" i="1"/>
  <c r="M1460" i="1"/>
  <c r="N1460" i="1"/>
  <c r="O1460" i="1"/>
  <c r="P1460" i="1"/>
  <c r="Q1460" i="1"/>
  <c r="R1460" i="1"/>
  <c r="S1460" i="1"/>
  <c r="T1460" i="1"/>
  <c r="U1460" i="1"/>
  <c r="V1460" i="1"/>
  <c r="W1460" i="1"/>
  <c r="X1460" i="1"/>
  <c r="Y1460" i="1"/>
  <c r="Z1460" i="1"/>
  <c r="AA1460" i="1"/>
  <c r="AB1460" i="1"/>
  <c r="AC1460" i="1"/>
  <c r="AD1460" i="1"/>
  <c r="AE1460" i="1"/>
  <c r="AF1460" i="1"/>
  <c r="AG1460" i="1"/>
  <c r="AH1460" i="1"/>
  <c r="AI1460" i="1"/>
  <c r="AJ1460" i="1"/>
  <c r="AK1460" i="1"/>
  <c r="AL1460" i="1"/>
  <c r="AM1460" i="1"/>
  <c r="AN1460" i="1"/>
  <c r="AO1460" i="1"/>
  <c r="AP1460" i="1"/>
  <c r="AQ1460" i="1"/>
  <c r="AR1460" i="1"/>
  <c r="AS1460" i="1"/>
  <c r="AT1460" i="1"/>
  <c r="AU1460" i="1"/>
  <c r="AV1460" i="1"/>
  <c r="AW1460" i="1"/>
  <c r="AX1460" i="1"/>
  <c r="AY1460" i="1"/>
  <c r="AZ1460" i="1"/>
  <c r="BA1460" i="1"/>
  <c r="BB1460" i="1"/>
  <c r="BC1460" i="1"/>
  <c r="BD1460" i="1"/>
  <c r="BE1460" i="1"/>
  <c r="A1475" i="1"/>
  <c r="C1475" i="1"/>
  <c r="E1475" i="1"/>
  <c r="F1475" i="1"/>
  <c r="G1475" i="1"/>
  <c r="H1475" i="1"/>
  <c r="I1475" i="1"/>
  <c r="J1475" i="1"/>
  <c r="K1475" i="1"/>
  <c r="L1475" i="1"/>
  <c r="M1475" i="1"/>
  <c r="N1475" i="1"/>
  <c r="O1475" i="1"/>
  <c r="P1475" i="1"/>
  <c r="Q1475" i="1"/>
  <c r="R1475" i="1"/>
  <c r="S1475" i="1"/>
  <c r="T1475" i="1"/>
  <c r="U1475" i="1"/>
  <c r="V1475" i="1"/>
  <c r="W1475" i="1"/>
  <c r="X1475" i="1"/>
  <c r="Y1475" i="1"/>
  <c r="Z1475" i="1"/>
  <c r="AA1475" i="1"/>
  <c r="AB1475" i="1"/>
  <c r="AC1475" i="1"/>
  <c r="AD1475" i="1"/>
  <c r="AE1475" i="1"/>
  <c r="AF1475" i="1"/>
  <c r="AG1475" i="1"/>
  <c r="AH1475" i="1"/>
  <c r="AI1475" i="1"/>
  <c r="AJ1475" i="1"/>
  <c r="AK1475" i="1"/>
  <c r="AL1475" i="1"/>
  <c r="AM1475" i="1"/>
  <c r="AN1475" i="1"/>
  <c r="AO1475" i="1"/>
  <c r="AP1475" i="1"/>
  <c r="AQ1475" i="1"/>
  <c r="AR1475" i="1"/>
  <c r="AS1475" i="1"/>
  <c r="AT1475" i="1"/>
  <c r="AU1475" i="1"/>
  <c r="AV1475" i="1"/>
  <c r="AW1475" i="1"/>
  <c r="AX1475" i="1"/>
  <c r="AY1475" i="1"/>
  <c r="AZ1475" i="1"/>
  <c r="BA1475" i="1"/>
  <c r="BB1475" i="1"/>
  <c r="BC1475" i="1"/>
  <c r="BD1475" i="1"/>
  <c r="BE1475" i="1"/>
  <c r="A992" i="1"/>
  <c r="C992" i="1"/>
  <c r="E992" i="1"/>
  <c r="F992" i="1"/>
  <c r="G992" i="1"/>
  <c r="H992" i="1"/>
  <c r="I992" i="1"/>
  <c r="J992" i="1"/>
  <c r="K992" i="1"/>
  <c r="L992" i="1"/>
  <c r="M992" i="1"/>
  <c r="N992" i="1"/>
  <c r="O992" i="1"/>
  <c r="P992" i="1"/>
  <c r="Q992" i="1"/>
  <c r="R992" i="1"/>
  <c r="S992" i="1"/>
  <c r="T992" i="1"/>
  <c r="U992" i="1"/>
  <c r="V992" i="1"/>
  <c r="W992" i="1"/>
  <c r="X992" i="1"/>
  <c r="Y992" i="1"/>
  <c r="Z992" i="1"/>
  <c r="AA992" i="1"/>
  <c r="AB992" i="1"/>
  <c r="AC992" i="1"/>
  <c r="AD992" i="1"/>
  <c r="AE992" i="1"/>
  <c r="AF992" i="1"/>
  <c r="AG992" i="1"/>
  <c r="AH992" i="1"/>
  <c r="AI992" i="1"/>
  <c r="AJ992" i="1"/>
  <c r="AK992" i="1"/>
  <c r="AL992" i="1"/>
  <c r="AM992" i="1"/>
  <c r="AN992" i="1"/>
  <c r="AO992" i="1"/>
  <c r="AP992" i="1"/>
  <c r="AQ992" i="1"/>
  <c r="AR992" i="1"/>
  <c r="AS992" i="1"/>
  <c r="AT992" i="1"/>
  <c r="AU992" i="1"/>
  <c r="AV992" i="1"/>
  <c r="AW992" i="1"/>
  <c r="AX992" i="1"/>
  <c r="AY992" i="1"/>
  <c r="AZ992" i="1"/>
  <c r="BA992" i="1"/>
  <c r="BB992" i="1"/>
  <c r="BC992" i="1"/>
  <c r="BD992" i="1"/>
  <c r="BE992" i="1"/>
  <c r="A1014" i="1"/>
  <c r="C1014" i="1"/>
  <c r="E1014" i="1"/>
  <c r="F1014" i="1"/>
  <c r="G1014" i="1"/>
  <c r="H1014" i="1"/>
  <c r="I1014" i="1"/>
  <c r="J1014" i="1"/>
  <c r="K1014" i="1"/>
  <c r="L1014" i="1"/>
  <c r="M1014" i="1"/>
  <c r="N1014" i="1"/>
  <c r="O1014" i="1"/>
  <c r="P1014" i="1"/>
  <c r="Q1014" i="1"/>
  <c r="R1014" i="1"/>
  <c r="S1014" i="1"/>
  <c r="T1014" i="1"/>
  <c r="U1014" i="1"/>
  <c r="V1014" i="1"/>
  <c r="W1014" i="1"/>
  <c r="X1014" i="1"/>
  <c r="Y1014" i="1"/>
  <c r="Z1014" i="1"/>
  <c r="AA1014" i="1"/>
  <c r="AB1014" i="1"/>
  <c r="AC1014" i="1"/>
  <c r="AD1014" i="1"/>
  <c r="AE1014" i="1"/>
  <c r="AF1014" i="1"/>
  <c r="AG1014" i="1"/>
  <c r="AH1014" i="1"/>
  <c r="AI1014" i="1"/>
  <c r="AJ1014" i="1"/>
  <c r="AK1014" i="1"/>
  <c r="AL1014" i="1"/>
  <c r="AM1014" i="1"/>
  <c r="AN1014" i="1"/>
  <c r="AO1014" i="1"/>
  <c r="AP1014" i="1"/>
  <c r="AQ1014" i="1"/>
  <c r="AR1014" i="1"/>
  <c r="AS1014" i="1"/>
  <c r="AT1014" i="1"/>
  <c r="AU1014" i="1"/>
  <c r="AV1014" i="1"/>
  <c r="AW1014" i="1"/>
  <c r="AX1014" i="1"/>
  <c r="AY1014" i="1"/>
  <c r="AZ1014" i="1"/>
  <c r="BA1014" i="1"/>
  <c r="BB1014" i="1"/>
  <c r="BC1014" i="1"/>
  <c r="BD1014" i="1"/>
  <c r="BE1014" i="1"/>
  <c r="A1434" i="1"/>
  <c r="C1434" i="1"/>
  <c r="E1434" i="1"/>
  <c r="F1434" i="1"/>
  <c r="G1434" i="1"/>
  <c r="H1434" i="1"/>
  <c r="I1434" i="1"/>
  <c r="J1434" i="1"/>
  <c r="K1434" i="1"/>
  <c r="L1434" i="1"/>
  <c r="M1434" i="1"/>
  <c r="N1434" i="1"/>
  <c r="O1434" i="1"/>
  <c r="P1434" i="1"/>
  <c r="Q1434" i="1"/>
  <c r="R1434" i="1"/>
  <c r="S1434" i="1"/>
  <c r="T1434" i="1"/>
  <c r="U1434" i="1"/>
  <c r="V1434" i="1"/>
  <c r="W1434" i="1"/>
  <c r="X1434" i="1"/>
  <c r="Y1434" i="1"/>
  <c r="Z1434" i="1"/>
  <c r="AA1434" i="1"/>
  <c r="AB1434" i="1"/>
  <c r="AC1434" i="1"/>
  <c r="AD1434" i="1"/>
  <c r="AE1434" i="1"/>
  <c r="AF1434" i="1"/>
  <c r="AG1434" i="1"/>
  <c r="AH1434" i="1"/>
  <c r="AI1434" i="1"/>
  <c r="AJ1434" i="1"/>
  <c r="AK1434" i="1"/>
  <c r="AL1434" i="1"/>
  <c r="AM1434" i="1"/>
  <c r="AN1434" i="1"/>
  <c r="AO1434" i="1"/>
  <c r="AP1434" i="1"/>
  <c r="AQ1434" i="1"/>
  <c r="AR1434" i="1"/>
  <c r="AS1434" i="1"/>
  <c r="AT1434" i="1"/>
  <c r="AU1434" i="1"/>
  <c r="AV1434" i="1"/>
  <c r="AW1434" i="1"/>
  <c r="AX1434" i="1"/>
  <c r="AY1434" i="1"/>
  <c r="AZ1434" i="1"/>
  <c r="BA1434" i="1"/>
  <c r="BB1434" i="1"/>
  <c r="BC1434" i="1"/>
  <c r="BD1434" i="1"/>
  <c r="BE1434" i="1"/>
  <c r="A1452" i="1"/>
  <c r="C1452" i="1"/>
  <c r="E1452" i="1"/>
  <c r="F1452" i="1"/>
  <c r="G1452" i="1"/>
  <c r="H1452" i="1"/>
  <c r="I1452" i="1"/>
  <c r="J1452" i="1"/>
  <c r="K1452" i="1"/>
  <c r="L1452" i="1"/>
  <c r="M1452" i="1"/>
  <c r="N1452" i="1"/>
  <c r="O1452" i="1"/>
  <c r="P1452" i="1"/>
  <c r="Q1452" i="1"/>
  <c r="R1452" i="1"/>
  <c r="S1452" i="1"/>
  <c r="T1452" i="1"/>
  <c r="U1452" i="1"/>
  <c r="V1452" i="1"/>
  <c r="W1452" i="1"/>
  <c r="X1452" i="1"/>
  <c r="Y1452" i="1"/>
  <c r="Z1452" i="1"/>
  <c r="AA1452" i="1"/>
  <c r="AB1452" i="1"/>
  <c r="AC1452" i="1"/>
  <c r="AD1452" i="1"/>
  <c r="AE1452" i="1"/>
  <c r="AF1452" i="1"/>
  <c r="AG1452" i="1"/>
  <c r="AH1452" i="1"/>
  <c r="AI1452" i="1"/>
  <c r="AJ1452" i="1"/>
  <c r="AK1452" i="1"/>
  <c r="AL1452" i="1"/>
  <c r="AM1452" i="1"/>
  <c r="AN1452" i="1"/>
  <c r="AO1452" i="1"/>
  <c r="AP1452" i="1"/>
  <c r="AQ1452" i="1"/>
  <c r="AR1452" i="1"/>
  <c r="AS1452" i="1"/>
  <c r="AT1452" i="1"/>
  <c r="AU1452" i="1"/>
  <c r="AV1452" i="1"/>
  <c r="AW1452" i="1"/>
  <c r="AX1452" i="1"/>
  <c r="AY1452" i="1"/>
  <c r="AZ1452" i="1"/>
  <c r="BA1452" i="1"/>
  <c r="BB1452" i="1"/>
  <c r="BC1452" i="1"/>
  <c r="BD1452" i="1"/>
  <c r="BE1452" i="1"/>
  <c r="A1343" i="1"/>
  <c r="C1343" i="1"/>
  <c r="E1343" i="1"/>
  <c r="F1343" i="1"/>
  <c r="G1343" i="1"/>
  <c r="H1343" i="1"/>
  <c r="I1343" i="1"/>
  <c r="J1343" i="1"/>
  <c r="K1343" i="1"/>
  <c r="L1343" i="1"/>
  <c r="M1343" i="1"/>
  <c r="N1343" i="1"/>
  <c r="O1343" i="1"/>
  <c r="P1343" i="1"/>
  <c r="Q1343" i="1"/>
  <c r="R1343" i="1"/>
  <c r="S1343" i="1"/>
  <c r="T1343" i="1"/>
  <c r="U1343" i="1"/>
  <c r="V1343" i="1"/>
  <c r="W1343" i="1"/>
  <c r="X1343" i="1"/>
  <c r="Y1343" i="1"/>
  <c r="Z1343" i="1"/>
  <c r="AA1343" i="1"/>
  <c r="AB1343" i="1"/>
  <c r="AC1343" i="1"/>
  <c r="AD1343" i="1"/>
  <c r="AE1343" i="1"/>
  <c r="AF1343" i="1"/>
  <c r="AG1343" i="1"/>
  <c r="AH1343" i="1"/>
  <c r="AI1343" i="1"/>
  <c r="AJ1343" i="1"/>
  <c r="AK1343" i="1"/>
  <c r="AL1343" i="1"/>
  <c r="AM1343" i="1"/>
  <c r="AN1343" i="1"/>
  <c r="AO1343" i="1"/>
  <c r="AP1343" i="1"/>
  <c r="AQ1343" i="1"/>
  <c r="AR1343" i="1"/>
  <c r="AS1343" i="1"/>
  <c r="AT1343" i="1"/>
  <c r="AU1343" i="1"/>
  <c r="AV1343" i="1"/>
  <c r="AW1343" i="1"/>
  <c r="AX1343" i="1"/>
  <c r="AY1343" i="1"/>
  <c r="AZ1343" i="1"/>
  <c r="BA1343" i="1"/>
  <c r="BB1343" i="1"/>
  <c r="BC1343" i="1"/>
  <c r="BD1343" i="1"/>
  <c r="BE1343" i="1"/>
  <c r="A1362" i="1"/>
  <c r="C1362" i="1"/>
  <c r="E1362" i="1"/>
  <c r="F1362" i="1"/>
  <c r="G1362" i="1"/>
  <c r="H1362" i="1"/>
  <c r="I1362" i="1"/>
  <c r="J1362" i="1"/>
  <c r="K1362" i="1"/>
  <c r="L1362" i="1"/>
  <c r="M1362" i="1"/>
  <c r="N1362" i="1"/>
  <c r="O1362" i="1"/>
  <c r="P1362" i="1"/>
  <c r="Q1362" i="1"/>
  <c r="R1362" i="1"/>
  <c r="S1362" i="1"/>
  <c r="T1362" i="1"/>
  <c r="U1362" i="1"/>
  <c r="V1362" i="1"/>
  <c r="W1362" i="1"/>
  <c r="X1362" i="1"/>
  <c r="Y1362" i="1"/>
  <c r="Z1362" i="1"/>
  <c r="AA1362" i="1"/>
  <c r="AB1362" i="1"/>
  <c r="AC1362" i="1"/>
  <c r="AD1362" i="1"/>
  <c r="AE1362" i="1"/>
  <c r="AF1362" i="1"/>
  <c r="AG1362" i="1"/>
  <c r="AH1362" i="1"/>
  <c r="AI1362" i="1"/>
  <c r="AJ1362" i="1"/>
  <c r="AK1362" i="1"/>
  <c r="AL1362" i="1"/>
  <c r="AM1362" i="1"/>
  <c r="AN1362" i="1"/>
  <c r="AO1362" i="1"/>
  <c r="AP1362" i="1"/>
  <c r="AQ1362" i="1"/>
  <c r="AR1362" i="1"/>
  <c r="AS1362" i="1"/>
  <c r="AT1362" i="1"/>
  <c r="AU1362" i="1"/>
  <c r="AV1362" i="1"/>
  <c r="AW1362" i="1"/>
  <c r="AX1362" i="1"/>
  <c r="AY1362" i="1"/>
  <c r="AZ1362" i="1"/>
  <c r="BA1362" i="1"/>
  <c r="BB1362" i="1"/>
  <c r="BC1362" i="1"/>
  <c r="BD1362" i="1"/>
  <c r="BE1362" i="1"/>
  <c r="A1070" i="1"/>
  <c r="C1070" i="1"/>
  <c r="E1070" i="1"/>
  <c r="F1070" i="1"/>
  <c r="G1070" i="1"/>
  <c r="H1070" i="1"/>
  <c r="I1070" i="1"/>
  <c r="J1070" i="1"/>
  <c r="K1070" i="1"/>
  <c r="L1070" i="1"/>
  <c r="M1070" i="1"/>
  <c r="N1070" i="1"/>
  <c r="O1070" i="1"/>
  <c r="P1070" i="1"/>
  <c r="Q1070" i="1"/>
  <c r="R1070" i="1"/>
  <c r="S1070" i="1"/>
  <c r="T1070" i="1"/>
  <c r="U1070" i="1"/>
  <c r="V1070" i="1"/>
  <c r="W1070" i="1"/>
  <c r="X1070" i="1"/>
  <c r="Y1070" i="1"/>
  <c r="Z1070" i="1"/>
  <c r="AA1070" i="1"/>
  <c r="AB1070" i="1"/>
  <c r="AC1070" i="1"/>
  <c r="AD1070" i="1"/>
  <c r="AE1070" i="1"/>
  <c r="AF1070" i="1"/>
  <c r="AG1070" i="1"/>
  <c r="AH1070" i="1"/>
  <c r="AI1070" i="1"/>
  <c r="AJ1070" i="1"/>
  <c r="AK1070" i="1"/>
  <c r="AL1070" i="1"/>
  <c r="AM1070" i="1"/>
  <c r="AN1070" i="1"/>
  <c r="AO1070" i="1"/>
  <c r="AP1070" i="1"/>
  <c r="AQ1070" i="1"/>
  <c r="AR1070" i="1"/>
  <c r="AS1070" i="1"/>
  <c r="AT1070" i="1"/>
  <c r="AU1070" i="1"/>
  <c r="AV1070" i="1"/>
  <c r="AW1070" i="1"/>
  <c r="AX1070" i="1"/>
  <c r="AY1070" i="1"/>
  <c r="AZ1070" i="1"/>
  <c r="BA1070" i="1"/>
  <c r="BB1070" i="1"/>
  <c r="BC1070" i="1"/>
  <c r="BD1070" i="1"/>
  <c r="BE1070" i="1"/>
  <c r="A1095" i="1"/>
  <c r="C1095" i="1"/>
  <c r="E1095" i="1"/>
  <c r="F1095" i="1"/>
  <c r="G1095" i="1"/>
  <c r="H1095" i="1"/>
  <c r="I1095" i="1"/>
  <c r="J1095" i="1"/>
  <c r="K1095" i="1"/>
  <c r="L1095" i="1"/>
  <c r="M1095" i="1"/>
  <c r="N1095" i="1"/>
  <c r="O1095" i="1"/>
  <c r="P1095" i="1"/>
  <c r="Q1095" i="1"/>
  <c r="R1095" i="1"/>
  <c r="S1095" i="1"/>
  <c r="T1095" i="1"/>
  <c r="U1095" i="1"/>
  <c r="V1095" i="1"/>
  <c r="W1095" i="1"/>
  <c r="X1095" i="1"/>
  <c r="Y1095" i="1"/>
  <c r="Z1095" i="1"/>
  <c r="AA1095" i="1"/>
  <c r="AB1095" i="1"/>
  <c r="AC1095" i="1"/>
  <c r="AD1095" i="1"/>
  <c r="AE1095" i="1"/>
  <c r="AF1095" i="1"/>
  <c r="AG1095" i="1"/>
  <c r="AH1095" i="1"/>
  <c r="AI1095" i="1"/>
  <c r="AJ1095" i="1"/>
  <c r="AK1095" i="1"/>
  <c r="AL1095" i="1"/>
  <c r="AM1095" i="1"/>
  <c r="AN1095" i="1"/>
  <c r="AO1095" i="1"/>
  <c r="AP1095" i="1"/>
  <c r="AQ1095" i="1"/>
  <c r="AR1095" i="1"/>
  <c r="AS1095" i="1"/>
  <c r="AT1095" i="1"/>
  <c r="AU1095" i="1"/>
  <c r="AV1095" i="1"/>
  <c r="AW1095" i="1"/>
  <c r="AX1095" i="1"/>
  <c r="AY1095" i="1"/>
  <c r="AZ1095" i="1"/>
  <c r="BA1095" i="1"/>
  <c r="BB1095" i="1"/>
  <c r="BC1095" i="1"/>
  <c r="BD1095" i="1"/>
  <c r="BE1095" i="1"/>
  <c r="A1116" i="1"/>
  <c r="C1116" i="1"/>
  <c r="E1116" i="1"/>
  <c r="F1116" i="1"/>
  <c r="G1116" i="1"/>
  <c r="H1116" i="1"/>
  <c r="I1116" i="1"/>
  <c r="J1116" i="1"/>
  <c r="K1116" i="1"/>
  <c r="L1116" i="1"/>
  <c r="M1116" i="1"/>
  <c r="N1116" i="1"/>
  <c r="O1116" i="1"/>
  <c r="P1116" i="1"/>
  <c r="Q1116" i="1"/>
  <c r="R1116" i="1"/>
  <c r="S1116" i="1"/>
  <c r="T1116" i="1"/>
  <c r="U1116" i="1"/>
  <c r="V1116" i="1"/>
  <c r="W1116" i="1"/>
  <c r="X1116" i="1"/>
  <c r="Y1116" i="1"/>
  <c r="Z1116" i="1"/>
  <c r="AA1116" i="1"/>
  <c r="AB1116" i="1"/>
  <c r="AC1116" i="1"/>
  <c r="AD1116" i="1"/>
  <c r="AE1116" i="1"/>
  <c r="AF1116" i="1"/>
  <c r="AG1116" i="1"/>
  <c r="AH1116" i="1"/>
  <c r="AI1116" i="1"/>
  <c r="AJ1116" i="1"/>
  <c r="AK1116" i="1"/>
  <c r="AL1116" i="1"/>
  <c r="AM1116" i="1"/>
  <c r="AN1116" i="1"/>
  <c r="AO1116" i="1"/>
  <c r="AP1116" i="1"/>
  <c r="AQ1116" i="1"/>
  <c r="AR1116" i="1"/>
  <c r="AS1116" i="1"/>
  <c r="AT1116" i="1"/>
  <c r="AU1116" i="1"/>
  <c r="AV1116" i="1"/>
  <c r="AW1116" i="1"/>
  <c r="AX1116" i="1"/>
  <c r="AY1116" i="1"/>
  <c r="AZ1116" i="1"/>
  <c r="BA1116" i="1"/>
  <c r="BB1116" i="1"/>
  <c r="BC1116" i="1"/>
  <c r="BD1116" i="1"/>
  <c r="BE1116" i="1"/>
  <c r="A1143" i="1"/>
  <c r="C1143" i="1"/>
  <c r="E1143" i="1"/>
  <c r="F1143" i="1"/>
  <c r="G1143" i="1"/>
  <c r="H1143" i="1"/>
  <c r="I1143" i="1"/>
  <c r="J1143" i="1"/>
  <c r="K1143" i="1"/>
  <c r="L1143" i="1"/>
  <c r="M1143" i="1"/>
  <c r="N1143" i="1"/>
  <c r="O1143" i="1"/>
  <c r="P1143" i="1"/>
  <c r="Q1143" i="1"/>
  <c r="R1143" i="1"/>
  <c r="S1143" i="1"/>
  <c r="T1143" i="1"/>
  <c r="U1143" i="1"/>
  <c r="V1143" i="1"/>
  <c r="W1143" i="1"/>
  <c r="X1143" i="1"/>
  <c r="Y1143" i="1"/>
  <c r="Z1143" i="1"/>
  <c r="AA1143" i="1"/>
  <c r="AB1143" i="1"/>
  <c r="AC1143" i="1"/>
  <c r="AD1143" i="1"/>
  <c r="AE1143" i="1"/>
  <c r="AF1143" i="1"/>
  <c r="AG1143" i="1"/>
  <c r="AH1143" i="1"/>
  <c r="AI1143" i="1"/>
  <c r="AJ1143" i="1"/>
  <c r="AK1143" i="1"/>
  <c r="AL1143" i="1"/>
  <c r="AM1143" i="1"/>
  <c r="AN1143" i="1"/>
  <c r="AO1143" i="1"/>
  <c r="AP1143" i="1"/>
  <c r="AQ1143" i="1"/>
  <c r="AR1143" i="1"/>
  <c r="AS1143" i="1"/>
  <c r="AT1143" i="1"/>
  <c r="AU1143" i="1"/>
  <c r="AV1143" i="1"/>
  <c r="AW1143" i="1"/>
  <c r="AX1143" i="1"/>
  <c r="AY1143" i="1"/>
  <c r="AZ1143" i="1"/>
  <c r="BA1143" i="1"/>
  <c r="BB1143" i="1"/>
  <c r="BC1143" i="1"/>
  <c r="BD1143" i="1"/>
  <c r="BE1143" i="1"/>
  <c r="A1166" i="1"/>
  <c r="C1166" i="1"/>
  <c r="E1166" i="1"/>
  <c r="F1166" i="1"/>
  <c r="G1166" i="1"/>
  <c r="H1166" i="1"/>
  <c r="I1166" i="1"/>
  <c r="J1166" i="1"/>
  <c r="K1166" i="1"/>
  <c r="L1166" i="1"/>
  <c r="M1166" i="1"/>
  <c r="N1166" i="1"/>
  <c r="O1166" i="1"/>
  <c r="P1166" i="1"/>
  <c r="Q1166" i="1"/>
  <c r="R1166" i="1"/>
  <c r="S1166" i="1"/>
  <c r="T1166" i="1"/>
  <c r="U1166" i="1"/>
  <c r="V1166" i="1"/>
  <c r="W1166" i="1"/>
  <c r="X1166" i="1"/>
  <c r="Y1166" i="1"/>
  <c r="Z1166" i="1"/>
  <c r="AA1166" i="1"/>
  <c r="AB1166" i="1"/>
  <c r="AC1166" i="1"/>
  <c r="AD1166" i="1"/>
  <c r="AE1166" i="1"/>
  <c r="AF1166" i="1"/>
  <c r="AG1166" i="1"/>
  <c r="AH1166" i="1"/>
  <c r="AI1166" i="1"/>
  <c r="AJ1166" i="1"/>
  <c r="AK1166" i="1"/>
  <c r="AL1166" i="1"/>
  <c r="AM1166" i="1"/>
  <c r="AN1166" i="1"/>
  <c r="AO1166" i="1"/>
  <c r="AP1166" i="1"/>
  <c r="AQ1166" i="1"/>
  <c r="AR1166" i="1"/>
  <c r="AS1166" i="1"/>
  <c r="AT1166" i="1"/>
  <c r="AU1166" i="1"/>
  <c r="AV1166" i="1"/>
  <c r="AW1166" i="1"/>
  <c r="AX1166" i="1"/>
  <c r="AY1166" i="1"/>
  <c r="AZ1166" i="1"/>
  <c r="BA1166" i="1"/>
  <c r="BB1166" i="1"/>
  <c r="BC1166" i="1"/>
  <c r="BD1166" i="1"/>
  <c r="BE1166" i="1"/>
  <c r="A1188" i="1"/>
  <c r="C1188" i="1"/>
  <c r="E1188" i="1"/>
  <c r="F1188" i="1"/>
  <c r="G1188" i="1"/>
  <c r="H1188" i="1"/>
  <c r="I1188" i="1"/>
  <c r="J1188" i="1"/>
  <c r="K1188" i="1"/>
  <c r="L1188" i="1"/>
  <c r="M1188" i="1"/>
  <c r="N1188" i="1"/>
  <c r="O1188" i="1"/>
  <c r="P1188" i="1"/>
  <c r="Q1188" i="1"/>
  <c r="R1188" i="1"/>
  <c r="S1188" i="1"/>
  <c r="T1188" i="1"/>
  <c r="U1188" i="1"/>
  <c r="V1188" i="1"/>
  <c r="W1188" i="1"/>
  <c r="X1188" i="1"/>
  <c r="Y1188" i="1"/>
  <c r="Z1188" i="1"/>
  <c r="AA1188" i="1"/>
  <c r="AB1188" i="1"/>
  <c r="AC1188" i="1"/>
  <c r="AD1188" i="1"/>
  <c r="AE1188" i="1"/>
  <c r="AF1188" i="1"/>
  <c r="AG1188" i="1"/>
  <c r="AH1188" i="1"/>
  <c r="AI1188" i="1"/>
  <c r="AJ1188" i="1"/>
  <c r="AK1188" i="1"/>
  <c r="AL1188" i="1"/>
  <c r="AM1188" i="1"/>
  <c r="AN1188" i="1"/>
  <c r="AO1188" i="1"/>
  <c r="AP1188" i="1"/>
  <c r="AQ1188" i="1"/>
  <c r="AR1188" i="1"/>
  <c r="AS1188" i="1"/>
  <c r="AT1188" i="1"/>
  <c r="AU1188" i="1"/>
  <c r="AV1188" i="1"/>
  <c r="AW1188" i="1"/>
  <c r="AX1188" i="1"/>
  <c r="AY1188" i="1"/>
  <c r="AZ1188" i="1"/>
  <c r="BA1188" i="1"/>
  <c r="BB1188" i="1"/>
  <c r="BC1188" i="1"/>
  <c r="BD1188" i="1"/>
  <c r="BE1188" i="1"/>
  <c r="A36" i="1"/>
  <c r="C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A60" i="1"/>
  <c r="C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A81" i="1"/>
  <c r="C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A802" i="1"/>
  <c r="C802" i="1"/>
  <c r="E802" i="1"/>
  <c r="F802" i="1"/>
  <c r="G802" i="1"/>
  <c r="H802" i="1"/>
  <c r="I802" i="1"/>
  <c r="J802" i="1"/>
  <c r="K802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AG802" i="1"/>
  <c r="AH802" i="1"/>
  <c r="AI802" i="1"/>
  <c r="AJ802" i="1"/>
  <c r="AK802" i="1"/>
  <c r="AL802" i="1"/>
  <c r="AM802" i="1"/>
  <c r="AN802" i="1"/>
  <c r="AO802" i="1"/>
  <c r="AP802" i="1"/>
  <c r="AQ802" i="1"/>
  <c r="AR802" i="1"/>
  <c r="AS802" i="1"/>
  <c r="AT802" i="1"/>
  <c r="AU802" i="1"/>
  <c r="AV802" i="1"/>
  <c r="AW802" i="1"/>
  <c r="AX802" i="1"/>
  <c r="AY802" i="1"/>
  <c r="AZ802" i="1"/>
  <c r="BA802" i="1"/>
  <c r="BB802" i="1"/>
  <c r="BC802" i="1"/>
  <c r="BD802" i="1"/>
  <c r="BE802" i="1"/>
  <c r="A826" i="1"/>
  <c r="C826" i="1"/>
  <c r="E826" i="1"/>
  <c r="F826" i="1"/>
  <c r="G826" i="1"/>
  <c r="H826" i="1"/>
  <c r="I826" i="1"/>
  <c r="J826" i="1"/>
  <c r="K826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AG826" i="1"/>
  <c r="AH826" i="1"/>
  <c r="AI826" i="1"/>
  <c r="AJ826" i="1"/>
  <c r="AK826" i="1"/>
  <c r="AL826" i="1"/>
  <c r="AM826" i="1"/>
  <c r="AN826" i="1"/>
  <c r="AO826" i="1"/>
  <c r="AP826" i="1"/>
  <c r="AQ826" i="1"/>
  <c r="AR826" i="1"/>
  <c r="AS826" i="1"/>
  <c r="AT826" i="1"/>
  <c r="AU826" i="1"/>
  <c r="AV826" i="1"/>
  <c r="AW826" i="1"/>
  <c r="AX826" i="1"/>
  <c r="AY826" i="1"/>
  <c r="AZ826" i="1"/>
  <c r="BA826" i="1"/>
  <c r="BB826" i="1"/>
  <c r="BC826" i="1"/>
  <c r="BD826" i="1"/>
  <c r="BE826" i="1"/>
  <c r="A1041" i="1"/>
  <c r="C1041" i="1"/>
  <c r="E1041" i="1"/>
  <c r="F1041" i="1"/>
  <c r="G1041" i="1"/>
  <c r="H1041" i="1"/>
  <c r="I1041" i="1"/>
  <c r="J1041" i="1"/>
  <c r="K1041" i="1"/>
  <c r="L1041" i="1"/>
  <c r="M1041" i="1"/>
  <c r="N1041" i="1"/>
  <c r="O1041" i="1"/>
  <c r="P1041" i="1"/>
  <c r="Q1041" i="1"/>
  <c r="R1041" i="1"/>
  <c r="S1041" i="1"/>
  <c r="T1041" i="1"/>
  <c r="U1041" i="1"/>
  <c r="V1041" i="1"/>
  <c r="W1041" i="1"/>
  <c r="X1041" i="1"/>
  <c r="Y1041" i="1"/>
  <c r="Z1041" i="1"/>
  <c r="AA1041" i="1"/>
  <c r="AB1041" i="1"/>
  <c r="AC1041" i="1"/>
  <c r="AD1041" i="1"/>
  <c r="AE1041" i="1"/>
  <c r="AF1041" i="1"/>
  <c r="AG1041" i="1"/>
  <c r="AH1041" i="1"/>
  <c r="AI1041" i="1"/>
  <c r="AJ1041" i="1"/>
  <c r="AK1041" i="1"/>
  <c r="AL1041" i="1"/>
  <c r="AM1041" i="1"/>
  <c r="AN1041" i="1"/>
  <c r="AO1041" i="1"/>
  <c r="AP1041" i="1"/>
  <c r="AQ1041" i="1"/>
  <c r="AR1041" i="1"/>
  <c r="AS1041" i="1"/>
  <c r="AT1041" i="1"/>
  <c r="AU1041" i="1"/>
  <c r="AV1041" i="1"/>
  <c r="AW1041" i="1"/>
  <c r="AX1041" i="1"/>
  <c r="AY1041" i="1"/>
  <c r="AZ1041" i="1"/>
  <c r="BA1041" i="1"/>
  <c r="BB1041" i="1"/>
  <c r="BC1041" i="1"/>
  <c r="BD1041" i="1"/>
  <c r="BE1041" i="1"/>
  <c r="A1057" i="1"/>
  <c r="C1057" i="1"/>
  <c r="E1057" i="1"/>
  <c r="F1057" i="1"/>
  <c r="G1057" i="1"/>
  <c r="H1057" i="1"/>
  <c r="I1057" i="1"/>
  <c r="J1057" i="1"/>
  <c r="K1057" i="1"/>
  <c r="L1057" i="1"/>
  <c r="M1057" i="1"/>
  <c r="N1057" i="1"/>
  <c r="O1057" i="1"/>
  <c r="P1057" i="1"/>
  <c r="Q1057" i="1"/>
  <c r="R1057" i="1"/>
  <c r="S1057" i="1"/>
  <c r="T1057" i="1"/>
  <c r="U1057" i="1"/>
  <c r="V1057" i="1"/>
  <c r="W1057" i="1"/>
  <c r="X1057" i="1"/>
  <c r="Y1057" i="1"/>
  <c r="Z1057" i="1"/>
  <c r="AA1057" i="1"/>
  <c r="AB1057" i="1"/>
  <c r="AC1057" i="1"/>
  <c r="AD1057" i="1"/>
  <c r="AE1057" i="1"/>
  <c r="AF1057" i="1"/>
  <c r="AG1057" i="1"/>
  <c r="AH1057" i="1"/>
  <c r="AI1057" i="1"/>
  <c r="AJ1057" i="1"/>
  <c r="AK1057" i="1"/>
  <c r="AL1057" i="1"/>
  <c r="AM1057" i="1"/>
  <c r="AN1057" i="1"/>
  <c r="AO1057" i="1"/>
  <c r="AP1057" i="1"/>
  <c r="AQ1057" i="1"/>
  <c r="AR1057" i="1"/>
  <c r="AS1057" i="1"/>
  <c r="AT1057" i="1"/>
  <c r="AU1057" i="1"/>
  <c r="AV1057" i="1"/>
  <c r="AW1057" i="1"/>
  <c r="AX1057" i="1"/>
  <c r="AY1057" i="1"/>
  <c r="AZ1057" i="1"/>
  <c r="BA1057" i="1"/>
  <c r="BB1057" i="1"/>
  <c r="BC1057" i="1"/>
  <c r="BD1057" i="1"/>
  <c r="BE1057" i="1"/>
  <c r="A1397" i="1"/>
  <c r="C1397" i="1"/>
  <c r="E1397" i="1"/>
  <c r="F1397" i="1"/>
  <c r="G1397" i="1"/>
  <c r="H1397" i="1"/>
  <c r="I1397" i="1"/>
  <c r="J1397" i="1"/>
  <c r="K1397" i="1"/>
  <c r="L1397" i="1"/>
  <c r="M1397" i="1"/>
  <c r="N1397" i="1"/>
  <c r="O1397" i="1"/>
  <c r="P1397" i="1"/>
  <c r="Q1397" i="1"/>
  <c r="R1397" i="1"/>
  <c r="S1397" i="1"/>
  <c r="T1397" i="1"/>
  <c r="U1397" i="1"/>
  <c r="V1397" i="1"/>
  <c r="W1397" i="1"/>
  <c r="X1397" i="1"/>
  <c r="Y1397" i="1"/>
  <c r="Z1397" i="1"/>
  <c r="AA1397" i="1"/>
  <c r="AB1397" i="1"/>
  <c r="AC1397" i="1"/>
  <c r="AD1397" i="1"/>
  <c r="AE1397" i="1"/>
  <c r="AF1397" i="1"/>
  <c r="AG1397" i="1"/>
  <c r="AH1397" i="1"/>
  <c r="AI1397" i="1"/>
  <c r="AJ1397" i="1"/>
  <c r="AK1397" i="1"/>
  <c r="AL1397" i="1"/>
  <c r="AM1397" i="1"/>
  <c r="AN1397" i="1"/>
  <c r="AO1397" i="1"/>
  <c r="AP1397" i="1"/>
  <c r="AQ1397" i="1"/>
  <c r="AR1397" i="1"/>
  <c r="AS1397" i="1"/>
  <c r="AT1397" i="1"/>
  <c r="AU1397" i="1"/>
  <c r="AV1397" i="1"/>
  <c r="AW1397" i="1"/>
  <c r="AX1397" i="1"/>
  <c r="AY1397" i="1"/>
  <c r="AZ1397" i="1"/>
  <c r="BA1397" i="1"/>
  <c r="BB1397" i="1"/>
  <c r="BC1397" i="1"/>
  <c r="BD1397" i="1"/>
  <c r="BE1397" i="1"/>
  <c r="A1424" i="1"/>
  <c r="C1424" i="1"/>
  <c r="E1424" i="1"/>
  <c r="F1424" i="1"/>
  <c r="G1424" i="1"/>
  <c r="H1424" i="1"/>
  <c r="I1424" i="1"/>
  <c r="J1424" i="1"/>
  <c r="K1424" i="1"/>
  <c r="L1424" i="1"/>
  <c r="M1424" i="1"/>
  <c r="N1424" i="1"/>
  <c r="O1424" i="1"/>
  <c r="P1424" i="1"/>
  <c r="Q1424" i="1"/>
  <c r="R1424" i="1"/>
  <c r="S1424" i="1"/>
  <c r="T1424" i="1"/>
  <c r="U1424" i="1"/>
  <c r="V1424" i="1"/>
  <c r="W1424" i="1"/>
  <c r="X1424" i="1"/>
  <c r="Y1424" i="1"/>
  <c r="Z1424" i="1"/>
  <c r="AA1424" i="1"/>
  <c r="AB1424" i="1"/>
  <c r="AC1424" i="1"/>
  <c r="AD1424" i="1"/>
  <c r="AE1424" i="1"/>
  <c r="AF1424" i="1"/>
  <c r="AG1424" i="1"/>
  <c r="AH1424" i="1"/>
  <c r="AI1424" i="1"/>
  <c r="AJ1424" i="1"/>
  <c r="AK1424" i="1"/>
  <c r="AL1424" i="1"/>
  <c r="AM1424" i="1"/>
  <c r="AN1424" i="1"/>
  <c r="AO1424" i="1"/>
  <c r="AP1424" i="1"/>
  <c r="AQ1424" i="1"/>
  <c r="AR1424" i="1"/>
  <c r="AS1424" i="1"/>
  <c r="AT1424" i="1"/>
  <c r="AU1424" i="1"/>
  <c r="AV1424" i="1"/>
  <c r="AW1424" i="1"/>
  <c r="AX1424" i="1"/>
  <c r="AY1424" i="1"/>
  <c r="AZ1424" i="1"/>
  <c r="BA1424" i="1"/>
  <c r="BB1424" i="1"/>
  <c r="BC1424" i="1"/>
  <c r="BD1424" i="1"/>
  <c r="BE1424" i="1"/>
  <c r="A197" i="1"/>
  <c r="C197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A1312" i="1"/>
  <c r="C1312" i="1"/>
  <c r="E1312" i="1"/>
  <c r="F1312" i="1"/>
  <c r="G1312" i="1"/>
  <c r="H1312" i="1"/>
  <c r="I1312" i="1"/>
  <c r="J1312" i="1"/>
  <c r="K1312" i="1"/>
  <c r="L1312" i="1"/>
  <c r="M1312" i="1"/>
  <c r="N1312" i="1"/>
  <c r="O1312" i="1"/>
  <c r="P1312" i="1"/>
  <c r="Q1312" i="1"/>
  <c r="R1312" i="1"/>
  <c r="S1312" i="1"/>
  <c r="T1312" i="1"/>
  <c r="U1312" i="1"/>
  <c r="V1312" i="1"/>
  <c r="W1312" i="1"/>
  <c r="X1312" i="1"/>
  <c r="Y1312" i="1"/>
  <c r="Z1312" i="1"/>
  <c r="AA1312" i="1"/>
  <c r="AB1312" i="1"/>
  <c r="AC1312" i="1"/>
  <c r="AD1312" i="1"/>
  <c r="AE1312" i="1"/>
  <c r="AF1312" i="1"/>
  <c r="AG1312" i="1"/>
  <c r="AH1312" i="1"/>
  <c r="AI1312" i="1"/>
  <c r="AJ1312" i="1"/>
  <c r="AK1312" i="1"/>
  <c r="AL1312" i="1"/>
  <c r="AM1312" i="1"/>
  <c r="AN1312" i="1"/>
  <c r="AO1312" i="1"/>
  <c r="AP1312" i="1"/>
  <c r="AQ1312" i="1"/>
  <c r="AR1312" i="1"/>
  <c r="AS1312" i="1"/>
  <c r="AT1312" i="1"/>
  <c r="AU1312" i="1"/>
  <c r="AV1312" i="1"/>
  <c r="AW1312" i="1"/>
  <c r="AX1312" i="1"/>
  <c r="AY1312" i="1"/>
  <c r="AZ1312" i="1"/>
  <c r="BA1312" i="1"/>
  <c r="BB1312" i="1"/>
  <c r="BC1312" i="1"/>
  <c r="BD1312" i="1"/>
  <c r="BE1312" i="1"/>
  <c r="A798" i="1"/>
  <c r="C798" i="1"/>
  <c r="E798" i="1"/>
  <c r="F798" i="1"/>
  <c r="G798" i="1"/>
  <c r="H798" i="1"/>
  <c r="I798" i="1"/>
  <c r="J798" i="1"/>
  <c r="K798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AG798" i="1"/>
  <c r="AH798" i="1"/>
  <c r="AI798" i="1"/>
  <c r="AJ798" i="1"/>
  <c r="AK798" i="1"/>
  <c r="AL798" i="1"/>
  <c r="AM798" i="1"/>
  <c r="AN798" i="1"/>
  <c r="AO798" i="1"/>
  <c r="AP798" i="1"/>
  <c r="AQ798" i="1"/>
  <c r="AR798" i="1"/>
  <c r="AS798" i="1"/>
  <c r="AT798" i="1"/>
  <c r="AU798" i="1"/>
  <c r="AV798" i="1"/>
  <c r="AW798" i="1"/>
  <c r="AX798" i="1"/>
  <c r="AY798" i="1"/>
  <c r="AZ798" i="1"/>
  <c r="BA798" i="1"/>
  <c r="BB798" i="1"/>
  <c r="BC798" i="1"/>
  <c r="BD798" i="1"/>
  <c r="BE798" i="1"/>
  <c r="A822" i="1"/>
  <c r="C822" i="1"/>
  <c r="E822" i="1"/>
  <c r="F822" i="1"/>
  <c r="G822" i="1"/>
  <c r="H822" i="1"/>
  <c r="I822" i="1"/>
  <c r="J822" i="1"/>
  <c r="K822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AG822" i="1"/>
  <c r="AH822" i="1"/>
  <c r="AI822" i="1"/>
  <c r="AJ822" i="1"/>
  <c r="AK822" i="1"/>
  <c r="AL822" i="1"/>
  <c r="AM822" i="1"/>
  <c r="AN822" i="1"/>
  <c r="AO822" i="1"/>
  <c r="AP822" i="1"/>
  <c r="AQ822" i="1"/>
  <c r="AR822" i="1"/>
  <c r="AS822" i="1"/>
  <c r="AT822" i="1"/>
  <c r="AU822" i="1"/>
  <c r="AV822" i="1"/>
  <c r="AW822" i="1"/>
  <c r="AX822" i="1"/>
  <c r="AY822" i="1"/>
  <c r="AZ822" i="1"/>
  <c r="BA822" i="1"/>
  <c r="BB822" i="1"/>
  <c r="BC822" i="1"/>
  <c r="BD822" i="1"/>
  <c r="BE822" i="1"/>
  <c r="A1040" i="1"/>
  <c r="C1040" i="1"/>
  <c r="E1040" i="1"/>
  <c r="F1040" i="1"/>
  <c r="G1040" i="1"/>
  <c r="H1040" i="1"/>
  <c r="I1040" i="1"/>
  <c r="J1040" i="1"/>
  <c r="K1040" i="1"/>
  <c r="L1040" i="1"/>
  <c r="M1040" i="1"/>
  <c r="N1040" i="1"/>
  <c r="O1040" i="1"/>
  <c r="P1040" i="1"/>
  <c r="Q1040" i="1"/>
  <c r="R1040" i="1"/>
  <c r="S1040" i="1"/>
  <c r="T1040" i="1"/>
  <c r="U1040" i="1"/>
  <c r="V1040" i="1"/>
  <c r="W1040" i="1"/>
  <c r="X1040" i="1"/>
  <c r="Y1040" i="1"/>
  <c r="Z1040" i="1"/>
  <c r="AA1040" i="1"/>
  <c r="AB1040" i="1"/>
  <c r="AC1040" i="1"/>
  <c r="AD1040" i="1"/>
  <c r="AE1040" i="1"/>
  <c r="AF1040" i="1"/>
  <c r="AG1040" i="1"/>
  <c r="AH1040" i="1"/>
  <c r="AI1040" i="1"/>
  <c r="AJ1040" i="1"/>
  <c r="AK1040" i="1"/>
  <c r="AL1040" i="1"/>
  <c r="AM1040" i="1"/>
  <c r="AN1040" i="1"/>
  <c r="AO1040" i="1"/>
  <c r="AP1040" i="1"/>
  <c r="AQ1040" i="1"/>
  <c r="AR1040" i="1"/>
  <c r="AS1040" i="1"/>
  <c r="AT1040" i="1"/>
  <c r="AU1040" i="1"/>
  <c r="AV1040" i="1"/>
  <c r="AW1040" i="1"/>
  <c r="AX1040" i="1"/>
  <c r="AY1040" i="1"/>
  <c r="AZ1040" i="1"/>
  <c r="BA1040" i="1"/>
  <c r="BB1040" i="1"/>
  <c r="BC1040" i="1"/>
  <c r="BD1040" i="1"/>
  <c r="BE1040" i="1"/>
  <c r="A1054" i="1"/>
  <c r="C1054" i="1"/>
  <c r="E1054" i="1"/>
  <c r="F1054" i="1"/>
  <c r="G1054" i="1"/>
  <c r="H1054" i="1"/>
  <c r="I1054" i="1"/>
  <c r="J1054" i="1"/>
  <c r="K1054" i="1"/>
  <c r="L1054" i="1"/>
  <c r="M1054" i="1"/>
  <c r="N1054" i="1"/>
  <c r="O1054" i="1"/>
  <c r="P1054" i="1"/>
  <c r="Q1054" i="1"/>
  <c r="R1054" i="1"/>
  <c r="S1054" i="1"/>
  <c r="T1054" i="1"/>
  <c r="U1054" i="1"/>
  <c r="V1054" i="1"/>
  <c r="W1054" i="1"/>
  <c r="X1054" i="1"/>
  <c r="Y1054" i="1"/>
  <c r="Z1054" i="1"/>
  <c r="AA1054" i="1"/>
  <c r="AB1054" i="1"/>
  <c r="AC1054" i="1"/>
  <c r="AD1054" i="1"/>
  <c r="AE1054" i="1"/>
  <c r="AF1054" i="1"/>
  <c r="AG1054" i="1"/>
  <c r="AH1054" i="1"/>
  <c r="AI1054" i="1"/>
  <c r="AJ1054" i="1"/>
  <c r="AK1054" i="1"/>
  <c r="AL1054" i="1"/>
  <c r="AM1054" i="1"/>
  <c r="AN1054" i="1"/>
  <c r="AO1054" i="1"/>
  <c r="AP1054" i="1"/>
  <c r="AQ1054" i="1"/>
  <c r="AR1054" i="1"/>
  <c r="AS1054" i="1"/>
  <c r="AT1054" i="1"/>
  <c r="AU1054" i="1"/>
  <c r="AV1054" i="1"/>
  <c r="AW1054" i="1"/>
  <c r="AX1054" i="1"/>
  <c r="AY1054" i="1"/>
  <c r="AZ1054" i="1"/>
  <c r="BA1054" i="1"/>
  <c r="BB1054" i="1"/>
  <c r="BC1054" i="1"/>
  <c r="BD1054" i="1"/>
  <c r="BE1054" i="1"/>
  <c r="A1411" i="1"/>
  <c r="C1411" i="1"/>
  <c r="E1411" i="1"/>
  <c r="F1411" i="1"/>
  <c r="G1411" i="1"/>
  <c r="H1411" i="1"/>
  <c r="I1411" i="1"/>
  <c r="J1411" i="1"/>
  <c r="K1411" i="1"/>
  <c r="L1411" i="1"/>
  <c r="M1411" i="1"/>
  <c r="N1411" i="1"/>
  <c r="O1411" i="1"/>
  <c r="P1411" i="1"/>
  <c r="Q1411" i="1"/>
  <c r="R1411" i="1"/>
  <c r="S1411" i="1"/>
  <c r="T1411" i="1"/>
  <c r="U1411" i="1"/>
  <c r="V1411" i="1"/>
  <c r="W1411" i="1"/>
  <c r="X1411" i="1"/>
  <c r="Y1411" i="1"/>
  <c r="Z1411" i="1"/>
  <c r="AA1411" i="1"/>
  <c r="AB1411" i="1"/>
  <c r="AC1411" i="1"/>
  <c r="AD1411" i="1"/>
  <c r="AE1411" i="1"/>
  <c r="AF1411" i="1"/>
  <c r="AG1411" i="1"/>
  <c r="AH1411" i="1"/>
  <c r="AI1411" i="1"/>
  <c r="AJ1411" i="1"/>
  <c r="AK1411" i="1"/>
  <c r="AL1411" i="1"/>
  <c r="AM1411" i="1"/>
  <c r="AN1411" i="1"/>
  <c r="AO1411" i="1"/>
  <c r="AP1411" i="1"/>
  <c r="AQ1411" i="1"/>
  <c r="AR1411" i="1"/>
  <c r="AS1411" i="1"/>
  <c r="AT1411" i="1"/>
  <c r="AU1411" i="1"/>
  <c r="AV1411" i="1"/>
  <c r="AW1411" i="1"/>
  <c r="AX1411" i="1"/>
  <c r="AY1411" i="1"/>
  <c r="AZ1411" i="1"/>
  <c r="BA1411" i="1"/>
  <c r="BB1411" i="1"/>
  <c r="BC1411" i="1"/>
  <c r="BD1411" i="1"/>
  <c r="BE1411" i="1"/>
  <c r="A313" i="1"/>
  <c r="C313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A318" i="1"/>
  <c r="C318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A536" i="1"/>
  <c r="C536" i="1"/>
  <c r="E536" i="1"/>
  <c r="F536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AG536" i="1"/>
  <c r="AH536" i="1"/>
  <c r="AI536" i="1"/>
  <c r="AJ536" i="1"/>
  <c r="AK536" i="1"/>
  <c r="AL536" i="1"/>
  <c r="AM536" i="1"/>
  <c r="AN536" i="1"/>
  <c r="AO536" i="1"/>
  <c r="AP536" i="1"/>
  <c r="AQ536" i="1"/>
  <c r="AR536" i="1"/>
  <c r="AS536" i="1"/>
  <c r="AT536" i="1"/>
  <c r="AU536" i="1"/>
  <c r="AV536" i="1"/>
  <c r="AW536" i="1"/>
  <c r="AX536" i="1"/>
  <c r="AY536" i="1"/>
  <c r="AZ536" i="1"/>
  <c r="BA536" i="1"/>
  <c r="BB536" i="1"/>
  <c r="BC536" i="1"/>
  <c r="BD536" i="1"/>
  <c r="BE536" i="1"/>
  <c r="A542" i="1"/>
  <c r="C542" i="1"/>
  <c r="E542" i="1"/>
  <c r="F542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AG542" i="1"/>
  <c r="AH542" i="1"/>
  <c r="AI542" i="1"/>
  <c r="AJ542" i="1"/>
  <c r="AK542" i="1"/>
  <c r="AL542" i="1"/>
  <c r="AM542" i="1"/>
  <c r="AN542" i="1"/>
  <c r="AO542" i="1"/>
  <c r="AP542" i="1"/>
  <c r="AQ542" i="1"/>
  <c r="AR542" i="1"/>
  <c r="AS542" i="1"/>
  <c r="AT542" i="1"/>
  <c r="AU542" i="1"/>
  <c r="AV542" i="1"/>
  <c r="AW542" i="1"/>
  <c r="AX542" i="1"/>
  <c r="AY542" i="1"/>
  <c r="AZ542" i="1"/>
  <c r="BA542" i="1"/>
  <c r="BB542" i="1"/>
  <c r="BC542" i="1"/>
  <c r="BD542" i="1"/>
  <c r="BE542" i="1"/>
  <c r="A903" i="1"/>
  <c r="C903" i="1"/>
  <c r="E903" i="1"/>
  <c r="F903" i="1"/>
  <c r="G903" i="1"/>
  <c r="H903" i="1"/>
  <c r="I903" i="1"/>
  <c r="J903" i="1"/>
  <c r="K903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X903" i="1"/>
  <c r="Y903" i="1"/>
  <c r="Z903" i="1"/>
  <c r="AA903" i="1"/>
  <c r="AB903" i="1"/>
  <c r="AC903" i="1"/>
  <c r="AD903" i="1"/>
  <c r="AE903" i="1"/>
  <c r="AF903" i="1"/>
  <c r="AG903" i="1"/>
  <c r="AH903" i="1"/>
  <c r="AI903" i="1"/>
  <c r="AJ903" i="1"/>
  <c r="AK903" i="1"/>
  <c r="AL903" i="1"/>
  <c r="AM903" i="1"/>
  <c r="AN903" i="1"/>
  <c r="AO903" i="1"/>
  <c r="AP903" i="1"/>
  <c r="AQ903" i="1"/>
  <c r="AR903" i="1"/>
  <c r="AS903" i="1"/>
  <c r="AT903" i="1"/>
  <c r="AU903" i="1"/>
  <c r="AV903" i="1"/>
  <c r="AW903" i="1"/>
  <c r="AX903" i="1"/>
  <c r="AY903" i="1"/>
  <c r="AZ903" i="1"/>
  <c r="BA903" i="1"/>
  <c r="BB903" i="1"/>
  <c r="BC903" i="1"/>
  <c r="BD903" i="1"/>
  <c r="BE903" i="1"/>
  <c r="A1046" i="1"/>
  <c r="C1046" i="1"/>
  <c r="E1046" i="1"/>
  <c r="F1046" i="1"/>
  <c r="G1046" i="1"/>
  <c r="H1046" i="1"/>
  <c r="I1046" i="1"/>
  <c r="J1046" i="1"/>
  <c r="K1046" i="1"/>
  <c r="L1046" i="1"/>
  <c r="M1046" i="1"/>
  <c r="N1046" i="1"/>
  <c r="O1046" i="1"/>
  <c r="P1046" i="1"/>
  <c r="Q1046" i="1"/>
  <c r="R1046" i="1"/>
  <c r="S1046" i="1"/>
  <c r="T1046" i="1"/>
  <c r="U1046" i="1"/>
  <c r="V1046" i="1"/>
  <c r="W1046" i="1"/>
  <c r="X1046" i="1"/>
  <c r="Y1046" i="1"/>
  <c r="Z1046" i="1"/>
  <c r="AA1046" i="1"/>
  <c r="AB1046" i="1"/>
  <c r="AC1046" i="1"/>
  <c r="AD1046" i="1"/>
  <c r="AE1046" i="1"/>
  <c r="AF1046" i="1"/>
  <c r="AG1046" i="1"/>
  <c r="AH1046" i="1"/>
  <c r="AI1046" i="1"/>
  <c r="AJ1046" i="1"/>
  <c r="AK1046" i="1"/>
  <c r="AL1046" i="1"/>
  <c r="AM1046" i="1"/>
  <c r="AN1046" i="1"/>
  <c r="AO1046" i="1"/>
  <c r="AP1046" i="1"/>
  <c r="AQ1046" i="1"/>
  <c r="AR1046" i="1"/>
  <c r="AS1046" i="1"/>
  <c r="AT1046" i="1"/>
  <c r="AU1046" i="1"/>
  <c r="AV1046" i="1"/>
  <c r="AW1046" i="1"/>
  <c r="AX1046" i="1"/>
  <c r="AY1046" i="1"/>
  <c r="AZ1046" i="1"/>
  <c r="BA1046" i="1"/>
  <c r="BB1046" i="1"/>
  <c r="BC1046" i="1"/>
  <c r="BD1046" i="1"/>
  <c r="BE1046" i="1"/>
  <c r="A1063" i="1"/>
  <c r="C1063" i="1"/>
  <c r="E1063" i="1"/>
  <c r="F1063" i="1"/>
  <c r="G1063" i="1"/>
  <c r="H1063" i="1"/>
  <c r="I1063" i="1"/>
  <c r="J1063" i="1"/>
  <c r="K1063" i="1"/>
  <c r="L1063" i="1"/>
  <c r="M1063" i="1"/>
  <c r="N1063" i="1"/>
  <c r="O1063" i="1"/>
  <c r="P1063" i="1"/>
  <c r="Q1063" i="1"/>
  <c r="R1063" i="1"/>
  <c r="S1063" i="1"/>
  <c r="T1063" i="1"/>
  <c r="U1063" i="1"/>
  <c r="V1063" i="1"/>
  <c r="W1063" i="1"/>
  <c r="X1063" i="1"/>
  <c r="Y1063" i="1"/>
  <c r="Z1063" i="1"/>
  <c r="AA1063" i="1"/>
  <c r="AB1063" i="1"/>
  <c r="AC1063" i="1"/>
  <c r="AD1063" i="1"/>
  <c r="AE1063" i="1"/>
  <c r="AF1063" i="1"/>
  <c r="AG1063" i="1"/>
  <c r="AH1063" i="1"/>
  <c r="AI1063" i="1"/>
  <c r="AJ1063" i="1"/>
  <c r="AK1063" i="1"/>
  <c r="AL1063" i="1"/>
  <c r="AM1063" i="1"/>
  <c r="AN1063" i="1"/>
  <c r="AO1063" i="1"/>
  <c r="AP1063" i="1"/>
  <c r="AQ1063" i="1"/>
  <c r="AR1063" i="1"/>
  <c r="AS1063" i="1"/>
  <c r="AT1063" i="1"/>
  <c r="AU1063" i="1"/>
  <c r="AV1063" i="1"/>
  <c r="AW1063" i="1"/>
  <c r="AX1063" i="1"/>
  <c r="AY1063" i="1"/>
  <c r="AZ1063" i="1"/>
  <c r="BA1063" i="1"/>
  <c r="BB1063" i="1"/>
  <c r="BC1063" i="1"/>
  <c r="BD1063" i="1"/>
  <c r="BE1063" i="1"/>
  <c r="A1358" i="1"/>
  <c r="C1358" i="1"/>
  <c r="E1358" i="1"/>
  <c r="F1358" i="1"/>
  <c r="G1358" i="1"/>
  <c r="H1358" i="1"/>
  <c r="I1358" i="1"/>
  <c r="J1358" i="1"/>
  <c r="K1358" i="1"/>
  <c r="L1358" i="1"/>
  <c r="M1358" i="1"/>
  <c r="N1358" i="1"/>
  <c r="O1358" i="1"/>
  <c r="P1358" i="1"/>
  <c r="Q1358" i="1"/>
  <c r="R1358" i="1"/>
  <c r="S1358" i="1"/>
  <c r="T1358" i="1"/>
  <c r="U1358" i="1"/>
  <c r="V1358" i="1"/>
  <c r="W1358" i="1"/>
  <c r="X1358" i="1"/>
  <c r="Y1358" i="1"/>
  <c r="Z1358" i="1"/>
  <c r="AA1358" i="1"/>
  <c r="AB1358" i="1"/>
  <c r="AC1358" i="1"/>
  <c r="AD1358" i="1"/>
  <c r="AE1358" i="1"/>
  <c r="AF1358" i="1"/>
  <c r="AG1358" i="1"/>
  <c r="AH1358" i="1"/>
  <c r="AI1358" i="1"/>
  <c r="AJ1358" i="1"/>
  <c r="AK1358" i="1"/>
  <c r="AL1358" i="1"/>
  <c r="AM1358" i="1"/>
  <c r="AN1358" i="1"/>
  <c r="AO1358" i="1"/>
  <c r="AP1358" i="1"/>
  <c r="AQ1358" i="1"/>
  <c r="AR1358" i="1"/>
  <c r="AS1358" i="1"/>
  <c r="AT1358" i="1"/>
  <c r="AU1358" i="1"/>
  <c r="AV1358" i="1"/>
  <c r="AW1358" i="1"/>
  <c r="AX1358" i="1"/>
  <c r="AY1358" i="1"/>
  <c r="AZ1358" i="1"/>
  <c r="BA1358" i="1"/>
  <c r="BB1358" i="1"/>
  <c r="BC1358" i="1"/>
  <c r="BD1358" i="1"/>
  <c r="BE1358" i="1"/>
  <c r="A1379" i="1"/>
  <c r="C1379" i="1"/>
  <c r="E1379" i="1"/>
  <c r="F1379" i="1"/>
  <c r="G1379" i="1"/>
  <c r="H1379" i="1"/>
  <c r="I1379" i="1"/>
  <c r="J1379" i="1"/>
  <c r="K1379" i="1"/>
  <c r="L1379" i="1"/>
  <c r="M1379" i="1"/>
  <c r="N1379" i="1"/>
  <c r="O1379" i="1"/>
  <c r="P1379" i="1"/>
  <c r="Q1379" i="1"/>
  <c r="R1379" i="1"/>
  <c r="S1379" i="1"/>
  <c r="T1379" i="1"/>
  <c r="U1379" i="1"/>
  <c r="V1379" i="1"/>
  <c r="W1379" i="1"/>
  <c r="X1379" i="1"/>
  <c r="Y1379" i="1"/>
  <c r="Z1379" i="1"/>
  <c r="AA1379" i="1"/>
  <c r="AB1379" i="1"/>
  <c r="AC1379" i="1"/>
  <c r="AD1379" i="1"/>
  <c r="AE1379" i="1"/>
  <c r="AF1379" i="1"/>
  <c r="AG1379" i="1"/>
  <c r="AH1379" i="1"/>
  <c r="AI1379" i="1"/>
  <c r="AJ1379" i="1"/>
  <c r="AK1379" i="1"/>
  <c r="AL1379" i="1"/>
  <c r="AM1379" i="1"/>
  <c r="AN1379" i="1"/>
  <c r="AO1379" i="1"/>
  <c r="AP1379" i="1"/>
  <c r="AQ1379" i="1"/>
  <c r="AR1379" i="1"/>
  <c r="AS1379" i="1"/>
  <c r="AT1379" i="1"/>
  <c r="AU1379" i="1"/>
  <c r="AV1379" i="1"/>
  <c r="AW1379" i="1"/>
  <c r="AX1379" i="1"/>
  <c r="AY1379" i="1"/>
  <c r="AZ1379" i="1"/>
  <c r="BA1379" i="1"/>
  <c r="BB1379" i="1"/>
  <c r="BC1379" i="1"/>
  <c r="BD1379" i="1"/>
  <c r="BE1379" i="1"/>
  <c r="A1399" i="1"/>
  <c r="C1399" i="1"/>
  <c r="E1399" i="1"/>
  <c r="F1399" i="1"/>
  <c r="G1399" i="1"/>
  <c r="H1399" i="1"/>
  <c r="I1399" i="1"/>
  <c r="J1399" i="1"/>
  <c r="K1399" i="1"/>
  <c r="L1399" i="1"/>
  <c r="M1399" i="1"/>
  <c r="N1399" i="1"/>
  <c r="O1399" i="1"/>
  <c r="P1399" i="1"/>
  <c r="Q1399" i="1"/>
  <c r="R1399" i="1"/>
  <c r="S1399" i="1"/>
  <c r="T1399" i="1"/>
  <c r="U1399" i="1"/>
  <c r="V1399" i="1"/>
  <c r="W1399" i="1"/>
  <c r="X1399" i="1"/>
  <c r="Y1399" i="1"/>
  <c r="Z1399" i="1"/>
  <c r="AA1399" i="1"/>
  <c r="AB1399" i="1"/>
  <c r="AC1399" i="1"/>
  <c r="AD1399" i="1"/>
  <c r="AE1399" i="1"/>
  <c r="AF1399" i="1"/>
  <c r="AG1399" i="1"/>
  <c r="AH1399" i="1"/>
  <c r="AI1399" i="1"/>
  <c r="AJ1399" i="1"/>
  <c r="AK1399" i="1"/>
  <c r="AL1399" i="1"/>
  <c r="AM1399" i="1"/>
  <c r="AN1399" i="1"/>
  <c r="AO1399" i="1"/>
  <c r="AP1399" i="1"/>
  <c r="AQ1399" i="1"/>
  <c r="AR1399" i="1"/>
  <c r="AS1399" i="1"/>
  <c r="AT1399" i="1"/>
  <c r="AU1399" i="1"/>
  <c r="AV1399" i="1"/>
  <c r="AW1399" i="1"/>
  <c r="AX1399" i="1"/>
  <c r="AY1399" i="1"/>
  <c r="AZ1399" i="1"/>
  <c r="BA1399" i="1"/>
  <c r="BB1399" i="1"/>
  <c r="BC1399" i="1"/>
  <c r="BD1399" i="1"/>
  <c r="BE1399" i="1"/>
  <c r="A1301" i="1"/>
  <c r="C1301" i="1"/>
  <c r="E1301" i="1"/>
  <c r="F1301" i="1"/>
  <c r="G1301" i="1"/>
  <c r="H1301" i="1"/>
  <c r="I1301" i="1"/>
  <c r="J1301" i="1"/>
  <c r="K1301" i="1"/>
  <c r="L1301" i="1"/>
  <c r="M1301" i="1"/>
  <c r="N1301" i="1"/>
  <c r="O1301" i="1"/>
  <c r="P1301" i="1"/>
  <c r="Q1301" i="1"/>
  <c r="R1301" i="1"/>
  <c r="S1301" i="1"/>
  <c r="T1301" i="1"/>
  <c r="U1301" i="1"/>
  <c r="V1301" i="1"/>
  <c r="W1301" i="1"/>
  <c r="X1301" i="1"/>
  <c r="Y1301" i="1"/>
  <c r="Z1301" i="1"/>
  <c r="AA1301" i="1"/>
  <c r="AB1301" i="1"/>
  <c r="AC1301" i="1"/>
  <c r="AD1301" i="1"/>
  <c r="AE1301" i="1"/>
  <c r="AF1301" i="1"/>
  <c r="AG1301" i="1"/>
  <c r="AH1301" i="1"/>
  <c r="AI1301" i="1"/>
  <c r="AJ1301" i="1"/>
  <c r="AK1301" i="1"/>
  <c r="AL1301" i="1"/>
  <c r="AM1301" i="1"/>
  <c r="AN1301" i="1"/>
  <c r="AO1301" i="1"/>
  <c r="AP1301" i="1"/>
  <c r="AQ1301" i="1"/>
  <c r="AR1301" i="1"/>
  <c r="AS1301" i="1"/>
  <c r="AT1301" i="1"/>
  <c r="AU1301" i="1"/>
  <c r="AV1301" i="1"/>
  <c r="AW1301" i="1"/>
  <c r="AX1301" i="1"/>
  <c r="AY1301" i="1"/>
  <c r="AZ1301" i="1"/>
  <c r="BA1301" i="1"/>
  <c r="BB1301" i="1"/>
  <c r="BC1301" i="1"/>
  <c r="BD1301" i="1"/>
  <c r="BE1301" i="1"/>
  <c r="A398" i="1"/>
  <c r="C398" i="1"/>
  <c r="E398" i="1"/>
  <c r="F398" i="1"/>
  <c r="G398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X398" i="1"/>
  <c r="AY398" i="1"/>
  <c r="AZ398" i="1"/>
  <c r="BA398" i="1"/>
  <c r="BB398" i="1"/>
  <c r="BC398" i="1"/>
  <c r="BD398" i="1"/>
  <c r="BE398" i="1"/>
  <c r="A417" i="1"/>
  <c r="C417" i="1"/>
  <c r="E417" i="1"/>
  <c r="F417" i="1"/>
  <c r="G417" i="1"/>
  <c r="H417" i="1"/>
  <c r="I417" i="1"/>
  <c r="J417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V417" i="1"/>
  <c r="AW417" i="1"/>
  <c r="AX417" i="1"/>
  <c r="AY417" i="1"/>
  <c r="AZ417" i="1"/>
  <c r="BA417" i="1"/>
  <c r="BB417" i="1"/>
  <c r="BC417" i="1"/>
  <c r="BD417" i="1"/>
  <c r="BE417" i="1"/>
  <c r="A1261" i="1"/>
  <c r="C1261" i="1"/>
  <c r="E1261" i="1"/>
  <c r="F1261" i="1"/>
  <c r="G1261" i="1"/>
  <c r="H1261" i="1"/>
  <c r="I1261" i="1"/>
  <c r="J1261" i="1"/>
  <c r="K1261" i="1"/>
  <c r="L1261" i="1"/>
  <c r="M1261" i="1"/>
  <c r="N1261" i="1"/>
  <c r="O1261" i="1"/>
  <c r="P1261" i="1"/>
  <c r="Q1261" i="1"/>
  <c r="R1261" i="1"/>
  <c r="S1261" i="1"/>
  <c r="T1261" i="1"/>
  <c r="U1261" i="1"/>
  <c r="V1261" i="1"/>
  <c r="W1261" i="1"/>
  <c r="X1261" i="1"/>
  <c r="Y1261" i="1"/>
  <c r="Z1261" i="1"/>
  <c r="AA1261" i="1"/>
  <c r="AB1261" i="1"/>
  <c r="AC1261" i="1"/>
  <c r="AD1261" i="1"/>
  <c r="AE1261" i="1"/>
  <c r="AF1261" i="1"/>
  <c r="AG1261" i="1"/>
  <c r="AH1261" i="1"/>
  <c r="AI1261" i="1"/>
  <c r="AJ1261" i="1"/>
  <c r="AK1261" i="1"/>
  <c r="AL1261" i="1"/>
  <c r="AM1261" i="1"/>
  <c r="AN1261" i="1"/>
  <c r="AO1261" i="1"/>
  <c r="AP1261" i="1"/>
  <c r="AQ1261" i="1"/>
  <c r="AR1261" i="1"/>
  <c r="AS1261" i="1"/>
  <c r="AT1261" i="1"/>
  <c r="AU1261" i="1"/>
  <c r="AV1261" i="1"/>
  <c r="AW1261" i="1"/>
  <c r="AX1261" i="1"/>
  <c r="AY1261" i="1"/>
  <c r="AZ1261" i="1"/>
  <c r="BA1261" i="1"/>
  <c r="BB1261" i="1"/>
  <c r="BC1261" i="1"/>
  <c r="BD1261" i="1"/>
  <c r="BE1261" i="1"/>
  <c r="A1282" i="1"/>
  <c r="C1282" i="1"/>
  <c r="E1282" i="1"/>
  <c r="F1282" i="1"/>
  <c r="G1282" i="1"/>
  <c r="H1282" i="1"/>
  <c r="I1282" i="1"/>
  <c r="J1282" i="1"/>
  <c r="K1282" i="1"/>
  <c r="L1282" i="1"/>
  <c r="M1282" i="1"/>
  <c r="N1282" i="1"/>
  <c r="O1282" i="1"/>
  <c r="P1282" i="1"/>
  <c r="Q1282" i="1"/>
  <c r="R1282" i="1"/>
  <c r="S1282" i="1"/>
  <c r="T1282" i="1"/>
  <c r="U1282" i="1"/>
  <c r="V1282" i="1"/>
  <c r="W1282" i="1"/>
  <c r="X1282" i="1"/>
  <c r="Y1282" i="1"/>
  <c r="Z1282" i="1"/>
  <c r="AA1282" i="1"/>
  <c r="AB1282" i="1"/>
  <c r="AC1282" i="1"/>
  <c r="AD1282" i="1"/>
  <c r="AE1282" i="1"/>
  <c r="AF1282" i="1"/>
  <c r="AG1282" i="1"/>
  <c r="AH1282" i="1"/>
  <c r="AI1282" i="1"/>
  <c r="AJ1282" i="1"/>
  <c r="AK1282" i="1"/>
  <c r="AL1282" i="1"/>
  <c r="AM1282" i="1"/>
  <c r="AN1282" i="1"/>
  <c r="AO1282" i="1"/>
  <c r="AP1282" i="1"/>
  <c r="AQ1282" i="1"/>
  <c r="AR1282" i="1"/>
  <c r="AS1282" i="1"/>
  <c r="AT1282" i="1"/>
  <c r="AU1282" i="1"/>
  <c r="AV1282" i="1"/>
  <c r="AW1282" i="1"/>
  <c r="AX1282" i="1"/>
  <c r="AY1282" i="1"/>
  <c r="AZ1282" i="1"/>
  <c r="BA1282" i="1"/>
  <c r="BB1282" i="1"/>
  <c r="BC1282" i="1"/>
  <c r="BD1282" i="1"/>
  <c r="BE1282" i="1"/>
  <c r="A402" i="1"/>
  <c r="C402" i="1"/>
  <c r="E402" i="1"/>
  <c r="F402" i="1"/>
  <c r="G402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X402" i="1"/>
  <c r="AY402" i="1"/>
  <c r="AZ402" i="1"/>
  <c r="BA402" i="1"/>
  <c r="BB402" i="1"/>
  <c r="BC402" i="1"/>
  <c r="BD402" i="1"/>
  <c r="BE402" i="1"/>
  <c r="A421" i="1"/>
  <c r="C421" i="1"/>
  <c r="E421" i="1"/>
  <c r="F421" i="1"/>
  <c r="G421" i="1"/>
  <c r="H421" i="1"/>
  <c r="I421" i="1"/>
  <c r="J421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V421" i="1"/>
  <c r="AW421" i="1"/>
  <c r="AX421" i="1"/>
  <c r="AY421" i="1"/>
  <c r="AZ421" i="1"/>
  <c r="BA421" i="1"/>
  <c r="BB421" i="1"/>
  <c r="BC421" i="1"/>
  <c r="BD421" i="1"/>
  <c r="BE421" i="1"/>
  <c r="A708" i="1"/>
  <c r="C708" i="1"/>
  <c r="E708" i="1"/>
  <c r="F708" i="1"/>
  <c r="G708" i="1"/>
  <c r="H708" i="1"/>
  <c r="I708" i="1"/>
  <c r="J708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AG708" i="1"/>
  <c r="AH708" i="1"/>
  <c r="AI708" i="1"/>
  <c r="AJ708" i="1"/>
  <c r="AK708" i="1"/>
  <c r="AL708" i="1"/>
  <c r="AM708" i="1"/>
  <c r="AN708" i="1"/>
  <c r="AO708" i="1"/>
  <c r="AP708" i="1"/>
  <c r="AQ708" i="1"/>
  <c r="AR708" i="1"/>
  <c r="AS708" i="1"/>
  <c r="AT708" i="1"/>
  <c r="AU708" i="1"/>
  <c r="AV708" i="1"/>
  <c r="AW708" i="1"/>
  <c r="AX708" i="1"/>
  <c r="AY708" i="1"/>
  <c r="AZ708" i="1"/>
  <c r="BA708" i="1"/>
  <c r="BB708" i="1"/>
  <c r="BC708" i="1"/>
  <c r="BD708" i="1"/>
  <c r="BE708" i="1"/>
  <c r="A727" i="1"/>
  <c r="C727" i="1"/>
  <c r="E727" i="1"/>
  <c r="F727" i="1"/>
  <c r="G727" i="1"/>
  <c r="H727" i="1"/>
  <c r="I727" i="1"/>
  <c r="J727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Z727" i="1"/>
  <c r="AA727" i="1"/>
  <c r="AB727" i="1"/>
  <c r="AC727" i="1"/>
  <c r="AD727" i="1"/>
  <c r="AE727" i="1"/>
  <c r="AF727" i="1"/>
  <c r="AG727" i="1"/>
  <c r="AH727" i="1"/>
  <c r="AI727" i="1"/>
  <c r="AJ727" i="1"/>
  <c r="AK727" i="1"/>
  <c r="AL727" i="1"/>
  <c r="AM727" i="1"/>
  <c r="AN727" i="1"/>
  <c r="AO727" i="1"/>
  <c r="AP727" i="1"/>
  <c r="AQ727" i="1"/>
  <c r="AR727" i="1"/>
  <c r="AS727" i="1"/>
  <c r="AT727" i="1"/>
  <c r="AU727" i="1"/>
  <c r="AV727" i="1"/>
  <c r="AW727" i="1"/>
  <c r="AX727" i="1"/>
  <c r="AY727" i="1"/>
  <c r="AZ727" i="1"/>
  <c r="BA727" i="1"/>
  <c r="BB727" i="1"/>
  <c r="BC727" i="1"/>
  <c r="BD727" i="1"/>
  <c r="BE727" i="1"/>
  <c r="A693" i="1"/>
  <c r="C693" i="1"/>
  <c r="E693" i="1"/>
  <c r="F693" i="1"/>
  <c r="G693" i="1"/>
  <c r="H693" i="1"/>
  <c r="I693" i="1"/>
  <c r="J693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AD693" i="1"/>
  <c r="AE693" i="1"/>
  <c r="AF693" i="1"/>
  <c r="AG693" i="1"/>
  <c r="AH693" i="1"/>
  <c r="AI693" i="1"/>
  <c r="AJ693" i="1"/>
  <c r="AK693" i="1"/>
  <c r="AL693" i="1"/>
  <c r="AM693" i="1"/>
  <c r="AN693" i="1"/>
  <c r="AO693" i="1"/>
  <c r="AP693" i="1"/>
  <c r="AQ693" i="1"/>
  <c r="AR693" i="1"/>
  <c r="AS693" i="1"/>
  <c r="AT693" i="1"/>
  <c r="AU693" i="1"/>
  <c r="AV693" i="1"/>
  <c r="AW693" i="1"/>
  <c r="AX693" i="1"/>
  <c r="AY693" i="1"/>
  <c r="AZ693" i="1"/>
  <c r="BA693" i="1"/>
  <c r="BB693" i="1"/>
  <c r="BC693" i="1"/>
  <c r="BD693" i="1"/>
  <c r="BE693" i="1"/>
  <c r="A710" i="1"/>
  <c r="C710" i="1"/>
  <c r="E710" i="1"/>
  <c r="F710" i="1"/>
  <c r="G710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AG710" i="1"/>
  <c r="AH710" i="1"/>
  <c r="AI710" i="1"/>
  <c r="AJ710" i="1"/>
  <c r="AK710" i="1"/>
  <c r="AL710" i="1"/>
  <c r="AM710" i="1"/>
  <c r="AN710" i="1"/>
  <c r="AO710" i="1"/>
  <c r="AP710" i="1"/>
  <c r="AQ710" i="1"/>
  <c r="AR710" i="1"/>
  <c r="AS710" i="1"/>
  <c r="AT710" i="1"/>
  <c r="AU710" i="1"/>
  <c r="AV710" i="1"/>
  <c r="AW710" i="1"/>
  <c r="AX710" i="1"/>
  <c r="AY710" i="1"/>
  <c r="AZ710" i="1"/>
  <c r="BA710" i="1"/>
  <c r="BB710" i="1"/>
  <c r="BC710" i="1"/>
  <c r="BD710" i="1"/>
  <c r="BE710" i="1"/>
  <c r="A440" i="1"/>
  <c r="C440" i="1"/>
  <c r="E440" i="1"/>
  <c r="F440" i="1"/>
  <c r="G440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V440" i="1"/>
  <c r="AW440" i="1"/>
  <c r="AX440" i="1"/>
  <c r="AY440" i="1"/>
  <c r="AZ440" i="1"/>
  <c r="BA440" i="1"/>
  <c r="BB440" i="1"/>
  <c r="BC440" i="1"/>
  <c r="BD440" i="1"/>
  <c r="BE440" i="1"/>
  <c r="A460" i="1"/>
  <c r="C460" i="1"/>
  <c r="E460" i="1"/>
  <c r="F460" i="1"/>
  <c r="G460" i="1"/>
  <c r="H460" i="1"/>
  <c r="I460" i="1"/>
  <c r="J460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V460" i="1"/>
  <c r="AW460" i="1"/>
  <c r="AX460" i="1"/>
  <c r="AY460" i="1"/>
  <c r="AZ460" i="1"/>
  <c r="BA460" i="1"/>
  <c r="BB460" i="1"/>
  <c r="BC460" i="1"/>
  <c r="BD460" i="1"/>
  <c r="BE460" i="1"/>
  <c r="A982" i="1"/>
  <c r="C982" i="1"/>
  <c r="E982" i="1"/>
  <c r="F982" i="1"/>
  <c r="G982" i="1"/>
  <c r="H982" i="1"/>
  <c r="I982" i="1"/>
  <c r="J982" i="1"/>
  <c r="K982" i="1"/>
  <c r="L982" i="1"/>
  <c r="M982" i="1"/>
  <c r="N982" i="1"/>
  <c r="O982" i="1"/>
  <c r="P982" i="1"/>
  <c r="Q982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AG982" i="1"/>
  <c r="AH982" i="1"/>
  <c r="AI982" i="1"/>
  <c r="AJ982" i="1"/>
  <c r="AK982" i="1"/>
  <c r="AL982" i="1"/>
  <c r="AM982" i="1"/>
  <c r="AN982" i="1"/>
  <c r="AO982" i="1"/>
  <c r="AP982" i="1"/>
  <c r="AQ982" i="1"/>
  <c r="AR982" i="1"/>
  <c r="AS982" i="1"/>
  <c r="AT982" i="1"/>
  <c r="AU982" i="1"/>
  <c r="AV982" i="1"/>
  <c r="AW982" i="1"/>
  <c r="AX982" i="1"/>
  <c r="AY982" i="1"/>
  <c r="AZ982" i="1"/>
  <c r="BA982" i="1"/>
  <c r="BB982" i="1"/>
  <c r="BC982" i="1"/>
  <c r="BD982" i="1"/>
  <c r="BE982" i="1"/>
  <c r="A983" i="1"/>
  <c r="C983" i="1"/>
  <c r="E983" i="1"/>
  <c r="F983" i="1"/>
  <c r="G983" i="1"/>
  <c r="H983" i="1"/>
  <c r="I983" i="1"/>
  <c r="J983" i="1"/>
  <c r="K983" i="1"/>
  <c r="L983" i="1"/>
  <c r="M983" i="1"/>
  <c r="N983" i="1"/>
  <c r="O983" i="1"/>
  <c r="P983" i="1"/>
  <c r="Q983" i="1"/>
  <c r="R983" i="1"/>
  <c r="S983" i="1"/>
  <c r="T983" i="1"/>
  <c r="U983" i="1"/>
  <c r="V983" i="1"/>
  <c r="W983" i="1"/>
  <c r="X983" i="1"/>
  <c r="Y983" i="1"/>
  <c r="Z983" i="1"/>
  <c r="AA983" i="1"/>
  <c r="AB983" i="1"/>
  <c r="AC983" i="1"/>
  <c r="AD983" i="1"/>
  <c r="AE983" i="1"/>
  <c r="AF983" i="1"/>
  <c r="AG983" i="1"/>
  <c r="AH983" i="1"/>
  <c r="AI983" i="1"/>
  <c r="AJ983" i="1"/>
  <c r="AK983" i="1"/>
  <c r="AL983" i="1"/>
  <c r="AM983" i="1"/>
  <c r="AN983" i="1"/>
  <c r="AO983" i="1"/>
  <c r="AP983" i="1"/>
  <c r="AQ983" i="1"/>
  <c r="AR983" i="1"/>
  <c r="AS983" i="1"/>
  <c r="AT983" i="1"/>
  <c r="AU983" i="1"/>
  <c r="AV983" i="1"/>
  <c r="AW983" i="1"/>
  <c r="AX983" i="1"/>
  <c r="AY983" i="1"/>
  <c r="AZ983" i="1"/>
  <c r="BA983" i="1"/>
  <c r="BB983" i="1"/>
  <c r="BC983" i="1"/>
  <c r="BD983" i="1"/>
  <c r="BE983" i="1"/>
  <c r="A984" i="1"/>
  <c r="C984" i="1"/>
  <c r="E984" i="1"/>
  <c r="F984" i="1"/>
  <c r="G984" i="1"/>
  <c r="H984" i="1"/>
  <c r="I984" i="1"/>
  <c r="J984" i="1"/>
  <c r="K984" i="1"/>
  <c r="L984" i="1"/>
  <c r="M984" i="1"/>
  <c r="N984" i="1"/>
  <c r="O984" i="1"/>
  <c r="P984" i="1"/>
  <c r="Q984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AG984" i="1"/>
  <c r="AH984" i="1"/>
  <c r="AI984" i="1"/>
  <c r="AJ984" i="1"/>
  <c r="AK984" i="1"/>
  <c r="AL984" i="1"/>
  <c r="AM984" i="1"/>
  <c r="AN984" i="1"/>
  <c r="AO984" i="1"/>
  <c r="AP984" i="1"/>
  <c r="AQ984" i="1"/>
  <c r="AR984" i="1"/>
  <c r="AS984" i="1"/>
  <c r="AT984" i="1"/>
  <c r="AU984" i="1"/>
  <c r="AV984" i="1"/>
  <c r="AW984" i="1"/>
  <c r="AX984" i="1"/>
  <c r="AY984" i="1"/>
  <c r="AZ984" i="1"/>
  <c r="BA984" i="1"/>
  <c r="BB984" i="1"/>
  <c r="BC984" i="1"/>
  <c r="BD984" i="1"/>
  <c r="BE984" i="1"/>
  <c r="A494" i="1"/>
  <c r="C494" i="1"/>
  <c r="E494" i="1"/>
  <c r="F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O494" i="1"/>
  <c r="AP494" i="1"/>
  <c r="AQ494" i="1"/>
  <c r="AR494" i="1"/>
  <c r="AS494" i="1"/>
  <c r="AT494" i="1"/>
  <c r="AU494" i="1"/>
  <c r="AV494" i="1"/>
  <c r="AW494" i="1"/>
  <c r="AX494" i="1"/>
  <c r="AY494" i="1"/>
  <c r="AZ494" i="1"/>
  <c r="BA494" i="1"/>
  <c r="BB494" i="1"/>
  <c r="BC494" i="1"/>
  <c r="BD494" i="1"/>
  <c r="BE494" i="1"/>
  <c r="A513" i="1"/>
  <c r="C513" i="1"/>
  <c r="E513" i="1"/>
  <c r="F513" i="1"/>
  <c r="G513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AG513" i="1"/>
  <c r="AH513" i="1"/>
  <c r="AI513" i="1"/>
  <c r="AJ513" i="1"/>
  <c r="AK513" i="1"/>
  <c r="AL513" i="1"/>
  <c r="AM513" i="1"/>
  <c r="AN513" i="1"/>
  <c r="AO513" i="1"/>
  <c r="AP513" i="1"/>
  <c r="AQ513" i="1"/>
  <c r="AR513" i="1"/>
  <c r="AS513" i="1"/>
  <c r="AT513" i="1"/>
  <c r="AU513" i="1"/>
  <c r="AV513" i="1"/>
  <c r="AW513" i="1"/>
  <c r="AX513" i="1"/>
  <c r="AY513" i="1"/>
  <c r="AZ513" i="1"/>
  <c r="BA513" i="1"/>
  <c r="BB513" i="1"/>
  <c r="BC513" i="1"/>
  <c r="BD513" i="1"/>
  <c r="BE513" i="1"/>
  <c r="A333" i="1"/>
  <c r="C333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A355" i="1"/>
  <c r="C355" i="1"/>
  <c r="E355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A378" i="1"/>
  <c r="C378" i="1"/>
  <c r="E378" i="1"/>
  <c r="F378" i="1"/>
  <c r="G378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AX378" i="1"/>
  <c r="AY378" i="1"/>
  <c r="AZ378" i="1"/>
  <c r="BA378" i="1"/>
  <c r="BB378" i="1"/>
  <c r="BC378" i="1"/>
  <c r="BD378" i="1"/>
  <c r="BE378" i="1"/>
  <c r="A1042" i="1"/>
  <c r="C1042" i="1"/>
  <c r="E1042" i="1"/>
  <c r="F1042" i="1"/>
  <c r="G1042" i="1"/>
  <c r="H1042" i="1"/>
  <c r="I1042" i="1"/>
  <c r="J1042" i="1"/>
  <c r="K1042" i="1"/>
  <c r="L1042" i="1"/>
  <c r="M1042" i="1"/>
  <c r="N1042" i="1"/>
  <c r="O1042" i="1"/>
  <c r="P1042" i="1"/>
  <c r="Q1042" i="1"/>
  <c r="R1042" i="1"/>
  <c r="S1042" i="1"/>
  <c r="T1042" i="1"/>
  <c r="U1042" i="1"/>
  <c r="V1042" i="1"/>
  <c r="W1042" i="1"/>
  <c r="X1042" i="1"/>
  <c r="Y1042" i="1"/>
  <c r="Z1042" i="1"/>
  <c r="AA1042" i="1"/>
  <c r="AB1042" i="1"/>
  <c r="AC1042" i="1"/>
  <c r="AD1042" i="1"/>
  <c r="AE1042" i="1"/>
  <c r="AF1042" i="1"/>
  <c r="AG1042" i="1"/>
  <c r="AH1042" i="1"/>
  <c r="AI1042" i="1"/>
  <c r="AJ1042" i="1"/>
  <c r="AK1042" i="1"/>
  <c r="AL1042" i="1"/>
  <c r="AM1042" i="1"/>
  <c r="AN1042" i="1"/>
  <c r="AO1042" i="1"/>
  <c r="AP1042" i="1"/>
  <c r="AQ1042" i="1"/>
  <c r="AR1042" i="1"/>
  <c r="AS1042" i="1"/>
  <c r="AT1042" i="1"/>
  <c r="AU1042" i="1"/>
  <c r="AV1042" i="1"/>
  <c r="AW1042" i="1"/>
  <c r="AX1042" i="1"/>
  <c r="AY1042" i="1"/>
  <c r="AZ1042" i="1"/>
  <c r="BA1042" i="1"/>
  <c r="BB1042" i="1"/>
  <c r="BC1042" i="1"/>
  <c r="BD1042" i="1"/>
  <c r="BE1042" i="1"/>
  <c r="A1059" i="1"/>
  <c r="C1059" i="1"/>
  <c r="E1059" i="1"/>
  <c r="F1059" i="1"/>
  <c r="G1059" i="1"/>
  <c r="H1059" i="1"/>
  <c r="I1059" i="1"/>
  <c r="J1059" i="1"/>
  <c r="K1059" i="1"/>
  <c r="L1059" i="1"/>
  <c r="M1059" i="1"/>
  <c r="N1059" i="1"/>
  <c r="O1059" i="1"/>
  <c r="P1059" i="1"/>
  <c r="Q1059" i="1"/>
  <c r="R1059" i="1"/>
  <c r="S1059" i="1"/>
  <c r="T1059" i="1"/>
  <c r="U1059" i="1"/>
  <c r="V1059" i="1"/>
  <c r="W1059" i="1"/>
  <c r="X1059" i="1"/>
  <c r="Y1059" i="1"/>
  <c r="Z1059" i="1"/>
  <c r="AA1059" i="1"/>
  <c r="AB1059" i="1"/>
  <c r="AC1059" i="1"/>
  <c r="AD1059" i="1"/>
  <c r="AE1059" i="1"/>
  <c r="AF1059" i="1"/>
  <c r="AG1059" i="1"/>
  <c r="AH1059" i="1"/>
  <c r="AI1059" i="1"/>
  <c r="AJ1059" i="1"/>
  <c r="AK1059" i="1"/>
  <c r="AL1059" i="1"/>
  <c r="AM1059" i="1"/>
  <c r="AN1059" i="1"/>
  <c r="AO1059" i="1"/>
  <c r="AP1059" i="1"/>
  <c r="AQ1059" i="1"/>
  <c r="AR1059" i="1"/>
  <c r="AS1059" i="1"/>
  <c r="AT1059" i="1"/>
  <c r="AU1059" i="1"/>
  <c r="AV1059" i="1"/>
  <c r="AW1059" i="1"/>
  <c r="AX1059" i="1"/>
  <c r="AY1059" i="1"/>
  <c r="AZ1059" i="1"/>
  <c r="BA1059" i="1"/>
  <c r="BB1059" i="1"/>
  <c r="BC1059" i="1"/>
  <c r="BD1059" i="1"/>
  <c r="BE1059" i="1"/>
  <c r="A1084" i="1"/>
  <c r="C1084" i="1"/>
  <c r="E1084" i="1"/>
  <c r="F1084" i="1"/>
  <c r="G1084" i="1"/>
  <c r="H1084" i="1"/>
  <c r="I1084" i="1"/>
  <c r="J1084" i="1"/>
  <c r="K1084" i="1"/>
  <c r="L1084" i="1"/>
  <c r="M1084" i="1"/>
  <c r="N1084" i="1"/>
  <c r="O1084" i="1"/>
  <c r="P1084" i="1"/>
  <c r="Q1084" i="1"/>
  <c r="R1084" i="1"/>
  <c r="S1084" i="1"/>
  <c r="T1084" i="1"/>
  <c r="U1084" i="1"/>
  <c r="V1084" i="1"/>
  <c r="W1084" i="1"/>
  <c r="X1084" i="1"/>
  <c r="Y1084" i="1"/>
  <c r="Z1084" i="1"/>
  <c r="AA1084" i="1"/>
  <c r="AB1084" i="1"/>
  <c r="AC1084" i="1"/>
  <c r="AD1084" i="1"/>
  <c r="AE1084" i="1"/>
  <c r="AF1084" i="1"/>
  <c r="AG1084" i="1"/>
  <c r="AH1084" i="1"/>
  <c r="AI1084" i="1"/>
  <c r="AJ1084" i="1"/>
  <c r="AK1084" i="1"/>
  <c r="AL1084" i="1"/>
  <c r="AM1084" i="1"/>
  <c r="AN1084" i="1"/>
  <c r="AO1084" i="1"/>
  <c r="AP1084" i="1"/>
  <c r="AQ1084" i="1"/>
  <c r="AR1084" i="1"/>
  <c r="AS1084" i="1"/>
  <c r="AT1084" i="1"/>
  <c r="AU1084" i="1"/>
  <c r="AV1084" i="1"/>
  <c r="AW1084" i="1"/>
  <c r="AX1084" i="1"/>
  <c r="AY1084" i="1"/>
  <c r="AZ1084" i="1"/>
  <c r="BA1084" i="1"/>
  <c r="BB1084" i="1"/>
  <c r="BC1084" i="1"/>
  <c r="BD1084" i="1"/>
  <c r="BE1084" i="1"/>
  <c r="A18" i="1"/>
  <c r="C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A38" i="1"/>
  <c r="C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A127" i="1"/>
  <c r="C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A150" i="1"/>
  <c r="C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A400" i="1"/>
  <c r="C400" i="1"/>
  <c r="E400" i="1"/>
  <c r="F400" i="1"/>
  <c r="G400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X400" i="1"/>
  <c r="AY400" i="1"/>
  <c r="AZ400" i="1"/>
  <c r="BA400" i="1"/>
  <c r="BB400" i="1"/>
  <c r="BC400" i="1"/>
  <c r="BD400" i="1"/>
  <c r="BE400" i="1"/>
  <c r="A419" i="1"/>
  <c r="C419" i="1"/>
  <c r="E419" i="1"/>
  <c r="F419" i="1"/>
  <c r="G419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V419" i="1"/>
  <c r="AW419" i="1"/>
  <c r="AX419" i="1"/>
  <c r="AY419" i="1"/>
  <c r="AZ419" i="1"/>
  <c r="BA419" i="1"/>
  <c r="BB419" i="1"/>
  <c r="BC419" i="1"/>
  <c r="BD419" i="1"/>
  <c r="BE419" i="1"/>
  <c r="A1122" i="1"/>
  <c r="C1122" i="1"/>
  <c r="E1122" i="1"/>
  <c r="F1122" i="1"/>
  <c r="G1122" i="1"/>
  <c r="H1122" i="1"/>
  <c r="I1122" i="1"/>
  <c r="J1122" i="1"/>
  <c r="K1122" i="1"/>
  <c r="L1122" i="1"/>
  <c r="M1122" i="1"/>
  <c r="N1122" i="1"/>
  <c r="O1122" i="1"/>
  <c r="P1122" i="1"/>
  <c r="Q1122" i="1"/>
  <c r="R1122" i="1"/>
  <c r="S1122" i="1"/>
  <c r="T1122" i="1"/>
  <c r="U1122" i="1"/>
  <c r="V1122" i="1"/>
  <c r="W1122" i="1"/>
  <c r="X1122" i="1"/>
  <c r="Y1122" i="1"/>
  <c r="Z1122" i="1"/>
  <c r="AA1122" i="1"/>
  <c r="AB1122" i="1"/>
  <c r="AC1122" i="1"/>
  <c r="AD1122" i="1"/>
  <c r="AE1122" i="1"/>
  <c r="AF1122" i="1"/>
  <c r="AG1122" i="1"/>
  <c r="AH1122" i="1"/>
  <c r="AI1122" i="1"/>
  <c r="AJ1122" i="1"/>
  <c r="AK1122" i="1"/>
  <c r="AL1122" i="1"/>
  <c r="AM1122" i="1"/>
  <c r="AN1122" i="1"/>
  <c r="AO1122" i="1"/>
  <c r="AP1122" i="1"/>
  <c r="AQ1122" i="1"/>
  <c r="AR1122" i="1"/>
  <c r="AS1122" i="1"/>
  <c r="AT1122" i="1"/>
  <c r="AU1122" i="1"/>
  <c r="AV1122" i="1"/>
  <c r="AW1122" i="1"/>
  <c r="AX1122" i="1"/>
  <c r="AY1122" i="1"/>
  <c r="AZ1122" i="1"/>
  <c r="BA1122" i="1"/>
  <c r="BB1122" i="1"/>
  <c r="BC1122" i="1"/>
  <c r="BD1122" i="1"/>
  <c r="BE1122" i="1"/>
  <c r="A1158" i="1"/>
  <c r="C1158" i="1"/>
  <c r="E1158" i="1"/>
  <c r="F1158" i="1"/>
  <c r="G1158" i="1"/>
  <c r="H1158" i="1"/>
  <c r="I1158" i="1"/>
  <c r="J1158" i="1"/>
  <c r="K1158" i="1"/>
  <c r="L1158" i="1"/>
  <c r="M1158" i="1"/>
  <c r="N1158" i="1"/>
  <c r="O1158" i="1"/>
  <c r="P1158" i="1"/>
  <c r="Q1158" i="1"/>
  <c r="R1158" i="1"/>
  <c r="S1158" i="1"/>
  <c r="T1158" i="1"/>
  <c r="U1158" i="1"/>
  <c r="V1158" i="1"/>
  <c r="W1158" i="1"/>
  <c r="X1158" i="1"/>
  <c r="Y1158" i="1"/>
  <c r="Z1158" i="1"/>
  <c r="AA1158" i="1"/>
  <c r="AB1158" i="1"/>
  <c r="AC1158" i="1"/>
  <c r="AD1158" i="1"/>
  <c r="AE1158" i="1"/>
  <c r="AF1158" i="1"/>
  <c r="AG1158" i="1"/>
  <c r="AH1158" i="1"/>
  <c r="AI1158" i="1"/>
  <c r="AJ1158" i="1"/>
  <c r="AK1158" i="1"/>
  <c r="AL1158" i="1"/>
  <c r="AM1158" i="1"/>
  <c r="AN1158" i="1"/>
  <c r="AO1158" i="1"/>
  <c r="AP1158" i="1"/>
  <c r="AQ1158" i="1"/>
  <c r="AR1158" i="1"/>
  <c r="AS1158" i="1"/>
  <c r="AT1158" i="1"/>
  <c r="AU1158" i="1"/>
  <c r="AV1158" i="1"/>
  <c r="AW1158" i="1"/>
  <c r="AX1158" i="1"/>
  <c r="AY1158" i="1"/>
  <c r="AZ1158" i="1"/>
  <c r="BA1158" i="1"/>
  <c r="BB1158" i="1"/>
  <c r="BC1158" i="1"/>
  <c r="BD1158" i="1"/>
  <c r="BE1158" i="1"/>
  <c r="A1181" i="1"/>
  <c r="C1181" i="1"/>
  <c r="E1181" i="1"/>
  <c r="F1181" i="1"/>
  <c r="G1181" i="1"/>
  <c r="H1181" i="1"/>
  <c r="I1181" i="1"/>
  <c r="J1181" i="1"/>
  <c r="K1181" i="1"/>
  <c r="L1181" i="1"/>
  <c r="M1181" i="1"/>
  <c r="N1181" i="1"/>
  <c r="O1181" i="1"/>
  <c r="P1181" i="1"/>
  <c r="Q1181" i="1"/>
  <c r="R1181" i="1"/>
  <c r="S1181" i="1"/>
  <c r="T1181" i="1"/>
  <c r="U1181" i="1"/>
  <c r="V1181" i="1"/>
  <c r="W1181" i="1"/>
  <c r="X1181" i="1"/>
  <c r="Y1181" i="1"/>
  <c r="Z1181" i="1"/>
  <c r="AA1181" i="1"/>
  <c r="AB1181" i="1"/>
  <c r="AC1181" i="1"/>
  <c r="AD1181" i="1"/>
  <c r="AE1181" i="1"/>
  <c r="AF1181" i="1"/>
  <c r="AG1181" i="1"/>
  <c r="AH1181" i="1"/>
  <c r="AI1181" i="1"/>
  <c r="AJ1181" i="1"/>
  <c r="AK1181" i="1"/>
  <c r="AL1181" i="1"/>
  <c r="AM1181" i="1"/>
  <c r="AN1181" i="1"/>
  <c r="AO1181" i="1"/>
  <c r="AP1181" i="1"/>
  <c r="AQ1181" i="1"/>
  <c r="AR1181" i="1"/>
  <c r="AS1181" i="1"/>
  <c r="AT1181" i="1"/>
  <c r="AU1181" i="1"/>
  <c r="AV1181" i="1"/>
  <c r="AW1181" i="1"/>
  <c r="AX1181" i="1"/>
  <c r="AY1181" i="1"/>
  <c r="AZ1181" i="1"/>
  <c r="BA1181" i="1"/>
  <c r="BB1181" i="1"/>
  <c r="BC1181" i="1"/>
  <c r="BD1181" i="1"/>
  <c r="BE1181" i="1"/>
  <c r="A1204" i="1"/>
  <c r="C1204" i="1"/>
  <c r="E1204" i="1"/>
  <c r="F1204" i="1"/>
  <c r="G1204" i="1"/>
  <c r="H1204" i="1"/>
  <c r="I1204" i="1"/>
  <c r="J1204" i="1"/>
  <c r="K1204" i="1"/>
  <c r="L1204" i="1"/>
  <c r="M1204" i="1"/>
  <c r="N1204" i="1"/>
  <c r="O1204" i="1"/>
  <c r="P1204" i="1"/>
  <c r="Q1204" i="1"/>
  <c r="R1204" i="1"/>
  <c r="S1204" i="1"/>
  <c r="T1204" i="1"/>
  <c r="U1204" i="1"/>
  <c r="V1204" i="1"/>
  <c r="W1204" i="1"/>
  <c r="X1204" i="1"/>
  <c r="Y1204" i="1"/>
  <c r="Z1204" i="1"/>
  <c r="AA1204" i="1"/>
  <c r="AB1204" i="1"/>
  <c r="AC1204" i="1"/>
  <c r="AD1204" i="1"/>
  <c r="AE1204" i="1"/>
  <c r="AF1204" i="1"/>
  <c r="AG1204" i="1"/>
  <c r="AH1204" i="1"/>
  <c r="AI1204" i="1"/>
  <c r="AJ1204" i="1"/>
  <c r="AK1204" i="1"/>
  <c r="AL1204" i="1"/>
  <c r="AM1204" i="1"/>
  <c r="AN1204" i="1"/>
  <c r="AO1204" i="1"/>
  <c r="AP1204" i="1"/>
  <c r="AQ1204" i="1"/>
  <c r="AR1204" i="1"/>
  <c r="AS1204" i="1"/>
  <c r="AT1204" i="1"/>
  <c r="AU1204" i="1"/>
  <c r="AV1204" i="1"/>
  <c r="AW1204" i="1"/>
  <c r="AX1204" i="1"/>
  <c r="AY1204" i="1"/>
  <c r="AZ1204" i="1"/>
  <c r="BA1204" i="1"/>
  <c r="BB1204" i="1"/>
  <c r="BC1204" i="1"/>
  <c r="BD1204" i="1"/>
  <c r="BE1204" i="1"/>
  <c r="A19" i="1"/>
  <c r="C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A39" i="1"/>
  <c r="C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A128" i="1"/>
  <c r="C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A151" i="1"/>
  <c r="C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A401" i="1"/>
  <c r="C401" i="1"/>
  <c r="E401" i="1"/>
  <c r="F401" i="1"/>
  <c r="G401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X401" i="1"/>
  <c r="AY401" i="1"/>
  <c r="AZ401" i="1"/>
  <c r="BA401" i="1"/>
  <c r="BB401" i="1"/>
  <c r="BC401" i="1"/>
  <c r="BD401" i="1"/>
  <c r="BE401" i="1"/>
  <c r="A420" i="1"/>
  <c r="C420" i="1"/>
  <c r="E420" i="1"/>
  <c r="F420" i="1"/>
  <c r="G420" i="1"/>
  <c r="H420" i="1"/>
  <c r="I420" i="1"/>
  <c r="J420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V420" i="1"/>
  <c r="AW420" i="1"/>
  <c r="AX420" i="1"/>
  <c r="AY420" i="1"/>
  <c r="AZ420" i="1"/>
  <c r="BA420" i="1"/>
  <c r="BB420" i="1"/>
  <c r="BC420" i="1"/>
  <c r="BD420" i="1"/>
  <c r="BE420" i="1"/>
  <c r="A1182" i="1"/>
  <c r="C1182" i="1"/>
  <c r="E1182" i="1"/>
  <c r="F1182" i="1"/>
  <c r="G1182" i="1"/>
  <c r="H1182" i="1"/>
  <c r="I1182" i="1"/>
  <c r="J1182" i="1"/>
  <c r="K1182" i="1"/>
  <c r="L1182" i="1"/>
  <c r="M1182" i="1"/>
  <c r="N1182" i="1"/>
  <c r="O1182" i="1"/>
  <c r="P1182" i="1"/>
  <c r="Q1182" i="1"/>
  <c r="R1182" i="1"/>
  <c r="S1182" i="1"/>
  <c r="T1182" i="1"/>
  <c r="U1182" i="1"/>
  <c r="V1182" i="1"/>
  <c r="W1182" i="1"/>
  <c r="X1182" i="1"/>
  <c r="Y1182" i="1"/>
  <c r="Z1182" i="1"/>
  <c r="AA1182" i="1"/>
  <c r="AB1182" i="1"/>
  <c r="AC1182" i="1"/>
  <c r="AD1182" i="1"/>
  <c r="AE1182" i="1"/>
  <c r="AF1182" i="1"/>
  <c r="AG1182" i="1"/>
  <c r="AH1182" i="1"/>
  <c r="AI1182" i="1"/>
  <c r="AJ1182" i="1"/>
  <c r="AK1182" i="1"/>
  <c r="AL1182" i="1"/>
  <c r="AM1182" i="1"/>
  <c r="AN1182" i="1"/>
  <c r="AO1182" i="1"/>
  <c r="AP1182" i="1"/>
  <c r="AQ1182" i="1"/>
  <c r="AR1182" i="1"/>
  <c r="AS1182" i="1"/>
  <c r="AT1182" i="1"/>
  <c r="AU1182" i="1"/>
  <c r="AV1182" i="1"/>
  <c r="AW1182" i="1"/>
  <c r="AX1182" i="1"/>
  <c r="AY1182" i="1"/>
  <c r="AZ1182" i="1"/>
  <c r="BA1182" i="1"/>
  <c r="BB1182" i="1"/>
  <c r="BC1182" i="1"/>
  <c r="BD1182" i="1"/>
  <c r="BE1182" i="1"/>
  <c r="A1205" i="1"/>
  <c r="C1205" i="1"/>
  <c r="E1205" i="1"/>
  <c r="F1205" i="1"/>
  <c r="G1205" i="1"/>
  <c r="H1205" i="1"/>
  <c r="I1205" i="1"/>
  <c r="J1205" i="1"/>
  <c r="K1205" i="1"/>
  <c r="L1205" i="1"/>
  <c r="M1205" i="1"/>
  <c r="N1205" i="1"/>
  <c r="O1205" i="1"/>
  <c r="P1205" i="1"/>
  <c r="Q1205" i="1"/>
  <c r="R1205" i="1"/>
  <c r="S1205" i="1"/>
  <c r="T1205" i="1"/>
  <c r="U1205" i="1"/>
  <c r="V1205" i="1"/>
  <c r="W1205" i="1"/>
  <c r="X1205" i="1"/>
  <c r="Y1205" i="1"/>
  <c r="Z1205" i="1"/>
  <c r="AA1205" i="1"/>
  <c r="AB1205" i="1"/>
  <c r="AC1205" i="1"/>
  <c r="AD1205" i="1"/>
  <c r="AE1205" i="1"/>
  <c r="AF1205" i="1"/>
  <c r="AG1205" i="1"/>
  <c r="AH1205" i="1"/>
  <c r="AI1205" i="1"/>
  <c r="AJ1205" i="1"/>
  <c r="AK1205" i="1"/>
  <c r="AL1205" i="1"/>
  <c r="AM1205" i="1"/>
  <c r="AN1205" i="1"/>
  <c r="AO1205" i="1"/>
  <c r="AP1205" i="1"/>
  <c r="AQ1205" i="1"/>
  <c r="AR1205" i="1"/>
  <c r="AS1205" i="1"/>
  <c r="AT1205" i="1"/>
  <c r="AU1205" i="1"/>
  <c r="AV1205" i="1"/>
  <c r="AW1205" i="1"/>
  <c r="AX1205" i="1"/>
  <c r="AY1205" i="1"/>
  <c r="AZ1205" i="1"/>
  <c r="BA1205" i="1"/>
  <c r="BB1205" i="1"/>
  <c r="BC1205" i="1"/>
  <c r="BD1205" i="1"/>
  <c r="BE1205" i="1"/>
  <c r="A1263" i="1"/>
  <c r="C1263" i="1"/>
  <c r="E1263" i="1"/>
  <c r="F1263" i="1"/>
  <c r="G1263" i="1"/>
  <c r="H1263" i="1"/>
  <c r="I1263" i="1"/>
  <c r="J1263" i="1"/>
  <c r="K1263" i="1"/>
  <c r="L1263" i="1"/>
  <c r="M1263" i="1"/>
  <c r="N1263" i="1"/>
  <c r="O1263" i="1"/>
  <c r="P1263" i="1"/>
  <c r="Q1263" i="1"/>
  <c r="R1263" i="1"/>
  <c r="S1263" i="1"/>
  <c r="T1263" i="1"/>
  <c r="U1263" i="1"/>
  <c r="V1263" i="1"/>
  <c r="W1263" i="1"/>
  <c r="X1263" i="1"/>
  <c r="Y1263" i="1"/>
  <c r="Z1263" i="1"/>
  <c r="AA1263" i="1"/>
  <c r="AB1263" i="1"/>
  <c r="AC1263" i="1"/>
  <c r="AD1263" i="1"/>
  <c r="AE1263" i="1"/>
  <c r="AF1263" i="1"/>
  <c r="AG1263" i="1"/>
  <c r="AH1263" i="1"/>
  <c r="AI1263" i="1"/>
  <c r="AJ1263" i="1"/>
  <c r="AK1263" i="1"/>
  <c r="AL1263" i="1"/>
  <c r="AM1263" i="1"/>
  <c r="AN1263" i="1"/>
  <c r="AO1263" i="1"/>
  <c r="AP1263" i="1"/>
  <c r="AQ1263" i="1"/>
  <c r="AR1263" i="1"/>
  <c r="AS1263" i="1"/>
  <c r="AT1263" i="1"/>
  <c r="AU1263" i="1"/>
  <c r="AV1263" i="1"/>
  <c r="AW1263" i="1"/>
  <c r="AX1263" i="1"/>
  <c r="AY1263" i="1"/>
  <c r="AZ1263" i="1"/>
  <c r="BA1263" i="1"/>
  <c r="BB1263" i="1"/>
  <c r="BC1263" i="1"/>
  <c r="BD1263" i="1"/>
  <c r="BE1263" i="1"/>
  <c r="A1284" i="1"/>
  <c r="C1284" i="1"/>
  <c r="E1284" i="1"/>
  <c r="F1284" i="1"/>
  <c r="G1284" i="1"/>
  <c r="H1284" i="1"/>
  <c r="I1284" i="1"/>
  <c r="J1284" i="1"/>
  <c r="K1284" i="1"/>
  <c r="L1284" i="1"/>
  <c r="M1284" i="1"/>
  <c r="N1284" i="1"/>
  <c r="O1284" i="1"/>
  <c r="P1284" i="1"/>
  <c r="Q1284" i="1"/>
  <c r="R1284" i="1"/>
  <c r="S1284" i="1"/>
  <c r="T1284" i="1"/>
  <c r="U1284" i="1"/>
  <c r="V1284" i="1"/>
  <c r="W1284" i="1"/>
  <c r="X1284" i="1"/>
  <c r="Y1284" i="1"/>
  <c r="Z1284" i="1"/>
  <c r="AA1284" i="1"/>
  <c r="AB1284" i="1"/>
  <c r="AC1284" i="1"/>
  <c r="AD1284" i="1"/>
  <c r="AE1284" i="1"/>
  <c r="AF1284" i="1"/>
  <c r="AG1284" i="1"/>
  <c r="AH1284" i="1"/>
  <c r="AI1284" i="1"/>
  <c r="AJ1284" i="1"/>
  <c r="AK1284" i="1"/>
  <c r="AL1284" i="1"/>
  <c r="AM1284" i="1"/>
  <c r="AN1284" i="1"/>
  <c r="AO1284" i="1"/>
  <c r="AP1284" i="1"/>
  <c r="AQ1284" i="1"/>
  <c r="AR1284" i="1"/>
  <c r="AS1284" i="1"/>
  <c r="AT1284" i="1"/>
  <c r="AU1284" i="1"/>
  <c r="AV1284" i="1"/>
  <c r="AW1284" i="1"/>
  <c r="AX1284" i="1"/>
  <c r="AY1284" i="1"/>
  <c r="AZ1284" i="1"/>
  <c r="BA1284" i="1"/>
  <c r="BB1284" i="1"/>
  <c r="BC1284" i="1"/>
  <c r="BD1284" i="1"/>
  <c r="BE1284" i="1"/>
  <c r="A723" i="1"/>
  <c r="C723" i="1"/>
  <c r="E723" i="1"/>
  <c r="F723" i="1"/>
  <c r="G723" i="1"/>
  <c r="H723" i="1"/>
  <c r="I723" i="1"/>
  <c r="J723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Z723" i="1"/>
  <c r="AA723" i="1"/>
  <c r="AB723" i="1"/>
  <c r="AC723" i="1"/>
  <c r="AD723" i="1"/>
  <c r="AE723" i="1"/>
  <c r="AF723" i="1"/>
  <c r="AG723" i="1"/>
  <c r="AH723" i="1"/>
  <c r="AI723" i="1"/>
  <c r="AJ723" i="1"/>
  <c r="AK723" i="1"/>
  <c r="AL723" i="1"/>
  <c r="AM723" i="1"/>
  <c r="AN723" i="1"/>
  <c r="AO723" i="1"/>
  <c r="AP723" i="1"/>
  <c r="AQ723" i="1"/>
  <c r="AR723" i="1"/>
  <c r="AS723" i="1"/>
  <c r="AT723" i="1"/>
  <c r="AU723" i="1"/>
  <c r="AV723" i="1"/>
  <c r="AW723" i="1"/>
  <c r="AX723" i="1"/>
  <c r="AY723" i="1"/>
  <c r="AZ723" i="1"/>
  <c r="BA723" i="1"/>
  <c r="BB723" i="1"/>
  <c r="BC723" i="1"/>
  <c r="BD723" i="1"/>
  <c r="BE723" i="1"/>
  <c r="A741" i="1"/>
  <c r="C741" i="1"/>
  <c r="E741" i="1"/>
  <c r="F741" i="1"/>
  <c r="G741" i="1"/>
  <c r="H741" i="1"/>
  <c r="I741" i="1"/>
  <c r="J741" i="1"/>
  <c r="K741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X741" i="1"/>
  <c r="Y741" i="1"/>
  <c r="Z741" i="1"/>
  <c r="AA741" i="1"/>
  <c r="AB741" i="1"/>
  <c r="AC741" i="1"/>
  <c r="AD741" i="1"/>
  <c r="AE741" i="1"/>
  <c r="AF741" i="1"/>
  <c r="AG741" i="1"/>
  <c r="AH741" i="1"/>
  <c r="AI741" i="1"/>
  <c r="AJ741" i="1"/>
  <c r="AK741" i="1"/>
  <c r="AL741" i="1"/>
  <c r="AM741" i="1"/>
  <c r="AN741" i="1"/>
  <c r="AO741" i="1"/>
  <c r="AP741" i="1"/>
  <c r="AQ741" i="1"/>
  <c r="AR741" i="1"/>
  <c r="AS741" i="1"/>
  <c r="AT741" i="1"/>
  <c r="AU741" i="1"/>
  <c r="AV741" i="1"/>
  <c r="AW741" i="1"/>
  <c r="AX741" i="1"/>
  <c r="AY741" i="1"/>
  <c r="AZ741" i="1"/>
  <c r="BA741" i="1"/>
  <c r="BB741" i="1"/>
  <c r="BC741" i="1"/>
  <c r="BD741" i="1"/>
  <c r="BE741" i="1"/>
  <c r="A760" i="1"/>
  <c r="C760" i="1"/>
  <c r="E760" i="1"/>
  <c r="F760" i="1"/>
  <c r="G760" i="1"/>
  <c r="H760" i="1"/>
  <c r="I760" i="1"/>
  <c r="J760" i="1"/>
  <c r="K760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AG760" i="1"/>
  <c r="AH760" i="1"/>
  <c r="AI760" i="1"/>
  <c r="AJ760" i="1"/>
  <c r="AK760" i="1"/>
  <c r="AL760" i="1"/>
  <c r="AM760" i="1"/>
  <c r="AN760" i="1"/>
  <c r="AO760" i="1"/>
  <c r="AP760" i="1"/>
  <c r="AQ760" i="1"/>
  <c r="AR760" i="1"/>
  <c r="AS760" i="1"/>
  <c r="AT760" i="1"/>
  <c r="AU760" i="1"/>
  <c r="AV760" i="1"/>
  <c r="AW760" i="1"/>
  <c r="AX760" i="1"/>
  <c r="AY760" i="1"/>
  <c r="AZ760" i="1"/>
  <c r="BA760" i="1"/>
  <c r="BB760" i="1"/>
  <c r="BC760" i="1"/>
  <c r="BD760" i="1"/>
  <c r="BE760" i="1"/>
  <c r="A448" i="1"/>
  <c r="C448" i="1"/>
  <c r="E448" i="1"/>
  <c r="F448" i="1"/>
  <c r="G448" i="1"/>
  <c r="H448" i="1"/>
  <c r="I448" i="1"/>
  <c r="J448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V448" i="1"/>
  <c r="AW448" i="1"/>
  <c r="AX448" i="1"/>
  <c r="AY448" i="1"/>
  <c r="AZ448" i="1"/>
  <c r="BA448" i="1"/>
  <c r="BB448" i="1"/>
  <c r="BC448" i="1"/>
  <c r="BD448" i="1"/>
  <c r="BE448" i="1"/>
  <c r="A468" i="1"/>
  <c r="C468" i="1"/>
  <c r="E468" i="1"/>
  <c r="F468" i="1"/>
  <c r="G468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V468" i="1"/>
  <c r="AW468" i="1"/>
  <c r="AX468" i="1"/>
  <c r="AY468" i="1"/>
  <c r="AZ468" i="1"/>
  <c r="BA468" i="1"/>
  <c r="BB468" i="1"/>
  <c r="BC468" i="1"/>
  <c r="BD468" i="1"/>
  <c r="BE468" i="1"/>
  <c r="A981" i="1"/>
  <c r="C981" i="1"/>
  <c r="E981" i="1"/>
  <c r="F981" i="1"/>
  <c r="G981" i="1"/>
  <c r="H981" i="1"/>
  <c r="I981" i="1"/>
  <c r="J981" i="1"/>
  <c r="K981" i="1"/>
  <c r="L981" i="1"/>
  <c r="M981" i="1"/>
  <c r="N981" i="1"/>
  <c r="O981" i="1"/>
  <c r="P981" i="1"/>
  <c r="Q981" i="1"/>
  <c r="R981" i="1"/>
  <c r="S981" i="1"/>
  <c r="T981" i="1"/>
  <c r="U981" i="1"/>
  <c r="V981" i="1"/>
  <c r="W981" i="1"/>
  <c r="X981" i="1"/>
  <c r="Y981" i="1"/>
  <c r="Z981" i="1"/>
  <c r="AA981" i="1"/>
  <c r="AB981" i="1"/>
  <c r="AC981" i="1"/>
  <c r="AD981" i="1"/>
  <c r="AE981" i="1"/>
  <c r="AF981" i="1"/>
  <c r="AG981" i="1"/>
  <c r="AH981" i="1"/>
  <c r="AI981" i="1"/>
  <c r="AJ981" i="1"/>
  <c r="AK981" i="1"/>
  <c r="AL981" i="1"/>
  <c r="AM981" i="1"/>
  <c r="AN981" i="1"/>
  <c r="AO981" i="1"/>
  <c r="AP981" i="1"/>
  <c r="AQ981" i="1"/>
  <c r="AR981" i="1"/>
  <c r="AS981" i="1"/>
  <c r="AT981" i="1"/>
  <c r="AU981" i="1"/>
  <c r="AV981" i="1"/>
  <c r="AW981" i="1"/>
  <c r="AX981" i="1"/>
  <c r="AY981" i="1"/>
  <c r="AZ981" i="1"/>
  <c r="BA981" i="1"/>
  <c r="BB981" i="1"/>
  <c r="BC981" i="1"/>
  <c r="BD981" i="1"/>
  <c r="BE981" i="1"/>
  <c r="A1008" i="1"/>
  <c r="C1008" i="1"/>
  <c r="E1008" i="1"/>
  <c r="F1008" i="1"/>
  <c r="G1008" i="1"/>
  <c r="H1008" i="1"/>
  <c r="I1008" i="1"/>
  <c r="J1008" i="1"/>
  <c r="K1008" i="1"/>
  <c r="L1008" i="1"/>
  <c r="M1008" i="1"/>
  <c r="N1008" i="1"/>
  <c r="O1008" i="1"/>
  <c r="P1008" i="1"/>
  <c r="Q1008" i="1"/>
  <c r="R1008" i="1"/>
  <c r="S1008" i="1"/>
  <c r="T1008" i="1"/>
  <c r="U1008" i="1"/>
  <c r="V1008" i="1"/>
  <c r="W1008" i="1"/>
  <c r="X1008" i="1"/>
  <c r="Y1008" i="1"/>
  <c r="Z1008" i="1"/>
  <c r="AA1008" i="1"/>
  <c r="AB1008" i="1"/>
  <c r="AC1008" i="1"/>
  <c r="AD1008" i="1"/>
  <c r="AE1008" i="1"/>
  <c r="AF1008" i="1"/>
  <c r="AG1008" i="1"/>
  <c r="AH1008" i="1"/>
  <c r="AI1008" i="1"/>
  <c r="AJ1008" i="1"/>
  <c r="AK1008" i="1"/>
  <c r="AL1008" i="1"/>
  <c r="AM1008" i="1"/>
  <c r="AN1008" i="1"/>
  <c r="AO1008" i="1"/>
  <c r="AP1008" i="1"/>
  <c r="AQ1008" i="1"/>
  <c r="AR1008" i="1"/>
  <c r="AS1008" i="1"/>
  <c r="AT1008" i="1"/>
  <c r="AU1008" i="1"/>
  <c r="AV1008" i="1"/>
  <c r="AW1008" i="1"/>
  <c r="AX1008" i="1"/>
  <c r="AY1008" i="1"/>
  <c r="AZ1008" i="1"/>
  <c r="BA1008" i="1"/>
  <c r="BB1008" i="1"/>
  <c r="BC1008" i="1"/>
  <c r="BD1008" i="1"/>
  <c r="BE1008" i="1"/>
  <c r="A1104" i="1"/>
  <c r="C1104" i="1"/>
  <c r="E1104" i="1"/>
  <c r="F1104" i="1"/>
  <c r="G1104" i="1"/>
  <c r="H1104" i="1"/>
  <c r="I1104" i="1"/>
  <c r="J1104" i="1"/>
  <c r="K1104" i="1"/>
  <c r="L1104" i="1"/>
  <c r="M1104" i="1"/>
  <c r="N1104" i="1"/>
  <c r="O1104" i="1"/>
  <c r="P1104" i="1"/>
  <c r="Q1104" i="1"/>
  <c r="R1104" i="1"/>
  <c r="S1104" i="1"/>
  <c r="T1104" i="1"/>
  <c r="U1104" i="1"/>
  <c r="V1104" i="1"/>
  <c r="W1104" i="1"/>
  <c r="X1104" i="1"/>
  <c r="Y1104" i="1"/>
  <c r="Z1104" i="1"/>
  <c r="AA1104" i="1"/>
  <c r="AB1104" i="1"/>
  <c r="AC1104" i="1"/>
  <c r="AD1104" i="1"/>
  <c r="AE1104" i="1"/>
  <c r="AF1104" i="1"/>
  <c r="AG1104" i="1"/>
  <c r="AH1104" i="1"/>
  <c r="AI1104" i="1"/>
  <c r="AJ1104" i="1"/>
  <c r="AK1104" i="1"/>
  <c r="AL1104" i="1"/>
  <c r="AM1104" i="1"/>
  <c r="AN1104" i="1"/>
  <c r="AO1104" i="1"/>
  <c r="AP1104" i="1"/>
  <c r="AQ1104" i="1"/>
  <c r="AR1104" i="1"/>
  <c r="AS1104" i="1"/>
  <c r="AT1104" i="1"/>
  <c r="AU1104" i="1"/>
  <c r="AV1104" i="1"/>
  <c r="AW1104" i="1"/>
  <c r="AX1104" i="1"/>
  <c r="AY1104" i="1"/>
  <c r="AZ1104" i="1"/>
  <c r="BA1104" i="1"/>
  <c r="BB1104" i="1"/>
  <c r="BC1104" i="1"/>
  <c r="BD1104" i="1"/>
  <c r="BE1104" i="1"/>
  <c r="A14" i="1"/>
  <c r="C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A33" i="1"/>
  <c r="C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A54" i="1"/>
  <c r="C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A602" i="1"/>
  <c r="C602" i="1"/>
  <c r="E602" i="1"/>
  <c r="F602" i="1"/>
  <c r="G602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AG602" i="1"/>
  <c r="AH602" i="1"/>
  <c r="AI602" i="1"/>
  <c r="AJ602" i="1"/>
  <c r="AK602" i="1"/>
  <c r="AL602" i="1"/>
  <c r="AM602" i="1"/>
  <c r="AN602" i="1"/>
  <c r="AO602" i="1"/>
  <c r="AP602" i="1"/>
  <c r="AQ602" i="1"/>
  <c r="AR602" i="1"/>
  <c r="AS602" i="1"/>
  <c r="AT602" i="1"/>
  <c r="AU602" i="1"/>
  <c r="AV602" i="1"/>
  <c r="AW602" i="1"/>
  <c r="AX602" i="1"/>
  <c r="AY602" i="1"/>
  <c r="AZ602" i="1"/>
  <c r="BA602" i="1"/>
  <c r="BB602" i="1"/>
  <c r="BC602" i="1"/>
  <c r="BD602" i="1"/>
  <c r="BE602" i="1"/>
  <c r="A629" i="1"/>
  <c r="C629" i="1"/>
  <c r="E629" i="1"/>
  <c r="F629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AG629" i="1"/>
  <c r="AH629" i="1"/>
  <c r="AI629" i="1"/>
  <c r="AJ629" i="1"/>
  <c r="AK629" i="1"/>
  <c r="AL629" i="1"/>
  <c r="AM629" i="1"/>
  <c r="AN629" i="1"/>
  <c r="AO629" i="1"/>
  <c r="AP629" i="1"/>
  <c r="AQ629" i="1"/>
  <c r="AR629" i="1"/>
  <c r="AS629" i="1"/>
  <c r="AT629" i="1"/>
  <c r="AU629" i="1"/>
  <c r="AV629" i="1"/>
  <c r="AW629" i="1"/>
  <c r="AX629" i="1"/>
  <c r="AY629" i="1"/>
  <c r="AZ629" i="1"/>
  <c r="BA629" i="1"/>
  <c r="BB629" i="1"/>
  <c r="BC629" i="1"/>
  <c r="BD629" i="1"/>
  <c r="BE629" i="1"/>
  <c r="A648" i="1"/>
  <c r="C648" i="1"/>
  <c r="E648" i="1"/>
  <c r="F648" i="1"/>
  <c r="G648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AG648" i="1"/>
  <c r="AH648" i="1"/>
  <c r="AI648" i="1"/>
  <c r="AJ648" i="1"/>
  <c r="AK648" i="1"/>
  <c r="AL648" i="1"/>
  <c r="AM648" i="1"/>
  <c r="AN648" i="1"/>
  <c r="AO648" i="1"/>
  <c r="AP648" i="1"/>
  <c r="AQ648" i="1"/>
  <c r="AR648" i="1"/>
  <c r="AS648" i="1"/>
  <c r="AT648" i="1"/>
  <c r="AU648" i="1"/>
  <c r="AV648" i="1"/>
  <c r="AW648" i="1"/>
  <c r="AX648" i="1"/>
  <c r="AY648" i="1"/>
  <c r="AZ648" i="1"/>
  <c r="BA648" i="1"/>
  <c r="BB648" i="1"/>
  <c r="BC648" i="1"/>
  <c r="BD648" i="1"/>
  <c r="BE648" i="1"/>
  <c r="A1256" i="1"/>
  <c r="C1256" i="1"/>
  <c r="E1256" i="1"/>
  <c r="F1256" i="1"/>
  <c r="G1256" i="1"/>
  <c r="H1256" i="1"/>
  <c r="I1256" i="1"/>
  <c r="J1256" i="1"/>
  <c r="K1256" i="1"/>
  <c r="L1256" i="1"/>
  <c r="M1256" i="1"/>
  <c r="N1256" i="1"/>
  <c r="O1256" i="1"/>
  <c r="P1256" i="1"/>
  <c r="Q1256" i="1"/>
  <c r="R1256" i="1"/>
  <c r="S1256" i="1"/>
  <c r="T1256" i="1"/>
  <c r="U1256" i="1"/>
  <c r="V1256" i="1"/>
  <c r="W1256" i="1"/>
  <c r="X1256" i="1"/>
  <c r="Y1256" i="1"/>
  <c r="Z1256" i="1"/>
  <c r="AA1256" i="1"/>
  <c r="AB1256" i="1"/>
  <c r="AC1256" i="1"/>
  <c r="AD1256" i="1"/>
  <c r="AE1256" i="1"/>
  <c r="AF1256" i="1"/>
  <c r="AG1256" i="1"/>
  <c r="AH1256" i="1"/>
  <c r="AI1256" i="1"/>
  <c r="AJ1256" i="1"/>
  <c r="AK1256" i="1"/>
  <c r="AL1256" i="1"/>
  <c r="AM1256" i="1"/>
  <c r="AN1256" i="1"/>
  <c r="AO1256" i="1"/>
  <c r="AP1256" i="1"/>
  <c r="AQ1256" i="1"/>
  <c r="AR1256" i="1"/>
  <c r="AS1256" i="1"/>
  <c r="AT1256" i="1"/>
  <c r="AU1256" i="1"/>
  <c r="AV1256" i="1"/>
  <c r="AW1256" i="1"/>
  <c r="AX1256" i="1"/>
  <c r="AY1256" i="1"/>
  <c r="AZ1256" i="1"/>
  <c r="BA1256" i="1"/>
  <c r="BB1256" i="1"/>
  <c r="BC1256" i="1"/>
  <c r="BD1256" i="1"/>
  <c r="BE1256" i="1"/>
  <c r="A1277" i="1"/>
  <c r="C1277" i="1"/>
  <c r="E1277" i="1"/>
  <c r="F1277" i="1"/>
  <c r="G1277" i="1"/>
  <c r="H1277" i="1"/>
  <c r="I1277" i="1"/>
  <c r="J1277" i="1"/>
  <c r="K1277" i="1"/>
  <c r="L1277" i="1"/>
  <c r="M1277" i="1"/>
  <c r="N1277" i="1"/>
  <c r="O1277" i="1"/>
  <c r="P1277" i="1"/>
  <c r="Q1277" i="1"/>
  <c r="R1277" i="1"/>
  <c r="S1277" i="1"/>
  <c r="T1277" i="1"/>
  <c r="U1277" i="1"/>
  <c r="V1277" i="1"/>
  <c r="W1277" i="1"/>
  <c r="X1277" i="1"/>
  <c r="Y1277" i="1"/>
  <c r="Z1277" i="1"/>
  <c r="AA1277" i="1"/>
  <c r="AB1277" i="1"/>
  <c r="AC1277" i="1"/>
  <c r="AD1277" i="1"/>
  <c r="AE1277" i="1"/>
  <c r="AF1277" i="1"/>
  <c r="AG1277" i="1"/>
  <c r="AH1277" i="1"/>
  <c r="AI1277" i="1"/>
  <c r="AJ1277" i="1"/>
  <c r="AK1277" i="1"/>
  <c r="AL1277" i="1"/>
  <c r="AM1277" i="1"/>
  <c r="AN1277" i="1"/>
  <c r="AO1277" i="1"/>
  <c r="AP1277" i="1"/>
  <c r="AQ1277" i="1"/>
  <c r="AR1277" i="1"/>
  <c r="AS1277" i="1"/>
  <c r="AT1277" i="1"/>
  <c r="AU1277" i="1"/>
  <c r="AV1277" i="1"/>
  <c r="AW1277" i="1"/>
  <c r="AX1277" i="1"/>
  <c r="AY1277" i="1"/>
  <c r="AZ1277" i="1"/>
  <c r="BA1277" i="1"/>
  <c r="BB1277" i="1"/>
  <c r="BC1277" i="1"/>
  <c r="BD1277" i="1"/>
  <c r="BE1277" i="1"/>
  <c r="A74" i="1"/>
  <c r="C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A89" i="1"/>
  <c r="C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A393" i="1"/>
  <c r="C393" i="1"/>
  <c r="E393" i="1"/>
  <c r="F393" i="1"/>
  <c r="G393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AX393" i="1"/>
  <c r="AY393" i="1"/>
  <c r="AZ393" i="1"/>
  <c r="BA393" i="1"/>
  <c r="BB393" i="1"/>
  <c r="BC393" i="1"/>
  <c r="BD393" i="1"/>
  <c r="BE393" i="1"/>
  <c r="A412" i="1"/>
  <c r="C412" i="1"/>
  <c r="E412" i="1"/>
  <c r="F412" i="1"/>
  <c r="G412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V412" i="1"/>
  <c r="AW412" i="1"/>
  <c r="AX412" i="1"/>
  <c r="AY412" i="1"/>
  <c r="AZ412" i="1"/>
  <c r="BA412" i="1"/>
  <c r="BB412" i="1"/>
  <c r="BC412" i="1"/>
  <c r="BD412" i="1"/>
  <c r="BE412" i="1"/>
  <c r="A924" i="1"/>
  <c r="C924" i="1"/>
  <c r="E924" i="1"/>
  <c r="F924" i="1"/>
  <c r="G924" i="1"/>
  <c r="H924" i="1"/>
  <c r="I924" i="1"/>
  <c r="J924" i="1"/>
  <c r="K924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AG924" i="1"/>
  <c r="AH924" i="1"/>
  <c r="AI924" i="1"/>
  <c r="AJ924" i="1"/>
  <c r="AK924" i="1"/>
  <c r="AL924" i="1"/>
  <c r="AM924" i="1"/>
  <c r="AN924" i="1"/>
  <c r="AO924" i="1"/>
  <c r="AP924" i="1"/>
  <c r="AQ924" i="1"/>
  <c r="AR924" i="1"/>
  <c r="AS924" i="1"/>
  <c r="AT924" i="1"/>
  <c r="AU924" i="1"/>
  <c r="AV924" i="1"/>
  <c r="AW924" i="1"/>
  <c r="AX924" i="1"/>
  <c r="AY924" i="1"/>
  <c r="AZ924" i="1"/>
  <c r="BA924" i="1"/>
  <c r="BB924" i="1"/>
  <c r="BC924" i="1"/>
  <c r="BD924" i="1"/>
  <c r="BE924" i="1"/>
  <c r="A950" i="1"/>
  <c r="C950" i="1"/>
  <c r="E950" i="1"/>
  <c r="F950" i="1"/>
  <c r="G950" i="1"/>
  <c r="H950" i="1"/>
  <c r="I950" i="1"/>
  <c r="J950" i="1"/>
  <c r="K950" i="1"/>
  <c r="L950" i="1"/>
  <c r="M950" i="1"/>
  <c r="N950" i="1"/>
  <c r="O950" i="1"/>
  <c r="P950" i="1"/>
  <c r="Q950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AG950" i="1"/>
  <c r="AH950" i="1"/>
  <c r="AI950" i="1"/>
  <c r="AJ950" i="1"/>
  <c r="AK950" i="1"/>
  <c r="AL950" i="1"/>
  <c r="AM950" i="1"/>
  <c r="AN950" i="1"/>
  <c r="AO950" i="1"/>
  <c r="AP950" i="1"/>
  <c r="AQ950" i="1"/>
  <c r="AR950" i="1"/>
  <c r="AS950" i="1"/>
  <c r="AT950" i="1"/>
  <c r="AU950" i="1"/>
  <c r="AV950" i="1"/>
  <c r="AW950" i="1"/>
  <c r="AX950" i="1"/>
  <c r="AY950" i="1"/>
  <c r="AZ950" i="1"/>
  <c r="BA950" i="1"/>
  <c r="BB950" i="1"/>
  <c r="BC950" i="1"/>
  <c r="BD950" i="1"/>
  <c r="BE950" i="1"/>
  <c r="A1170" i="1"/>
  <c r="C1170" i="1"/>
  <c r="E1170" i="1"/>
  <c r="F1170" i="1"/>
  <c r="G1170" i="1"/>
  <c r="H1170" i="1"/>
  <c r="I1170" i="1"/>
  <c r="J1170" i="1"/>
  <c r="K1170" i="1"/>
  <c r="L1170" i="1"/>
  <c r="M1170" i="1"/>
  <c r="N1170" i="1"/>
  <c r="O1170" i="1"/>
  <c r="P1170" i="1"/>
  <c r="Q1170" i="1"/>
  <c r="R1170" i="1"/>
  <c r="S1170" i="1"/>
  <c r="T1170" i="1"/>
  <c r="U1170" i="1"/>
  <c r="V1170" i="1"/>
  <c r="W1170" i="1"/>
  <c r="X1170" i="1"/>
  <c r="Y1170" i="1"/>
  <c r="Z1170" i="1"/>
  <c r="AA1170" i="1"/>
  <c r="AB1170" i="1"/>
  <c r="AC1170" i="1"/>
  <c r="AD1170" i="1"/>
  <c r="AE1170" i="1"/>
  <c r="AF1170" i="1"/>
  <c r="AG1170" i="1"/>
  <c r="AH1170" i="1"/>
  <c r="AI1170" i="1"/>
  <c r="AJ1170" i="1"/>
  <c r="AK1170" i="1"/>
  <c r="AL1170" i="1"/>
  <c r="AM1170" i="1"/>
  <c r="AN1170" i="1"/>
  <c r="AO1170" i="1"/>
  <c r="AP1170" i="1"/>
  <c r="AQ1170" i="1"/>
  <c r="AR1170" i="1"/>
  <c r="AS1170" i="1"/>
  <c r="AT1170" i="1"/>
  <c r="AU1170" i="1"/>
  <c r="AV1170" i="1"/>
  <c r="AW1170" i="1"/>
  <c r="AX1170" i="1"/>
  <c r="AY1170" i="1"/>
  <c r="AZ1170" i="1"/>
  <c r="BA1170" i="1"/>
  <c r="BB1170" i="1"/>
  <c r="BC1170" i="1"/>
  <c r="BD1170" i="1"/>
  <c r="BE1170" i="1"/>
  <c r="A1193" i="1"/>
  <c r="C1193" i="1"/>
  <c r="E1193" i="1"/>
  <c r="F1193" i="1"/>
  <c r="G1193" i="1"/>
  <c r="H1193" i="1"/>
  <c r="I1193" i="1"/>
  <c r="J1193" i="1"/>
  <c r="K1193" i="1"/>
  <c r="L1193" i="1"/>
  <c r="M1193" i="1"/>
  <c r="N1193" i="1"/>
  <c r="O1193" i="1"/>
  <c r="P1193" i="1"/>
  <c r="Q1193" i="1"/>
  <c r="R1193" i="1"/>
  <c r="S1193" i="1"/>
  <c r="T1193" i="1"/>
  <c r="U1193" i="1"/>
  <c r="V1193" i="1"/>
  <c r="W1193" i="1"/>
  <c r="X1193" i="1"/>
  <c r="Y1193" i="1"/>
  <c r="Z1193" i="1"/>
  <c r="AA1193" i="1"/>
  <c r="AB1193" i="1"/>
  <c r="AC1193" i="1"/>
  <c r="AD1193" i="1"/>
  <c r="AE1193" i="1"/>
  <c r="AF1193" i="1"/>
  <c r="AG1193" i="1"/>
  <c r="AH1193" i="1"/>
  <c r="AI1193" i="1"/>
  <c r="AJ1193" i="1"/>
  <c r="AK1193" i="1"/>
  <c r="AL1193" i="1"/>
  <c r="AM1193" i="1"/>
  <c r="AN1193" i="1"/>
  <c r="AO1193" i="1"/>
  <c r="AP1193" i="1"/>
  <c r="AQ1193" i="1"/>
  <c r="AR1193" i="1"/>
  <c r="AS1193" i="1"/>
  <c r="AT1193" i="1"/>
  <c r="AU1193" i="1"/>
  <c r="AV1193" i="1"/>
  <c r="AW1193" i="1"/>
  <c r="AX1193" i="1"/>
  <c r="AY1193" i="1"/>
  <c r="AZ1193" i="1"/>
  <c r="BA1193" i="1"/>
  <c r="BB1193" i="1"/>
  <c r="BC1193" i="1"/>
  <c r="BD1193" i="1"/>
  <c r="BE1193" i="1"/>
  <c r="A156" i="1"/>
  <c r="C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A176" i="1"/>
  <c r="C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A836" i="1"/>
  <c r="C836" i="1"/>
  <c r="E836" i="1"/>
  <c r="F836" i="1"/>
  <c r="G836" i="1"/>
  <c r="H836" i="1"/>
  <c r="I836" i="1"/>
  <c r="J836" i="1"/>
  <c r="K836" i="1"/>
  <c r="L836" i="1"/>
  <c r="M836" i="1"/>
  <c r="N836" i="1"/>
  <c r="O836" i="1"/>
  <c r="P836" i="1"/>
  <c r="Q836" i="1"/>
  <c r="R836" i="1"/>
  <c r="S836" i="1"/>
  <c r="T836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AG836" i="1"/>
  <c r="AH836" i="1"/>
  <c r="AI836" i="1"/>
  <c r="AJ836" i="1"/>
  <c r="AK836" i="1"/>
  <c r="AL836" i="1"/>
  <c r="AM836" i="1"/>
  <c r="AN836" i="1"/>
  <c r="AO836" i="1"/>
  <c r="AP836" i="1"/>
  <c r="AQ836" i="1"/>
  <c r="AR836" i="1"/>
  <c r="AS836" i="1"/>
  <c r="AT836" i="1"/>
  <c r="AU836" i="1"/>
  <c r="AV836" i="1"/>
  <c r="AW836" i="1"/>
  <c r="AX836" i="1"/>
  <c r="AY836" i="1"/>
  <c r="AZ836" i="1"/>
  <c r="BA836" i="1"/>
  <c r="BB836" i="1"/>
  <c r="BC836" i="1"/>
  <c r="BD836" i="1"/>
  <c r="BE836" i="1"/>
  <c r="A862" i="1"/>
  <c r="C862" i="1"/>
  <c r="E862" i="1"/>
  <c r="F862" i="1"/>
  <c r="G862" i="1"/>
  <c r="H862" i="1"/>
  <c r="I862" i="1"/>
  <c r="J862" i="1"/>
  <c r="K862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AG862" i="1"/>
  <c r="AH862" i="1"/>
  <c r="AI862" i="1"/>
  <c r="AJ862" i="1"/>
  <c r="AK862" i="1"/>
  <c r="AL862" i="1"/>
  <c r="AM862" i="1"/>
  <c r="AN862" i="1"/>
  <c r="AO862" i="1"/>
  <c r="AP862" i="1"/>
  <c r="AQ862" i="1"/>
  <c r="AR862" i="1"/>
  <c r="AS862" i="1"/>
  <c r="AT862" i="1"/>
  <c r="AU862" i="1"/>
  <c r="AV862" i="1"/>
  <c r="AW862" i="1"/>
  <c r="AX862" i="1"/>
  <c r="AY862" i="1"/>
  <c r="AZ862" i="1"/>
  <c r="BA862" i="1"/>
  <c r="BB862" i="1"/>
  <c r="BC862" i="1"/>
  <c r="BD862" i="1"/>
  <c r="BE862" i="1"/>
  <c r="A158" i="1"/>
  <c r="C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A178" i="1"/>
  <c r="C178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A838" i="1"/>
  <c r="C838" i="1"/>
  <c r="E838" i="1"/>
  <c r="F838" i="1"/>
  <c r="G838" i="1"/>
  <c r="H838" i="1"/>
  <c r="I838" i="1"/>
  <c r="J838" i="1"/>
  <c r="K838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AG838" i="1"/>
  <c r="AH838" i="1"/>
  <c r="AI838" i="1"/>
  <c r="AJ838" i="1"/>
  <c r="AK838" i="1"/>
  <c r="AL838" i="1"/>
  <c r="AM838" i="1"/>
  <c r="AN838" i="1"/>
  <c r="AO838" i="1"/>
  <c r="AP838" i="1"/>
  <c r="AQ838" i="1"/>
  <c r="AR838" i="1"/>
  <c r="AS838" i="1"/>
  <c r="AT838" i="1"/>
  <c r="AU838" i="1"/>
  <c r="AV838" i="1"/>
  <c r="AW838" i="1"/>
  <c r="AX838" i="1"/>
  <c r="AY838" i="1"/>
  <c r="AZ838" i="1"/>
  <c r="BA838" i="1"/>
  <c r="BB838" i="1"/>
  <c r="BC838" i="1"/>
  <c r="BD838" i="1"/>
  <c r="BE838" i="1"/>
  <c r="A864" i="1"/>
  <c r="C864" i="1"/>
  <c r="E864" i="1"/>
  <c r="F864" i="1"/>
  <c r="G864" i="1"/>
  <c r="H864" i="1"/>
  <c r="I864" i="1"/>
  <c r="J864" i="1"/>
  <c r="K864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AG864" i="1"/>
  <c r="AH864" i="1"/>
  <c r="AI864" i="1"/>
  <c r="AJ864" i="1"/>
  <c r="AK864" i="1"/>
  <c r="AL864" i="1"/>
  <c r="AM864" i="1"/>
  <c r="AN864" i="1"/>
  <c r="AO864" i="1"/>
  <c r="AP864" i="1"/>
  <c r="AQ864" i="1"/>
  <c r="AR864" i="1"/>
  <c r="AS864" i="1"/>
  <c r="AT864" i="1"/>
  <c r="AU864" i="1"/>
  <c r="AV864" i="1"/>
  <c r="AW864" i="1"/>
  <c r="AX864" i="1"/>
  <c r="AY864" i="1"/>
  <c r="AZ864" i="1"/>
  <c r="BA864" i="1"/>
  <c r="BB864" i="1"/>
  <c r="BC864" i="1"/>
  <c r="BD864" i="1"/>
  <c r="BE864" i="1"/>
  <c r="A270" i="1"/>
  <c r="C270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A290" i="1"/>
  <c r="C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A1303" i="1"/>
  <c r="C1303" i="1"/>
  <c r="E1303" i="1"/>
  <c r="F1303" i="1"/>
  <c r="G1303" i="1"/>
  <c r="H1303" i="1"/>
  <c r="I1303" i="1"/>
  <c r="J1303" i="1"/>
  <c r="K1303" i="1"/>
  <c r="L1303" i="1"/>
  <c r="M1303" i="1"/>
  <c r="N1303" i="1"/>
  <c r="O1303" i="1"/>
  <c r="P1303" i="1"/>
  <c r="Q1303" i="1"/>
  <c r="R1303" i="1"/>
  <c r="S1303" i="1"/>
  <c r="T1303" i="1"/>
  <c r="U1303" i="1"/>
  <c r="V1303" i="1"/>
  <c r="W1303" i="1"/>
  <c r="X1303" i="1"/>
  <c r="Y1303" i="1"/>
  <c r="Z1303" i="1"/>
  <c r="AA1303" i="1"/>
  <c r="AB1303" i="1"/>
  <c r="AC1303" i="1"/>
  <c r="AD1303" i="1"/>
  <c r="AE1303" i="1"/>
  <c r="AF1303" i="1"/>
  <c r="AG1303" i="1"/>
  <c r="AH1303" i="1"/>
  <c r="AI1303" i="1"/>
  <c r="AJ1303" i="1"/>
  <c r="AK1303" i="1"/>
  <c r="AL1303" i="1"/>
  <c r="AM1303" i="1"/>
  <c r="AN1303" i="1"/>
  <c r="AO1303" i="1"/>
  <c r="AP1303" i="1"/>
  <c r="AQ1303" i="1"/>
  <c r="AR1303" i="1"/>
  <c r="AS1303" i="1"/>
  <c r="AT1303" i="1"/>
  <c r="AU1303" i="1"/>
  <c r="AV1303" i="1"/>
  <c r="AW1303" i="1"/>
  <c r="AX1303" i="1"/>
  <c r="AY1303" i="1"/>
  <c r="AZ1303" i="1"/>
  <c r="BA1303" i="1"/>
  <c r="BB1303" i="1"/>
  <c r="BC1303" i="1"/>
  <c r="BD1303" i="1"/>
  <c r="BE1303" i="1"/>
  <c r="A1320" i="1"/>
  <c r="C1320" i="1"/>
  <c r="E1320" i="1"/>
  <c r="F1320" i="1"/>
  <c r="G1320" i="1"/>
  <c r="H1320" i="1"/>
  <c r="I1320" i="1"/>
  <c r="J1320" i="1"/>
  <c r="K1320" i="1"/>
  <c r="L1320" i="1"/>
  <c r="M1320" i="1"/>
  <c r="N1320" i="1"/>
  <c r="O1320" i="1"/>
  <c r="P1320" i="1"/>
  <c r="Q1320" i="1"/>
  <c r="R1320" i="1"/>
  <c r="S1320" i="1"/>
  <c r="T1320" i="1"/>
  <c r="U1320" i="1"/>
  <c r="V1320" i="1"/>
  <c r="W1320" i="1"/>
  <c r="X1320" i="1"/>
  <c r="Y1320" i="1"/>
  <c r="Z1320" i="1"/>
  <c r="AA1320" i="1"/>
  <c r="AB1320" i="1"/>
  <c r="AC1320" i="1"/>
  <c r="AD1320" i="1"/>
  <c r="AE1320" i="1"/>
  <c r="AF1320" i="1"/>
  <c r="AG1320" i="1"/>
  <c r="AH1320" i="1"/>
  <c r="AI1320" i="1"/>
  <c r="AJ1320" i="1"/>
  <c r="AK1320" i="1"/>
  <c r="AL1320" i="1"/>
  <c r="AM1320" i="1"/>
  <c r="AN1320" i="1"/>
  <c r="AO1320" i="1"/>
  <c r="AP1320" i="1"/>
  <c r="AQ1320" i="1"/>
  <c r="AR1320" i="1"/>
  <c r="AS1320" i="1"/>
  <c r="AT1320" i="1"/>
  <c r="AU1320" i="1"/>
  <c r="AV1320" i="1"/>
  <c r="AW1320" i="1"/>
  <c r="AX1320" i="1"/>
  <c r="AY1320" i="1"/>
  <c r="AZ1320" i="1"/>
  <c r="BA1320" i="1"/>
  <c r="BB1320" i="1"/>
  <c r="BC1320" i="1"/>
  <c r="BD1320" i="1"/>
  <c r="BE1320" i="1"/>
  <c r="A265" i="1"/>
  <c r="C265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A285" i="1"/>
  <c r="C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A301" i="1"/>
  <c r="C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A1302" i="1"/>
  <c r="C1302" i="1"/>
  <c r="E1302" i="1"/>
  <c r="F1302" i="1"/>
  <c r="G1302" i="1"/>
  <c r="H1302" i="1"/>
  <c r="I1302" i="1"/>
  <c r="J1302" i="1"/>
  <c r="K1302" i="1"/>
  <c r="L1302" i="1"/>
  <c r="M1302" i="1"/>
  <c r="N1302" i="1"/>
  <c r="O1302" i="1"/>
  <c r="P1302" i="1"/>
  <c r="Q1302" i="1"/>
  <c r="R1302" i="1"/>
  <c r="S1302" i="1"/>
  <c r="T1302" i="1"/>
  <c r="U1302" i="1"/>
  <c r="V1302" i="1"/>
  <c r="W1302" i="1"/>
  <c r="X1302" i="1"/>
  <c r="Y1302" i="1"/>
  <c r="Z1302" i="1"/>
  <c r="AA1302" i="1"/>
  <c r="AB1302" i="1"/>
  <c r="AC1302" i="1"/>
  <c r="AD1302" i="1"/>
  <c r="AE1302" i="1"/>
  <c r="AF1302" i="1"/>
  <c r="AG1302" i="1"/>
  <c r="AH1302" i="1"/>
  <c r="AI1302" i="1"/>
  <c r="AJ1302" i="1"/>
  <c r="AK1302" i="1"/>
  <c r="AL1302" i="1"/>
  <c r="AM1302" i="1"/>
  <c r="AN1302" i="1"/>
  <c r="AO1302" i="1"/>
  <c r="AP1302" i="1"/>
  <c r="AQ1302" i="1"/>
  <c r="AR1302" i="1"/>
  <c r="AS1302" i="1"/>
  <c r="AT1302" i="1"/>
  <c r="AU1302" i="1"/>
  <c r="AV1302" i="1"/>
  <c r="AW1302" i="1"/>
  <c r="AX1302" i="1"/>
  <c r="AY1302" i="1"/>
  <c r="AZ1302" i="1"/>
  <c r="BA1302" i="1"/>
  <c r="BB1302" i="1"/>
  <c r="BC1302" i="1"/>
  <c r="BD1302" i="1"/>
  <c r="BE1302" i="1"/>
  <c r="A1318" i="1"/>
  <c r="C1318" i="1"/>
  <c r="E1318" i="1"/>
  <c r="F1318" i="1"/>
  <c r="G1318" i="1"/>
  <c r="H1318" i="1"/>
  <c r="I1318" i="1"/>
  <c r="J1318" i="1"/>
  <c r="K1318" i="1"/>
  <c r="L1318" i="1"/>
  <c r="M1318" i="1"/>
  <c r="N1318" i="1"/>
  <c r="O1318" i="1"/>
  <c r="P1318" i="1"/>
  <c r="Q1318" i="1"/>
  <c r="R1318" i="1"/>
  <c r="S1318" i="1"/>
  <c r="T1318" i="1"/>
  <c r="U1318" i="1"/>
  <c r="V1318" i="1"/>
  <c r="W1318" i="1"/>
  <c r="X1318" i="1"/>
  <c r="Y1318" i="1"/>
  <c r="Z1318" i="1"/>
  <c r="AA1318" i="1"/>
  <c r="AB1318" i="1"/>
  <c r="AC1318" i="1"/>
  <c r="AD1318" i="1"/>
  <c r="AE1318" i="1"/>
  <c r="AF1318" i="1"/>
  <c r="AG1318" i="1"/>
  <c r="AH1318" i="1"/>
  <c r="AI1318" i="1"/>
  <c r="AJ1318" i="1"/>
  <c r="AK1318" i="1"/>
  <c r="AL1318" i="1"/>
  <c r="AM1318" i="1"/>
  <c r="AN1318" i="1"/>
  <c r="AO1318" i="1"/>
  <c r="AP1318" i="1"/>
  <c r="AQ1318" i="1"/>
  <c r="AR1318" i="1"/>
  <c r="AS1318" i="1"/>
  <c r="AT1318" i="1"/>
  <c r="AU1318" i="1"/>
  <c r="AV1318" i="1"/>
  <c r="AW1318" i="1"/>
  <c r="AX1318" i="1"/>
  <c r="AY1318" i="1"/>
  <c r="AZ1318" i="1"/>
  <c r="BA1318" i="1"/>
  <c r="BB1318" i="1"/>
  <c r="BC1318" i="1"/>
  <c r="BD1318" i="1"/>
  <c r="BE1318" i="1"/>
  <c r="A53" i="1"/>
  <c r="C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A73" i="1"/>
  <c r="C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A218" i="1"/>
  <c r="C218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BE218" i="1"/>
  <c r="A238" i="1"/>
  <c r="C238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BE238" i="1"/>
  <c r="A921" i="1"/>
  <c r="C921" i="1"/>
  <c r="E921" i="1"/>
  <c r="F921" i="1"/>
  <c r="G921" i="1"/>
  <c r="H921" i="1"/>
  <c r="I921" i="1"/>
  <c r="J921" i="1"/>
  <c r="K921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X921" i="1"/>
  <c r="Y921" i="1"/>
  <c r="Z921" i="1"/>
  <c r="AA921" i="1"/>
  <c r="AB921" i="1"/>
  <c r="AC921" i="1"/>
  <c r="AD921" i="1"/>
  <c r="AE921" i="1"/>
  <c r="AF921" i="1"/>
  <c r="AG921" i="1"/>
  <c r="AH921" i="1"/>
  <c r="AI921" i="1"/>
  <c r="AJ921" i="1"/>
  <c r="AK921" i="1"/>
  <c r="AL921" i="1"/>
  <c r="AM921" i="1"/>
  <c r="AN921" i="1"/>
  <c r="AO921" i="1"/>
  <c r="AP921" i="1"/>
  <c r="AQ921" i="1"/>
  <c r="AR921" i="1"/>
  <c r="AS921" i="1"/>
  <c r="AT921" i="1"/>
  <c r="AU921" i="1"/>
  <c r="AV921" i="1"/>
  <c r="AW921" i="1"/>
  <c r="AX921" i="1"/>
  <c r="AY921" i="1"/>
  <c r="AZ921" i="1"/>
  <c r="BA921" i="1"/>
  <c r="BB921" i="1"/>
  <c r="BC921" i="1"/>
  <c r="BD921" i="1"/>
  <c r="BE921" i="1"/>
  <c r="A947" i="1"/>
  <c r="C947" i="1"/>
  <c r="E947" i="1"/>
  <c r="F947" i="1"/>
  <c r="G947" i="1"/>
  <c r="H947" i="1"/>
  <c r="I947" i="1"/>
  <c r="J947" i="1"/>
  <c r="K947" i="1"/>
  <c r="L947" i="1"/>
  <c r="M947" i="1"/>
  <c r="N947" i="1"/>
  <c r="O947" i="1"/>
  <c r="P947" i="1"/>
  <c r="Q947" i="1"/>
  <c r="R947" i="1"/>
  <c r="S947" i="1"/>
  <c r="T947" i="1"/>
  <c r="U947" i="1"/>
  <c r="V947" i="1"/>
  <c r="W947" i="1"/>
  <c r="X947" i="1"/>
  <c r="Y947" i="1"/>
  <c r="Z947" i="1"/>
  <c r="AA947" i="1"/>
  <c r="AB947" i="1"/>
  <c r="AC947" i="1"/>
  <c r="AD947" i="1"/>
  <c r="AE947" i="1"/>
  <c r="AF947" i="1"/>
  <c r="AG947" i="1"/>
  <c r="AH947" i="1"/>
  <c r="AI947" i="1"/>
  <c r="AJ947" i="1"/>
  <c r="AK947" i="1"/>
  <c r="AL947" i="1"/>
  <c r="AM947" i="1"/>
  <c r="AN947" i="1"/>
  <c r="AO947" i="1"/>
  <c r="AP947" i="1"/>
  <c r="AQ947" i="1"/>
  <c r="AR947" i="1"/>
  <c r="AS947" i="1"/>
  <c r="AT947" i="1"/>
  <c r="AU947" i="1"/>
  <c r="AV947" i="1"/>
  <c r="AW947" i="1"/>
  <c r="AX947" i="1"/>
  <c r="AY947" i="1"/>
  <c r="AZ947" i="1"/>
  <c r="BA947" i="1"/>
  <c r="BB947" i="1"/>
  <c r="BC947" i="1"/>
  <c r="BD947" i="1"/>
  <c r="BE947" i="1"/>
  <c r="A573" i="1"/>
  <c r="C573" i="1"/>
  <c r="E573" i="1"/>
  <c r="F573" i="1"/>
  <c r="G573" i="1"/>
  <c r="H573" i="1"/>
  <c r="I573" i="1"/>
  <c r="J573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AD573" i="1"/>
  <c r="AE573" i="1"/>
  <c r="AF573" i="1"/>
  <c r="AG573" i="1"/>
  <c r="AH573" i="1"/>
  <c r="AI573" i="1"/>
  <c r="AJ573" i="1"/>
  <c r="AK573" i="1"/>
  <c r="AL573" i="1"/>
  <c r="AM573" i="1"/>
  <c r="AN573" i="1"/>
  <c r="AO573" i="1"/>
  <c r="AP573" i="1"/>
  <c r="AQ573" i="1"/>
  <c r="AR573" i="1"/>
  <c r="AS573" i="1"/>
  <c r="AT573" i="1"/>
  <c r="AU573" i="1"/>
  <c r="AV573" i="1"/>
  <c r="AW573" i="1"/>
  <c r="AX573" i="1"/>
  <c r="AY573" i="1"/>
  <c r="AZ573" i="1"/>
  <c r="BA573" i="1"/>
  <c r="BB573" i="1"/>
  <c r="BC573" i="1"/>
  <c r="BD573" i="1"/>
  <c r="BE573" i="1"/>
  <c r="A601" i="1"/>
  <c r="C601" i="1"/>
  <c r="E601" i="1"/>
  <c r="F601" i="1"/>
  <c r="G601" i="1"/>
  <c r="H601" i="1"/>
  <c r="I601" i="1"/>
  <c r="J601" i="1"/>
  <c r="K601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AD601" i="1"/>
  <c r="AE601" i="1"/>
  <c r="AF601" i="1"/>
  <c r="AG601" i="1"/>
  <c r="AH601" i="1"/>
  <c r="AI601" i="1"/>
  <c r="AJ601" i="1"/>
  <c r="AK601" i="1"/>
  <c r="AL601" i="1"/>
  <c r="AM601" i="1"/>
  <c r="AN601" i="1"/>
  <c r="AO601" i="1"/>
  <c r="AP601" i="1"/>
  <c r="AQ601" i="1"/>
  <c r="AR601" i="1"/>
  <c r="AS601" i="1"/>
  <c r="AT601" i="1"/>
  <c r="AU601" i="1"/>
  <c r="AV601" i="1"/>
  <c r="AW601" i="1"/>
  <c r="AX601" i="1"/>
  <c r="AY601" i="1"/>
  <c r="AZ601" i="1"/>
  <c r="BA601" i="1"/>
  <c r="BB601" i="1"/>
  <c r="BC601" i="1"/>
  <c r="BD601" i="1"/>
  <c r="BE601" i="1"/>
  <c r="A628" i="1"/>
  <c r="C628" i="1"/>
  <c r="E628" i="1"/>
  <c r="F628" i="1"/>
  <c r="G628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AG628" i="1"/>
  <c r="AH628" i="1"/>
  <c r="AI628" i="1"/>
  <c r="AJ628" i="1"/>
  <c r="AK628" i="1"/>
  <c r="AL628" i="1"/>
  <c r="AM628" i="1"/>
  <c r="AN628" i="1"/>
  <c r="AO628" i="1"/>
  <c r="AP628" i="1"/>
  <c r="AQ628" i="1"/>
  <c r="AR628" i="1"/>
  <c r="AS628" i="1"/>
  <c r="AT628" i="1"/>
  <c r="AU628" i="1"/>
  <c r="AV628" i="1"/>
  <c r="AW628" i="1"/>
  <c r="AX628" i="1"/>
  <c r="AY628" i="1"/>
  <c r="AZ628" i="1"/>
  <c r="BA628" i="1"/>
  <c r="BB628" i="1"/>
  <c r="BC628" i="1"/>
  <c r="BD628" i="1"/>
  <c r="BE628" i="1"/>
  <c r="A1348" i="1"/>
  <c r="C1348" i="1"/>
  <c r="E1348" i="1"/>
  <c r="F1348" i="1"/>
  <c r="G1348" i="1"/>
  <c r="H1348" i="1"/>
  <c r="I1348" i="1"/>
  <c r="J1348" i="1"/>
  <c r="K1348" i="1"/>
  <c r="L1348" i="1"/>
  <c r="M1348" i="1"/>
  <c r="N1348" i="1"/>
  <c r="O1348" i="1"/>
  <c r="P1348" i="1"/>
  <c r="Q1348" i="1"/>
  <c r="R1348" i="1"/>
  <c r="S1348" i="1"/>
  <c r="T1348" i="1"/>
  <c r="U1348" i="1"/>
  <c r="V1348" i="1"/>
  <c r="W1348" i="1"/>
  <c r="X1348" i="1"/>
  <c r="Y1348" i="1"/>
  <c r="Z1348" i="1"/>
  <c r="AA1348" i="1"/>
  <c r="AB1348" i="1"/>
  <c r="AC1348" i="1"/>
  <c r="AD1348" i="1"/>
  <c r="AE1348" i="1"/>
  <c r="AF1348" i="1"/>
  <c r="AG1348" i="1"/>
  <c r="AH1348" i="1"/>
  <c r="AI1348" i="1"/>
  <c r="AJ1348" i="1"/>
  <c r="AK1348" i="1"/>
  <c r="AL1348" i="1"/>
  <c r="AM1348" i="1"/>
  <c r="AN1348" i="1"/>
  <c r="AO1348" i="1"/>
  <c r="AP1348" i="1"/>
  <c r="AQ1348" i="1"/>
  <c r="AR1348" i="1"/>
  <c r="AS1348" i="1"/>
  <c r="AT1348" i="1"/>
  <c r="AU1348" i="1"/>
  <c r="AV1348" i="1"/>
  <c r="AW1348" i="1"/>
  <c r="AX1348" i="1"/>
  <c r="AY1348" i="1"/>
  <c r="AZ1348" i="1"/>
  <c r="BA1348" i="1"/>
  <c r="BB1348" i="1"/>
  <c r="BC1348" i="1"/>
  <c r="BD1348" i="1"/>
  <c r="BE1348" i="1"/>
  <c r="A1367" i="1"/>
  <c r="C1367" i="1"/>
  <c r="E1367" i="1"/>
  <c r="F1367" i="1"/>
  <c r="G1367" i="1"/>
  <c r="H1367" i="1"/>
  <c r="I1367" i="1"/>
  <c r="J1367" i="1"/>
  <c r="K1367" i="1"/>
  <c r="L1367" i="1"/>
  <c r="M1367" i="1"/>
  <c r="N1367" i="1"/>
  <c r="O1367" i="1"/>
  <c r="P1367" i="1"/>
  <c r="Q1367" i="1"/>
  <c r="R1367" i="1"/>
  <c r="S1367" i="1"/>
  <c r="T1367" i="1"/>
  <c r="U1367" i="1"/>
  <c r="V1367" i="1"/>
  <c r="W1367" i="1"/>
  <c r="X1367" i="1"/>
  <c r="Y1367" i="1"/>
  <c r="Z1367" i="1"/>
  <c r="AA1367" i="1"/>
  <c r="AB1367" i="1"/>
  <c r="AC1367" i="1"/>
  <c r="AD1367" i="1"/>
  <c r="AE1367" i="1"/>
  <c r="AF1367" i="1"/>
  <c r="AG1367" i="1"/>
  <c r="AH1367" i="1"/>
  <c r="AI1367" i="1"/>
  <c r="AJ1367" i="1"/>
  <c r="AK1367" i="1"/>
  <c r="AL1367" i="1"/>
  <c r="AM1367" i="1"/>
  <c r="AN1367" i="1"/>
  <c r="AO1367" i="1"/>
  <c r="AP1367" i="1"/>
  <c r="AQ1367" i="1"/>
  <c r="AR1367" i="1"/>
  <c r="AS1367" i="1"/>
  <c r="AT1367" i="1"/>
  <c r="AU1367" i="1"/>
  <c r="AV1367" i="1"/>
  <c r="AW1367" i="1"/>
  <c r="AX1367" i="1"/>
  <c r="AY1367" i="1"/>
  <c r="AZ1367" i="1"/>
  <c r="BA1367" i="1"/>
  <c r="BB1367" i="1"/>
  <c r="BC1367" i="1"/>
  <c r="BD1367" i="1"/>
  <c r="BE1367" i="1"/>
  <c r="A1390" i="1"/>
  <c r="C1390" i="1"/>
  <c r="E1390" i="1"/>
  <c r="F1390" i="1"/>
  <c r="G1390" i="1"/>
  <c r="H1390" i="1"/>
  <c r="I1390" i="1"/>
  <c r="J1390" i="1"/>
  <c r="K1390" i="1"/>
  <c r="L1390" i="1"/>
  <c r="M1390" i="1"/>
  <c r="N1390" i="1"/>
  <c r="O1390" i="1"/>
  <c r="P1390" i="1"/>
  <c r="Q1390" i="1"/>
  <c r="R1390" i="1"/>
  <c r="S1390" i="1"/>
  <c r="T1390" i="1"/>
  <c r="U1390" i="1"/>
  <c r="V1390" i="1"/>
  <c r="W1390" i="1"/>
  <c r="X1390" i="1"/>
  <c r="Y1390" i="1"/>
  <c r="Z1390" i="1"/>
  <c r="AA1390" i="1"/>
  <c r="AB1390" i="1"/>
  <c r="AC1390" i="1"/>
  <c r="AD1390" i="1"/>
  <c r="AE1390" i="1"/>
  <c r="AF1390" i="1"/>
  <c r="AG1390" i="1"/>
  <c r="AH1390" i="1"/>
  <c r="AI1390" i="1"/>
  <c r="AJ1390" i="1"/>
  <c r="AK1390" i="1"/>
  <c r="AL1390" i="1"/>
  <c r="AM1390" i="1"/>
  <c r="AN1390" i="1"/>
  <c r="AO1390" i="1"/>
  <c r="AP1390" i="1"/>
  <c r="AQ1390" i="1"/>
  <c r="AR1390" i="1"/>
  <c r="AS1390" i="1"/>
  <c r="AT1390" i="1"/>
  <c r="AU1390" i="1"/>
  <c r="AV1390" i="1"/>
  <c r="AW1390" i="1"/>
  <c r="AX1390" i="1"/>
  <c r="AY1390" i="1"/>
  <c r="AZ1390" i="1"/>
  <c r="BA1390" i="1"/>
  <c r="BB1390" i="1"/>
  <c r="BC1390" i="1"/>
  <c r="BD1390" i="1"/>
  <c r="BE1390" i="1"/>
  <c r="A208" i="1"/>
  <c r="C208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A228" i="1"/>
  <c r="C228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A672" i="1"/>
  <c r="C672" i="1"/>
  <c r="E672" i="1"/>
  <c r="F672" i="1"/>
  <c r="G672" i="1"/>
  <c r="H672" i="1"/>
  <c r="I672" i="1"/>
  <c r="J672" i="1"/>
  <c r="K672" i="1"/>
  <c r="L672" i="1"/>
  <c r="M672" i="1"/>
  <c r="N672" i="1"/>
  <c r="O672" i="1"/>
  <c r="P672" i="1"/>
  <c r="Q672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AG672" i="1"/>
  <c r="AH672" i="1"/>
  <c r="AI672" i="1"/>
  <c r="AJ672" i="1"/>
  <c r="AK672" i="1"/>
  <c r="AL672" i="1"/>
  <c r="AM672" i="1"/>
  <c r="AN672" i="1"/>
  <c r="AO672" i="1"/>
  <c r="AP672" i="1"/>
  <c r="AQ672" i="1"/>
  <c r="AR672" i="1"/>
  <c r="AS672" i="1"/>
  <c r="AT672" i="1"/>
  <c r="AU672" i="1"/>
  <c r="AV672" i="1"/>
  <c r="AW672" i="1"/>
  <c r="AX672" i="1"/>
  <c r="AY672" i="1"/>
  <c r="AZ672" i="1"/>
  <c r="BA672" i="1"/>
  <c r="BB672" i="1"/>
  <c r="BC672" i="1"/>
  <c r="BD672" i="1"/>
  <c r="BE672" i="1"/>
  <c r="A689" i="1"/>
  <c r="C689" i="1"/>
  <c r="E689" i="1"/>
  <c r="F689" i="1"/>
  <c r="G689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AD689" i="1"/>
  <c r="AE689" i="1"/>
  <c r="AF689" i="1"/>
  <c r="AG689" i="1"/>
  <c r="AH689" i="1"/>
  <c r="AI689" i="1"/>
  <c r="AJ689" i="1"/>
  <c r="AK689" i="1"/>
  <c r="AL689" i="1"/>
  <c r="AM689" i="1"/>
  <c r="AN689" i="1"/>
  <c r="AO689" i="1"/>
  <c r="AP689" i="1"/>
  <c r="AQ689" i="1"/>
  <c r="AR689" i="1"/>
  <c r="AS689" i="1"/>
  <c r="AT689" i="1"/>
  <c r="AU689" i="1"/>
  <c r="AV689" i="1"/>
  <c r="AW689" i="1"/>
  <c r="AX689" i="1"/>
  <c r="AY689" i="1"/>
  <c r="AZ689" i="1"/>
  <c r="BA689" i="1"/>
  <c r="BB689" i="1"/>
  <c r="BC689" i="1"/>
  <c r="BD689" i="1"/>
  <c r="BE689" i="1"/>
  <c r="A783" i="1"/>
  <c r="C783" i="1"/>
  <c r="E783" i="1"/>
  <c r="F783" i="1"/>
  <c r="G783" i="1"/>
  <c r="H783" i="1"/>
  <c r="I783" i="1"/>
  <c r="J783" i="1"/>
  <c r="K783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X783" i="1"/>
  <c r="Y783" i="1"/>
  <c r="Z783" i="1"/>
  <c r="AA783" i="1"/>
  <c r="AB783" i="1"/>
  <c r="AC783" i="1"/>
  <c r="AD783" i="1"/>
  <c r="AE783" i="1"/>
  <c r="AF783" i="1"/>
  <c r="AG783" i="1"/>
  <c r="AH783" i="1"/>
  <c r="AI783" i="1"/>
  <c r="AJ783" i="1"/>
  <c r="AK783" i="1"/>
  <c r="AL783" i="1"/>
  <c r="AM783" i="1"/>
  <c r="AN783" i="1"/>
  <c r="AO783" i="1"/>
  <c r="AP783" i="1"/>
  <c r="AQ783" i="1"/>
  <c r="AR783" i="1"/>
  <c r="AS783" i="1"/>
  <c r="AT783" i="1"/>
  <c r="AU783" i="1"/>
  <c r="AV783" i="1"/>
  <c r="AW783" i="1"/>
  <c r="AX783" i="1"/>
  <c r="AY783" i="1"/>
  <c r="AZ783" i="1"/>
  <c r="BA783" i="1"/>
  <c r="BB783" i="1"/>
  <c r="BC783" i="1"/>
  <c r="BD783" i="1"/>
  <c r="BE783" i="1"/>
  <c r="A807" i="1"/>
  <c r="C807" i="1"/>
  <c r="E807" i="1"/>
  <c r="F807" i="1"/>
  <c r="G807" i="1"/>
  <c r="H807" i="1"/>
  <c r="I807" i="1"/>
  <c r="J807" i="1"/>
  <c r="K807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X807" i="1"/>
  <c r="Y807" i="1"/>
  <c r="Z807" i="1"/>
  <c r="AA807" i="1"/>
  <c r="AB807" i="1"/>
  <c r="AC807" i="1"/>
  <c r="AD807" i="1"/>
  <c r="AE807" i="1"/>
  <c r="AF807" i="1"/>
  <c r="AG807" i="1"/>
  <c r="AH807" i="1"/>
  <c r="AI807" i="1"/>
  <c r="AJ807" i="1"/>
  <c r="AK807" i="1"/>
  <c r="AL807" i="1"/>
  <c r="AM807" i="1"/>
  <c r="AN807" i="1"/>
  <c r="AO807" i="1"/>
  <c r="AP807" i="1"/>
  <c r="AQ807" i="1"/>
  <c r="AR807" i="1"/>
  <c r="AS807" i="1"/>
  <c r="AT807" i="1"/>
  <c r="AU807" i="1"/>
  <c r="AV807" i="1"/>
  <c r="AW807" i="1"/>
  <c r="AX807" i="1"/>
  <c r="AY807" i="1"/>
  <c r="AZ807" i="1"/>
  <c r="BA807" i="1"/>
  <c r="BB807" i="1"/>
  <c r="BC807" i="1"/>
  <c r="BD807" i="1"/>
  <c r="BE807" i="1"/>
  <c r="A562" i="1"/>
  <c r="C562" i="1"/>
  <c r="E562" i="1"/>
  <c r="F562" i="1"/>
  <c r="G562" i="1"/>
  <c r="H562" i="1"/>
  <c r="I562" i="1"/>
  <c r="J562" i="1"/>
  <c r="K562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AG562" i="1"/>
  <c r="AH562" i="1"/>
  <c r="AI562" i="1"/>
  <c r="AJ562" i="1"/>
  <c r="AK562" i="1"/>
  <c r="AL562" i="1"/>
  <c r="AM562" i="1"/>
  <c r="AN562" i="1"/>
  <c r="AO562" i="1"/>
  <c r="AP562" i="1"/>
  <c r="AQ562" i="1"/>
  <c r="AR562" i="1"/>
  <c r="AS562" i="1"/>
  <c r="AT562" i="1"/>
  <c r="AU562" i="1"/>
  <c r="AV562" i="1"/>
  <c r="AW562" i="1"/>
  <c r="AX562" i="1"/>
  <c r="AY562" i="1"/>
  <c r="AZ562" i="1"/>
  <c r="BA562" i="1"/>
  <c r="BB562" i="1"/>
  <c r="BC562" i="1"/>
  <c r="BD562" i="1"/>
  <c r="BE562" i="1"/>
  <c r="A586" i="1"/>
  <c r="C586" i="1"/>
  <c r="E586" i="1"/>
  <c r="F586" i="1"/>
  <c r="G586" i="1"/>
  <c r="H586" i="1"/>
  <c r="I586" i="1"/>
  <c r="J586" i="1"/>
  <c r="K586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AG586" i="1"/>
  <c r="AH586" i="1"/>
  <c r="AI586" i="1"/>
  <c r="AJ586" i="1"/>
  <c r="AK586" i="1"/>
  <c r="AL586" i="1"/>
  <c r="AM586" i="1"/>
  <c r="AN586" i="1"/>
  <c r="AO586" i="1"/>
  <c r="AP586" i="1"/>
  <c r="AQ586" i="1"/>
  <c r="AR586" i="1"/>
  <c r="AS586" i="1"/>
  <c r="AT586" i="1"/>
  <c r="AU586" i="1"/>
  <c r="AV586" i="1"/>
  <c r="AW586" i="1"/>
  <c r="AX586" i="1"/>
  <c r="AY586" i="1"/>
  <c r="AZ586" i="1"/>
  <c r="BA586" i="1"/>
  <c r="BB586" i="1"/>
  <c r="BC586" i="1"/>
  <c r="BD586" i="1"/>
  <c r="BE586" i="1"/>
  <c r="A1225" i="1"/>
  <c r="C1225" i="1"/>
  <c r="E1225" i="1"/>
  <c r="F1225" i="1"/>
  <c r="G1225" i="1"/>
  <c r="H1225" i="1"/>
  <c r="I1225" i="1"/>
  <c r="J1225" i="1"/>
  <c r="K1225" i="1"/>
  <c r="L1225" i="1"/>
  <c r="M1225" i="1"/>
  <c r="N1225" i="1"/>
  <c r="O1225" i="1"/>
  <c r="P1225" i="1"/>
  <c r="Q1225" i="1"/>
  <c r="R1225" i="1"/>
  <c r="S1225" i="1"/>
  <c r="T1225" i="1"/>
  <c r="U1225" i="1"/>
  <c r="V1225" i="1"/>
  <c r="W1225" i="1"/>
  <c r="X1225" i="1"/>
  <c r="Y1225" i="1"/>
  <c r="Z1225" i="1"/>
  <c r="AA1225" i="1"/>
  <c r="AB1225" i="1"/>
  <c r="AC1225" i="1"/>
  <c r="AD1225" i="1"/>
  <c r="AE1225" i="1"/>
  <c r="AF1225" i="1"/>
  <c r="AG1225" i="1"/>
  <c r="AH1225" i="1"/>
  <c r="AI1225" i="1"/>
  <c r="AJ1225" i="1"/>
  <c r="AK1225" i="1"/>
  <c r="AL1225" i="1"/>
  <c r="AM1225" i="1"/>
  <c r="AN1225" i="1"/>
  <c r="AO1225" i="1"/>
  <c r="AP1225" i="1"/>
  <c r="AQ1225" i="1"/>
  <c r="AR1225" i="1"/>
  <c r="AS1225" i="1"/>
  <c r="AT1225" i="1"/>
  <c r="AU1225" i="1"/>
  <c r="AV1225" i="1"/>
  <c r="AW1225" i="1"/>
  <c r="AX1225" i="1"/>
  <c r="AY1225" i="1"/>
  <c r="AZ1225" i="1"/>
  <c r="BA1225" i="1"/>
  <c r="BB1225" i="1"/>
  <c r="BC1225" i="1"/>
  <c r="BD1225" i="1"/>
  <c r="BE1225" i="1"/>
  <c r="A1356" i="1"/>
  <c r="C1356" i="1"/>
  <c r="E1356" i="1"/>
  <c r="F1356" i="1"/>
  <c r="G1356" i="1"/>
  <c r="H1356" i="1"/>
  <c r="I1356" i="1"/>
  <c r="J1356" i="1"/>
  <c r="K1356" i="1"/>
  <c r="L1356" i="1"/>
  <c r="M1356" i="1"/>
  <c r="N1356" i="1"/>
  <c r="O1356" i="1"/>
  <c r="P1356" i="1"/>
  <c r="Q1356" i="1"/>
  <c r="R1356" i="1"/>
  <c r="S1356" i="1"/>
  <c r="T1356" i="1"/>
  <c r="U1356" i="1"/>
  <c r="V1356" i="1"/>
  <c r="W1356" i="1"/>
  <c r="X1356" i="1"/>
  <c r="Y1356" i="1"/>
  <c r="Z1356" i="1"/>
  <c r="AA1356" i="1"/>
  <c r="AB1356" i="1"/>
  <c r="AC1356" i="1"/>
  <c r="AD1356" i="1"/>
  <c r="AE1356" i="1"/>
  <c r="AF1356" i="1"/>
  <c r="AG1356" i="1"/>
  <c r="AH1356" i="1"/>
  <c r="AI1356" i="1"/>
  <c r="AJ1356" i="1"/>
  <c r="AK1356" i="1"/>
  <c r="AL1356" i="1"/>
  <c r="AM1356" i="1"/>
  <c r="AN1356" i="1"/>
  <c r="AO1356" i="1"/>
  <c r="AP1356" i="1"/>
  <c r="AQ1356" i="1"/>
  <c r="AR1356" i="1"/>
  <c r="AS1356" i="1"/>
  <c r="AT1356" i="1"/>
  <c r="AU1356" i="1"/>
  <c r="AV1356" i="1"/>
  <c r="AW1356" i="1"/>
  <c r="AX1356" i="1"/>
  <c r="AY1356" i="1"/>
  <c r="AZ1356" i="1"/>
  <c r="BA1356" i="1"/>
  <c r="BB1356" i="1"/>
  <c r="BC1356" i="1"/>
  <c r="BD1356" i="1"/>
  <c r="BE1356" i="1"/>
  <c r="A1377" i="1"/>
  <c r="C1377" i="1"/>
  <c r="E1377" i="1"/>
  <c r="F1377" i="1"/>
  <c r="G1377" i="1"/>
  <c r="H1377" i="1"/>
  <c r="I1377" i="1"/>
  <c r="J1377" i="1"/>
  <c r="K1377" i="1"/>
  <c r="L1377" i="1"/>
  <c r="M1377" i="1"/>
  <c r="N1377" i="1"/>
  <c r="O1377" i="1"/>
  <c r="P1377" i="1"/>
  <c r="Q1377" i="1"/>
  <c r="R1377" i="1"/>
  <c r="S1377" i="1"/>
  <c r="T1377" i="1"/>
  <c r="U1377" i="1"/>
  <c r="V1377" i="1"/>
  <c r="W1377" i="1"/>
  <c r="X1377" i="1"/>
  <c r="Y1377" i="1"/>
  <c r="Z1377" i="1"/>
  <c r="AA1377" i="1"/>
  <c r="AB1377" i="1"/>
  <c r="AC1377" i="1"/>
  <c r="AD1377" i="1"/>
  <c r="AE1377" i="1"/>
  <c r="AF1377" i="1"/>
  <c r="AG1377" i="1"/>
  <c r="AH1377" i="1"/>
  <c r="AI1377" i="1"/>
  <c r="AJ1377" i="1"/>
  <c r="AK1377" i="1"/>
  <c r="AL1377" i="1"/>
  <c r="AM1377" i="1"/>
  <c r="AN1377" i="1"/>
  <c r="AO1377" i="1"/>
  <c r="AP1377" i="1"/>
  <c r="AQ1377" i="1"/>
  <c r="AR1377" i="1"/>
  <c r="AS1377" i="1"/>
  <c r="AT1377" i="1"/>
  <c r="AU1377" i="1"/>
  <c r="AV1377" i="1"/>
  <c r="AW1377" i="1"/>
  <c r="AX1377" i="1"/>
  <c r="AY1377" i="1"/>
  <c r="AZ1377" i="1"/>
  <c r="BA1377" i="1"/>
  <c r="BB1377" i="1"/>
  <c r="BC1377" i="1"/>
  <c r="BD1377" i="1"/>
  <c r="BE1377" i="1"/>
  <c r="A1398" i="1"/>
  <c r="C1398" i="1"/>
  <c r="E1398" i="1"/>
  <c r="F1398" i="1"/>
  <c r="G1398" i="1"/>
  <c r="H1398" i="1"/>
  <c r="I1398" i="1"/>
  <c r="J1398" i="1"/>
  <c r="K1398" i="1"/>
  <c r="L1398" i="1"/>
  <c r="M1398" i="1"/>
  <c r="N1398" i="1"/>
  <c r="O1398" i="1"/>
  <c r="P1398" i="1"/>
  <c r="Q1398" i="1"/>
  <c r="R1398" i="1"/>
  <c r="S1398" i="1"/>
  <c r="T1398" i="1"/>
  <c r="U1398" i="1"/>
  <c r="V1398" i="1"/>
  <c r="W1398" i="1"/>
  <c r="X1398" i="1"/>
  <c r="Y1398" i="1"/>
  <c r="Z1398" i="1"/>
  <c r="AA1398" i="1"/>
  <c r="AB1398" i="1"/>
  <c r="AC1398" i="1"/>
  <c r="AD1398" i="1"/>
  <c r="AE1398" i="1"/>
  <c r="AF1398" i="1"/>
  <c r="AG1398" i="1"/>
  <c r="AH1398" i="1"/>
  <c r="AI1398" i="1"/>
  <c r="AJ1398" i="1"/>
  <c r="AK1398" i="1"/>
  <c r="AL1398" i="1"/>
  <c r="AM1398" i="1"/>
  <c r="AN1398" i="1"/>
  <c r="AO1398" i="1"/>
  <c r="AP1398" i="1"/>
  <c r="AQ1398" i="1"/>
  <c r="AR1398" i="1"/>
  <c r="AS1398" i="1"/>
  <c r="AT1398" i="1"/>
  <c r="AU1398" i="1"/>
  <c r="AV1398" i="1"/>
  <c r="AW1398" i="1"/>
  <c r="AX1398" i="1"/>
  <c r="AY1398" i="1"/>
  <c r="AZ1398" i="1"/>
  <c r="BA1398" i="1"/>
  <c r="BB1398" i="1"/>
  <c r="BC1398" i="1"/>
  <c r="BD1398" i="1"/>
  <c r="BE1398" i="1"/>
  <c r="A45" i="1"/>
  <c r="C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A68" i="1"/>
  <c r="C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A87" i="1"/>
  <c r="C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A212" i="1"/>
  <c r="C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A232" i="1"/>
  <c r="C232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A784" i="1"/>
  <c r="C784" i="1"/>
  <c r="E784" i="1"/>
  <c r="F784" i="1"/>
  <c r="G784" i="1"/>
  <c r="H784" i="1"/>
  <c r="I784" i="1"/>
  <c r="J784" i="1"/>
  <c r="K784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AG784" i="1"/>
  <c r="AH784" i="1"/>
  <c r="AI784" i="1"/>
  <c r="AJ784" i="1"/>
  <c r="AK784" i="1"/>
  <c r="AL784" i="1"/>
  <c r="AM784" i="1"/>
  <c r="AN784" i="1"/>
  <c r="AO784" i="1"/>
  <c r="AP784" i="1"/>
  <c r="AQ784" i="1"/>
  <c r="AR784" i="1"/>
  <c r="AS784" i="1"/>
  <c r="AT784" i="1"/>
  <c r="AU784" i="1"/>
  <c r="AV784" i="1"/>
  <c r="AW784" i="1"/>
  <c r="AX784" i="1"/>
  <c r="AY784" i="1"/>
  <c r="AZ784" i="1"/>
  <c r="BA784" i="1"/>
  <c r="BB784" i="1"/>
  <c r="BC784" i="1"/>
  <c r="BD784" i="1"/>
  <c r="BE784" i="1"/>
  <c r="A808" i="1"/>
  <c r="C808" i="1"/>
  <c r="E808" i="1"/>
  <c r="F808" i="1"/>
  <c r="G808" i="1"/>
  <c r="H808" i="1"/>
  <c r="I808" i="1"/>
  <c r="J808" i="1"/>
  <c r="K808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AG808" i="1"/>
  <c r="AH808" i="1"/>
  <c r="AI808" i="1"/>
  <c r="AJ808" i="1"/>
  <c r="AK808" i="1"/>
  <c r="AL808" i="1"/>
  <c r="AM808" i="1"/>
  <c r="AN808" i="1"/>
  <c r="AO808" i="1"/>
  <c r="AP808" i="1"/>
  <c r="AQ808" i="1"/>
  <c r="AR808" i="1"/>
  <c r="AS808" i="1"/>
  <c r="AT808" i="1"/>
  <c r="AU808" i="1"/>
  <c r="AV808" i="1"/>
  <c r="AW808" i="1"/>
  <c r="AX808" i="1"/>
  <c r="AY808" i="1"/>
  <c r="AZ808" i="1"/>
  <c r="BA808" i="1"/>
  <c r="BB808" i="1"/>
  <c r="BC808" i="1"/>
  <c r="BD808" i="1"/>
  <c r="BE808" i="1"/>
  <c r="A587" i="1"/>
  <c r="C587" i="1"/>
  <c r="E587" i="1"/>
  <c r="F587" i="1"/>
  <c r="G587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Z587" i="1"/>
  <c r="AA587" i="1"/>
  <c r="AB587" i="1"/>
  <c r="AC587" i="1"/>
  <c r="AD587" i="1"/>
  <c r="AE587" i="1"/>
  <c r="AF587" i="1"/>
  <c r="AG587" i="1"/>
  <c r="AH587" i="1"/>
  <c r="AI587" i="1"/>
  <c r="AJ587" i="1"/>
  <c r="AK587" i="1"/>
  <c r="AL587" i="1"/>
  <c r="AM587" i="1"/>
  <c r="AN587" i="1"/>
  <c r="AO587" i="1"/>
  <c r="AP587" i="1"/>
  <c r="AQ587" i="1"/>
  <c r="AR587" i="1"/>
  <c r="AS587" i="1"/>
  <c r="AT587" i="1"/>
  <c r="AU587" i="1"/>
  <c r="AV587" i="1"/>
  <c r="AW587" i="1"/>
  <c r="AX587" i="1"/>
  <c r="AY587" i="1"/>
  <c r="AZ587" i="1"/>
  <c r="BA587" i="1"/>
  <c r="BB587" i="1"/>
  <c r="BC587" i="1"/>
  <c r="BD587" i="1"/>
  <c r="BE587" i="1"/>
  <c r="A615" i="1"/>
  <c r="C615" i="1"/>
  <c r="E615" i="1"/>
  <c r="F615" i="1"/>
  <c r="G615" i="1"/>
  <c r="H615" i="1"/>
  <c r="I615" i="1"/>
  <c r="J615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AD615" i="1"/>
  <c r="AE615" i="1"/>
  <c r="AF615" i="1"/>
  <c r="AG615" i="1"/>
  <c r="AH615" i="1"/>
  <c r="AI615" i="1"/>
  <c r="AJ615" i="1"/>
  <c r="AK615" i="1"/>
  <c r="AL615" i="1"/>
  <c r="AM615" i="1"/>
  <c r="AN615" i="1"/>
  <c r="AO615" i="1"/>
  <c r="AP615" i="1"/>
  <c r="AQ615" i="1"/>
  <c r="AR615" i="1"/>
  <c r="AS615" i="1"/>
  <c r="AT615" i="1"/>
  <c r="AU615" i="1"/>
  <c r="AV615" i="1"/>
  <c r="AW615" i="1"/>
  <c r="AX615" i="1"/>
  <c r="AY615" i="1"/>
  <c r="AZ615" i="1"/>
  <c r="BA615" i="1"/>
  <c r="BB615" i="1"/>
  <c r="BC615" i="1"/>
  <c r="BD615" i="1"/>
  <c r="BE615" i="1"/>
  <c r="A641" i="1"/>
  <c r="C641" i="1"/>
  <c r="E641" i="1"/>
  <c r="F641" i="1"/>
  <c r="G641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Z641" i="1"/>
  <c r="AA641" i="1"/>
  <c r="AB641" i="1"/>
  <c r="AC641" i="1"/>
  <c r="AD641" i="1"/>
  <c r="AE641" i="1"/>
  <c r="AF641" i="1"/>
  <c r="AG641" i="1"/>
  <c r="AH641" i="1"/>
  <c r="AI641" i="1"/>
  <c r="AJ641" i="1"/>
  <c r="AK641" i="1"/>
  <c r="AL641" i="1"/>
  <c r="AM641" i="1"/>
  <c r="AN641" i="1"/>
  <c r="AO641" i="1"/>
  <c r="AP641" i="1"/>
  <c r="AQ641" i="1"/>
  <c r="AR641" i="1"/>
  <c r="AS641" i="1"/>
  <c r="AT641" i="1"/>
  <c r="AU641" i="1"/>
  <c r="AV641" i="1"/>
  <c r="AW641" i="1"/>
  <c r="AX641" i="1"/>
  <c r="AY641" i="1"/>
  <c r="AZ641" i="1"/>
  <c r="BA641" i="1"/>
  <c r="BB641" i="1"/>
  <c r="BC641" i="1"/>
  <c r="BD641" i="1"/>
  <c r="BE641" i="1"/>
  <c r="A670" i="1"/>
  <c r="C670" i="1"/>
  <c r="E670" i="1"/>
  <c r="F670" i="1"/>
  <c r="G670" i="1"/>
  <c r="H670" i="1"/>
  <c r="I670" i="1"/>
  <c r="J670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AG670" i="1"/>
  <c r="AH670" i="1"/>
  <c r="AI670" i="1"/>
  <c r="AJ670" i="1"/>
  <c r="AK670" i="1"/>
  <c r="AL670" i="1"/>
  <c r="AM670" i="1"/>
  <c r="AN670" i="1"/>
  <c r="AO670" i="1"/>
  <c r="AP670" i="1"/>
  <c r="AQ670" i="1"/>
  <c r="AR670" i="1"/>
  <c r="AS670" i="1"/>
  <c r="AT670" i="1"/>
  <c r="AU670" i="1"/>
  <c r="AV670" i="1"/>
  <c r="AW670" i="1"/>
  <c r="AX670" i="1"/>
  <c r="AY670" i="1"/>
  <c r="AZ670" i="1"/>
  <c r="BA670" i="1"/>
  <c r="BB670" i="1"/>
  <c r="BC670" i="1"/>
  <c r="BD670" i="1"/>
  <c r="BE670" i="1"/>
  <c r="A687" i="1"/>
  <c r="C687" i="1"/>
  <c r="E687" i="1"/>
  <c r="F687" i="1"/>
  <c r="G687" i="1"/>
  <c r="H687" i="1"/>
  <c r="I687" i="1"/>
  <c r="J687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AD687" i="1"/>
  <c r="AE687" i="1"/>
  <c r="AF687" i="1"/>
  <c r="AG687" i="1"/>
  <c r="AH687" i="1"/>
  <c r="AI687" i="1"/>
  <c r="AJ687" i="1"/>
  <c r="AK687" i="1"/>
  <c r="AL687" i="1"/>
  <c r="AM687" i="1"/>
  <c r="AN687" i="1"/>
  <c r="AO687" i="1"/>
  <c r="AP687" i="1"/>
  <c r="AQ687" i="1"/>
  <c r="AR687" i="1"/>
  <c r="AS687" i="1"/>
  <c r="AT687" i="1"/>
  <c r="AU687" i="1"/>
  <c r="AV687" i="1"/>
  <c r="AW687" i="1"/>
  <c r="AX687" i="1"/>
  <c r="AY687" i="1"/>
  <c r="AZ687" i="1"/>
  <c r="BA687" i="1"/>
  <c r="BB687" i="1"/>
  <c r="BC687" i="1"/>
  <c r="BD687" i="1"/>
  <c r="BE687" i="1"/>
  <c r="A909" i="1"/>
  <c r="C909" i="1"/>
  <c r="E909" i="1"/>
  <c r="F909" i="1"/>
  <c r="G909" i="1"/>
  <c r="H909" i="1"/>
  <c r="I909" i="1"/>
  <c r="J909" i="1"/>
  <c r="K909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X909" i="1"/>
  <c r="Y909" i="1"/>
  <c r="Z909" i="1"/>
  <c r="AA909" i="1"/>
  <c r="AB909" i="1"/>
  <c r="AC909" i="1"/>
  <c r="AD909" i="1"/>
  <c r="AE909" i="1"/>
  <c r="AF909" i="1"/>
  <c r="AG909" i="1"/>
  <c r="AH909" i="1"/>
  <c r="AI909" i="1"/>
  <c r="AJ909" i="1"/>
  <c r="AK909" i="1"/>
  <c r="AL909" i="1"/>
  <c r="AM909" i="1"/>
  <c r="AN909" i="1"/>
  <c r="AO909" i="1"/>
  <c r="AP909" i="1"/>
  <c r="AQ909" i="1"/>
  <c r="AR909" i="1"/>
  <c r="AS909" i="1"/>
  <c r="AT909" i="1"/>
  <c r="AU909" i="1"/>
  <c r="AV909" i="1"/>
  <c r="AW909" i="1"/>
  <c r="AX909" i="1"/>
  <c r="AY909" i="1"/>
  <c r="AZ909" i="1"/>
  <c r="BA909" i="1"/>
  <c r="BB909" i="1"/>
  <c r="BC909" i="1"/>
  <c r="BD909" i="1"/>
  <c r="BE909" i="1"/>
  <c r="A935" i="1"/>
  <c r="C935" i="1"/>
  <c r="E935" i="1"/>
  <c r="F935" i="1"/>
  <c r="G935" i="1"/>
  <c r="H935" i="1"/>
  <c r="I935" i="1"/>
  <c r="J935" i="1"/>
  <c r="K935" i="1"/>
  <c r="L935" i="1"/>
  <c r="M935" i="1"/>
  <c r="N935" i="1"/>
  <c r="O935" i="1"/>
  <c r="P935" i="1"/>
  <c r="Q935" i="1"/>
  <c r="R935" i="1"/>
  <c r="S935" i="1"/>
  <c r="T935" i="1"/>
  <c r="U935" i="1"/>
  <c r="V935" i="1"/>
  <c r="W935" i="1"/>
  <c r="X935" i="1"/>
  <c r="Y935" i="1"/>
  <c r="Z935" i="1"/>
  <c r="AA935" i="1"/>
  <c r="AB935" i="1"/>
  <c r="AC935" i="1"/>
  <c r="AD935" i="1"/>
  <c r="AE935" i="1"/>
  <c r="AF935" i="1"/>
  <c r="AG935" i="1"/>
  <c r="AH935" i="1"/>
  <c r="AI935" i="1"/>
  <c r="AJ935" i="1"/>
  <c r="AK935" i="1"/>
  <c r="AL935" i="1"/>
  <c r="AM935" i="1"/>
  <c r="AN935" i="1"/>
  <c r="AO935" i="1"/>
  <c r="AP935" i="1"/>
  <c r="AQ935" i="1"/>
  <c r="AR935" i="1"/>
  <c r="AS935" i="1"/>
  <c r="AT935" i="1"/>
  <c r="AU935" i="1"/>
  <c r="AV935" i="1"/>
  <c r="AW935" i="1"/>
  <c r="AX935" i="1"/>
  <c r="AY935" i="1"/>
  <c r="AZ935" i="1"/>
  <c r="BA935" i="1"/>
  <c r="BB935" i="1"/>
  <c r="BC935" i="1"/>
  <c r="BD935" i="1"/>
  <c r="BE935" i="1"/>
  <c r="A216" i="1"/>
  <c r="C216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A237" i="1"/>
  <c r="C237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A546" i="1"/>
  <c r="C546" i="1"/>
  <c r="E546" i="1"/>
  <c r="F546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AG546" i="1"/>
  <c r="AH546" i="1"/>
  <c r="AI546" i="1"/>
  <c r="AJ546" i="1"/>
  <c r="AK546" i="1"/>
  <c r="AL546" i="1"/>
  <c r="AM546" i="1"/>
  <c r="AN546" i="1"/>
  <c r="AO546" i="1"/>
  <c r="AP546" i="1"/>
  <c r="AQ546" i="1"/>
  <c r="AR546" i="1"/>
  <c r="AS546" i="1"/>
  <c r="AT546" i="1"/>
  <c r="AU546" i="1"/>
  <c r="AV546" i="1"/>
  <c r="AW546" i="1"/>
  <c r="AX546" i="1"/>
  <c r="AY546" i="1"/>
  <c r="AZ546" i="1"/>
  <c r="BA546" i="1"/>
  <c r="BB546" i="1"/>
  <c r="BC546" i="1"/>
  <c r="BD546" i="1"/>
  <c r="BE546" i="1"/>
  <c r="A566" i="1"/>
  <c r="C566" i="1"/>
  <c r="E566" i="1"/>
  <c r="F566" i="1"/>
  <c r="G566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AG566" i="1"/>
  <c r="AH566" i="1"/>
  <c r="AI566" i="1"/>
  <c r="AJ566" i="1"/>
  <c r="AK566" i="1"/>
  <c r="AL566" i="1"/>
  <c r="AM566" i="1"/>
  <c r="AN566" i="1"/>
  <c r="AO566" i="1"/>
  <c r="AP566" i="1"/>
  <c r="AQ566" i="1"/>
  <c r="AR566" i="1"/>
  <c r="AS566" i="1"/>
  <c r="AT566" i="1"/>
  <c r="AU566" i="1"/>
  <c r="AV566" i="1"/>
  <c r="AW566" i="1"/>
  <c r="AX566" i="1"/>
  <c r="AY566" i="1"/>
  <c r="AZ566" i="1"/>
  <c r="BA566" i="1"/>
  <c r="BB566" i="1"/>
  <c r="BC566" i="1"/>
  <c r="BD566" i="1"/>
  <c r="BE566" i="1"/>
  <c r="A1211" i="1"/>
  <c r="C1211" i="1"/>
  <c r="E1211" i="1"/>
  <c r="F1211" i="1"/>
  <c r="G1211" i="1"/>
  <c r="H1211" i="1"/>
  <c r="I1211" i="1"/>
  <c r="J1211" i="1"/>
  <c r="K1211" i="1"/>
  <c r="L1211" i="1"/>
  <c r="M1211" i="1"/>
  <c r="N1211" i="1"/>
  <c r="O1211" i="1"/>
  <c r="P1211" i="1"/>
  <c r="Q1211" i="1"/>
  <c r="R1211" i="1"/>
  <c r="S1211" i="1"/>
  <c r="T1211" i="1"/>
  <c r="U1211" i="1"/>
  <c r="V1211" i="1"/>
  <c r="W1211" i="1"/>
  <c r="X1211" i="1"/>
  <c r="Y1211" i="1"/>
  <c r="Z1211" i="1"/>
  <c r="AA1211" i="1"/>
  <c r="AB1211" i="1"/>
  <c r="AC1211" i="1"/>
  <c r="AD1211" i="1"/>
  <c r="AE1211" i="1"/>
  <c r="AF1211" i="1"/>
  <c r="AG1211" i="1"/>
  <c r="AH1211" i="1"/>
  <c r="AI1211" i="1"/>
  <c r="AJ1211" i="1"/>
  <c r="AK1211" i="1"/>
  <c r="AL1211" i="1"/>
  <c r="AM1211" i="1"/>
  <c r="AN1211" i="1"/>
  <c r="AO1211" i="1"/>
  <c r="AP1211" i="1"/>
  <c r="AQ1211" i="1"/>
  <c r="AR1211" i="1"/>
  <c r="AS1211" i="1"/>
  <c r="AT1211" i="1"/>
  <c r="AU1211" i="1"/>
  <c r="AV1211" i="1"/>
  <c r="AW1211" i="1"/>
  <c r="AX1211" i="1"/>
  <c r="AY1211" i="1"/>
  <c r="AZ1211" i="1"/>
  <c r="BA1211" i="1"/>
  <c r="BB1211" i="1"/>
  <c r="BC1211" i="1"/>
  <c r="BD1211" i="1"/>
  <c r="BE1211" i="1"/>
  <c r="A1227" i="1"/>
  <c r="C1227" i="1"/>
  <c r="E1227" i="1"/>
  <c r="F1227" i="1"/>
  <c r="G1227" i="1"/>
  <c r="H1227" i="1"/>
  <c r="I1227" i="1"/>
  <c r="J1227" i="1"/>
  <c r="K1227" i="1"/>
  <c r="L1227" i="1"/>
  <c r="M1227" i="1"/>
  <c r="N1227" i="1"/>
  <c r="O1227" i="1"/>
  <c r="P1227" i="1"/>
  <c r="Q1227" i="1"/>
  <c r="R1227" i="1"/>
  <c r="S1227" i="1"/>
  <c r="T1227" i="1"/>
  <c r="U1227" i="1"/>
  <c r="V1227" i="1"/>
  <c r="W1227" i="1"/>
  <c r="X1227" i="1"/>
  <c r="Y1227" i="1"/>
  <c r="Z1227" i="1"/>
  <c r="AA1227" i="1"/>
  <c r="AB1227" i="1"/>
  <c r="AC1227" i="1"/>
  <c r="AD1227" i="1"/>
  <c r="AE1227" i="1"/>
  <c r="AF1227" i="1"/>
  <c r="AG1227" i="1"/>
  <c r="AH1227" i="1"/>
  <c r="AI1227" i="1"/>
  <c r="AJ1227" i="1"/>
  <c r="AK1227" i="1"/>
  <c r="AL1227" i="1"/>
  <c r="AM1227" i="1"/>
  <c r="AN1227" i="1"/>
  <c r="AO1227" i="1"/>
  <c r="AP1227" i="1"/>
  <c r="AQ1227" i="1"/>
  <c r="AR1227" i="1"/>
  <c r="AS1227" i="1"/>
  <c r="AT1227" i="1"/>
  <c r="AU1227" i="1"/>
  <c r="AV1227" i="1"/>
  <c r="AW1227" i="1"/>
  <c r="AX1227" i="1"/>
  <c r="AY1227" i="1"/>
  <c r="AZ1227" i="1"/>
  <c r="BA1227" i="1"/>
  <c r="BB1227" i="1"/>
  <c r="BC1227" i="1"/>
  <c r="BD1227" i="1"/>
  <c r="BE1227" i="1"/>
  <c r="A120" i="1"/>
  <c r="C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A143" i="1"/>
  <c r="C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A894" i="1"/>
  <c r="C894" i="1"/>
  <c r="E894" i="1"/>
  <c r="F894" i="1"/>
  <c r="G894" i="1"/>
  <c r="H894" i="1"/>
  <c r="I894" i="1"/>
  <c r="J894" i="1"/>
  <c r="K894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AG894" i="1"/>
  <c r="AH894" i="1"/>
  <c r="AI894" i="1"/>
  <c r="AJ894" i="1"/>
  <c r="AK894" i="1"/>
  <c r="AL894" i="1"/>
  <c r="AM894" i="1"/>
  <c r="AN894" i="1"/>
  <c r="AO894" i="1"/>
  <c r="AP894" i="1"/>
  <c r="AQ894" i="1"/>
  <c r="AR894" i="1"/>
  <c r="AS894" i="1"/>
  <c r="AT894" i="1"/>
  <c r="AU894" i="1"/>
  <c r="AV894" i="1"/>
  <c r="AW894" i="1"/>
  <c r="AX894" i="1"/>
  <c r="AY894" i="1"/>
  <c r="AZ894" i="1"/>
  <c r="BA894" i="1"/>
  <c r="BB894" i="1"/>
  <c r="BC894" i="1"/>
  <c r="BD894" i="1"/>
  <c r="BE894" i="1"/>
  <c r="A1462" i="1"/>
  <c r="C1462" i="1"/>
  <c r="E1462" i="1"/>
  <c r="F1462" i="1"/>
  <c r="G1462" i="1"/>
  <c r="H1462" i="1"/>
  <c r="I1462" i="1"/>
  <c r="J1462" i="1"/>
  <c r="K1462" i="1"/>
  <c r="L1462" i="1"/>
  <c r="M1462" i="1"/>
  <c r="N1462" i="1"/>
  <c r="O1462" i="1"/>
  <c r="P1462" i="1"/>
  <c r="Q1462" i="1"/>
  <c r="R1462" i="1"/>
  <c r="S1462" i="1"/>
  <c r="T1462" i="1"/>
  <c r="U1462" i="1"/>
  <c r="V1462" i="1"/>
  <c r="W1462" i="1"/>
  <c r="X1462" i="1"/>
  <c r="Y1462" i="1"/>
  <c r="Z1462" i="1"/>
  <c r="AA1462" i="1"/>
  <c r="AB1462" i="1"/>
  <c r="AC1462" i="1"/>
  <c r="AD1462" i="1"/>
  <c r="AE1462" i="1"/>
  <c r="AF1462" i="1"/>
  <c r="AG1462" i="1"/>
  <c r="AH1462" i="1"/>
  <c r="AI1462" i="1"/>
  <c r="AJ1462" i="1"/>
  <c r="AK1462" i="1"/>
  <c r="AL1462" i="1"/>
  <c r="AM1462" i="1"/>
  <c r="AN1462" i="1"/>
  <c r="AO1462" i="1"/>
  <c r="AP1462" i="1"/>
  <c r="AQ1462" i="1"/>
  <c r="AR1462" i="1"/>
  <c r="AS1462" i="1"/>
  <c r="AT1462" i="1"/>
  <c r="AU1462" i="1"/>
  <c r="AV1462" i="1"/>
  <c r="AW1462" i="1"/>
  <c r="AX1462" i="1"/>
  <c r="AY1462" i="1"/>
  <c r="AZ1462" i="1"/>
  <c r="BA1462" i="1"/>
  <c r="BB1462" i="1"/>
  <c r="BC1462" i="1"/>
  <c r="BD1462" i="1"/>
  <c r="BE1462" i="1"/>
  <c r="A1444" i="1"/>
  <c r="C1444" i="1"/>
  <c r="E1444" i="1"/>
  <c r="F1444" i="1"/>
  <c r="G1444" i="1"/>
  <c r="H1444" i="1"/>
  <c r="I1444" i="1"/>
  <c r="J1444" i="1"/>
  <c r="K1444" i="1"/>
  <c r="L1444" i="1"/>
  <c r="M1444" i="1"/>
  <c r="N1444" i="1"/>
  <c r="O1444" i="1"/>
  <c r="P1444" i="1"/>
  <c r="Q1444" i="1"/>
  <c r="R1444" i="1"/>
  <c r="S1444" i="1"/>
  <c r="T1444" i="1"/>
  <c r="U1444" i="1"/>
  <c r="V1444" i="1"/>
  <c r="W1444" i="1"/>
  <c r="X1444" i="1"/>
  <c r="Y1444" i="1"/>
  <c r="Z1444" i="1"/>
  <c r="AA1444" i="1"/>
  <c r="AB1444" i="1"/>
  <c r="AC1444" i="1"/>
  <c r="AD1444" i="1"/>
  <c r="AE1444" i="1"/>
  <c r="AF1444" i="1"/>
  <c r="AG1444" i="1"/>
  <c r="AH1444" i="1"/>
  <c r="AI1444" i="1"/>
  <c r="AJ1444" i="1"/>
  <c r="AK1444" i="1"/>
  <c r="AL1444" i="1"/>
  <c r="AM1444" i="1"/>
  <c r="AN1444" i="1"/>
  <c r="AO1444" i="1"/>
  <c r="AP1444" i="1"/>
  <c r="AQ1444" i="1"/>
  <c r="AR1444" i="1"/>
  <c r="AS1444" i="1"/>
  <c r="AT1444" i="1"/>
  <c r="AU1444" i="1"/>
  <c r="AV1444" i="1"/>
  <c r="AW1444" i="1"/>
  <c r="AX1444" i="1"/>
  <c r="AY1444" i="1"/>
  <c r="AZ1444" i="1"/>
  <c r="BA1444" i="1"/>
  <c r="BB1444" i="1"/>
  <c r="BC1444" i="1"/>
  <c r="BD1444" i="1"/>
  <c r="BE1444" i="1"/>
  <c r="A1371" i="1"/>
  <c r="C1371" i="1"/>
  <c r="E1371" i="1"/>
  <c r="F1371" i="1"/>
  <c r="G1371" i="1"/>
  <c r="H1371" i="1"/>
  <c r="I1371" i="1"/>
  <c r="J1371" i="1"/>
  <c r="K1371" i="1"/>
  <c r="L1371" i="1"/>
  <c r="M1371" i="1"/>
  <c r="N1371" i="1"/>
  <c r="O1371" i="1"/>
  <c r="P1371" i="1"/>
  <c r="Q1371" i="1"/>
  <c r="R1371" i="1"/>
  <c r="S1371" i="1"/>
  <c r="T1371" i="1"/>
  <c r="U1371" i="1"/>
  <c r="V1371" i="1"/>
  <c r="W1371" i="1"/>
  <c r="X1371" i="1"/>
  <c r="Y1371" i="1"/>
  <c r="Z1371" i="1"/>
  <c r="AA1371" i="1"/>
  <c r="AB1371" i="1"/>
  <c r="AC1371" i="1"/>
  <c r="AD1371" i="1"/>
  <c r="AE1371" i="1"/>
  <c r="AF1371" i="1"/>
  <c r="AG1371" i="1"/>
  <c r="AH1371" i="1"/>
  <c r="AI1371" i="1"/>
  <c r="AJ1371" i="1"/>
  <c r="AK1371" i="1"/>
  <c r="AL1371" i="1"/>
  <c r="AM1371" i="1"/>
  <c r="AN1371" i="1"/>
  <c r="AO1371" i="1"/>
  <c r="AP1371" i="1"/>
  <c r="AQ1371" i="1"/>
  <c r="AR1371" i="1"/>
  <c r="AS1371" i="1"/>
  <c r="AT1371" i="1"/>
  <c r="AU1371" i="1"/>
  <c r="AV1371" i="1"/>
  <c r="AW1371" i="1"/>
  <c r="AX1371" i="1"/>
  <c r="AY1371" i="1"/>
  <c r="AZ1371" i="1"/>
  <c r="BA1371" i="1"/>
  <c r="BB1371" i="1"/>
  <c r="BC1371" i="1"/>
  <c r="BD1371" i="1"/>
  <c r="BE1371" i="1"/>
  <c r="A671" i="1"/>
  <c r="C671" i="1"/>
  <c r="E671" i="1"/>
  <c r="F671" i="1"/>
  <c r="G671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AD671" i="1"/>
  <c r="AE671" i="1"/>
  <c r="AF671" i="1"/>
  <c r="AG671" i="1"/>
  <c r="AH671" i="1"/>
  <c r="AI671" i="1"/>
  <c r="AJ671" i="1"/>
  <c r="AK671" i="1"/>
  <c r="AL671" i="1"/>
  <c r="AM671" i="1"/>
  <c r="AN671" i="1"/>
  <c r="AO671" i="1"/>
  <c r="AP671" i="1"/>
  <c r="AQ671" i="1"/>
  <c r="AR671" i="1"/>
  <c r="AS671" i="1"/>
  <c r="AT671" i="1"/>
  <c r="AU671" i="1"/>
  <c r="AV671" i="1"/>
  <c r="AW671" i="1"/>
  <c r="AX671" i="1"/>
  <c r="AY671" i="1"/>
  <c r="AZ671" i="1"/>
  <c r="BA671" i="1"/>
  <c r="BB671" i="1"/>
  <c r="BC671" i="1"/>
  <c r="BD671" i="1"/>
  <c r="BE671" i="1"/>
  <c r="A688" i="1"/>
  <c r="C688" i="1"/>
  <c r="E688" i="1"/>
  <c r="F688" i="1"/>
  <c r="G688" i="1"/>
  <c r="H688" i="1"/>
  <c r="I688" i="1"/>
  <c r="J688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AG688" i="1"/>
  <c r="AH688" i="1"/>
  <c r="AI688" i="1"/>
  <c r="AJ688" i="1"/>
  <c r="AK688" i="1"/>
  <c r="AL688" i="1"/>
  <c r="AM688" i="1"/>
  <c r="AN688" i="1"/>
  <c r="AO688" i="1"/>
  <c r="AP688" i="1"/>
  <c r="AQ688" i="1"/>
  <c r="AR688" i="1"/>
  <c r="AS688" i="1"/>
  <c r="AT688" i="1"/>
  <c r="AU688" i="1"/>
  <c r="AV688" i="1"/>
  <c r="AW688" i="1"/>
  <c r="AX688" i="1"/>
  <c r="AY688" i="1"/>
  <c r="AZ688" i="1"/>
  <c r="BA688" i="1"/>
  <c r="BB688" i="1"/>
  <c r="BC688" i="1"/>
  <c r="BD688" i="1"/>
  <c r="BE688" i="1"/>
  <c r="A1209" i="1"/>
  <c r="C1209" i="1"/>
  <c r="E1209" i="1"/>
  <c r="F1209" i="1"/>
  <c r="G1209" i="1"/>
  <c r="H1209" i="1"/>
  <c r="I1209" i="1"/>
  <c r="J1209" i="1"/>
  <c r="K1209" i="1"/>
  <c r="L1209" i="1"/>
  <c r="M1209" i="1"/>
  <c r="N1209" i="1"/>
  <c r="O1209" i="1"/>
  <c r="P1209" i="1"/>
  <c r="Q1209" i="1"/>
  <c r="R1209" i="1"/>
  <c r="S1209" i="1"/>
  <c r="T1209" i="1"/>
  <c r="U1209" i="1"/>
  <c r="V1209" i="1"/>
  <c r="W1209" i="1"/>
  <c r="X1209" i="1"/>
  <c r="Y1209" i="1"/>
  <c r="Z1209" i="1"/>
  <c r="AA1209" i="1"/>
  <c r="AB1209" i="1"/>
  <c r="AC1209" i="1"/>
  <c r="AD1209" i="1"/>
  <c r="AE1209" i="1"/>
  <c r="AF1209" i="1"/>
  <c r="AG1209" i="1"/>
  <c r="AH1209" i="1"/>
  <c r="AI1209" i="1"/>
  <c r="AJ1209" i="1"/>
  <c r="AK1209" i="1"/>
  <c r="AL1209" i="1"/>
  <c r="AM1209" i="1"/>
  <c r="AN1209" i="1"/>
  <c r="AO1209" i="1"/>
  <c r="AP1209" i="1"/>
  <c r="AQ1209" i="1"/>
  <c r="AR1209" i="1"/>
  <c r="AS1209" i="1"/>
  <c r="AT1209" i="1"/>
  <c r="AU1209" i="1"/>
  <c r="AV1209" i="1"/>
  <c r="AW1209" i="1"/>
  <c r="AX1209" i="1"/>
  <c r="AY1209" i="1"/>
  <c r="AZ1209" i="1"/>
  <c r="BA1209" i="1"/>
  <c r="BB1209" i="1"/>
  <c r="BC1209" i="1"/>
  <c r="BD1209" i="1"/>
  <c r="BE1209" i="1"/>
  <c r="A1341" i="1"/>
  <c r="C1341" i="1"/>
  <c r="E1341" i="1"/>
  <c r="F1341" i="1"/>
  <c r="G1341" i="1"/>
  <c r="H1341" i="1"/>
  <c r="I1341" i="1"/>
  <c r="J1341" i="1"/>
  <c r="K1341" i="1"/>
  <c r="L1341" i="1"/>
  <c r="M1341" i="1"/>
  <c r="N1341" i="1"/>
  <c r="O1341" i="1"/>
  <c r="P1341" i="1"/>
  <c r="Q1341" i="1"/>
  <c r="R1341" i="1"/>
  <c r="S1341" i="1"/>
  <c r="T1341" i="1"/>
  <c r="U1341" i="1"/>
  <c r="V1341" i="1"/>
  <c r="W1341" i="1"/>
  <c r="X1341" i="1"/>
  <c r="Y1341" i="1"/>
  <c r="Z1341" i="1"/>
  <c r="AA1341" i="1"/>
  <c r="AB1341" i="1"/>
  <c r="AC1341" i="1"/>
  <c r="AD1341" i="1"/>
  <c r="AE1341" i="1"/>
  <c r="AF1341" i="1"/>
  <c r="AG1341" i="1"/>
  <c r="AH1341" i="1"/>
  <c r="AI1341" i="1"/>
  <c r="AJ1341" i="1"/>
  <c r="AK1341" i="1"/>
  <c r="AL1341" i="1"/>
  <c r="AM1341" i="1"/>
  <c r="AN1341" i="1"/>
  <c r="AO1341" i="1"/>
  <c r="AP1341" i="1"/>
  <c r="AQ1341" i="1"/>
  <c r="AR1341" i="1"/>
  <c r="AS1341" i="1"/>
  <c r="AT1341" i="1"/>
  <c r="AU1341" i="1"/>
  <c r="AV1341" i="1"/>
  <c r="AW1341" i="1"/>
  <c r="AX1341" i="1"/>
  <c r="AY1341" i="1"/>
  <c r="AZ1341" i="1"/>
  <c r="BA1341" i="1"/>
  <c r="BB1341" i="1"/>
  <c r="BC1341" i="1"/>
  <c r="BD1341" i="1"/>
  <c r="BE1341" i="1"/>
  <c r="A1359" i="1"/>
  <c r="C1359" i="1"/>
  <c r="E1359" i="1"/>
  <c r="F1359" i="1"/>
  <c r="G1359" i="1"/>
  <c r="H1359" i="1"/>
  <c r="I1359" i="1"/>
  <c r="J1359" i="1"/>
  <c r="K1359" i="1"/>
  <c r="L1359" i="1"/>
  <c r="M1359" i="1"/>
  <c r="N1359" i="1"/>
  <c r="O1359" i="1"/>
  <c r="P1359" i="1"/>
  <c r="Q1359" i="1"/>
  <c r="R1359" i="1"/>
  <c r="S1359" i="1"/>
  <c r="T1359" i="1"/>
  <c r="U1359" i="1"/>
  <c r="V1359" i="1"/>
  <c r="W1359" i="1"/>
  <c r="X1359" i="1"/>
  <c r="Y1359" i="1"/>
  <c r="Z1359" i="1"/>
  <c r="AA1359" i="1"/>
  <c r="AB1359" i="1"/>
  <c r="AC1359" i="1"/>
  <c r="AD1359" i="1"/>
  <c r="AE1359" i="1"/>
  <c r="AF1359" i="1"/>
  <c r="AG1359" i="1"/>
  <c r="AH1359" i="1"/>
  <c r="AI1359" i="1"/>
  <c r="AJ1359" i="1"/>
  <c r="AK1359" i="1"/>
  <c r="AL1359" i="1"/>
  <c r="AM1359" i="1"/>
  <c r="AN1359" i="1"/>
  <c r="AO1359" i="1"/>
  <c r="AP1359" i="1"/>
  <c r="AQ1359" i="1"/>
  <c r="AR1359" i="1"/>
  <c r="AS1359" i="1"/>
  <c r="AT1359" i="1"/>
  <c r="AU1359" i="1"/>
  <c r="AV1359" i="1"/>
  <c r="AW1359" i="1"/>
  <c r="AX1359" i="1"/>
  <c r="AY1359" i="1"/>
  <c r="AZ1359" i="1"/>
  <c r="BA1359" i="1"/>
  <c r="BB1359" i="1"/>
  <c r="BC1359" i="1"/>
  <c r="BD1359" i="1"/>
  <c r="BE1359" i="1"/>
  <c r="A1384" i="1"/>
  <c r="C1384" i="1"/>
  <c r="E1384" i="1"/>
  <c r="F1384" i="1"/>
  <c r="G1384" i="1"/>
  <c r="H1384" i="1"/>
  <c r="I1384" i="1"/>
  <c r="J1384" i="1"/>
  <c r="K1384" i="1"/>
  <c r="L1384" i="1"/>
  <c r="M1384" i="1"/>
  <c r="N1384" i="1"/>
  <c r="O1384" i="1"/>
  <c r="P1384" i="1"/>
  <c r="Q1384" i="1"/>
  <c r="R1384" i="1"/>
  <c r="S1384" i="1"/>
  <c r="T1384" i="1"/>
  <c r="U1384" i="1"/>
  <c r="V1384" i="1"/>
  <c r="W1384" i="1"/>
  <c r="X1384" i="1"/>
  <c r="Y1384" i="1"/>
  <c r="Z1384" i="1"/>
  <c r="AA1384" i="1"/>
  <c r="AB1384" i="1"/>
  <c r="AC1384" i="1"/>
  <c r="AD1384" i="1"/>
  <c r="AE1384" i="1"/>
  <c r="AF1384" i="1"/>
  <c r="AG1384" i="1"/>
  <c r="AH1384" i="1"/>
  <c r="AI1384" i="1"/>
  <c r="AJ1384" i="1"/>
  <c r="AK1384" i="1"/>
  <c r="AL1384" i="1"/>
  <c r="AM1384" i="1"/>
  <c r="AN1384" i="1"/>
  <c r="AO1384" i="1"/>
  <c r="AP1384" i="1"/>
  <c r="AQ1384" i="1"/>
  <c r="AR1384" i="1"/>
  <c r="AS1384" i="1"/>
  <c r="AT1384" i="1"/>
  <c r="AU1384" i="1"/>
  <c r="AV1384" i="1"/>
  <c r="AW1384" i="1"/>
  <c r="AX1384" i="1"/>
  <c r="AY1384" i="1"/>
  <c r="AZ1384" i="1"/>
  <c r="BA1384" i="1"/>
  <c r="BB1384" i="1"/>
  <c r="BC1384" i="1"/>
  <c r="BD1384" i="1"/>
  <c r="BE1384" i="1"/>
  <c r="A226" i="1"/>
  <c r="C226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A247" i="1"/>
  <c r="C247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A558" i="1"/>
  <c r="C558" i="1"/>
  <c r="E558" i="1"/>
  <c r="F558" i="1"/>
  <c r="G558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AG558" i="1"/>
  <c r="AH558" i="1"/>
  <c r="AI558" i="1"/>
  <c r="AJ558" i="1"/>
  <c r="AK558" i="1"/>
  <c r="AL558" i="1"/>
  <c r="AM558" i="1"/>
  <c r="AN558" i="1"/>
  <c r="AO558" i="1"/>
  <c r="AP558" i="1"/>
  <c r="AQ558" i="1"/>
  <c r="AR558" i="1"/>
  <c r="AS558" i="1"/>
  <c r="AT558" i="1"/>
  <c r="AU558" i="1"/>
  <c r="AV558" i="1"/>
  <c r="AW558" i="1"/>
  <c r="AX558" i="1"/>
  <c r="AY558" i="1"/>
  <c r="AZ558" i="1"/>
  <c r="BA558" i="1"/>
  <c r="BB558" i="1"/>
  <c r="BC558" i="1"/>
  <c r="BD558" i="1"/>
  <c r="BE558" i="1"/>
  <c r="A582" i="1"/>
  <c r="C582" i="1"/>
  <c r="E582" i="1"/>
  <c r="F582" i="1"/>
  <c r="G582" i="1"/>
  <c r="H582" i="1"/>
  <c r="I582" i="1"/>
  <c r="J582" i="1"/>
  <c r="K582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AG582" i="1"/>
  <c r="AH582" i="1"/>
  <c r="AI582" i="1"/>
  <c r="AJ582" i="1"/>
  <c r="AK582" i="1"/>
  <c r="AL582" i="1"/>
  <c r="AM582" i="1"/>
  <c r="AN582" i="1"/>
  <c r="AO582" i="1"/>
  <c r="AP582" i="1"/>
  <c r="AQ582" i="1"/>
  <c r="AR582" i="1"/>
  <c r="AS582" i="1"/>
  <c r="AT582" i="1"/>
  <c r="AU582" i="1"/>
  <c r="AV582" i="1"/>
  <c r="AW582" i="1"/>
  <c r="AX582" i="1"/>
  <c r="AY582" i="1"/>
  <c r="AZ582" i="1"/>
  <c r="BA582" i="1"/>
  <c r="BB582" i="1"/>
  <c r="BC582" i="1"/>
  <c r="BD582" i="1"/>
  <c r="BE582" i="1"/>
  <c r="A804" i="1"/>
  <c r="C804" i="1"/>
  <c r="E804" i="1"/>
  <c r="F804" i="1"/>
  <c r="G804" i="1"/>
  <c r="H804" i="1"/>
  <c r="I804" i="1"/>
  <c r="J804" i="1"/>
  <c r="K804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AG804" i="1"/>
  <c r="AH804" i="1"/>
  <c r="AI804" i="1"/>
  <c r="AJ804" i="1"/>
  <c r="AK804" i="1"/>
  <c r="AL804" i="1"/>
  <c r="AM804" i="1"/>
  <c r="AN804" i="1"/>
  <c r="AO804" i="1"/>
  <c r="AP804" i="1"/>
  <c r="AQ804" i="1"/>
  <c r="AR804" i="1"/>
  <c r="AS804" i="1"/>
  <c r="AT804" i="1"/>
  <c r="AU804" i="1"/>
  <c r="AV804" i="1"/>
  <c r="AW804" i="1"/>
  <c r="AX804" i="1"/>
  <c r="AY804" i="1"/>
  <c r="AZ804" i="1"/>
  <c r="BA804" i="1"/>
  <c r="BB804" i="1"/>
  <c r="BC804" i="1"/>
  <c r="BD804" i="1"/>
  <c r="BE804" i="1"/>
  <c r="A829" i="1"/>
  <c r="C829" i="1"/>
  <c r="E829" i="1"/>
  <c r="F829" i="1"/>
  <c r="G829" i="1"/>
  <c r="H829" i="1"/>
  <c r="I829" i="1"/>
  <c r="J829" i="1"/>
  <c r="K829" i="1"/>
  <c r="L829" i="1"/>
  <c r="M829" i="1"/>
  <c r="N829" i="1"/>
  <c r="O829" i="1"/>
  <c r="P829" i="1"/>
  <c r="Q829" i="1"/>
  <c r="R829" i="1"/>
  <c r="S829" i="1"/>
  <c r="T829" i="1"/>
  <c r="U829" i="1"/>
  <c r="V829" i="1"/>
  <c r="W829" i="1"/>
  <c r="X829" i="1"/>
  <c r="Y829" i="1"/>
  <c r="Z829" i="1"/>
  <c r="AA829" i="1"/>
  <c r="AB829" i="1"/>
  <c r="AC829" i="1"/>
  <c r="AD829" i="1"/>
  <c r="AE829" i="1"/>
  <c r="AF829" i="1"/>
  <c r="AG829" i="1"/>
  <c r="AH829" i="1"/>
  <c r="AI829" i="1"/>
  <c r="AJ829" i="1"/>
  <c r="AK829" i="1"/>
  <c r="AL829" i="1"/>
  <c r="AM829" i="1"/>
  <c r="AN829" i="1"/>
  <c r="AO829" i="1"/>
  <c r="AP829" i="1"/>
  <c r="AQ829" i="1"/>
  <c r="AR829" i="1"/>
  <c r="AS829" i="1"/>
  <c r="AT829" i="1"/>
  <c r="AU829" i="1"/>
  <c r="AV829" i="1"/>
  <c r="AW829" i="1"/>
  <c r="AX829" i="1"/>
  <c r="AY829" i="1"/>
  <c r="AZ829" i="1"/>
  <c r="BA829" i="1"/>
  <c r="BB829" i="1"/>
  <c r="BC829" i="1"/>
  <c r="BD829" i="1"/>
  <c r="BE829" i="1"/>
  <c r="A337" i="1"/>
  <c r="C337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A359" i="1"/>
  <c r="C359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A382" i="1"/>
  <c r="C382" i="1"/>
  <c r="E382" i="1"/>
  <c r="F382" i="1"/>
  <c r="G382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V382" i="1"/>
  <c r="AW382" i="1"/>
  <c r="AX382" i="1"/>
  <c r="AY382" i="1"/>
  <c r="AZ382" i="1"/>
  <c r="BA382" i="1"/>
  <c r="BB382" i="1"/>
  <c r="BC382" i="1"/>
  <c r="BD382" i="1"/>
  <c r="BE382" i="1"/>
  <c r="A1159" i="1"/>
  <c r="C1159" i="1"/>
  <c r="E1159" i="1"/>
  <c r="F1159" i="1"/>
  <c r="G1159" i="1"/>
  <c r="H1159" i="1"/>
  <c r="I1159" i="1"/>
  <c r="J1159" i="1"/>
  <c r="K1159" i="1"/>
  <c r="L1159" i="1"/>
  <c r="M1159" i="1"/>
  <c r="N1159" i="1"/>
  <c r="O1159" i="1"/>
  <c r="P1159" i="1"/>
  <c r="Q1159" i="1"/>
  <c r="R1159" i="1"/>
  <c r="S1159" i="1"/>
  <c r="T1159" i="1"/>
  <c r="U1159" i="1"/>
  <c r="V1159" i="1"/>
  <c r="W1159" i="1"/>
  <c r="X1159" i="1"/>
  <c r="Y1159" i="1"/>
  <c r="AB1159" i="1"/>
  <c r="AC1159" i="1"/>
  <c r="AD1159" i="1"/>
  <c r="AE1159" i="1"/>
  <c r="AF1159" i="1"/>
  <c r="AG1159" i="1"/>
  <c r="AH1159" i="1"/>
  <c r="AI1159" i="1"/>
  <c r="AJ1159" i="1"/>
  <c r="AK1159" i="1"/>
  <c r="AL1159" i="1"/>
  <c r="AM1159" i="1"/>
  <c r="AN1159" i="1"/>
  <c r="AO1159" i="1"/>
  <c r="AP1159" i="1"/>
  <c r="AQ1159" i="1"/>
  <c r="AR1159" i="1"/>
  <c r="AS1159" i="1"/>
  <c r="AT1159" i="1"/>
  <c r="AU1159" i="1"/>
  <c r="AV1159" i="1"/>
  <c r="AW1159" i="1"/>
  <c r="AX1159" i="1"/>
  <c r="AY1159" i="1"/>
  <c r="AZ1159" i="1"/>
  <c r="BA1159" i="1"/>
  <c r="BB1159" i="1"/>
  <c r="BC1159" i="1"/>
  <c r="BD1159" i="1"/>
  <c r="BE1159" i="1"/>
  <c r="A1183" i="1"/>
  <c r="C1183" i="1"/>
  <c r="E1183" i="1"/>
  <c r="F1183" i="1"/>
  <c r="G1183" i="1"/>
  <c r="H1183" i="1"/>
  <c r="I1183" i="1"/>
  <c r="J1183" i="1"/>
  <c r="K1183" i="1"/>
  <c r="L1183" i="1"/>
  <c r="M1183" i="1"/>
  <c r="N1183" i="1"/>
  <c r="O1183" i="1"/>
  <c r="P1183" i="1"/>
  <c r="Q1183" i="1"/>
  <c r="R1183" i="1"/>
  <c r="S1183" i="1"/>
  <c r="T1183" i="1"/>
  <c r="U1183" i="1"/>
  <c r="V1183" i="1"/>
  <c r="W1183" i="1"/>
  <c r="X1183" i="1"/>
  <c r="Y1183" i="1"/>
  <c r="AB1183" i="1"/>
  <c r="AC1183" i="1"/>
  <c r="AD1183" i="1"/>
  <c r="AE1183" i="1"/>
  <c r="AF1183" i="1"/>
  <c r="AG1183" i="1"/>
  <c r="AH1183" i="1"/>
  <c r="AI1183" i="1"/>
  <c r="AJ1183" i="1"/>
  <c r="AK1183" i="1"/>
  <c r="AL1183" i="1"/>
  <c r="AM1183" i="1"/>
  <c r="AN1183" i="1"/>
  <c r="AO1183" i="1"/>
  <c r="AP1183" i="1"/>
  <c r="AQ1183" i="1"/>
  <c r="AR1183" i="1"/>
  <c r="AS1183" i="1"/>
  <c r="AT1183" i="1"/>
  <c r="AU1183" i="1"/>
  <c r="AV1183" i="1"/>
  <c r="AW1183" i="1"/>
  <c r="AX1183" i="1"/>
  <c r="AY1183" i="1"/>
  <c r="AZ1183" i="1"/>
  <c r="BA1183" i="1"/>
  <c r="BB1183" i="1"/>
  <c r="BC1183" i="1"/>
  <c r="BD1183" i="1"/>
  <c r="BE1183" i="1"/>
  <c r="A1206" i="1"/>
  <c r="C1206" i="1"/>
  <c r="E1206" i="1"/>
  <c r="F1206" i="1"/>
  <c r="G1206" i="1"/>
  <c r="H1206" i="1"/>
  <c r="I1206" i="1"/>
  <c r="J1206" i="1"/>
  <c r="K1206" i="1"/>
  <c r="L1206" i="1"/>
  <c r="M1206" i="1"/>
  <c r="N1206" i="1"/>
  <c r="O1206" i="1"/>
  <c r="P1206" i="1"/>
  <c r="Q1206" i="1"/>
  <c r="R1206" i="1"/>
  <c r="S1206" i="1"/>
  <c r="T1206" i="1"/>
  <c r="U1206" i="1"/>
  <c r="V1206" i="1"/>
  <c r="W1206" i="1"/>
  <c r="X1206" i="1"/>
  <c r="Y1206" i="1"/>
  <c r="AB1206" i="1"/>
  <c r="AC1206" i="1"/>
  <c r="AD1206" i="1"/>
  <c r="AE1206" i="1"/>
  <c r="AF1206" i="1"/>
  <c r="AG1206" i="1"/>
  <c r="AH1206" i="1"/>
  <c r="AI1206" i="1"/>
  <c r="AJ1206" i="1"/>
  <c r="AK1206" i="1"/>
  <c r="AL1206" i="1"/>
  <c r="AM1206" i="1"/>
  <c r="AN1206" i="1"/>
  <c r="AO1206" i="1"/>
  <c r="AP1206" i="1"/>
  <c r="AQ1206" i="1"/>
  <c r="AR1206" i="1"/>
  <c r="AS1206" i="1"/>
  <c r="AT1206" i="1"/>
  <c r="AU1206" i="1"/>
  <c r="AV1206" i="1"/>
  <c r="AW1206" i="1"/>
  <c r="AX1206" i="1"/>
  <c r="AY1206" i="1"/>
  <c r="AZ1206" i="1"/>
  <c r="BA1206" i="1"/>
  <c r="BB1206" i="1"/>
  <c r="BC1206" i="1"/>
  <c r="BD1206" i="1"/>
  <c r="BE1206" i="1"/>
  <c r="A1087" i="1"/>
  <c r="C1087" i="1"/>
  <c r="E1087" i="1"/>
  <c r="F1087" i="1"/>
  <c r="G1087" i="1"/>
  <c r="H1087" i="1"/>
  <c r="I1087" i="1"/>
  <c r="J1087" i="1"/>
  <c r="K1087" i="1"/>
  <c r="L1087" i="1"/>
  <c r="M1087" i="1"/>
  <c r="N1087" i="1"/>
  <c r="O1087" i="1"/>
  <c r="P1087" i="1"/>
  <c r="Q1087" i="1"/>
  <c r="R1087" i="1"/>
  <c r="S1087" i="1"/>
  <c r="T1087" i="1"/>
  <c r="U1087" i="1"/>
  <c r="V1087" i="1"/>
  <c r="W1087" i="1"/>
  <c r="X1087" i="1"/>
  <c r="Y1087" i="1"/>
  <c r="AB1087" i="1"/>
  <c r="AC1087" i="1"/>
  <c r="AD1087" i="1"/>
  <c r="AE1087" i="1"/>
  <c r="AF1087" i="1"/>
  <c r="AG1087" i="1"/>
  <c r="AH1087" i="1"/>
  <c r="AI1087" i="1"/>
  <c r="AJ1087" i="1"/>
  <c r="AK1087" i="1"/>
  <c r="AL1087" i="1"/>
  <c r="AM1087" i="1"/>
  <c r="AN1087" i="1"/>
  <c r="AO1087" i="1"/>
  <c r="AP1087" i="1"/>
  <c r="AQ1087" i="1"/>
  <c r="AR1087" i="1"/>
  <c r="AS1087" i="1"/>
  <c r="AT1087" i="1"/>
  <c r="AU1087" i="1"/>
  <c r="AV1087" i="1"/>
  <c r="AW1087" i="1"/>
  <c r="AX1087" i="1"/>
  <c r="AY1087" i="1"/>
  <c r="AZ1087" i="1"/>
  <c r="BA1087" i="1"/>
  <c r="BB1087" i="1"/>
  <c r="BC1087" i="1"/>
  <c r="BD1087" i="1"/>
  <c r="BE1087" i="1"/>
  <c r="A1108" i="1"/>
  <c r="C1108" i="1"/>
  <c r="E1108" i="1"/>
  <c r="F1108" i="1"/>
  <c r="G1108" i="1"/>
  <c r="H1108" i="1"/>
  <c r="I1108" i="1"/>
  <c r="J1108" i="1"/>
  <c r="K1108" i="1"/>
  <c r="L1108" i="1"/>
  <c r="M1108" i="1"/>
  <c r="N1108" i="1"/>
  <c r="O1108" i="1"/>
  <c r="P1108" i="1"/>
  <c r="Q1108" i="1"/>
  <c r="R1108" i="1"/>
  <c r="S1108" i="1"/>
  <c r="T1108" i="1"/>
  <c r="U1108" i="1"/>
  <c r="V1108" i="1"/>
  <c r="W1108" i="1"/>
  <c r="X1108" i="1"/>
  <c r="Y1108" i="1"/>
  <c r="AB1108" i="1"/>
  <c r="AC1108" i="1"/>
  <c r="AD1108" i="1"/>
  <c r="AE1108" i="1"/>
  <c r="AF1108" i="1"/>
  <c r="AG1108" i="1"/>
  <c r="AH1108" i="1"/>
  <c r="AI1108" i="1"/>
  <c r="AJ1108" i="1"/>
  <c r="AK1108" i="1"/>
  <c r="AL1108" i="1"/>
  <c r="AM1108" i="1"/>
  <c r="AN1108" i="1"/>
  <c r="AO1108" i="1"/>
  <c r="AP1108" i="1"/>
  <c r="AQ1108" i="1"/>
  <c r="AR1108" i="1"/>
  <c r="AS1108" i="1"/>
  <c r="AT1108" i="1"/>
  <c r="AU1108" i="1"/>
  <c r="AV1108" i="1"/>
  <c r="AW1108" i="1"/>
  <c r="AX1108" i="1"/>
  <c r="AY1108" i="1"/>
  <c r="AZ1108" i="1"/>
  <c r="BA1108" i="1"/>
  <c r="BB1108" i="1"/>
  <c r="BC1108" i="1"/>
  <c r="BD1108" i="1"/>
  <c r="BE1108" i="1"/>
  <c r="A614" i="1"/>
  <c r="C614" i="1"/>
  <c r="E614" i="1"/>
  <c r="F614" i="1"/>
  <c r="G614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AG614" i="1"/>
  <c r="AH614" i="1"/>
  <c r="AI614" i="1"/>
  <c r="AJ614" i="1"/>
  <c r="AK614" i="1"/>
  <c r="AL614" i="1"/>
  <c r="AM614" i="1"/>
  <c r="AN614" i="1"/>
  <c r="AO614" i="1"/>
  <c r="AP614" i="1"/>
  <c r="AQ614" i="1"/>
  <c r="AR614" i="1"/>
  <c r="AS614" i="1"/>
  <c r="AT614" i="1"/>
  <c r="AU614" i="1"/>
  <c r="AV614" i="1"/>
  <c r="AW614" i="1"/>
  <c r="AX614" i="1"/>
  <c r="AY614" i="1"/>
  <c r="AZ614" i="1"/>
  <c r="BA614" i="1"/>
  <c r="BB614" i="1"/>
  <c r="BC614" i="1"/>
  <c r="BD614" i="1"/>
  <c r="BE614" i="1"/>
  <c r="A640" i="1"/>
  <c r="C640" i="1"/>
  <c r="E640" i="1"/>
  <c r="F640" i="1"/>
  <c r="G640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AG640" i="1"/>
  <c r="AH640" i="1"/>
  <c r="AI640" i="1"/>
  <c r="AJ640" i="1"/>
  <c r="AK640" i="1"/>
  <c r="AL640" i="1"/>
  <c r="AM640" i="1"/>
  <c r="AN640" i="1"/>
  <c r="AO640" i="1"/>
  <c r="AP640" i="1"/>
  <c r="AQ640" i="1"/>
  <c r="AR640" i="1"/>
  <c r="AS640" i="1"/>
  <c r="AT640" i="1"/>
  <c r="AU640" i="1"/>
  <c r="AV640" i="1"/>
  <c r="AW640" i="1"/>
  <c r="AX640" i="1"/>
  <c r="AY640" i="1"/>
  <c r="AZ640" i="1"/>
  <c r="BA640" i="1"/>
  <c r="BB640" i="1"/>
  <c r="BC640" i="1"/>
  <c r="BD640" i="1"/>
  <c r="BE640" i="1"/>
  <c r="A451" i="1"/>
  <c r="C451" i="1"/>
  <c r="E451" i="1"/>
  <c r="F451" i="1"/>
  <c r="G451" i="1"/>
  <c r="H451" i="1"/>
  <c r="I451" i="1"/>
  <c r="J451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V451" i="1"/>
  <c r="AW451" i="1"/>
  <c r="AX451" i="1"/>
  <c r="AY451" i="1"/>
  <c r="AZ451" i="1"/>
  <c r="BA451" i="1"/>
  <c r="BB451" i="1"/>
  <c r="BC451" i="1"/>
  <c r="BD451" i="1"/>
  <c r="BE451" i="1"/>
  <c r="A471" i="1"/>
  <c r="C471" i="1"/>
  <c r="E471" i="1"/>
  <c r="F471" i="1"/>
  <c r="G471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V471" i="1"/>
  <c r="AW471" i="1"/>
  <c r="AX471" i="1"/>
  <c r="AY471" i="1"/>
  <c r="AZ471" i="1"/>
  <c r="BA471" i="1"/>
  <c r="BB471" i="1"/>
  <c r="BC471" i="1"/>
  <c r="BD471" i="1"/>
  <c r="BE471" i="1"/>
  <c r="A561" i="1"/>
  <c r="C561" i="1"/>
  <c r="E561" i="1"/>
  <c r="F561" i="1"/>
  <c r="G561" i="1"/>
  <c r="H561" i="1"/>
  <c r="I561" i="1"/>
  <c r="J561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AD561" i="1"/>
  <c r="AE561" i="1"/>
  <c r="AF561" i="1"/>
  <c r="AG561" i="1"/>
  <c r="AH561" i="1"/>
  <c r="AI561" i="1"/>
  <c r="AJ561" i="1"/>
  <c r="AK561" i="1"/>
  <c r="AL561" i="1"/>
  <c r="AM561" i="1"/>
  <c r="AN561" i="1"/>
  <c r="AO561" i="1"/>
  <c r="AP561" i="1"/>
  <c r="AQ561" i="1"/>
  <c r="AR561" i="1"/>
  <c r="AS561" i="1"/>
  <c r="AT561" i="1"/>
  <c r="AU561" i="1"/>
  <c r="AV561" i="1"/>
  <c r="AW561" i="1"/>
  <c r="AX561" i="1"/>
  <c r="AY561" i="1"/>
  <c r="AZ561" i="1"/>
  <c r="BA561" i="1"/>
  <c r="BB561" i="1"/>
  <c r="BC561" i="1"/>
  <c r="BD561" i="1"/>
  <c r="BE561" i="1"/>
  <c r="A585" i="1"/>
  <c r="C585" i="1"/>
  <c r="E585" i="1"/>
  <c r="F585" i="1"/>
  <c r="G585" i="1"/>
  <c r="H585" i="1"/>
  <c r="I585" i="1"/>
  <c r="J585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Z585" i="1"/>
  <c r="AA585" i="1"/>
  <c r="AB585" i="1"/>
  <c r="AC585" i="1"/>
  <c r="AD585" i="1"/>
  <c r="AE585" i="1"/>
  <c r="AF585" i="1"/>
  <c r="AG585" i="1"/>
  <c r="AH585" i="1"/>
  <c r="AI585" i="1"/>
  <c r="AJ585" i="1"/>
  <c r="AK585" i="1"/>
  <c r="AL585" i="1"/>
  <c r="AM585" i="1"/>
  <c r="AN585" i="1"/>
  <c r="AO585" i="1"/>
  <c r="AP585" i="1"/>
  <c r="AQ585" i="1"/>
  <c r="AR585" i="1"/>
  <c r="AS585" i="1"/>
  <c r="AT585" i="1"/>
  <c r="AU585" i="1"/>
  <c r="AV585" i="1"/>
  <c r="AW585" i="1"/>
  <c r="AX585" i="1"/>
  <c r="AY585" i="1"/>
  <c r="AZ585" i="1"/>
  <c r="BA585" i="1"/>
  <c r="BB585" i="1"/>
  <c r="BC585" i="1"/>
  <c r="BD585" i="1"/>
  <c r="BE585" i="1"/>
  <c r="A986" i="1"/>
  <c r="C986" i="1"/>
  <c r="E986" i="1"/>
  <c r="F986" i="1"/>
  <c r="G986" i="1"/>
  <c r="H986" i="1"/>
  <c r="I986" i="1"/>
  <c r="J986" i="1"/>
  <c r="K986" i="1"/>
  <c r="L986" i="1"/>
  <c r="M986" i="1"/>
  <c r="N986" i="1"/>
  <c r="O986" i="1"/>
  <c r="P986" i="1"/>
  <c r="Q986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AG986" i="1"/>
  <c r="AH986" i="1"/>
  <c r="AI986" i="1"/>
  <c r="AJ986" i="1"/>
  <c r="AK986" i="1"/>
  <c r="AL986" i="1"/>
  <c r="AM986" i="1"/>
  <c r="AN986" i="1"/>
  <c r="AO986" i="1"/>
  <c r="AP986" i="1"/>
  <c r="AQ986" i="1"/>
  <c r="AR986" i="1"/>
  <c r="AS986" i="1"/>
  <c r="AT986" i="1"/>
  <c r="AU986" i="1"/>
  <c r="AV986" i="1"/>
  <c r="AW986" i="1"/>
  <c r="AX986" i="1"/>
  <c r="AY986" i="1"/>
  <c r="AZ986" i="1"/>
  <c r="BA986" i="1"/>
  <c r="BB986" i="1"/>
  <c r="BC986" i="1"/>
  <c r="BD986" i="1"/>
  <c r="BE986" i="1"/>
  <c r="A1010" i="1"/>
  <c r="C1010" i="1"/>
  <c r="E1010" i="1"/>
  <c r="F1010" i="1"/>
  <c r="G1010" i="1"/>
  <c r="H1010" i="1"/>
  <c r="I1010" i="1"/>
  <c r="J1010" i="1"/>
  <c r="K1010" i="1"/>
  <c r="L1010" i="1"/>
  <c r="M1010" i="1"/>
  <c r="N1010" i="1"/>
  <c r="O1010" i="1"/>
  <c r="P1010" i="1"/>
  <c r="Q1010" i="1"/>
  <c r="R1010" i="1"/>
  <c r="S1010" i="1"/>
  <c r="T1010" i="1"/>
  <c r="U1010" i="1"/>
  <c r="V1010" i="1"/>
  <c r="W1010" i="1"/>
  <c r="X1010" i="1"/>
  <c r="Y1010" i="1"/>
  <c r="Z1010" i="1"/>
  <c r="AA1010" i="1"/>
  <c r="AB1010" i="1"/>
  <c r="AC1010" i="1"/>
  <c r="AD1010" i="1"/>
  <c r="AE1010" i="1"/>
  <c r="AF1010" i="1"/>
  <c r="AG1010" i="1"/>
  <c r="AH1010" i="1"/>
  <c r="AI1010" i="1"/>
  <c r="AJ1010" i="1"/>
  <c r="AK1010" i="1"/>
  <c r="AL1010" i="1"/>
  <c r="AM1010" i="1"/>
  <c r="AN1010" i="1"/>
  <c r="AO1010" i="1"/>
  <c r="AP1010" i="1"/>
  <c r="AQ1010" i="1"/>
  <c r="AR1010" i="1"/>
  <c r="AS1010" i="1"/>
  <c r="AT1010" i="1"/>
  <c r="AU1010" i="1"/>
  <c r="AV1010" i="1"/>
  <c r="AW1010" i="1"/>
  <c r="AX1010" i="1"/>
  <c r="AY1010" i="1"/>
  <c r="AZ1010" i="1"/>
  <c r="BA1010" i="1"/>
  <c r="BB1010" i="1"/>
  <c r="BC1010" i="1"/>
  <c r="BD1010" i="1"/>
  <c r="BE1010" i="1"/>
  <c r="A1044" i="1"/>
  <c r="C1044" i="1"/>
  <c r="E1044" i="1"/>
  <c r="F1044" i="1"/>
  <c r="G1044" i="1"/>
  <c r="H1044" i="1"/>
  <c r="I1044" i="1"/>
  <c r="J1044" i="1"/>
  <c r="K1044" i="1"/>
  <c r="L1044" i="1"/>
  <c r="M1044" i="1"/>
  <c r="N1044" i="1"/>
  <c r="O1044" i="1"/>
  <c r="P1044" i="1"/>
  <c r="Q1044" i="1"/>
  <c r="R1044" i="1"/>
  <c r="S1044" i="1"/>
  <c r="T1044" i="1"/>
  <c r="U1044" i="1"/>
  <c r="V1044" i="1"/>
  <c r="W1044" i="1"/>
  <c r="X1044" i="1"/>
  <c r="Y1044" i="1"/>
  <c r="Z1044" i="1"/>
  <c r="AA1044" i="1"/>
  <c r="AB1044" i="1"/>
  <c r="AC1044" i="1"/>
  <c r="AD1044" i="1"/>
  <c r="AE1044" i="1"/>
  <c r="AF1044" i="1"/>
  <c r="AG1044" i="1"/>
  <c r="AH1044" i="1"/>
  <c r="AI1044" i="1"/>
  <c r="AJ1044" i="1"/>
  <c r="AK1044" i="1"/>
  <c r="AL1044" i="1"/>
  <c r="AM1044" i="1"/>
  <c r="AN1044" i="1"/>
  <c r="AO1044" i="1"/>
  <c r="AP1044" i="1"/>
  <c r="AQ1044" i="1"/>
  <c r="AR1044" i="1"/>
  <c r="AS1044" i="1"/>
  <c r="AT1044" i="1"/>
  <c r="AU1044" i="1"/>
  <c r="AV1044" i="1"/>
  <c r="AW1044" i="1"/>
  <c r="AX1044" i="1"/>
  <c r="AY1044" i="1"/>
  <c r="AZ1044" i="1"/>
  <c r="BA1044" i="1"/>
  <c r="BB1044" i="1"/>
  <c r="BC1044" i="1"/>
  <c r="BD1044" i="1"/>
  <c r="BE1044" i="1"/>
  <c r="A1061" i="1"/>
  <c r="C1061" i="1"/>
  <c r="E1061" i="1"/>
  <c r="F1061" i="1"/>
  <c r="G1061" i="1"/>
  <c r="H1061" i="1"/>
  <c r="I1061" i="1"/>
  <c r="J1061" i="1"/>
  <c r="K1061" i="1"/>
  <c r="L1061" i="1"/>
  <c r="M1061" i="1"/>
  <c r="N1061" i="1"/>
  <c r="O1061" i="1"/>
  <c r="P1061" i="1"/>
  <c r="Q1061" i="1"/>
  <c r="R1061" i="1"/>
  <c r="S1061" i="1"/>
  <c r="T1061" i="1"/>
  <c r="U1061" i="1"/>
  <c r="V1061" i="1"/>
  <c r="W1061" i="1"/>
  <c r="X1061" i="1"/>
  <c r="Y1061" i="1"/>
  <c r="Z1061" i="1"/>
  <c r="AA1061" i="1"/>
  <c r="AB1061" i="1"/>
  <c r="AC1061" i="1"/>
  <c r="AD1061" i="1"/>
  <c r="AE1061" i="1"/>
  <c r="AF1061" i="1"/>
  <c r="AG1061" i="1"/>
  <c r="AH1061" i="1"/>
  <c r="AI1061" i="1"/>
  <c r="AJ1061" i="1"/>
  <c r="AK1061" i="1"/>
  <c r="AL1061" i="1"/>
  <c r="AM1061" i="1"/>
  <c r="AN1061" i="1"/>
  <c r="AO1061" i="1"/>
  <c r="AP1061" i="1"/>
  <c r="AQ1061" i="1"/>
  <c r="AR1061" i="1"/>
  <c r="AS1061" i="1"/>
  <c r="AT1061" i="1"/>
  <c r="AU1061" i="1"/>
  <c r="AV1061" i="1"/>
  <c r="AW1061" i="1"/>
  <c r="AX1061" i="1"/>
  <c r="AY1061" i="1"/>
  <c r="AZ1061" i="1"/>
  <c r="BA1061" i="1"/>
  <c r="BB1061" i="1"/>
  <c r="BC1061" i="1"/>
  <c r="BD1061" i="1"/>
  <c r="BE1061" i="1"/>
  <c r="A490" i="1"/>
  <c r="C490" i="1"/>
  <c r="E490" i="1"/>
  <c r="F490" i="1"/>
  <c r="G490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AG490" i="1"/>
  <c r="AH490" i="1"/>
  <c r="AI490" i="1"/>
  <c r="AJ490" i="1"/>
  <c r="AK490" i="1"/>
  <c r="AL490" i="1"/>
  <c r="AM490" i="1"/>
  <c r="AN490" i="1"/>
  <c r="AO490" i="1"/>
  <c r="AP490" i="1"/>
  <c r="AQ490" i="1"/>
  <c r="AR490" i="1"/>
  <c r="AS490" i="1"/>
  <c r="AT490" i="1"/>
  <c r="AU490" i="1"/>
  <c r="AV490" i="1"/>
  <c r="AW490" i="1"/>
  <c r="AX490" i="1"/>
  <c r="AY490" i="1"/>
  <c r="AZ490" i="1"/>
  <c r="BA490" i="1"/>
  <c r="BB490" i="1"/>
  <c r="BC490" i="1"/>
  <c r="BD490" i="1"/>
  <c r="BE490" i="1"/>
  <c r="A510" i="1"/>
  <c r="C510" i="1"/>
  <c r="E510" i="1"/>
  <c r="F510" i="1"/>
  <c r="G510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AG510" i="1"/>
  <c r="AH510" i="1"/>
  <c r="AI510" i="1"/>
  <c r="AJ510" i="1"/>
  <c r="AK510" i="1"/>
  <c r="AL510" i="1"/>
  <c r="AM510" i="1"/>
  <c r="AN510" i="1"/>
  <c r="AO510" i="1"/>
  <c r="AP510" i="1"/>
  <c r="AQ510" i="1"/>
  <c r="AR510" i="1"/>
  <c r="AS510" i="1"/>
  <c r="AT510" i="1"/>
  <c r="AU510" i="1"/>
  <c r="AV510" i="1"/>
  <c r="AW510" i="1"/>
  <c r="AX510" i="1"/>
  <c r="AY510" i="1"/>
  <c r="AZ510" i="1"/>
  <c r="BA510" i="1"/>
  <c r="BB510" i="1"/>
  <c r="BC510" i="1"/>
  <c r="BD510" i="1"/>
  <c r="BE510" i="1"/>
  <c r="A525" i="1"/>
  <c r="C525" i="1"/>
  <c r="E525" i="1"/>
  <c r="F525" i="1"/>
  <c r="G525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AD525" i="1"/>
  <c r="AE525" i="1"/>
  <c r="AF525" i="1"/>
  <c r="AG525" i="1"/>
  <c r="AH525" i="1"/>
  <c r="AI525" i="1"/>
  <c r="AJ525" i="1"/>
  <c r="AK525" i="1"/>
  <c r="AL525" i="1"/>
  <c r="AM525" i="1"/>
  <c r="AN525" i="1"/>
  <c r="AO525" i="1"/>
  <c r="AP525" i="1"/>
  <c r="AQ525" i="1"/>
  <c r="AR525" i="1"/>
  <c r="AS525" i="1"/>
  <c r="AT525" i="1"/>
  <c r="AU525" i="1"/>
  <c r="AV525" i="1"/>
  <c r="AW525" i="1"/>
  <c r="AX525" i="1"/>
  <c r="AY525" i="1"/>
  <c r="AZ525" i="1"/>
  <c r="BA525" i="1"/>
  <c r="BB525" i="1"/>
  <c r="BC525" i="1"/>
  <c r="BD525" i="1"/>
  <c r="BE525" i="1"/>
  <c r="A123" i="1"/>
  <c r="C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A146" i="1"/>
  <c r="C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A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A1262" i="1"/>
  <c r="C1262" i="1"/>
  <c r="D1262" i="1"/>
  <c r="E1262" i="1"/>
  <c r="F1262" i="1"/>
  <c r="G1262" i="1"/>
  <c r="H1262" i="1"/>
  <c r="I1262" i="1"/>
  <c r="J1262" i="1"/>
  <c r="K1262" i="1"/>
  <c r="L1262" i="1"/>
  <c r="M1262" i="1"/>
  <c r="N1262" i="1"/>
  <c r="O1262" i="1"/>
  <c r="P1262" i="1"/>
  <c r="Q1262" i="1"/>
  <c r="R1262" i="1"/>
  <c r="S1262" i="1"/>
  <c r="T1262" i="1"/>
  <c r="U1262" i="1"/>
  <c r="V1262" i="1"/>
  <c r="W1262" i="1"/>
  <c r="X1262" i="1"/>
  <c r="Y1262" i="1"/>
  <c r="Z1262" i="1"/>
  <c r="AA1262" i="1"/>
  <c r="AB1262" i="1"/>
  <c r="AC1262" i="1"/>
  <c r="AD1262" i="1"/>
  <c r="AE1262" i="1"/>
  <c r="AF1262" i="1"/>
  <c r="AG1262" i="1"/>
  <c r="AH1262" i="1"/>
  <c r="AI1262" i="1"/>
  <c r="AJ1262" i="1"/>
  <c r="AK1262" i="1"/>
  <c r="AL1262" i="1"/>
  <c r="AM1262" i="1"/>
  <c r="AN1262" i="1"/>
  <c r="AO1262" i="1"/>
  <c r="AP1262" i="1"/>
  <c r="AQ1262" i="1"/>
  <c r="AR1262" i="1"/>
  <c r="AS1262" i="1"/>
  <c r="AT1262" i="1"/>
  <c r="AU1262" i="1"/>
  <c r="AV1262" i="1"/>
  <c r="AW1262" i="1"/>
  <c r="AX1262" i="1"/>
  <c r="AY1262" i="1"/>
  <c r="AZ1262" i="1"/>
  <c r="BA1262" i="1"/>
  <c r="BB1262" i="1"/>
  <c r="BC1262" i="1"/>
  <c r="BD1262" i="1"/>
  <c r="BE1262" i="1"/>
  <c r="A1283" i="1"/>
  <c r="C1283" i="1"/>
  <c r="D1283" i="1"/>
  <c r="E1283" i="1"/>
  <c r="F1283" i="1"/>
  <c r="G1283" i="1"/>
  <c r="H1283" i="1"/>
  <c r="I1283" i="1"/>
  <c r="J1283" i="1"/>
  <c r="K1283" i="1"/>
  <c r="L1283" i="1"/>
  <c r="M1283" i="1"/>
  <c r="N1283" i="1"/>
  <c r="O1283" i="1"/>
  <c r="P1283" i="1"/>
  <c r="Q1283" i="1"/>
  <c r="R1283" i="1"/>
  <c r="S1283" i="1"/>
  <c r="T1283" i="1"/>
  <c r="U1283" i="1"/>
  <c r="V1283" i="1"/>
  <c r="W1283" i="1"/>
  <c r="X1283" i="1"/>
  <c r="Y1283" i="1"/>
  <c r="Z1283" i="1"/>
  <c r="AA1283" i="1"/>
  <c r="AB1283" i="1"/>
  <c r="AC1283" i="1"/>
  <c r="AD1283" i="1"/>
  <c r="AE1283" i="1"/>
  <c r="AF1283" i="1"/>
  <c r="AG1283" i="1"/>
  <c r="AH1283" i="1"/>
  <c r="AI1283" i="1"/>
  <c r="AJ1283" i="1"/>
  <c r="AK1283" i="1"/>
  <c r="AL1283" i="1"/>
  <c r="AM1283" i="1"/>
  <c r="AN1283" i="1"/>
  <c r="AO1283" i="1"/>
  <c r="AP1283" i="1"/>
  <c r="AQ1283" i="1"/>
  <c r="AR1283" i="1"/>
  <c r="AS1283" i="1"/>
  <c r="AT1283" i="1"/>
  <c r="AU1283" i="1"/>
  <c r="AV1283" i="1"/>
  <c r="AW1283" i="1"/>
  <c r="AX1283" i="1"/>
  <c r="AY1283" i="1"/>
  <c r="AZ1283" i="1"/>
  <c r="BA1283" i="1"/>
  <c r="BB1283" i="1"/>
  <c r="BC1283" i="1"/>
  <c r="BD1283" i="1"/>
  <c r="BE1283" i="1"/>
  <c r="A1353" i="1"/>
  <c r="C1353" i="1"/>
  <c r="D1353" i="1"/>
  <c r="E1353" i="1"/>
  <c r="F1353" i="1"/>
  <c r="G1353" i="1"/>
  <c r="H1353" i="1"/>
  <c r="I1353" i="1"/>
  <c r="J1353" i="1"/>
  <c r="K1353" i="1"/>
  <c r="L1353" i="1"/>
  <c r="M1353" i="1"/>
  <c r="N1353" i="1"/>
  <c r="O1353" i="1"/>
  <c r="P1353" i="1"/>
  <c r="Q1353" i="1"/>
  <c r="R1353" i="1"/>
  <c r="S1353" i="1"/>
  <c r="T1353" i="1"/>
  <c r="U1353" i="1"/>
  <c r="V1353" i="1"/>
  <c r="W1353" i="1"/>
  <c r="X1353" i="1"/>
  <c r="Y1353" i="1"/>
  <c r="Z1353" i="1"/>
  <c r="AA1353" i="1"/>
  <c r="AB1353" i="1"/>
  <c r="AC1353" i="1"/>
  <c r="AD1353" i="1"/>
  <c r="AE1353" i="1"/>
  <c r="AF1353" i="1"/>
  <c r="AG1353" i="1"/>
  <c r="AH1353" i="1"/>
  <c r="AI1353" i="1"/>
  <c r="AJ1353" i="1"/>
  <c r="AK1353" i="1"/>
  <c r="AL1353" i="1"/>
  <c r="AM1353" i="1"/>
  <c r="AN1353" i="1"/>
  <c r="AO1353" i="1"/>
  <c r="AP1353" i="1"/>
  <c r="AQ1353" i="1"/>
  <c r="AR1353" i="1"/>
  <c r="AS1353" i="1"/>
  <c r="AT1353" i="1"/>
  <c r="AU1353" i="1"/>
  <c r="AV1353" i="1"/>
  <c r="AW1353" i="1"/>
  <c r="AX1353" i="1"/>
  <c r="AY1353" i="1"/>
  <c r="AZ1353" i="1"/>
  <c r="BA1353" i="1"/>
  <c r="BB1353" i="1"/>
  <c r="BC1353" i="1"/>
  <c r="BD1353" i="1"/>
  <c r="BE1353" i="1"/>
  <c r="A1374" i="1"/>
  <c r="C1374" i="1"/>
  <c r="D1374" i="1"/>
  <c r="E1374" i="1"/>
  <c r="F1374" i="1"/>
  <c r="G1374" i="1"/>
  <c r="H1374" i="1"/>
  <c r="I1374" i="1"/>
  <c r="J1374" i="1"/>
  <c r="K1374" i="1"/>
  <c r="L1374" i="1"/>
  <c r="M1374" i="1"/>
  <c r="N1374" i="1"/>
  <c r="O1374" i="1"/>
  <c r="P1374" i="1"/>
  <c r="Q1374" i="1"/>
  <c r="R1374" i="1"/>
  <c r="S1374" i="1"/>
  <c r="T1374" i="1"/>
  <c r="U1374" i="1"/>
  <c r="V1374" i="1"/>
  <c r="W1374" i="1"/>
  <c r="X1374" i="1"/>
  <c r="Y1374" i="1"/>
  <c r="Z1374" i="1"/>
  <c r="AA1374" i="1"/>
  <c r="AB1374" i="1"/>
  <c r="AC1374" i="1"/>
  <c r="AD1374" i="1"/>
  <c r="AE1374" i="1"/>
  <c r="AF1374" i="1"/>
  <c r="AG1374" i="1"/>
  <c r="AH1374" i="1"/>
  <c r="AI1374" i="1"/>
  <c r="AJ1374" i="1"/>
  <c r="AK1374" i="1"/>
  <c r="AL1374" i="1"/>
  <c r="AM1374" i="1"/>
  <c r="AN1374" i="1"/>
  <c r="AO1374" i="1"/>
  <c r="AP1374" i="1"/>
  <c r="AQ1374" i="1"/>
  <c r="AR1374" i="1"/>
  <c r="AS1374" i="1"/>
  <c r="AT1374" i="1"/>
  <c r="AU1374" i="1"/>
  <c r="AV1374" i="1"/>
  <c r="AW1374" i="1"/>
  <c r="AX1374" i="1"/>
  <c r="AY1374" i="1"/>
  <c r="AZ1374" i="1"/>
  <c r="BA1374" i="1"/>
  <c r="BB1374" i="1"/>
  <c r="BC1374" i="1"/>
  <c r="BD1374" i="1"/>
  <c r="BE1374" i="1"/>
  <c r="A1222" i="1"/>
  <c r="C1222" i="1"/>
  <c r="D1222" i="1"/>
  <c r="E1222" i="1"/>
  <c r="F1222" i="1"/>
  <c r="G1222" i="1"/>
  <c r="H1222" i="1"/>
  <c r="I1222" i="1"/>
  <c r="J1222" i="1"/>
  <c r="K1222" i="1"/>
  <c r="L1222" i="1"/>
  <c r="M1222" i="1"/>
  <c r="N1222" i="1"/>
  <c r="O1222" i="1"/>
  <c r="P1222" i="1"/>
  <c r="Q1222" i="1"/>
  <c r="R1222" i="1"/>
  <c r="S1222" i="1"/>
  <c r="T1222" i="1"/>
  <c r="U1222" i="1"/>
  <c r="V1222" i="1"/>
  <c r="W1222" i="1"/>
  <c r="X1222" i="1"/>
  <c r="Y1222" i="1"/>
  <c r="Z1222" i="1"/>
  <c r="AA1222" i="1"/>
  <c r="AB1222" i="1"/>
  <c r="AC1222" i="1"/>
  <c r="AD1222" i="1"/>
  <c r="AE1222" i="1"/>
  <c r="AF1222" i="1"/>
  <c r="AG1222" i="1"/>
  <c r="AH1222" i="1"/>
  <c r="AI1222" i="1"/>
  <c r="AJ1222" i="1"/>
  <c r="AK1222" i="1"/>
  <c r="AL1222" i="1"/>
  <c r="AM1222" i="1"/>
  <c r="AN1222" i="1"/>
  <c r="AO1222" i="1"/>
  <c r="AP1222" i="1"/>
  <c r="AQ1222" i="1"/>
  <c r="AR1222" i="1"/>
  <c r="AS1222" i="1"/>
  <c r="AT1222" i="1"/>
  <c r="AU1222" i="1"/>
  <c r="AV1222" i="1"/>
  <c r="AW1222" i="1"/>
  <c r="AX1222" i="1"/>
  <c r="AY1222" i="1"/>
  <c r="AZ1222" i="1"/>
  <c r="BA1222" i="1"/>
  <c r="BB1222" i="1"/>
  <c r="BC1222" i="1"/>
  <c r="BD1222" i="1"/>
  <c r="BE1222" i="1"/>
  <c r="A1237" i="1"/>
  <c r="C1237" i="1"/>
  <c r="D1237" i="1"/>
  <c r="E1237" i="1"/>
  <c r="F1237" i="1"/>
  <c r="G1237" i="1"/>
  <c r="H1237" i="1"/>
  <c r="I1237" i="1"/>
  <c r="J1237" i="1"/>
  <c r="K1237" i="1"/>
  <c r="L1237" i="1"/>
  <c r="M1237" i="1"/>
  <c r="N1237" i="1"/>
  <c r="O1237" i="1"/>
  <c r="P1237" i="1"/>
  <c r="Q1237" i="1"/>
  <c r="R1237" i="1"/>
  <c r="S1237" i="1"/>
  <c r="T1237" i="1"/>
  <c r="U1237" i="1"/>
  <c r="V1237" i="1"/>
  <c r="W1237" i="1"/>
  <c r="X1237" i="1"/>
  <c r="Y1237" i="1"/>
  <c r="Z1237" i="1"/>
  <c r="AA1237" i="1"/>
  <c r="AB1237" i="1"/>
  <c r="AC1237" i="1"/>
  <c r="AD1237" i="1"/>
  <c r="AE1237" i="1"/>
  <c r="AF1237" i="1"/>
  <c r="AG1237" i="1"/>
  <c r="AH1237" i="1"/>
  <c r="AI1237" i="1"/>
  <c r="AJ1237" i="1"/>
  <c r="AK1237" i="1"/>
  <c r="AL1237" i="1"/>
  <c r="AM1237" i="1"/>
  <c r="AN1237" i="1"/>
  <c r="AO1237" i="1"/>
  <c r="AP1237" i="1"/>
  <c r="AQ1237" i="1"/>
  <c r="AR1237" i="1"/>
  <c r="AS1237" i="1"/>
  <c r="AT1237" i="1"/>
  <c r="AU1237" i="1"/>
  <c r="AV1237" i="1"/>
  <c r="AW1237" i="1"/>
  <c r="AX1237" i="1"/>
  <c r="AY1237" i="1"/>
  <c r="AZ1237" i="1"/>
  <c r="BA1237" i="1"/>
  <c r="BB1237" i="1"/>
  <c r="BC1237" i="1"/>
  <c r="BD1237" i="1"/>
  <c r="BE1237" i="1"/>
  <c r="A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A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A728" i="1"/>
  <c r="C728" i="1"/>
  <c r="D728" i="1"/>
  <c r="E728" i="1"/>
  <c r="F728" i="1"/>
  <c r="G728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AG728" i="1"/>
  <c r="AH728" i="1"/>
  <c r="AI728" i="1"/>
  <c r="AJ728" i="1"/>
  <c r="AK728" i="1"/>
  <c r="AL728" i="1"/>
  <c r="AM728" i="1"/>
  <c r="AN728" i="1"/>
  <c r="AO728" i="1"/>
  <c r="AP728" i="1"/>
  <c r="AQ728" i="1"/>
  <c r="AR728" i="1"/>
  <c r="AS728" i="1"/>
  <c r="AT728" i="1"/>
  <c r="AU728" i="1"/>
  <c r="AV728" i="1"/>
  <c r="AW728" i="1"/>
  <c r="AX728" i="1"/>
  <c r="AY728" i="1"/>
  <c r="AZ728" i="1"/>
  <c r="BA728" i="1"/>
  <c r="BB728" i="1"/>
  <c r="BC728" i="1"/>
  <c r="BD728" i="1"/>
  <c r="BE728" i="1"/>
  <c r="A747" i="1"/>
  <c r="C747" i="1"/>
  <c r="D747" i="1"/>
  <c r="E747" i="1"/>
  <c r="F747" i="1"/>
  <c r="G747" i="1"/>
  <c r="H747" i="1"/>
  <c r="I747" i="1"/>
  <c r="J747" i="1"/>
  <c r="K747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X747" i="1"/>
  <c r="Y747" i="1"/>
  <c r="Z747" i="1"/>
  <c r="AA747" i="1"/>
  <c r="AB747" i="1"/>
  <c r="AC747" i="1"/>
  <c r="AD747" i="1"/>
  <c r="AE747" i="1"/>
  <c r="AF747" i="1"/>
  <c r="AG747" i="1"/>
  <c r="AH747" i="1"/>
  <c r="AI747" i="1"/>
  <c r="AJ747" i="1"/>
  <c r="AK747" i="1"/>
  <c r="AL747" i="1"/>
  <c r="AM747" i="1"/>
  <c r="AN747" i="1"/>
  <c r="AO747" i="1"/>
  <c r="AP747" i="1"/>
  <c r="AQ747" i="1"/>
  <c r="AR747" i="1"/>
  <c r="AS747" i="1"/>
  <c r="AT747" i="1"/>
  <c r="AU747" i="1"/>
  <c r="AV747" i="1"/>
  <c r="AW747" i="1"/>
  <c r="AX747" i="1"/>
  <c r="AY747" i="1"/>
  <c r="AZ747" i="1"/>
  <c r="BA747" i="1"/>
  <c r="BB747" i="1"/>
  <c r="BC747" i="1"/>
  <c r="BD747" i="1"/>
  <c r="BE747" i="1"/>
  <c r="A104" i="1"/>
  <c r="C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A107" i="1"/>
  <c r="C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A223" i="1"/>
  <c r="C223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A244" i="1"/>
  <c r="C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A329" i="1"/>
  <c r="C329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A352" i="1"/>
  <c r="C352" i="1"/>
  <c r="E352" i="1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A556" i="1"/>
  <c r="C556" i="1"/>
  <c r="E556" i="1"/>
  <c r="F556" i="1"/>
  <c r="G556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AG556" i="1"/>
  <c r="AH556" i="1"/>
  <c r="AI556" i="1"/>
  <c r="AJ556" i="1"/>
  <c r="AK556" i="1"/>
  <c r="AL556" i="1"/>
  <c r="AM556" i="1"/>
  <c r="AN556" i="1"/>
  <c r="AO556" i="1"/>
  <c r="AP556" i="1"/>
  <c r="AQ556" i="1"/>
  <c r="AR556" i="1"/>
  <c r="AS556" i="1"/>
  <c r="AT556" i="1"/>
  <c r="AU556" i="1"/>
  <c r="AV556" i="1"/>
  <c r="AW556" i="1"/>
  <c r="AX556" i="1"/>
  <c r="AY556" i="1"/>
  <c r="AZ556" i="1"/>
  <c r="BA556" i="1"/>
  <c r="BB556" i="1"/>
  <c r="BC556" i="1"/>
  <c r="BD556" i="1"/>
  <c r="BE556" i="1"/>
  <c r="A580" i="1"/>
  <c r="C580" i="1"/>
  <c r="E580" i="1"/>
  <c r="F580" i="1"/>
  <c r="G580" i="1"/>
  <c r="H580" i="1"/>
  <c r="I580" i="1"/>
  <c r="J580" i="1"/>
  <c r="K580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AG580" i="1"/>
  <c r="AH580" i="1"/>
  <c r="AI580" i="1"/>
  <c r="AJ580" i="1"/>
  <c r="AK580" i="1"/>
  <c r="AL580" i="1"/>
  <c r="AM580" i="1"/>
  <c r="AN580" i="1"/>
  <c r="AO580" i="1"/>
  <c r="AP580" i="1"/>
  <c r="AQ580" i="1"/>
  <c r="AR580" i="1"/>
  <c r="AS580" i="1"/>
  <c r="AT580" i="1"/>
  <c r="AU580" i="1"/>
  <c r="AV580" i="1"/>
  <c r="AW580" i="1"/>
  <c r="AX580" i="1"/>
  <c r="AY580" i="1"/>
  <c r="AZ580" i="1"/>
  <c r="BA580" i="1"/>
  <c r="BB580" i="1"/>
  <c r="BC580" i="1"/>
  <c r="BD580" i="1"/>
  <c r="BE580" i="1"/>
  <c r="A607" i="1"/>
  <c r="C607" i="1"/>
  <c r="E607" i="1"/>
  <c r="F607" i="1"/>
  <c r="G607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AG607" i="1"/>
  <c r="AH607" i="1"/>
  <c r="AI607" i="1"/>
  <c r="AJ607" i="1"/>
  <c r="AK607" i="1"/>
  <c r="AL607" i="1"/>
  <c r="AM607" i="1"/>
  <c r="AN607" i="1"/>
  <c r="AO607" i="1"/>
  <c r="AP607" i="1"/>
  <c r="AQ607" i="1"/>
  <c r="AR607" i="1"/>
  <c r="AS607" i="1"/>
  <c r="AT607" i="1"/>
  <c r="AU607" i="1"/>
  <c r="AV607" i="1"/>
  <c r="AW607" i="1"/>
  <c r="AX607" i="1"/>
  <c r="AY607" i="1"/>
  <c r="AZ607" i="1"/>
  <c r="BA607" i="1"/>
  <c r="BB607" i="1"/>
  <c r="BC607" i="1"/>
  <c r="BD607" i="1"/>
  <c r="BE607" i="1"/>
  <c r="A632" i="1"/>
  <c r="C632" i="1"/>
  <c r="E632" i="1"/>
  <c r="F632" i="1"/>
  <c r="G632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AG632" i="1"/>
  <c r="AH632" i="1"/>
  <c r="AI632" i="1"/>
  <c r="AJ632" i="1"/>
  <c r="AK632" i="1"/>
  <c r="AL632" i="1"/>
  <c r="AM632" i="1"/>
  <c r="AN632" i="1"/>
  <c r="AO632" i="1"/>
  <c r="AP632" i="1"/>
  <c r="AQ632" i="1"/>
  <c r="AR632" i="1"/>
  <c r="AS632" i="1"/>
  <c r="AT632" i="1"/>
  <c r="AU632" i="1"/>
  <c r="AV632" i="1"/>
  <c r="AW632" i="1"/>
  <c r="AX632" i="1"/>
  <c r="AY632" i="1"/>
  <c r="AZ632" i="1"/>
  <c r="BA632" i="1"/>
  <c r="BB632" i="1"/>
  <c r="BC632" i="1"/>
  <c r="BD632" i="1"/>
  <c r="BE632" i="1"/>
  <c r="A443" i="1"/>
  <c r="C443" i="1"/>
  <c r="E443" i="1"/>
  <c r="F443" i="1"/>
  <c r="G443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V443" i="1"/>
  <c r="AW443" i="1"/>
  <c r="AX443" i="1"/>
  <c r="AY443" i="1"/>
  <c r="AZ443" i="1"/>
  <c r="BA443" i="1"/>
  <c r="BB443" i="1"/>
  <c r="BC443" i="1"/>
  <c r="BD443" i="1"/>
  <c r="BE443" i="1"/>
  <c r="A463" i="1"/>
  <c r="C463" i="1"/>
  <c r="E463" i="1"/>
  <c r="F463" i="1"/>
  <c r="G463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V463" i="1"/>
  <c r="AW463" i="1"/>
  <c r="AX463" i="1"/>
  <c r="AY463" i="1"/>
  <c r="AZ463" i="1"/>
  <c r="BA463" i="1"/>
  <c r="BB463" i="1"/>
  <c r="BC463" i="1"/>
  <c r="BD463" i="1"/>
  <c r="BE463" i="1"/>
  <c r="A485" i="1"/>
  <c r="C485" i="1"/>
  <c r="E485" i="1"/>
  <c r="F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O485" i="1"/>
  <c r="AP485" i="1"/>
  <c r="AQ485" i="1"/>
  <c r="AR485" i="1"/>
  <c r="AS485" i="1"/>
  <c r="AT485" i="1"/>
  <c r="AU485" i="1"/>
  <c r="AV485" i="1"/>
  <c r="AW485" i="1"/>
  <c r="AX485" i="1"/>
  <c r="AY485" i="1"/>
  <c r="AZ485" i="1"/>
  <c r="BA485" i="1"/>
  <c r="BB485" i="1"/>
  <c r="BC485" i="1"/>
  <c r="BD485" i="1"/>
  <c r="BE485" i="1"/>
  <c r="A1151" i="1"/>
  <c r="C1151" i="1"/>
  <c r="E1151" i="1"/>
  <c r="F1151" i="1"/>
  <c r="G1151" i="1"/>
  <c r="H1151" i="1"/>
  <c r="I1151" i="1"/>
  <c r="J1151" i="1"/>
  <c r="K1151" i="1"/>
  <c r="L1151" i="1"/>
  <c r="M1151" i="1"/>
  <c r="N1151" i="1"/>
  <c r="O1151" i="1"/>
  <c r="P1151" i="1"/>
  <c r="Q1151" i="1"/>
  <c r="R1151" i="1"/>
  <c r="S1151" i="1"/>
  <c r="T1151" i="1"/>
  <c r="U1151" i="1"/>
  <c r="V1151" i="1"/>
  <c r="W1151" i="1"/>
  <c r="X1151" i="1"/>
  <c r="Y1151" i="1"/>
  <c r="Z1151" i="1"/>
  <c r="AA1151" i="1"/>
  <c r="AB1151" i="1"/>
  <c r="AC1151" i="1"/>
  <c r="AD1151" i="1"/>
  <c r="AE1151" i="1"/>
  <c r="AF1151" i="1"/>
  <c r="AG1151" i="1"/>
  <c r="AH1151" i="1"/>
  <c r="AI1151" i="1"/>
  <c r="AJ1151" i="1"/>
  <c r="AK1151" i="1"/>
  <c r="AL1151" i="1"/>
  <c r="AM1151" i="1"/>
  <c r="AN1151" i="1"/>
  <c r="AO1151" i="1"/>
  <c r="AP1151" i="1"/>
  <c r="AQ1151" i="1"/>
  <c r="AR1151" i="1"/>
  <c r="AS1151" i="1"/>
  <c r="AT1151" i="1"/>
  <c r="AU1151" i="1"/>
  <c r="AV1151" i="1"/>
  <c r="AW1151" i="1"/>
  <c r="AX1151" i="1"/>
  <c r="AY1151" i="1"/>
  <c r="AZ1151" i="1"/>
  <c r="BA1151" i="1"/>
  <c r="BB1151" i="1"/>
  <c r="BC1151" i="1"/>
  <c r="BD1151" i="1"/>
  <c r="BE1151" i="1"/>
  <c r="A1174" i="1"/>
  <c r="C1174" i="1"/>
  <c r="E1174" i="1"/>
  <c r="F1174" i="1"/>
  <c r="G1174" i="1"/>
  <c r="H1174" i="1"/>
  <c r="I1174" i="1"/>
  <c r="J1174" i="1"/>
  <c r="K1174" i="1"/>
  <c r="L1174" i="1"/>
  <c r="M1174" i="1"/>
  <c r="N1174" i="1"/>
  <c r="O1174" i="1"/>
  <c r="P1174" i="1"/>
  <c r="Q1174" i="1"/>
  <c r="R1174" i="1"/>
  <c r="S1174" i="1"/>
  <c r="T1174" i="1"/>
  <c r="U1174" i="1"/>
  <c r="V1174" i="1"/>
  <c r="W1174" i="1"/>
  <c r="X1174" i="1"/>
  <c r="Y1174" i="1"/>
  <c r="Z1174" i="1"/>
  <c r="AA1174" i="1"/>
  <c r="AB1174" i="1"/>
  <c r="AC1174" i="1"/>
  <c r="AD1174" i="1"/>
  <c r="AE1174" i="1"/>
  <c r="AF1174" i="1"/>
  <c r="AG1174" i="1"/>
  <c r="AH1174" i="1"/>
  <c r="AI1174" i="1"/>
  <c r="AJ1174" i="1"/>
  <c r="AK1174" i="1"/>
  <c r="AL1174" i="1"/>
  <c r="AM1174" i="1"/>
  <c r="AN1174" i="1"/>
  <c r="AO1174" i="1"/>
  <c r="AP1174" i="1"/>
  <c r="AQ1174" i="1"/>
  <c r="AR1174" i="1"/>
  <c r="AS1174" i="1"/>
  <c r="AT1174" i="1"/>
  <c r="AU1174" i="1"/>
  <c r="AV1174" i="1"/>
  <c r="AW1174" i="1"/>
  <c r="AX1174" i="1"/>
  <c r="AY1174" i="1"/>
  <c r="AZ1174" i="1"/>
  <c r="BA1174" i="1"/>
  <c r="BB1174" i="1"/>
  <c r="BC1174" i="1"/>
  <c r="BD1174" i="1"/>
  <c r="BE1174" i="1"/>
  <c r="A1196" i="1"/>
  <c r="C1196" i="1"/>
  <c r="E1196" i="1"/>
  <c r="F1196" i="1"/>
  <c r="G1196" i="1"/>
  <c r="H1196" i="1"/>
  <c r="I1196" i="1"/>
  <c r="J1196" i="1"/>
  <c r="K1196" i="1"/>
  <c r="L1196" i="1"/>
  <c r="M1196" i="1"/>
  <c r="N1196" i="1"/>
  <c r="O1196" i="1"/>
  <c r="P1196" i="1"/>
  <c r="Q1196" i="1"/>
  <c r="R1196" i="1"/>
  <c r="S1196" i="1"/>
  <c r="T1196" i="1"/>
  <c r="U1196" i="1"/>
  <c r="V1196" i="1"/>
  <c r="W1196" i="1"/>
  <c r="X1196" i="1"/>
  <c r="Y1196" i="1"/>
  <c r="Z1196" i="1"/>
  <c r="AA1196" i="1"/>
  <c r="AB1196" i="1"/>
  <c r="AC1196" i="1"/>
  <c r="AD1196" i="1"/>
  <c r="AE1196" i="1"/>
  <c r="AF1196" i="1"/>
  <c r="AG1196" i="1"/>
  <c r="AH1196" i="1"/>
  <c r="AI1196" i="1"/>
  <c r="AJ1196" i="1"/>
  <c r="AK1196" i="1"/>
  <c r="AL1196" i="1"/>
  <c r="AM1196" i="1"/>
  <c r="AN1196" i="1"/>
  <c r="AO1196" i="1"/>
  <c r="AP1196" i="1"/>
  <c r="AQ1196" i="1"/>
  <c r="AR1196" i="1"/>
  <c r="AS1196" i="1"/>
  <c r="AT1196" i="1"/>
  <c r="AU1196" i="1"/>
  <c r="AV1196" i="1"/>
  <c r="AW1196" i="1"/>
  <c r="AX1196" i="1"/>
  <c r="AY1196" i="1"/>
  <c r="AZ1196" i="1"/>
  <c r="BA1196" i="1"/>
  <c r="BB1196" i="1"/>
  <c r="BC1196" i="1"/>
  <c r="BD1196" i="1"/>
  <c r="BE1196" i="1"/>
  <c r="A1078" i="1"/>
  <c r="C1078" i="1"/>
  <c r="E1078" i="1"/>
  <c r="F1078" i="1"/>
  <c r="G1078" i="1"/>
  <c r="H1078" i="1"/>
  <c r="I1078" i="1"/>
  <c r="J1078" i="1"/>
  <c r="K1078" i="1"/>
  <c r="L1078" i="1"/>
  <c r="M1078" i="1"/>
  <c r="N1078" i="1"/>
  <c r="O1078" i="1"/>
  <c r="P1078" i="1"/>
  <c r="Q1078" i="1"/>
  <c r="R1078" i="1"/>
  <c r="S1078" i="1"/>
  <c r="T1078" i="1"/>
  <c r="U1078" i="1"/>
  <c r="V1078" i="1"/>
  <c r="W1078" i="1"/>
  <c r="X1078" i="1"/>
  <c r="Y1078" i="1"/>
  <c r="Z1078" i="1"/>
  <c r="AA1078" i="1"/>
  <c r="AB1078" i="1"/>
  <c r="AC1078" i="1"/>
  <c r="AD1078" i="1"/>
  <c r="AE1078" i="1"/>
  <c r="AF1078" i="1"/>
  <c r="AG1078" i="1"/>
  <c r="AH1078" i="1"/>
  <c r="AI1078" i="1"/>
  <c r="AJ1078" i="1"/>
  <c r="AK1078" i="1"/>
  <c r="AL1078" i="1"/>
  <c r="AM1078" i="1"/>
  <c r="AN1078" i="1"/>
  <c r="AO1078" i="1"/>
  <c r="AP1078" i="1"/>
  <c r="AQ1078" i="1"/>
  <c r="AR1078" i="1"/>
  <c r="AS1078" i="1"/>
  <c r="AT1078" i="1"/>
  <c r="AU1078" i="1"/>
  <c r="AV1078" i="1"/>
  <c r="AW1078" i="1"/>
  <c r="AX1078" i="1"/>
  <c r="AY1078" i="1"/>
  <c r="AZ1078" i="1"/>
  <c r="BA1078" i="1"/>
  <c r="BB1078" i="1"/>
  <c r="BC1078" i="1"/>
  <c r="BD1078" i="1"/>
  <c r="BE1078" i="1"/>
  <c r="A1099" i="1"/>
  <c r="C1099" i="1"/>
  <c r="E1099" i="1"/>
  <c r="F1099" i="1"/>
  <c r="G1099" i="1"/>
  <c r="H1099" i="1"/>
  <c r="I1099" i="1"/>
  <c r="J1099" i="1"/>
  <c r="K1099" i="1"/>
  <c r="L1099" i="1"/>
  <c r="M1099" i="1"/>
  <c r="N1099" i="1"/>
  <c r="O1099" i="1"/>
  <c r="P1099" i="1"/>
  <c r="Q1099" i="1"/>
  <c r="R1099" i="1"/>
  <c r="S1099" i="1"/>
  <c r="T1099" i="1"/>
  <c r="U1099" i="1"/>
  <c r="V1099" i="1"/>
  <c r="W1099" i="1"/>
  <c r="X1099" i="1"/>
  <c r="Y1099" i="1"/>
  <c r="Z1099" i="1"/>
  <c r="AA1099" i="1"/>
  <c r="AB1099" i="1"/>
  <c r="AC1099" i="1"/>
  <c r="AD1099" i="1"/>
  <c r="AE1099" i="1"/>
  <c r="AF1099" i="1"/>
  <c r="AG1099" i="1"/>
  <c r="AH1099" i="1"/>
  <c r="AI1099" i="1"/>
  <c r="AJ1099" i="1"/>
  <c r="AK1099" i="1"/>
  <c r="AL1099" i="1"/>
  <c r="AM1099" i="1"/>
  <c r="AN1099" i="1"/>
  <c r="AO1099" i="1"/>
  <c r="AP1099" i="1"/>
  <c r="AQ1099" i="1"/>
  <c r="AR1099" i="1"/>
  <c r="AS1099" i="1"/>
  <c r="AT1099" i="1"/>
  <c r="AU1099" i="1"/>
  <c r="AV1099" i="1"/>
  <c r="AW1099" i="1"/>
  <c r="AX1099" i="1"/>
  <c r="AY1099" i="1"/>
  <c r="AZ1099" i="1"/>
  <c r="BA1099" i="1"/>
  <c r="BB1099" i="1"/>
  <c r="BC1099" i="1"/>
  <c r="BD1099" i="1"/>
  <c r="BE1099" i="1"/>
  <c r="A272" i="1"/>
  <c r="C272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A293" i="1"/>
  <c r="C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A729" i="1"/>
  <c r="C729" i="1"/>
  <c r="E729" i="1"/>
  <c r="F729" i="1"/>
  <c r="G729" i="1"/>
  <c r="H729" i="1"/>
  <c r="I729" i="1"/>
  <c r="J729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Z729" i="1"/>
  <c r="AA729" i="1"/>
  <c r="AB729" i="1"/>
  <c r="AC729" i="1"/>
  <c r="AD729" i="1"/>
  <c r="AE729" i="1"/>
  <c r="AF729" i="1"/>
  <c r="AG729" i="1"/>
  <c r="AH729" i="1"/>
  <c r="AI729" i="1"/>
  <c r="AJ729" i="1"/>
  <c r="AK729" i="1"/>
  <c r="AL729" i="1"/>
  <c r="AM729" i="1"/>
  <c r="AN729" i="1"/>
  <c r="AO729" i="1"/>
  <c r="AP729" i="1"/>
  <c r="AQ729" i="1"/>
  <c r="AR729" i="1"/>
  <c r="AS729" i="1"/>
  <c r="AT729" i="1"/>
  <c r="AU729" i="1"/>
  <c r="AV729" i="1"/>
  <c r="AW729" i="1"/>
  <c r="AX729" i="1"/>
  <c r="AY729" i="1"/>
  <c r="AZ729" i="1"/>
  <c r="BA729" i="1"/>
  <c r="BB729" i="1"/>
  <c r="BC729" i="1"/>
  <c r="BD729" i="1"/>
  <c r="BE729" i="1"/>
  <c r="A750" i="1"/>
  <c r="C750" i="1"/>
  <c r="E750" i="1"/>
  <c r="F750" i="1"/>
  <c r="G750" i="1"/>
  <c r="H750" i="1"/>
  <c r="I750" i="1"/>
  <c r="J750" i="1"/>
  <c r="K750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AG750" i="1"/>
  <c r="AH750" i="1"/>
  <c r="AI750" i="1"/>
  <c r="AJ750" i="1"/>
  <c r="AK750" i="1"/>
  <c r="AL750" i="1"/>
  <c r="AM750" i="1"/>
  <c r="AN750" i="1"/>
  <c r="AO750" i="1"/>
  <c r="AP750" i="1"/>
  <c r="AQ750" i="1"/>
  <c r="AR750" i="1"/>
  <c r="AS750" i="1"/>
  <c r="AT750" i="1"/>
  <c r="AU750" i="1"/>
  <c r="AV750" i="1"/>
  <c r="AW750" i="1"/>
  <c r="AX750" i="1"/>
  <c r="AY750" i="1"/>
  <c r="AZ750" i="1"/>
  <c r="BA750" i="1"/>
  <c r="BB750" i="1"/>
  <c r="BC750" i="1"/>
  <c r="BD750" i="1"/>
  <c r="BE750" i="1"/>
  <c r="A1248" i="1"/>
  <c r="C1248" i="1"/>
  <c r="E1248" i="1"/>
  <c r="F1248" i="1"/>
  <c r="G1248" i="1"/>
  <c r="H1248" i="1"/>
  <c r="I1248" i="1"/>
  <c r="J1248" i="1"/>
  <c r="K1248" i="1"/>
  <c r="L1248" i="1"/>
  <c r="M1248" i="1"/>
  <c r="N1248" i="1"/>
  <c r="O1248" i="1"/>
  <c r="P1248" i="1"/>
  <c r="Q1248" i="1"/>
  <c r="R1248" i="1"/>
  <c r="S1248" i="1"/>
  <c r="T1248" i="1"/>
  <c r="U1248" i="1"/>
  <c r="V1248" i="1"/>
  <c r="W1248" i="1"/>
  <c r="X1248" i="1"/>
  <c r="Y1248" i="1"/>
  <c r="Z1248" i="1"/>
  <c r="AA1248" i="1"/>
  <c r="AB1248" i="1"/>
  <c r="AC1248" i="1"/>
  <c r="AD1248" i="1"/>
  <c r="AE1248" i="1"/>
  <c r="AF1248" i="1"/>
  <c r="AG1248" i="1"/>
  <c r="AH1248" i="1"/>
  <c r="AI1248" i="1"/>
  <c r="AJ1248" i="1"/>
  <c r="AK1248" i="1"/>
  <c r="AL1248" i="1"/>
  <c r="AM1248" i="1"/>
  <c r="AN1248" i="1"/>
  <c r="AO1248" i="1"/>
  <c r="AP1248" i="1"/>
  <c r="AQ1248" i="1"/>
  <c r="AR1248" i="1"/>
  <c r="AS1248" i="1"/>
  <c r="AT1248" i="1"/>
  <c r="AU1248" i="1"/>
  <c r="AV1248" i="1"/>
  <c r="AW1248" i="1"/>
  <c r="AX1248" i="1"/>
  <c r="AY1248" i="1"/>
  <c r="AZ1248" i="1"/>
  <c r="BA1248" i="1"/>
  <c r="BB1248" i="1"/>
  <c r="BC1248" i="1"/>
  <c r="BD1248" i="1"/>
  <c r="BE1248" i="1"/>
  <c r="A1269" i="1"/>
  <c r="C1269" i="1"/>
  <c r="E1269" i="1"/>
  <c r="F1269" i="1"/>
  <c r="G1269" i="1"/>
  <c r="H1269" i="1"/>
  <c r="I1269" i="1"/>
  <c r="J1269" i="1"/>
  <c r="K1269" i="1"/>
  <c r="L1269" i="1"/>
  <c r="M1269" i="1"/>
  <c r="N1269" i="1"/>
  <c r="O1269" i="1"/>
  <c r="P1269" i="1"/>
  <c r="Q1269" i="1"/>
  <c r="R1269" i="1"/>
  <c r="S1269" i="1"/>
  <c r="T1269" i="1"/>
  <c r="U1269" i="1"/>
  <c r="V1269" i="1"/>
  <c r="W1269" i="1"/>
  <c r="X1269" i="1"/>
  <c r="Y1269" i="1"/>
  <c r="Z1269" i="1"/>
  <c r="AA1269" i="1"/>
  <c r="AB1269" i="1"/>
  <c r="AC1269" i="1"/>
  <c r="AD1269" i="1"/>
  <c r="AE1269" i="1"/>
  <c r="AF1269" i="1"/>
  <c r="AG1269" i="1"/>
  <c r="AH1269" i="1"/>
  <c r="AI1269" i="1"/>
  <c r="AJ1269" i="1"/>
  <c r="AK1269" i="1"/>
  <c r="AL1269" i="1"/>
  <c r="AM1269" i="1"/>
  <c r="AN1269" i="1"/>
  <c r="AO1269" i="1"/>
  <c r="AP1269" i="1"/>
  <c r="AQ1269" i="1"/>
  <c r="AR1269" i="1"/>
  <c r="AS1269" i="1"/>
  <c r="AT1269" i="1"/>
  <c r="AU1269" i="1"/>
  <c r="AV1269" i="1"/>
  <c r="AW1269" i="1"/>
  <c r="AX1269" i="1"/>
  <c r="AY1269" i="1"/>
  <c r="AZ1269" i="1"/>
  <c r="BA1269" i="1"/>
  <c r="BB1269" i="1"/>
  <c r="BC1269" i="1"/>
  <c r="BD1269" i="1"/>
  <c r="BE1269" i="1"/>
  <c r="A661" i="1"/>
  <c r="C661" i="1"/>
  <c r="E661" i="1"/>
  <c r="F661" i="1"/>
  <c r="G661" i="1"/>
  <c r="H661" i="1"/>
  <c r="I661" i="1"/>
  <c r="J661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Z661" i="1"/>
  <c r="AA661" i="1"/>
  <c r="AB661" i="1"/>
  <c r="AC661" i="1"/>
  <c r="AD661" i="1"/>
  <c r="AE661" i="1"/>
  <c r="AF661" i="1"/>
  <c r="AG661" i="1"/>
  <c r="AH661" i="1"/>
  <c r="AI661" i="1"/>
  <c r="AJ661" i="1"/>
  <c r="AK661" i="1"/>
  <c r="AL661" i="1"/>
  <c r="AM661" i="1"/>
  <c r="AN661" i="1"/>
  <c r="AO661" i="1"/>
  <c r="AP661" i="1"/>
  <c r="AQ661" i="1"/>
  <c r="AR661" i="1"/>
  <c r="AS661" i="1"/>
  <c r="AT661" i="1"/>
  <c r="AU661" i="1"/>
  <c r="AV661" i="1"/>
  <c r="AW661" i="1"/>
  <c r="AX661" i="1"/>
  <c r="AY661" i="1"/>
  <c r="AZ661" i="1"/>
  <c r="BA661" i="1"/>
  <c r="BB661" i="1"/>
  <c r="BC661" i="1"/>
  <c r="BD661" i="1"/>
  <c r="BE661" i="1"/>
  <c r="A666" i="1"/>
  <c r="C666" i="1"/>
  <c r="E666" i="1"/>
  <c r="F666" i="1"/>
  <c r="G666" i="1"/>
  <c r="H666" i="1"/>
  <c r="I666" i="1"/>
  <c r="J666" i="1"/>
  <c r="K666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AG666" i="1"/>
  <c r="AH666" i="1"/>
  <c r="AI666" i="1"/>
  <c r="AJ666" i="1"/>
  <c r="AK666" i="1"/>
  <c r="AL666" i="1"/>
  <c r="AM666" i="1"/>
  <c r="AN666" i="1"/>
  <c r="AO666" i="1"/>
  <c r="AP666" i="1"/>
  <c r="AQ666" i="1"/>
  <c r="AR666" i="1"/>
  <c r="AS666" i="1"/>
  <c r="AT666" i="1"/>
  <c r="AU666" i="1"/>
  <c r="AV666" i="1"/>
  <c r="AW666" i="1"/>
  <c r="AX666" i="1"/>
  <c r="AY666" i="1"/>
  <c r="AZ666" i="1"/>
  <c r="BA666" i="1"/>
  <c r="BB666" i="1"/>
  <c r="BC666" i="1"/>
  <c r="BD666" i="1"/>
  <c r="BE666" i="1"/>
  <c r="A901" i="1"/>
  <c r="C901" i="1"/>
  <c r="E901" i="1"/>
  <c r="F901" i="1"/>
  <c r="G901" i="1"/>
  <c r="H901" i="1"/>
  <c r="I901" i="1"/>
  <c r="J901" i="1"/>
  <c r="K901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X901" i="1"/>
  <c r="Y901" i="1"/>
  <c r="Z901" i="1"/>
  <c r="AA901" i="1"/>
  <c r="AB901" i="1"/>
  <c r="AC901" i="1"/>
  <c r="AD901" i="1"/>
  <c r="AE901" i="1"/>
  <c r="AF901" i="1"/>
  <c r="AG901" i="1"/>
  <c r="AH901" i="1"/>
  <c r="AI901" i="1"/>
  <c r="AJ901" i="1"/>
  <c r="AK901" i="1"/>
  <c r="AL901" i="1"/>
  <c r="AM901" i="1"/>
  <c r="AN901" i="1"/>
  <c r="AO901" i="1"/>
  <c r="AP901" i="1"/>
  <c r="AQ901" i="1"/>
  <c r="AR901" i="1"/>
  <c r="AS901" i="1"/>
  <c r="AT901" i="1"/>
  <c r="AU901" i="1"/>
  <c r="AV901" i="1"/>
  <c r="AW901" i="1"/>
  <c r="AX901" i="1"/>
  <c r="AY901" i="1"/>
  <c r="AZ901" i="1"/>
  <c r="BA901" i="1"/>
  <c r="BB901" i="1"/>
  <c r="BC901" i="1"/>
  <c r="BD901" i="1"/>
  <c r="BE901" i="1"/>
  <c r="A907" i="1"/>
  <c r="C907" i="1"/>
  <c r="E907" i="1"/>
  <c r="F907" i="1"/>
  <c r="G907" i="1"/>
  <c r="H907" i="1"/>
  <c r="I907" i="1"/>
  <c r="J907" i="1"/>
  <c r="K907" i="1"/>
  <c r="L907" i="1"/>
  <c r="M907" i="1"/>
  <c r="N907" i="1"/>
  <c r="O907" i="1"/>
  <c r="P907" i="1"/>
  <c r="Q907" i="1"/>
  <c r="R907" i="1"/>
  <c r="S907" i="1"/>
  <c r="T907" i="1"/>
  <c r="U907" i="1"/>
  <c r="V907" i="1"/>
  <c r="W907" i="1"/>
  <c r="X907" i="1"/>
  <c r="Y907" i="1"/>
  <c r="Z907" i="1"/>
  <c r="AA907" i="1"/>
  <c r="AB907" i="1"/>
  <c r="AC907" i="1"/>
  <c r="AD907" i="1"/>
  <c r="AE907" i="1"/>
  <c r="AF907" i="1"/>
  <c r="AG907" i="1"/>
  <c r="AH907" i="1"/>
  <c r="AI907" i="1"/>
  <c r="AJ907" i="1"/>
  <c r="AK907" i="1"/>
  <c r="AL907" i="1"/>
  <c r="AM907" i="1"/>
  <c r="AN907" i="1"/>
  <c r="AO907" i="1"/>
  <c r="AP907" i="1"/>
  <c r="AQ907" i="1"/>
  <c r="AR907" i="1"/>
  <c r="AS907" i="1"/>
  <c r="AT907" i="1"/>
  <c r="AU907" i="1"/>
  <c r="AV907" i="1"/>
  <c r="AW907" i="1"/>
  <c r="AX907" i="1"/>
  <c r="AY907" i="1"/>
  <c r="AZ907" i="1"/>
  <c r="BA907" i="1"/>
  <c r="BB907" i="1"/>
  <c r="BC907" i="1"/>
  <c r="BD907" i="1"/>
  <c r="BE907" i="1"/>
  <c r="A1026" i="1"/>
  <c r="C1026" i="1"/>
  <c r="E1026" i="1"/>
  <c r="F1026" i="1"/>
  <c r="G1026" i="1"/>
  <c r="H1026" i="1"/>
  <c r="I1026" i="1"/>
  <c r="J1026" i="1"/>
  <c r="K1026" i="1"/>
  <c r="L1026" i="1"/>
  <c r="M1026" i="1"/>
  <c r="N1026" i="1"/>
  <c r="O1026" i="1"/>
  <c r="P1026" i="1"/>
  <c r="Q1026" i="1"/>
  <c r="R1026" i="1"/>
  <c r="S1026" i="1"/>
  <c r="T1026" i="1"/>
  <c r="U1026" i="1"/>
  <c r="V1026" i="1"/>
  <c r="W1026" i="1"/>
  <c r="X1026" i="1"/>
  <c r="Y1026" i="1"/>
  <c r="Z1026" i="1"/>
  <c r="AA1026" i="1"/>
  <c r="AB1026" i="1"/>
  <c r="AC1026" i="1"/>
  <c r="AD1026" i="1"/>
  <c r="AE1026" i="1"/>
  <c r="AF1026" i="1"/>
  <c r="AG1026" i="1"/>
  <c r="AH1026" i="1"/>
  <c r="AI1026" i="1"/>
  <c r="AJ1026" i="1"/>
  <c r="AK1026" i="1"/>
  <c r="AL1026" i="1"/>
  <c r="AM1026" i="1"/>
  <c r="AN1026" i="1"/>
  <c r="AO1026" i="1"/>
  <c r="AP1026" i="1"/>
  <c r="AQ1026" i="1"/>
  <c r="AR1026" i="1"/>
  <c r="AS1026" i="1"/>
  <c r="AT1026" i="1"/>
  <c r="AU1026" i="1"/>
  <c r="AV1026" i="1"/>
  <c r="AW1026" i="1"/>
  <c r="AX1026" i="1"/>
  <c r="AY1026" i="1"/>
  <c r="AZ1026" i="1"/>
  <c r="BA1026" i="1"/>
  <c r="BB1026" i="1"/>
  <c r="BC1026" i="1"/>
  <c r="BD1026" i="1"/>
  <c r="BE1026" i="1"/>
  <c r="A1031" i="1"/>
  <c r="C1031" i="1"/>
  <c r="E1031" i="1"/>
  <c r="F1031" i="1"/>
  <c r="G1031" i="1"/>
  <c r="H1031" i="1"/>
  <c r="I1031" i="1"/>
  <c r="J1031" i="1"/>
  <c r="K1031" i="1"/>
  <c r="L1031" i="1"/>
  <c r="M1031" i="1"/>
  <c r="N1031" i="1"/>
  <c r="O1031" i="1"/>
  <c r="P1031" i="1"/>
  <c r="Q1031" i="1"/>
  <c r="R1031" i="1"/>
  <c r="S1031" i="1"/>
  <c r="T1031" i="1"/>
  <c r="U1031" i="1"/>
  <c r="V1031" i="1"/>
  <c r="W1031" i="1"/>
  <c r="X1031" i="1"/>
  <c r="Y1031" i="1"/>
  <c r="Z1031" i="1"/>
  <c r="AA1031" i="1"/>
  <c r="AB1031" i="1"/>
  <c r="AC1031" i="1"/>
  <c r="AD1031" i="1"/>
  <c r="AE1031" i="1"/>
  <c r="AF1031" i="1"/>
  <c r="AG1031" i="1"/>
  <c r="AH1031" i="1"/>
  <c r="AI1031" i="1"/>
  <c r="AJ1031" i="1"/>
  <c r="AK1031" i="1"/>
  <c r="AL1031" i="1"/>
  <c r="AM1031" i="1"/>
  <c r="AN1031" i="1"/>
  <c r="AO1031" i="1"/>
  <c r="AP1031" i="1"/>
  <c r="AQ1031" i="1"/>
  <c r="AR1031" i="1"/>
  <c r="AS1031" i="1"/>
  <c r="AT1031" i="1"/>
  <c r="AU1031" i="1"/>
  <c r="AV1031" i="1"/>
  <c r="AW1031" i="1"/>
  <c r="AX1031" i="1"/>
  <c r="AY1031" i="1"/>
  <c r="AZ1031" i="1"/>
  <c r="BA1031" i="1"/>
  <c r="BB1031" i="1"/>
  <c r="BC1031" i="1"/>
  <c r="BD1031" i="1"/>
  <c r="BE1031" i="1"/>
  <c r="A1131" i="1"/>
  <c r="C1131" i="1"/>
  <c r="E1131" i="1"/>
  <c r="F1131" i="1"/>
  <c r="G1131" i="1"/>
  <c r="H1131" i="1"/>
  <c r="I1131" i="1"/>
  <c r="J1131" i="1"/>
  <c r="K1131" i="1"/>
  <c r="L1131" i="1"/>
  <c r="M1131" i="1"/>
  <c r="N1131" i="1"/>
  <c r="O1131" i="1"/>
  <c r="P1131" i="1"/>
  <c r="Q1131" i="1"/>
  <c r="R1131" i="1"/>
  <c r="S1131" i="1"/>
  <c r="T1131" i="1"/>
  <c r="U1131" i="1"/>
  <c r="V1131" i="1"/>
  <c r="W1131" i="1"/>
  <c r="X1131" i="1"/>
  <c r="Y1131" i="1"/>
  <c r="Z1131" i="1"/>
  <c r="AA1131" i="1"/>
  <c r="AB1131" i="1"/>
  <c r="AC1131" i="1"/>
  <c r="AD1131" i="1"/>
  <c r="AE1131" i="1"/>
  <c r="AF1131" i="1"/>
  <c r="AG1131" i="1"/>
  <c r="AH1131" i="1"/>
  <c r="AI1131" i="1"/>
  <c r="AJ1131" i="1"/>
  <c r="AK1131" i="1"/>
  <c r="AL1131" i="1"/>
  <c r="AM1131" i="1"/>
  <c r="AN1131" i="1"/>
  <c r="AO1131" i="1"/>
  <c r="AP1131" i="1"/>
  <c r="AQ1131" i="1"/>
  <c r="AR1131" i="1"/>
  <c r="AS1131" i="1"/>
  <c r="AT1131" i="1"/>
  <c r="AU1131" i="1"/>
  <c r="AV1131" i="1"/>
  <c r="AW1131" i="1"/>
  <c r="AX1131" i="1"/>
  <c r="AY1131" i="1"/>
  <c r="AZ1131" i="1"/>
  <c r="BA1131" i="1"/>
  <c r="BB1131" i="1"/>
  <c r="BC1131" i="1"/>
  <c r="BD1131" i="1"/>
  <c r="BE1131" i="1"/>
  <c r="A1136" i="1"/>
  <c r="C1136" i="1"/>
  <c r="E1136" i="1"/>
  <c r="F1136" i="1"/>
  <c r="G1136" i="1"/>
  <c r="H1136" i="1"/>
  <c r="I1136" i="1"/>
  <c r="J1136" i="1"/>
  <c r="K1136" i="1"/>
  <c r="L1136" i="1"/>
  <c r="M1136" i="1"/>
  <c r="N1136" i="1"/>
  <c r="O1136" i="1"/>
  <c r="P1136" i="1"/>
  <c r="Q1136" i="1"/>
  <c r="R1136" i="1"/>
  <c r="S1136" i="1"/>
  <c r="T1136" i="1"/>
  <c r="U1136" i="1"/>
  <c r="V1136" i="1"/>
  <c r="W1136" i="1"/>
  <c r="X1136" i="1"/>
  <c r="Y1136" i="1"/>
  <c r="Z1136" i="1"/>
  <c r="AA1136" i="1"/>
  <c r="AB1136" i="1"/>
  <c r="AC1136" i="1"/>
  <c r="AD1136" i="1"/>
  <c r="AE1136" i="1"/>
  <c r="AF1136" i="1"/>
  <c r="AG1136" i="1"/>
  <c r="AH1136" i="1"/>
  <c r="AI1136" i="1"/>
  <c r="AJ1136" i="1"/>
  <c r="AK1136" i="1"/>
  <c r="AL1136" i="1"/>
  <c r="AM1136" i="1"/>
  <c r="AN1136" i="1"/>
  <c r="AO1136" i="1"/>
  <c r="AP1136" i="1"/>
  <c r="AQ1136" i="1"/>
  <c r="AR1136" i="1"/>
  <c r="AS1136" i="1"/>
  <c r="AT1136" i="1"/>
  <c r="AU1136" i="1"/>
  <c r="AV1136" i="1"/>
  <c r="AW1136" i="1"/>
  <c r="AX1136" i="1"/>
  <c r="AY1136" i="1"/>
  <c r="AZ1136" i="1"/>
  <c r="BA1136" i="1"/>
  <c r="BB1136" i="1"/>
  <c r="BC1136" i="1"/>
  <c r="BD1136" i="1"/>
  <c r="BE1136" i="1"/>
  <c r="A1336" i="1"/>
  <c r="C1336" i="1"/>
  <c r="E1336" i="1"/>
  <c r="F1336" i="1"/>
  <c r="G1336" i="1"/>
  <c r="H1336" i="1"/>
  <c r="I1336" i="1"/>
  <c r="J1336" i="1"/>
  <c r="K1336" i="1"/>
  <c r="L1336" i="1"/>
  <c r="M1336" i="1"/>
  <c r="N1336" i="1"/>
  <c r="O1336" i="1"/>
  <c r="P1336" i="1"/>
  <c r="Q1336" i="1"/>
  <c r="R1336" i="1"/>
  <c r="S1336" i="1"/>
  <c r="T1336" i="1"/>
  <c r="U1336" i="1"/>
  <c r="V1336" i="1"/>
  <c r="W1336" i="1"/>
  <c r="X1336" i="1"/>
  <c r="Y1336" i="1"/>
  <c r="Z1336" i="1"/>
  <c r="AA1336" i="1"/>
  <c r="AB1336" i="1"/>
  <c r="AC1336" i="1"/>
  <c r="AD1336" i="1"/>
  <c r="AE1336" i="1"/>
  <c r="AF1336" i="1"/>
  <c r="AG1336" i="1"/>
  <c r="AH1336" i="1"/>
  <c r="AI1336" i="1"/>
  <c r="AJ1336" i="1"/>
  <c r="AK1336" i="1"/>
  <c r="AL1336" i="1"/>
  <c r="AM1336" i="1"/>
  <c r="AN1336" i="1"/>
  <c r="AO1336" i="1"/>
  <c r="AP1336" i="1"/>
  <c r="AQ1336" i="1"/>
  <c r="AR1336" i="1"/>
  <c r="AS1336" i="1"/>
  <c r="AT1336" i="1"/>
  <c r="AU1336" i="1"/>
  <c r="AV1336" i="1"/>
  <c r="AW1336" i="1"/>
  <c r="AX1336" i="1"/>
  <c r="AY1336" i="1"/>
  <c r="AZ1336" i="1"/>
  <c r="BA1336" i="1"/>
  <c r="BB1336" i="1"/>
  <c r="BC1336" i="1"/>
  <c r="BD1336" i="1"/>
  <c r="BE1336" i="1"/>
  <c r="A1340" i="1"/>
  <c r="C1340" i="1"/>
  <c r="E1340" i="1"/>
  <c r="F1340" i="1"/>
  <c r="G1340" i="1"/>
  <c r="H1340" i="1"/>
  <c r="I1340" i="1"/>
  <c r="J1340" i="1"/>
  <c r="K1340" i="1"/>
  <c r="L1340" i="1"/>
  <c r="M1340" i="1"/>
  <c r="N1340" i="1"/>
  <c r="O1340" i="1"/>
  <c r="P1340" i="1"/>
  <c r="Q1340" i="1"/>
  <c r="R1340" i="1"/>
  <c r="S1340" i="1"/>
  <c r="T1340" i="1"/>
  <c r="U1340" i="1"/>
  <c r="V1340" i="1"/>
  <c r="W1340" i="1"/>
  <c r="X1340" i="1"/>
  <c r="Y1340" i="1"/>
  <c r="Z1340" i="1"/>
  <c r="AA1340" i="1"/>
  <c r="AB1340" i="1"/>
  <c r="AC1340" i="1"/>
  <c r="AD1340" i="1"/>
  <c r="AE1340" i="1"/>
  <c r="AF1340" i="1"/>
  <c r="AG1340" i="1"/>
  <c r="AH1340" i="1"/>
  <c r="AI1340" i="1"/>
  <c r="AJ1340" i="1"/>
  <c r="AK1340" i="1"/>
  <c r="AL1340" i="1"/>
  <c r="AM1340" i="1"/>
  <c r="AN1340" i="1"/>
  <c r="AO1340" i="1"/>
  <c r="AP1340" i="1"/>
  <c r="AQ1340" i="1"/>
  <c r="AR1340" i="1"/>
  <c r="AS1340" i="1"/>
  <c r="AT1340" i="1"/>
  <c r="AU1340" i="1"/>
  <c r="AV1340" i="1"/>
  <c r="AW1340" i="1"/>
  <c r="AX1340" i="1"/>
  <c r="AY1340" i="1"/>
  <c r="AZ1340" i="1"/>
  <c r="BA1340" i="1"/>
  <c r="BB1340" i="1"/>
  <c r="BC1340" i="1"/>
  <c r="BD1340" i="1"/>
  <c r="BE1340" i="1"/>
  <c r="A97" i="1"/>
  <c r="C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A172" i="1"/>
  <c r="C172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A191" i="1"/>
  <c r="C191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A201" i="1"/>
  <c r="C201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BE201" i="1"/>
  <c r="A1357" i="1"/>
  <c r="C1357" i="1"/>
  <c r="E1357" i="1"/>
  <c r="F1357" i="1"/>
  <c r="G1357" i="1"/>
  <c r="H1357" i="1"/>
  <c r="I1357" i="1"/>
  <c r="J1357" i="1"/>
  <c r="K1357" i="1"/>
  <c r="L1357" i="1"/>
  <c r="M1357" i="1"/>
  <c r="N1357" i="1"/>
  <c r="O1357" i="1"/>
  <c r="P1357" i="1"/>
  <c r="Q1357" i="1"/>
  <c r="R1357" i="1"/>
  <c r="S1357" i="1"/>
  <c r="T1357" i="1"/>
  <c r="U1357" i="1"/>
  <c r="V1357" i="1"/>
  <c r="W1357" i="1"/>
  <c r="X1357" i="1"/>
  <c r="Y1357" i="1"/>
  <c r="Z1357" i="1"/>
  <c r="AA1357" i="1"/>
  <c r="AB1357" i="1"/>
  <c r="AC1357" i="1"/>
  <c r="AD1357" i="1"/>
  <c r="AE1357" i="1"/>
  <c r="AF1357" i="1"/>
  <c r="AG1357" i="1"/>
  <c r="AH1357" i="1"/>
  <c r="AI1357" i="1"/>
  <c r="AJ1357" i="1"/>
  <c r="AK1357" i="1"/>
  <c r="AL1357" i="1"/>
  <c r="AM1357" i="1"/>
  <c r="AN1357" i="1"/>
  <c r="AO1357" i="1"/>
  <c r="AP1357" i="1"/>
  <c r="AQ1357" i="1"/>
  <c r="AR1357" i="1"/>
  <c r="AS1357" i="1"/>
  <c r="AT1357" i="1"/>
  <c r="AU1357" i="1"/>
  <c r="AV1357" i="1"/>
  <c r="AW1357" i="1"/>
  <c r="AX1357" i="1"/>
  <c r="AY1357" i="1"/>
  <c r="AZ1357" i="1"/>
  <c r="BA1357" i="1"/>
  <c r="BB1357" i="1"/>
  <c r="BC1357" i="1"/>
  <c r="BD1357" i="1"/>
  <c r="BE1357" i="1"/>
  <c r="A1378" i="1"/>
  <c r="C1378" i="1"/>
  <c r="E1378" i="1"/>
  <c r="F1378" i="1"/>
  <c r="G1378" i="1"/>
  <c r="H1378" i="1"/>
  <c r="I1378" i="1"/>
  <c r="J1378" i="1"/>
  <c r="K1378" i="1"/>
  <c r="L1378" i="1"/>
  <c r="M1378" i="1"/>
  <c r="N1378" i="1"/>
  <c r="O1378" i="1"/>
  <c r="P1378" i="1"/>
  <c r="Q1378" i="1"/>
  <c r="R1378" i="1"/>
  <c r="S1378" i="1"/>
  <c r="T1378" i="1"/>
  <c r="U1378" i="1"/>
  <c r="V1378" i="1"/>
  <c r="W1378" i="1"/>
  <c r="X1378" i="1"/>
  <c r="Y1378" i="1"/>
  <c r="Z1378" i="1"/>
  <c r="AA1378" i="1"/>
  <c r="AB1378" i="1"/>
  <c r="AC1378" i="1"/>
  <c r="AD1378" i="1"/>
  <c r="AE1378" i="1"/>
  <c r="AF1378" i="1"/>
  <c r="AG1378" i="1"/>
  <c r="AH1378" i="1"/>
  <c r="AI1378" i="1"/>
  <c r="AJ1378" i="1"/>
  <c r="AK1378" i="1"/>
  <c r="AL1378" i="1"/>
  <c r="AM1378" i="1"/>
  <c r="AN1378" i="1"/>
  <c r="AO1378" i="1"/>
  <c r="AP1378" i="1"/>
  <c r="AQ1378" i="1"/>
  <c r="AR1378" i="1"/>
  <c r="AS1378" i="1"/>
  <c r="AT1378" i="1"/>
  <c r="AU1378" i="1"/>
  <c r="AV1378" i="1"/>
  <c r="AW1378" i="1"/>
  <c r="AX1378" i="1"/>
  <c r="AY1378" i="1"/>
  <c r="AZ1378" i="1"/>
  <c r="BA1378" i="1"/>
  <c r="BB1378" i="1"/>
  <c r="BC1378" i="1"/>
  <c r="BD1378" i="1"/>
  <c r="BE1378" i="1"/>
  <c r="A117" i="1"/>
  <c r="C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A139" i="1"/>
  <c r="C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A843" i="1"/>
  <c r="C843" i="1"/>
  <c r="E843" i="1"/>
  <c r="F843" i="1"/>
  <c r="G843" i="1"/>
  <c r="H843" i="1"/>
  <c r="I843" i="1"/>
  <c r="J843" i="1"/>
  <c r="K843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X843" i="1"/>
  <c r="Y843" i="1"/>
  <c r="Z843" i="1"/>
  <c r="AA843" i="1"/>
  <c r="AB843" i="1"/>
  <c r="AC843" i="1"/>
  <c r="AD843" i="1"/>
  <c r="AE843" i="1"/>
  <c r="AF843" i="1"/>
  <c r="AG843" i="1"/>
  <c r="AH843" i="1"/>
  <c r="AI843" i="1"/>
  <c r="AJ843" i="1"/>
  <c r="AK843" i="1"/>
  <c r="AL843" i="1"/>
  <c r="AM843" i="1"/>
  <c r="AN843" i="1"/>
  <c r="AO843" i="1"/>
  <c r="AP843" i="1"/>
  <c r="AQ843" i="1"/>
  <c r="AR843" i="1"/>
  <c r="AS843" i="1"/>
  <c r="AT843" i="1"/>
  <c r="AU843" i="1"/>
  <c r="AV843" i="1"/>
  <c r="AW843" i="1"/>
  <c r="AX843" i="1"/>
  <c r="AY843" i="1"/>
  <c r="AZ843" i="1"/>
  <c r="BA843" i="1"/>
  <c r="BB843" i="1"/>
  <c r="BC843" i="1"/>
  <c r="BD843" i="1"/>
  <c r="BE843" i="1"/>
  <c r="A869" i="1"/>
  <c r="C869" i="1"/>
  <c r="E869" i="1"/>
  <c r="F869" i="1"/>
  <c r="G869" i="1"/>
  <c r="H869" i="1"/>
  <c r="I869" i="1"/>
  <c r="J869" i="1"/>
  <c r="K869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X869" i="1"/>
  <c r="Y869" i="1"/>
  <c r="Z869" i="1"/>
  <c r="AA869" i="1"/>
  <c r="AB869" i="1"/>
  <c r="AC869" i="1"/>
  <c r="AD869" i="1"/>
  <c r="AE869" i="1"/>
  <c r="AF869" i="1"/>
  <c r="AG869" i="1"/>
  <c r="AH869" i="1"/>
  <c r="AI869" i="1"/>
  <c r="AJ869" i="1"/>
  <c r="AK869" i="1"/>
  <c r="AL869" i="1"/>
  <c r="AM869" i="1"/>
  <c r="AN869" i="1"/>
  <c r="AO869" i="1"/>
  <c r="AP869" i="1"/>
  <c r="AQ869" i="1"/>
  <c r="AR869" i="1"/>
  <c r="AS869" i="1"/>
  <c r="AT869" i="1"/>
  <c r="AU869" i="1"/>
  <c r="AV869" i="1"/>
  <c r="AW869" i="1"/>
  <c r="AX869" i="1"/>
  <c r="AY869" i="1"/>
  <c r="AZ869" i="1"/>
  <c r="BA869" i="1"/>
  <c r="BB869" i="1"/>
  <c r="BC869" i="1"/>
  <c r="BD869" i="1"/>
  <c r="BE869" i="1"/>
  <c r="A1392" i="1"/>
  <c r="C1392" i="1"/>
  <c r="E1392" i="1"/>
  <c r="F1392" i="1"/>
  <c r="G1392" i="1"/>
  <c r="H1392" i="1"/>
  <c r="I1392" i="1"/>
  <c r="J1392" i="1"/>
  <c r="K1392" i="1"/>
  <c r="L1392" i="1"/>
  <c r="M1392" i="1"/>
  <c r="N1392" i="1"/>
  <c r="O1392" i="1"/>
  <c r="P1392" i="1"/>
  <c r="Q1392" i="1"/>
  <c r="R1392" i="1"/>
  <c r="S1392" i="1"/>
  <c r="T1392" i="1"/>
  <c r="U1392" i="1"/>
  <c r="V1392" i="1"/>
  <c r="W1392" i="1"/>
  <c r="X1392" i="1"/>
  <c r="Y1392" i="1"/>
  <c r="Z1392" i="1"/>
  <c r="AA1392" i="1"/>
  <c r="AB1392" i="1"/>
  <c r="AC1392" i="1"/>
  <c r="AD1392" i="1"/>
  <c r="AE1392" i="1"/>
  <c r="AF1392" i="1"/>
  <c r="AG1392" i="1"/>
  <c r="AH1392" i="1"/>
  <c r="AI1392" i="1"/>
  <c r="AJ1392" i="1"/>
  <c r="AK1392" i="1"/>
  <c r="AL1392" i="1"/>
  <c r="AM1392" i="1"/>
  <c r="AN1392" i="1"/>
  <c r="AO1392" i="1"/>
  <c r="AP1392" i="1"/>
  <c r="AQ1392" i="1"/>
  <c r="AR1392" i="1"/>
  <c r="AS1392" i="1"/>
  <c r="AT1392" i="1"/>
  <c r="AU1392" i="1"/>
  <c r="AV1392" i="1"/>
  <c r="AW1392" i="1"/>
  <c r="AX1392" i="1"/>
  <c r="AY1392" i="1"/>
  <c r="AZ1392" i="1"/>
  <c r="BA1392" i="1"/>
  <c r="BB1392" i="1"/>
  <c r="BC1392" i="1"/>
  <c r="BD1392" i="1"/>
  <c r="BE1392" i="1"/>
  <c r="A1410" i="1"/>
  <c r="C1410" i="1"/>
  <c r="E1410" i="1"/>
  <c r="F1410" i="1"/>
  <c r="G1410" i="1"/>
  <c r="H1410" i="1"/>
  <c r="I1410" i="1"/>
  <c r="J1410" i="1"/>
  <c r="K1410" i="1"/>
  <c r="L1410" i="1"/>
  <c r="M1410" i="1"/>
  <c r="N1410" i="1"/>
  <c r="O1410" i="1"/>
  <c r="P1410" i="1"/>
  <c r="Q1410" i="1"/>
  <c r="R1410" i="1"/>
  <c r="S1410" i="1"/>
  <c r="T1410" i="1"/>
  <c r="U1410" i="1"/>
  <c r="V1410" i="1"/>
  <c r="W1410" i="1"/>
  <c r="X1410" i="1"/>
  <c r="Y1410" i="1"/>
  <c r="Z1410" i="1"/>
  <c r="AA1410" i="1"/>
  <c r="AB1410" i="1"/>
  <c r="AC1410" i="1"/>
  <c r="AD1410" i="1"/>
  <c r="AE1410" i="1"/>
  <c r="AF1410" i="1"/>
  <c r="AG1410" i="1"/>
  <c r="AH1410" i="1"/>
  <c r="AI1410" i="1"/>
  <c r="AJ1410" i="1"/>
  <c r="AK1410" i="1"/>
  <c r="AL1410" i="1"/>
  <c r="AM1410" i="1"/>
  <c r="AN1410" i="1"/>
  <c r="AO1410" i="1"/>
  <c r="AP1410" i="1"/>
  <c r="AQ1410" i="1"/>
  <c r="AR1410" i="1"/>
  <c r="AS1410" i="1"/>
  <c r="AT1410" i="1"/>
  <c r="AU1410" i="1"/>
  <c r="AV1410" i="1"/>
  <c r="AW1410" i="1"/>
  <c r="AX1410" i="1"/>
  <c r="AY1410" i="1"/>
  <c r="AZ1410" i="1"/>
  <c r="BA1410" i="1"/>
  <c r="BB1410" i="1"/>
  <c r="BC1410" i="1"/>
  <c r="BD1410" i="1"/>
  <c r="BE1410" i="1"/>
  <c r="A782" i="1"/>
  <c r="C782" i="1"/>
  <c r="E782" i="1"/>
  <c r="F782" i="1"/>
  <c r="G782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AG782" i="1"/>
  <c r="AH782" i="1"/>
  <c r="AI782" i="1"/>
  <c r="AJ782" i="1"/>
  <c r="AK782" i="1"/>
  <c r="AL782" i="1"/>
  <c r="AM782" i="1"/>
  <c r="AN782" i="1"/>
  <c r="AO782" i="1"/>
  <c r="AP782" i="1"/>
  <c r="AQ782" i="1"/>
  <c r="AR782" i="1"/>
  <c r="AS782" i="1"/>
  <c r="AT782" i="1"/>
  <c r="AU782" i="1"/>
  <c r="AV782" i="1"/>
  <c r="AW782" i="1"/>
  <c r="AX782" i="1"/>
  <c r="AY782" i="1"/>
  <c r="AZ782" i="1"/>
  <c r="BA782" i="1"/>
  <c r="BB782" i="1"/>
  <c r="BC782" i="1"/>
  <c r="BD782" i="1"/>
  <c r="BE782" i="1"/>
  <c r="A806" i="1"/>
  <c r="C806" i="1"/>
  <c r="E806" i="1"/>
  <c r="F806" i="1"/>
  <c r="G806" i="1"/>
  <c r="H806" i="1"/>
  <c r="I806" i="1"/>
  <c r="J806" i="1"/>
  <c r="K806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AG806" i="1"/>
  <c r="AH806" i="1"/>
  <c r="AI806" i="1"/>
  <c r="AJ806" i="1"/>
  <c r="AK806" i="1"/>
  <c r="AL806" i="1"/>
  <c r="AM806" i="1"/>
  <c r="AN806" i="1"/>
  <c r="AO806" i="1"/>
  <c r="AP806" i="1"/>
  <c r="AQ806" i="1"/>
  <c r="AR806" i="1"/>
  <c r="AS806" i="1"/>
  <c r="AT806" i="1"/>
  <c r="AU806" i="1"/>
  <c r="AV806" i="1"/>
  <c r="AW806" i="1"/>
  <c r="AX806" i="1"/>
  <c r="AY806" i="1"/>
  <c r="AZ806" i="1"/>
  <c r="BA806" i="1"/>
  <c r="BB806" i="1"/>
  <c r="BC806" i="1"/>
  <c r="BD806" i="1"/>
  <c r="BE806" i="1"/>
  <c r="A963" i="1"/>
  <c r="C963" i="1"/>
  <c r="E963" i="1"/>
  <c r="F963" i="1"/>
  <c r="G963" i="1"/>
  <c r="H963" i="1"/>
  <c r="I963" i="1"/>
  <c r="J963" i="1"/>
  <c r="K963" i="1"/>
  <c r="L963" i="1"/>
  <c r="M963" i="1"/>
  <c r="N963" i="1"/>
  <c r="O963" i="1"/>
  <c r="P963" i="1"/>
  <c r="Q963" i="1"/>
  <c r="R963" i="1"/>
  <c r="S963" i="1"/>
  <c r="T963" i="1"/>
  <c r="U963" i="1"/>
  <c r="V963" i="1"/>
  <c r="W963" i="1"/>
  <c r="X963" i="1"/>
  <c r="Y963" i="1"/>
  <c r="Z963" i="1"/>
  <c r="AA963" i="1"/>
  <c r="AB963" i="1"/>
  <c r="AC963" i="1"/>
  <c r="AD963" i="1"/>
  <c r="AE963" i="1"/>
  <c r="AF963" i="1"/>
  <c r="AG963" i="1"/>
  <c r="AH963" i="1"/>
  <c r="AI963" i="1"/>
  <c r="AJ963" i="1"/>
  <c r="AK963" i="1"/>
  <c r="AL963" i="1"/>
  <c r="AM963" i="1"/>
  <c r="AN963" i="1"/>
  <c r="AO963" i="1"/>
  <c r="AP963" i="1"/>
  <c r="AQ963" i="1"/>
  <c r="AR963" i="1"/>
  <c r="AS963" i="1"/>
  <c r="AT963" i="1"/>
  <c r="AU963" i="1"/>
  <c r="AV963" i="1"/>
  <c r="AW963" i="1"/>
  <c r="AX963" i="1"/>
  <c r="AY963" i="1"/>
  <c r="AZ963" i="1"/>
  <c r="BA963" i="1"/>
  <c r="BB963" i="1"/>
  <c r="BC963" i="1"/>
  <c r="BD963" i="1"/>
  <c r="BE963" i="1"/>
  <c r="A989" i="1"/>
  <c r="C989" i="1"/>
  <c r="E989" i="1"/>
  <c r="F989" i="1"/>
  <c r="G989" i="1"/>
  <c r="H989" i="1"/>
  <c r="I989" i="1"/>
  <c r="J989" i="1"/>
  <c r="K989" i="1"/>
  <c r="L989" i="1"/>
  <c r="M989" i="1"/>
  <c r="N989" i="1"/>
  <c r="O989" i="1"/>
  <c r="P989" i="1"/>
  <c r="Q989" i="1"/>
  <c r="R989" i="1"/>
  <c r="S989" i="1"/>
  <c r="T989" i="1"/>
  <c r="U989" i="1"/>
  <c r="V989" i="1"/>
  <c r="W989" i="1"/>
  <c r="X989" i="1"/>
  <c r="Y989" i="1"/>
  <c r="Z989" i="1"/>
  <c r="AA989" i="1"/>
  <c r="AB989" i="1"/>
  <c r="AC989" i="1"/>
  <c r="AD989" i="1"/>
  <c r="AE989" i="1"/>
  <c r="AF989" i="1"/>
  <c r="AG989" i="1"/>
  <c r="AH989" i="1"/>
  <c r="AI989" i="1"/>
  <c r="AJ989" i="1"/>
  <c r="AK989" i="1"/>
  <c r="AL989" i="1"/>
  <c r="AM989" i="1"/>
  <c r="AN989" i="1"/>
  <c r="AO989" i="1"/>
  <c r="AP989" i="1"/>
  <c r="AQ989" i="1"/>
  <c r="AR989" i="1"/>
  <c r="AS989" i="1"/>
  <c r="AT989" i="1"/>
  <c r="AU989" i="1"/>
  <c r="AV989" i="1"/>
  <c r="AW989" i="1"/>
  <c r="AX989" i="1"/>
  <c r="AY989" i="1"/>
  <c r="AZ989" i="1"/>
  <c r="BA989" i="1"/>
  <c r="BB989" i="1"/>
  <c r="BC989" i="1"/>
  <c r="BD989" i="1"/>
  <c r="BE989" i="1"/>
  <c r="A1432" i="1"/>
  <c r="C1432" i="1"/>
  <c r="E1432" i="1"/>
  <c r="F1432" i="1"/>
  <c r="G1432" i="1"/>
  <c r="H1432" i="1"/>
  <c r="I1432" i="1"/>
  <c r="J1432" i="1"/>
  <c r="K1432" i="1"/>
  <c r="L1432" i="1"/>
  <c r="M1432" i="1"/>
  <c r="N1432" i="1"/>
  <c r="O1432" i="1"/>
  <c r="P1432" i="1"/>
  <c r="Q1432" i="1"/>
  <c r="R1432" i="1"/>
  <c r="S1432" i="1"/>
  <c r="T1432" i="1"/>
  <c r="U1432" i="1"/>
  <c r="V1432" i="1"/>
  <c r="W1432" i="1"/>
  <c r="X1432" i="1"/>
  <c r="Y1432" i="1"/>
  <c r="Z1432" i="1"/>
  <c r="AA1432" i="1"/>
  <c r="AB1432" i="1"/>
  <c r="AC1432" i="1"/>
  <c r="AD1432" i="1"/>
  <c r="AE1432" i="1"/>
  <c r="AF1432" i="1"/>
  <c r="AG1432" i="1"/>
  <c r="AH1432" i="1"/>
  <c r="AI1432" i="1"/>
  <c r="AJ1432" i="1"/>
  <c r="AK1432" i="1"/>
  <c r="AL1432" i="1"/>
  <c r="AM1432" i="1"/>
  <c r="AN1432" i="1"/>
  <c r="AO1432" i="1"/>
  <c r="AP1432" i="1"/>
  <c r="AQ1432" i="1"/>
  <c r="AR1432" i="1"/>
  <c r="AS1432" i="1"/>
  <c r="AT1432" i="1"/>
  <c r="AU1432" i="1"/>
  <c r="AV1432" i="1"/>
  <c r="AW1432" i="1"/>
  <c r="AX1432" i="1"/>
  <c r="AY1432" i="1"/>
  <c r="AZ1432" i="1"/>
  <c r="BA1432" i="1"/>
  <c r="BB1432" i="1"/>
  <c r="BC1432" i="1"/>
  <c r="BD1432" i="1"/>
  <c r="BE1432" i="1"/>
  <c r="A1450" i="1"/>
  <c r="C1450" i="1"/>
  <c r="E1450" i="1"/>
  <c r="F1450" i="1"/>
  <c r="G1450" i="1"/>
  <c r="H1450" i="1"/>
  <c r="I1450" i="1"/>
  <c r="J1450" i="1"/>
  <c r="K1450" i="1"/>
  <c r="L1450" i="1"/>
  <c r="M1450" i="1"/>
  <c r="N1450" i="1"/>
  <c r="O1450" i="1"/>
  <c r="P1450" i="1"/>
  <c r="Q1450" i="1"/>
  <c r="R1450" i="1"/>
  <c r="S1450" i="1"/>
  <c r="T1450" i="1"/>
  <c r="U1450" i="1"/>
  <c r="V1450" i="1"/>
  <c r="W1450" i="1"/>
  <c r="X1450" i="1"/>
  <c r="Y1450" i="1"/>
  <c r="Z1450" i="1"/>
  <c r="AA1450" i="1"/>
  <c r="AB1450" i="1"/>
  <c r="AC1450" i="1"/>
  <c r="AD1450" i="1"/>
  <c r="AE1450" i="1"/>
  <c r="AF1450" i="1"/>
  <c r="AG1450" i="1"/>
  <c r="AH1450" i="1"/>
  <c r="AI1450" i="1"/>
  <c r="AJ1450" i="1"/>
  <c r="AK1450" i="1"/>
  <c r="AL1450" i="1"/>
  <c r="AM1450" i="1"/>
  <c r="AN1450" i="1"/>
  <c r="AO1450" i="1"/>
  <c r="AP1450" i="1"/>
  <c r="AQ1450" i="1"/>
  <c r="AR1450" i="1"/>
  <c r="AS1450" i="1"/>
  <c r="AT1450" i="1"/>
  <c r="AU1450" i="1"/>
  <c r="AV1450" i="1"/>
  <c r="AW1450" i="1"/>
  <c r="AX1450" i="1"/>
  <c r="AY1450" i="1"/>
  <c r="AZ1450" i="1"/>
  <c r="BA1450" i="1"/>
  <c r="BB1450" i="1"/>
  <c r="BC1450" i="1"/>
  <c r="BD1450" i="1"/>
  <c r="BE1450" i="1"/>
  <c r="A1163" i="1"/>
  <c r="C1163" i="1"/>
  <c r="E1163" i="1"/>
  <c r="F1163" i="1"/>
  <c r="G1163" i="1"/>
  <c r="H1163" i="1"/>
  <c r="I1163" i="1"/>
  <c r="J1163" i="1"/>
  <c r="K1163" i="1"/>
  <c r="L1163" i="1"/>
  <c r="M1163" i="1"/>
  <c r="N1163" i="1"/>
  <c r="O1163" i="1"/>
  <c r="P1163" i="1"/>
  <c r="Q1163" i="1"/>
  <c r="R1163" i="1"/>
  <c r="S1163" i="1"/>
  <c r="T1163" i="1"/>
  <c r="U1163" i="1"/>
  <c r="V1163" i="1"/>
  <c r="W1163" i="1"/>
  <c r="X1163" i="1"/>
  <c r="Y1163" i="1"/>
  <c r="Z1163" i="1"/>
  <c r="AA1163" i="1"/>
  <c r="AB1163" i="1"/>
  <c r="AC1163" i="1"/>
  <c r="AD1163" i="1"/>
  <c r="AE1163" i="1"/>
  <c r="AF1163" i="1"/>
  <c r="AG1163" i="1"/>
  <c r="AH1163" i="1"/>
  <c r="AI1163" i="1"/>
  <c r="AJ1163" i="1"/>
  <c r="AK1163" i="1"/>
  <c r="AL1163" i="1"/>
  <c r="AM1163" i="1"/>
  <c r="AN1163" i="1"/>
  <c r="AO1163" i="1"/>
  <c r="AP1163" i="1"/>
  <c r="AQ1163" i="1"/>
  <c r="AR1163" i="1"/>
  <c r="AS1163" i="1"/>
  <c r="AT1163" i="1"/>
  <c r="AU1163" i="1"/>
  <c r="AV1163" i="1"/>
  <c r="AW1163" i="1"/>
  <c r="AX1163" i="1"/>
  <c r="AY1163" i="1"/>
  <c r="AZ1163" i="1"/>
  <c r="BA1163" i="1"/>
  <c r="BB1163" i="1"/>
  <c r="BC1163" i="1"/>
  <c r="BD1163" i="1"/>
  <c r="BE1163" i="1"/>
  <c r="A1187" i="1"/>
  <c r="C1187" i="1"/>
  <c r="E1187" i="1"/>
  <c r="F1187" i="1"/>
  <c r="G1187" i="1"/>
  <c r="H1187" i="1"/>
  <c r="I1187" i="1"/>
  <c r="J1187" i="1"/>
  <c r="K1187" i="1"/>
  <c r="L1187" i="1"/>
  <c r="M1187" i="1"/>
  <c r="N1187" i="1"/>
  <c r="O1187" i="1"/>
  <c r="P1187" i="1"/>
  <c r="Q1187" i="1"/>
  <c r="R1187" i="1"/>
  <c r="S1187" i="1"/>
  <c r="T1187" i="1"/>
  <c r="U1187" i="1"/>
  <c r="V1187" i="1"/>
  <c r="W1187" i="1"/>
  <c r="X1187" i="1"/>
  <c r="Y1187" i="1"/>
  <c r="Z1187" i="1"/>
  <c r="AA1187" i="1"/>
  <c r="AB1187" i="1"/>
  <c r="AC1187" i="1"/>
  <c r="AD1187" i="1"/>
  <c r="AE1187" i="1"/>
  <c r="AF1187" i="1"/>
  <c r="AG1187" i="1"/>
  <c r="AH1187" i="1"/>
  <c r="AI1187" i="1"/>
  <c r="AJ1187" i="1"/>
  <c r="AK1187" i="1"/>
  <c r="AL1187" i="1"/>
  <c r="AM1187" i="1"/>
  <c r="AN1187" i="1"/>
  <c r="AO1187" i="1"/>
  <c r="AP1187" i="1"/>
  <c r="AQ1187" i="1"/>
  <c r="AR1187" i="1"/>
  <c r="AS1187" i="1"/>
  <c r="AT1187" i="1"/>
  <c r="AU1187" i="1"/>
  <c r="AV1187" i="1"/>
  <c r="AW1187" i="1"/>
  <c r="AX1187" i="1"/>
  <c r="AY1187" i="1"/>
  <c r="AZ1187" i="1"/>
  <c r="BA1187" i="1"/>
  <c r="BB1187" i="1"/>
  <c r="BC1187" i="1"/>
  <c r="BD1187" i="1"/>
  <c r="BE1187" i="1"/>
  <c r="A394" i="1"/>
  <c r="C394" i="1"/>
  <c r="E394" i="1"/>
  <c r="F394" i="1"/>
  <c r="G394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V394" i="1"/>
  <c r="AW394" i="1"/>
  <c r="AX394" i="1"/>
  <c r="AY394" i="1"/>
  <c r="AZ394" i="1"/>
  <c r="BA394" i="1"/>
  <c r="BB394" i="1"/>
  <c r="BC394" i="1"/>
  <c r="BD394" i="1"/>
  <c r="BE394" i="1"/>
  <c r="A413" i="1"/>
  <c r="C413" i="1"/>
  <c r="E413" i="1"/>
  <c r="F413" i="1"/>
  <c r="G413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V413" i="1"/>
  <c r="AW413" i="1"/>
  <c r="AX413" i="1"/>
  <c r="AY413" i="1"/>
  <c r="AZ413" i="1"/>
  <c r="BA413" i="1"/>
  <c r="BB413" i="1"/>
  <c r="BC413" i="1"/>
  <c r="BD413" i="1"/>
  <c r="BE413" i="1"/>
  <c r="A701" i="1"/>
  <c r="C701" i="1"/>
  <c r="E701" i="1"/>
  <c r="F701" i="1"/>
  <c r="G701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AD701" i="1"/>
  <c r="AE701" i="1"/>
  <c r="AF701" i="1"/>
  <c r="AG701" i="1"/>
  <c r="AH701" i="1"/>
  <c r="AI701" i="1"/>
  <c r="AJ701" i="1"/>
  <c r="AK701" i="1"/>
  <c r="AL701" i="1"/>
  <c r="AM701" i="1"/>
  <c r="AN701" i="1"/>
  <c r="AO701" i="1"/>
  <c r="AP701" i="1"/>
  <c r="AQ701" i="1"/>
  <c r="AR701" i="1"/>
  <c r="AS701" i="1"/>
  <c r="AT701" i="1"/>
  <c r="AU701" i="1"/>
  <c r="AV701" i="1"/>
  <c r="AW701" i="1"/>
  <c r="AX701" i="1"/>
  <c r="AY701" i="1"/>
  <c r="AZ701" i="1"/>
  <c r="BA701" i="1"/>
  <c r="BB701" i="1"/>
  <c r="BC701" i="1"/>
  <c r="BD701" i="1"/>
  <c r="BE701" i="1"/>
  <c r="A719" i="1"/>
  <c r="C719" i="1"/>
  <c r="E719" i="1"/>
  <c r="F719" i="1"/>
  <c r="G719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Z719" i="1"/>
  <c r="AA719" i="1"/>
  <c r="AB719" i="1"/>
  <c r="AC719" i="1"/>
  <c r="AD719" i="1"/>
  <c r="AE719" i="1"/>
  <c r="AF719" i="1"/>
  <c r="AG719" i="1"/>
  <c r="AH719" i="1"/>
  <c r="AI719" i="1"/>
  <c r="AJ719" i="1"/>
  <c r="AK719" i="1"/>
  <c r="AL719" i="1"/>
  <c r="AM719" i="1"/>
  <c r="AN719" i="1"/>
  <c r="AO719" i="1"/>
  <c r="AP719" i="1"/>
  <c r="AQ719" i="1"/>
  <c r="AR719" i="1"/>
  <c r="AS719" i="1"/>
  <c r="AT719" i="1"/>
  <c r="AU719" i="1"/>
  <c r="AV719" i="1"/>
  <c r="AW719" i="1"/>
  <c r="AX719" i="1"/>
  <c r="AY719" i="1"/>
  <c r="AZ719" i="1"/>
  <c r="BA719" i="1"/>
  <c r="BB719" i="1"/>
  <c r="BC719" i="1"/>
  <c r="BD719" i="1"/>
  <c r="BE719" i="1"/>
  <c r="A797" i="1"/>
  <c r="C797" i="1"/>
  <c r="E797" i="1"/>
  <c r="F797" i="1"/>
  <c r="G797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X797" i="1"/>
  <c r="Y797" i="1"/>
  <c r="Z797" i="1"/>
  <c r="AA797" i="1"/>
  <c r="AB797" i="1"/>
  <c r="AC797" i="1"/>
  <c r="AD797" i="1"/>
  <c r="AE797" i="1"/>
  <c r="AF797" i="1"/>
  <c r="AG797" i="1"/>
  <c r="AH797" i="1"/>
  <c r="AI797" i="1"/>
  <c r="AJ797" i="1"/>
  <c r="AK797" i="1"/>
  <c r="AL797" i="1"/>
  <c r="AM797" i="1"/>
  <c r="AN797" i="1"/>
  <c r="AO797" i="1"/>
  <c r="AP797" i="1"/>
  <c r="AQ797" i="1"/>
  <c r="AR797" i="1"/>
  <c r="AS797" i="1"/>
  <c r="AT797" i="1"/>
  <c r="AU797" i="1"/>
  <c r="AV797" i="1"/>
  <c r="AW797" i="1"/>
  <c r="AX797" i="1"/>
  <c r="AY797" i="1"/>
  <c r="AZ797" i="1"/>
  <c r="BA797" i="1"/>
  <c r="BB797" i="1"/>
  <c r="BC797" i="1"/>
  <c r="BD797" i="1"/>
  <c r="BE797" i="1"/>
  <c r="A821" i="1"/>
  <c r="C821" i="1"/>
  <c r="E821" i="1"/>
  <c r="F821" i="1"/>
  <c r="G821" i="1"/>
  <c r="H821" i="1"/>
  <c r="I821" i="1"/>
  <c r="J821" i="1"/>
  <c r="K821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X821" i="1"/>
  <c r="Y821" i="1"/>
  <c r="Z821" i="1"/>
  <c r="AA821" i="1"/>
  <c r="AB821" i="1"/>
  <c r="AC821" i="1"/>
  <c r="AD821" i="1"/>
  <c r="AE821" i="1"/>
  <c r="AF821" i="1"/>
  <c r="AG821" i="1"/>
  <c r="AH821" i="1"/>
  <c r="AI821" i="1"/>
  <c r="AJ821" i="1"/>
  <c r="AK821" i="1"/>
  <c r="AL821" i="1"/>
  <c r="AM821" i="1"/>
  <c r="AN821" i="1"/>
  <c r="AO821" i="1"/>
  <c r="AP821" i="1"/>
  <c r="AQ821" i="1"/>
  <c r="AR821" i="1"/>
  <c r="AS821" i="1"/>
  <c r="AT821" i="1"/>
  <c r="AU821" i="1"/>
  <c r="AV821" i="1"/>
  <c r="AW821" i="1"/>
  <c r="AX821" i="1"/>
  <c r="AY821" i="1"/>
  <c r="AZ821" i="1"/>
  <c r="BA821" i="1"/>
  <c r="BB821" i="1"/>
  <c r="BC821" i="1"/>
  <c r="BD821" i="1"/>
  <c r="BE821" i="1"/>
  <c r="A999" i="1"/>
  <c r="C999" i="1"/>
  <c r="E999" i="1"/>
  <c r="F999" i="1"/>
  <c r="G999" i="1"/>
  <c r="H999" i="1"/>
  <c r="I999" i="1"/>
  <c r="J999" i="1"/>
  <c r="K999" i="1"/>
  <c r="L999" i="1"/>
  <c r="M999" i="1"/>
  <c r="N999" i="1"/>
  <c r="O999" i="1"/>
  <c r="P999" i="1"/>
  <c r="Q999" i="1"/>
  <c r="R999" i="1"/>
  <c r="S999" i="1"/>
  <c r="T999" i="1"/>
  <c r="U999" i="1"/>
  <c r="V999" i="1"/>
  <c r="W999" i="1"/>
  <c r="X999" i="1"/>
  <c r="Y999" i="1"/>
  <c r="Z999" i="1"/>
  <c r="AA999" i="1"/>
  <c r="AB999" i="1"/>
  <c r="AC999" i="1"/>
  <c r="AD999" i="1"/>
  <c r="AE999" i="1"/>
  <c r="AF999" i="1"/>
  <c r="AG999" i="1"/>
  <c r="AH999" i="1"/>
  <c r="AI999" i="1"/>
  <c r="AJ999" i="1"/>
  <c r="AK999" i="1"/>
  <c r="AL999" i="1"/>
  <c r="AM999" i="1"/>
  <c r="AN999" i="1"/>
  <c r="AO999" i="1"/>
  <c r="AP999" i="1"/>
  <c r="AQ999" i="1"/>
  <c r="AR999" i="1"/>
  <c r="AS999" i="1"/>
  <c r="AT999" i="1"/>
  <c r="AU999" i="1"/>
  <c r="AV999" i="1"/>
  <c r="AW999" i="1"/>
  <c r="AX999" i="1"/>
  <c r="AY999" i="1"/>
  <c r="AZ999" i="1"/>
  <c r="BA999" i="1"/>
  <c r="BB999" i="1"/>
  <c r="BC999" i="1"/>
  <c r="BD999" i="1"/>
  <c r="BE999" i="1"/>
  <c r="A1016" i="1"/>
  <c r="C1016" i="1"/>
  <c r="E1016" i="1"/>
  <c r="F1016" i="1"/>
  <c r="G1016" i="1"/>
  <c r="H1016" i="1"/>
  <c r="I1016" i="1"/>
  <c r="J1016" i="1"/>
  <c r="K1016" i="1"/>
  <c r="L1016" i="1"/>
  <c r="M1016" i="1"/>
  <c r="N1016" i="1"/>
  <c r="O1016" i="1"/>
  <c r="P1016" i="1"/>
  <c r="Q1016" i="1"/>
  <c r="R1016" i="1"/>
  <c r="S1016" i="1"/>
  <c r="T1016" i="1"/>
  <c r="U1016" i="1"/>
  <c r="V1016" i="1"/>
  <c r="W1016" i="1"/>
  <c r="X1016" i="1"/>
  <c r="Y1016" i="1"/>
  <c r="Z1016" i="1"/>
  <c r="AA1016" i="1"/>
  <c r="AB1016" i="1"/>
  <c r="AC1016" i="1"/>
  <c r="AD1016" i="1"/>
  <c r="AE1016" i="1"/>
  <c r="AF1016" i="1"/>
  <c r="AG1016" i="1"/>
  <c r="AH1016" i="1"/>
  <c r="AI1016" i="1"/>
  <c r="AJ1016" i="1"/>
  <c r="AK1016" i="1"/>
  <c r="AL1016" i="1"/>
  <c r="AM1016" i="1"/>
  <c r="AN1016" i="1"/>
  <c r="AO1016" i="1"/>
  <c r="AP1016" i="1"/>
  <c r="AQ1016" i="1"/>
  <c r="AR1016" i="1"/>
  <c r="AS1016" i="1"/>
  <c r="AT1016" i="1"/>
  <c r="AU1016" i="1"/>
  <c r="AV1016" i="1"/>
  <c r="AW1016" i="1"/>
  <c r="AX1016" i="1"/>
  <c r="AY1016" i="1"/>
  <c r="AZ1016" i="1"/>
  <c r="BA1016" i="1"/>
  <c r="BB1016" i="1"/>
  <c r="BC1016" i="1"/>
  <c r="BD1016" i="1"/>
  <c r="BE1016" i="1"/>
  <c r="A1216" i="1"/>
  <c r="C1216" i="1"/>
  <c r="E1216" i="1"/>
  <c r="F1216" i="1"/>
  <c r="G1216" i="1"/>
  <c r="H1216" i="1"/>
  <c r="I1216" i="1"/>
  <c r="J1216" i="1"/>
  <c r="K1216" i="1"/>
  <c r="L1216" i="1"/>
  <c r="M1216" i="1"/>
  <c r="N1216" i="1"/>
  <c r="O1216" i="1"/>
  <c r="P1216" i="1"/>
  <c r="Q1216" i="1"/>
  <c r="R1216" i="1"/>
  <c r="S1216" i="1"/>
  <c r="T1216" i="1"/>
  <c r="U1216" i="1"/>
  <c r="V1216" i="1"/>
  <c r="W1216" i="1"/>
  <c r="X1216" i="1"/>
  <c r="Y1216" i="1"/>
  <c r="Z1216" i="1"/>
  <c r="AA1216" i="1"/>
  <c r="AB1216" i="1"/>
  <c r="AC1216" i="1"/>
  <c r="AD1216" i="1"/>
  <c r="AE1216" i="1"/>
  <c r="AF1216" i="1"/>
  <c r="AG1216" i="1"/>
  <c r="AH1216" i="1"/>
  <c r="AI1216" i="1"/>
  <c r="AJ1216" i="1"/>
  <c r="AK1216" i="1"/>
  <c r="AL1216" i="1"/>
  <c r="AM1216" i="1"/>
  <c r="AN1216" i="1"/>
  <c r="AO1216" i="1"/>
  <c r="AP1216" i="1"/>
  <c r="AQ1216" i="1"/>
  <c r="AR1216" i="1"/>
  <c r="AS1216" i="1"/>
  <c r="AT1216" i="1"/>
  <c r="AU1216" i="1"/>
  <c r="AV1216" i="1"/>
  <c r="AW1216" i="1"/>
  <c r="AX1216" i="1"/>
  <c r="AY1216" i="1"/>
  <c r="AZ1216" i="1"/>
  <c r="BA1216" i="1"/>
  <c r="BB1216" i="1"/>
  <c r="BC1216" i="1"/>
  <c r="BD1216" i="1"/>
  <c r="BE1216" i="1"/>
  <c r="A1230" i="1"/>
  <c r="C1230" i="1"/>
  <c r="E1230" i="1"/>
  <c r="F1230" i="1"/>
  <c r="G1230" i="1"/>
  <c r="H1230" i="1"/>
  <c r="I1230" i="1"/>
  <c r="J1230" i="1"/>
  <c r="K1230" i="1"/>
  <c r="L1230" i="1"/>
  <c r="M1230" i="1"/>
  <c r="N1230" i="1"/>
  <c r="O1230" i="1"/>
  <c r="P1230" i="1"/>
  <c r="Q1230" i="1"/>
  <c r="R1230" i="1"/>
  <c r="S1230" i="1"/>
  <c r="T1230" i="1"/>
  <c r="U1230" i="1"/>
  <c r="V1230" i="1"/>
  <c r="W1230" i="1"/>
  <c r="X1230" i="1"/>
  <c r="Y1230" i="1"/>
  <c r="Z1230" i="1"/>
  <c r="AA1230" i="1"/>
  <c r="AB1230" i="1"/>
  <c r="AC1230" i="1"/>
  <c r="AD1230" i="1"/>
  <c r="AE1230" i="1"/>
  <c r="AF1230" i="1"/>
  <c r="AG1230" i="1"/>
  <c r="AH1230" i="1"/>
  <c r="AI1230" i="1"/>
  <c r="AJ1230" i="1"/>
  <c r="AK1230" i="1"/>
  <c r="AL1230" i="1"/>
  <c r="AM1230" i="1"/>
  <c r="AN1230" i="1"/>
  <c r="AO1230" i="1"/>
  <c r="AP1230" i="1"/>
  <c r="AQ1230" i="1"/>
  <c r="AR1230" i="1"/>
  <c r="AS1230" i="1"/>
  <c r="AT1230" i="1"/>
  <c r="AU1230" i="1"/>
  <c r="AV1230" i="1"/>
  <c r="AW1230" i="1"/>
  <c r="AX1230" i="1"/>
  <c r="AY1230" i="1"/>
  <c r="AZ1230" i="1"/>
  <c r="BA1230" i="1"/>
  <c r="BB1230" i="1"/>
  <c r="BC1230" i="1"/>
  <c r="BD1230" i="1"/>
  <c r="BE1230" i="1"/>
  <c r="A26" i="1"/>
  <c r="C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A47" i="1"/>
  <c r="C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A69" i="1"/>
  <c r="C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A255" i="1"/>
  <c r="C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A363" i="1"/>
  <c r="C363" i="1"/>
  <c r="E363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A1324" i="1"/>
  <c r="C1324" i="1"/>
  <c r="E1324" i="1"/>
  <c r="F1324" i="1"/>
  <c r="G1324" i="1"/>
  <c r="H1324" i="1"/>
  <c r="I1324" i="1"/>
  <c r="J1324" i="1"/>
  <c r="K1324" i="1"/>
  <c r="L1324" i="1"/>
  <c r="M1324" i="1"/>
  <c r="N1324" i="1"/>
  <c r="O1324" i="1"/>
  <c r="P1324" i="1"/>
  <c r="Q1324" i="1"/>
  <c r="R1324" i="1"/>
  <c r="S1324" i="1"/>
  <c r="T1324" i="1"/>
  <c r="U1324" i="1"/>
  <c r="V1324" i="1"/>
  <c r="W1324" i="1"/>
  <c r="X1324" i="1"/>
  <c r="Y1324" i="1"/>
  <c r="Z1324" i="1"/>
  <c r="AA1324" i="1"/>
  <c r="AB1324" i="1"/>
  <c r="AC1324" i="1"/>
  <c r="AD1324" i="1"/>
  <c r="AE1324" i="1"/>
  <c r="AF1324" i="1"/>
  <c r="AG1324" i="1"/>
  <c r="AH1324" i="1"/>
  <c r="AI1324" i="1"/>
  <c r="AJ1324" i="1"/>
  <c r="AK1324" i="1"/>
  <c r="AL1324" i="1"/>
  <c r="AM1324" i="1"/>
  <c r="AN1324" i="1"/>
  <c r="AO1324" i="1"/>
  <c r="AP1324" i="1"/>
  <c r="AQ1324" i="1"/>
  <c r="AR1324" i="1"/>
  <c r="AS1324" i="1"/>
  <c r="AT1324" i="1"/>
  <c r="AU1324" i="1"/>
  <c r="AV1324" i="1"/>
  <c r="AW1324" i="1"/>
  <c r="AX1324" i="1"/>
  <c r="AY1324" i="1"/>
  <c r="AZ1324" i="1"/>
  <c r="BA1324" i="1"/>
  <c r="BB1324" i="1"/>
  <c r="BC1324" i="1"/>
  <c r="BD1324" i="1"/>
  <c r="BE1324" i="1"/>
  <c r="A593" i="1"/>
  <c r="C593" i="1"/>
  <c r="E593" i="1"/>
  <c r="F593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AG593" i="1"/>
  <c r="AH593" i="1"/>
  <c r="AI593" i="1"/>
  <c r="AJ593" i="1"/>
  <c r="AK593" i="1"/>
  <c r="AL593" i="1"/>
  <c r="AM593" i="1"/>
  <c r="AN593" i="1"/>
  <c r="AO593" i="1"/>
  <c r="AP593" i="1"/>
  <c r="AQ593" i="1"/>
  <c r="AR593" i="1"/>
  <c r="AS593" i="1"/>
  <c r="AT593" i="1"/>
  <c r="AU593" i="1"/>
  <c r="AV593" i="1"/>
  <c r="AW593" i="1"/>
  <c r="AX593" i="1"/>
  <c r="AY593" i="1"/>
  <c r="AZ593" i="1"/>
  <c r="BA593" i="1"/>
  <c r="BB593" i="1"/>
  <c r="BC593" i="1"/>
  <c r="BD593" i="1"/>
  <c r="BE593" i="1"/>
  <c r="A621" i="1"/>
  <c r="C621" i="1"/>
  <c r="E621" i="1"/>
  <c r="F621" i="1"/>
  <c r="G621" i="1"/>
  <c r="H621" i="1"/>
  <c r="I621" i="1"/>
  <c r="J621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Z621" i="1"/>
  <c r="AA621" i="1"/>
  <c r="AB621" i="1"/>
  <c r="AC621" i="1"/>
  <c r="AD621" i="1"/>
  <c r="AE621" i="1"/>
  <c r="AF621" i="1"/>
  <c r="AG621" i="1"/>
  <c r="AH621" i="1"/>
  <c r="AI621" i="1"/>
  <c r="AJ621" i="1"/>
  <c r="AK621" i="1"/>
  <c r="AL621" i="1"/>
  <c r="AM621" i="1"/>
  <c r="AN621" i="1"/>
  <c r="AO621" i="1"/>
  <c r="AP621" i="1"/>
  <c r="AQ621" i="1"/>
  <c r="AR621" i="1"/>
  <c r="AS621" i="1"/>
  <c r="AT621" i="1"/>
  <c r="AU621" i="1"/>
  <c r="AV621" i="1"/>
  <c r="AW621" i="1"/>
  <c r="AX621" i="1"/>
  <c r="AY621" i="1"/>
  <c r="AZ621" i="1"/>
  <c r="BA621" i="1"/>
  <c r="BB621" i="1"/>
  <c r="BC621" i="1"/>
  <c r="BD621" i="1"/>
  <c r="BE621" i="1"/>
  <c r="A1292" i="1"/>
  <c r="C1292" i="1"/>
  <c r="E1292" i="1"/>
  <c r="F1292" i="1"/>
  <c r="G1292" i="1"/>
  <c r="H1292" i="1"/>
  <c r="I1292" i="1"/>
  <c r="J1292" i="1"/>
  <c r="K1292" i="1"/>
  <c r="L1292" i="1"/>
  <c r="M1292" i="1"/>
  <c r="N1292" i="1"/>
  <c r="O1292" i="1"/>
  <c r="P1292" i="1"/>
  <c r="Q1292" i="1"/>
  <c r="R1292" i="1"/>
  <c r="S1292" i="1"/>
  <c r="T1292" i="1"/>
  <c r="U1292" i="1"/>
  <c r="V1292" i="1"/>
  <c r="W1292" i="1"/>
  <c r="X1292" i="1"/>
  <c r="Y1292" i="1"/>
  <c r="Z1292" i="1"/>
  <c r="AA1292" i="1"/>
  <c r="AB1292" i="1"/>
  <c r="AC1292" i="1"/>
  <c r="AD1292" i="1"/>
  <c r="AE1292" i="1"/>
  <c r="AF1292" i="1"/>
  <c r="AG1292" i="1"/>
  <c r="AH1292" i="1"/>
  <c r="AI1292" i="1"/>
  <c r="AJ1292" i="1"/>
  <c r="AK1292" i="1"/>
  <c r="AL1292" i="1"/>
  <c r="AM1292" i="1"/>
  <c r="AN1292" i="1"/>
  <c r="AO1292" i="1"/>
  <c r="AP1292" i="1"/>
  <c r="AQ1292" i="1"/>
  <c r="AR1292" i="1"/>
  <c r="AS1292" i="1"/>
  <c r="AT1292" i="1"/>
  <c r="AU1292" i="1"/>
  <c r="AV1292" i="1"/>
  <c r="AW1292" i="1"/>
  <c r="AX1292" i="1"/>
  <c r="AY1292" i="1"/>
  <c r="AZ1292" i="1"/>
  <c r="BA1292" i="1"/>
  <c r="BB1292" i="1"/>
  <c r="BC1292" i="1"/>
  <c r="BD1292" i="1"/>
  <c r="BE1292" i="1"/>
  <c r="A1306" i="1"/>
  <c r="C1306" i="1"/>
  <c r="E1306" i="1"/>
  <c r="F1306" i="1"/>
  <c r="G1306" i="1"/>
  <c r="H1306" i="1"/>
  <c r="I1306" i="1"/>
  <c r="J1306" i="1"/>
  <c r="K1306" i="1"/>
  <c r="L1306" i="1"/>
  <c r="M1306" i="1"/>
  <c r="N1306" i="1"/>
  <c r="O1306" i="1"/>
  <c r="P1306" i="1"/>
  <c r="Q1306" i="1"/>
  <c r="R1306" i="1"/>
  <c r="S1306" i="1"/>
  <c r="T1306" i="1"/>
  <c r="U1306" i="1"/>
  <c r="V1306" i="1"/>
  <c r="W1306" i="1"/>
  <c r="X1306" i="1"/>
  <c r="Y1306" i="1"/>
  <c r="Z1306" i="1"/>
  <c r="AA1306" i="1"/>
  <c r="AB1306" i="1"/>
  <c r="AC1306" i="1"/>
  <c r="AD1306" i="1"/>
  <c r="AE1306" i="1"/>
  <c r="AF1306" i="1"/>
  <c r="AG1306" i="1"/>
  <c r="AH1306" i="1"/>
  <c r="AI1306" i="1"/>
  <c r="AJ1306" i="1"/>
  <c r="AK1306" i="1"/>
  <c r="AL1306" i="1"/>
  <c r="AM1306" i="1"/>
  <c r="AN1306" i="1"/>
  <c r="AO1306" i="1"/>
  <c r="AP1306" i="1"/>
  <c r="AQ1306" i="1"/>
  <c r="AR1306" i="1"/>
  <c r="AS1306" i="1"/>
  <c r="AT1306" i="1"/>
  <c r="AU1306" i="1"/>
  <c r="AV1306" i="1"/>
  <c r="AW1306" i="1"/>
  <c r="AX1306" i="1"/>
  <c r="AY1306" i="1"/>
  <c r="AZ1306" i="1"/>
  <c r="BA1306" i="1"/>
  <c r="BB1306" i="1"/>
  <c r="BC1306" i="1"/>
  <c r="BD1306" i="1"/>
  <c r="BE1306" i="1"/>
  <c r="A1490" i="1"/>
  <c r="C1490" i="1"/>
  <c r="E1490" i="1"/>
  <c r="F1490" i="1"/>
  <c r="G1490" i="1"/>
  <c r="H1490" i="1"/>
  <c r="I1490" i="1"/>
  <c r="J1490" i="1"/>
  <c r="K1490" i="1"/>
  <c r="L1490" i="1"/>
  <c r="M1490" i="1"/>
  <c r="N1490" i="1"/>
  <c r="O1490" i="1"/>
  <c r="P1490" i="1"/>
  <c r="Q1490" i="1"/>
  <c r="R1490" i="1"/>
  <c r="S1490" i="1"/>
  <c r="T1490" i="1"/>
  <c r="U1490" i="1"/>
  <c r="V1490" i="1"/>
  <c r="W1490" i="1"/>
  <c r="X1490" i="1"/>
  <c r="Y1490" i="1"/>
  <c r="Z1490" i="1"/>
  <c r="AA1490" i="1"/>
  <c r="AB1490" i="1"/>
  <c r="AC1490" i="1"/>
  <c r="AD1490" i="1"/>
  <c r="AE1490" i="1"/>
  <c r="AF1490" i="1"/>
  <c r="AG1490" i="1"/>
  <c r="AH1490" i="1"/>
  <c r="AI1490" i="1"/>
  <c r="AJ1490" i="1"/>
  <c r="AK1490" i="1"/>
  <c r="AL1490" i="1"/>
  <c r="AM1490" i="1"/>
  <c r="AN1490" i="1"/>
  <c r="AO1490" i="1"/>
  <c r="AP1490" i="1"/>
  <c r="AQ1490" i="1"/>
  <c r="AR1490" i="1"/>
  <c r="AS1490" i="1"/>
  <c r="AT1490" i="1"/>
  <c r="AU1490" i="1"/>
  <c r="AV1490" i="1"/>
  <c r="AW1490" i="1"/>
  <c r="AX1490" i="1"/>
  <c r="AY1490" i="1"/>
  <c r="AZ1490" i="1"/>
  <c r="BA1490" i="1"/>
  <c r="BB1490" i="1"/>
  <c r="BC1490" i="1"/>
  <c r="BD1490" i="1"/>
  <c r="BE1490" i="1"/>
  <c r="A1503" i="1"/>
  <c r="C1503" i="1"/>
  <c r="E1503" i="1"/>
  <c r="F1503" i="1"/>
  <c r="G1503" i="1"/>
  <c r="H1503" i="1"/>
  <c r="I1503" i="1"/>
  <c r="J1503" i="1"/>
  <c r="K1503" i="1"/>
  <c r="L1503" i="1"/>
  <c r="M1503" i="1"/>
  <c r="N1503" i="1"/>
  <c r="O1503" i="1"/>
  <c r="P1503" i="1"/>
  <c r="Q1503" i="1"/>
  <c r="R1503" i="1"/>
  <c r="S1503" i="1"/>
  <c r="T1503" i="1"/>
  <c r="U1503" i="1"/>
  <c r="V1503" i="1"/>
  <c r="W1503" i="1"/>
  <c r="X1503" i="1"/>
  <c r="Y1503" i="1"/>
  <c r="Z1503" i="1"/>
  <c r="AA1503" i="1"/>
  <c r="AB1503" i="1"/>
  <c r="AC1503" i="1"/>
  <c r="AD1503" i="1"/>
  <c r="AE1503" i="1"/>
  <c r="AF1503" i="1"/>
  <c r="AG1503" i="1"/>
  <c r="AH1503" i="1"/>
  <c r="AI1503" i="1"/>
  <c r="AJ1503" i="1"/>
  <c r="AK1503" i="1"/>
  <c r="AL1503" i="1"/>
  <c r="AM1503" i="1"/>
  <c r="AN1503" i="1"/>
  <c r="AO1503" i="1"/>
  <c r="AP1503" i="1"/>
  <c r="AQ1503" i="1"/>
  <c r="AR1503" i="1"/>
  <c r="AS1503" i="1"/>
  <c r="AT1503" i="1"/>
  <c r="AU1503" i="1"/>
  <c r="AV1503" i="1"/>
  <c r="AW1503" i="1"/>
  <c r="AX1503" i="1"/>
  <c r="AY1503" i="1"/>
  <c r="AZ1503" i="1"/>
  <c r="BA1503" i="1"/>
  <c r="BB1503" i="1"/>
  <c r="BC1503" i="1"/>
  <c r="BD1503" i="1"/>
  <c r="BE1503" i="1"/>
  <c r="A159" i="1"/>
  <c r="C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A180" i="1"/>
  <c r="C180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A922" i="1"/>
  <c r="C922" i="1"/>
  <c r="E922" i="1"/>
  <c r="F922" i="1"/>
  <c r="G922" i="1"/>
  <c r="H922" i="1"/>
  <c r="I922" i="1"/>
  <c r="J922" i="1"/>
  <c r="K922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AG922" i="1"/>
  <c r="AH922" i="1"/>
  <c r="AI922" i="1"/>
  <c r="AJ922" i="1"/>
  <c r="AK922" i="1"/>
  <c r="AL922" i="1"/>
  <c r="AM922" i="1"/>
  <c r="AN922" i="1"/>
  <c r="AO922" i="1"/>
  <c r="AP922" i="1"/>
  <c r="AQ922" i="1"/>
  <c r="AR922" i="1"/>
  <c r="AS922" i="1"/>
  <c r="AT922" i="1"/>
  <c r="AU922" i="1"/>
  <c r="AV922" i="1"/>
  <c r="AW922" i="1"/>
  <c r="AX922" i="1"/>
  <c r="AY922" i="1"/>
  <c r="AZ922" i="1"/>
  <c r="BA922" i="1"/>
  <c r="BB922" i="1"/>
  <c r="BC922" i="1"/>
  <c r="BD922" i="1"/>
  <c r="BE922" i="1"/>
  <c r="A948" i="1"/>
  <c r="C948" i="1"/>
  <c r="E948" i="1"/>
  <c r="F948" i="1"/>
  <c r="G948" i="1"/>
  <c r="H948" i="1"/>
  <c r="I948" i="1"/>
  <c r="J948" i="1"/>
  <c r="K948" i="1"/>
  <c r="L948" i="1"/>
  <c r="M948" i="1"/>
  <c r="N948" i="1"/>
  <c r="O948" i="1"/>
  <c r="P948" i="1"/>
  <c r="Q948" i="1"/>
  <c r="R948" i="1"/>
  <c r="S948" i="1"/>
  <c r="T948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AG948" i="1"/>
  <c r="AH948" i="1"/>
  <c r="AI948" i="1"/>
  <c r="AJ948" i="1"/>
  <c r="AK948" i="1"/>
  <c r="AL948" i="1"/>
  <c r="AM948" i="1"/>
  <c r="AN948" i="1"/>
  <c r="AO948" i="1"/>
  <c r="AP948" i="1"/>
  <c r="AQ948" i="1"/>
  <c r="AR948" i="1"/>
  <c r="AS948" i="1"/>
  <c r="AT948" i="1"/>
  <c r="AU948" i="1"/>
  <c r="AV948" i="1"/>
  <c r="AW948" i="1"/>
  <c r="AX948" i="1"/>
  <c r="AY948" i="1"/>
  <c r="AZ948" i="1"/>
  <c r="BA948" i="1"/>
  <c r="BB948" i="1"/>
  <c r="BC948" i="1"/>
  <c r="BD948" i="1"/>
  <c r="BE948" i="1"/>
  <c r="A1073" i="1"/>
  <c r="C1073" i="1"/>
  <c r="E1073" i="1"/>
  <c r="F1073" i="1"/>
  <c r="G1073" i="1"/>
  <c r="H1073" i="1"/>
  <c r="I1073" i="1"/>
  <c r="J1073" i="1"/>
  <c r="K1073" i="1"/>
  <c r="L1073" i="1"/>
  <c r="M1073" i="1"/>
  <c r="N1073" i="1"/>
  <c r="O1073" i="1"/>
  <c r="P1073" i="1"/>
  <c r="Q1073" i="1"/>
  <c r="R1073" i="1"/>
  <c r="S1073" i="1"/>
  <c r="T1073" i="1"/>
  <c r="U1073" i="1"/>
  <c r="V1073" i="1"/>
  <c r="W1073" i="1"/>
  <c r="X1073" i="1"/>
  <c r="Y1073" i="1"/>
  <c r="Z1073" i="1"/>
  <c r="AA1073" i="1"/>
  <c r="AB1073" i="1"/>
  <c r="AC1073" i="1"/>
  <c r="AD1073" i="1"/>
  <c r="AE1073" i="1"/>
  <c r="AF1073" i="1"/>
  <c r="AG1073" i="1"/>
  <c r="AH1073" i="1"/>
  <c r="AI1073" i="1"/>
  <c r="AJ1073" i="1"/>
  <c r="AK1073" i="1"/>
  <c r="AL1073" i="1"/>
  <c r="AM1073" i="1"/>
  <c r="AN1073" i="1"/>
  <c r="AO1073" i="1"/>
  <c r="AP1073" i="1"/>
  <c r="AQ1073" i="1"/>
  <c r="AR1073" i="1"/>
  <c r="AS1073" i="1"/>
  <c r="AT1073" i="1"/>
  <c r="AU1073" i="1"/>
  <c r="AV1073" i="1"/>
  <c r="AW1073" i="1"/>
  <c r="AX1073" i="1"/>
  <c r="AY1073" i="1"/>
  <c r="AZ1073" i="1"/>
  <c r="BA1073" i="1"/>
  <c r="BB1073" i="1"/>
  <c r="BC1073" i="1"/>
  <c r="BD1073" i="1"/>
  <c r="BE1073" i="1"/>
  <c r="A1097" i="1"/>
  <c r="C1097" i="1"/>
  <c r="E1097" i="1"/>
  <c r="F1097" i="1"/>
  <c r="G1097" i="1"/>
  <c r="H1097" i="1"/>
  <c r="I1097" i="1"/>
  <c r="J1097" i="1"/>
  <c r="K1097" i="1"/>
  <c r="L1097" i="1"/>
  <c r="M1097" i="1"/>
  <c r="N1097" i="1"/>
  <c r="O1097" i="1"/>
  <c r="P1097" i="1"/>
  <c r="Q1097" i="1"/>
  <c r="R1097" i="1"/>
  <c r="S1097" i="1"/>
  <c r="T1097" i="1"/>
  <c r="U1097" i="1"/>
  <c r="V1097" i="1"/>
  <c r="W1097" i="1"/>
  <c r="X1097" i="1"/>
  <c r="Y1097" i="1"/>
  <c r="Z1097" i="1"/>
  <c r="AA1097" i="1"/>
  <c r="AB1097" i="1"/>
  <c r="AC1097" i="1"/>
  <c r="AD1097" i="1"/>
  <c r="AE1097" i="1"/>
  <c r="AF1097" i="1"/>
  <c r="AG1097" i="1"/>
  <c r="AH1097" i="1"/>
  <c r="AI1097" i="1"/>
  <c r="AJ1097" i="1"/>
  <c r="AK1097" i="1"/>
  <c r="AL1097" i="1"/>
  <c r="AM1097" i="1"/>
  <c r="AN1097" i="1"/>
  <c r="AO1097" i="1"/>
  <c r="AP1097" i="1"/>
  <c r="AQ1097" i="1"/>
  <c r="AR1097" i="1"/>
  <c r="AS1097" i="1"/>
  <c r="AT1097" i="1"/>
  <c r="AU1097" i="1"/>
  <c r="AV1097" i="1"/>
  <c r="AW1097" i="1"/>
  <c r="AX1097" i="1"/>
  <c r="AY1097" i="1"/>
  <c r="AZ1097" i="1"/>
  <c r="BA1097" i="1"/>
  <c r="BB1097" i="1"/>
  <c r="BC1097" i="1"/>
  <c r="BD1097" i="1"/>
  <c r="BE1097" i="1"/>
  <c r="A1117" i="1"/>
  <c r="C1117" i="1"/>
  <c r="E1117" i="1"/>
  <c r="F1117" i="1"/>
  <c r="G1117" i="1"/>
  <c r="H1117" i="1"/>
  <c r="I1117" i="1"/>
  <c r="J1117" i="1"/>
  <c r="K1117" i="1"/>
  <c r="L1117" i="1"/>
  <c r="M1117" i="1"/>
  <c r="N1117" i="1"/>
  <c r="O1117" i="1"/>
  <c r="P1117" i="1"/>
  <c r="Q1117" i="1"/>
  <c r="R1117" i="1"/>
  <c r="S1117" i="1"/>
  <c r="T1117" i="1"/>
  <c r="U1117" i="1"/>
  <c r="V1117" i="1"/>
  <c r="W1117" i="1"/>
  <c r="X1117" i="1"/>
  <c r="Y1117" i="1"/>
  <c r="Z1117" i="1"/>
  <c r="AA1117" i="1"/>
  <c r="AB1117" i="1"/>
  <c r="AC1117" i="1"/>
  <c r="AD1117" i="1"/>
  <c r="AE1117" i="1"/>
  <c r="AF1117" i="1"/>
  <c r="AG1117" i="1"/>
  <c r="AH1117" i="1"/>
  <c r="AI1117" i="1"/>
  <c r="AJ1117" i="1"/>
  <c r="AK1117" i="1"/>
  <c r="AL1117" i="1"/>
  <c r="AM1117" i="1"/>
  <c r="AN1117" i="1"/>
  <c r="AO1117" i="1"/>
  <c r="AP1117" i="1"/>
  <c r="AQ1117" i="1"/>
  <c r="AR1117" i="1"/>
  <c r="AS1117" i="1"/>
  <c r="AT1117" i="1"/>
  <c r="AU1117" i="1"/>
  <c r="AV1117" i="1"/>
  <c r="AW1117" i="1"/>
  <c r="AX1117" i="1"/>
  <c r="AY1117" i="1"/>
  <c r="AZ1117" i="1"/>
  <c r="BA1117" i="1"/>
  <c r="BB1117" i="1"/>
  <c r="BC1117" i="1"/>
  <c r="BD1117" i="1"/>
  <c r="BE1117" i="1"/>
  <c r="A854" i="1"/>
  <c r="C854" i="1"/>
  <c r="E854" i="1"/>
  <c r="F854" i="1"/>
  <c r="G854" i="1"/>
  <c r="H854" i="1"/>
  <c r="I854" i="1"/>
  <c r="J854" i="1"/>
  <c r="K854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AG854" i="1"/>
  <c r="AH854" i="1"/>
  <c r="AI854" i="1"/>
  <c r="AJ854" i="1"/>
  <c r="AK854" i="1"/>
  <c r="AL854" i="1"/>
  <c r="AM854" i="1"/>
  <c r="AN854" i="1"/>
  <c r="AO854" i="1"/>
  <c r="AP854" i="1"/>
  <c r="AQ854" i="1"/>
  <c r="AR854" i="1"/>
  <c r="AS854" i="1"/>
  <c r="AT854" i="1"/>
  <c r="AU854" i="1"/>
  <c r="AV854" i="1"/>
  <c r="AW854" i="1"/>
  <c r="AX854" i="1"/>
  <c r="AY854" i="1"/>
  <c r="AZ854" i="1"/>
  <c r="BA854" i="1"/>
  <c r="BB854" i="1"/>
  <c r="BC854" i="1"/>
  <c r="BD854" i="1"/>
  <c r="BE854" i="1"/>
  <c r="A878" i="1"/>
  <c r="C878" i="1"/>
  <c r="E878" i="1"/>
  <c r="F878" i="1"/>
  <c r="G878" i="1"/>
  <c r="H878" i="1"/>
  <c r="I878" i="1"/>
  <c r="J878" i="1"/>
  <c r="K878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AG878" i="1"/>
  <c r="AH878" i="1"/>
  <c r="AI878" i="1"/>
  <c r="AJ878" i="1"/>
  <c r="AK878" i="1"/>
  <c r="AL878" i="1"/>
  <c r="AM878" i="1"/>
  <c r="AN878" i="1"/>
  <c r="AO878" i="1"/>
  <c r="AP878" i="1"/>
  <c r="AQ878" i="1"/>
  <c r="AR878" i="1"/>
  <c r="AS878" i="1"/>
  <c r="AT878" i="1"/>
  <c r="AU878" i="1"/>
  <c r="AV878" i="1"/>
  <c r="AW878" i="1"/>
  <c r="AX878" i="1"/>
  <c r="AY878" i="1"/>
  <c r="AZ878" i="1"/>
  <c r="BA878" i="1"/>
  <c r="BB878" i="1"/>
  <c r="BC878" i="1"/>
  <c r="BD878" i="1"/>
  <c r="BE878" i="1"/>
  <c r="A450" i="1"/>
  <c r="C450" i="1"/>
  <c r="E450" i="1"/>
  <c r="F450" i="1"/>
  <c r="G450" i="1"/>
  <c r="H450" i="1"/>
  <c r="I450" i="1"/>
  <c r="J450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V450" i="1"/>
  <c r="AW450" i="1"/>
  <c r="AX450" i="1"/>
  <c r="AY450" i="1"/>
  <c r="AZ450" i="1"/>
  <c r="BA450" i="1"/>
  <c r="BB450" i="1"/>
  <c r="BC450" i="1"/>
  <c r="BD450" i="1"/>
  <c r="BE450" i="1"/>
  <c r="A470" i="1"/>
  <c r="C470" i="1"/>
  <c r="E470" i="1"/>
  <c r="F470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V470" i="1"/>
  <c r="AW470" i="1"/>
  <c r="AX470" i="1"/>
  <c r="AY470" i="1"/>
  <c r="AZ470" i="1"/>
  <c r="BA470" i="1"/>
  <c r="BB470" i="1"/>
  <c r="BC470" i="1"/>
  <c r="BD470" i="1"/>
  <c r="BE470" i="1"/>
  <c r="A1264" i="1"/>
  <c r="C1264" i="1"/>
  <c r="E1264" i="1"/>
  <c r="F1264" i="1"/>
  <c r="G1264" i="1"/>
  <c r="H1264" i="1"/>
  <c r="I1264" i="1"/>
  <c r="J1264" i="1"/>
  <c r="K1264" i="1"/>
  <c r="L1264" i="1"/>
  <c r="M1264" i="1"/>
  <c r="N1264" i="1"/>
  <c r="O1264" i="1"/>
  <c r="P1264" i="1"/>
  <c r="Q1264" i="1"/>
  <c r="R1264" i="1"/>
  <c r="S1264" i="1"/>
  <c r="T1264" i="1"/>
  <c r="U1264" i="1"/>
  <c r="V1264" i="1"/>
  <c r="W1264" i="1"/>
  <c r="X1264" i="1"/>
  <c r="Y1264" i="1"/>
  <c r="Z1264" i="1"/>
  <c r="AA1264" i="1"/>
  <c r="AB1264" i="1"/>
  <c r="AC1264" i="1"/>
  <c r="AD1264" i="1"/>
  <c r="AE1264" i="1"/>
  <c r="AF1264" i="1"/>
  <c r="AG1264" i="1"/>
  <c r="AH1264" i="1"/>
  <c r="AI1264" i="1"/>
  <c r="AJ1264" i="1"/>
  <c r="AK1264" i="1"/>
  <c r="AL1264" i="1"/>
  <c r="AM1264" i="1"/>
  <c r="AN1264" i="1"/>
  <c r="AO1264" i="1"/>
  <c r="AP1264" i="1"/>
  <c r="AQ1264" i="1"/>
  <c r="AR1264" i="1"/>
  <c r="AS1264" i="1"/>
  <c r="AT1264" i="1"/>
  <c r="AU1264" i="1"/>
  <c r="AV1264" i="1"/>
  <c r="AW1264" i="1"/>
  <c r="AX1264" i="1"/>
  <c r="AY1264" i="1"/>
  <c r="AZ1264" i="1"/>
  <c r="BA1264" i="1"/>
  <c r="BB1264" i="1"/>
  <c r="BC1264" i="1"/>
  <c r="BD1264" i="1"/>
  <c r="BE1264" i="1"/>
  <c r="A1285" i="1"/>
  <c r="C1285" i="1"/>
  <c r="E1285" i="1"/>
  <c r="F1285" i="1"/>
  <c r="G1285" i="1"/>
  <c r="H1285" i="1"/>
  <c r="I1285" i="1"/>
  <c r="J1285" i="1"/>
  <c r="K1285" i="1"/>
  <c r="L1285" i="1"/>
  <c r="M1285" i="1"/>
  <c r="N1285" i="1"/>
  <c r="O1285" i="1"/>
  <c r="P1285" i="1"/>
  <c r="Q1285" i="1"/>
  <c r="R1285" i="1"/>
  <c r="S1285" i="1"/>
  <c r="T1285" i="1"/>
  <c r="U1285" i="1"/>
  <c r="V1285" i="1"/>
  <c r="W1285" i="1"/>
  <c r="X1285" i="1"/>
  <c r="Y1285" i="1"/>
  <c r="Z1285" i="1"/>
  <c r="AA1285" i="1"/>
  <c r="AB1285" i="1"/>
  <c r="AC1285" i="1"/>
  <c r="AD1285" i="1"/>
  <c r="AE1285" i="1"/>
  <c r="AF1285" i="1"/>
  <c r="AG1285" i="1"/>
  <c r="AH1285" i="1"/>
  <c r="AI1285" i="1"/>
  <c r="AJ1285" i="1"/>
  <c r="AK1285" i="1"/>
  <c r="AL1285" i="1"/>
  <c r="AM1285" i="1"/>
  <c r="AN1285" i="1"/>
  <c r="AO1285" i="1"/>
  <c r="AP1285" i="1"/>
  <c r="AQ1285" i="1"/>
  <c r="AR1285" i="1"/>
  <c r="AS1285" i="1"/>
  <c r="AT1285" i="1"/>
  <c r="AU1285" i="1"/>
  <c r="AV1285" i="1"/>
  <c r="AW1285" i="1"/>
  <c r="AX1285" i="1"/>
  <c r="AY1285" i="1"/>
  <c r="AZ1285" i="1"/>
  <c r="BA1285" i="1"/>
  <c r="BB1285" i="1"/>
  <c r="BC1285" i="1"/>
  <c r="BD1285" i="1"/>
  <c r="BE1285" i="1"/>
  <c r="A1446" i="1"/>
  <c r="C1446" i="1"/>
  <c r="E1446" i="1"/>
  <c r="F1446" i="1"/>
  <c r="G1446" i="1"/>
  <c r="H1446" i="1"/>
  <c r="I1446" i="1"/>
  <c r="J1446" i="1"/>
  <c r="K1446" i="1"/>
  <c r="L1446" i="1"/>
  <c r="M1446" i="1"/>
  <c r="N1446" i="1"/>
  <c r="O1446" i="1"/>
  <c r="P1446" i="1"/>
  <c r="Q1446" i="1"/>
  <c r="R1446" i="1"/>
  <c r="S1446" i="1"/>
  <c r="T1446" i="1"/>
  <c r="U1446" i="1"/>
  <c r="V1446" i="1"/>
  <c r="W1446" i="1"/>
  <c r="X1446" i="1"/>
  <c r="Y1446" i="1"/>
  <c r="Z1446" i="1"/>
  <c r="AA1446" i="1"/>
  <c r="AB1446" i="1"/>
  <c r="AC1446" i="1"/>
  <c r="AD1446" i="1"/>
  <c r="AE1446" i="1"/>
  <c r="AF1446" i="1"/>
  <c r="AG1446" i="1"/>
  <c r="AH1446" i="1"/>
  <c r="AI1446" i="1"/>
  <c r="AJ1446" i="1"/>
  <c r="AK1446" i="1"/>
  <c r="AL1446" i="1"/>
  <c r="AM1446" i="1"/>
  <c r="AN1446" i="1"/>
  <c r="AO1446" i="1"/>
  <c r="AP1446" i="1"/>
  <c r="AQ1446" i="1"/>
  <c r="AR1446" i="1"/>
  <c r="AS1446" i="1"/>
  <c r="AT1446" i="1"/>
  <c r="AU1446" i="1"/>
  <c r="AV1446" i="1"/>
  <c r="AW1446" i="1"/>
  <c r="AX1446" i="1"/>
  <c r="AY1446" i="1"/>
  <c r="AZ1446" i="1"/>
  <c r="BA1446" i="1"/>
  <c r="BB1446" i="1"/>
  <c r="BC1446" i="1"/>
  <c r="BD1446" i="1"/>
  <c r="BE1446" i="1"/>
  <c r="A1464" i="1"/>
  <c r="C1464" i="1"/>
  <c r="E1464" i="1"/>
  <c r="F1464" i="1"/>
  <c r="G1464" i="1"/>
  <c r="H1464" i="1"/>
  <c r="I1464" i="1"/>
  <c r="J1464" i="1"/>
  <c r="K1464" i="1"/>
  <c r="L1464" i="1"/>
  <c r="M1464" i="1"/>
  <c r="N1464" i="1"/>
  <c r="O1464" i="1"/>
  <c r="P1464" i="1"/>
  <c r="Q1464" i="1"/>
  <c r="R1464" i="1"/>
  <c r="S1464" i="1"/>
  <c r="T1464" i="1"/>
  <c r="U1464" i="1"/>
  <c r="V1464" i="1"/>
  <c r="W1464" i="1"/>
  <c r="X1464" i="1"/>
  <c r="Y1464" i="1"/>
  <c r="Z1464" i="1"/>
  <c r="AA1464" i="1"/>
  <c r="AB1464" i="1"/>
  <c r="AC1464" i="1"/>
  <c r="AD1464" i="1"/>
  <c r="AE1464" i="1"/>
  <c r="AF1464" i="1"/>
  <c r="AG1464" i="1"/>
  <c r="AH1464" i="1"/>
  <c r="AI1464" i="1"/>
  <c r="AJ1464" i="1"/>
  <c r="AK1464" i="1"/>
  <c r="AL1464" i="1"/>
  <c r="AM1464" i="1"/>
  <c r="AN1464" i="1"/>
  <c r="AO1464" i="1"/>
  <c r="AP1464" i="1"/>
  <c r="AQ1464" i="1"/>
  <c r="AR1464" i="1"/>
  <c r="AS1464" i="1"/>
  <c r="AT1464" i="1"/>
  <c r="AU1464" i="1"/>
  <c r="AV1464" i="1"/>
  <c r="AW1464" i="1"/>
  <c r="AX1464" i="1"/>
  <c r="AY1464" i="1"/>
  <c r="AZ1464" i="1"/>
  <c r="BA1464" i="1"/>
  <c r="BB1464" i="1"/>
  <c r="BC1464" i="1"/>
  <c r="BD1464" i="1"/>
  <c r="BE1464" i="1"/>
  <c r="A1481" i="1"/>
  <c r="C1481" i="1"/>
  <c r="E1481" i="1"/>
  <c r="F1481" i="1"/>
  <c r="G1481" i="1"/>
  <c r="H1481" i="1"/>
  <c r="I1481" i="1"/>
  <c r="J1481" i="1"/>
  <c r="K1481" i="1"/>
  <c r="L1481" i="1"/>
  <c r="M1481" i="1"/>
  <c r="N1481" i="1"/>
  <c r="O1481" i="1"/>
  <c r="P1481" i="1"/>
  <c r="Q1481" i="1"/>
  <c r="R1481" i="1"/>
  <c r="S1481" i="1"/>
  <c r="T1481" i="1"/>
  <c r="U1481" i="1"/>
  <c r="V1481" i="1"/>
  <c r="W1481" i="1"/>
  <c r="X1481" i="1"/>
  <c r="Y1481" i="1"/>
  <c r="Z1481" i="1"/>
  <c r="AA1481" i="1"/>
  <c r="AB1481" i="1"/>
  <c r="AC1481" i="1"/>
  <c r="AD1481" i="1"/>
  <c r="AE1481" i="1"/>
  <c r="AF1481" i="1"/>
  <c r="AG1481" i="1"/>
  <c r="AH1481" i="1"/>
  <c r="AI1481" i="1"/>
  <c r="AJ1481" i="1"/>
  <c r="AK1481" i="1"/>
  <c r="AL1481" i="1"/>
  <c r="AM1481" i="1"/>
  <c r="AN1481" i="1"/>
  <c r="AO1481" i="1"/>
  <c r="AP1481" i="1"/>
  <c r="AQ1481" i="1"/>
  <c r="AR1481" i="1"/>
  <c r="AS1481" i="1"/>
  <c r="AT1481" i="1"/>
  <c r="AU1481" i="1"/>
  <c r="AV1481" i="1"/>
  <c r="AW1481" i="1"/>
  <c r="AX1481" i="1"/>
  <c r="AY1481" i="1"/>
  <c r="AZ1481" i="1"/>
  <c r="BA1481" i="1"/>
  <c r="BB1481" i="1"/>
  <c r="BC1481" i="1"/>
  <c r="BD1481" i="1"/>
  <c r="BE1481" i="1"/>
  <c r="A1154" i="1"/>
  <c r="C1154" i="1"/>
  <c r="E1154" i="1"/>
  <c r="F1154" i="1"/>
  <c r="G1154" i="1"/>
  <c r="H1154" i="1"/>
  <c r="I1154" i="1"/>
  <c r="J1154" i="1"/>
  <c r="K1154" i="1"/>
  <c r="L1154" i="1"/>
  <c r="M1154" i="1"/>
  <c r="N1154" i="1"/>
  <c r="O1154" i="1"/>
  <c r="P1154" i="1"/>
  <c r="Q1154" i="1"/>
  <c r="R1154" i="1"/>
  <c r="S1154" i="1"/>
  <c r="T1154" i="1"/>
  <c r="U1154" i="1"/>
  <c r="V1154" i="1"/>
  <c r="W1154" i="1"/>
  <c r="X1154" i="1"/>
  <c r="Y1154" i="1"/>
  <c r="Z1154" i="1"/>
  <c r="AA1154" i="1"/>
  <c r="AB1154" i="1"/>
  <c r="AC1154" i="1"/>
  <c r="AD1154" i="1"/>
  <c r="AE1154" i="1"/>
  <c r="AF1154" i="1"/>
  <c r="AG1154" i="1"/>
  <c r="AH1154" i="1"/>
  <c r="AI1154" i="1"/>
  <c r="AJ1154" i="1"/>
  <c r="AK1154" i="1"/>
  <c r="AL1154" i="1"/>
  <c r="AM1154" i="1"/>
  <c r="AN1154" i="1"/>
  <c r="AO1154" i="1"/>
  <c r="AP1154" i="1"/>
  <c r="AQ1154" i="1"/>
  <c r="AR1154" i="1"/>
  <c r="AS1154" i="1"/>
  <c r="AT1154" i="1"/>
  <c r="AU1154" i="1"/>
  <c r="AV1154" i="1"/>
  <c r="AW1154" i="1"/>
  <c r="AX1154" i="1"/>
  <c r="AY1154" i="1"/>
  <c r="AZ1154" i="1"/>
  <c r="BA1154" i="1"/>
  <c r="BB1154" i="1"/>
  <c r="BC1154" i="1"/>
  <c r="BD1154" i="1"/>
  <c r="BE1154" i="1"/>
  <c r="A1177" i="1"/>
  <c r="C1177" i="1"/>
  <c r="E1177" i="1"/>
  <c r="F1177" i="1"/>
  <c r="G1177" i="1"/>
  <c r="H1177" i="1"/>
  <c r="I1177" i="1"/>
  <c r="J1177" i="1"/>
  <c r="K1177" i="1"/>
  <c r="L1177" i="1"/>
  <c r="M1177" i="1"/>
  <c r="N1177" i="1"/>
  <c r="O1177" i="1"/>
  <c r="P1177" i="1"/>
  <c r="Q1177" i="1"/>
  <c r="R1177" i="1"/>
  <c r="S1177" i="1"/>
  <c r="T1177" i="1"/>
  <c r="U1177" i="1"/>
  <c r="V1177" i="1"/>
  <c r="W1177" i="1"/>
  <c r="X1177" i="1"/>
  <c r="Y1177" i="1"/>
  <c r="Z1177" i="1"/>
  <c r="AA1177" i="1"/>
  <c r="AB1177" i="1"/>
  <c r="AC1177" i="1"/>
  <c r="AD1177" i="1"/>
  <c r="AE1177" i="1"/>
  <c r="AF1177" i="1"/>
  <c r="AG1177" i="1"/>
  <c r="AH1177" i="1"/>
  <c r="AI1177" i="1"/>
  <c r="AJ1177" i="1"/>
  <c r="AK1177" i="1"/>
  <c r="AL1177" i="1"/>
  <c r="AM1177" i="1"/>
  <c r="AN1177" i="1"/>
  <c r="AO1177" i="1"/>
  <c r="AP1177" i="1"/>
  <c r="AQ1177" i="1"/>
  <c r="AR1177" i="1"/>
  <c r="AS1177" i="1"/>
  <c r="AT1177" i="1"/>
  <c r="AU1177" i="1"/>
  <c r="AV1177" i="1"/>
  <c r="AW1177" i="1"/>
  <c r="AX1177" i="1"/>
  <c r="AY1177" i="1"/>
  <c r="AZ1177" i="1"/>
  <c r="BA1177" i="1"/>
  <c r="BB1177" i="1"/>
  <c r="BC1177" i="1"/>
  <c r="BD1177" i="1"/>
  <c r="BE1177" i="1"/>
  <c r="A1202" i="1"/>
  <c r="C1202" i="1"/>
  <c r="E1202" i="1"/>
  <c r="F1202" i="1"/>
  <c r="G1202" i="1"/>
  <c r="H1202" i="1"/>
  <c r="I1202" i="1"/>
  <c r="J1202" i="1"/>
  <c r="K1202" i="1"/>
  <c r="L1202" i="1"/>
  <c r="M1202" i="1"/>
  <c r="N1202" i="1"/>
  <c r="O1202" i="1"/>
  <c r="P1202" i="1"/>
  <c r="Q1202" i="1"/>
  <c r="R1202" i="1"/>
  <c r="S1202" i="1"/>
  <c r="T1202" i="1"/>
  <c r="U1202" i="1"/>
  <c r="V1202" i="1"/>
  <c r="W1202" i="1"/>
  <c r="X1202" i="1"/>
  <c r="Y1202" i="1"/>
  <c r="Z1202" i="1"/>
  <c r="AA1202" i="1"/>
  <c r="AB1202" i="1"/>
  <c r="AC1202" i="1"/>
  <c r="AD1202" i="1"/>
  <c r="AE1202" i="1"/>
  <c r="AF1202" i="1"/>
  <c r="AG1202" i="1"/>
  <c r="AH1202" i="1"/>
  <c r="AI1202" i="1"/>
  <c r="AJ1202" i="1"/>
  <c r="AK1202" i="1"/>
  <c r="AL1202" i="1"/>
  <c r="AM1202" i="1"/>
  <c r="AN1202" i="1"/>
  <c r="AO1202" i="1"/>
  <c r="AP1202" i="1"/>
  <c r="AQ1202" i="1"/>
  <c r="AR1202" i="1"/>
  <c r="AS1202" i="1"/>
  <c r="AT1202" i="1"/>
  <c r="AU1202" i="1"/>
  <c r="AV1202" i="1"/>
  <c r="AW1202" i="1"/>
  <c r="AX1202" i="1"/>
  <c r="AY1202" i="1"/>
  <c r="AZ1202" i="1"/>
  <c r="BA1202" i="1"/>
  <c r="BB1202" i="1"/>
  <c r="BC1202" i="1"/>
  <c r="BD1202" i="1"/>
  <c r="BE1202" i="1"/>
  <c r="A103" i="1"/>
  <c r="C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A106" i="1"/>
  <c r="C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A534" i="1"/>
  <c r="C534" i="1"/>
  <c r="E534" i="1"/>
  <c r="F534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AG534" i="1"/>
  <c r="AH534" i="1"/>
  <c r="AI534" i="1"/>
  <c r="AJ534" i="1"/>
  <c r="AK534" i="1"/>
  <c r="AL534" i="1"/>
  <c r="AM534" i="1"/>
  <c r="AN534" i="1"/>
  <c r="AO534" i="1"/>
  <c r="AP534" i="1"/>
  <c r="AQ534" i="1"/>
  <c r="AR534" i="1"/>
  <c r="AS534" i="1"/>
  <c r="AT534" i="1"/>
  <c r="AU534" i="1"/>
  <c r="AV534" i="1"/>
  <c r="AW534" i="1"/>
  <c r="AX534" i="1"/>
  <c r="AY534" i="1"/>
  <c r="AZ534" i="1"/>
  <c r="BA534" i="1"/>
  <c r="BB534" i="1"/>
  <c r="BC534" i="1"/>
  <c r="BD534" i="1"/>
  <c r="BE534" i="1"/>
  <c r="A540" i="1"/>
  <c r="C540" i="1"/>
  <c r="E540" i="1"/>
  <c r="F540" i="1"/>
  <c r="G540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AG540" i="1"/>
  <c r="AH540" i="1"/>
  <c r="AI540" i="1"/>
  <c r="AJ540" i="1"/>
  <c r="AK540" i="1"/>
  <c r="AL540" i="1"/>
  <c r="AM540" i="1"/>
  <c r="AN540" i="1"/>
  <c r="AO540" i="1"/>
  <c r="AP540" i="1"/>
  <c r="AQ540" i="1"/>
  <c r="AR540" i="1"/>
  <c r="AS540" i="1"/>
  <c r="AT540" i="1"/>
  <c r="AU540" i="1"/>
  <c r="AV540" i="1"/>
  <c r="AW540" i="1"/>
  <c r="AX540" i="1"/>
  <c r="AY540" i="1"/>
  <c r="AZ540" i="1"/>
  <c r="BA540" i="1"/>
  <c r="BB540" i="1"/>
  <c r="BC540" i="1"/>
  <c r="BD540" i="1"/>
  <c r="BE540" i="1"/>
  <c r="A775" i="1"/>
  <c r="C775" i="1"/>
  <c r="E775" i="1"/>
  <c r="F775" i="1"/>
  <c r="G775" i="1"/>
  <c r="H775" i="1"/>
  <c r="I775" i="1"/>
  <c r="J775" i="1"/>
  <c r="K775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X775" i="1"/>
  <c r="Y775" i="1"/>
  <c r="Z775" i="1"/>
  <c r="AA775" i="1"/>
  <c r="AB775" i="1"/>
  <c r="AC775" i="1"/>
  <c r="AD775" i="1"/>
  <c r="AE775" i="1"/>
  <c r="AF775" i="1"/>
  <c r="AG775" i="1"/>
  <c r="AH775" i="1"/>
  <c r="AI775" i="1"/>
  <c r="AJ775" i="1"/>
  <c r="AK775" i="1"/>
  <c r="AL775" i="1"/>
  <c r="AM775" i="1"/>
  <c r="AN775" i="1"/>
  <c r="AO775" i="1"/>
  <c r="AP775" i="1"/>
  <c r="AQ775" i="1"/>
  <c r="AR775" i="1"/>
  <c r="AS775" i="1"/>
  <c r="AT775" i="1"/>
  <c r="AU775" i="1"/>
  <c r="AV775" i="1"/>
  <c r="AW775" i="1"/>
  <c r="AX775" i="1"/>
  <c r="AY775" i="1"/>
  <c r="AZ775" i="1"/>
  <c r="BA775" i="1"/>
  <c r="BB775" i="1"/>
  <c r="BC775" i="1"/>
  <c r="BD775" i="1"/>
  <c r="BE775" i="1"/>
  <c r="A779" i="1"/>
  <c r="C779" i="1"/>
  <c r="E779" i="1"/>
  <c r="F779" i="1"/>
  <c r="G779" i="1"/>
  <c r="H779" i="1"/>
  <c r="I779" i="1"/>
  <c r="J779" i="1"/>
  <c r="K779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X779" i="1"/>
  <c r="Y779" i="1"/>
  <c r="Z779" i="1"/>
  <c r="AA779" i="1"/>
  <c r="AB779" i="1"/>
  <c r="AC779" i="1"/>
  <c r="AD779" i="1"/>
  <c r="AE779" i="1"/>
  <c r="AF779" i="1"/>
  <c r="AG779" i="1"/>
  <c r="AH779" i="1"/>
  <c r="AI779" i="1"/>
  <c r="AJ779" i="1"/>
  <c r="AK779" i="1"/>
  <c r="AL779" i="1"/>
  <c r="AM779" i="1"/>
  <c r="AN779" i="1"/>
  <c r="AO779" i="1"/>
  <c r="AP779" i="1"/>
  <c r="AQ779" i="1"/>
  <c r="AR779" i="1"/>
  <c r="AS779" i="1"/>
  <c r="AT779" i="1"/>
  <c r="AU779" i="1"/>
  <c r="AV779" i="1"/>
  <c r="AW779" i="1"/>
  <c r="AX779" i="1"/>
  <c r="AY779" i="1"/>
  <c r="AZ779" i="1"/>
  <c r="BA779" i="1"/>
  <c r="BB779" i="1"/>
  <c r="BC779" i="1"/>
  <c r="BD779" i="1"/>
  <c r="BE779" i="1"/>
  <c r="A1191" i="1"/>
  <c r="C1191" i="1"/>
  <c r="E1191" i="1"/>
  <c r="F1191" i="1"/>
  <c r="G1191" i="1"/>
  <c r="H1191" i="1"/>
  <c r="I1191" i="1"/>
  <c r="J1191" i="1"/>
  <c r="K1191" i="1"/>
  <c r="L1191" i="1"/>
  <c r="M1191" i="1"/>
  <c r="N1191" i="1"/>
  <c r="O1191" i="1"/>
  <c r="P1191" i="1"/>
  <c r="Q1191" i="1"/>
  <c r="R1191" i="1"/>
  <c r="S1191" i="1"/>
  <c r="T1191" i="1"/>
  <c r="U1191" i="1"/>
  <c r="V1191" i="1"/>
  <c r="W1191" i="1"/>
  <c r="X1191" i="1"/>
  <c r="Y1191" i="1"/>
  <c r="Z1191" i="1"/>
  <c r="AA1191" i="1"/>
  <c r="AB1191" i="1"/>
  <c r="AC1191" i="1"/>
  <c r="AD1191" i="1"/>
  <c r="AE1191" i="1"/>
  <c r="AF1191" i="1"/>
  <c r="AG1191" i="1"/>
  <c r="AH1191" i="1"/>
  <c r="AI1191" i="1"/>
  <c r="AJ1191" i="1"/>
  <c r="AK1191" i="1"/>
  <c r="AL1191" i="1"/>
  <c r="AM1191" i="1"/>
  <c r="AN1191" i="1"/>
  <c r="AO1191" i="1"/>
  <c r="AP1191" i="1"/>
  <c r="AQ1191" i="1"/>
  <c r="AR1191" i="1"/>
  <c r="AS1191" i="1"/>
  <c r="AT1191" i="1"/>
  <c r="AU1191" i="1"/>
  <c r="AV1191" i="1"/>
  <c r="AW1191" i="1"/>
  <c r="AX1191" i="1"/>
  <c r="AY1191" i="1"/>
  <c r="AZ1191" i="1"/>
  <c r="BA1191" i="1"/>
  <c r="BB1191" i="1"/>
  <c r="BC1191" i="1"/>
  <c r="BD1191" i="1"/>
  <c r="BE1191" i="1"/>
  <c r="A1212" i="1"/>
  <c r="C1212" i="1"/>
  <c r="E1212" i="1"/>
  <c r="F1212" i="1"/>
  <c r="G1212" i="1"/>
  <c r="H1212" i="1"/>
  <c r="I1212" i="1"/>
  <c r="J1212" i="1"/>
  <c r="K1212" i="1"/>
  <c r="L1212" i="1"/>
  <c r="M1212" i="1"/>
  <c r="N1212" i="1"/>
  <c r="O1212" i="1"/>
  <c r="P1212" i="1"/>
  <c r="Q1212" i="1"/>
  <c r="R1212" i="1"/>
  <c r="S1212" i="1"/>
  <c r="T1212" i="1"/>
  <c r="U1212" i="1"/>
  <c r="V1212" i="1"/>
  <c r="W1212" i="1"/>
  <c r="X1212" i="1"/>
  <c r="Y1212" i="1"/>
  <c r="Z1212" i="1"/>
  <c r="AA1212" i="1"/>
  <c r="AB1212" i="1"/>
  <c r="AC1212" i="1"/>
  <c r="AD1212" i="1"/>
  <c r="AE1212" i="1"/>
  <c r="AF1212" i="1"/>
  <c r="AG1212" i="1"/>
  <c r="AH1212" i="1"/>
  <c r="AI1212" i="1"/>
  <c r="AJ1212" i="1"/>
  <c r="AK1212" i="1"/>
  <c r="AL1212" i="1"/>
  <c r="AM1212" i="1"/>
  <c r="AN1212" i="1"/>
  <c r="AO1212" i="1"/>
  <c r="AP1212" i="1"/>
  <c r="AQ1212" i="1"/>
  <c r="AR1212" i="1"/>
  <c r="AS1212" i="1"/>
  <c r="AT1212" i="1"/>
  <c r="AU1212" i="1"/>
  <c r="AV1212" i="1"/>
  <c r="AW1212" i="1"/>
  <c r="AX1212" i="1"/>
  <c r="AY1212" i="1"/>
  <c r="AZ1212" i="1"/>
  <c r="BA1212" i="1"/>
  <c r="BB1212" i="1"/>
  <c r="BC1212" i="1"/>
  <c r="BD1212" i="1"/>
  <c r="BE1212" i="1"/>
  <c r="A442" i="1"/>
  <c r="C442" i="1"/>
  <c r="E442" i="1"/>
  <c r="F442" i="1"/>
  <c r="G442" i="1"/>
  <c r="H442" i="1"/>
  <c r="I442" i="1"/>
  <c r="J442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V442" i="1"/>
  <c r="AW442" i="1"/>
  <c r="AX442" i="1"/>
  <c r="AY442" i="1"/>
  <c r="AZ442" i="1"/>
  <c r="BA442" i="1"/>
  <c r="BB442" i="1"/>
  <c r="BC442" i="1"/>
  <c r="BD442" i="1"/>
  <c r="BE442" i="1"/>
  <c r="A462" i="1"/>
  <c r="C462" i="1"/>
  <c r="E462" i="1"/>
  <c r="F462" i="1"/>
  <c r="G462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V462" i="1"/>
  <c r="AW462" i="1"/>
  <c r="AX462" i="1"/>
  <c r="AY462" i="1"/>
  <c r="AZ462" i="1"/>
  <c r="BA462" i="1"/>
  <c r="BB462" i="1"/>
  <c r="BC462" i="1"/>
  <c r="BD462" i="1"/>
  <c r="BE462" i="1"/>
  <c r="A482" i="1"/>
  <c r="C482" i="1"/>
  <c r="E482" i="1"/>
  <c r="F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V482" i="1"/>
  <c r="AW482" i="1"/>
  <c r="AX482" i="1"/>
  <c r="AY482" i="1"/>
  <c r="AZ482" i="1"/>
  <c r="BA482" i="1"/>
  <c r="BB482" i="1"/>
  <c r="BC482" i="1"/>
  <c r="BD482" i="1"/>
  <c r="BE482" i="1"/>
  <c r="A1436" i="1"/>
  <c r="C1436" i="1"/>
  <c r="E1436" i="1"/>
  <c r="F1436" i="1"/>
  <c r="G1436" i="1"/>
  <c r="H1436" i="1"/>
  <c r="I1436" i="1"/>
  <c r="J1436" i="1"/>
  <c r="K1436" i="1"/>
  <c r="L1436" i="1"/>
  <c r="M1436" i="1"/>
  <c r="N1436" i="1"/>
  <c r="O1436" i="1"/>
  <c r="P1436" i="1"/>
  <c r="Q1436" i="1"/>
  <c r="R1436" i="1"/>
  <c r="S1436" i="1"/>
  <c r="T1436" i="1"/>
  <c r="U1436" i="1"/>
  <c r="V1436" i="1"/>
  <c r="W1436" i="1"/>
  <c r="X1436" i="1"/>
  <c r="Y1436" i="1"/>
  <c r="Z1436" i="1"/>
  <c r="AA1436" i="1"/>
  <c r="AB1436" i="1"/>
  <c r="AC1436" i="1"/>
  <c r="AD1436" i="1"/>
  <c r="AE1436" i="1"/>
  <c r="AF1436" i="1"/>
  <c r="AG1436" i="1"/>
  <c r="AH1436" i="1"/>
  <c r="AI1436" i="1"/>
  <c r="AJ1436" i="1"/>
  <c r="AK1436" i="1"/>
  <c r="AL1436" i="1"/>
  <c r="AM1436" i="1"/>
  <c r="AN1436" i="1"/>
  <c r="AO1436" i="1"/>
  <c r="AP1436" i="1"/>
  <c r="AQ1436" i="1"/>
  <c r="AR1436" i="1"/>
  <c r="AS1436" i="1"/>
  <c r="AT1436" i="1"/>
  <c r="AU1436" i="1"/>
  <c r="AV1436" i="1"/>
  <c r="AW1436" i="1"/>
  <c r="AX1436" i="1"/>
  <c r="AY1436" i="1"/>
  <c r="AZ1436" i="1"/>
  <c r="BA1436" i="1"/>
  <c r="BB1436" i="1"/>
  <c r="BC1436" i="1"/>
  <c r="BD1436" i="1"/>
  <c r="BE1436" i="1"/>
  <c r="A1454" i="1"/>
  <c r="C1454" i="1"/>
  <c r="E1454" i="1"/>
  <c r="F1454" i="1"/>
  <c r="G1454" i="1"/>
  <c r="H1454" i="1"/>
  <c r="I1454" i="1"/>
  <c r="J1454" i="1"/>
  <c r="K1454" i="1"/>
  <c r="L1454" i="1"/>
  <c r="M1454" i="1"/>
  <c r="N1454" i="1"/>
  <c r="O1454" i="1"/>
  <c r="P1454" i="1"/>
  <c r="Q1454" i="1"/>
  <c r="R1454" i="1"/>
  <c r="S1454" i="1"/>
  <c r="T1454" i="1"/>
  <c r="U1454" i="1"/>
  <c r="V1454" i="1"/>
  <c r="W1454" i="1"/>
  <c r="X1454" i="1"/>
  <c r="Y1454" i="1"/>
  <c r="Z1454" i="1"/>
  <c r="AA1454" i="1"/>
  <c r="AB1454" i="1"/>
  <c r="AC1454" i="1"/>
  <c r="AD1454" i="1"/>
  <c r="AE1454" i="1"/>
  <c r="AF1454" i="1"/>
  <c r="AG1454" i="1"/>
  <c r="AH1454" i="1"/>
  <c r="AI1454" i="1"/>
  <c r="AJ1454" i="1"/>
  <c r="AK1454" i="1"/>
  <c r="AL1454" i="1"/>
  <c r="AM1454" i="1"/>
  <c r="AN1454" i="1"/>
  <c r="AO1454" i="1"/>
  <c r="AP1454" i="1"/>
  <c r="AQ1454" i="1"/>
  <c r="AR1454" i="1"/>
  <c r="AS1454" i="1"/>
  <c r="AT1454" i="1"/>
  <c r="AU1454" i="1"/>
  <c r="AV1454" i="1"/>
  <c r="AW1454" i="1"/>
  <c r="AX1454" i="1"/>
  <c r="AY1454" i="1"/>
  <c r="AZ1454" i="1"/>
  <c r="BA1454" i="1"/>
  <c r="BB1454" i="1"/>
  <c r="BC1454" i="1"/>
  <c r="BD1454" i="1"/>
  <c r="BE1454" i="1"/>
  <c r="A1472" i="1"/>
  <c r="C1472" i="1"/>
  <c r="E1472" i="1"/>
  <c r="F1472" i="1"/>
  <c r="G1472" i="1"/>
  <c r="H1472" i="1"/>
  <c r="I1472" i="1"/>
  <c r="J1472" i="1"/>
  <c r="K1472" i="1"/>
  <c r="L1472" i="1"/>
  <c r="M1472" i="1"/>
  <c r="N1472" i="1"/>
  <c r="O1472" i="1"/>
  <c r="P1472" i="1"/>
  <c r="Q1472" i="1"/>
  <c r="R1472" i="1"/>
  <c r="S1472" i="1"/>
  <c r="T1472" i="1"/>
  <c r="U1472" i="1"/>
  <c r="V1472" i="1"/>
  <c r="W1472" i="1"/>
  <c r="X1472" i="1"/>
  <c r="Y1472" i="1"/>
  <c r="Z1472" i="1"/>
  <c r="AA1472" i="1"/>
  <c r="AB1472" i="1"/>
  <c r="AC1472" i="1"/>
  <c r="AD1472" i="1"/>
  <c r="AE1472" i="1"/>
  <c r="AF1472" i="1"/>
  <c r="AG1472" i="1"/>
  <c r="AH1472" i="1"/>
  <c r="AI1472" i="1"/>
  <c r="AJ1472" i="1"/>
  <c r="AK1472" i="1"/>
  <c r="AL1472" i="1"/>
  <c r="AM1472" i="1"/>
  <c r="AN1472" i="1"/>
  <c r="AO1472" i="1"/>
  <c r="AP1472" i="1"/>
  <c r="AQ1472" i="1"/>
  <c r="AR1472" i="1"/>
  <c r="AS1472" i="1"/>
  <c r="AT1472" i="1"/>
  <c r="AU1472" i="1"/>
  <c r="AV1472" i="1"/>
  <c r="AW1472" i="1"/>
  <c r="AX1472" i="1"/>
  <c r="AY1472" i="1"/>
  <c r="AZ1472" i="1"/>
  <c r="BA1472" i="1"/>
  <c r="BB1472" i="1"/>
  <c r="BC1472" i="1"/>
  <c r="BD1472" i="1"/>
  <c r="BE1472" i="1"/>
  <c r="A792" i="1"/>
  <c r="C792" i="1"/>
  <c r="E792" i="1"/>
  <c r="F792" i="1"/>
  <c r="G792" i="1"/>
  <c r="H792" i="1"/>
  <c r="I792" i="1"/>
  <c r="J792" i="1"/>
  <c r="K792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AG792" i="1"/>
  <c r="AH792" i="1"/>
  <c r="AI792" i="1"/>
  <c r="AJ792" i="1"/>
  <c r="AK792" i="1"/>
  <c r="AL792" i="1"/>
  <c r="AM792" i="1"/>
  <c r="AN792" i="1"/>
  <c r="AO792" i="1"/>
  <c r="AP792" i="1"/>
  <c r="AQ792" i="1"/>
  <c r="AR792" i="1"/>
  <c r="AS792" i="1"/>
  <c r="AT792" i="1"/>
  <c r="AU792" i="1"/>
  <c r="AV792" i="1"/>
  <c r="AW792" i="1"/>
  <c r="AX792" i="1"/>
  <c r="AY792" i="1"/>
  <c r="AZ792" i="1"/>
  <c r="BA792" i="1"/>
  <c r="BB792" i="1"/>
  <c r="BC792" i="1"/>
  <c r="BD792" i="1"/>
  <c r="BE792" i="1"/>
  <c r="A816" i="1"/>
  <c r="C816" i="1"/>
  <c r="E816" i="1"/>
  <c r="F816" i="1"/>
  <c r="G816" i="1"/>
  <c r="H816" i="1"/>
  <c r="I816" i="1"/>
  <c r="J816" i="1"/>
  <c r="K816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AG816" i="1"/>
  <c r="AH816" i="1"/>
  <c r="AI816" i="1"/>
  <c r="AJ816" i="1"/>
  <c r="AK816" i="1"/>
  <c r="AL816" i="1"/>
  <c r="AM816" i="1"/>
  <c r="AN816" i="1"/>
  <c r="AO816" i="1"/>
  <c r="AP816" i="1"/>
  <c r="AQ816" i="1"/>
  <c r="AR816" i="1"/>
  <c r="AS816" i="1"/>
  <c r="AT816" i="1"/>
  <c r="AU816" i="1"/>
  <c r="AV816" i="1"/>
  <c r="AW816" i="1"/>
  <c r="AX816" i="1"/>
  <c r="AY816" i="1"/>
  <c r="AZ816" i="1"/>
  <c r="BA816" i="1"/>
  <c r="BB816" i="1"/>
  <c r="BC816" i="1"/>
  <c r="BD816" i="1"/>
  <c r="BE816" i="1"/>
  <c r="A923" i="1"/>
  <c r="C923" i="1"/>
  <c r="E923" i="1"/>
  <c r="F923" i="1"/>
  <c r="G923" i="1"/>
  <c r="H923" i="1"/>
  <c r="I923" i="1"/>
  <c r="J923" i="1"/>
  <c r="K923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X923" i="1"/>
  <c r="Y923" i="1"/>
  <c r="Z923" i="1"/>
  <c r="AA923" i="1"/>
  <c r="AB923" i="1"/>
  <c r="AC923" i="1"/>
  <c r="AD923" i="1"/>
  <c r="AE923" i="1"/>
  <c r="AF923" i="1"/>
  <c r="AG923" i="1"/>
  <c r="AH923" i="1"/>
  <c r="AI923" i="1"/>
  <c r="AJ923" i="1"/>
  <c r="AK923" i="1"/>
  <c r="AL923" i="1"/>
  <c r="AM923" i="1"/>
  <c r="AN923" i="1"/>
  <c r="AO923" i="1"/>
  <c r="AP923" i="1"/>
  <c r="AQ923" i="1"/>
  <c r="AR923" i="1"/>
  <c r="AS923" i="1"/>
  <c r="AT923" i="1"/>
  <c r="AU923" i="1"/>
  <c r="AV923" i="1"/>
  <c r="AW923" i="1"/>
  <c r="AX923" i="1"/>
  <c r="AY923" i="1"/>
  <c r="AZ923" i="1"/>
  <c r="BA923" i="1"/>
  <c r="BB923" i="1"/>
  <c r="BC923" i="1"/>
  <c r="BD923" i="1"/>
  <c r="BE923" i="1"/>
  <c r="A949" i="1"/>
  <c r="C949" i="1"/>
  <c r="E949" i="1"/>
  <c r="F949" i="1"/>
  <c r="G949" i="1"/>
  <c r="H949" i="1"/>
  <c r="I949" i="1"/>
  <c r="J949" i="1"/>
  <c r="K949" i="1"/>
  <c r="L949" i="1"/>
  <c r="M949" i="1"/>
  <c r="N949" i="1"/>
  <c r="O949" i="1"/>
  <c r="P949" i="1"/>
  <c r="Q949" i="1"/>
  <c r="R949" i="1"/>
  <c r="S949" i="1"/>
  <c r="T949" i="1"/>
  <c r="U949" i="1"/>
  <c r="V949" i="1"/>
  <c r="W949" i="1"/>
  <c r="X949" i="1"/>
  <c r="Y949" i="1"/>
  <c r="Z949" i="1"/>
  <c r="AA949" i="1"/>
  <c r="AB949" i="1"/>
  <c r="AC949" i="1"/>
  <c r="AD949" i="1"/>
  <c r="AE949" i="1"/>
  <c r="AF949" i="1"/>
  <c r="AG949" i="1"/>
  <c r="AH949" i="1"/>
  <c r="AI949" i="1"/>
  <c r="AJ949" i="1"/>
  <c r="AK949" i="1"/>
  <c r="AL949" i="1"/>
  <c r="AM949" i="1"/>
  <c r="AN949" i="1"/>
  <c r="AO949" i="1"/>
  <c r="AP949" i="1"/>
  <c r="AQ949" i="1"/>
  <c r="AR949" i="1"/>
  <c r="AS949" i="1"/>
  <c r="AT949" i="1"/>
  <c r="AU949" i="1"/>
  <c r="AV949" i="1"/>
  <c r="AW949" i="1"/>
  <c r="AX949" i="1"/>
  <c r="AY949" i="1"/>
  <c r="AZ949" i="1"/>
  <c r="BA949" i="1"/>
  <c r="BB949" i="1"/>
  <c r="BC949" i="1"/>
  <c r="BD949" i="1"/>
  <c r="BE949" i="1"/>
  <c r="A1255" i="1"/>
  <c r="C1255" i="1"/>
  <c r="E1255" i="1"/>
  <c r="F1255" i="1"/>
  <c r="G1255" i="1"/>
  <c r="H1255" i="1"/>
  <c r="I1255" i="1"/>
  <c r="J1255" i="1"/>
  <c r="K1255" i="1"/>
  <c r="L1255" i="1"/>
  <c r="M1255" i="1"/>
  <c r="N1255" i="1"/>
  <c r="O1255" i="1"/>
  <c r="P1255" i="1"/>
  <c r="Q1255" i="1"/>
  <c r="R1255" i="1"/>
  <c r="S1255" i="1"/>
  <c r="T1255" i="1"/>
  <c r="U1255" i="1"/>
  <c r="V1255" i="1"/>
  <c r="W1255" i="1"/>
  <c r="X1255" i="1"/>
  <c r="Y1255" i="1"/>
  <c r="Z1255" i="1"/>
  <c r="AA1255" i="1"/>
  <c r="AB1255" i="1"/>
  <c r="AC1255" i="1"/>
  <c r="AD1255" i="1"/>
  <c r="AE1255" i="1"/>
  <c r="AF1255" i="1"/>
  <c r="AG1255" i="1"/>
  <c r="AH1255" i="1"/>
  <c r="AI1255" i="1"/>
  <c r="AJ1255" i="1"/>
  <c r="AK1255" i="1"/>
  <c r="AL1255" i="1"/>
  <c r="AM1255" i="1"/>
  <c r="AN1255" i="1"/>
  <c r="AO1255" i="1"/>
  <c r="AP1255" i="1"/>
  <c r="AQ1255" i="1"/>
  <c r="AR1255" i="1"/>
  <c r="AS1255" i="1"/>
  <c r="AT1255" i="1"/>
  <c r="AU1255" i="1"/>
  <c r="AV1255" i="1"/>
  <c r="AW1255" i="1"/>
  <c r="AX1255" i="1"/>
  <c r="AY1255" i="1"/>
  <c r="AZ1255" i="1"/>
  <c r="BA1255" i="1"/>
  <c r="BB1255" i="1"/>
  <c r="BC1255" i="1"/>
  <c r="BD1255" i="1"/>
  <c r="BE1255" i="1"/>
  <c r="A1276" i="1"/>
  <c r="C1276" i="1"/>
  <c r="E1276" i="1"/>
  <c r="F1276" i="1"/>
  <c r="G1276" i="1"/>
  <c r="H1276" i="1"/>
  <c r="I1276" i="1"/>
  <c r="J1276" i="1"/>
  <c r="K1276" i="1"/>
  <c r="L1276" i="1"/>
  <c r="M1276" i="1"/>
  <c r="N1276" i="1"/>
  <c r="O1276" i="1"/>
  <c r="P1276" i="1"/>
  <c r="Q1276" i="1"/>
  <c r="R1276" i="1"/>
  <c r="S1276" i="1"/>
  <c r="T1276" i="1"/>
  <c r="U1276" i="1"/>
  <c r="V1276" i="1"/>
  <c r="W1276" i="1"/>
  <c r="X1276" i="1"/>
  <c r="Y1276" i="1"/>
  <c r="Z1276" i="1"/>
  <c r="AA1276" i="1"/>
  <c r="AB1276" i="1"/>
  <c r="AC1276" i="1"/>
  <c r="AD1276" i="1"/>
  <c r="AE1276" i="1"/>
  <c r="AF1276" i="1"/>
  <c r="AG1276" i="1"/>
  <c r="AH1276" i="1"/>
  <c r="AI1276" i="1"/>
  <c r="AJ1276" i="1"/>
  <c r="AK1276" i="1"/>
  <c r="AL1276" i="1"/>
  <c r="AM1276" i="1"/>
  <c r="AN1276" i="1"/>
  <c r="AO1276" i="1"/>
  <c r="AP1276" i="1"/>
  <c r="AQ1276" i="1"/>
  <c r="AR1276" i="1"/>
  <c r="AS1276" i="1"/>
  <c r="AT1276" i="1"/>
  <c r="AU1276" i="1"/>
  <c r="AV1276" i="1"/>
  <c r="AW1276" i="1"/>
  <c r="AX1276" i="1"/>
  <c r="AY1276" i="1"/>
  <c r="AZ1276" i="1"/>
  <c r="BA1276" i="1"/>
  <c r="BB1276" i="1"/>
  <c r="BC1276" i="1"/>
  <c r="BD1276" i="1"/>
  <c r="BE1276" i="1"/>
  <c r="A1294" i="1"/>
  <c r="C1294" i="1"/>
  <c r="E1294" i="1"/>
  <c r="F1294" i="1"/>
  <c r="G1294" i="1"/>
  <c r="H1294" i="1"/>
  <c r="I1294" i="1"/>
  <c r="J1294" i="1"/>
  <c r="K1294" i="1"/>
  <c r="L1294" i="1"/>
  <c r="M1294" i="1"/>
  <c r="N1294" i="1"/>
  <c r="O1294" i="1"/>
  <c r="P1294" i="1"/>
  <c r="Q1294" i="1"/>
  <c r="R1294" i="1"/>
  <c r="S1294" i="1"/>
  <c r="T1294" i="1"/>
  <c r="U1294" i="1"/>
  <c r="V1294" i="1"/>
  <c r="W1294" i="1"/>
  <c r="X1294" i="1"/>
  <c r="Y1294" i="1"/>
  <c r="Z1294" i="1"/>
  <c r="AA1294" i="1"/>
  <c r="AB1294" i="1"/>
  <c r="AC1294" i="1"/>
  <c r="AD1294" i="1"/>
  <c r="AE1294" i="1"/>
  <c r="AF1294" i="1"/>
  <c r="AG1294" i="1"/>
  <c r="AH1294" i="1"/>
  <c r="AI1294" i="1"/>
  <c r="AJ1294" i="1"/>
  <c r="AK1294" i="1"/>
  <c r="AL1294" i="1"/>
  <c r="AM1294" i="1"/>
  <c r="AN1294" i="1"/>
  <c r="AO1294" i="1"/>
  <c r="AP1294" i="1"/>
  <c r="AQ1294" i="1"/>
  <c r="AR1294" i="1"/>
  <c r="AS1294" i="1"/>
  <c r="AT1294" i="1"/>
  <c r="AU1294" i="1"/>
  <c r="AV1294" i="1"/>
  <c r="AW1294" i="1"/>
  <c r="AX1294" i="1"/>
  <c r="AY1294" i="1"/>
  <c r="AZ1294" i="1"/>
  <c r="BA1294" i="1"/>
  <c r="BB1294" i="1"/>
  <c r="BC1294" i="1"/>
  <c r="BD1294" i="1"/>
  <c r="BE1294" i="1"/>
  <c r="A600" i="1"/>
  <c r="C600" i="1"/>
  <c r="E600" i="1"/>
  <c r="F600" i="1"/>
  <c r="G600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AG600" i="1"/>
  <c r="AH600" i="1"/>
  <c r="AI600" i="1"/>
  <c r="AJ600" i="1"/>
  <c r="AK600" i="1"/>
  <c r="AL600" i="1"/>
  <c r="AM600" i="1"/>
  <c r="AN600" i="1"/>
  <c r="AO600" i="1"/>
  <c r="AP600" i="1"/>
  <c r="AQ600" i="1"/>
  <c r="AR600" i="1"/>
  <c r="AS600" i="1"/>
  <c r="AT600" i="1"/>
  <c r="AU600" i="1"/>
  <c r="AV600" i="1"/>
  <c r="AW600" i="1"/>
  <c r="AX600" i="1"/>
  <c r="AY600" i="1"/>
  <c r="AZ600" i="1"/>
  <c r="BA600" i="1"/>
  <c r="BB600" i="1"/>
  <c r="BC600" i="1"/>
  <c r="BD600" i="1"/>
  <c r="BE600" i="1"/>
  <c r="A627" i="1"/>
  <c r="C627" i="1"/>
  <c r="E627" i="1"/>
  <c r="F627" i="1"/>
  <c r="G627" i="1"/>
  <c r="H627" i="1"/>
  <c r="I627" i="1"/>
  <c r="J627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Z627" i="1"/>
  <c r="AA627" i="1"/>
  <c r="AB627" i="1"/>
  <c r="AC627" i="1"/>
  <c r="AD627" i="1"/>
  <c r="AE627" i="1"/>
  <c r="AF627" i="1"/>
  <c r="AG627" i="1"/>
  <c r="AH627" i="1"/>
  <c r="AI627" i="1"/>
  <c r="AJ627" i="1"/>
  <c r="AK627" i="1"/>
  <c r="AL627" i="1"/>
  <c r="AM627" i="1"/>
  <c r="AN627" i="1"/>
  <c r="AO627" i="1"/>
  <c r="AP627" i="1"/>
  <c r="AQ627" i="1"/>
  <c r="AR627" i="1"/>
  <c r="AS627" i="1"/>
  <c r="AT627" i="1"/>
  <c r="AU627" i="1"/>
  <c r="AV627" i="1"/>
  <c r="AW627" i="1"/>
  <c r="AX627" i="1"/>
  <c r="AY627" i="1"/>
  <c r="AZ627" i="1"/>
  <c r="BA627" i="1"/>
  <c r="BB627" i="1"/>
  <c r="BC627" i="1"/>
  <c r="BD627" i="1"/>
  <c r="BE627" i="1"/>
  <c r="A1147" i="1"/>
  <c r="C1147" i="1"/>
  <c r="E1147" i="1"/>
  <c r="F1147" i="1"/>
  <c r="G1147" i="1"/>
  <c r="H1147" i="1"/>
  <c r="I1147" i="1"/>
  <c r="J1147" i="1"/>
  <c r="K1147" i="1"/>
  <c r="L1147" i="1"/>
  <c r="M1147" i="1"/>
  <c r="N1147" i="1"/>
  <c r="O1147" i="1"/>
  <c r="P1147" i="1"/>
  <c r="Q1147" i="1"/>
  <c r="R1147" i="1"/>
  <c r="S1147" i="1"/>
  <c r="T1147" i="1"/>
  <c r="U1147" i="1"/>
  <c r="V1147" i="1"/>
  <c r="W1147" i="1"/>
  <c r="X1147" i="1"/>
  <c r="Y1147" i="1"/>
  <c r="Z1147" i="1"/>
  <c r="AA1147" i="1"/>
  <c r="AB1147" i="1"/>
  <c r="AC1147" i="1"/>
  <c r="AD1147" i="1"/>
  <c r="AE1147" i="1"/>
  <c r="AF1147" i="1"/>
  <c r="AG1147" i="1"/>
  <c r="AH1147" i="1"/>
  <c r="AI1147" i="1"/>
  <c r="AJ1147" i="1"/>
  <c r="AK1147" i="1"/>
  <c r="AL1147" i="1"/>
  <c r="AM1147" i="1"/>
  <c r="AN1147" i="1"/>
  <c r="AO1147" i="1"/>
  <c r="AP1147" i="1"/>
  <c r="AQ1147" i="1"/>
  <c r="AR1147" i="1"/>
  <c r="AS1147" i="1"/>
  <c r="AT1147" i="1"/>
  <c r="AU1147" i="1"/>
  <c r="AV1147" i="1"/>
  <c r="AW1147" i="1"/>
  <c r="AX1147" i="1"/>
  <c r="AY1147" i="1"/>
  <c r="AZ1147" i="1"/>
  <c r="BA1147" i="1"/>
  <c r="BB1147" i="1"/>
  <c r="BC1147" i="1"/>
  <c r="BD1147" i="1"/>
  <c r="BE1147" i="1"/>
  <c r="A61" i="1"/>
  <c r="C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A82" i="1"/>
  <c r="C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A96" i="1"/>
  <c r="C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A1085" i="1"/>
  <c r="C1085" i="1"/>
  <c r="E1085" i="1"/>
  <c r="F1085" i="1"/>
  <c r="G1085" i="1"/>
  <c r="H1085" i="1"/>
  <c r="I1085" i="1"/>
  <c r="J1085" i="1"/>
  <c r="K1085" i="1"/>
  <c r="L1085" i="1"/>
  <c r="M1085" i="1"/>
  <c r="N1085" i="1"/>
  <c r="O1085" i="1"/>
  <c r="P1085" i="1"/>
  <c r="Q1085" i="1"/>
  <c r="R1085" i="1"/>
  <c r="S1085" i="1"/>
  <c r="T1085" i="1"/>
  <c r="U1085" i="1"/>
  <c r="V1085" i="1"/>
  <c r="W1085" i="1"/>
  <c r="X1085" i="1"/>
  <c r="Y1085" i="1"/>
  <c r="Z1085" i="1"/>
  <c r="AA1085" i="1"/>
  <c r="AB1085" i="1"/>
  <c r="AC1085" i="1"/>
  <c r="AD1085" i="1"/>
  <c r="AE1085" i="1"/>
  <c r="AF1085" i="1"/>
  <c r="AG1085" i="1"/>
  <c r="AH1085" i="1"/>
  <c r="AI1085" i="1"/>
  <c r="AJ1085" i="1"/>
  <c r="AK1085" i="1"/>
  <c r="AL1085" i="1"/>
  <c r="AM1085" i="1"/>
  <c r="AN1085" i="1"/>
  <c r="AO1085" i="1"/>
  <c r="AP1085" i="1"/>
  <c r="AQ1085" i="1"/>
  <c r="AR1085" i="1"/>
  <c r="AS1085" i="1"/>
  <c r="AT1085" i="1"/>
  <c r="AU1085" i="1"/>
  <c r="AV1085" i="1"/>
  <c r="AW1085" i="1"/>
  <c r="AX1085" i="1"/>
  <c r="AY1085" i="1"/>
  <c r="AZ1085" i="1"/>
  <c r="BA1085" i="1"/>
  <c r="BB1085" i="1"/>
  <c r="BC1085" i="1"/>
  <c r="BD1085" i="1"/>
  <c r="BE1085" i="1"/>
  <c r="A1105" i="1"/>
  <c r="C1105" i="1"/>
  <c r="E1105" i="1"/>
  <c r="F1105" i="1"/>
  <c r="G1105" i="1"/>
  <c r="H1105" i="1"/>
  <c r="I1105" i="1"/>
  <c r="J1105" i="1"/>
  <c r="K1105" i="1"/>
  <c r="L1105" i="1"/>
  <c r="M1105" i="1"/>
  <c r="N1105" i="1"/>
  <c r="O1105" i="1"/>
  <c r="P1105" i="1"/>
  <c r="Q1105" i="1"/>
  <c r="R1105" i="1"/>
  <c r="S1105" i="1"/>
  <c r="T1105" i="1"/>
  <c r="U1105" i="1"/>
  <c r="V1105" i="1"/>
  <c r="W1105" i="1"/>
  <c r="X1105" i="1"/>
  <c r="Y1105" i="1"/>
  <c r="Z1105" i="1"/>
  <c r="AA1105" i="1"/>
  <c r="AB1105" i="1"/>
  <c r="AC1105" i="1"/>
  <c r="AD1105" i="1"/>
  <c r="AE1105" i="1"/>
  <c r="AF1105" i="1"/>
  <c r="AG1105" i="1"/>
  <c r="AH1105" i="1"/>
  <c r="AI1105" i="1"/>
  <c r="AJ1105" i="1"/>
  <c r="AK1105" i="1"/>
  <c r="AL1105" i="1"/>
  <c r="AM1105" i="1"/>
  <c r="AN1105" i="1"/>
  <c r="AO1105" i="1"/>
  <c r="AP1105" i="1"/>
  <c r="AQ1105" i="1"/>
  <c r="AR1105" i="1"/>
  <c r="AS1105" i="1"/>
  <c r="AT1105" i="1"/>
  <c r="AU1105" i="1"/>
  <c r="AV1105" i="1"/>
  <c r="AW1105" i="1"/>
  <c r="AX1105" i="1"/>
  <c r="AY1105" i="1"/>
  <c r="AZ1105" i="1"/>
  <c r="BA1105" i="1"/>
  <c r="BB1105" i="1"/>
  <c r="BC1105" i="1"/>
  <c r="BD1105" i="1"/>
  <c r="BE1105" i="1"/>
  <c r="A1121" i="1"/>
  <c r="C1121" i="1"/>
  <c r="E1121" i="1"/>
  <c r="F1121" i="1"/>
  <c r="G1121" i="1"/>
  <c r="H1121" i="1"/>
  <c r="I1121" i="1"/>
  <c r="J1121" i="1"/>
  <c r="K1121" i="1"/>
  <c r="L1121" i="1"/>
  <c r="M1121" i="1"/>
  <c r="N1121" i="1"/>
  <c r="O1121" i="1"/>
  <c r="P1121" i="1"/>
  <c r="Q1121" i="1"/>
  <c r="R1121" i="1"/>
  <c r="S1121" i="1"/>
  <c r="T1121" i="1"/>
  <c r="U1121" i="1"/>
  <c r="V1121" i="1"/>
  <c r="W1121" i="1"/>
  <c r="X1121" i="1"/>
  <c r="Y1121" i="1"/>
  <c r="Z1121" i="1"/>
  <c r="AA1121" i="1"/>
  <c r="AB1121" i="1"/>
  <c r="AC1121" i="1"/>
  <c r="AD1121" i="1"/>
  <c r="AE1121" i="1"/>
  <c r="AF1121" i="1"/>
  <c r="AG1121" i="1"/>
  <c r="AH1121" i="1"/>
  <c r="AI1121" i="1"/>
  <c r="AJ1121" i="1"/>
  <c r="AK1121" i="1"/>
  <c r="AL1121" i="1"/>
  <c r="AM1121" i="1"/>
  <c r="AN1121" i="1"/>
  <c r="AO1121" i="1"/>
  <c r="AP1121" i="1"/>
  <c r="AQ1121" i="1"/>
  <c r="AR1121" i="1"/>
  <c r="AS1121" i="1"/>
  <c r="AT1121" i="1"/>
  <c r="AU1121" i="1"/>
  <c r="AV1121" i="1"/>
  <c r="AW1121" i="1"/>
  <c r="AX1121" i="1"/>
  <c r="AY1121" i="1"/>
  <c r="AZ1121" i="1"/>
  <c r="BA1121" i="1"/>
  <c r="BB1121" i="1"/>
  <c r="BC1121" i="1"/>
  <c r="BD1121" i="1"/>
  <c r="BE1121" i="1"/>
  <c r="A832" i="1"/>
  <c r="C832" i="1"/>
  <c r="E832" i="1"/>
  <c r="F832" i="1"/>
  <c r="G832" i="1"/>
  <c r="H832" i="1"/>
  <c r="I832" i="1"/>
  <c r="J832" i="1"/>
  <c r="K832" i="1"/>
  <c r="L832" i="1"/>
  <c r="M832" i="1"/>
  <c r="N832" i="1"/>
  <c r="O832" i="1"/>
  <c r="P832" i="1"/>
  <c r="Q832" i="1"/>
  <c r="R832" i="1"/>
  <c r="S832" i="1"/>
  <c r="T832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AG832" i="1"/>
  <c r="AH832" i="1"/>
  <c r="AI832" i="1"/>
  <c r="AJ832" i="1"/>
  <c r="AK832" i="1"/>
  <c r="AL832" i="1"/>
  <c r="AM832" i="1"/>
  <c r="AN832" i="1"/>
  <c r="AO832" i="1"/>
  <c r="AP832" i="1"/>
  <c r="AQ832" i="1"/>
  <c r="AR832" i="1"/>
  <c r="AS832" i="1"/>
  <c r="AT832" i="1"/>
  <c r="AU832" i="1"/>
  <c r="AV832" i="1"/>
  <c r="AW832" i="1"/>
  <c r="AX832" i="1"/>
  <c r="AY832" i="1"/>
  <c r="AZ832" i="1"/>
  <c r="BA832" i="1"/>
  <c r="BB832" i="1"/>
  <c r="BC832" i="1"/>
  <c r="BD832" i="1"/>
  <c r="BE832" i="1"/>
  <c r="A857" i="1"/>
  <c r="C857" i="1"/>
  <c r="E857" i="1"/>
  <c r="F857" i="1"/>
  <c r="G857" i="1"/>
  <c r="H857" i="1"/>
  <c r="I857" i="1"/>
  <c r="J857" i="1"/>
  <c r="K857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X857" i="1"/>
  <c r="Y857" i="1"/>
  <c r="Z857" i="1"/>
  <c r="AA857" i="1"/>
  <c r="AB857" i="1"/>
  <c r="AC857" i="1"/>
  <c r="AD857" i="1"/>
  <c r="AE857" i="1"/>
  <c r="AF857" i="1"/>
  <c r="AG857" i="1"/>
  <c r="AH857" i="1"/>
  <c r="AI857" i="1"/>
  <c r="AJ857" i="1"/>
  <c r="AK857" i="1"/>
  <c r="AL857" i="1"/>
  <c r="AM857" i="1"/>
  <c r="AN857" i="1"/>
  <c r="AO857" i="1"/>
  <c r="AP857" i="1"/>
  <c r="AQ857" i="1"/>
  <c r="AR857" i="1"/>
  <c r="AS857" i="1"/>
  <c r="AT857" i="1"/>
  <c r="AU857" i="1"/>
  <c r="AV857" i="1"/>
  <c r="AW857" i="1"/>
  <c r="AX857" i="1"/>
  <c r="AY857" i="1"/>
  <c r="AZ857" i="1"/>
  <c r="BA857" i="1"/>
  <c r="BB857" i="1"/>
  <c r="BC857" i="1"/>
  <c r="BD857" i="1"/>
  <c r="BE857" i="1"/>
  <c r="A1064" i="1"/>
  <c r="C1064" i="1"/>
  <c r="E1064" i="1"/>
  <c r="F1064" i="1"/>
  <c r="G1064" i="1"/>
  <c r="H1064" i="1"/>
  <c r="I1064" i="1"/>
  <c r="J1064" i="1"/>
  <c r="K1064" i="1"/>
  <c r="L1064" i="1"/>
  <c r="M1064" i="1"/>
  <c r="N1064" i="1"/>
  <c r="O1064" i="1"/>
  <c r="P1064" i="1"/>
  <c r="Q1064" i="1"/>
  <c r="R1064" i="1"/>
  <c r="S1064" i="1"/>
  <c r="T1064" i="1"/>
  <c r="U1064" i="1"/>
  <c r="V1064" i="1"/>
  <c r="W1064" i="1"/>
  <c r="X1064" i="1"/>
  <c r="Y1064" i="1"/>
  <c r="Z1064" i="1"/>
  <c r="AA1064" i="1"/>
  <c r="AB1064" i="1"/>
  <c r="AC1064" i="1"/>
  <c r="AD1064" i="1"/>
  <c r="AE1064" i="1"/>
  <c r="AF1064" i="1"/>
  <c r="AG1064" i="1"/>
  <c r="AH1064" i="1"/>
  <c r="AI1064" i="1"/>
  <c r="AJ1064" i="1"/>
  <c r="AK1064" i="1"/>
  <c r="AL1064" i="1"/>
  <c r="AM1064" i="1"/>
  <c r="AN1064" i="1"/>
  <c r="AO1064" i="1"/>
  <c r="AP1064" i="1"/>
  <c r="AQ1064" i="1"/>
  <c r="AR1064" i="1"/>
  <c r="AS1064" i="1"/>
  <c r="AT1064" i="1"/>
  <c r="AU1064" i="1"/>
  <c r="AV1064" i="1"/>
  <c r="AW1064" i="1"/>
  <c r="AX1064" i="1"/>
  <c r="AY1064" i="1"/>
  <c r="AZ1064" i="1"/>
  <c r="BA1064" i="1"/>
  <c r="BB1064" i="1"/>
  <c r="BC1064" i="1"/>
  <c r="BD1064" i="1"/>
  <c r="BE1064" i="1"/>
  <c r="A1089" i="1"/>
  <c r="C1089" i="1"/>
  <c r="E1089" i="1"/>
  <c r="F1089" i="1"/>
  <c r="G1089" i="1"/>
  <c r="H1089" i="1"/>
  <c r="I1089" i="1"/>
  <c r="J1089" i="1"/>
  <c r="K1089" i="1"/>
  <c r="L1089" i="1"/>
  <c r="M1089" i="1"/>
  <c r="N1089" i="1"/>
  <c r="O1089" i="1"/>
  <c r="P1089" i="1"/>
  <c r="Q1089" i="1"/>
  <c r="R1089" i="1"/>
  <c r="S1089" i="1"/>
  <c r="T1089" i="1"/>
  <c r="U1089" i="1"/>
  <c r="V1089" i="1"/>
  <c r="W1089" i="1"/>
  <c r="X1089" i="1"/>
  <c r="Y1089" i="1"/>
  <c r="Z1089" i="1"/>
  <c r="AA1089" i="1"/>
  <c r="AB1089" i="1"/>
  <c r="AC1089" i="1"/>
  <c r="AD1089" i="1"/>
  <c r="AE1089" i="1"/>
  <c r="AF1089" i="1"/>
  <c r="AG1089" i="1"/>
  <c r="AH1089" i="1"/>
  <c r="AI1089" i="1"/>
  <c r="AJ1089" i="1"/>
  <c r="AK1089" i="1"/>
  <c r="AL1089" i="1"/>
  <c r="AM1089" i="1"/>
  <c r="AN1089" i="1"/>
  <c r="AO1089" i="1"/>
  <c r="AP1089" i="1"/>
  <c r="AQ1089" i="1"/>
  <c r="AR1089" i="1"/>
  <c r="AS1089" i="1"/>
  <c r="AT1089" i="1"/>
  <c r="AU1089" i="1"/>
  <c r="AV1089" i="1"/>
  <c r="AW1089" i="1"/>
  <c r="AX1089" i="1"/>
  <c r="AY1089" i="1"/>
  <c r="AZ1089" i="1"/>
  <c r="BA1089" i="1"/>
  <c r="BB1089" i="1"/>
  <c r="BC1089" i="1"/>
  <c r="BD1089" i="1"/>
  <c r="BE1089" i="1"/>
  <c r="A1110" i="1"/>
  <c r="C1110" i="1"/>
  <c r="E1110" i="1"/>
  <c r="F1110" i="1"/>
  <c r="G1110" i="1"/>
  <c r="H1110" i="1"/>
  <c r="I1110" i="1"/>
  <c r="J1110" i="1"/>
  <c r="K1110" i="1"/>
  <c r="L1110" i="1"/>
  <c r="M1110" i="1"/>
  <c r="N1110" i="1"/>
  <c r="O1110" i="1"/>
  <c r="P1110" i="1"/>
  <c r="Q1110" i="1"/>
  <c r="R1110" i="1"/>
  <c r="S1110" i="1"/>
  <c r="T1110" i="1"/>
  <c r="U1110" i="1"/>
  <c r="V1110" i="1"/>
  <c r="W1110" i="1"/>
  <c r="X1110" i="1"/>
  <c r="Y1110" i="1"/>
  <c r="Z1110" i="1"/>
  <c r="AA1110" i="1"/>
  <c r="AB1110" i="1"/>
  <c r="AC1110" i="1"/>
  <c r="AD1110" i="1"/>
  <c r="AE1110" i="1"/>
  <c r="AF1110" i="1"/>
  <c r="AG1110" i="1"/>
  <c r="AH1110" i="1"/>
  <c r="AI1110" i="1"/>
  <c r="AJ1110" i="1"/>
  <c r="AK1110" i="1"/>
  <c r="AL1110" i="1"/>
  <c r="AM1110" i="1"/>
  <c r="AN1110" i="1"/>
  <c r="AO1110" i="1"/>
  <c r="AP1110" i="1"/>
  <c r="AQ1110" i="1"/>
  <c r="AR1110" i="1"/>
  <c r="AS1110" i="1"/>
  <c r="AT1110" i="1"/>
  <c r="AU1110" i="1"/>
  <c r="AV1110" i="1"/>
  <c r="AW1110" i="1"/>
  <c r="AX1110" i="1"/>
  <c r="AY1110" i="1"/>
  <c r="AZ1110" i="1"/>
  <c r="BA1110" i="1"/>
  <c r="BB1110" i="1"/>
  <c r="BC1110" i="1"/>
  <c r="BD1110" i="1"/>
  <c r="BE1110" i="1"/>
  <c r="A881" i="1"/>
  <c r="C881" i="1"/>
  <c r="E881" i="1"/>
  <c r="F881" i="1"/>
  <c r="G881" i="1"/>
  <c r="H881" i="1"/>
  <c r="I881" i="1"/>
  <c r="J881" i="1"/>
  <c r="K881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X881" i="1"/>
  <c r="Y881" i="1"/>
  <c r="Z881" i="1"/>
  <c r="AA881" i="1"/>
  <c r="AB881" i="1"/>
  <c r="AC881" i="1"/>
  <c r="AD881" i="1"/>
  <c r="AE881" i="1"/>
  <c r="AF881" i="1"/>
  <c r="AG881" i="1"/>
  <c r="AH881" i="1"/>
  <c r="AI881" i="1"/>
  <c r="AJ881" i="1"/>
  <c r="AK881" i="1"/>
  <c r="AL881" i="1"/>
  <c r="AM881" i="1"/>
  <c r="AN881" i="1"/>
  <c r="AO881" i="1"/>
  <c r="AP881" i="1"/>
  <c r="AQ881" i="1"/>
  <c r="AR881" i="1"/>
  <c r="AS881" i="1"/>
  <c r="AT881" i="1"/>
  <c r="AU881" i="1"/>
  <c r="AV881" i="1"/>
  <c r="AW881" i="1"/>
  <c r="AX881" i="1"/>
  <c r="AY881" i="1"/>
  <c r="AZ881" i="1"/>
  <c r="BA881" i="1"/>
  <c r="BB881" i="1"/>
  <c r="BC881" i="1"/>
  <c r="BD881" i="1"/>
  <c r="BE881" i="1"/>
  <c r="A915" i="1"/>
  <c r="C915" i="1"/>
  <c r="E915" i="1"/>
  <c r="F915" i="1"/>
  <c r="G915" i="1"/>
  <c r="H915" i="1"/>
  <c r="I915" i="1"/>
  <c r="J915" i="1"/>
  <c r="K915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X915" i="1"/>
  <c r="Y915" i="1"/>
  <c r="Z915" i="1"/>
  <c r="AA915" i="1"/>
  <c r="AB915" i="1"/>
  <c r="AC915" i="1"/>
  <c r="AD915" i="1"/>
  <c r="AE915" i="1"/>
  <c r="AF915" i="1"/>
  <c r="AG915" i="1"/>
  <c r="AH915" i="1"/>
  <c r="AI915" i="1"/>
  <c r="AJ915" i="1"/>
  <c r="AK915" i="1"/>
  <c r="AL915" i="1"/>
  <c r="AM915" i="1"/>
  <c r="AN915" i="1"/>
  <c r="AO915" i="1"/>
  <c r="AP915" i="1"/>
  <c r="AQ915" i="1"/>
  <c r="AR915" i="1"/>
  <c r="AS915" i="1"/>
  <c r="AT915" i="1"/>
  <c r="AU915" i="1"/>
  <c r="AV915" i="1"/>
  <c r="AW915" i="1"/>
  <c r="AX915" i="1"/>
  <c r="AY915" i="1"/>
  <c r="AZ915" i="1"/>
  <c r="BA915" i="1"/>
  <c r="BB915" i="1"/>
  <c r="BC915" i="1"/>
  <c r="BD915" i="1"/>
  <c r="BE915" i="1"/>
  <c r="A941" i="1"/>
  <c r="C941" i="1"/>
  <c r="E941" i="1"/>
  <c r="F941" i="1"/>
  <c r="G941" i="1"/>
  <c r="H941" i="1"/>
  <c r="I941" i="1"/>
  <c r="J941" i="1"/>
  <c r="K941" i="1"/>
  <c r="L941" i="1"/>
  <c r="M941" i="1"/>
  <c r="N941" i="1"/>
  <c r="O941" i="1"/>
  <c r="P941" i="1"/>
  <c r="Q941" i="1"/>
  <c r="R941" i="1"/>
  <c r="S941" i="1"/>
  <c r="T941" i="1"/>
  <c r="U941" i="1"/>
  <c r="V941" i="1"/>
  <c r="W941" i="1"/>
  <c r="X941" i="1"/>
  <c r="Y941" i="1"/>
  <c r="Z941" i="1"/>
  <c r="AA941" i="1"/>
  <c r="AB941" i="1"/>
  <c r="AC941" i="1"/>
  <c r="AD941" i="1"/>
  <c r="AE941" i="1"/>
  <c r="AF941" i="1"/>
  <c r="AG941" i="1"/>
  <c r="AH941" i="1"/>
  <c r="AI941" i="1"/>
  <c r="AJ941" i="1"/>
  <c r="AK941" i="1"/>
  <c r="AL941" i="1"/>
  <c r="AM941" i="1"/>
  <c r="AN941" i="1"/>
  <c r="AO941" i="1"/>
  <c r="AP941" i="1"/>
  <c r="AQ941" i="1"/>
  <c r="AR941" i="1"/>
  <c r="AS941" i="1"/>
  <c r="AT941" i="1"/>
  <c r="AU941" i="1"/>
  <c r="AV941" i="1"/>
  <c r="AW941" i="1"/>
  <c r="AX941" i="1"/>
  <c r="AY941" i="1"/>
  <c r="AZ941" i="1"/>
  <c r="BA941" i="1"/>
  <c r="BB941" i="1"/>
  <c r="BC941" i="1"/>
  <c r="BD941" i="1"/>
  <c r="BE941" i="1"/>
  <c r="A361" i="1"/>
  <c r="C361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A386" i="1"/>
  <c r="C386" i="1"/>
  <c r="E386" i="1"/>
  <c r="F386" i="1"/>
  <c r="G386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X386" i="1"/>
  <c r="AY386" i="1"/>
  <c r="AZ386" i="1"/>
  <c r="BA386" i="1"/>
  <c r="BB386" i="1"/>
  <c r="BC386" i="1"/>
  <c r="BD386" i="1"/>
  <c r="BE386" i="1"/>
  <c r="A1288" i="1"/>
  <c r="C1288" i="1"/>
  <c r="E1288" i="1"/>
  <c r="F1288" i="1"/>
  <c r="G1288" i="1"/>
  <c r="H1288" i="1"/>
  <c r="I1288" i="1"/>
  <c r="J1288" i="1"/>
  <c r="K1288" i="1"/>
  <c r="L1288" i="1"/>
  <c r="M1288" i="1"/>
  <c r="N1288" i="1"/>
  <c r="O1288" i="1"/>
  <c r="P1288" i="1"/>
  <c r="Q1288" i="1"/>
  <c r="R1288" i="1"/>
  <c r="S1288" i="1"/>
  <c r="T1288" i="1"/>
  <c r="U1288" i="1"/>
  <c r="V1288" i="1"/>
  <c r="W1288" i="1"/>
  <c r="X1288" i="1"/>
  <c r="Y1288" i="1"/>
  <c r="Z1288" i="1"/>
  <c r="AA1288" i="1"/>
  <c r="AB1288" i="1"/>
  <c r="AC1288" i="1"/>
  <c r="AD1288" i="1"/>
  <c r="AE1288" i="1"/>
  <c r="AF1288" i="1"/>
  <c r="AG1288" i="1"/>
  <c r="AH1288" i="1"/>
  <c r="AI1288" i="1"/>
  <c r="AJ1288" i="1"/>
  <c r="AK1288" i="1"/>
  <c r="AL1288" i="1"/>
  <c r="AM1288" i="1"/>
  <c r="AN1288" i="1"/>
  <c r="AO1288" i="1"/>
  <c r="AP1288" i="1"/>
  <c r="AQ1288" i="1"/>
  <c r="AR1288" i="1"/>
  <c r="AS1288" i="1"/>
  <c r="AT1288" i="1"/>
  <c r="AU1288" i="1"/>
  <c r="AV1288" i="1"/>
  <c r="AW1288" i="1"/>
  <c r="AX1288" i="1"/>
  <c r="AY1288" i="1"/>
  <c r="AZ1288" i="1"/>
  <c r="BA1288" i="1"/>
  <c r="BB1288" i="1"/>
  <c r="BC1288" i="1"/>
  <c r="BD1288" i="1"/>
  <c r="BE1288" i="1"/>
  <c r="A406" i="1"/>
  <c r="C406" i="1"/>
  <c r="E406" i="1"/>
  <c r="F406" i="1"/>
  <c r="G406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AX406" i="1"/>
  <c r="AY406" i="1"/>
  <c r="AZ406" i="1"/>
  <c r="BA406" i="1"/>
  <c r="BB406" i="1"/>
  <c r="BC406" i="1"/>
  <c r="BD406" i="1"/>
  <c r="BE406" i="1"/>
  <c r="A190" i="1"/>
  <c r="C190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A250" i="1"/>
  <c r="C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A746" i="1"/>
  <c r="C746" i="1"/>
  <c r="E746" i="1"/>
  <c r="F746" i="1"/>
  <c r="G746" i="1"/>
  <c r="H746" i="1"/>
  <c r="I746" i="1"/>
  <c r="J746" i="1"/>
  <c r="K746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AG746" i="1"/>
  <c r="AH746" i="1"/>
  <c r="AI746" i="1"/>
  <c r="AJ746" i="1"/>
  <c r="AK746" i="1"/>
  <c r="AL746" i="1"/>
  <c r="AM746" i="1"/>
  <c r="AN746" i="1"/>
  <c r="AO746" i="1"/>
  <c r="AP746" i="1"/>
  <c r="AQ746" i="1"/>
  <c r="AR746" i="1"/>
  <c r="AS746" i="1"/>
  <c r="AT746" i="1"/>
  <c r="AU746" i="1"/>
  <c r="AV746" i="1"/>
  <c r="AW746" i="1"/>
  <c r="AX746" i="1"/>
  <c r="AY746" i="1"/>
  <c r="AZ746" i="1"/>
  <c r="BA746" i="1"/>
  <c r="BB746" i="1"/>
  <c r="BC746" i="1"/>
  <c r="BD746" i="1"/>
  <c r="BE746" i="1"/>
  <c r="A171" i="1"/>
  <c r="C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A726" i="1"/>
  <c r="C726" i="1"/>
  <c r="E726" i="1"/>
  <c r="F726" i="1"/>
  <c r="G726" i="1"/>
  <c r="H726" i="1"/>
  <c r="I726" i="1"/>
  <c r="J726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AG726" i="1"/>
  <c r="AH726" i="1"/>
  <c r="AI726" i="1"/>
  <c r="AJ726" i="1"/>
  <c r="AK726" i="1"/>
  <c r="AL726" i="1"/>
  <c r="AM726" i="1"/>
  <c r="AN726" i="1"/>
  <c r="AO726" i="1"/>
  <c r="AP726" i="1"/>
  <c r="AQ726" i="1"/>
  <c r="AR726" i="1"/>
  <c r="AS726" i="1"/>
  <c r="AT726" i="1"/>
  <c r="AU726" i="1"/>
  <c r="AV726" i="1"/>
  <c r="AW726" i="1"/>
  <c r="AX726" i="1"/>
  <c r="AY726" i="1"/>
  <c r="AZ726" i="1"/>
  <c r="BA726" i="1"/>
  <c r="BB726" i="1"/>
  <c r="BC726" i="1"/>
  <c r="BD726" i="1"/>
  <c r="BE726" i="1"/>
  <c r="A830" i="1"/>
  <c r="C830" i="1"/>
  <c r="E830" i="1"/>
  <c r="F830" i="1"/>
  <c r="G830" i="1"/>
  <c r="H830" i="1"/>
  <c r="I830" i="1"/>
  <c r="J830" i="1"/>
  <c r="K830" i="1"/>
  <c r="L830" i="1"/>
  <c r="M830" i="1"/>
  <c r="N830" i="1"/>
  <c r="O830" i="1"/>
  <c r="P830" i="1"/>
  <c r="Q830" i="1"/>
  <c r="R830" i="1"/>
  <c r="S830" i="1"/>
  <c r="T830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AG830" i="1"/>
  <c r="AH830" i="1"/>
  <c r="AI830" i="1"/>
  <c r="AJ830" i="1"/>
  <c r="AK830" i="1"/>
  <c r="AL830" i="1"/>
  <c r="AM830" i="1"/>
  <c r="AN830" i="1"/>
  <c r="AO830" i="1"/>
  <c r="AP830" i="1"/>
  <c r="AQ830" i="1"/>
  <c r="AR830" i="1"/>
  <c r="AS830" i="1"/>
  <c r="AT830" i="1"/>
  <c r="AU830" i="1"/>
  <c r="AV830" i="1"/>
  <c r="AW830" i="1"/>
  <c r="AX830" i="1"/>
  <c r="AY830" i="1"/>
  <c r="AZ830" i="1"/>
  <c r="BA830" i="1"/>
  <c r="BB830" i="1"/>
  <c r="BC830" i="1"/>
  <c r="BD830" i="1"/>
  <c r="BE830" i="1"/>
  <c r="A266" i="1"/>
  <c r="C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A286" i="1"/>
  <c r="C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A302" i="1"/>
  <c r="C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A491" i="1"/>
  <c r="C491" i="1"/>
  <c r="E491" i="1"/>
  <c r="F491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AG491" i="1"/>
  <c r="AH491" i="1"/>
  <c r="AI491" i="1"/>
  <c r="AJ491" i="1"/>
  <c r="AK491" i="1"/>
  <c r="AL491" i="1"/>
  <c r="AM491" i="1"/>
  <c r="AN491" i="1"/>
  <c r="AO491" i="1"/>
  <c r="AP491" i="1"/>
  <c r="AQ491" i="1"/>
  <c r="AR491" i="1"/>
  <c r="AS491" i="1"/>
  <c r="AT491" i="1"/>
  <c r="AU491" i="1"/>
  <c r="AV491" i="1"/>
  <c r="AW491" i="1"/>
  <c r="AX491" i="1"/>
  <c r="AY491" i="1"/>
  <c r="AZ491" i="1"/>
  <c r="BA491" i="1"/>
  <c r="BB491" i="1"/>
  <c r="BC491" i="1"/>
  <c r="BD491" i="1"/>
  <c r="BE491" i="1"/>
  <c r="A1373" i="1"/>
  <c r="C1373" i="1"/>
  <c r="E1373" i="1"/>
  <c r="F1373" i="1"/>
  <c r="G1373" i="1"/>
  <c r="H1373" i="1"/>
  <c r="I1373" i="1"/>
  <c r="J1373" i="1"/>
  <c r="K1373" i="1"/>
  <c r="L1373" i="1"/>
  <c r="M1373" i="1"/>
  <c r="N1373" i="1"/>
  <c r="O1373" i="1"/>
  <c r="P1373" i="1"/>
  <c r="Q1373" i="1"/>
  <c r="R1373" i="1"/>
  <c r="S1373" i="1"/>
  <c r="T1373" i="1"/>
  <c r="U1373" i="1"/>
  <c r="V1373" i="1"/>
  <c r="W1373" i="1"/>
  <c r="X1373" i="1"/>
  <c r="Y1373" i="1"/>
  <c r="Z1373" i="1"/>
  <c r="AA1373" i="1"/>
  <c r="AB1373" i="1"/>
  <c r="AC1373" i="1"/>
  <c r="AD1373" i="1"/>
  <c r="AE1373" i="1"/>
  <c r="AF1373" i="1"/>
  <c r="AG1373" i="1"/>
  <c r="AH1373" i="1"/>
  <c r="AI1373" i="1"/>
  <c r="AJ1373" i="1"/>
  <c r="AK1373" i="1"/>
  <c r="AL1373" i="1"/>
  <c r="AM1373" i="1"/>
  <c r="AN1373" i="1"/>
  <c r="AO1373" i="1"/>
  <c r="AP1373" i="1"/>
  <c r="AQ1373" i="1"/>
  <c r="AR1373" i="1"/>
  <c r="AS1373" i="1"/>
  <c r="AT1373" i="1"/>
  <c r="AU1373" i="1"/>
  <c r="AV1373" i="1"/>
  <c r="AW1373" i="1"/>
  <c r="AX1373" i="1"/>
  <c r="AY1373" i="1"/>
  <c r="AZ1373" i="1"/>
  <c r="BA1373" i="1"/>
  <c r="BB1373" i="1"/>
  <c r="BC1373" i="1"/>
  <c r="BD1373" i="1"/>
  <c r="BE1373" i="1"/>
  <c r="A24" i="1"/>
  <c r="C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A46" i="1"/>
  <c r="C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A1388" i="1"/>
  <c r="C1388" i="1"/>
  <c r="E1388" i="1"/>
  <c r="F1388" i="1"/>
  <c r="G1388" i="1"/>
  <c r="H1388" i="1"/>
  <c r="I1388" i="1"/>
  <c r="J1388" i="1"/>
  <c r="K1388" i="1"/>
  <c r="L1388" i="1"/>
  <c r="M1388" i="1"/>
  <c r="N1388" i="1"/>
  <c r="O1388" i="1"/>
  <c r="P1388" i="1"/>
  <c r="Q1388" i="1"/>
  <c r="R1388" i="1"/>
  <c r="S1388" i="1"/>
  <c r="T1388" i="1"/>
  <c r="U1388" i="1"/>
  <c r="V1388" i="1"/>
  <c r="W1388" i="1"/>
  <c r="X1388" i="1"/>
  <c r="Y1388" i="1"/>
  <c r="Z1388" i="1"/>
  <c r="AA1388" i="1"/>
  <c r="AB1388" i="1"/>
  <c r="AC1388" i="1"/>
  <c r="AD1388" i="1"/>
  <c r="AE1388" i="1"/>
  <c r="AF1388" i="1"/>
  <c r="AG1388" i="1"/>
  <c r="AH1388" i="1"/>
  <c r="AI1388" i="1"/>
  <c r="AJ1388" i="1"/>
  <c r="AK1388" i="1"/>
  <c r="AL1388" i="1"/>
  <c r="AM1388" i="1"/>
  <c r="AN1388" i="1"/>
  <c r="AO1388" i="1"/>
  <c r="AP1388" i="1"/>
  <c r="AQ1388" i="1"/>
  <c r="AR1388" i="1"/>
  <c r="AS1388" i="1"/>
  <c r="AT1388" i="1"/>
  <c r="AU1388" i="1"/>
  <c r="AV1388" i="1"/>
  <c r="AW1388" i="1"/>
  <c r="AX1388" i="1"/>
  <c r="AY1388" i="1"/>
  <c r="AZ1388" i="1"/>
  <c r="BA1388" i="1"/>
  <c r="BB1388" i="1"/>
  <c r="BC1388" i="1"/>
  <c r="BD1388" i="1"/>
  <c r="BE1388" i="1"/>
  <c r="A1407" i="1"/>
  <c r="C1407" i="1"/>
  <c r="E1407" i="1"/>
  <c r="F1407" i="1"/>
  <c r="G1407" i="1"/>
  <c r="H1407" i="1"/>
  <c r="I1407" i="1"/>
  <c r="J1407" i="1"/>
  <c r="K1407" i="1"/>
  <c r="L1407" i="1"/>
  <c r="M1407" i="1"/>
  <c r="N1407" i="1"/>
  <c r="O1407" i="1"/>
  <c r="P1407" i="1"/>
  <c r="Q1407" i="1"/>
  <c r="R1407" i="1"/>
  <c r="S1407" i="1"/>
  <c r="T1407" i="1"/>
  <c r="U1407" i="1"/>
  <c r="V1407" i="1"/>
  <c r="W1407" i="1"/>
  <c r="X1407" i="1"/>
  <c r="Y1407" i="1"/>
  <c r="Z1407" i="1"/>
  <c r="AA1407" i="1"/>
  <c r="AB1407" i="1"/>
  <c r="AC1407" i="1"/>
  <c r="AD1407" i="1"/>
  <c r="AE1407" i="1"/>
  <c r="AF1407" i="1"/>
  <c r="AG1407" i="1"/>
  <c r="AH1407" i="1"/>
  <c r="AI1407" i="1"/>
  <c r="AJ1407" i="1"/>
  <c r="AK1407" i="1"/>
  <c r="AL1407" i="1"/>
  <c r="AM1407" i="1"/>
  <c r="AN1407" i="1"/>
  <c r="AO1407" i="1"/>
  <c r="AP1407" i="1"/>
  <c r="AQ1407" i="1"/>
  <c r="AR1407" i="1"/>
  <c r="AS1407" i="1"/>
  <c r="AT1407" i="1"/>
  <c r="AU1407" i="1"/>
  <c r="AV1407" i="1"/>
  <c r="AW1407" i="1"/>
  <c r="AX1407" i="1"/>
  <c r="AY1407" i="1"/>
  <c r="AZ1407" i="1"/>
  <c r="BA1407" i="1"/>
  <c r="BB1407" i="1"/>
  <c r="BC1407" i="1"/>
  <c r="BD1407" i="1"/>
  <c r="BE1407" i="1"/>
  <c r="A1421" i="1"/>
  <c r="C1421" i="1"/>
  <c r="E1421" i="1"/>
  <c r="F1421" i="1"/>
  <c r="G1421" i="1"/>
  <c r="H1421" i="1"/>
  <c r="I1421" i="1"/>
  <c r="J1421" i="1"/>
  <c r="K1421" i="1"/>
  <c r="L1421" i="1"/>
  <c r="M1421" i="1"/>
  <c r="N1421" i="1"/>
  <c r="O1421" i="1"/>
  <c r="P1421" i="1"/>
  <c r="Q1421" i="1"/>
  <c r="R1421" i="1"/>
  <c r="S1421" i="1"/>
  <c r="T1421" i="1"/>
  <c r="U1421" i="1"/>
  <c r="V1421" i="1"/>
  <c r="W1421" i="1"/>
  <c r="X1421" i="1"/>
  <c r="Y1421" i="1"/>
  <c r="Z1421" i="1"/>
  <c r="AA1421" i="1"/>
  <c r="AB1421" i="1"/>
  <c r="AC1421" i="1"/>
  <c r="AD1421" i="1"/>
  <c r="AE1421" i="1"/>
  <c r="AF1421" i="1"/>
  <c r="AG1421" i="1"/>
  <c r="AH1421" i="1"/>
  <c r="AI1421" i="1"/>
  <c r="AJ1421" i="1"/>
  <c r="AK1421" i="1"/>
  <c r="AL1421" i="1"/>
  <c r="AM1421" i="1"/>
  <c r="AN1421" i="1"/>
  <c r="AO1421" i="1"/>
  <c r="AP1421" i="1"/>
  <c r="AQ1421" i="1"/>
  <c r="AR1421" i="1"/>
  <c r="AS1421" i="1"/>
  <c r="AT1421" i="1"/>
  <c r="AU1421" i="1"/>
  <c r="AV1421" i="1"/>
  <c r="AW1421" i="1"/>
  <c r="AX1421" i="1"/>
  <c r="AY1421" i="1"/>
  <c r="AZ1421" i="1"/>
  <c r="BA1421" i="1"/>
  <c r="BB1421" i="1"/>
  <c r="BC1421" i="1"/>
  <c r="BD1421" i="1"/>
  <c r="BE1421" i="1"/>
  <c r="A968" i="1"/>
  <c r="C968" i="1"/>
  <c r="E968" i="1"/>
  <c r="F968" i="1"/>
  <c r="G968" i="1"/>
  <c r="H968" i="1"/>
  <c r="I968" i="1"/>
  <c r="J968" i="1"/>
  <c r="K968" i="1"/>
  <c r="L968" i="1"/>
  <c r="M968" i="1"/>
  <c r="N968" i="1"/>
  <c r="O968" i="1"/>
  <c r="P968" i="1"/>
  <c r="Q968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AG968" i="1"/>
  <c r="AH968" i="1"/>
  <c r="AI968" i="1"/>
  <c r="AJ968" i="1"/>
  <c r="AK968" i="1"/>
  <c r="AL968" i="1"/>
  <c r="AM968" i="1"/>
  <c r="AN968" i="1"/>
  <c r="AO968" i="1"/>
  <c r="AP968" i="1"/>
  <c r="AQ968" i="1"/>
  <c r="AR968" i="1"/>
  <c r="AS968" i="1"/>
  <c r="AT968" i="1"/>
  <c r="AU968" i="1"/>
  <c r="AV968" i="1"/>
  <c r="AW968" i="1"/>
  <c r="AX968" i="1"/>
  <c r="AY968" i="1"/>
  <c r="AZ968" i="1"/>
  <c r="BA968" i="1"/>
  <c r="BB968" i="1"/>
  <c r="BC968" i="1"/>
  <c r="BD968" i="1"/>
  <c r="BE968" i="1"/>
  <c r="A995" i="1"/>
  <c r="C995" i="1"/>
  <c r="E995" i="1"/>
  <c r="F995" i="1"/>
  <c r="G995" i="1"/>
  <c r="H995" i="1"/>
  <c r="I995" i="1"/>
  <c r="J995" i="1"/>
  <c r="K995" i="1"/>
  <c r="L995" i="1"/>
  <c r="M995" i="1"/>
  <c r="N995" i="1"/>
  <c r="O995" i="1"/>
  <c r="P995" i="1"/>
  <c r="Q995" i="1"/>
  <c r="R995" i="1"/>
  <c r="S995" i="1"/>
  <c r="T995" i="1"/>
  <c r="U995" i="1"/>
  <c r="V995" i="1"/>
  <c r="W995" i="1"/>
  <c r="X995" i="1"/>
  <c r="Y995" i="1"/>
  <c r="Z995" i="1"/>
  <c r="AA995" i="1"/>
  <c r="AB995" i="1"/>
  <c r="AC995" i="1"/>
  <c r="AD995" i="1"/>
  <c r="AE995" i="1"/>
  <c r="AF995" i="1"/>
  <c r="AG995" i="1"/>
  <c r="AH995" i="1"/>
  <c r="AI995" i="1"/>
  <c r="AJ995" i="1"/>
  <c r="AK995" i="1"/>
  <c r="AL995" i="1"/>
  <c r="AM995" i="1"/>
  <c r="AN995" i="1"/>
  <c r="AO995" i="1"/>
  <c r="AP995" i="1"/>
  <c r="AQ995" i="1"/>
  <c r="AR995" i="1"/>
  <c r="AS995" i="1"/>
  <c r="AT995" i="1"/>
  <c r="AU995" i="1"/>
  <c r="AV995" i="1"/>
  <c r="AW995" i="1"/>
  <c r="AX995" i="1"/>
  <c r="AY995" i="1"/>
  <c r="AZ995" i="1"/>
  <c r="BA995" i="1"/>
  <c r="BB995" i="1"/>
  <c r="BC995" i="1"/>
  <c r="BD995" i="1"/>
  <c r="BE995" i="1"/>
  <c r="A341" i="1"/>
  <c r="C341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A677" i="1"/>
  <c r="C677" i="1"/>
  <c r="E677" i="1"/>
  <c r="F677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AG677" i="1"/>
  <c r="AH677" i="1"/>
  <c r="AI677" i="1"/>
  <c r="AJ677" i="1"/>
  <c r="AK677" i="1"/>
  <c r="AL677" i="1"/>
  <c r="AM677" i="1"/>
  <c r="AN677" i="1"/>
  <c r="AO677" i="1"/>
  <c r="AP677" i="1"/>
  <c r="AQ677" i="1"/>
  <c r="AR677" i="1"/>
  <c r="AS677" i="1"/>
  <c r="AT677" i="1"/>
  <c r="AU677" i="1"/>
  <c r="AV677" i="1"/>
  <c r="AW677" i="1"/>
  <c r="AX677" i="1"/>
  <c r="AY677" i="1"/>
  <c r="AZ677" i="1"/>
  <c r="BA677" i="1"/>
  <c r="BB677" i="1"/>
  <c r="BC677" i="1"/>
  <c r="BD677" i="1"/>
  <c r="BE677" i="1"/>
  <c r="A695" i="1"/>
  <c r="C695" i="1"/>
  <c r="E695" i="1"/>
  <c r="F695" i="1"/>
  <c r="G695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AD695" i="1"/>
  <c r="AE695" i="1"/>
  <c r="AF695" i="1"/>
  <c r="AG695" i="1"/>
  <c r="AH695" i="1"/>
  <c r="AI695" i="1"/>
  <c r="AJ695" i="1"/>
  <c r="AK695" i="1"/>
  <c r="AL695" i="1"/>
  <c r="AM695" i="1"/>
  <c r="AN695" i="1"/>
  <c r="AO695" i="1"/>
  <c r="AP695" i="1"/>
  <c r="AQ695" i="1"/>
  <c r="AR695" i="1"/>
  <c r="AS695" i="1"/>
  <c r="AT695" i="1"/>
  <c r="AU695" i="1"/>
  <c r="AV695" i="1"/>
  <c r="AW695" i="1"/>
  <c r="AX695" i="1"/>
  <c r="AY695" i="1"/>
  <c r="AZ695" i="1"/>
  <c r="BA695" i="1"/>
  <c r="BB695" i="1"/>
  <c r="BC695" i="1"/>
  <c r="BD695" i="1"/>
  <c r="BE695" i="1"/>
  <c r="A447" i="1"/>
  <c r="C447" i="1"/>
  <c r="E447" i="1"/>
  <c r="F447" i="1"/>
  <c r="G447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V447" i="1"/>
  <c r="AW447" i="1"/>
  <c r="AX447" i="1"/>
  <c r="AY447" i="1"/>
  <c r="AZ447" i="1"/>
  <c r="BA447" i="1"/>
  <c r="BB447" i="1"/>
  <c r="BC447" i="1"/>
  <c r="BD447" i="1"/>
  <c r="BE447" i="1"/>
  <c r="A467" i="1"/>
  <c r="C467" i="1"/>
  <c r="E467" i="1"/>
  <c r="F467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V467" i="1"/>
  <c r="AW467" i="1"/>
  <c r="AX467" i="1"/>
  <c r="AY467" i="1"/>
  <c r="AZ467" i="1"/>
  <c r="BA467" i="1"/>
  <c r="BB467" i="1"/>
  <c r="BC467" i="1"/>
  <c r="BD467" i="1"/>
  <c r="BE467" i="1"/>
  <c r="A1316" i="1"/>
  <c r="C1316" i="1"/>
  <c r="E1316" i="1"/>
  <c r="F1316" i="1"/>
  <c r="G1316" i="1"/>
  <c r="H1316" i="1"/>
  <c r="I1316" i="1"/>
  <c r="J1316" i="1"/>
  <c r="K1316" i="1"/>
  <c r="L1316" i="1"/>
  <c r="M1316" i="1"/>
  <c r="N1316" i="1"/>
  <c r="O1316" i="1"/>
  <c r="P1316" i="1"/>
  <c r="Q1316" i="1"/>
  <c r="R1316" i="1"/>
  <c r="S1316" i="1"/>
  <c r="T1316" i="1"/>
  <c r="U1316" i="1"/>
  <c r="V1316" i="1"/>
  <c r="W1316" i="1"/>
  <c r="X1316" i="1"/>
  <c r="Y1316" i="1"/>
  <c r="Z1316" i="1"/>
  <c r="AA1316" i="1"/>
  <c r="AB1316" i="1"/>
  <c r="AC1316" i="1"/>
  <c r="AD1316" i="1"/>
  <c r="AE1316" i="1"/>
  <c r="AF1316" i="1"/>
  <c r="AG1316" i="1"/>
  <c r="AH1316" i="1"/>
  <c r="AI1316" i="1"/>
  <c r="AJ1316" i="1"/>
  <c r="AK1316" i="1"/>
  <c r="AL1316" i="1"/>
  <c r="AM1316" i="1"/>
  <c r="AN1316" i="1"/>
  <c r="AO1316" i="1"/>
  <c r="AP1316" i="1"/>
  <c r="AQ1316" i="1"/>
  <c r="AR1316" i="1"/>
  <c r="AS1316" i="1"/>
  <c r="AT1316" i="1"/>
  <c r="AU1316" i="1"/>
  <c r="AV1316" i="1"/>
  <c r="AW1316" i="1"/>
  <c r="AX1316" i="1"/>
  <c r="AY1316" i="1"/>
  <c r="AZ1316" i="1"/>
  <c r="BA1316" i="1"/>
  <c r="BB1316" i="1"/>
  <c r="BC1316" i="1"/>
  <c r="BD1316" i="1"/>
  <c r="BE1316" i="1"/>
  <c r="A1332" i="1"/>
  <c r="C1332" i="1"/>
  <c r="E1332" i="1"/>
  <c r="F1332" i="1"/>
  <c r="G1332" i="1"/>
  <c r="H1332" i="1"/>
  <c r="I1332" i="1"/>
  <c r="J1332" i="1"/>
  <c r="K1332" i="1"/>
  <c r="L1332" i="1"/>
  <c r="M1332" i="1"/>
  <c r="N1332" i="1"/>
  <c r="O1332" i="1"/>
  <c r="P1332" i="1"/>
  <c r="Q1332" i="1"/>
  <c r="R1332" i="1"/>
  <c r="S1332" i="1"/>
  <c r="T1332" i="1"/>
  <c r="U1332" i="1"/>
  <c r="V1332" i="1"/>
  <c r="W1332" i="1"/>
  <c r="X1332" i="1"/>
  <c r="Y1332" i="1"/>
  <c r="Z1332" i="1"/>
  <c r="AA1332" i="1"/>
  <c r="AB1332" i="1"/>
  <c r="AC1332" i="1"/>
  <c r="AD1332" i="1"/>
  <c r="AE1332" i="1"/>
  <c r="AF1332" i="1"/>
  <c r="AG1332" i="1"/>
  <c r="AH1332" i="1"/>
  <c r="AI1332" i="1"/>
  <c r="AJ1332" i="1"/>
  <c r="AK1332" i="1"/>
  <c r="AL1332" i="1"/>
  <c r="AM1332" i="1"/>
  <c r="AN1332" i="1"/>
  <c r="AO1332" i="1"/>
  <c r="AP1332" i="1"/>
  <c r="AQ1332" i="1"/>
  <c r="AR1332" i="1"/>
  <c r="AS1332" i="1"/>
  <c r="AT1332" i="1"/>
  <c r="AU1332" i="1"/>
  <c r="AV1332" i="1"/>
  <c r="AW1332" i="1"/>
  <c r="AX1332" i="1"/>
  <c r="AY1332" i="1"/>
  <c r="AZ1332" i="1"/>
  <c r="BA1332" i="1"/>
  <c r="BB1332" i="1"/>
  <c r="BC1332" i="1"/>
  <c r="BD1332" i="1"/>
  <c r="BE1332" i="1"/>
  <c r="A109" i="1"/>
  <c r="C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A131" i="1"/>
  <c r="C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A154" i="1"/>
  <c r="C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A1144" i="1"/>
  <c r="C1144" i="1"/>
  <c r="E1144" i="1"/>
  <c r="F1144" i="1"/>
  <c r="G1144" i="1"/>
  <c r="H1144" i="1"/>
  <c r="I1144" i="1"/>
  <c r="J1144" i="1"/>
  <c r="K1144" i="1"/>
  <c r="L1144" i="1"/>
  <c r="M1144" i="1"/>
  <c r="N1144" i="1"/>
  <c r="O1144" i="1"/>
  <c r="P1144" i="1"/>
  <c r="Q1144" i="1"/>
  <c r="R1144" i="1"/>
  <c r="S1144" i="1"/>
  <c r="T1144" i="1"/>
  <c r="U1144" i="1"/>
  <c r="V1144" i="1"/>
  <c r="W1144" i="1"/>
  <c r="X1144" i="1"/>
  <c r="Y1144" i="1"/>
  <c r="Z1144" i="1"/>
  <c r="AA1144" i="1"/>
  <c r="AB1144" i="1"/>
  <c r="AC1144" i="1"/>
  <c r="AD1144" i="1"/>
  <c r="AE1144" i="1"/>
  <c r="AF1144" i="1"/>
  <c r="AG1144" i="1"/>
  <c r="AH1144" i="1"/>
  <c r="AI1144" i="1"/>
  <c r="AJ1144" i="1"/>
  <c r="AK1144" i="1"/>
  <c r="AL1144" i="1"/>
  <c r="AM1144" i="1"/>
  <c r="AN1144" i="1"/>
  <c r="AO1144" i="1"/>
  <c r="AP1144" i="1"/>
  <c r="AQ1144" i="1"/>
  <c r="AR1144" i="1"/>
  <c r="AS1144" i="1"/>
  <c r="AT1144" i="1"/>
  <c r="AU1144" i="1"/>
  <c r="AV1144" i="1"/>
  <c r="AW1144" i="1"/>
  <c r="AX1144" i="1"/>
  <c r="AY1144" i="1"/>
  <c r="AZ1144" i="1"/>
  <c r="BA1144" i="1"/>
  <c r="BB1144" i="1"/>
  <c r="BC1144" i="1"/>
  <c r="BD1144" i="1"/>
  <c r="BE1144" i="1"/>
  <c r="A1167" i="1"/>
  <c r="C1167" i="1"/>
  <c r="E1167" i="1"/>
  <c r="F1167" i="1"/>
  <c r="G1167" i="1"/>
  <c r="H1167" i="1"/>
  <c r="I1167" i="1"/>
  <c r="J1167" i="1"/>
  <c r="K1167" i="1"/>
  <c r="L1167" i="1"/>
  <c r="M1167" i="1"/>
  <c r="N1167" i="1"/>
  <c r="O1167" i="1"/>
  <c r="P1167" i="1"/>
  <c r="Q1167" i="1"/>
  <c r="R1167" i="1"/>
  <c r="S1167" i="1"/>
  <c r="T1167" i="1"/>
  <c r="U1167" i="1"/>
  <c r="V1167" i="1"/>
  <c r="W1167" i="1"/>
  <c r="X1167" i="1"/>
  <c r="Y1167" i="1"/>
  <c r="Z1167" i="1"/>
  <c r="AA1167" i="1"/>
  <c r="AB1167" i="1"/>
  <c r="AC1167" i="1"/>
  <c r="AD1167" i="1"/>
  <c r="AE1167" i="1"/>
  <c r="AF1167" i="1"/>
  <c r="AG1167" i="1"/>
  <c r="AH1167" i="1"/>
  <c r="AI1167" i="1"/>
  <c r="AJ1167" i="1"/>
  <c r="AK1167" i="1"/>
  <c r="AL1167" i="1"/>
  <c r="AM1167" i="1"/>
  <c r="AN1167" i="1"/>
  <c r="AO1167" i="1"/>
  <c r="AP1167" i="1"/>
  <c r="AQ1167" i="1"/>
  <c r="AR1167" i="1"/>
  <c r="AS1167" i="1"/>
  <c r="AT1167" i="1"/>
  <c r="AU1167" i="1"/>
  <c r="AV1167" i="1"/>
  <c r="AW1167" i="1"/>
  <c r="AX1167" i="1"/>
  <c r="AY1167" i="1"/>
  <c r="AZ1167" i="1"/>
  <c r="BA1167" i="1"/>
  <c r="BB1167" i="1"/>
  <c r="BC1167" i="1"/>
  <c r="BD1167" i="1"/>
  <c r="BE1167" i="1"/>
  <c r="A1189" i="1"/>
  <c r="C1189" i="1"/>
  <c r="E1189" i="1"/>
  <c r="F1189" i="1"/>
  <c r="G1189" i="1"/>
  <c r="H1189" i="1"/>
  <c r="I1189" i="1"/>
  <c r="J1189" i="1"/>
  <c r="K1189" i="1"/>
  <c r="L1189" i="1"/>
  <c r="M1189" i="1"/>
  <c r="N1189" i="1"/>
  <c r="O1189" i="1"/>
  <c r="P1189" i="1"/>
  <c r="Q1189" i="1"/>
  <c r="R1189" i="1"/>
  <c r="S1189" i="1"/>
  <c r="T1189" i="1"/>
  <c r="U1189" i="1"/>
  <c r="V1189" i="1"/>
  <c r="W1189" i="1"/>
  <c r="X1189" i="1"/>
  <c r="Y1189" i="1"/>
  <c r="Z1189" i="1"/>
  <c r="AA1189" i="1"/>
  <c r="AB1189" i="1"/>
  <c r="AC1189" i="1"/>
  <c r="AD1189" i="1"/>
  <c r="AE1189" i="1"/>
  <c r="AF1189" i="1"/>
  <c r="AG1189" i="1"/>
  <c r="AH1189" i="1"/>
  <c r="AI1189" i="1"/>
  <c r="AJ1189" i="1"/>
  <c r="AK1189" i="1"/>
  <c r="AL1189" i="1"/>
  <c r="AM1189" i="1"/>
  <c r="AN1189" i="1"/>
  <c r="AO1189" i="1"/>
  <c r="AP1189" i="1"/>
  <c r="AQ1189" i="1"/>
  <c r="AR1189" i="1"/>
  <c r="AS1189" i="1"/>
  <c r="AT1189" i="1"/>
  <c r="AU1189" i="1"/>
  <c r="AV1189" i="1"/>
  <c r="AW1189" i="1"/>
  <c r="AX1189" i="1"/>
  <c r="AY1189" i="1"/>
  <c r="AZ1189" i="1"/>
  <c r="BA1189" i="1"/>
  <c r="BB1189" i="1"/>
  <c r="BC1189" i="1"/>
  <c r="BD1189" i="1"/>
  <c r="BE1189" i="1"/>
  <c r="A839" i="1"/>
  <c r="C839" i="1"/>
  <c r="E839" i="1"/>
  <c r="F839" i="1"/>
  <c r="G839" i="1"/>
  <c r="H839" i="1"/>
  <c r="I839" i="1"/>
  <c r="J839" i="1"/>
  <c r="K839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X839" i="1"/>
  <c r="Y839" i="1"/>
  <c r="Z839" i="1"/>
  <c r="AA839" i="1"/>
  <c r="AB839" i="1"/>
  <c r="AC839" i="1"/>
  <c r="AD839" i="1"/>
  <c r="AE839" i="1"/>
  <c r="AF839" i="1"/>
  <c r="AG839" i="1"/>
  <c r="AH839" i="1"/>
  <c r="AI839" i="1"/>
  <c r="AJ839" i="1"/>
  <c r="AK839" i="1"/>
  <c r="AL839" i="1"/>
  <c r="AM839" i="1"/>
  <c r="AN839" i="1"/>
  <c r="AO839" i="1"/>
  <c r="AP839" i="1"/>
  <c r="AQ839" i="1"/>
  <c r="AR839" i="1"/>
  <c r="AS839" i="1"/>
  <c r="AT839" i="1"/>
  <c r="AU839" i="1"/>
  <c r="AV839" i="1"/>
  <c r="AW839" i="1"/>
  <c r="AX839" i="1"/>
  <c r="AY839" i="1"/>
  <c r="AZ839" i="1"/>
  <c r="BA839" i="1"/>
  <c r="BB839" i="1"/>
  <c r="BC839" i="1"/>
  <c r="BD839" i="1"/>
  <c r="BE839" i="1"/>
  <c r="A865" i="1"/>
  <c r="C865" i="1"/>
  <c r="E865" i="1"/>
  <c r="F865" i="1"/>
  <c r="G865" i="1"/>
  <c r="H865" i="1"/>
  <c r="I865" i="1"/>
  <c r="J865" i="1"/>
  <c r="K865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X865" i="1"/>
  <c r="Y865" i="1"/>
  <c r="Z865" i="1"/>
  <c r="AA865" i="1"/>
  <c r="AB865" i="1"/>
  <c r="AC865" i="1"/>
  <c r="AD865" i="1"/>
  <c r="AE865" i="1"/>
  <c r="AF865" i="1"/>
  <c r="AG865" i="1"/>
  <c r="AH865" i="1"/>
  <c r="AI865" i="1"/>
  <c r="AJ865" i="1"/>
  <c r="AK865" i="1"/>
  <c r="AL865" i="1"/>
  <c r="AM865" i="1"/>
  <c r="AN865" i="1"/>
  <c r="AO865" i="1"/>
  <c r="AP865" i="1"/>
  <c r="AQ865" i="1"/>
  <c r="AR865" i="1"/>
  <c r="AS865" i="1"/>
  <c r="AT865" i="1"/>
  <c r="AU865" i="1"/>
  <c r="AV865" i="1"/>
  <c r="AW865" i="1"/>
  <c r="AX865" i="1"/>
  <c r="AY865" i="1"/>
  <c r="AZ865" i="1"/>
  <c r="BA865" i="1"/>
  <c r="BB865" i="1"/>
  <c r="BC865" i="1"/>
  <c r="BD865" i="1"/>
  <c r="BE865" i="1"/>
  <c r="A886" i="1"/>
  <c r="C886" i="1"/>
  <c r="E886" i="1"/>
  <c r="F886" i="1"/>
  <c r="G886" i="1"/>
  <c r="H886" i="1"/>
  <c r="I886" i="1"/>
  <c r="J886" i="1"/>
  <c r="K886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AG886" i="1"/>
  <c r="AH886" i="1"/>
  <c r="AI886" i="1"/>
  <c r="AJ886" i="1"/>
  <c r="AK886" i="1"/>
  <c r="AL886" i="1"/>
  <c r="AM886" i="1"/>
  <c r="AN886" i="1"/>
  <c r="AO886" i="1"/>
  <c r="AP886" i="1"/>
  <c r="AQ886" i="1"/>
  <c r="AR886" i="1"/>
  <c r="AS886" i="1"/>
  <c r="AT886" i="1"/>
  <c r="AU886" i="1"/>
  <c r="AV886" i="1"/>
  <c r="AW886" i="1"/>
  <c r="AX886" i="1"/>
  <c r="AY886" i="1"/>
  <c r="AZ886" i="1"/>
  <c r="BA886" i="1"/>
  <c r="BB886" i="1"/>
  <c r="BC886" i="1"/>
  <c r="BD886" i="1"/>
  <c r="BE886" i="1"/>
  <c r="A736" i="1"/>
  <c r="C736" i="1"/>
  <c r="E736" i="1"/>
  <c r="F736" i="1"/>
  <c r="G736" i="1"/>
  <c r="H736" i="1"/>
  <c r="I736" i="1"/>
  <c r="J736" i="1"/>
  <c r="K736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AG736" i="1"/>
  <c r="AH736" i="1"/>
  <c r="AI736" i="1"/>
  <c r="AJ736" i="1"/>
  <c r="AK736" i="1"/>
  <c r="AL736" i="1"/>
  <c r="AM736" i="1"/>
  <c r="AN736" i="1"/>
  <c r="AO736" i="1"/>
  <c r="AP736" i="1"/>
  <c r="AQ736" i="1"/>
  <c r="AR736" i="1"/>
  <c r="AS736" i="1"/>
  <c r="AT736" i="1"/>
  <c r="AU736" i="1"/>
  <c r="AV736" i="1"/>
  <c r="AW736" i="1"/>
  <c r="AX736" i="1"/>
  <c r="AY736" i="1"/>
  <c r="AZ736" i="1"/>
  <c r="BA736" i="1"/>
  <c r="BB736" i="1"/>
  <c r="BC736" i="1"/>
  <c r="BD736" i="1"/>
  <c r="BE736" i="1"/>
  <c r="A755" i="1"/>
  <c r="C755" i="1"/>
  <c r="E755" i="1"/>
  <c r="F755" i="1"/>
  <c r="G755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X755" i="1"/>
  <c r="Y755" i="1"/>
  <c r="Z755" i="1"/>
  <c r="AA755" i="1"/>
  <c r="AB755" i="1"/>
  <c r="AC755" i="1"/>
  <c r="AD755" i="1"/>
  <c r="AE755" i="1"/>
  <c r="AF755" i="1"/>
  <c r="AG755" i="1"/>
  <c r="AH755" i="1"/>
  <c r="AI755" i="1"/>
  <c r="AJ755" i="1"/>
  <c r="AK755" i="1"/>
  <c r="AL755" i="1"/>
  <c r="AM755" i="1"/>
  <c r="AN755" i="1"/>
  <c r="AO755" i="1"/>
  <c r="AP755" i="1"/>
  <c r="AQ755" i="1"/>
  <c r="AR755" i="1"/>
  <c r="AS755" i="1"/>
  <c r="AT755" i="1"/>
  <c r="AU755" i="1"/>
  <c r="AV755" i="1"/>
  <c r="AW755" i="1"/>
  <c r="AX755" i="1"/>
  <c r="AY755" i="1"/>
  <c r="AZ755" i="1"/>
  <c r="BA755" i="1"/>
  <c r="BB755" i="1"/>
  <c r="BC755" i="1"/>
  <c r="BD755" i="1"/>
  <c r="BE755" i="1"/>
  <c r="A75" i="1"/>
  <c r="C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A90" i="1"/>
  <c r="C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A1076" i="1"/>
  <c r="C1076" i="1"/>
  <c r="E1076" i="1"/>
  <c r="F1076" i="1"/>
  <c r="G1076" i="1"/>
  <c r="H1076" i="1"/>
  <c r="I1076" i="1"/>
  <c r="J1076" i="1"/>
  <c r="K1076" i="1"/>
  <c r="L1076" i="1"/>
  <c r="M1076" i="1"/>
  <c r="N1076" i="1"/>
  <c r="O1076" i="1"/>
  <c r="P1076" i="1"/>
  <c r="Q1076" i="1"/>
  <c r="R1076" i="1"/>
  <c r="S1076" i="1"/>
  <c r="T1076" i="1"/>
  <c r="U1076" i="1"/>
  <c r="V1076" i="1"/>
  <c r="W1076" i="1"/>
  <c r="X1076" i="1"/>
  <c r="Y1076" i="1"/>
  <c r="Z1076" i="1"/>
  <c r="AA1076" i="1"/>
  <c r="AB1076" i="1"/>
  <c r="AC1076" i="1"/>
  <c r="AD1076" i="1"/>
  <c r="AE1076" i="1"/>
  <c r="AF1076" i="1"/>
  <c r="AG1076" i="1"/>
  <c r="AH1076" i="1"/>
  <c r="AI1076" i="1"/>
  <c r="AJ1076" i="1"/>
  <c r="AK1076" i="1"/>
  <c r="AL1076" i="1"/>
  <c r="AM1076" i="1"/>
  <c r="AN1076" i="1"/>
  <c r="AO1076" i="1"/>
  <c r="AP1076" i="1"/>
  <c r="AQ1076" i="1"/>
  <c r="AR1076" i="1"/>
  <c r="AS1076" i="1"/>
  <c r="AT1076" i="1"/>
  <c r="AU1076" i="1"/>
  <c r="AV1076" i="1"/>
  <c r="AW1076" i="1"/>
  <c r="AX1076" i="1"/>
  <c r="AY1076" i="1"/>
  <c r="AZ1076" i="1"/>
  <c r="BA1076" i="1"/>
  <c r="BB1076" i="1"/>
  <c r="BC1076" i="1"/>
  <c r="BD1076" i="1"/>
  <c r="BE1076" i="1"/>
  <c r="A1098" i="1"/>
  <c r="C1098" i="1"/>
  <c r="E1098" i="1"/>
  <c r="F1098" i="1"/>
  <c r="G1098" i="1"/>
  <c r="H1098" i="1"/>
  <c r="I1098" i="1"/>
  <c r="J1098" i="1"/>
  <c r="K1098" i="1"/>
  <c r="L1098" i="1"/>
  <c r="M1098" i="1"/>
  <c r="N1098" i="1"/>
  <c r="O1098" i="1"/>
  <c r="P1098" i="1"/>
  <c r="Q1098" i="1"/>
  <c r="R1098" i="1"/>
  <c r="S1098" i="1"/>
  <c r="T1098" i="1"/>
  <c r="U1098" i="1"/>
  <c r="V1098" i="1"/>
  <c r="W1098" i="1"/>
  <c r="X1098" i="1"/>
  <c r="Y1098" i="1"/>
  <c r="Z1098" i="1"/>
  <c r="AA1098" i="1"/>
  <c r="AB1098" i="1"/>
  <c r="AC1098" i="1"/>
  <c r="AD1098" i="1"/>
  <c r="AE1098" i="1"/>
  <c r="AF1098" i="1"/>
  <c r="AG1098" i="1"/>
  <c r="AH1098" i="1"/>
  <c r="AI1098" i="1"/>
  <c r="AJ1098" i="1"/>
  <c r="AK1098" i="1"/>
  <c r="AL1098" i="1"/>
  <c r="AM1098" i="1"/>
  <c r="AN1098" i="1"/>
  <c r="AO1098" i="1"/>
  <c r="AP1098" i="1"/>
  <c r="AQ1098" i="1"/>
  <c r="AR1098" i="1"/>
  <c r="AS1098" i="1"/>
  <c r="AT1098" i="1"/>
  <c r="AU1098" i="1"/>
  <c r="AV1098" i="1"/>
  <c r="AW1098" i="1"/>
  <c r="AX1098" i="1"/>
  <c r="AY1098" i="1"/>
  <c r="AZ1098" i="1"/>
  <c r="BA1098" i="1"/>
  <c r="BB1098" i="1"/>
  <c r="BC1098" i="1"/>
  <c r="BD1098" i="1"/>
  <c r="BE1098" i="1"/>
  <c r="A1118" i="1"/>
  <c r="C1118" i="1"/>
  <c r="E1118" i="1"/>
  <c r="F1118" i="1"/>
  <c r="G1118" i="1"/>
  <c r="H1118" i="1"/>
  <c r="I1118" i="1"/>
  <c r="J1118" i="1"/>
  <c r="K1118" i="1"/>
  <c r="L1118" i="1"/>
  <c r="M1118" i="1"/>
  <c r="N1118" i="1"/>
  <c r="O1118" i="1"/>
  <c r="P1118" i="1"/>
  <c r="Q1118" i="1"/>
  <c r="R1118" i="1"/>
  <c r="S1118" i="1"/>
  <c r="T1118" i="1"/>
  <c r="U1118" i="1"/>
  <c r="V1118" i="1"/>
  <c r="W1118" i="1"/>
  <c r="X1118" i="1"/>
  <c r="Y1118" i="1"/>
  <c r="Z1118" i="1"/>
  <c r="AA1118" i="1"/>
  <c r="AB1118" i="1"/>
  <c r="AC1118" i="1"/>
  <c r="AD1118" i="1"/>
  <c r="AE1118" i="1"/>
  <c r="AF1118" i="1"/>
  <c r="AG1118" i="1"/>
  <c r="AH1118" i="1"/>
  <c r="AI1118" i="1"/>
  <c r="AJ1118" i="1"/>
  <c r="AK1118" i="1"/>
  <c r="AL1118" i="1"/>
  <c r="AM1118" i="1"/>
  <c r="AN1118" i="1"/>
  <c r="AO1118" i="1"/>
  <c r="AP1118" i="1"/>
  <c r="AQ1118" i="1"/>
  <c r="AR1118" i="1"/>
  <c r="AS1118" i="1"/>
  <c r="AT1118" i="1"/>
  <c r="AU1118" i="1"/>
  <c r="AV1118" i="1"/>
  <c r="AW1118" i="1"/>
  <c r="AX1118" i="1"/>
  <c r="AY1118" i="1"/>
  <c r="AZ1118" i="1"/>
  <c r="BA1118" i="1"/>
  <c r="BB1118" i="1"/>
  <c r="BC1118" i="1"/>
  <c r="BD1118" i="1"/>
  <c r="BE1118" i="1"/>
  <c r="A428" i="1"/>
  <c r="C428" i="1"/>
  <c r="E428" i="1"/>
  <c r="F428" i="1"/>
  <c r="G428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V428" i="1"/>
  <c r="AW428" i="1"/>
  <c r="AX428" i="1"/>
  <c r="AY428" i="1"/>
  <c r="AZ428" i="1"/>
  <c r="BA428" i="1"/>
  <c r="BB428" i="1"/>
  <c r="BC428" i="1"/>
  <c r="BD428" i="1"/>
  <c r="BE428" i="1"/>
  <c r="A432" i="1"/>
  <c r="C432" i="1"/>
  <c r="E432" i="1"/>
  <c r="F432" i="1"/>
  <c r="G432" i="1"/>
  <c r="H432" i="1"/>
  <c r="I432" i="1"/>
  <c r="J432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V432" i="1"/>
  <c r="AW432" i="1"/>
  <c r="AX432" i="1"/>
  <c r="AY432" i="1"/>
  <c r="AZ432" i="1"/>
  <c r="BA432" i="1"/>
  <c r="BB432" i="1"/>
  <c r="BC432" i="1"/>
  <c r="BD432" i="1"/>
  <c r="BE432" i="1"/>
  <c r="A1027" i="1"/>
  <c r="C1027" i="1"/>
  <c r="E1027" i="1"/>
  <c r="F1027" i="1"/>
  <c r="G1027" i="1"/>
  <c r="H1027" i="1"/>
  <c r="I1027" i="1"/>
  <c r="J1027" i="1"/>
  <c r="K1027" i="1"/>
  <c r="L1027" i="1"/>
  <c r="M1027" i="1"/>
  <c r="N1027" i="1"/>
  <c r="O1027" i="1"/>
  <c r="P1027" i="1"/>
  <c r="Q1027" i="1"/>
  <c r="R1027" i="1"/>
  <c r="S1027" i="1"/>
  <c r="T1027" i="1"/>
  <c r="U1027" i="1"/>
  <c r="V1027" i="1"/>
  <c r="W1027" i="1"/>
  <c r="X1027" i="1"/>
  <c r="Y1027" i="1"/>
  <c r="Z1027" i="1"/>
  <c r="AA1027" i="1"/>
  <c r="AB1027" i="1"/>
  <c r="AC1027" i="1"/>
  <c r="AD1027" i="1"/>
  <c r="AE1027" i="1"/>
  <c r="AF1027" i="1"/>
  <c r="AG1027" i="1"/>
  <c r="AH1027" i="1"/>
  <c r="AI1027" i="1"/>
  <c r="AJ1027" i="1"/>
  <c r="AK1027" i="1"/>
  <c r="AL1027" i="1"/>
  <c r="AM1027" i="1"/>
  <c r="AN1027" i="1"/>
  <c r="AO1027" i="1"/>
  <c r="AP1027" i="1"/>
  <c r="AQ1027" i="1"/>
  <c r="AR1027" i="1"/>
  <c r="AS1027" i="1"/>
  <c r="AT1027" i="1"/>
  <c r="AU1027" i="1"/>
  <c r="AV1027" i="1"/>
  <c r="AW1027" i="1"/>
  <c r="AX1027" i="1"/>
  <c r="AY1027" i="1"/>
  <c r="AZ1027" i="1"/>
  <c r="BA1027" i="1"/>
  <c r="BB1027" i="1"/>
  <c r="BC1027" i="1"/>
  <c r="BD1027" i="1"/>
  <c r="BE1027" i="1"/>
  <c r="A1032" i="1"/>
  <c r="C1032" i="1"/>
  <c r="E1032" i="1"/>
  <c r="F1032" i="1"/>
  <c r="G1032" i="1"/>
  <c r="H1032" i="1"/>
  <c r="I1032" i="1"/>
  <c r="J1032" i="1"/>
  <c r="K1032" i="1"/>
  <c r="L1032" i="1"/>
  <c r="M1032" i="1"/>
  <c r="N1032" i="1"/>
  <c r="O1032" i="1"/>
  <c r="P1032" i="1"/>
  <c r="Q1032" i="1"/>
  <c r="R1032" i="1"/>
  <c r="S1032" i="1"/>
  <c r="T1032" i="1"/>
  <c r="U1032" i="1"/>
  <c r="V1032" i="1"/>
  <c r="W1032" i="1"/>
  <c r="X1032" i="1"/>
  <c r="Y1032" i="1"/>
  <c r="Z1032" i="1"/>
  <c r="AA1032" i="1"/>
  <c r="AB1032" i="1"/>
  <c r="AC1032" i="1"/>
  <c r="AD1032" i="1"/>
  <c r="AE1032" i="1"/>
  <c r="AF1032" i="1"/>
  <c r="AG1032" i="1"/>
  <c r="AH1032" i="1"/>
  <c r="AI1032" i="1"/>
  <c r="AJ1032" i="1"/>
  <c r="AK1032" i="1"/>
  <c r="AL1032" i="1"/>
  <c r="AM1032" i="1"/>
  <c r="AN1032" i="1"/>
  <c r="AO1032" i="1"/>
  <c r="AP1032" i="1"/>
  <c r="AQ1032" i="1"/>
  <c r="AR1032" i="1"/>
  <c r="AS1032" i="1"/>
  <c r="AT1032" i="1"/>
  <c r="AU1032" i="1"/>
  <c r="AV1032" i="1"/>
  <c r="AW1032" i="1"/>
  <c r="AX1032" i="1"/>
  <c r="AY1032" i="1"/>
  <c r="AZ1032" i="1"/>
  <c r="BA1032" i="1"/>
  <c r="BB1032" i="1"/>
  <c r="BC1032" i="1"/>
  <c r="BD1032" i="1"/>
  <c r="BE1032" i="1"/>
  <c r="A1337" i="1"/>
  <c r="C1337" i="1"/>
  <c r="E1337" i="1"/>
  <c r="F1337" i="1"/>
  <c r="G1337" i="1"/>
  <c r="H1337" i="1"/>
  <c r="I1337" i="1"/>
  <c r="J1337" i="1"/>
  <c r="K1337" i="1"/>
  <c r="L1337" i="1"/>
  <c r="M1337" i="1"/>
  <c r="N1337" i="1"/>
  <c r="O1337" i="1"/>
  <c r="P1337" i="1"/>
  <c r="Q1337" i="1"/>
  <c r="R1337" i="1"/>
  <c r="S1337" i="1"/>
  <c r="T1337" i="1"/>
  <c r="U1337" i="1"/>
  <c r="V1337" i="1"/>
  <c r="W1337" i="1"/>
  <c r="X1337" i="1"/>
  <c r="Y1337" i="1"/>
  <c r="Z1337" i="1"/>
  <c r="AA1337" i="1"/>
  <c r="AB1337" i="1"/>
  <c r="AC1337" i="1"/>
  <c r="AD1337" i="1"/>
  <c r="AE1337" i="1"/>
  <c r="AF1337" i="1"/>
  <c r="AG1337" i="1"/>
  <c r="AH1337" i="1"/>
  <c r="AI1337" i="1"/>
  <c r="AJ1337" i="1"/>
  <c r="AK1337" i="1"/>
  <c r="AL1337" i="1"/>
  <c r="AM1337" i="1"/>
  <c r="AN1337" i="1"/>
  <c r="AO1337" i="1"/>
  <c r="AP1337" i="1"/>
  <c r="AQ1337" i="1"/>
  <c r="AR1337" i="1"/>
  <c r="AS1337" i="1"/>
  <c r="AT1337" i="1"/>
  <c r="AU1337" i="1"/>
  <c r="AV1337" i="1"/>
  <c r="AW1337" i="1"/>
  <c r="AX1337" i="1"/>
  <c r="AY1337" i="1"/>
  <c r="AZ1337" i="1"/>
  <c r="BA1337" i="1"/>
  <c r="BB1337" i="1"/>
  <c r="BC1337" i="1"/>
  <c r="BD1337" i="1"/>
  <c r="BE1337" i="1"/>
  <c r="A116" i="1"/>
  <c r="C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A138" i="1"/>
  <c r="C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A221" i="1"/>
  <c r="C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A241" i="1"/>
  <c r="C241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A681" i="1"/>
  <c r="C681" i="1"/>
  <c r="E681" i="1"/>
  <c r="F681" i="1"/>
  <c r="G681" i="1"/>
  <c r="H681" i="1"/>
  <c r="I681" i="1"/>
  <c r="J681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AD681" i="1"/>
  <c r="AE681" i="1"/>
  <c r="AF681" i="1"/>
  <c r="AG681" i="1"/>
  <c r="AH681" i="1"/>
  <c r="AI681" i="1"/>
  <c r="AJ681" i="1"/>
  <c r="AK681" i="1"/>
  <c r="AL681" i="1"/>
  <c r="AM681" i="1"/>
  <c r="AN681" i="1"/>
  <c r="AO681" i="1"/>
  <c r="AP681" i="1"/>
  <c r="AQ681" i="1"/>
  <c r="AR681" i="1"/>
  <c r="AS681" i="1"/>
  <c r="AT681" i="1"/>
  <c r="AU681" i="1"/>
  <c r="AV681" i="1"/>
  <c r="AW681" i="1"/>
  <c r="AX681" i="1"/>
  <c r="AY681" i="1"/>
  <c r="AZ681" i="1"/>
  <c r="BA681" i="1"/>
  <c r="BB681" i="1"/>
  <c r="BC681" i="1"/>
  <c r="BD681" i="1"/>
  <c r="BE681" i="1"/>
  <c r="A1391" i="1"/>
  <c r="C1391" i="1"/>
  <c r="E1391" i="1"/>
  <c r="F1391" i="1"/>
  <c r="G1391" i="1"/>
  <c r="H1391" i="1"/>
  <c r="I1391" i="1"/>
  <c r="J1391" i="1"/>
  <c r="K1391" i="1"/>
  <c r="L1391" i="1"/>
  <c r="M1391" i="1"/>
  <c r="N1391" i="1"/>
  <c r="O1391" i="1"/>
  <c r="P1391" i="1"/>
  <c r="Q1391" i="1"/>
  <c r="R1391" i="1"/>
  <c r="S1391" i="1"/>
  <c r="T1391" i="1"/>
  <c r="U1391" i="1"/>
  <c r="V1391" i="1"/>
  <c r="W1391" i="1"/>
  <c r="X1391" i="1"/>
  <c r="Y1391" i="1"/>
  <c r="Z1391" i="1"/>
  <c r="AA1391" i="1"/>
  <c r="AB1391" i="1"/>
  <c r="AC1391" i="1"/>
  <c r="AD1391" i="1"/>
  <c r="AE1391" i="1"/>
  <c r="AF1391" i="1"/>
  <c r="AG1391" i="1"/>
  <c r="AH1391" i="1"/>
  <c r="AI1391" i="1"/>
  <c r="AJ1391" i="1"/>
  <c r="AK1391" i="1"/>
  <c r="AL1391" i="1"/>
  <c r="AM1391" i="1"/>
  <c r="AN1391" i="1"/>
  <c r="AO1391" i="1"/>
  <c r="AP1391" i="1"/>
  <c r="AQ1391" i="1"/>
  <c r="AR1391" i="1"/>
  <c r="AS1391" i="1"/>
  <c r="AT1391" i="1"/>
  <c r="AU1391" i="1"/>
  <c r="AV1391" i="1"/>
  <c r="AW1391" i="1"/>
  <c r="AX1391" i="1"/>
  <c r="AY1391" i="1"/>
  <c r="AZ1391" i="1"/>
  <c r="BA1391" i="1"/>
  <c r="BB1391" i="1"/>
  <c r="BC1391" i="1"/>
  <c r="BD1391" i="1"/>
  <c r="BE1391" i="1"/>
  <c r="A794" i="1"/>
  <c r="C794" i="1"/>
  <c r="E794" i="1"/>
  <c r="F794" i="1"/>
  <c r="G794" i="1"/>
  <c r="H794" i="1"/>
  <c r="I794" i="1"/>
  <c r="J794" i="1"/>
  <c r="K794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AG794" i="1"/>
  <c r="AH794" i="1"/>
  <c r="AI794" i="1"/>
  <c r="AJ794" i="1"/>
  <c r="AK794" i="1"/>
  <c r="AL794" i="1"/>
  <c r="AM794" i="1"/>
  <c r="AN794" i="1"/>
  <c r="AO794" i="1"/>
  <c r="AP794" i="1"/>
  <c r="AQ794" i="1"/>
  <c r="AR794" i="1"/>
  <c r="AS794" i="1"/>
  <c r="AT794" i="1"/>
  <c r="AU794" i="1"/>
  <c r="AV794" i="1"/>
  <c r="AW794" i="1"/>
  <c r="AX794" i="1"/>
  <c r="AY794" i="1"/>
  <c r="AZ794" i="1"/>
  <c r="BA794" i="1"/>
  <c r="BB794" i="1"/>
  <c r="BC794" i="1"/>
  <c r="BD794" i="1"/>
  <c r="BE794" i="1"/>
  <c r="A818" i="1"/>
  <c r="C818" i="1"/>
  <c r="E818" i="1"/>
  <c r="F818" i="1"/>
  <c r="G818" i="1"/>
  <c r="H818" i="1"/>
  <c r="I818" i="1"/>
  <c r="J818" i="1"/>
  <c r="K818" i="1"/>
  <c r="L818" i="1"/>
  <c r="M818" i="1"/>
  <c r="N818" i="1"/>
  <c r="O818" i="1"/>
  <c r="P818" i="1"/>
  <c r="Q818" i="1"/>
  <c r="R818" i="1"/>
  <c r="S818" i="1"/>
  <c r="T818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AG818" i="1"/>
  <c r="AH818" i="1"/>
  <c r="AI818" i="1"/>
  <c r="AJ818" i="1"/>
  <c r="AK818" i="1"/>
  <c r="AL818" i="1"/>
  <c r="AM818" i="1"/>
  <c r="AN818" i="1"/>
  <c r="AO818" i="1"/>
  <c r="AP818" i="1"/>
  <c r="AQ818" i="1"/>
  <c r="AR818" i="1"/>
  <c r="AS818" i="1"/>
  <c r="AT818" i="1"/>
  <c r="AU818" i="1"/>
  <c r="AV818" i="1"/>
  <c r="AW818" i="1"/>
  <c r="AX818" i="1"/>
  <c r="AY818" i="1"/>
  <c r="AZ818" i="1"/>
  <c r="BA818" i="1"/>
  <c r="BB818" i="1"/>
  <c r="BC818" i="1"/>
  <c r="BD818" i="1"/>
  <c r="BE818" i="1"/>
  <c r="A1409" i="1"/>
  <c r="C1409" i="1"/>
  <c r="E1409" i="1"/>
  <c r="F1409" i="1"/>
  <c r="G1409" i="1"/>
  <c r="H1409" i="1"/>
  <c r="I1409" i="1"/>
  <c r="J1409" i="1"/>
  <c r="K1409" i="1"/>
  <c r="L1409" i="1"/>
  <c r="M1409" i="1"/>
  <c r="N1409" i="1"/>
  <c r="O1409" i="1"/>
  <c r="P1409" i="1"/>
  <c r="Q1409" i="1"/>
  <c r="R1409" i="1"/>
  <c r="S1409" i="1"/>
  <c r="T1409" i="1"/>
  <c r="U1409" i="1"/>
  <c r="V1409" i="1"/>
  <c r="W1409" i="1"/>
  <c r="X1409" i="1"/>
  <c r="Y1409" i="1"/>
  <c r="Z1409" i="1"/>
  <c r="AA1409" i="1"/>
  <c r="AB1409" i="1"/>
  <c r="AC1409" i="1"/>
  <c r="AD1409" i="1"/>
  <c r="AE1409" i="1"/>
  <c r="AF1409" i="1"/>
  <c r="AG1409" i="1"/>
  <c r="AH1409" i="1"/>
  <c r="AI1409" i="1"/>
  <c r="AJ1409" i="1"/>
  <c r="AK1409" i="1"/>
  <c r="AL1409" i="1"/>
  <c r="AM1409" i="1"/>
  <c r="AN1409" i="1"/>
  <c r="AO1409" i="1"/>
  <c r="AP1409" i="1"/>
  <c r="AQ1409" i="1"/>
  <c r="AR1409" i="1"/>
  <c r="AS1409" i="1"/>
  <c r="AT1409" i="1"/>
  <c r="AU1409" i="1"/>
  <c r="AV1409" i="1"/>
  <c r="AW1409" i="1"/>
  <c r="AX1409" i="1"/>
  <c r="AY1409" i="1"/>
  <c r="AZ1409" i="1"/>
  <c r="BA1409" i="1"/>
  <c r="BB1409" i="1"/>
  <c r="BC1409" i="1"/>
  <c r="BD1409" i="1"/>
  <c r="BE1409" i="1"/>
  <c r="A1423" i="1"/>
  <c r="C1423" i="1"/>
  <c r="E1423" i="1"/>
  <c r="F1423" i="1"/>
  <c r="G1423" i="1"/>
  <c r="H1423" i="1"/>
  <c r="I1423" i="1"/>
  <c r="J1423" i="1"/>
  <c r="K1423" i="1"/>
  <c r="L1423" i="1"/>
  <c r="M1423" i="1"/>
  <c r="N1423" i="1"/>
  <c r="O1423" i="1"/>
  <c r="P1423" i="1"/>
  <c r="Q1423" i="1"/>
  <c r="R1423" i="1"/>
  <c r="S1423" i="1"/>
  <c r="T1423" i="1"/>
  <c r="U1423" i="1"/>
  <c r="V1423" i="1"/>
  <c r="W1423" i="1"/>
  <c r="X1423" i="1"/>
  <c r="Y1423" i="1"/>
  <c r="Z1423" i="1"/>
  <c r="AA1423" i="1"/>
  <c r="AB1423" i="1"/>
  <c r="AC1423" i="1"/>
  <c r="AD1423" i="1"/>
  <c r="AE1423" i="1"/>
  <c r="AF1423" i="1"/>
  <c r="AG1423" i="1"/>
  <c r="AH1423" i="1"/>
  <c r="AI1423" i="1"/>
  <c r="AJ1423" i="1"/>
  <c r="AK1423" i="1"/>
  <c r="AL1423" i="1"/>
  <c r="AM1423" i="1"/>
  <c r="AN1423" i="1"/>
  <c r="AO1423" i="1"/>
  <c r="AP1423" i="1"/>
  <c r="AQ1423" i="1"/>
  <c r="AR1423" i="1"/>
  <c r="AS1423" i="1"/>
  <c r="AT1423" i="1"/>
  <c r="AU1423" i="1"/>
  <c r="AV1423" i="1"/>
  <c r="AW1423" i="1"/>
  <c r="AX1423" i="1"/>
  <c r="AY1423" i="1"/>
  <c r="AZ1423" i="1"/>
  <c r="BA1423" i="1"/>
  <c r="BB1423" i="1"/>
  <c r="BC1423" i="1"/>
  <c r="BD1423" i="1"/>
  <c r="BE1423" i="1"/>
  <c r="A392" i="1"/>
  <c r="C392" i="1"/>
  <c r="E392" i="1"/>
  <c r="F392" i="1"/>
  <c r="G392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X392" i="1"/>
  <c r="AY392" i="1"/>
  <c r="AZ392" i="1"/>
  <c r="BA392" i="1"/>
  <c r="BB392" i="1"/>
  <c r="BC392" i="1"/>
  <c r="BD392" i="1"/>
  <c r="BE392" i="1"/>
  <c r="A411" i="1"/>
  <c r="C411" i="1"/>
  <c r="E411" i="1"/>
  <c r="F411" i="1"/>
  <c r="G411" i="1"/>
  <c r="H411" i="1"/>
  <c r="I411" i="1"/>
  <c r="J411" i="1"/>
  <c r="K411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V411" i="1"/>
  <c r="AW411" i="1"/>
  <c r="AX411" i="1"/>
  <c r="AY411" i="1"/>
  <c r="AZ411" i="1"/>
  <c r="BA411" i="1"/>
  <c r="BB411" i="1"/>
  <c r="BC411" i="1"/>
  <c r="BD411" i="1"/>
  <c r="BE411" i="1"/>
  <c r="A1491" i="1"/>
  <c r="C1491" i="1"/>
  <c r="E1491" i="1"/>
  <c r="F1491" i="1"/>
  <c r="G1491" i="1"/>
  <c r="H1491" i="1"/>
  <c r="I1491" i="1"/>
  <c r="J1491" i="1"/>
  <c r="K1491" i="1"/>
  <c r="L1491" i="1"/>
  <c r="M1491" i="1"/>
  <c r="N1491" i="1"/>
  <c r="O1491" i="1"/>
  <c r="P1491" i="1"/>
  <c r="Q1491" i="1"/>
  <c r="R1491" i="1"/>
  <c r="S1491" i="1"/>
  <c r="T1491" i="1"/>
  <c r="U1491" i="1"/>
  <c r="V1491" i="1"/>
  <c r="W1491" i="1"/>
  <c r="X1491" i="1"/>
  <c r="Y1491" i="1"/>
  <c r="Z1491" i="1"/>
  <c r="AA1491" i="1"/>
  <c r="AB1491" i="1"/>
  <c r="AC1491" i="1"/>
  <c r="AD1491" i="1"/>
  <c r="AE1491" i="1"/>
  <c r="AF1491" i="1"/>
  <c r="AG1491" i="1"/>
  <c r="AH1491" i="1"/>
  <c r="AI1491" i="1"/>
  <c r="AJ1491" i="1"/>
  <c r="AK1491" i="1"/>
  <c r="AL1491" i="1"/>
  <c r="AM1491" i="1"/>
  <c r="AN1491" i="1"/>
  <c r="AO1491" i="1"/>
  <c r="AP1491" i="1"/>
  <c r="AQ1491" i="1"/>
  <c r="AR1491" i="1"/>
  <c r="AS1491" i="1"/>
  <c r="AT1491" i="1"/>
  <c r="AU1491" i="1"/>
  <c r="AV1491" i="1"/>
  <c r="AW1491" i="1"/>
  <c r="AX1491" i="1"/>
  <c r="AY1491" i="1"/>
  <c r="AZ1491" i="1"/>
  <c r="BA1491" i="1"/>
  <c r="BB1491" i="1"/>
  <c r="BC1491" i="1"/>
  <c r="BD1491" i="1"/>
  <c r="BE1491" i="1"/>
  <c r="A699" i="1"/>
  <c r="C699" i="1"/>
  <c r="E699" i="1"/>
  <c r="F699" i="1"/>
  <c r="G699" i="1"/>
  <c r="H699" i="1"/>
  <c r="I699" i="1"/>
  <c r="J699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AD699" i="1"/>
  <c r="AE699" i="1"/>
  <c r="AF699" i="1"/>
  <c r="AG699" i="1"/>
  <c r="AH699" i="1"/>
  <c r="AI699" i="1"/>
  <c r="AJ699" i="1"/>
  <c r="AK699" i="1"/>
  <c r="AL699" i="1"/>
  <c r="AM699" i="1"/>
  <c r="AN699" i="1"/>
  <c r="AO699" i="1"/>
  <c r="AP699" i="1"/>
  <c r="AQ699" i="1"/>
  <c r="AR699" i="1"/>
  <c r="AS699" i="1"/>
  <c r="AT699" i="1"/>
  <c r="AU699" i="1"/>
  <c r="AV699" i="1"/>
  <c r="AW699" i="1"/>
  <c r="AX699" i="1"/>
  <c r="AY699" i="1"/>
  <c r="AZ699" i="1"/>
  <c r="BA699" i="1"/>
  <c r="BB699" i="1"/>
  <c r="BC699" i="1"/>
  <c r="BD699" i="1"/>
  <c r="BE699" i="1"/>
  <c r="A972" i="1"/>
  <c r="C972" i="1"/>
  <c r="E972" i="1"/>
  <c r="F972" i="1"/>
  <c r="G972" i="1"/>
  <c r="H972" i="1"/>
  <c r="I972" i="1"/>
  <c r="J972" i="1"/>
  <c r="K972" i="1"/>
  <c r="L972" i="1"/>
  <c r="M972" i="1"/>
  <c r="N972" i="1"/>
  <c r="O972" i="1"/>
  <c r="P972" i="1"/>
  <c r="Q972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AG972" i="1"/>
  <c r="AH972" i="1"/>
  <c r="AI972" i="1"/>
  <c r="AJ972" i="1"/>
  <c r="AK972" i="1"/>
  <c r="AL972" i="1"/>
  <c r="AM972" i="1"/>
  <c r="AN972" i="1"/>
  <c r="AO972" i="1"/>
  <c r="AP972" i="1"/>
  <c r="AQ972" i="1"/>
  <c r="AR972" i="1"/>
  <c r="AS972" i="1"/>
  <c r="AT972" i="1"/>
  <c r="AU972" i="1"/>
  <c r="AV972" i="1"/>
  <c r="AW972" i="1"/>
  <c r="AX972" i="1"/>
  <c r="AY972" i="1"/>
  <c r="AZ972" i="1"/>
  <c r="BA972" i="1"/>
  <c r="BB972" i="1"/>
  <c r="BC972" i="1"/>
  <c r="BD972" i="1"/>
  <c r="BE972" i="1"/>
  <c r="A998" i="1"/>
  <c r="C998" i="1"/>
  <c r="E998" i="1"/>
  <c r="F998" i="1"/>
  <c r="G998" i="1"/>
  <c r="H998" i="1"/>
  <c r="I998" i="1"/>
  <c r="J998" i="1"/>
  <c r="K998" i="1"/>
  <c r="L998" i="1"/>
  <c r="M998" i="1"/>
  <c r="N998" i="1"/>
  <c r="O998" i="1"/>
  <c r="P998" i="1"/>
  <c r="Q998" i="1"/>
  <c r="R998" i="1"/>
  <c r="S998" i="1"/>
  <c r="T998" i="1"/>
  <c r="U998" i="1"/>
  <c r="V998" i="1"/>
  <c r="W998" i="1"/>
  <c r="X998" i="1"/>
  <c r="Y998" i="1"/>
  <c r="Z998" i="1"/>
  <c r="AA998" i="1"/>
  <c r="AB998" i="1"/>
  <c r="AC998" i="1"/>
  <c r="AD998" i="1"/>
  <c r="AE998" i="1"/>
  <c r="AF998" i="1"/>
  <c r="AG998" i="1"/>
  <c r="AH998" i="1"/>
  <c r="AI998" i="1"/>
  <c r="AJ998" i="1"/>
  <c r="AK998" i="1"/>
  <c r="AL998" i="1"/>
  <c r="AM998" i="1"/>
  <c r="AN998" i="1"/>
  <c r="AO998" i="1"/>
  <c r="AP998" i="1"/>
  <c r="AQ998" i="1"/>
  <c r="AR998" i="1"/>
  <c r="AS998" i="1"/>
  <c r="AT998" i="1"/>
  <c r="AU998" i="1"/>
  <c r="AV998" i="1"/>
  <c r="AW998" i="1"/>
  <c r="AX998" i="1"/>
  <c r="AY998" i="1"/>
  <c r="AZ998" i="1"/>
  <c r="BA998" i="1"/>
  <c r="BB998" i="1"/>
  <c r="BC998" i="1"/>
  <c r="BD998" i="1"/>
  <c r="BE998" i="1"/>
  <c r="A28" i="1"/>
  <c r="C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A49" i="1"/>
  <c r="C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A155" i="1"/>
  <c r="C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A175" i="1"/>
  <c r="C175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A364" i="1"/>
  <c r="C364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A918" i="1"/>
  <c r="C918" i="1"/>
  <c r="E918" i="1"/>
  <c r="F918" i="1"/>
  <c r="G918" i="1"/>
  <c r="H918" i="1"/>
  <c r="I918" i="1"/>
  <c r="J918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AG918" i="1"/>
  <c r="AH918" i="1"/>
  <c r="AI918" i="1"/>
  <c r="AJ918" i="1"/>
  <c r="AK918" i="1"/>
  <c r="AL918" i="1"/>
  <c r="AM918" i="1"/>
  <c r="AN918" i="1"/>
  <c r="AO918" i="1"/>
  <c r="AP918" i="1"/>
  <c r="AQ918" i="1"/>
  <c r="AR918" i="1"/>
  <c r="AS918" i="1"/>
  <c r="AT918" i="1"/>
  <c r="AU918" i="1"/>
  <c r="AV918" i="1"/>
  <c r="AW918" i="1"/>
  <c r="AX918" i="1"/>
  <c r="AY918" i="1"/>
  <c r="AZ918" i="1"/>
  <c r="BA918" i="1"/>
  <c r="BB918" i="1"/>
  <c r="BC918" i="1"/>
  <c r="BD918" i="1"/>
  <c r="BE918" i="1"/>
  <c r="A944" i="1"/>
  <c r="C944" i="1"/>
  <c r="E944" i="1"/>
  <c r="F944" i="1"/>
  <c r="G944" i="1"/>
  <c r="H944" i="1"/>
  <c r="I944" i="1"/>
  <c r="J944" i="1"/>
  <c r="K944" i="1"/>
  <c r="L944" i="1"/>
  <c r="M944" i="1"/>
  <c r="N944" i="1"/>
  <c r="O944" i="1"/>
  <c r="P944" i="1"/>
  <c r="Q944" i="1"/>
  <c r="R944" i="1"/>
  <c r="S944" i="1"/>
  <c r="T944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AG944" i="1"/>
  <c r="AH944" i="1"/>
  <c r="AI944" i="1"/>
  <c r="AJ944" i="1"/>
  <c r="AK944" i="1"/>
  <c r="AL944" i="1"/>
  <c r="AM944" i="1"/>
  <c r="AN944" i="1"/>
  <c r="AO944" i="1"/>
  <c r="AP944" i="1"/>
  <c r="AQ944" i="1"/>
  <c r="AR944" i="1"/>
  <c r="AS944" i="1"/>
  <c r="AT944" i="1"/>
  <c r="AU944" i="1"/>
  <c r="AV944" i="1"/>
  <c r="AW944" i="1"/>
  <c r="AX944" i="1"/>
  <c r="AY944" i="1"/>
  <c r="AZ944" i="1"/>
  <c r="BA944" i="1"/>
  <c r="BB944" i="1"/>
  <c r="BC944" i="1"/>
  <c r="BD944" i="1"/>
  <c r="BE944" i="1"/>
  <c r="A311" i="1"/>
  <c r="C311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A316" i="1"/>
  <c r="C316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A664" i="1"/>
  <c r="C664" i="1"/>
  <c r="E664" i="1"/>
  <c r="F664" i="1"/>
  <c r="G664" i="1"/>
  <c r="H664" i="1"/>
  <c r="I664" i="1"/>
  <c r="J664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AG664" i="1"/>
  <c r="AH664" i="1"/>
  <c r="AI664" i="1"/>
  <c r="AJ664" i="1"/>
  <c r="AK664" i="1"/>
  <c r="AL664" i="1"/>
  <c r="AM664" i="1"/>
  <c r="AN664" i="1"/>
  <c r="AO664" i="1"/>
  <c r="AP664" i="1"/>
  <c r="AQ664" i="1"/>
  <c r="AR664" i="1"/>
  <c r="AS664" i="1"/>
  <c r="AT664" i="1"/>
  <c r="AU664" i="1"/>
  <c r="AV664" i="1"/>
  <c r="AW664" i="1"/>
  <c r="AX664" i="1"/>
  <c r="AY664" i="1"/>
  <c r="AZ664" i="1"/>
  <c r="BA664" i="1"/>
  <c r="BB664" i="1"/>
  <c r="BC664" i="1"/>
  <c r="BD664" i="1"/>
  <c r="BE664" i="1"/>
  <c r="A669" i="1"/>
  <c r="C669" i="1"/>
  <c r="E669" i="1"/>
  <c r="F669" i="1"/>
  <c r="G669" i="1"/>
  <c r="H669" i="1"/>
  <c r="I669" i="1"/>
  <c r="J669" i="1"/>
  <c r="K669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AD669" i="1"/>
  <c r="AE669" i="1"/>
  <c r="AF669" i="1"/>
  <c r="AG669" i="1"/>
  <c r="AH669" i="1"/>
  <c r="AI669" i="1"/>
  <c r="AJ669" i="1"/>
  <c r="AK669" i="1"/>
  <c r="AL669" i="1"/>
  <c r="AM669" i="1"/>
  <c r="AN669" i="1"/>
  <c r="AO669" i="1"/>
  <c r="AP669" i="1"/>
  <c r="AQ669" i="1"/>
  <c r="AR669" i="1"/>
  <c r="AS669" i="1"/>
  <c r="AT669" i="1"/>
  <c r="AU669" i="1"/>
  <c r="AV669" i="1"/>
  <c r="AW669" i="1"/>
  <c r="AX669" i="1"/>
  <c r="AY669" i="1"/>
  <c r="AZ669" i="1"/>
  <c r="BA669" i="1"/>
  <c r="BB669" i="1"/>
  <c r="BC669" i="1"/>
  <c r="BD669" i="1"/>
  <c r="BE669" i="1"/>
  <c r="A1133" i="1"/>
  <c r="C1133" i="1"/>
  <c r="E1133" i="1"/>
  <c r="F1133" i="1"/>
  <c r="G1133" i="1"/>
  <c r="H1133" i="1"/>
  <c r="I1133" i="1"/>
  <c r="J1133" i="1"/>
  <c r="K1133" i="1"/>
  <c r="L1133" i="1"/>
  <c r="M1133" i="1"/>
  <c r="N1133" i="1"/>
  <c r="O1133" i="1"/>
  <c r="P1133" i="1"/>
  <c r="Q1133" i="1"/>
  <c r="R1133" i="1"/>
  <c r="S1133" i="1"/>
  <c r="T1133" i="1"/>
  <c r="U1133" i="1"/>
  <c r="V1133" i="1"/>
  <c r="W1133" i="1"/>
  <c r="X1133" i="1"/>
  <c r="Y1133" i="1"/>
  <c r="Z1133" i="1"/>
  <c r="AA1133" i="1"/>
  <c r="AB1133" i="1"/>
  <c r="AC1133" i="1"/>
  <c r="AD1133" i="1"/>
  <c r="AE1133" i="1"/>
  <c r="AF1133" i="1"/>
  <c r="AG1133" i="1"/>
  <c r="AH1133" i="1"/>
  <c r="AI1133" i="1"/>
  <c r="AJ1133" i="1"/>
  <c r="AK1133" i="1"/>
  <c r="AL1133" i="1"/>
  <c r="AM1133" i="1"/>
  <c r="AN1133" i="1"/>
  <c r="AO1133" i="1"/>
  <c r="AP1133" i="1"/>
  <c r="AQ1133" i="1"/>
  <c r="AR1133" i="1"/>
  <c r="AS1133" i="1"/>
  <c r="AT1133" i="1"/>
  <c r="AU1133" i="1"/>
  <c r="AV1133" i="1"/>
  <c r="AW1133" i="1"/>
  <c r="AX1133" i="1"/>
  <c r="AY1133" i="1"/>
  <c r="AZ1133" i="1"/>
  <c r="BA1133" i="1"/>
  <c r="BB1133" i="1"/>
  <c r="BC1133" i="1"/>
  <c r="BD1133" i="1"/>
  <c r="BE1133" i="1"/>
  <c r="A474" i="1"/>
  <c r="C474" i="1"/>
  <c r="E474" i="1"/>
  <c r="F474" i="1"/>
  <c r="G474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V474" i="1"/>
  <c r="AW474" i="1"/>
  <c r="AX474" i="1"/>
  <c r="AY474" i="1"/>
  <c r="AZ474" i="1"/>
  <c r="BA474" i="1"/>
  <c r="BB474" i="1"/>
  <c r="BC474" i="1"/>
  <c r="BD474" i="1"/>
  <c r="BE474" i="1"/>
  <c r="A497" i="1"/>
  <c r="C497" i="1"/>
  <c r="E497" i="1"/>
  <c r="F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O497" i="1"/>
  <c r="AP497" i="1"/>
  <c r="AQ497" i="1"/>
  <c r="AR497" i="1"/>
  <c r="AS497" i="1"/>
  <c r="AT497" i="1"/>
  <c r="AU497" i="1"/>
  <c r="AV497" i="1"/>
  <c r="AW497" i="1"/>
  <c r="AX497" i="1"/>
  <c r="AY497" i="1"/>
  <c r="AZ497" i="1"/>
  <c r="BA497" i="1"/>
  <c r="BB497" i="1"/>
  <c r="BC497" i="1"/>
  <c r="BD497" i="1"/>
  <c r="BE497" i="1"/>
  <c r="A590" i="1"/>
  <c r="C590" i="1"/>
  <c r="E590" i="1"/>
  <c r="F590" i="1"/>
  <c r="G590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AG590" i="1"/>
  <c r="AH590" i="1"/>
  <c r="AI590" i="1"/>
  <c r="AJ590" i="1"/>
  <c r="AK590" i="1"/>
  <c r="AL590" i="1"/>
  <c r="AM590" i="1"/>
  <c r="AN590" i="1"/>
  <c r="AO590" i="1"/>
  <c r="AP590" i="1"/>
  <c r="AQ590" i="1"/>
  <c r="AR590" i="1"/>
  <c r="AS590" i="1"/>
  <c r="AT590" i="1"/>
  <c r="AU590" i="1"/>
  <c r="AV590" i="1"/>
  <c r="AW590" i="1"/>
  <c r="AX590" i="1"/>
  <c r="AY590" i="1"/>
  <c r="AZ590" i="1"/>
  <c r="BA590" i="1"/>
  <c r="BB590" i="1"/>
  <c r="BC590" i="1"/>
  <c r="BD590" i="1"/>
  <c r="BE590" i="1"/>
  <c r="A618" i="1"/>
  <c r="C618" i="1"/>
  <c r="E618" i="1"/>
  <c r="F618" i="1"/>
  <c r="G618" i="1"/>
  <c r="H618" i="1"/>
  <c r="I618" i="1"/>
  <c r="J618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AG618" i="1"/>
  <c r="AH618" i="1"/>
  <c r="AI618" i="1"/>
  <c r="AJ618" i="1"/>
  <c r="AK618" i="1"/>
  <c r="AL618" i="1"/>
  <c r="AM618" i="1"/>
  <c r="AN618" i="1"/>
  <c r="AO618" i="1"/>
  <c r="AP618" i="1"/>
  <c r="AQ618" i="1"/>
  <c r="AR618" i="1"/>
  <c r="AS618" i="1"/>
  <c r="AT618" i="1"/>
  <c r="AU618" i="1"/>
  <c r="AV618" i="1"/>
  <c r="AW618" i="1"/>
  <c r="AX618" i="1"/>
  <c r="AY618" i="1"/>
  <c r="AZ618" i="1"/>
  <c r="BA618" i="1"/>
  <c r="BB618" i="1"/>
  <c r="BC618" i="1"/>
  <c r="BD618" i="1"/>
  <c r="BE618" i="1"/>
  <c r="A914" i="1"/>
  <c r="C914" i="1"/>
  <c r="E914" i="1"/>
  <c r="F914" i="1"/>
  <c r="G914" i="1"/>
  <c r="H914" i="1"/>
  <c r="I914" i="1"/>
  <c r="J914" i="1"/>
  <c r="K914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AG914" i="1"/>
  <c r="AH914" i="1"/>
  <c r="AI914" i="1"/>
  <c r="AJ914" i="1"/>
  <c r="AK914" i="1"/>
  <c r="AL914" i="1"/>
  <c r="AM914" i="1"/>
  <c r="AN914" i="1"/>
  <c r="AO914" i="1"/>
  <c r="AP914" i="1"/>
  <c r="AQ914" i="1"/>
  <c r="AR914" i="1"/>
  <c r="AS914" i="1"/>
  <c r="AT914" i="1"/>
  <c r="AU914" i="1"/>
  <c r="AV914" i="1"/>
  <c r="AW914" i="1"/>
  <c r="AX914" i="1"/>
  <c r="AY914" i="1"/>
  <c r="AZ914" i="1"/>
  <c r="BA914" i="1"/>
  <c r="BB914" i="1"/>
  <c r="BC914" i="1"/>
  <c r="BD914" i="1"/>
  <c r="BE914" i="1"/>
  <c r="A940" i="1"/>
  <c r="C940" i="1"/>
  <c r="E940" i="1"/>
  <c r="F940" i="1"/>
  <c r="G940" i="1"/>
  <c r="H940" i="1"/>
  <c r="I940" i="1"/>
  <c r="J940" i="1"/>
  <c r="K940" i="1"/>
  <c r="L940" i="1"/>
  <c r="M940" i="1"/>
  <c r="N940" i="1"/>
  <c r="O940" i="1"/>
  <c r="P940" i="1"/>
  <c r="Q940" i="1"/>
  <c r="R940" i="1"/>
  <c r="S940" i="1"/>
  <c r="T940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AG940" i="1"/>
  <c r="AH940" i="1"/>
  <c r="AI940" i="1"/>
  <c r="AJ940" i="1"/>
  <c r="AK940" i="1"/>
  <c r="AL940" i="1"/>
  <c r="AM940" i="1"/>
  <c r="AN940" i="1"/>
  <c r="AO940" i="1"/>
  <c r="AP940" i="1"/>
  <c r="AQ940" i="1"/>
  <c r="AR940" i="1"/>
  <c r="AS940" i="1"/>
  <c r="AT940" i="1"/>
  <c r="AU940" i="1"/>
  <c r="AV940" i="1"/>
  <c r="AW940" i="1"/>
  <c r="AX940" i="1"/>
  <c r="AY940" i="1"/>
  <c r="AZ940" i="1"/>
  <c r="BA940" i="1"/>
  <c r="BB940" i="1"/>
  <c r="BC940" i="1"/>
  <c r="BD940" i="1"/>
  <c r="BE940" i="1"/>
  <c r="A1066" i="1"/>
  <c r="C1066" i="1"/>
  <c r="E1066" i="1"/>
  <c r="F1066" i="1"/>
  <c r="G1066" i="1"/>
  <c r="H1066" i="1"/>
  <c r="I1066" i="1"/>
  <c r="J1066" i="1"/>
  <c r="K1066" i="1"/>
  <c r="L1066" i="1"/>
  <c r="M1066" i="1"/>
  <c r="N1066" i="1"/>
  <c r="O1066" i="1"/>
  <c r="P1066" i="1"/>
  <c r="Q1066" i="1"/>
  <c r="R1066" i="1"/>
  <c r="S1066" i="1"/>
  <c r="T1066" i="1"/>
  <c r="U1066" i="1"/>
  <c r="V1066" i="1"/>
  <c r="W1066" i="1"/>
  <c r="X1066" i="1"/>
  <c r="Y1066" i="1"/>
  <c r="Z1066" i="1"/>
  <c r="AA1066" i="1"/>
  <c r="AB1066" i="1"/>
  <c r="AC1066" i="1"/>
  <c r="AD1066" i="1"/>
  <c r="AE1066" i="1"/>
  <c r="AF1066" i="1"/>
  <c r="AG1066" i="1"/>
  <c r="AH1066" i="1"/>
  <c r="AI1066" i="1"/>
  <c r="AJ1066" i="1"/>
  <c r="AK1066" i="1"/>
  <c r="AL1066" i="1"/>
  <c r="AM1066" i="1"/>
  <c r="AN1066" i="1"/>
  <c r="AO1066" i="1"/>
  <c r="AP1066" i="1"/>
  <c r="AQ1066" i="1"/>
  <c r="AR1066" i="1"/>
  <c r="AS1066" i="1"/>
  <c r="AT1066" i="1"/>
  <c r="AU1066" i="1"/>
  <c r="AV1066" i="1"/>
  <c r="AW1066" i="1"/>
  <c r="AX1066" i="1"/>
  <c r="AY1066" i="1"/>
  <c r="AZ1066" i="1"/>
  <c r="BA1066" i="1"/>
  <c r="BB1066" i="1"/>
  <c r="BC1066" i="1"/>
  <c r="BD1066" i="1"/>
  <c r="BE1066" i="1"/>
  <c r="A1090" i="1"/>
  <c r="C1090" i="1"/>
  <c r="E1090" i="1"/>
  <c r="F1090" i="1"/>
  <c r="G1090" i="1"/>
  <c r="H1090" i="1"/>
  <c r="I1090" i="1"/>
  <c r="J1090" i="1"/>
  <c r="K1090" i="1"/>
  <c r="L1090" i="1"/>
  <c r="M1090" i="1"/>
  <c r="N1090" i="1"/>
  <c r="O1090" i="1"/>
  <c r="P1090" i="1"/>
  <c r="Q1090" i="1"/>
  <c r="R1090" i="1"/>
  <c r="S1090" i="1"/>
  <c r="T1090" i="1"/>
  <c r="U1090" i="1"/>
  <c r="V1090" i="1"/>
  <c r="W1090" i="1"/>
  <c r="X1090" i="1"/>
  <c r="Y1090" i="1"/>
  <c r="Z1090" i="1"/>
  <c r="AA1090" i="1"/>
  <c r="AB1090" i="1"/>
  <c r="AC1090" i="1"/>
  <c r="AD1090" i="1"/>
  <c r="AE1090" i="1"/>
  <c r="AF1090" i="1"/>
  <c r="AG1090" i="1"/>
  <c r="AH1090" i="1"/>
  <c r="AI1090" i="1"/>
  <c r="AJ1090" i="1"/>
  <c r="AK1090" i="1"/>
  <c r="AL1090" i="1"/>
  <c r="AM1090" i="1"/>
  <c r="AN1090" i="1"/>
  <c r="AO1090" i="1"/>
  <c r="AP1090" i="1"/>
  <c r="AQ1090" i="1"/>
  <c r="AR1090" i="1"/>
  <c r="AS1090" i="1"/>
  <c r="AT1090" i="1"/>
  <c r="AU1090" i="1"/>
  <c r="AV1090" i="1"/>
  <c r="AW1090" i="1"/>
  <c r="AX1090" i="1"/>
  <c r="AY1090" i="1"/>
  <c r="AZ1090" i="1"/>
  <c r="BA1090" i="1"/>
  <c r="BB1090" i="1"/>
  <c r="BC1090" i="1"/>
  <c r="BD1090" i="1"/>
  <c r="BE1090" i="1"/>
  <c r="A962" i="1"/>
  <c r="C962" i="1"/>
  <c r="E962" i="1"/>
  <c r="F962" i="1"/>
  <c r="G962" i="1"/>
  <c r="H962" i="1"/>
  <c r="I962" i="1"/>
  <c r="J962" i="1"/>
  <c r="K962" i="1"/>
  <c r="L962" i="1"/>
  <c r="M962" i="1"/>
  <c r="N962" i="1"/>
  <c r="O962" i="1"/>
  <c r="P962" i="1"/>
  <c r="Q962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AG962" i="1"/>
  <c r="AH962" i="1"/>
  <c r="AI962" i="1"/>
  <c r="AJ962" i="1"/>
  <c r="AK962" i="1"/>
  <c r="AL962" i="1"/>
  <c r="AM962" i="1"/>
  <c r="AN962" i="1"/>
  <c r="AO962" i="1"/>
  <c r="AP962" i="1"/>
  <c r="AQ962" i="1"/>
  <c r="AR962" i="1"/>
  <c r="AS962" i="1"/>
  <c r="AT962" i="1"/>
  <c r="AU962" i="1"/>
  <c r="AV962" i="1"/>
  <c r="AW962" i="1"/>
  <c r="AX962" i="1"/>
  <c r="AY962" i="1"/>
  <c r="AZ962" i="1"/>
  <c r="BA962" i="1"/>
  <c r="BB962" i="1"/>
  <c r="BC962" i="1"/>
  <c r="BD962" i="1"/>
  <c r="BE962" i="1"/>
  <c r="A988" i="1"/>
  <c r="C988" i="1"/>
  <c r="E988" i="1"/>
  <c r="F988" i="1"/>
  <c r="G988" i="1"/>
  <c r="H988" i="1"/>
  <c r="I988" i="1"/>
  <c r="J988" i="1"/>
  <c r="K988" i="1"/>
  <c r="L988" i="1"/>
  <c r="M988" i="1"/>
  <c r="N988" i="1"/>
  <c r="O988" i="1"/>
  <c r="P988" i="1"/>
  <c r="Q988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AG988" i="1"/>
  <c r="AH988" i="1"/>
  <c r="AI988" i="1"/>
  <c r="AJ988" i="1"/>
  <c r="AK988" i="1"/>
  <c r="AL988" i="1"/>
  <c r="AM988" i="1"/>
  <c r="AN988" i="1"/>
  <c r="AO988" i="1"/>
  <c r="AP988" i="1"/>
  <c r="AQ988" i="1"/>
  <c r="AR988" i="1"/>
  <c r="AS988" i="1"/>
  <c r="AT988" i="1"/>
  <c r="AU988" i="1"/>
  <c r="AV988" i="1"/>
  <c r="AW988" i="1"/>
  <c r="AX988" i="1"/>
  <c r="AY988" i="1"/>
  <c r="AZ988" i="1"/>
  <c r="BA988" i="1"/>
  <c r="BB988" i="1"/>
  <c r="BC988" i="1"/>
  <c r="BD988" i="1"/>
  <c r="BE988" i="1"/>
  <c r="A1013" i="1"/>
  <c r="C1013" i="1"/>
  <c r="E1013" i="1"/>
  <c r="F1013" i="1"/>
  <c r="G1013" i="1"/>
  <c r="H1013" i="1"/>
  <c r="I1013" i="1"/>
  <c r="J1013" i="1"/>
  <c r="K1013" i="1"/>
  <c r="L1013" i="1"/>
  <c r="M1013" i="1"/>
  <c r="N1013" i="1"/>
  <c r="O1013" i="1"/>
  <c r="P1013" i="1"/>
  <c r="Q1013" i="1"/>
  <c r="R1013" i="1"/>
  <c r="S1013" i="1"/>
  <c r="T1013" i="1"/>
  <c r="U1013" i="1"/>
  <c r="V1013" i="1"/>
  <c r="W1013" i="1"/>
  <c r="X1013" i="1"/>
  <c r="Y1013" i="1"/>
  <c r="Z1013" i="1"/>
  <c r="AA1013" i="1"/>
  <c r="AB1013" i="1"/>
  <c r="AC1013" i="1"/>
  <c r="AD1013" i="1"/>
  <c r="AE1013" i="1"/>
  <c r="AF1013" i="1"/>
  <c r="AG1013" i="1"/>
  <c r="AH1013" i="1"/>
  <c r="AI1013" i="1"/>
  <c r="AJ1013" i="1"/>
  <c r="AK1013" i="1"/>
  <c r="AL1013" i="1"/>
  <c r="AM1013" i="1"/>
  <c r="AN1013" i="1"/>
  <c r="AO1013" i="1"/>
  <c r="AP1013" i="1"/>
  <c r="AQ1013" i="1"/>
  <c r="AR1013" i="1"/>
  <c r="AS1013" i="1"/>
  <c r="AT1013" i="1"/>
  <c r="AU1013" i="1"/>
  <c r="AV1013" i="1"/>
  <c r="AW1013" i="1"/>
  <c r="AX1013" i="1"/>
  <c r="AY1013" i="1"/>
  <c r="AZ1013" i="1"/>
  <c r="BA1013" i="1"/>
  <c r="BB1013" i="1"/>
  <c r="BC1013" i="1"/>
  <c r="BD1013" i="1"/>
  <c r="BE1013" i="1"/>
  <c r="A1161" i="1"/>
  <c r="C1161" i="1"/>
  <c r="E1161" i="1"/>
  <c r="F1161" i="1"/>
  <c r="G1161" i="1"/>
  <c r="H1161" i="1"/>
  <c r="I1161" i="1"/>
  <c r="J1161" i="1"/>
  <c r="K1161" i="1"/>
  <c r="L1161" i="1"/>
  <c r="M1161" i="1"/>
  <c r="N1161" i="1"/>
  <c r="O1161" i="1"/>
  <c r="P1161" i="1"/>
  <c r="Q1161" i="1"/>
  <c r="R1161" i="1"/>
  <c r="S1161" i="1"/>
  <c r="T1161" i="1"/>
  <c r="U1161" i="1"/>
  <c r="V1161" i="1"/>
  <c r="W1161" i="1"/>
  <c r="X1161" i="1"/>
  <c r="Y1161" i="1"/>
  <c r="Z1161" i="1"/>
  <c r="AA1161" i="1"/>
  <c r="AB1161" i="1"/>
  <c r="AC1161" i="1"/>
  <c r="AD1161" i="1"/>
  <c r="AE1161" i="1"/>
  <c r="AF1161" i="1"/>
  <c r="AG1161" i="1"/>
  <c r="AH1161" i="1"/>
  <c r="AI1161" i="1"/>
  <c r="AJ1161" i="1"/>
  <c r="AK1161" i="1"/>
  <c r="AL1161" i="1"/>
  <c r="AM1161" i="1"/>
  <c r="AN1161" i="1"/>
  <c r="AO1161" i="1"/>
  <c r="AP1161" i="1"/>
  <c r="AQ1161" i="1"/>
  <c r="AR1161" i="1"/>
  <c r="AS1161" i="1"/>
  <c r="AT1161" i="1"/>
  <c r="AU1161" i="1"/>
  <c r="AV1161" i="1"/>
  <c r="AW1161" i="1"/>
  <c r="AX1161" i="1"/>
  <c r="AY1161" i="1"/>
  <c r="AZ1161" i="1"/>
  <c r="BA1161" i="1"/>
  <c r="BB1161" i="1"/>
  <c r="BC1161" i="1"/>
  <c r="BD1161" i="1"/>
  <c r="BE1161" i="1"/>
  <c r="A1186" i="1"/>
  <c r="C1186" i="1"/>
  <c r="E1186" i="1"/>
  <c r="F1186" i="1"/>
  <c r="G1186" i="1"/>
  <c r="H1186" i="1"/>
  <c r="I1186" i="1"/>
  <c r="J1186" i="1"/>
  <c r="K1186" i="1"/>
  <c r="L1186" i="1"/>
  <c r="M1186" i="1"/>
  <c r="N1186" i="1"/>
  <c r="O1186" i="1"/>
  <c r="P1186" i="1"/>
  <c r="Q1186" i="1"/>
  <c r="R1186" i="1"/>
  <c r="S1186" i="1"/>
  <c r="T1186" i="1"/>
  <c r="U1186" i="1"/>
  <c r="V1186" i="1"/>
  <c r="W1186" i="1"/>
  <c r="X1186" i="1"/>
  <c r="Y1186" i="1"/>
  <c r="Z1186" i="1"/>
  <c r="AA1186" i="1"/>
  <c r="AB1186" i="1"/>
  <c r="AC1186" i="1"/>
  <c r="AD1186" i="1"/>
  <c r="AE1186" i="1"/>
  <c r="AF1186" i="1"/>
  <c r="AG1186" i="1"/>
  <c r="AH1186" i="1"/>
  <c r="AI1186" i="1"/>
  <c r="AJ1186" i="1"/>
  <c r="AK1186" i="1"/>
  <c r="AL1186" i="1"/>
  <c r="AM1186" i="1"/>
  <c r="AN1186" i="1"/>
  <c r="AO1186" i="1"/>
  <c r="AP1186" i="1"/>
  <c r="AQ1186" i="1"/>
  <c r="AR1186" i="1"/>
  <c r="AS1186" i="1"/>
  <c r="AT1186" i="1"/>
  <c r="AU1186" i="1"/>
  <c r="AV1186" i="1"/>
  <c r="AW1186" i="1"/>
  <c r="AX1186" i="1"/>
  <c r="AY1186" i="1"/>
  <c r="AZ1186" i="1"/>
  <c r="BA1186" i="1"/>
  <c r="BB1186" i="1"/>
  <c r="BC1186" i="1"/>
  <c r="BD1186" i="1"/>
  <c r="BE1186" i="1"/>
  <c r="A1208" i="1"/>
  <c r="C1208" i="1"/>
  <c r="E1208" i="1"/>
  <c r="F1208" i="1"/>
  <c r="G1208" i="1"/>
  <c r="H1208" i="1"/>
  <c r="I1208" i="1"/>
  <c r="J1208" i="1"/>
  <c r="K1208" i="1"/>
  <c r="L1208" i="1"/>
  <c r="M1208" i="1"/>
  <c r="N1208" i="1"/>
  <c r="O1208" i="1"/>
  <c r="P1208" i="1"/>
  <c r="Q1208" i="1"/>
  <c r="R1208" i="1"/>
  <c r="S1208" i="1"/>
  <c r="T1208" i="1"/>
  <c r="U1208" i="1"/>
  <c r="V1208" i="1"/>
  <c r="W1208" i="1"/>
  <c r="X1208" i="1"/>
  <c r="Y1208" i="1"/>
  <c r="Z1208" i="1"/>
  <c r="AA1208" i="1"/>
  <c r="AB1208" i="1"/>
  <c r="AC1208" i="1"/>
  <c r="AD1208" i="1"/>
  <c r="AE1208" i="1"/>
  <c r="AF1208" i="1"/>
  <c r="AG1208" i="1"/>
  <c r="AH1208" i="1"/>
  <c r="AI1208" i="1"/>
  <c r="AJ1208" i="1"/>
  <c r="AK1208" i="1"/>
  <c r="AL1208" i="1"/>
  <c r="AM1208" i="1"/>
  <c r="AN1208" i="1"/>
  <c r="AO1208" i="1"/>
  <c r="AP1208" i="1"/>
  <c r="AQ1208" i="1"/>
  <c r="AR1208" i="1"/>
  <c r="AS1208" i="1"/>
  <c r="AT1208" i="1"/>
  <c r="AU1208" i="1"/>
  <c r="AV1208" i="1"/>
  <c r="AW1208" i="1"/>
  <c r="AX1208" i="1"/>
  <c r="AY1208" i="1"/>
  <c r="AZ1208" i="1"/>
  <c r="BA1208" i="1"/>
  <c r="BB1208" i="1"/>
  <c r="BC1208" i="1"/>
  <c r="BD1208" i="1"/>
  <c r="BE1208" i="1"/>
  <c r="A1483" i="1"/>
  <c r="C1483" i="1"/>
  <c r="E1483" i="1"/>
  <c r="F1483" i="1"/>
  <c r="G1483" i="1"/>
  <c r="H1483" i="1"/>
  <c r="I1483" i="1"/>
  <c r="J1483" i="1"/>
  <c r="K1483" i="1"/>
  <c r="L1483" i="1"/>
  <c r="M1483" i="1"/>
  <c r="N1483" i="1"/>
  <c r="O1483" i="1"/>
  <c r="P1483" i="1"/>
  <c r="Q1483" i="1"/>
  <c r="R1483" i="1"/>
  <c r="S1483" i="1"/>
  <c r="T1483" i="1"/>
  <c r="U1483" i="1"/>
  <c r="V1483" i="1"/>
  <c r="W1483" i="1"/>
  <c r="X1483" i="1"/>
  <c r="Y1483" i="1"/>
  <c r="Z1483" i="1"/>
  <c r="AA1483" i="1"/>
  <c r="AB1483" i="1"/>
  <c r="AC1483" i="1"/>
  <c r="AD1483" i="1"/>
  <c r="AE1483" i="1"/>
  <c r="AF1483" i="1"/>
  <c r="AG1483" i="1"/>
  <c r="AH1483" i="1"/>
  <c r="AI1483" i="1"/>
  <c r="AJ1483" i="1"/>
  <c r="AK1483" i="1"/>
  <c r="AL1483" i="1"/>
  <c r="AM1483" i="1"/>
  <c r="AN1483" i="1"/>
  <c r="AO1483" i="1"/>
  <c r="AP1483" i="1"/>
  <c r="AQ1483" i="1"/>
  <c r="AR1483" i="1"/>
  <c r="AS1483" i="1"/>
  <c r="AT1483" i="1"/>
  <c r="AU1483" i="1"/>
  <c r="AV1483" i="1"/>
  <c r="AW1483" i="1"/>
  <c r="AX1483" i="1"/>
  <c r="AY1483" i="1"/>
  <c r="AZ1483" i="1"/>
  <c r="BA1483" i="1"/>
  <c r="BB1483" i="1"/>
  <c r="BC1483" i="1"/>
  <c r="BD1483" i="1"/>
  <c r="BE1483" i="1"/>
  <c r="A1497" i="1"/>
  <c r="C1497" i="1"/>
  <c r="E1497" i="1"/>
  <c r="F1497" i="1"/>
  <c r="G1497" i="1"/>
  <c r="H1497" i="1"/>
  <c r="I1497" i="1"/>
  <c r="J1497" i="1"/>
  <c r="K1497" i="1"/>
  <c r="L1497" i="1"/>
  <c r="M1497" i="1"/>
  <c r="N1497" i="1"/>
  <c r="O1497" i="1"/>
  <c r="P1497" i="1"/>
  <c r="Q1497" i="1"/>
  <c r="R1497" i="1"/>
  <c r="S1497" i="1"/>
  <c r="T1497" i="1"/>
  <c r="U1497" i="1"/>
  <c r="V1497" i="1"/>
  <c r="W1497" i="1"/>
  <c r="X1497" i="1"/>
  <c r="Y1497" i="1"/>
  <c r="Z1497" i="1"/>
  <c r="AA1497" i="1"/>
  <c r="AB1497" i="1"/>
  <c r="AC1497" i="1"/>
  <c r="AD1497" i="1"/>
  <c r="AE1497" i="1"/>
  <c r="AF1497" i="1"/>
  <c r="AG1497" i="1"/>
  <c r="AH1497" i="1"/>
  <c r="AI1497" i="1"/>
  <c r="AJ1497" i="1"/>
  <c r="AK1497" i="1"/>
  <c r="AL1497" i="1"/>
  <c r="AM1497" i="1"/>
  <c r="AN1497" i="1"/>
  <c r="AO1497" i="1"/>
  <c r="AP1497" i="1"/>
  <c r="AQ1497" i="1"/>
  <c r="AR1497" i="1"/>
  <c r="AS1497" i="1"/>
  <c r="AT1497" i="1"/>
  <c r="AU1497" i="1"/>
  <c r="AV1497" i="1"/>
  <c r="AW1497" i="1"/>
  <c r="AX1497" i="1"/>
  <c r="AY1497" i="1"/>
  <c r="AZ1497" i="1"/>
  <c r="BA1497" i="1"/>
  <c r="BB1497" i="1"/>
  <c r="BC1497" i="1"/>
  <c r="BD1497" i="1"/>
  <c r="BE1497" i="1"/>
  <c r="A306" i="1"/>
  <c r="C306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A1250" i="1"/>
  <c r="C1250" i="1"/>
  <c r="E1250" i="1"/>
  <c r="F1250" i="1"/>
  <c r="G1250" i="1"/>
  <c r="H1250" i="1"/>
  <c r="I1250" i="1"/>
  <c r="J1250" i="1"/>
  <c r="K1250" i="1"/>
  <c r="L1250" i="1"/>
  <c r="M1250" i="1"/>
  <c r="N1250" i="1"/>
  <c r="O1250" i="1"/>
  <c r="P1250" i="1"/>
  <c r="Q1250" i="1"/>
  <c r="R1250" i="1"/>
  <c r="S1250" i="1"/>
  <c r="T1250" i="1"/>
  <c r="U1250" i="1"/>
  <c r="V1250" i="1"/>
  <c r="W1250" i="1"/>
  <c r="X1250" i="1"/>
  <c r="Y1250" i="1"/>
  <c r="Z1250" i="1"/>
  <c r="AA1250" i="1"/>
  <c r="AB1250" i="1"/>
  <c r="AC1250" i="1"/>
  <c r="AD1250" i="1"/>
  <c r="AE1250" i="1"/>
  <c r="AF1250" i="1"/>
  <c r="AG1250" i="1"/>
  <c r="AH1250" i="1"/>
  <c r="AI1250" i="1"/>
  <c r="AJ1250" i="1"/>
  <c r="AK1250" i="1"/>
  <c r="AL1250" i="1"/>
  <c r="AM1250" i="1"/>
  <c r="AN1250" i="1"/>
  <c r="AO1250" i="1"/>
  <c r="AP1250" i="1"/>
  <c r="AQ1250" i="1"/>
  <c r="AR1250" i="1"/>
  <c r="AS1250" i="1"/>
  <c r="AT1250" i="1"/>
  <c r="AU1250" i="1"/>
  <c r="AV1250" i="1"/>
  <c r="AW1250" i="1"/>
  <c r="AX1250" i="1"/>
  <c r="AY1250" i="1"/>
  <c r="AZ1250" i="1"/>
  <c r="BA1250" i="1"/>
  <c r="BB1250" i="1"/>
  <c r="BC1250" i="1"/>
  <c r="BD1250" i="1"/>
  <c r="BE1250" i="1"/>
  <c r="A274" i="1"/>
  <c r="C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A294" i="1"/>
  <c r="C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A436" i="1"/>
  <c r="C436" i="1"/>
  <c r="E436" i="1"/>
  <c r="F436" i="1"/>
  <c r="G436" i="1"/>
  <c r="H436" i="1"/>
  <c r="I436" i="1"/>
  <c r="J436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V436" i="1"/>
  <c r="AW436" i="1"/>
  <c r="AX436" i="1"/>
  <c r="AY436" i="1"/>
  <c r="AZ436" i="1"/>
  <c r="BA436" i="1"/>
  <c r="BB436" i="1"/>
  <c r="BC436" i="1"/>
  <c r="BD436" i="1"/>
  <c r="BE436" i="1"/>
  <c r="A456" i="1"/>
  <c r="C456" i="1"/>
  <c r="E456" i="1"/>
  <c r="F456" i="1"/>
  <c r="G456" i="1"/>
  <c r="H456" i="1"/>
  <c r="I456" i="1"/>
  <c r="J456" i="1"/>
  <c r="K456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V456" i="1"/>
  <c r="AW456" i="1"/>
  <c r="AX456" i="1"/>
  <c r="AY456" i="1"/>
  <c r="AZ456" i="1"/>
  <c r="BA456" i="1"/>
  <c r="BB456" i="1"/>
  <c r="BC456" i="1"/>
  <c r="BD456" i="1"/>
  <c r="BE456" i="1"/>
  <c r="A730" i="1"/>
  <c r="C730" i="1"/>
  <c r="E730" i="1"/>
  <c r="F730" i="1"/>
  <c r="G730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AG730" i="1"/>
  <c r="AH730" i="1"/>
  <c r="AI730" i="1"/>
  <c r="AJ730" i="1"/>
  <c r="AK730" i="1"/>
  <c r="AL730" i="1"/>
  <c r="AM730" i="1"/>
  <c r="AN730" i="1"/>
  <c r="AO730" i="1"/>
  <c r="AP730" i="1"/>
  <c r="AQ730" i="1"/>
  <c r="AR730" i="1"/>
  <c r="AS730" i="1"/>
  <c r="AT730" i="1"/>
  <c r="AU730" i="1"/>
  <c r="AV730" i="1"/>
  <c r="AW730" i="1"/>
  <c r="AX730" i="1"/>
  <c r="AY730" i="1"/>
  <c r="AZ730" i="1"/>
  <c r="BA730" i="1"/>
  <c r="BB730" i="1"/>
  <c r="BC730" i="1"/>
  <c r="BD730" i="1"/>
  <c r="BE730" i="1"/>
  <c r="A751" i="1"/>
  <c r="C751" i="1"/>
  <c r="E751" i="1"/>
  <c r="F751" i="1"/>
  <c r="G751" i="1"/>
  <c r="H751" i="1"/>
  <c r="I751" i="1"/>
  <c r="J751" i="1"/>
  <c r="K751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X751" i="1"/>
  <c r="Y751" i="1"/>
  <c r="Z751" i="1"/>
  <c r="AA751" i="1"/>
  <c r="AB751" i="1"/>
  <c r="AC751" i="1"/>
  <c r="AD751" i="1"/>
  <c r="AE751" i="1"/>
  <c r="AF751" i="1"/>
  <c r="AG751" i="1"/>
  <c r="AH751" i="1"/>
  <c r="AI751" i="1"/>
  <c r="AJ751" i="1"/>
  <c r="AK751" i="1"/>
  <c r="AL751" i="1"/>
  <c r="AM751" i="1"/>
  <c r="AN751" i="1"/>
  <c r="AO751" i="1"/>
  <c r="AP751" i="1"/>
  <c r="AQ751" i="1"/>
  <c r="AR751" i="1"/>
  <c r="AS751" i="1"/>
  <c r="AT751" i="1"/>
  <c r="AU751" i="1"/>
  <c r="AV751" i="1"/>
  <c r="AW751" i="1"/>
  <c r="AX751" i="1"/>
  <c r="AY751" i="1"/>
  <c r="AZ751" i="1"/>
  <c r="BA751" i="1"/>
  <c r="BB751" i="1"/>
  <c r="BC751" i="1"/>
  <c r="BD751" i="1"/>
  <c r="BE751" i="1"/>
  <c r="A1271" i="1"/>
  <c r="C1271" i="1"/>
  <c r="E1271" i="1"/>
  <c r="F1271" i="1"/>
  <c r="G1271" i="1"/>
  <c r="H1271" i="1"/>
  <c r="I1271" i="1"/>
  <c r="J1271" i="1"/>
  <c r="K1271" i="1"/>
  <c r="L1271" i="1"/>
  <c r="M1271" i="1"/>
  <c r="N1271" i="1"/>
  <c r="O1271" i="1"/>
  <c r="P1271" i="1"/>
  <c r="Q1271" i="1"/>
  <c r="R1271" i="1"/>
  <c r="S1271" i="1"/>
  <c r="T1271" i="1"/>
  <c r="U1271" i="1"/>
  <c r="V1271" i="1"/>
  <c r="W1271" i="1"/>
  <c r="X1271" i="1"/>
  <c r="Y1271" i="1"/>
  <c r="Z1271" i="1"/>
  <c r="AA1271" i="1"/>
  <c r="AB1271" i="1"/>
  <c r="AC1271" i="1"/>
  <c r="AD1271" i="1"/>
  <c r="AE1271" i="1"/>
  <c r="AF1271" i="1"/>
  <c r="AG1271" i="1"/>
  <c r="AH1271" i="1"/>
  <c r="AI1271" i="1"/>
  <c r="AJ1271" i="1"/>
  <c r="AK1271" i="1"/>
  <c r="AL1271" i="1"/>
  <c r="AM1271" i="1"/>
  <c r="AN1271" i="1"/>
  <c r="AO1271" i="1"/>
  <c r="AP1271" i="1"/>
  <c r="AQ1271" i="1"/>
  <c r="AR1271" i="1"/>
  <c r="AS1271" i="1"/>
  <c r="AT1271" i="1"/>
  <c r="AU1271" i="1"/>
  <c r="AV1271" i="1"/>
  <c r="AW1271" i="1"/>
  <c r="AX1271" i="1"/>
  <c r="AY1271" i="1"/>
  <c r="AZ1271" i="1"/>
  <c r="BA1271" i="1"/>
  <c r="BB1271" i="1"/>
  <c r="BC1271" i="1"/>
  <c r="BD1271" i="1"/>
  <c r="BE1271" i="1"/>
  <c r="A1289" i="1"/>
  <c r="C1289" i="1"/>
  <c r="E1289" i="1"/>
  <c r="F1289" i="1"/>
  <c r="G1289" i="1"/>
  <c r="H1289" i="1"/>
  <c r="I1289" i="1"/>
  <c r="J1289" i="1"/>
  <c r="K1289" i="1"/>
  <c r="L1289" i="1"/>
  <c r="M1289" i="1"/>
  <c r="N1289" i="1"/>
  <c r="O1289" i="1"/>
  <c r="P1289" i="1"/>
  <c r="Q1289" i="1"/>
  <c r="R1289" i="1"/>
  <c r="S1289" i="1"/>
  <c r="T1289" i="1"/>
  <c r="U1289" i="1"/>
  <c r="V1289" i="1"/>
  <c r="W1289" i="1"/>
  <c r="X1289" i="1"/>
  <c r="Y1289" i="1"/>
  <c r="Z1289" i="1"/>
  <c r="AA1289" i="1"/>
  <c r="AB1289" i="1"/>
  <c r="AC1289" i="1"/>
  <c r="AD1289" i="1"/>
  <c r="AE1289" i="1"/>
  <c r="AF1289" i="1"/>
  <c r="AG1289" i="1"/>
  <c r="AH1289" i="1"/>
  <c r="AI1289" i="1"/>
  <c r="AJ1289" i="1"/>
  <c r="AK1289" i="1"/>
  <c r="AL1289" i="1"/>
  <c r="AM1289" i="1"/>
  <c r="AN1289" i="1"/>
  <c r="AO1289" i="1"/>
  <c r="AP1289" i="1"/>
  <c r="AQ1289" i="1"/>
  <c r="AR1289" i="1"/>
  <c r="AS1289" i="1"/>
  <c r="AT1289" i="1"/>
  <c r="AU1289" i="1"/>
  <c r="AV1289" i="1"/>
  <c r="AW1289" i="1"/>
  <c r="AX1289" i="1"/>
  <c r="AY1289" i="1"/>
  <c r="AZ1289" i="1"/>
  <c r="BA1289" i="1"/>
  <c r="BB1289" i="1"/>
  <c r="BC1289" i="1"/>
  <c r="BD1289" i="1"/>
  <c r="BE1289" i="1"/>
  <c r="A249" i="1"/>
  <c r="C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A268" i="1"/>
  <c r="C268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AD268" i="1"/>
  <c r="AE268" i="1"/>
  <c r="AF268" i="1"/>
  <c r="AG268" i="1"/>
  <c r="AH268" i="1"/>
  <c r="AI268" i="1"/>
  <c r="AJ268" i="1"/>
  <c r="AK268" i="1"/>
  <c r="AL268" i="1"/>
  <c r="AM268" i="1"/>
  <c r="AN268" i="1"/>
  <c r="AO268" i="1"/>
  <c r="AP268" i="1"/>
  <c r="AQ268" i="1"/>
  <c r="AR268" i="1"/>
  <c r="AS268" i="1"/>
  <c r="AT268" i="1"/>
  <c r="AU268" i="1"/>
  <c r="AV268" i="1"/>
  <c r="AW268" i="1"/>
  <c r="AX268" i="1"/>
  <c r="AY268" i="1"/>
  <c r="AZ268" i="1"/>
  <c r="BA268" i="1"/>
  <c r="BB268" i="1"/>
  <c r="BC268" i="1"/>
  <c r="BD268" i="1"/>
  <c r="BE268" i="1"/>
  <c r="A560" i="1"/>
  <c r="C560" i="1"/>
  <c r="E560" i="1"/>
  <c r="F560" i="1"/>
  <c r="G560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AG560" i="1"/>
  <c r="AH560" i="1"/>
  <c r="AI560" i="1"/>
  <c r="AJ560" i="1"/>
  <c r="AK560" i="1"/>
  <c r="AL560" i="1"/>
  <c r="AM560" i="1"/>
  <c r="AN560" i="1"/>
  <c r="AO560" i="1"/>
  <c r="AP560" i="1"/>
  <c r="AQ560" i="1"/>
  <c r="AR560" i="1"/>
  <c r="AS560" i="1"/>
  <c r="AT560" i="1"/>
  <c r="AU560" i="1"/>
  <c r="AV560" i="1"/>
  <c r="AW560" i="1"/>
  <c r="AX560" i="1"/>
  <c r="AY560" i="1"/>
  <c r="AZ560" i="1"/>
  <c r="BA560" i="1"/>
  <c r="BB560" i="1"/>
  <c r="BC560" i="1"/>
  <c r="BD560" i="1"/>
  <c r="BE560" i="1"/>
  <c r="A584" i="1"/>
  <c r="C584" i="1"/>
  <c r="E584" i="1"/>
  <c r="F584" i="1"/>
  <c r="G584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AG584" i="1"/>
  <c r="AH584" i="1"/>
  <c r="AI584" i="1"/>
  <c r="AJ584" i="1"/>
  <c r="AK584" i="1"/>
  <c r="AL584" i="1"/>
  <c r="AM584" i="1"/>
  <c r="AN584" i="1"/>
  <c r="AO584" i="1"/>
  <c r="AP584" i="1"/>
  <c r="AQ584" i="1"/>
  <c r="AR584" i="1"/>
  <c r="AS584" i="1"/>
  <c r="AT584" i="1"/>
  <c r="AU584" i="1"/>
  <c r="AV584" i="1"/>
  <c r="AW584" i="1"/>
  <c r="AX584" i="1"/>
  <c r="AY584" i="1"/>
  <c r="AZ584" i="1"/>
  <c r="BA584" i="1"/>
  <c r="BB584" i="1"/>
  <c r="BC584" i="1"/>
  <c r="BD584" i="1"/>
  <c r="BE584" i="1"/>
  <c r="A707" i="1"/>
  <c r="C707" i="1"/>
  <c r="E707" i="1"/>
  <c r="F707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AB707" i="1"/>
  <c r="AC707" i="1"/>
  <c r="AD707" i="1"/>
  <c r="AE707" i="1"/>
  <c r="AF707" i="1"/>
  <c r="AG707" i="1"/>
  <c r="AH707" i="1"/>
  <c r="AI707" i="1"/>
  <c r="AJ707" i="1"/>
  <c r="AK707" i="1"/>
  <c r="AL707" i="1"/>
  <c r="AM707" i="1"/>
  <c r="AN707" i="1"/>
  <c r="AO707" i="1"/>
  <c r="AP707" i="1"/>
  <c r="AQ707" i="1"/>
  <c r="AR707" i="1"/>
  <c r="AS707" i="1"/>
  <c r="AT707" i="1"/>
  <c r="AU707" i="1"/>
  <c r="AV707" i="1"/>
  <c r="AW707" i="1"/>
  <c r="AX707" i="1"/>
  <c r="AY707" i="1"/>
  <c r="AZ707" i="1"/>
  <c r="BA707" i="1"/>
  <c r="BB707" i="1"/>
  <c r="BC707" i="1"/>
  <c r="BD707" i="1"/>
  <c r="BE707" i="1"/>
  <c r="A725" i="1"/>
  <c r="C725" i="1"/>
  <c r="E725" i="1"/>
  <c r="F725" i="1"/>
  <c r="G725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Z725" i="1"/>
  <c r="AA725" i="1"/>
  <c r="AB725" i="1"/>
  <c r="AC725" i="1"/>
  <c r="AD725" i="1"/>
  <c r="AE725" i="1"/>
  <c r="AF725" i="1"/>
  <c r="AG725" i="1"/>
  <c r="AH725" i="1"/>
  <c r="AI725" i="1"/>
  <c r="AJ725" i="1"/>
  <c r="AK725" i="1"/>
  <c r="AL725" i="1"/>
  <c r="AM725" i="1"/>
  <c r="AN725" i="1"/>
  <c r="AO725" i="1"/>
  <c r="AP725" i="1"/>
  <c r="AQ725" i="1"/>
  <c r="AR725" i="1"/>
  <c r="AS725" i="1"/>
  <c r="AT725" i="1"/>
  <c r="AU725" i="1"/>
  <c r="AV725" i="1"/>
  <c r="AW725" i="1"/>
  <c r="AX725" i="1"/>
  <c r="AY725" i="1"/>
  <c r="AZ725" i="1"/>
  <c r="BA725" i="1"/>
  <c r="BB725" i="1"/>
  <c r="BC725" i="1"/>
  <c r="BD725" i="1"/>
  <c r="BE725" i="1"/>
  <c r="A1354" i="1"/>
  <c r="C1354" i="1"/>
  <c r="E1354" i="1"/>
  <c r="F1354" i="1"/>
  <c r="G1354" i="1"/>
  <c r="H1354" i="1"/>
  <c r="I1354" i="1"/>
  <c r="J1354" i="1"/>
  <c r="K1354" i="1"/>
  <c r="L1354" i="1"/>
  <c r="M1354" i="1"/>
  <c r="N1354" i="1"/>
  <c r="O1354" i="1"/>
  <c r="P1354" i="1"/>
  <c r="Q1354" i="1"/>
  <c r="R1354" i="1"/>
  <c r="S1354" i="1"/>
  <c r="T1354" i="1"/>
  <c r="U1354" i="1"/>
  <c r="V1354" i="1"/>
  <c r="W1354" i="1"/>
  <c r="X1354" i="1"/>
  <c r="Y1354" i="1"/>
  <c r="Z1354" i="1"/>
  <c r="AA1354" i="1"/>
  <c r="AB1354" i="1"/>
  <c r="AC1354" i="1"/>
  <c r="AD1354" i="1"/>
  <c r="AE1354" i="1"/>
  <c r="AF1354" i="1"/>
  <c r="AG1354" i="1"/>
  <c r="AH1354" i="1"/>
  <c r="AI1354" i="1"/>
  <c r="AJ1354" i="1"/>
  <c r="AK1354" i="1"/>
  <c r="AL1354" i="1"/>
  <c r="AM1354" i="1"/>
  <c r="AN1354" i="1"/>
  <c r="AO1354" i="1"/>
  <c r="AP1354" i="1"/>
  <c r="AQ1354" i="1"/>
  <c r="AR1354" i="1"/>
  <c r="AS1354" i="1"/>
  <c r="AT1354" i="1"/>
  <c r="AU1354" i="1"/>
  <c r="AV1354" i="1"/>
  <c r="AW1354" i="1"/>
  <c r="AX1354" i="1"/>
  <c r="AY1354" i="1"/>
  <c r="AZ1354" i="1"/>
  <c r="BA1354" i="1"/>
  <c r="BB1354" i="1"/>
  <c r="BC1354" i="1"/>
  <c r="BD1354" i="1"/>
  <c r="BE1354" i="1"/>
  <c r="A1375" i="1"/>
  <c r="C1375" i="1"/>
  <c r="E1375" i="1"/>
  <c r="F1375" i="1"/>
  <c r="G1375" i="1"/>
  <c r="H1375" i="1"/>
  <c r="I1375" i="1"/>
  <c r="J1375" i="1"/>
  <c r="K1375" i="1"/>
  <c r="L1375" i="1"/>
  <c r="M1375" i="1"/>
  <c r="N1375" i="1"/>
  <c r="O1375" i="1"/>
  <c r="P1375" i="1"/>
  <c r="Q1375" i="1"/>
  <c r="R1375" i="1"/>
  <c r="S1375" i="1"/>
  <c r="T1375" i="1"/>
  <c r="U1375" i="1"/>
  <c r="V1375" i="1"/>
  <c r="W1375" i="1"/>
  <c r="X1375" i="1"/>
  <c r="Y1375" i="1"/>
  <c r="Z1375" i="1"/>
  <c r="AA1375" i="1"/>
  <c r="AB1375" i="1"/>
  <c r="AC1375" i="1"/>
  <c r="AD1375" i="1"/>
  <c r="AE1375" i="1"/>
  <c r="AF1375" i="1"/>
  <c r="AG1375" i="1"/>
  <c r="AH1375" i="1"/>
  <c r="AI1375" i="1"/>
  <c r="AJ1375" i="1"/>
  <c r="AK1375" i="1"/>
  <c r="AL1375" i="1"/>
  <c r="AM1375" i="1"/>
  <c r="AN1375" i="1"/>
  <c r="AO1375" i="1"/>
  <c r="AP1375" i="1"/>
  <c r="AQ1375" i="1"/>
  <c r="AR1375" i="1"/>
  <c r="AS1375" i="1"/>
  <c r="AT1375" i="1"/>
  <c r="AU1375" i="1"/>
  <c r="AV1375" i="1"/>
  <c r="AW1375" i="1"/>
  <c r="AX1375" i="1"/>
  <c r="AY1375" i="1"/>
  <c r="AZ1375" i="1"/>
  <c r="BA1375" i="1"/>
  <c r="BB1375" i="1"/>
  <c r="BC1375" i="1"/>
  <c r="BD1375" i="1"/>
  <c r="BE1375" i="1"/>
  <c r="A853" i="1"/>
  <c r="C853" i="1"/>
  <c r="E853" i="1"/>
  <c r="F853" i="1"/>
  <c r="G853" i="1"/>
  <c r="H853" i="1"/>
  <c r="I853" i="1"/>
  <c r="J853" i="1"/>
  <c r="K853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X853" i="1"/>
  <c r="Y853" i="1"/>
  <c r="Z853" i="1"/>
  <c r="AA853" i="1"/>
  <c r="AB853" i="1"/>
  <c r="AC853" i="1"/>
  <c r="AD853" i="1"/>
  <c r="AE853" i="1"/>
  <c r="AF853" i="1"/>
  <c r="AG853" i="1"/>
  <c r="AH853" i="1"/>
  <c r="AI853" i="1"/>
  <c r="AJ853" i="1"/>
  <c r="AK853" i="1"/>
  <c r="AL853" i="1"/>
  <c r="AM853" i="1"/>
  <c r="AN853" i="1"/>
  <c r="AO853" i="1"/>
  <c r="AP853" i="1"/>
  <c r="AQ853" i="1"/>
  <c r="AR853" i="1"/>
  <c r="AS853" i="1"/>
  <c r="AT853" i="1"/>
  <c r="AU853" i="1"/>
  <c r="AV853" i="1"/>
  <c r="AW853" i="1"/>
  <c r="AX853" i="1"/>
  <c r="AY853" i="1"/>
  <c r="AZ853" i="1"/>
  <c r="BA853" i="1"/>
  <c r="BB853" i="1"/>
  <c r="BC853" i="1"/>
  <c r="BD853" i="1"/>
  <c r="BE853" i="1"/>
  <c r="A877" i="1"/>
  <c r="C877" i="1"/>
  <c r="E877" i="1"/>
  <c r="F877" i="1"/>
  <c r="G877" i="1"/>
  <c r="H877" i="1"/>
  <c r="I877" i="1"/>
  <c r="J877" i="1"/>
  <c r="K877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X877" i="1"/>
  <c r="Y877" i="1"/>
  <c r="Z877" i="1"/>
  <c r="AA877" i="1"/>
  <c r="AB877" i="1"/>
  <c r="AC877" i="1"/>
  <c r="AD877" i="1"/>
  <c r="AE877" i="1"/>
  <c r="AF877" i="1"/>
  <c r="AG877" i="1"/>
  <c r="AH877" i="1"/>
  <c r="AI877" i="1"/>
  <c r="AJ877" i="1"/>
  <c r="AK877" i="1"/>
  <c r="AL877" i="1"/>
  <c r="AM877" i="1"/>
  <c r="AN877" i="1"/>
  <c r="AO877" i="1"/>
  <c r="AP877" i="1"/>
  <c r="AQ877" i="1"/>
  <c r="AR877" i="1"/>
  <c r="AS877" i="1"/>
  <c r="AT877" i="1"/>
  <c r="AU877" i="1"/>
  <c r="AV877" i="1"/>
  <c r="AW877" i="1"/>
  <c r="AX877" i="1"/>
  <c r="AY877" i="1"/>
  <c r="AZ877" i="1"/>
  <c r="BA877" i="1"/>
  <c r="BB877" i="1"/>
  <c r="BC877" i="1"/>
  <c r="BD877" i="1"/>
  <c r="BE877" i="1"/>
  <c r="A335" i="1"/>
  <c r="C335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A357" i="1"/>
  <c r="C357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A379" i="1"/>
  <c r="C379" i="1"/>
  <c r="E379" i="1"/>
  <c r="F379" i="1"/>
  <c r="G379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AX379" i="1"/>
  <c r="AY379" i="1"/>
  <c r="AZ379" i="1"/>
  <c r="BA379" i="1"/>
  <c r="BB379" i="1"/>
  <c r="BC379" i="1"/>
  <c r="BD379" i="1"/>
  <c r="BE379" i="1"/>
  <c r="A119" i="1"/>
  <c r="C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A141" i="1"/>
  <c r="C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A307" i="1"/>
  <c r="C307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A308" i="1"/>
  <c r="C308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A222" i="1"/>
  <c r="C222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A242" i="1"/>
  <c r="C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A657" i="1"/>
  <c r="C657" i="1"/>
  <c r="E657" i="1"/>
  <c r="F657" i="1"/>
  <c r="G657" i="1"/>
  <c r="H657" i="1"/>
  <c r="I657" i="1"/>
  <c r="J657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Z657" i="1"/>
  <c r="AA657" i="1"/>
  <c r="AB657" i="1"/>
  <c r="AC657" i="1"/>
  <c r="AD657" i="1"/>
  <c r="AE657" i="1"/>
  <c r="AF657" i="1"/>
  <c r="AG657" i="1"/>
  <c r="AH657" i="1"/>
  <c r="AI657" i="1"/>
  <c r="AJ657" i="1"/>
  <c r="AK657" i="1"/>
  <c r="AL657" i="1"/>
  <c r="AM657" i="1"/>
  <c r="AN657" i="1"/>
  <c r="AO657" i="1"/>
  <c r="AP657" i="1"/>
  <c r="AQ657" i="1"/>
  <c r="AR657" i="1"/>
  <c r="AS657" i="1"/>
  <c r="AT657" i="1"/>
  <c r="AU657" i="1"/>
  <c r="AV657" i="1"/>
  <c r="AW657" i="1"/>
  <c r="AX657" i="1"/>
  <c r="AY657" i="1"/>
  <c r="AZ657" i="1"/>
  <c r="BA657" i="1"/>
  <c r="BB657" i="1"/>
  <c r="BC657" i="1"/>
  <c r="BD657" i="1"/>
  <c r="BE657" i="1"/>
  <c r="A658" i="1"/>
  <c r="C658" i="1"/>
  <c r="E658" i="1"/>
  <c r="F658" i="1"/>
  <c r="G658" i="1"/>
  <c r="H658" i="1"/>
  <c r="I658" i="1"/>
  <c r="J658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AG658" i="1"/>
  <c r="AH658" i="1"/>
  <c r="AI658" i="1"/>
  <c r="AJ658" i="1"/>
  <c r="AK658" i="1"/>
  <c r="AL658" i="1"/>
  <c r="AM658" i="1"/>
  <c r="AN658" i="1"/>
  <c r="AO658" i="1"/>
  <c r="AP658" i="1"/>
  <c r="AQ658" i="1"/>
  <c r="AR658" i="1"/>
  <c r="AS658" i="1"/>
  <c r="AT658" i="1"/>
  <c r="AU658" i="1"/>
  <c r="AV658" i="1"/>
  <c r="AW658" i="1"/>
  <c r="AX658" i="1"/>
  <c r="AY658" i="1"/>
  <c r="AZ658" i="1"/>
  <c r="BA658" i="1"/>
  <c r="BB658" i="1"/>
  <c r="BC658" i="1"/>
  <c r="BD658" i="1"/>
  <c r="BE658" i="1"/>
  <c r="A325" i="1"/>
  <c r="C325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A346" i="1"/>
  <c r="C346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A372" i="1"/>
  <c r="C372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X372" i="1"/>
  <c r="AY372" i="1"/>
  <c r="AZ372" i="1"/>
  <c r="BA372" i="1"/>
  <c r="BB372" i="1"/>
  <c r="BC372" i="1"/>
  <c r="BD372" i="1"/>
  <c r="BE372" i="1"/>
  <c r="A554" i="1"/>
  <c r="C554" i="1"/>
  <c r="E554" i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AG554" i="1"/>
  <c r="AH554" i="1"/>
  <c r="AI554" i="1"/>
  <c r="AJ554" i="1"/>
  <c r="AK554" i="1"/>
  <c r="AL554" i="1"/>
  <c r="AM554" i="1"/>
  <c r="AN554" i="1"/>
  <c r="AO554" i="1"/>
  <c r="AP554" i="1"/>
  <c r="AQ554" i="1"/>
  <c r="AR554" i="1"/>
  <c r="AS554" i="1"/>
  <c r="AT554" i="1"/>
  <c r="AU554" i="1"/>
  <c r="AV554" i="1"/>
  <c r="AW554" i="1"/>
  <c r="AX554" i="1"/>
  <c r="AY554" i="1"/>
  <c r="AZ554" i="1"/>
  <c r="BA554" i="1"/>
  <c r="BB554" i="1"/>
  <c r="BC554" i="1"/>
  <c r="BD554" i="1"/>
  <c r="BE554" i="1"/>
  <c r="A577" i="1"/>
  <c r="C577" i="1"/>
  <c r="E577" i="1"/>
  <c r="F577" i="1"/>
  <c r="G577" i="1"/>
  <c r="H577" i="1"/>
  <c r="I577" i="1"/>
  <c r="J577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AD577" i="1"/>
  <c r="AE577" i="1"/>
  <c r="AF577" i="1"/>
  <c r="AG577" i="1"/>
  <c r="AH577" i="1"/>
  <c r="AI577" i="1"/>
  <c r="AJ577" i="1"/>
  <c r="AK577" i="1"/>
  <c r="AL577" i="1"/>
  <c r="AM577" i="1"/>
  <c r="AN577" i="1"/>
  <c r="AO577" i="1"/>
  <c r="AP577" i="1"/>
  <c r="AQ577" i="1"/>
  <c r="AR577" i="1"/>
  <c r="AS577" i="1"/>
  <c r="AT577" i="1"/>
  <c r="AU577" i="1"/>
  <c r="AV577" i="1"/>
  <c r="AW577" i="1"/>
  <c r="AX577" i="1"/>
  <c r="AY577" i="1"/>
  <c r="AZ577" i="1"/>
  <c r="BA577" i="1"/>
  <c r="BB577" i="1"/>
  <c r="BC577" i="1"/>
  <c r="BD577" i="1"/>
  <c r="BE577" i="1"/>
  <c r="A769" i="1"/>
  <c r="C769" i="1"/>
  <c r="E769" i="1"/>
  <c r="F769" i="1"/>
  <c r="G769" i="1"/>
  <c r="H769" i="1"/>
  <c r="I769" i="1"/>
  <c r="J769" i="1"/>
  <c r="K769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X769" i="1"/>
  <c r="Y769" i="1"/>
  <c r="Z769" i="1"/>
  <c r="AA769" i="1"/>
  <c r="AB769" i="1"/>
  <c r="AC769" i="1"/>
  <c r="AD769" i="1"/>
  <c r="AE769" i="1"/>
  <c r="AF769" i="1"/>
  <c r="AG769" i="1"/>
  <c r="AH769" i="1"/>
  <c r="AI769" i="1"/>
  <c r="AJ769" i="1"/>
  <c r="AK769" i="1"/>
  <c r="AL769" i="1"/>
  <c r="AM769" i="1"/>
  <c r="AN769" i="1"/>
  <c r="AO769" i="1"/>
  <c r="AP769" i="1"/>
  <c r="AQ769" i="1"/>
  <c r="AR769" i="1"/>
  <c r="AS769" i="1"/>
  <c r="AT769" i="1"/>
  <c r="AU769" i="1"/>
  <c r="AV769" i="1"/>
  <c r="AW769" i="1"/>
  <c r="AX769" i="1"/>
  <c r="AY769" i="1"/>
  <c r="AZ769" i="1"/>
  <c r="BA769" i="1"/>
  <c r="BB769" i="1"/>
  <c r="BC769" i="1"/>
  <c r="BD769" i="1"/>
  <c r="BE769" i="1"/>
  <c r="A683" i="1"/>
  <c r="C683" i="1"/>
  <c r="E683" i="1"/>
  <c r="F683" i="1"/>
  <c r="G683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AD683" i="1"/>
  <c r="AE683" i="1"/>
  <c r="AF683" i="1"/>
  <c r="AG683" i="1"/>
  <c r="AH683" i="1"/>
  <c r="AI683" i="1"/>
  <c r="AJ683" i="1"/>
  <c r="AK683" i="1"/>
  <c r="AL683" i="1"/>
  <c r="AM683" i="1"/>
  <c r="AN683" i="1"/>
  <c r="AO683" i="1"/>
  <c r="AP683" i="1"/>
  <c r="AQ683" i="1"/>
  <c r="AR683" i="1"/>
  <c r="AS683" i="1"/>
  <c r="AT683" i="1"/>
  <c r="AU683" i="1"/>
  <c r="AV683" i="1"/>
  <c r="AW683" i="1"/>
  <c r="AX683" i="1"/>
  <c r="AY683" i="1"/>
  <c r="AZ683" i="1"/>
  <c r="BA683" i="1"/>
  <c r="BB683" i="1"/>
  <c r="BC683" i="1"/>
  <c r="BD683" i="1"/>
  <c r="BE683" i="1"/>
  <c r="A702" i="1"/>
  <c r="C702" i="1"/>
  <c r="E702" i="1"/>
  <c r="F702" i="1"/>
  <c r="G702" i="1"/>
  <c r="H702" i="1"/>
  <c r="I702" i="1"/>
  <c r="J702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AG702" i="1"/>
  <c r="AH702" i="1"/>
  <c r="AI702" i="1"/>
  <c r="AJ702" i="1"/>
  <c r="AK702" i="1"/>
  <c r="AL702" i="1"/>
  <c r="AM702" i="1"/>
  <c r="AN702" i="1"/>
  <c r="AO702" i="1"/>
  <c r="AP702" i="1"/>
  <c r="AQ702" i="1"/>
  <c r="AR702" i="1"/>
  <c r="AS702" i="1"/>
  <c r="AT702" i="1"/>
  <c r="AU702" i="1"/>
  <c r="AV702" i="1"/>
  <c r="AW702" i="1"/>
  <c r="AX702" i="1"/>
  <c r="AY702" i="1"/>
  <c r="AZ702" i="1"/>
  <c r="BA702" i="1"/>
  <c r="BB702" i="1"/>
  <c r="BC702" i="1"/>
  <c r="BD702" i="1"/>
  <c r="BE702" i="1"/>
  <c r="A720" i="1"/>
  <c r="C720" i="1"/>
  <c r="E720" i="1"/>
  <c r="F720" i="1"/>
  <c r="G720" i="1"/>
  <c r="H720" i="1"/>
  <c r="I720" i="1"/>
  <c r="J720" i="1"/>
  <c r="K720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AG720" i="1"/>
  <c r="AH720" i="1"/>
  <c r="AI720" i="1"/>
  <c r="AJ720" i="1"/>
  <c r="AK720" i="1"/>
  <c r="AL720" i="1"/>
  <c r="AM720" i="1"/>
  <c r="AN720" i="1"/>
  <c r="AO720" i="1"/>
  <c r="AP720" i="1"/>
  <c r="AQ720" i="1"/>
  <c r="AR720" i="1"/>
  <c r="AS720" i="1"/>
  <c r="AT720" i="1"/>
  <c r="AU720" i="1"/>
  <c r="AV720" i="1"/>
  <c r="AW720" i="1"/>
  <c r="AX720" i="1"/>
  <c r="AY720" i="1"/>
  <c r="AZ720" i="1"/>
  <c r="BA720" i="1"/>
  <c r="BB720" i="1"/>
  <c r="BC720" i="1"/>
  <c r="BD720" i="1"/>
  <c r="BE720" i="1"/>
  <c r="A799" i="1"/>
  <c r="C799" i="1"/>
  <c r="E799" i="1"/>
  <c r="F799" i="1"/>
  <c r="G799" i="1"/>
  <c r="H799" i="1"/>
  <c r="I799" i="1"/>
  <c r="J799" i="1"/>
  <c r="K799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X799" i="1"/>
  <c r="Y799" i="1"/>
  <c r="Z799" i="1"/>
  <c r="AA799" i="1"/>
  <c r="AB799" i="1"/>
  <c r="AC799" i="1"/>
  <c r="AD799" i="1"/>
  <c r="AE799" i="1"/>
  <c r="AF799" i="1"/>
  <c r="AG799" i="1"/>
  <c r="AH799" i="1"/>
  <c r="AI799" i="1"/>
  <c r="AJ799" i="1"/>
  <c r="AK799" i="1"/>
  <c r="AL799" i="1"/>
  <c r="AM799" i="1"/>
  <c r="AN799" i="1"/>
  <c r="AO799" i="1"/>
  <c r="AP799" i="1"/>
  <c r="AQ799" i="1"/>
  <c r="AR799" i="1"/>
  <c r="AS799" i="1"/>
  <c r="AT799" i="1"/>
  <c r="AU799" i="1"/>
  <c r="AV799" i="1"/>
  <c r="AW799" i="1"/>
  <c r="AX799" i="1"/>
  <c r="AY799" i="1"/>
  <c r="AZ799" i="1"/>
  <c r="BA799" i="1"/>
  <c r="BB799" i="1"/>
  <c r="BC799" i="1"/>
  <c r="BD799" i="1"/>
  <c r="BE799" i="1"/>
  <c r="A252" i="1"/>
  <c r="C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BE252" i="1"/>
  <c r="A273" i="1"/>
  <c r="C273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A591" i="1"/>
  <c r="C591" i="1"/>
  <c r="E591" i="1"/>
  <c r="F591" i="1"/>
  <c r="G591" i="1"/>
  <c r="H591" i="1"/>
  <c r="I591" i="1"/>
  <c r="J591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AD591" i="1"/>
  <c r="AE591" i="1"/>
  <c r="AF591" i="1"/>
  <c r="AG591" i="1"/>
  <c r="AH591" i="1"/>
  <c r="AI591" i="1"/>
  <c r="AJ591" i="1"/>
  <c r="AK591" i="1"/>
  <c r="AL591" i="1"/>
  <c r="AM591" i="1"/>
  <c r="AN591" i="1"/>
  <c r="AO591" i="1"/>
  <c r="AP591" i="1"/>
  <c r="AQ591" i="1"/>
  <c r="AR591" i="1"/>
  <c r="AS591" i="1"/>
  <c r="AT591" i="1"/>
  <c r="AU591" i="1"/>
  <c r="AV591" i="1"/>
  <c r="AW591" i="1"/>
  <c r="AX591" i="1"/>
  <c r="AY591" i="1"/>
  <c r="AZ591" i="1"/>
  <c r="BA591" i="1"/>
  <c r="BB591" i="1"/>
  <c r="BC591" i="1"/>
  <c r="BD591" i="1"/>
  <c r="BE591" i="1"/>
  <c r="A619" i="1"/>
  <c r="C619" i="1"/>
  <c r="E619" i="1"/>
  <c r="F619" i="1"/>
  <c r="G619" i="1"/>
  <c r="H619" i="1"/>
  <c r="I619" i="1"/>
  <c r="J619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AD619" i="1"/>
  <c r="AE619" i="1"/>
  <c r="AF619" i="1"/>
  <c r="AG619" i="1"/>
  <c r="AH619" i="1"/>
  <c r="AI619" i="1"/>
  <c r="AJ619" i="1"/>
  <c r="AK619" i="1"/>
  <c r="AL619" i="1"/>
  <c r="AM619" i="1"/>
  <c r="AN619" i="1"/>
  <c r="AO619" i="1"/>
  <c r="AP619" i="1"/>
  <c r="AQ619" i="1"/>
  <c r="AR619" i="1"/>
  <c r="AS619" i="1"/>
  <c r="AT619" i="1"/>
  <c r="AU619" i="1"/>
  <c r="AV619" i="1"/>
  <c r="AW619" i="1"/>
  <c r="AX619" i="1"/>
  <c r="AY619" i="1"/>
  <c r="AZ619" i="1"/>
  <c r="BA619" i="1"/>
  <c r="BB619" i="1"/>
  <c r="BC619" i="1"/>
  <c r="BD619" i="1"/>
  <c r="BE619" i="1"/>
  <c r="A1249" i="1"/>
  <c r="C1249" i="1"/>
  <c r="E1249" i="1"/>
  <c r="F1249" i="1"/>
  <c r="G1249" i="1"/>
  <c r="H1249" i="1"/>
  <c r="I1249" i="1"/>
  <c r="J1249" i="1"/>
  <c r="K1249" i="1"/>
  <c r="L1249" i="1"/>
  <c r="M1249" i="1"/>
  <c r="N1249" i="1"/>
  <c r="O1249" i="1"/>
  <c r="P1249" i="1"/>
  <c r="Q1249" i="1"/>
  <c r="R1249" i="1"/>
  <c r="S1249" i="1"/>
  <c r="T1249" i="1"/>
  <c r="U1249" i="1"/>
  <c r="V1249" i="1"/>
  <c r="W1249" i="1"/>
  <c r="X1249" i="1"/>
  <c r="Y1249" i="1"/>
  <c r="Z1249" i="1"/>
  <c r="AA1249" i="1"/>
  <c r="AB1249" i="1"/>
  <c r="AC1249" i="1"/>
  <c r="AD1249" i="1"/>
  <c r="AE1249" i="1"/>
  <c r="AF1249" i="1"/>
  <c r="AG1249" i="1"/>
  <c r="AH1249" i="1"/>
  <c r="AI1249" i="1"/>
  <c r="AJ1249" i="1"/>
  <c r="AK1249" i="1"/>
  <c r="AL1249" i="1"/>
  <c r="AM1249" i="1"/>
  <c r="AN1249" i="1"/>
  <c r="AO1249" i="1"/>
  <c r="AP1249" i="1"/>
  <c r="AQ1249" i="1"/>
  <c r="AR1249" i="1"/>
  <c r="AS1249" i="1"/>
  <c r="AT1249" i="1"/>
  <c r="AU1249" i="1"/>
  <c r="AV1249" i="1"/>
  <c r="AW1249" i="1"/>
  <c r="AX1249" i="1"/>
  <c r="AY1249" i="1"/>
  <c r="AZ1249" i="1"/>
  <c r="BA1249" i="1"/>
  <c r="BB1249" i="1"/>
  <c r="BC1249" i="1"/>
  <c r="BD1249" i="1"/>
  <c r="BE1249" i="1"/>
  <c r="A1270" i="1"/>
  <c r="C1270" i="1"/>
  <c r="E1270" i="1"/>
  <c r="F1270" i="1"/>
  <c r="G1270" i="1"/>
  <c r="H1270" i="1"/>
  <c r="I1270" i="1"/>
  <c r="J1270" i="1"/>
  <c r="K1270" i="1"/>
  <c r="L1270" i="1"/>
  <c r="M1270" i="1"/>
  <c r="N1270" i="1"/>
  <c r="O1270" i="1"/>
  <c r="P1270" i="1"/>
  <c r="Q1270" i="1"/>
  <c r="R1270" i="1"/>
  <c r="S1270" i="1"/>
  <c r="T1270" i="1"/>
  <c r="U1270" i="1"/>
  <c r="V1270" i="1"/>
  <c r="W1270" i="1"/>
  <c r="X1270" i="1"/>
  <c r="Y1270" i="1"/>
  <c r="Z1270" i="1"/>
  <c r="AA1270" i="1"/>
  <c r="AB1270" i="1"/>
  <c r="AC1270" i="1"/>
  <c r="AD1270" i="1"/>
  <c r="AE1270" i="1"/>
  <c r="AF1270" i="1"/>
  <c r="AG1270" i="1"/>
  <c r="AH1270" i="1"/>
  <c r="AI1270" i="1"/>
  <c r="AJ1270" i="1"/>
  <c r="AK1270" i="1"/>
  <c r="AL1270" i="1"/>
  <c r="AM1270" i="1"/>
  <c r="AN1270" i="1"/>
  <c r="AO1270" i="1"/>
  <c r="AP1270" i="1"/>
  <c r="AQ1270" i="1"/>
  <c r="AR1270" i="1"/>
  <c r="AS1270" i="1"/>
  <c r="AT1270" i="1"/>
  <c r="AU1270" i="1"/>
  <c r="AV1270" i="1"/>
  <c r="AW1270" i="1"/>
  <c r="AX1270" i="1"/>
  <c r="AY1270" i="1"/>
  <c r="AZ1270" i="1"/>
  <c r="BA1270" i="1"/>
  <c r="BB1270" i="1"/>
  <c r="BC1270" i="1"/>
  <c r="BD1270" i="1"/>
  <c r="BE1270" i="1"/>
  <c r="A1141" i="1"/>
  <c r="C1141" i="1"/>
  <c r="E1141" i="1"/>
  <c r="F1141" i="1"/>
  <c r="G1141" i="1"/>
  <c r="H1141" i="1"/>
  <c r="I1141" i="1"/>
  <c r="J1141" i="1"/>
  <c r="K1141" i="1"/>
  <c r="L1141" i="1"/>
  <c r="M1141" i="1"/>
  <c r="N1141" i="1"/>
  <c r="O1141" i="1"/>
  <c r="P1141" i="1"/>
  <c r="Q1141" i="1"/>
  <c r="R1141" i="1"/>
  <c r="S1141" i="1"/>
  <c r="T1141" i="1"/>
  <c r="U1141" i="1"/>
  <c r="V1141" i="1"/>
  <c r="W1141" i="1"/>
  <c r="X1141" i="1"/>
  <c r="Y1141" i="1"/>
  <c r="Z1141" i="1"/>
  <c r="AA1141" i="1"/>
  <c r="AB1141" i="1"/>
  <c r="AC1141" i="1"/>
  <c r="AD1141" i="1"/>
  <c r="AE1141" i="1"/>
  <c r="AF1141" i="1"/>
  <c r="AG1141" i="1"/>
  <c r="AH1141" i="1"/>
  <c r="AI1141" i="1"/>
  <c r="AJ1141" i="1"/>
  <c r="AK1141" i="1"/>
  <c r="AL1141" i="1"/>
  <c r="AM1141" i="1"/>
  <c r="AN1141" i="1"/>
  <c r="AO1141" i="1"/>
  <c r="AP1141" i="1"/>
  <c r="AQ1141" i="1"/>
  <c r="AR1141" i="1"/>
  <c r="AS1141" i="1"/>
  <c r="AT1141" i="1"/>
  <c r="AU1141" i="1"/>
  <c r="AV1141" i="1"/>
  <c r="AW1141" i="1"/>
  <c r="AX1141" i="1"/>
  <c r="AY1141" i="1"/>
  <c r="AZ1141" i="1"/>
  <c r="BA1141" i="1"/>
  <c r="BB1141" i="1"/>
  <c r="BC1141" i="1"/>
  <c r="BD1141" i="1"/>
  <c r="BE1141" i="1"/>
  <c r="A1164" i="1"/>
  <c r="C1164" i="1"/>
  <c r="E1164" i="1"/>
  <c r="F1164" i="1"/>
  <c r="G1164" i="1"/>
  <c r="H1164" i="1"/>
  <c r="I1164" i="1"/>
  <c r="J1164" i="1"/>
  <c r="K1164" i="1"/>
  <c r="L1164" i="1"/>
  <c r="M1164" i="1"/>
  <c r="N1164" i="1"/>
  <c r="O1164" i="1"/>
  <c r="P1164" i="1"/>
  <c r="Q1164" i="1"/>
  <c r="R1164" i="1"/>
  <c r="S1164" i="1"/>
  <c r="T1164" i="1"/>
  <c r="U1164" i="1"/>
  <c r="V1164" i="1"/>
  <c r="W1164" i="1"/>
  <c r="X1164" i="1"/>
  <c r="Y1164" i="1"/>
  <c r="Z1164" i="1"/>
  <c r="AA1164" i="1"/>
  <c r="AB1164" i="1"/>
  <c r="AC1164" i="1"/>
  <c r="AD1164" i="1"/>
  <c r="AE1164" i="1"/>
  <c r="AF1164" i="1"/>
  <c r="AG1164" i="1"/>
  <c r="AH1164" i="1"/>
  <c r="AI1164" i="1"/>
  <c r="AJ1164" i="1"/>
  <c r="AK1164" i="1"/>
  <c r="AL1164" i="1"/>
  <c r="AM1164" i="1"/>
  <c r="AN1164" i="1"/>
  <c r="AO1164" i="1"/>
  <c r="AP1164" i="1"/>
  <c r="AQ1164" i="1"/>
  <c r="AR1164" i="1"/>
  <c r="AS1164" i="1"/>
  <c r="AT1164" i="1"/>
  <c r="AU1164" i="1"/>
  <c r="AV1164" i="1"/>
  <c r="AW1164" i="1"/>
  <c r="AX1164" i="1"/>
  <c r="AY1164" i="1"/>
  <c r="AZ1164" i="1"/>
  <c r="BA1164" i="1"/>
  <c r="BB1164" i="1"/>
  <c r="BC1164" i="1"/>
  <c r="BD1164" i="1"/>
  <c r="BE1164" i="1"/>
  <c r="A1433" i="1"/>
  <c r="C1433" i="1"/>
  <c r="E1433" i="1"/>
  <c r="F1433" i="1"/>
  <c r="G1433" i="1"/>
  <c r="H1433" i="1"/>
  <c r="I1433" i="1"/>
  <c r="J1433" i="1"/>
  <c r="K1433" i="1"/>
  <c r="L1433" i="1"/>
  <c r="M1433" i="1"/>
  <c r="N1433" i="1"/>
  <c r="O1433" i="1"/>
  <c r="P1433" i="1"/>
  <c r="Q1433" i="1"/>
  <c r="R1433" i="1"/>
  <c r="S1433" i="1"/>
  <c r="T1433" i="1"/>
  <c r="U1433" i="1"/>
  <c r="V1433" i="1"/>
  <c r="W1433" i="1"/>
  <c r="X1433" i="1"/>
  <c r="Y1433" i="1"/>
  <c r="Z1433" i="1"/>
  <c r="AA1433" i="1"/>
  <c r="AB1433" i="1"/>
  <c r="AC1433" i="1"/>
  <c r="AD1433" i="1"/>
  <c r="AE1433" i="1"/>
  <c r="AF1433" i="1"/>
  <c r="AG1433" i="1"/>
  <c r="AH1433" i="1"/>
  <c r="AI1433" i="1"/>
  <c r="AJ1433" i="1"/>
  <c r="AK1433" i="1"/>
  <c r="AL1433" i="1"/>
  <c r="AM1433" i="1"/>
  <c r="AN1433" i="1"/>
  <c r="AO1433" i="1"/>
  <c r="AP1433" i="1"/>
  <c r="AQ1433" i="1"/>
  <c r="AR1433" i="1"/>
  <c r="AS1433" i="1"/>
  <c r="AT1433" i="1"/>
  <c r="AU1433" i="1"/>
  <c r="AV1433" i="1"/>
  <c r="AW1433" i="1"/>
  <c r="AX1433" i="1"/>
  <c r="AY1433" i="1"/>
  <c r="AZ1433" i="1"/>
  <c r="BA1433" i="1"/>
  <c r="BB1433" i="1"/>
  <c r="BC1433" i="1"/>
  <c r="BD1433" i="1"/>
  <c r="BE1433" i="1"/>
  <c r="A1451" i="1"/>
  <c r="C1451" i="1"/>
  <c r="E1451" i="1"/>
  <c r="F1451" i="1"/>
  <c r="G1451" i="1"/>
  <c r="H1451" i="1"/>
  <c r="I1451" i="1"/>
  <c r="J1451" i="1"/>
  <c r="K1451" i="1"/>
  <c r="L1451" i="1"/>
  <c r="M1451" i="1"/>
  <c r="N1451" i="1"/>
  <c r="O1451" i="1"/>
  <c r="P1451" i="1"/>
  <c r="Q1451" i="1"/>
  <c r="R1451" i="1"/>
  <c r="S1451" i="1"/>
  <c r="T1451" i="1"/>
  <c r="U1451" i="1"/>
  <c r="V1451" i="1"/>
  <c r="W1451" i="1"/>
  <c r="X1451" i="1"/>
  <c r="Y1451" i="1"/>
  <c r="Z1451" i="1"/>
  <c r="AA1451" i="1"/>
  <c r="AB1451" i="1"/>
  <c r="AC1451" i="1"/>
  <c r="AD1451" i="1"/>
  <c r="AE1451" i="1"/>
  <c r="AF1451" i="1"/>
  <c r="AG1451" i="1"/>
  <c r="AH1451" i="1"/>
  <c r="AI1451" i="1"/>
  <c r="AJ1451" i="1"/>
  <c r="AK1451" i="1"/>
  <c r="AL1451" i="1"/>
  <c r="AM1451" i="1"/>
  <c r="AN1451" i="1"/>
  <c r="AO1451" i="1"/>
  <c r="AP1451" i="1"/>
  <c r="AQ1451" i="1"/>
  <c r="AR1451" i="1"/>
  <c r="AS1451" i="1"/>
  <c r="AT1451" i="1"/>
  <c r="AU1451" i="1"/>
  <c r="AV1451" i="1"/>
  <c r="AW1451" i="1"/>
  <c r="AX1451" i="1"/>
  <c r="AY1451" i="1"/>
  <c r="AZ1451" i="1"/>
  <c r="BA1451" i="1"/>
  <c r="BB1451" i="1"/>
  <c r="BC1451" i="1"/>
  <c r="BD1451" i="1"/>
  <c r="BE1451" i="1"/>
  <c r="A1468" i="1"/>
  <c r="C1468" i="1"/>
  <c r="E1468" i="1"/>
  <c r="F1468" i="1"/>
  <c r="G1468" i="1"/>
  <c r="H1468" i="1"/>
  <c r="I1468" i="1"/>
  <c r="J1468" i="1"/>
  <c r="K1468" i="1"/>
  <c r="L1468" i="1"/>
  <c r="M1468" i="1"/>
  <c r="N1468" i="1"/>
  <c r="O1468" i="1"/>
  <c r="P1468" i="1"/>
  <c r="Q1468" i="1"/>
  <c r="R1468" i="1"/>
  <c r="S1468" i="1"/>
  <c r="T1468" i="1"/>
  <c r="U1468" i="1"/>
  <c r="V1468" i="1"/>
  <c r="W1468" i="1"/>
  <c r="X1468" i="1"/>
  <c r="Y1468" i="1"/>
  <c r="Z1468" i="1"/>
  <c r="AA1468" i="1"/>
  <c r="AB1468" i="1"/>
  <c r="AC1468" i="1"/>
  <c r="AD1468" i="1"/>
  <c r="AE1468" i="1"/>
  <c r="AF1468" i="1"/>
  <c r="AG1468" i="1"/>
  <c r="AH1468" i="1"/>
  <c r="AI1468" i="1"/>
  <c r="AJ1468" i="1"/>
  <c r="AK1468" i="1"/>
  <c r="AL1468" i="1"/>
  <c r="AM1468" i="1"/>
  <c r="AN1468" i="1"/>
  <c r="AO1468" i="1"/>
  <c r="AP1468" i="1"/>
  <c r="AQ1468" i="1"/>
  <c r="AR1468" i="1"/>
  <c r="AS1468" i="1"/>
  <c r="AT1468" i="1"/>
  <c r="AU1468" i="1"/>
  <c r="AV1468" i="1"/>
  <c r="AW1468" i="1"/>
  <c r="AX1468" i="1"/>
  <c r="AY1468" i="1"/>
  <c r="AZ1468" i="1"/>
  <c r="BA1468" i="1"/>
  <c r="BB1468" i="1"/>
  <c r="BC1468" i="1"/>
  <c r="BD1468" i="1"/>
  <c r="BE1468" i="1"/>
  <c r="A1484" i="1"/>
  <c r="C1484" i="1"/>
  <c r="E1484" i="1"/>
  <c r="F1484" i="1"/>
  <c r="G1484" i="1"/>
  <c r="H1484" i="1"/>
  <c r="I1484" i="1"/>
  <c r="J1484" i="1"/>
  <c r="K1484" i="1"/>
  <c r="L1484" i="1"/>
  <c r="M1484" i="1"/>
  <c r="N1484" i="1"/>
  <c r="O1484" i="1"/>
  <c r="P1484" i="1"/>
  <c r="Q1484" i="1"/>
  <c r="R1484" i="1"/>
  <c r="S1484" i="1"/>
  <c r="T1484" i="1"/>
  <c r="U1484" i="1"/>
  <c r="V1484" i="1"/>
  <c r="W1484" i="1"/>
  <c r="X1484" i="1"/>
  <c r="Y1484" i="1"/>
  <c r="Z1484" i="1"/>
  <c r="AA1484" i="1"/>
  <c r="AB1484" i="1"/>
  <c r="AC1484" i="1"/>
  <c r="AD1484" i="1"/>
  <c r="AE1484" i="1"/>
  <c r="AF1484" i="1"/>
  <c r="AG1484" i="1"/>
  <c r="AH1484" i="1"/>
  <c r="AI1484" i="1"/>
  <c r="AJ1484" i="1"/>
  <c r="AK1484" i="1"/>
  <c r="AL1484" i="1"/>
  <c r="AM1484" i="1"/>
  <c r="AN1484" i="1"/>
  <c r="AO1484" i="1"/>
  <c r="AP1484" i="1"/>
  <c r="AQ1484" i="1"/>
  <c r="AR1484" i="1"/>
  <c r="AS1484" i="1"/>
  <c r="AT1484" i="1"/>
  <c r="AU1484" i="1"/>
  <c r="AV1484" i="1"/>
  <c r="AW1484" i="1"/>
  <c r="AX1484" i="1"/>
  <c r="AY1484" i="1"/>
  <c r="AZ1484" i="1"/>
  <c r="BA1484" i="1"/>
  <c r="BB1484" i="1"/>
  <c r="BC1484" i="1"/>
  <c r="BD1484" i="1"/>
  <c r="BE1484" i="1"/>
  <c r="A1500" i="1"/>
  <c r="C1500" i="1"/>
  <c r="E1500" i="1"/>
  <c r="F1500" i="1"/>
  <c r="G1500" i="1"/>
  <c r="H1500" i="1"/>
  <c r="I1500" i="1"/>
  <c r="J1500" i="1"/>
  <c r="K1500" i="1"/>
  <c r="L1500" i="1"/>
  <c r="M1500" i="1"/>
  <c r="N1500" i="1"/>
  <c r="O1500" i="1"/>
  <c r="P1500" i="1"/>
  <c r="Q1500" i="1"/>
  <c r="R1500" i="1"/>
  <c r="S1500" i="1"/>
  <c r="T1500" i="1"/>
  <c r="U1500" i="1"/>
  <c r="V1500" i="1"/>
  <c r="W1500" i="1"/>
  <c r="X1500" i="1"/>
  <c r="Y1500" i="1"/>
  <c r="Z1500" i="1"/>
  <c r="AA1500" i="1"/>
  <c r="AB1500" i="1"/>
  <c r="AC1500" i="1"/>
  <c r="AD1500" i="1"/>
  <c r="AE1500" i="1"/>
  <c r="AF1500" i="1"/>
  <c r="AG1500" i="1"/>
  <c r="AH1500" i="1"/>
  <c r="AI1500" i="1"/>
  <c r="AJ1500" i="1"/>
  <c r="AK1500" i="1"/>
  <c r="AL1500" i="1"/>
  <c r="AM1500" i="1"/>
  <c r="AN1500" i="1"/>
  <c r="AO1500" i="1"/>
  <c r="AP1500" i="1"/>
  <c r="AQ1500" i="1"/>
  <c r="AR1500" i="1"/>
  <c r="AS1500" i="1"/>
  <c r="AT1500" i="1"/>
  <c r="AU1500" i="1"/>
  <c r="AV1500" i="1"/>
  <c r="AW1500" i="1"/>
  <c r="AX1500" i="1"/>
  <c r="AY1500" i="1"/>
  <c r="AZ1500" i="1"/>
  <c r="BA1500" i="1"/>
  <c r="BB1500" i="1"/>
  <c r="BC1500" i="1"/>
  <c r="BD1500" i="1"/>
  <c r="BE1500" i="1"/>
  <c r="A92" i="1"/>
  <c r="C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A98" i="1"/>
  <c r="C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A184" i="1"/>
  <c r="C184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A198" i="1"/>
  <c r="C198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A202" i="1"/>
  <c r="C202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A846" i="1"/>
  <c r="C846" i="1"/>
  <c r="E846" i="1"/>
  <c r="F846" i="1"/>
  <c r="G846" i="1"/>
  <c r="H846" i="1"/>
  <c r="I846" i="1"/>
  <c r="J846" i="1"/>
  <c r="K846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AG846" i="1"/>
  <c r="AH846" i="1"/>
  <c r="AI846" i="1"/>
  <c r="AJ846" i="1"/>
  <c r="AK846" i="1"/>
  <c r="AL846" i="1"/>
  <c r="AM846" i="1"/>
  <c r="AN846" i="1"/>
  <c r="AO846" i="1"/>
  <c r="AP846" i="1"/>
  <c r="AQ846" i="1"/>
  <c r="AR846" i="1"/>
  <c r="AS846" i="1"/>
  <c r="AT846" i="1"/>
  <c r="AU846" i="1"/>
  <c r="AV846" i="1"/>
  <c r="AW846" i="1"/>
  <c r="AX846" i="1"/>
  <c r="AY846" i="1"/>
  <c r="AZ846" i="1"/>
  <c r="BA846" i="1"/>
  <c r="BB846" i="1"/>
  <c r="BC846" i="1"/>
  <c r="BD846" i="1"/>
  <c r="BE846" i="1"/>
  <c r="A871" i="1"/>
  <c r="C871" i="1"/>
  <c r="E871" i="1"/>
  <c r="F871" i="1"/>
  <c r="G871" i="1"/>
  <c r="H871" i="1"/>
  <c r="I871" i="1"/>
  <c r="J871" i="1"/>
  <c r="K871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X871" i="1"/>
  <c r="Y871" i="1"/>
  <c r="Z871" i="1"/>
  <c r="AA871" i="1"/>
  <c r="AB871" i="1"/>
  <c r="AC871" i="1"/>
  <c r="AD871" i="1"/>
  <c r="AE871" i="1"/>
  <c r="AF871" i="1"/>
  <c r="AG871" i="1"/>
  <c r="AH871" i="1"/>
  <c r="AI871" i="1"/>
  <c r="AJ871" i="1"/>
  <c r="AK871" i="1"/>
  <c r="AL871" i="1"/>
  <c r="AM871" i="1"/>
  <c r="AN871" i="1"/>
  <c r="AO871" i="1"/>
  <c r="AP871" i="1"/>
  <c r="AQ871" i="1"/>
  <c r="AR871" i="1"/>
  <c r="AS871" i="1"/>
  <c r="AT871" i="1"/>
  <c r="AU871" i="1"/>
  <c r="AV871" i="1"/>
  <c r="AW871" i="1"/>
  <c r="AX871" i="1"/>
  <c r="AY871" i="1"/>
  <c r="AZ871" i="1"/>
  <c r="BA871" i="1"/>
  <c r="BB871" i="1"/>
  <c r="BC871" i="1"/>
  <c r="BD871" i="1"/>
  <c r="BE871" i="1"/>
  <c r="A891" i="1"/>
  <c r="C891" i="1"/>
  <c r="E891" i="1"/>
  <c r="F891" i="1"/>
  <c r="G891" i="1"/>
  <c r="H891" i="1"/>
  <c r="I891" i="1"/>
  <c r="J891" i="1"/>
  <c r="K891" i="1"/>
  <c r="L891" i="1"/>
  <c r="M891" i="1"/>
  <c r="N891" i="1"/>
  <c r="O891" i="1"/>
  <c r="P891" i="1"/>
  <c r="Q891" i="1"/>
  <c r="R891" i="1"/>
  <c r="S891" i="1"/>
  <c r="T891" i="1"/>
  <c r="U891" i="1"/>
  <c r="V891" i="1"/>
  <c r="W891" i="1"/>
  <c r="X891" i="1"/>
  <c r="Y891" i="1"/>
  <c r="Z891" i="1"/>
  <c r="AA891" i="1"/>
  <c r="AB891" i="1"/>
  <c r="AC891" i="1"/>
  <c r="AD891" i="1"/>
  <c r="AE891" i="1"/>
  <c r="AF891" i="1"/>
  <c r="AG891" i="1"/>
  <c r="AH891" i="1"/>
  <c r="AI891" i="1"/>
  <c r="AJ891" i="1"/>
  <c r="AK891" i="1"/>
  <c r="AL891" i="1"/>
  <c r="AM891" i="1"/>
  <c r="AN891" i="1"/>
  <c r="AO891" i="1"/>
  <c r="AP891" i="1"/>
  <c r="AQ891" i="1"/>
  <c r="AR891" i="1"/>
  <c r="AS891" i="1"/>
  <c r="AT891" i="1"/>
  <c r="AU891" i="1"/>
  <c r="AV891" i="1"/>
  <c r="AW891" i="1"/>
  <c r="AX891" i="1"/>
  <c r="AY891" i="1"/>
  <c r="AZ891" i="1"/>
  <c r="BA891" i="1"/>
  <c r="BB891" i="1"/>
  <c r="BC891" i="1"/>
  <c r="BD891" i="1"/>
  <c r="BE891" i="1"/>
  <c r="A1017" i="1"/>
  <c r="C1017" i="1"/>
  <c r="E1017" i="1"/>
  <c r="F1017" i="1"/>
  <c r="G1017" i="1"/>
  <c r="H1017" i="1"/>
  <c r="I1017" i="1"/>
  <c r="J1017" i="1"/>
  <c r="K1017" i="1"/>
  <c r="L1017" i="1"/>
  <c r="M1017" i="1"/>
  <c r="N1017" i="1"/>
  <c r="O1017" i="1"/>
  <c r="P1017" i="1"/>
  <c r="Q1017" i="1"/>
  <c r="R1017" i="1"/>
  <c r="S1017" i="1"/>
  <c r="T1017" i="1"/>
  <c r="U1017" i="1"/>
  <c r="V1017" i="1"/>
  <c r="W1017" i="1"/>
  <c r="X1017" i="1"/>
  <c r="Y1017" i="1"/>
  <c r="Z1017" i="1"/>
  <c r="AA1017" i="1"/>
  <c r="AB1017" i="1"/>
  <c r="AC1017" i="1"/>
  <c r="AD1017" i="1"/>
  <c r="AE1017" i="1"/>
  <c r="AF1017" i="1"/>
  <c r="AG1017" i="1"/>
  <c r="AH1017" i="1"/>
  <c r="AI1017" i="1"/>
  <c r="AJ1017" i="1"/>
  <c r="AK1017" i="1"/>
  <c r="AL1017" i="1"/>
  <c r="AM1017" i="1"/>
  <c r="AN1017" i="1"/>
  <c r="AO1017" i="1"/>
  <c r="AP1017" i="1"/>
  <c r="AQ1017" i="1"/>
  <c r="AR1017" i="1"/>
  <c r="AS1017" i="1"/>
  <c r="AT1017" i="1"/>
  <c r="AU1017" i="1"/>
  <c r="AV1017" i="1"/>
  <c r="AW1017" i="1"/>
  <c r="AX1017" i="1"/>
  <c r="AY1017" i="1"/>
  <c r="AZ1017" i="1"/>
  <c r="BA1017" i="1"/>
  <c r="BB1017" i="1"/>
  <c r="BC1017" i="1"/>
  <c r="BD1017" i="1"/>
  <c r="BE1017" i="1"/>
  <c r="A1197" i="1"/>
  <c r="C1197" i="1"/>
  <c r="E1197" i="1"/>
  <c r="F1197" i="1"/>
  <c r="G1197" i="1"/>
  <c r="H1197" i="1"/>
  <c r="I1197" i="1"/>
  <c r="J1197" i="1"/>
  <c r="K1197" i="1"/>
  <c r="L1197" i="1"/>
  <c r="M1197" i="1"/>
  <c r="N1197" i="1"/>
  <c r="O1197" i="1"/>
  <c r="P1197" i="1"/>
  <c r="Q1197" i="1"/>
  <c r="R1197" i="1"/>
  <c r="S1197" i="1"/>
  <c r="T1197" i="1"/>
  <c r="U1197" i="1"/>
  <c r="V1197" i="1"/>
  <c r="W1197" i="1"/>
  <c r="X1197" i="1"/>
  <c r="Y1197" i="1"/>
  <c r="Z1197" i="1"/>
  <c r="AA1197" i="1"/>
  <c r="AB1197" i="1"/>
  <c r="AC1197" i="1"/>
  <c r="AD1197" i="1"/>
  <c r="AE1197" i="1"/>
  <c r="AF1197" i="1"/>
  <c r="AG1197" i="1"/>
  <c r="AH1197" i="1"/>
  <c r="AI1197" i="1"/>
  <c r="AJ1197" i="1"/>
  <c r="AK1197" i="1"/>
  <c r="AL1197" i="1"/>
  <c r="AM1197" i="1"/>
  <c r="AN1197" i="1"/>
  <c r="AO1197" i="1"/>
  <c r="AP1197" i="1"/>
  <c r="AQ1197" i="1"/>
  <c r="AR1197" i="1"/>
  <c r="AS1197" i="1"/>
  <c r="AT1197" i="1"/>
  <c r="AU1197" i="1"/>
  <c r="AV1197" i="1"/>
  <c r="AW1197" i="1"/>
  <c r="AX1197" i="1"/>
  <c r="AY1197" i="1"/>
  <c r="AZ1197" i="1"/>
  <c r="BA1197" i="1"/>
  <c r="BB1197" i="1"/>
  <c r="BC1197" i="1"/>
  <c r="BD1197" i="1"/>
  <c r="BE1197" i="1"/>
  <c r="A1217" i="1"/>
  <c r="C1217" i="1"/>
  <c r="E1217" i="1"/>
  <c r="F1217" i="1"/>
  <c r="G1217" i="1"/>
  <c r="H1217" i="1"/>
  <c r="I1217" i="1"/>
  <c r="J1217" i="1"/>
  <c r="K1217" i="1"/>
  <c r="L1217" i="1"/>
  <c r="M1217" i="1"/>
  <c r="N1217" i="1"/>
  <c r="O1217" i="1"/>
  <c r="P1217" i="1"/>
  <c r="Q1217" i="1"/>
  <c r="R1217" i="1"/>
  <c r="S1217" i="1"/>
  <c r="T1217" i="1"/>
  <c r="U1217" i="1"/>
  <c r="V1217" i="1"/>
  <c r="W1217" i="1"/>
  <c r="X1217" i="1"/>
  <c r="Y1217" i="1"/>
  <c r="Z1217" i="1"/>
  <c r="AA1217" i="1"/>
  <c r="AB1217" i="1"/>
  <c r="AC1217" i="1"/>
  <c r="AD1217" i="1"/>
  <c r="AE1217" i="1"/>
  <c r="AF1217" i="1"/>
  <c r="AG1217" i="1"/>
  <c r="AH1217" i="1"/>
  <c r="AI1217" i="1"/>
  <c r="AJ1217" i="1"/>
  <c r="AK1217" i="1"/>
  <c r="AL1217" i="1"/>
  <c r="AM1217" i="1"/>
  <c r="AN1217" i="1"/>
  <c r="AO1217" i="1"/>
  <c r="AP1217" i="1"/>
  <c r="AQ1217" i="1"/>
  <c r="AR1217" i="1"/>
  <c r="AS1217" i="1"/>
  <c r="AT1217" i="1"/>
  <c r="AU1217" i="1"/>
  <c r="AV1217" i="1"/>
  <c r="AW1217" i="1"/>
  <c r="AX1217" i="1"/>
  <c r="AY1217" i="1"/>
  <c r="AZ1217" i="1"/>
  <c r="BA1217" i="1"/>
  <c r="BB1217" i="1"/>
  <c r="BC1217" i="1"/>
  <c r="BD1217" i="1"/>
  <c r="BE1217" i="1"/>
  <c r="A1231" i="1"/>
  <c r="C1231" i="1"/>
  <c r="E1231" i="1"/>
  <c r="F1231" i="1"/>
  <c r="G1231" i="1"/>
  <c r="H1231" i="1"/>
  <c r="I1231" i="1"/>
  <c r="J1231" i="1"/>
  <c r="K1231" i="1"/>
  <c r="L1231" i="1"/>
  <c r="M1231" i="1"/>
  <c r="N1231" i="1"/>
  <c r="O1231" i="1"/>
  <c r="P1231" i="1"/>
  <c r="Q1231" i="1"/>
  <c r="R1231" i="1"/>
  <c r="S1231" i="1"/>
  <c r="T1231" i="1"/>
  <c r="U1231" i="1"/>
  <c r="V1231" i="1"/>
  <c r="W1231" i="1"/>
  <c r="X1231" i="1"/>
  <c r="Y1231" i="1"/>
  <c r="Z1231" i="1"/>
  <c r="AA1231" i="1"/>
  <c r="AB1231" i="1"/>
  <c r="AC1231" i="1"/>
  <c r="AD1231" i="1"/>
  <c r="AE1231" i="1"/>
  <c r="AF1231" i="1"/>
  <c r="AG1231" i="1"/>
  <c r="AH1231" i="1"/>
  <c r="AI1231" i="1"/>
  <c r="AJ1231" i="1"/>
  <c r="AK1231" i="1"/>
  <c r="AL1231" i="1"/>
  <c r="AM1231" i="1"/>
  <c r="AN1231" i="1"/>
  <c r="AO1231" i="1"/>
  <c r="AP1231" i="1"/>
  <c r="AQ1231" i="1"/>
  <c r="AR1231" i="1"/>
  <c r="AS1231" i="1"/>
  <c r="AT1231" i="1"/>
  <c r="AU1231" i="1"/>
  <c r="AV1231" i="1"/>
  <c r="AW1231" i="1"/>
  <c r="AX1231" i="1"/>
  <c r="AY1231" i="1"/>
  <c r="AZ1231" i="1"/>
  <c r="BA1231" i="1"/>
  <c r="BB1231" i="1"/>
  <c r="BC1231" i="1"/>
  <c r="BD1231" i="1"/>
  <c r="BE1231" i="1"/>
  <c r="A1297" i="1"/>
  <c r="C1297" i="1"/>
  <c r="E1297" i="1"/>
  <c r="F1297" i="1"/>
  <c r="G1297" i="1"/>
  <c r="H1297" i="1"/>
  <c r="I1297" i="1"/>
  <c r="J1297" i="1"/>
  <c r="K1297" i="1"/>
  <c r="L1297" i="1"/>
  <c r="M1297" i="1"/>
  <c r="N1297" i="1"/>
  <c r="O1297" i="1"/>
  <c r="P1297" i="1"/>
  <c r="Q1297" i="1"/>
  <c r="R1297" i="1"/>
  <c r="S1297" i="1"/>
  <c r="T1297" i="1"/>
  <c r="U1297" i="1"/>
  <c r="V1297" i="1"/>
  <c r="W1297" i="1"/>
  <c r="X1297" i="1"/>
  <c r="Y1297" i="1"/>
  <c r="Z1297" i="1"/>
  <c r="AA1297" i="1"/>
  <c r="AB1297" i="1"/>
  <c r="AC1297" i="1"/>
  <c r="AD1297" i="1"/>
  <c r="AE1297" i="1"/>
  <c r="AF1297" i="1"/>
  <c r="AG1297" i="1"/>
  <c r="AH1297" i="1"/>
  <c r="AI1297" i="1"/>
  <c r="AJ1297" i="1"/>
  <c r="AK1297" i="1"/>
  <c r="AL1297" i="1"/>
  <c r="AM1297" i="1"/>
  <c r="AN1297" i="1"/>
  <c r="AO1297" i="1"/>
  <c r="AP1297" i="1"/>
  <c r="AQ1297" i="1"/>
  <c r="AR1297" i="1"/>
  <c r="AS1297" i="1"/>
  <c r="AT1297" i="1"/>
  <c r="AU1297" i="1"/>
  <c r="AV1297" i="1"/>
  <c r="AW1297" i="1"/>
  <c r="AX1297" i="1"/>
  <c r="AY1297" i="1"/>
  <c r="AZ1297" i="1"/>
  <c r="BA1297" i="1"/>
  <c r="BB1297" i="1"/>
  <c r="BC1297" i="1"/>
  <c r="BD1297" i="1"/>
  <c r="BE1297" i="1"/>
  <c r="A1313" i="1"/>
  <c r="C1313" i="1"/>
  <c r="E1313" i="1"/>
  <c r="F1313" i="1"/>
  <c r="G1313" i="1"/>
  <c r="H1313" i="1"/>
  <c r="I1313" i="1"/>
  <c r="J1313" i="1"/>
  <c r="K1313" i="1"/>
  <c r="L1313" i="1"/>
  <c r="M1313" i="1"/>
  <c r="N1313" i="1"/>
  <c r="O1313" i="1"/>
  <c r="P1313" i="1"/>
  <c r="Q1313" i="1"/>
  <c r="R1313" i="1"/>
  <c r="S1313" i="1"/>
  <c r="T1313" i="1"/>
  <c r="U1313" i="1"/>
  <c r="V1313" i="1"/>
  <c r="W1313" i="1"/>
  <c r="X1313" i="1"/>
  <c r="Y1313" i="1"/>
  <c r="Z1313" i="1"/>
  <c r="AA1313" i="1"/>
  <c r="AB1313" i="1"/>
  <c r="AC1313" i="1"/>
  <c r="AD1313" i="1"/>
  <c r="AE1313" i="1"/>
  <c r="AF1313" i="1"/>
  <c r="AG1313" i="1"/>
  <c r="AH1313" i="1"/>
  <c r="AI1313" i="1"/>
  <c r="AJ1313" i="1"/>
  <c r="AK1313" i="1"/>
  <c r="AL1313" i="1"/>
  <c r="AM1313" i="1"/>
  <c r="AN1313" i="1"/>
  <c r="AO1313" i="1"/>
  <c r="AP1313" i="1"/>
  <c r="AQ1313" i="1"/>
  <c r="AR1313" i="1"/>
  <c r="AS1313" i="1"/>
  <c r="AT1313" i="1"/>
  <c r="AU1313" i="1"/>
  <c r="AV1313" i="1"/>
  <c r="AW1313" i="1"/>
  <c r="AX1313" i="1"/>
  <c r="AY1313" i="1"/>
  <c r="AZ1313" i="1"/>
  <c r="BA1313" i="1"/>
  <c r="BB1313" i="1"/>
  <c r="BC1313" i="1"/>
  <c r="BD1313" i="1"/>
  <c r="BE1313" i="1"/>
  <c r="A1329" i="1"/>
  <c r="C1329" i="1"/>
  <c r="E1329" i="1"/>
  <c r="F1329" i="1"/>
  <c r="G1329" i="1"/>
  <c r="H1329" i="1"/>
  <c r="I1329" i="1"/>
  <c r="J1329" i="1"/>
  <c r="K1329" i="1"/>
  <c r="L1329" i="1"/>
  <c r="M1329" i="1"/>
  <c r="N1329" i="1"/>
  <c r="O1329" i="1"/>
  <c r="P1329" i="1"/>
  <c r="Q1329" i="1"/>
  <c r="R1329" i="1"/>
  <c r="S1329" i="1"/>
  <c r="T1329" i="1"/>
  <c r="U1329" i="1"/>
  <c r="V1329" i="1"/>
  <c r="W1329" i="1"/>
  <c r="X1329" i="1"/>
  <c r="Y1329" i="1"/>
  <c r="Z1329" i="1"/>
  <c r="AA1329" i="1"/>
  <c r="AB1329" i="1"/>
  <c r="AC1329" i="1"/>
  <c r="AD1329" i="1"/>
  <c r="AE1329" i="1"/>
  <c r="AF1329" i="1"/>
  <c r="AG1329" i="1"/>
  <c r="AH1329" i="1"/>
  <c r="AI1329" i="1"/>
  <c r="AJ1329" i="1"/>
  <c r="AK1329" i="1"/>
  <c r="AL1329" i="1"/>
  <c r="AM1329" i="1"/>
  <c r="AN1329" i="1"/>
  <c r="AO1329" i="1"/>
  <c r="AP1329" i="1"/>
  <c r="AQ1329" i="1"/>
  <c r="AR1329" i="1"/>
  <c r="AS1329" i="1"/>
  <c r="AT1329" i="1"/>
  <c r="AU1329" i="1"/>
  <c r="AV1329" i="1"/>
  <c r="AW1329" i="1"/>
  <c r="AX1329" i="1"/>
  <c r="AY1329" i="1"/>
  <c r="AZ1329" i="1"/>
  <c r="BA1329" i="1"/>
  <c r="BB1329" i="1"/>
  <c r="BC1329" i="1"/>
  <c r="BD1329" i="1"/>
  <c r="BE1329" i="1"/>
  <c r="A166" i="1"/>
  <c r="C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A488" i="1"/>
  <c r="C488" i="1"/>
  <c r="E488" i="1"/>
  <c r="F488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AG488" i="1"/>
  <c r="AH488" i="1"/>
  <c r="AI488" i="1"/>
  <c r="AJ488" i="1"/>
  <c r="AK488" i="1"/>
  <c r="AL488" i="1"/>
  <c r="AM488" i="1"/>
  <c r="AN488" i="1"/>
  <c r="AO488" i="1"/>
  <c r="AP488" i="1"/>
  <c r="AQ488" i="1"/>
  <c r="AR488" i="1"/>
  <c r="AS488" i="1"/>
  <c r="AT488" i="1"/>
  <c r="AU488" i="1"/>
  <c r="AV488" i="1"/>
  <c r="AW488" i="1"/>
  <c r="AX488" i="1"/>
  <c r="AY488" i="1"/>
  <c r="AZ488" i="1"/>
  <c r="BA488" i="1"/>
  <c r="BB488" i="1"/>
  <c r="BC488" i="1"/>
  <c r="BD488" i="1"/>
  <c r="BE488" i="1"/>
  <c r="A508" i="1"/>
  <c r="C508" i="1"/>
  <c r="E508" i="1"/>
  <c r="F508" i="1"/>
  <c r="G508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AG508" i="1"/>
  <c r="AH508" i="1"/>
  <c r="AI508" i="1"/>
  <c r="AJ508" i="1"/>
  <c r="AK508" i="1"/>
  <c r="AL508" i="1"/>
  <c r="AM508" i="1"/>
  <c r="AN508" i="1"/>
  <c r="AO508" i="1"/>
  <c r="AP508" i="1"/>
  <c r="AQ508" i="1"/>
  <c r="AR508" i="1"/>
  <c r="AS508" i="1"/>
  <c r="AT508" i="1"/>
  <c r="AU508" i="1"/>
  <c r="AV508" i="1"/>
  <c r="AW508" i="1"/>
  <c r="AX508" i="1"/>
  <c r="AY508" i="1"/>
  <c r="AZ508" i="1"/>
  <c r="BA508" i="1"/>
  <c r="BB508" i="1"/>
  <c r="BC508" i="1"/>
  <c r="BD508" i="1"/>
  <c r="BE508" i="1"/>
  <c r="A739" i="1"/>
  <c r="C739" i="1"/>
  <c r="E739" i="1"/>
  <c r="F739" i="1"/>
  <c r="G739" i="1"/>
  <c r="H739" i="1"/>
  <c r="I739" i="1"/>
  <c r="J739" i="1"/>
  <c r="K739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X739" i="1"/>
  <c r="Y739" i="1"/>
  <c r="Z739" i="1"/>
  <c r="AA739" i="1"/>
  <c r="AB739" i="1"/>
  <c r="AC739" i="1"/>
  <c r="AD739" i="1"/>
  <c r="AE739" i="1"/>
  <c r="AF739" i="1"/>
  <c r="AG739" i="1"/>
  <c r="AH739" i="1"/>
  <c r="AI739" i="1"/>
  <c r="AJ739" i="1"/>
  <c r="AK739" i="1"/>
  <c r="AL739" i="1"/>
  <c r="AM739" i="1"/>
  <c r="AN739" i="1"/>
  <c r="AO739" i="1"/>
  <c r="AP739" i="1"/>
  <c r="AQ739" i="1"/>
  <c r="AR739" i="1"/>
  <c r="AS739" i="1"/>
  <c r="AT739" i="1"/>
  <c r="AU739" i="1"/>
  <c r="AV739" i="1"/>
  <c r="AW739" i="1"/>
  <c r="AX739" i="1"/>
  <c r="AY739" i="1"/>
  <c r="AZ739" i="1"/>
  <c r="BA739" i="1"/>
  <c r="BB739" i="1"/>
  <c r="BC739" i="1"/>
  <c r="BD739" i="1"/>
  <c r="BE739" i="1"/>
  <c r="A758" i="1"/>
  <c r="C758" i="1"/>
  <c r="E758" i="1"/>
  <c r="F758" i="1"/>
  <c r="G758" i="1"/>
  <c r="H758" i="1"/>
  <c r="I758" i="1"/>
  <c r="J758" i="1"/>
  <c r="K758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AG758" i="1"/>
  <c r="AH758" i="1"/>
  <c r="AI758" i="1"/>
  <c r="AJ758" i="1"/>
  <c r="AK758" i="1"/>
  <c r="AL758" i="1"/>
  <c r="AM758" i="1"/>
  <c r="AN758" i="1"/>
  <c r="AO758" i="1"/>
  <c r="AP758" i="1"/>
  <c r="AQ758" i="1"/>
  <c r="AR758" i="1"/>
  <c r="AS758" i="1"/>
  <c r="AT758" i="1"/>
  <c r="AU758" i="1"/>
  <c r="AV758" i="1"/>
  <c r="AW758" i="1"/>
  <c r="AX758" i="1"/>
  <c r="AY758" i="1"/>
  <c r="AZ758" i="1"/>
  <c r="BA758" i="1"/>
  <c r="BB758" i="1"/>
  <c r="BC758" i="1"/>
  <c r="BD758" i="1"/>
  <c r="BE758" i="1"/>
  <c r="A824" i="1"/>
  <c r="C824" i="1"/>
  <c r="E824" i="1"/>
  <c r="F824" i="1"/>
  <c r="G824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AG824" i="1"/>
  <c r="AH824" i="1"/>
  <c r="AI824" i="1"/>
  <c r="AJ824" i="1"/>
  <c r="AK824" i="1"/>
  <c r="AL824" i="1"/>
  <c r="AM824" i="1"/>
  <c r="AN824" i="1"/>
  <c r="AO824" i="1"/>
  <c r="AP824" i="1"/>
  <c r="AQ824" i="1"/>
  <c r="AR824" i="1"/>
  <c r="AS824" i="1"/>
  <c r="AT824" i="1"/>
  <c r="AU824" i="1"/>
  <c r="AV824" i="1"/>
  <c r="AW824" i="1"/>
  <c r="AX824" i="1"/>
  <c r="AY824" i="1"/>
  <c r="AZ824" i="1"/>
  <c r="BA824" i="1"/>
  <c r="BB824" i="1"/>
  <c r="BC824" i="1"/>
  <c r="BD824" i="1"/>
  <c r="BE824" i="1"/>
  <c r="A977" i="1"/>
  <c r="C977" i="1"/>
  <c r="E977" i="1"/>
  <c r="F977" i="1"/>
  <c r="G977" i="1"/>
  <c r="H977" i="1"/>
  <c r="I977" i="1"/>
  <c r="J977" i="1"/>
  <c r="K977" i="1"/>
  <c r="L977" i="1"/>
  <c r="M977" i="1"/>
  <c r="N977" i="1"/>
  <c r="O977" i="1"/>
  <c r="P977" i="1"/>
  <c r="Q977" i="1"/>
  <c r="R977" i="1"/>
  <c r="S977" i="1"/>
  <c r="T977" i="1"/>
  <c r="U977" i="1"/>
  <c r="V977" i="1"/>
  <c r="W977" i="1"/>
  <c r="X977" i="1"/>
  <c r="Y977" i="1"/>
  <c r="Z977" i="1"/>
  <c r="AA977" i="1"/>
  <c r="AB977" i="1"/>
  <c r="AC977" i="1"/>
  <c r="AD977" i="1"/>
  <c r="AE977" i="1"/>
  <c r="AF977" i="1"/>
  <c r="AG977" i="1"/>
  <c r="AH977" i="1"/>
  <c r="AI977" i="1"/>
  <c r="AJ977" i="1"/>
  <c r="AK977" i="1"/>
  <c r="AL977" i="1"/>
  <c r="AM977" i="1"/>
  <c r="AN977" i="1"/>
  <c r="AO977" i="1"/>
  <c r="AP977" i="1"/>
  <c r="AQ977" i="1"/>
  <c r="AR977" i="1"/>
  <c r="AS977" i="1"/>
  <c r="AT977" i="1"/>
  <c r="AU977" i="1"/>
  <c r="AV977" i="1"/>
  <c r="AW977" i="1"/>
  <c r="AX977" i="1"/>
  <c r="AY977" i="1"/>
  <c r="AZ977" i="1"/>
  <c r="BA977" i="1"/>
  <c r="BB977" i="1"/>
  <c r="BC977" i="1"/>
  <c r="BD977" i="1"/>
  <c r="BE977" i="1"/>
  <c r="A1004" i="1"/>
  <c r="C1004" i="1"/>
  <c r="E1004" i="1"/>
  <c r="F1004" i="1"/>
  <c r="G1004" i="1"/>
  <c r="H1004" i="1"/>
  <c r="I1004" i="1"/>
  <c r="J1004" i="1"/>
  <c r="K1004" i="1"/>
  <c r="L1004" i="1"/>
  <c r="M1004" i="1"/>
  <c r="N1004" i="1"/>
  <c r="O1004" i="1"/>
  <c r="P1004" i="1"/>
  <c r="Q1004" i="1"/>
  <c r="R1004" i="1"/>
  <c r="S1004" i="1"/>
  <c r="T1004" i="1"/>
  <c r="U1004" i="1"/>
  <c r="V1004" i="1"/>
  <c r="W1004" i="1"/>
  <c r="X1004" i="1"/>
  <c r="Y1004" i="1"/>
  <c r="Z1004" i="1"/>
  <c r="AA1004" i="1"/>
  <c r="AB1004" i="1"/>
  <c r="AC1004" i="1"/>
  <c r="AD1004" i="1"/>
  <c r="AE1004" i="1"/>
  <c r="AF1004" i="1"/>
  <c r="AG1004" i="1"/>
  <c r="AH1004" i="1"/>
  <c r="AI1004" i="1"/>
  <c r="AJ1004" i="1"/>
  <c r="AK1004" i="1"/>
  <c r="AL1004" i="1"/>
  <c r="AM1004" i="1"/>
  <c r="AN1004" i="1"/>
  <c r="AO1004" i="1"/>
  <c r="AP1004" i="1"/>
  <c r="AQ1004" i="1"/>
  <c r="AR1004" i="1"/>
  <c r="AS1004" i="1"/>
  <c r="AT1004" i="1"/>
  <c r="AU1004" i="1"/>
  <c r="AV1004" i="1"/>
  <c r="AW1004" i="1"/>
  <c r="AX1004" i="1"/>
  <c r="AY1004" i="1"/>
  <c r="AZ1004" i="1"/>
  <c r="BA1004" i="1"/>
  <c r="BB1004" i="1"/>
  <c r="BC1004" i="1"/>
  <c r="BD1004" i="1"/>
  <c r="BE1004" i="1"/>
  <c r="A1395" i="1"/>
  <c r="C1395" i="1"/>
  <c r="E1395" i="1"/>
  <c r="F1395" i="1"/>
  <c r="G1395" i="1"/>
  <c r="H1395" i="1"/>
  <c r="I1395" i="1"/>
  <c r="J1395" i="1"/>
  <c r="K1395" i="1"/>
  <c r="L1395" i="1"/>
  <c r="M1395" i="1"/>
  <c r="N1395" i="1"/>
  <c r="O1395" i="1"/>
  <c r="P1395" i="1"/>
  <c r="Q1395" i="1"/>
  <c r="R1395" i="1"/>
  <c r="S1395" i="1"/>
  <c r="T1395" i="1"/>
  <c r="U1395" i="1"/>
  <c r="V1395" i="1"/>
  <c r="W1395" i="1"/>
  <c r="X1395" i="1"/>
  <c r="Y1395" i="1"/>
  <c r="Z1395" i="1"/>
  <c r="AA1395" i="1"/>
  <c r="AB1395" i="1"/>
  <c r="AC1395" i="1"/>
  <c r="AD1395" i="1"/>
  <c r="AE1395" i="1"/>
  <c r="AF1395" i="1"/>
  <c r="AG1395" i="1"/>
  <c r="AH1395" i="1"/>
  <c r="AI1395" i="1"/>
  <c r="AJ1395" i="1"/>
  <c r="AK1395" i="1"/>
  <c r="AL1395" i="1"/>
  <c r="AM1395" i="1"/>
  <c r="AN1395" i="1"/>
  <c r="AO1395" i="1"/>
  <c r="AP1395" i="1"/>
  <c r="AQ1395" i="1"/>
  <c r="AR1395" i="1"/>
  <c r="AS1395" i="1"/>
  <c r="AT1395" i="1"/>
  <c r="AU1395" i="1"/>
  <c r="AV1395" i="1"/>
  <c r="AW1395" i="1"/>
  <c r="AX1395" i="1"/>
  <c r="AY1395" i="1"/>
  <c r="AZ1395" i="1"/>
  <c r="BA1395" i="1"/>
  <c r="BB1395" i="1"/>
  <c r="BC1395" i="1"/>
  <c r="BD1395" i="1"/>
  <c r="BE1395" i="1"/>
  <c r="A1413" i="1"/>
  <c r="C1413" i="1"/>
  <c r="E1413" i="1"/>
  <c r="F1413" i="1"/>
  <c r="G1413" i="1"/>
  <c r="H1413" i="1"/>
  <c r="I1413" i="1"/>
  <c r="J1413" i="1"/>
  <c r="K1413" i="1"/>
  <c r="L1413" i="1"/>
  <c r="M1413" i="1"/>
  <c r="N1413" i="1"/>
  <c r="O1413" i="1"/>
  <c r="P1413" i="1"/>
  <c r="Q1413" i="1"/>
  <c r="R1413" i="1"/>
  <c r="S1413" i="1"/>
  <c r="T1413" i="1"/>
  <c r="U1413" i="1"/>
  <c r="V1413" i="1"/>
  <c r="W1413" i="1"/>
  <c r="X1413" i="1"/>
  <c r="Y1413" i="1"/>
  <c r="Z1413" i="1"/>
  <c r="AA1413" i="1"/>
  <c r="AB1413" i="1"/>
  <c r="AC1413" i="1"/>
  <c r="AD1413" i="1"/>
  <c r="AE1413" i="1"/>
  <c r="AF1413" i="1"/>
  <c r="AG1413" i="1"/>
  <c r="AH1413" i="1"/>
  <c r="AI1413" i="1"/>
  <c r="AJ1413" i="1"/>
  <c r="AK1413" i="1"/>
  <c r="AL1413" i="1"/>
  <c r="AM1413" i="1"/>
  <c r="AN1413" i="1"/>
  <c r="AO1413" i="1"/>
  <c r="AP1413" i="1"/>
  <c r="AQ1413" i="1"/>
  <c r="AR1413" i="1"/>
  <c r="AS1413" i="1"/>
  <c r="AT1413" i="1"/>
  <c r="AU1413" i="1"/>
  <c r="AV1413" i="1"/>
  <c r="AW1413" i="1"/>
  <c r="AX1413" i="1"/>
  <c r="AY1413" i="1"/>
  <c r="AZ1413" i="1"/>
  <c r="BA1413" i="1"/>
  <c r="BB1413" i="1"/>
  <c r="BC1413" i="1"/>
  <c r="BD1413" i="1"/>
  <c r="BE1413" i="1"/>
  <c r="A395" i="1"/>
  <c r="C395" i="1"/>
  <c r="E395" i="1"/>
  <c r="F395" i="1"/>
  <c r="G395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X395" i="1"/>
  <c r="AY395" i="1"/>
  <c r="AZ395" i="1"/>
  <c r="BA395" i="1"/>
  <c r="BB395" i="1"/>
  <c r="BC395" i="1"/>
  <c r="BD395" i="1"/>
  <c r="BE395" i="1"/>
  <c r="A414" i="1"/>
  <c r="C414" i="1"/>
  <c r="E414" i="1"/>
  <c r="F414" i="1"/>
  <c r="G414" i="1"/>
  <c r="H414" i="1"/>
  <c r="I414" i="1"/>
  <c r="J414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V414" i="1"/>
  <c r="AW414" i="1"/>
  <c r="AX414" i="1"/>
  <c r="AY414" i="1"/>
  <c r="AZ414" i="1"/>
  <c r="BA414" i="1"/>
  <c r="BB414" i="1"/>
  <c r="BC414" i="1"/>
  <c r="BD414" i="1"/>
  <c r="BE414" i="1"/>
  <c r="A929" i="1"/>
  <c r="C929" i="1"/>
  <c r="E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Y929" i="1"/>
  <c r="Z929" i="1"/>
  <c r="AA929" i="1"/>
  <c r="AB929" i="1"/>
  <c r="AC929" i="1"/>
  <c r="AD929" i="1"/>
  <c r="AE929" i="1"/>
  <c r="AF929" i="1"/>
  <c r="AG929" i="1"/>
  <c r="AH929" i="1"/>
  <c r="AI929" i="1"/>
  <c r="AJ929" i="1"/>
  <c r="AK929" i="1"/>
  <c r="AL929" i="1"/>
  <c r="AM929" i="1"/>
  <c r="AN929" i="1"/>
  <c r="AO929" i="1"/>
  <c r="AP929" i="1"/>
  <c r="AQ929" i="1"/>
  <c r="AR929" i="1"/>
  <c r="AS929" i="1"/>
  <c r="AT929" i="1"/>
  <c r="AU929" i="1"/>
  <c r="AV929" i="1"/>
  <c r="AW929" i="1"/>
  <c r="AX929" i="1"/>
  <c r="AY929" i="1"/>
  <c r="AZ929" i="1"/>
  <c r="BA929" i="1"/>
  <c r="BB929" i="1"/>
  <c r="BC929" i="1"/>
  <c r="BD929" i="1"/>
  <c r="BE929" i="1"/>
  <c r="A955" i="1"/>
  <c r="C955" i="1"/>
  <c r="E955" i="1"/>
  <c r="F955" i="1"/>
  <c r="G955" i="1"/>
  <c r="H955" i="1"/>
  <c r="I955" i="1"/>
  <c r="J955" i="1"/>
  <c r="K955" i="1"/>
  <c r="L955" i="1"/>
  <c r="M955" i="1"/>
  <c r="N955" i="1"/>
  <c r="O955" i="1"/>
  <c r="P955" i="1"/>
  <c r="Q955" i="1"/>
  <c r="R955" i="1"/>
  <c r="S955" i="1"/>
  <c r="T955" i="1"/>
  <c r="U955" i="1"/>
  <c r="V955" i="1"/>
  <c r="W955" i="1"/>
  <c r="X955" i="1"/>
  <c r="Y955" i="1"/>
  <c r="Z955" i="1"/>
  <c r="AA955" i="1"/>
  <c r="AB955" i="1"/>
  <c r="AC955" i="1"/>
  <c r="AD955" i="1"/>
  <c r="AE955" i="1"/>
  <c r="AF955" i="1"/>
  <c r="AG955" i="1"/>
  <c r="AH955" i="1"/>
  <c r="AI955" i="1"/>
  <c r="AJ955" i="1"/>
  <c r="AK955" i="1"/>
  <c r="AL955" i="1"/>
  <c r="AM955" i="1"/>
  <c r="AN955" i="1"/>
  <c r="AO955" i="1"/>
  <c r="AP955" i="1"/>
  <c r="AQ955" i="1"/>
  <c r="AR955" i="1"/>
  <c r="AS955" i="1"/>
  <c r="AT955" i="1"/>
  <c r="AU955" i="1"/>
  <c r="AV955" i="1"/>
  <c r="AW955" i="1"/>
  <c r="AX955" i="1"/>
  <c r="AY955" i="1"/>
  <c r="AZ955" i="1"/>
  <c r="BA955" i="1"/>
  <c r="BB955" i="1"/>
  <c r="BC955" i="1"/>
  <c r="BD955" i="1"/>
  <c r="BE955" i="1"/>
  <c r="A299" i="1"/>
  <c r="C299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A650" i="1"/>
  <c r="C650" i="1"/>
  <c r="E650" i="1"/>
  <c r="F650" i="1"/>
  <c r="G650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AG650" i="1"/>
  <c r="AH650" i="1"/>
  <c r="AI650" i="1"/>
  <c r="AJ650" i="1"/>
  <c r="AK650" i="1"/>
  <c r="AL650" i="1"/>
  <c r="AM650" i="1"/>
  <c r="AN650" i="1"/>
  <c r="AO650" i="1"/>
  <c r="AP650" i="1"/>
  <c r="AQ650" i="1"/>
  <c r="AR650" i="1"/>
  <c r="AS650" i="1"/>
  <c r="AT650" i="1"/>
  <c r="AU650" i="1"/>
  <c r="AV650" i="1"/>
  <c r="AW650" i="1"/>
  <c r="AX650" i="1"/>
  <c r="AY650" i="1"/>
  <c r="AZ650" i="1"/>
  <c r="BA650" i="1"/>
  <c r="BB650" i="1"/>
  <c r="BC650" i="1"/>
  <c r="BD650" i="1"/>
  <c r="BE650" i="1"/>
  <c r="A292" i="1"/>
  <c r="C292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A305" i="1"/>
  <c r="C305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A476" i="1"/>
  <c r="C476" i="1"/>
  <c r="E476" i="1"/>
  <c r="F476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V476" i="1"/>
  <c r="AW476" i="1"/>
  <c r="AX476" i="1"/>
  <c r="AY476" i="1"/>
  <c r="AZ476" i="1"/>
  <c r="BA476" i="1"/>
  <c r="BB476" i="1"/>
  <c r="BC476" i="1"/>
  <c r="BD476" i="1"/>
  <c r="BE476" i="1"/>
  <c r="A477" i="1"/>
  <c r="C477" i="1"/>
  <c r="E477" i="1"/>
  <c r="F477" i="1"/>
  <c r="G477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V477" i="1"/>
  <c r="AW477" i="1"/>
  <c r="AX477" i="1"/>
  <c r="AY477" i="1"/>
  <c r="AZ477" i="1"/>
  <c r="BA477" i="1"/>
  <c r="BB477" i="1"/>
  <c r="BC477" i="1"/>
  <c r="BD477" i="1"/>
  <c r="BE477" i="1"/>
  <c r="A499" i="1"/>
  <c r="C499" i="1"/>
  <c r="E499" i="1"/>
  <c r="F499" i="1"/>
  <c r="G499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AG499" i="1"/>
  <c r="AH499" i="1"/>
  <c r="AI499" i="1"/>
  <c r="AJ499" i="1"/>
  <c r="AK499" i="1"/>
  <c r="AL499" i="1"/>
  <c r="AM499" i="1"/>
  <c r="AN499" i="1"/>
  <c r="AO499" i="1"/>
  <c r="AP499" i="1"/>
  <c r="AQ499" i="1"/>
  <c r="AR499" i="1"/>
  <c r="AS499" i="1"/>
  <c r="AT499" i="1"/>
  <c r="AU499" i="1"/>
  <c r="AV499" i="1"/>
  <c r="AW499" i="1"/>
  <c r="AX499" i="1"/>
  <c r="AY499" i="1"/>
  <c r="AZ499" i="1"/>
  <c r="BA499" i="1"/>
  <c r="BB499" i="1"/>
  <c r="BC499" i="1"/>
  <c r="BD499" i="1"/>
  <c r="BE499" i="1"/>
  <c r="A500" i="1"/>
  <c r="C500" i="1"/>
  <c r="E500" i="1"/>
  <c r="F500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AG500" i="1"/>
  <c r="AH500" i="1"/>
  <c r="AI500" i="1"/>
  <c r="AJ500" i="1"/>
  <c r="AK500" i="1"/>
  <c r="AL500" i="1"/>
  <c r="AM500" i="1"/>
  <c r="AN500" i="1"/>
  <c r="AO500" i="1"/>
  <c r="AP500" i="1"/>
  <c r="AQ500" i="1"/>
  <c r="AR500" i="1"/>
  <c r="AS500" i="1"/>
  <c r="AT500" i="1"/>
  <c r="AU500" i="1"/>
  <c r="AV500" i="1"/>
  <c r="AW500" i="1"/>
  <c r="AX500" i="1"/>
  <c r="AY500" i="1"/>
  <c r="AZ500" i="1"/>
  <c r="BA500" i="1"/>
  <c r="BB500" i="1"/>
  <c r="BC500" i="1"/>
  <c r="BD500" i="1"/>
  <c r="BE500" i="1"/>
  <c r="A897" i="1"/>
  <c r="C897" i="1"/>
  <c r="E897" i="1"/>
  <c r="F897" i="1"/>
  <c r="G897" i="1"/>
  <c r="H897" i="1"/>
  <c r="I897" i="1"/>
  <c r="J897" i="1"/>
  <c r="K897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X897" i="1"/>
  <c r="Y897" i="1"/>
  <c r="Z897" i="1"/>
  <c r="AA897" i="1"/>
  <c r="AB897" i="1"/>
  <c r="AC897" i="1"/>
  <c r="AD897" i="1"/>
  <c r="AE897" i="1"/>
  <c r="AF897" i="1"/>
  <c r="AG897" i="1"/>
  <c r="AH897" i="1"/>
  <c r="AI897" i="1"/>
  <c r="AJ897" i="1"/>
  <c r="AK897" i="1"/>
  <c r="AL897" i="1"/>
  <c r="AM897" i="1"/>
  <c r="AN897" i="1"/>
  <c r="AO897" i="1"/>
  <c r="AP897" i="1"/>
  <c r="AQ897" i="1"/>
  <c r="AR897" i="1"/>
  <c r="AS897" i="1"/>
  <c r="AT897" i="1"/>
  <c r="AU897" i="1"/>
  <c r="AV897" i="1"/>
  <c r="AW897" i="1"/>
  <c r="AX897" i="1"/>
  <c r="AY897" i="1"/>
  <c r="AZ897" i="1"/>
  <c r="BA897" i="1"/>
  <c r="BB897" i="1"/>
  <c r="BC897" i="1"/>
  <c r="BD897" i="1"/>
  <c r="BE897" i="1"/>
  <c r="A1113" i="1"/>
  <c r="C1113" i="1"/>
  <c r="E1113" i="1"/>
  <c r="F1113" i="1"/>
  <c r="G1113" i="1"/>
  <c r="H1113" i="1"/>
  <c r="I1113" i="1"/>
  <c r="J1113" i="1"/>
  <c r="K1113" i="1"/>
  <c r="L1113" i="1"/>
  <c r="M1113" i="1"/>
  <c r="N1113" i="1"/>
  <c r="O1113" i="1"/>
  <c r="P1113" i="1"/>
  <c r="Q1113" i="1"/>
  <c r="R1113" i="1"/>
  <c r="S1113" i="1"/>
  <c r="T1113" i="1"/>
  <c r="U1113" i="1"/>
  <c r="V1113" i="1"/>
  <c r="W1113" i="1"/>
  <c r="X1113" i="1"/>
  <c r="Y1113" i="1"/>
  <c r="Z1113" i="1"/>
  <c r="AA1113" i="1"/>
  <c r="AB1113" i="1"/>
  <c r="AC1113" i="1"/>
  <c r="AD1113" i="1"/>
  <c r="AE1113" i="1"/>
  <c r="AF1113" i="1"/>
  <c r="AG1113" i="1"/>
  <c r="AH1113" i="1"/>
  <c r="AI1113" i="1"/>
  <c r="AJ1113" i="1"/>
  <c r="AK1113" i="1"/>
  <c r="AL1113" i="1"/>
  <c r="AM1113" i="1"/>
  <c r="AN1113" i="1"/>
  <c r="AO1113" i="1"/>
  <c r="AP1113" i="1"/>
  <c r="AQ1113" i="1"/>
  <c r="AR1113" i="1"/>
  <c r="AS1113" i="1"/>
  <c r="AT1113" i="1"/>
  <c r="AU1113" i="1"/>
  <c r="AV1113" i="1"/>
  <c r="AW1113" i="1"/>
  <c r="AX1113" i="1"/>
  <c r="AY1113" i="1"/>
  <c r="AZ1113" i="1"/>
  <c r="BA1113" i="1"/>
  <c r="BB1113" i="1"/>
  <c r="BC1113" i="1"/>
  <c r="BD1113" i="1"/>
  <c r="BE1113" i="1"/>
  <c r="A1114" i="1"/>
  <c r="C1114" i="1"/>
  <c r="E1114" i="1"/>
  <c r="F1114" i="1"/>
  <c r="G1114" i="1"/>
  <c r="H1114" i="1"/>
  <c r="I1114" i="1"/>
  <c r="J1114" i="1"/>
  <c r="K1114" i="1"/>
  <c r="L1114" i="1"/>
  <c r="M1114" i="1"/>
  <c r="N1114" i="1"/>
  <c r="O1114" i="1"/>
  <c r="P1114" i="1"/>
  <c r="Q1114" i="1"/>
  <c r="R1114" i="1"/>
  <c r="S1114" i="1"/>
  <c r="T1114" i="1"/>
  <c r="U1114" i="1"/>
  <c r="V1114" i="1"/>
  <c r="W1114" i="1"/>
  <c r="X1114" i="1"/>
  <c r="Y1114" i="1"/>
  <c r="Z1114" i="1"/>
  <c r="AA1114" i="1"/>
  <c r="AB1114" i="1"/>
  <c r="AC1114" i="1"/>
  <c r="AD1114" i="1"/>
  <c r="AE1114" i="1"/>
  <c r="AF1114" i="1"/>
  <c r="AG1114" i="1"/>
  <c r="AH1114" i="1"/>
  <c r="AI1114" i="1"/>
  <c r="AJ1114" i="1"/>
  <c r="AK1114" i="1"/>
  <c r="AL1114" i="1"/>
  <c r="AM1114" i="1"/>
  <c r="AN1114" i="1"/>
  <c r="AO1114" i="1"/>
  <c r="AP1114" i="1"/>
  <c r="AQ1114" i="1"/>
  <c r="AR1114" i="1"/>
  <c r="AS1114" i="1"/>
  <c r="AT1114" i="1"/>
  <c r="AU1114" i="1"/>
  <c r="AV1114" i="1"/>
  <c r="AW1114" i="1"/>
  <c r="AX1114" i="1"/>
  <c r="AY1114" i="1"/>
  <c r="AZ1114" i="1"/>
  <c r="BA1114" i="1"/>
  <c r="BB1114" i="1"/>
  <c r="BC1114" i="1"/>
  <c r="BD1114" i="1"/>
  <c r="BE1114" i="1"/>
  <c r="A1126" i="1"/>
  <c r="C1126" i="1"/>
  <c r="E1126" i="1"/>
  <c r="F1126" i="1"/>
  <c r="G1126" i="1"/>
  <c r="H1126" i="1"/>
  <c r="I1126" i="1"/>
  <c r="J1126" i="1"/>
  <c r="K1126" i="1"/>
  <c r="L1126" i="1"/>
  <c r="M1126" i="1"/>
  <c r="N1126" i="1"/>
  <c r="O1126" i="1"/>
  <c r="P1126" i="1"/>
  <c r="Q1126" i="1"/>
  <c r="R1126" i="1"/>
  <c r="S1126" i="1"/>
  <c r="T1126" i="1"/>
  <c r="U1126" i="1"/>
  <c r="V1126" i="1"/>
  <c r="W1126" i="1"/>
  <c r="X1126" i="1"/>
  <c r="Y1126" i="1"/>
  <c r="Z1126" i="1"/>
  <c r="AA1126" i="1"/>
  <c r="AB1126" i="1"/>
  <c r="AC1126" i="1"/>
  <c r="AD1126" i="1"/>
  <c r="AE1126" i="1"/>
  <c r="AF1126" i="1"/>
  <c r="AG1126" i="1"/>
  <c r="AH1126" i="1"/>
  <c r="AI1126" i="1"/>
  <c r="AJ1126" i="1"/>
  <c r="AK1126" i="1"/>
  <c r="AL1126" i="1"/>
  <c r="AM1126" i="1"/>
  <c r="AN1126" i="1"/>
  <c r="AO1126" i="1"/>
  <c r="AP1126" i="1"/>
  <c r="AQ1126" i="1"/>
  <c r="AR1126" i="1"/>
  <c r="AS1126" i="1"/>
  <c r="AT1126" i="1"/>
  <c r="AU1126" i="1"/>
  <c r="AV1126" i="1"/>
  <c r="AW1126" i="1"/>
  <c r="AX1126" i="1"/>
  <c r="AY1126" i="1"/>
  <c r="AZ1126" i="1"/>
  <c r="BA1126" i="1"/>
  <c r="BB1126" i="1"/>
  <c r="BC1126" i="1"/>
  <c r="BD1126" i="1"/>
  <c r="BE1126" i="1"/>
  <c r="A1127" i="1"/>
  <c r="C1127" i="1"/>
  <c r="E1127" i="1"/>
  <c r="F1127" i="1"/>
  <c r="G1127" i="1"/>
  <c r="H1127" i="1"/>
  <c r="I1127" i="1"/>
  <c r="J1127" i="1"/>
  <c r="K1127" i="1"/>
  <c r="L1127" i="1"/>
  <c r="M1127" i="1"/>
  <c r="N1127" i="1"/>
  <c r="O1127" i="1"/>
  <c r="P1127" i="1"/>
  <c r="Q1127" i="1"/>
  <c r="R1127" i="1"/>
  <c r="S1127" i="1"/>
  <c r="T1127" i="1"/>
  <c r="U1127" i="1"/>
  <c r="V1127" i="1"/>
  <c r="W1127" i="1"/>
  <c r="X1127" i="1"/>
  <c r="Y1127" i="1"/>
  <c r="Z1127" i="1"/>
  <c r="AA1127" i="1"/>
  <c r="AB1127" i="1"/>
  <c r="AC1127" i="1"/>
  <c r="AD1127" i="1"/>
  <c r="AE1127" i="1"/>
  <c r="AF1127" i="1"/>
  <c r="AG1127" i="1"/>
  <c r="AH1127" i="1"/>
  <c r="AI1127" i="1"/>
  <c r="AJ1127" i="1"/>
  <c r="AK1127" i="1"/>
  <c r="AL1127" i="1"/>
  <c r="AM1127" i="1"/>
  <c r="AN1127" i="1"/>
  <c r="AO1127" i="1"/>
  <c r="AP1127" i="1"/>
  <c r="AQ1127" i="1"/>
  <c r="AR1127" i="1"/>
  <c r="AS1127" i="1"/>
  <c r="AT1127" i="1"/>
  <c r="AU1127" i="1"/>
  <c r="AV1127" i="1"/>
  <c r="AW1127" i="1"/>
  <c r="AX1127" i="1"/>
  <c r="AY1127" i="1"/>
  <c r="AZ1127" i="1"/>
  <c r="BA1127" i="1"/>
  <c r="BB1127" i="1"/>
  <c r="BC1127" i="1"/>
  <c r="BD1127" i="1"/>
  <c r="BE1127" i="1"/>
  <c r="A1385" i="1"/>
  <c r="C1385" i="1"/>
  <c r="E1385" i="1"/>
  <c r="F1385" i="1"/>
  <c r="G1385" i="1"/>
  <c r="H1385" i="1"/>
  <c r="I1385" i="1"/>
  <c r="J1385" i="1"/>
  <c r="K1385" i="1"/>
  <c r="L1385" i="1"/>
  <c r="M1385" i="1"/>
  <c r="N1385" i="1"/>
  <c r="O1385" i="1"/>
  <c r="P1385" i="1"/>
  <c r="Q1385" i="1"/>
  <c r="R1385" i="1"/>
  <c r="S1385" i="1"/>
  <c r="T1385" i="1"/>
  <c r="U1385" i="1"/>
  <c r="V1385" i="1"/>
  <c r="W1385" i="1"/>
  <c r="X1385" i="1"/>
  <c r="Y1385" i="1"/>
  <c r="Z1385" i="1"/>
  <c r="AA1385" i="1"/>
  <c r="AB1385" i="1"/>
  <c r="AC1385" i="1"/>
  <c r="AD1385" i="1"/>
  <c r="AE1385" i="1"/>
  <c r="AF1385" i="1"/>
  <c r="AG1385" i="1"/>
  <c r="AH1385" i="1"/>
  <c r="AI1385" i="1"/>
  <c r="AJ1385" i="1"/>
  <c r="AK1385" i="1"/>
  <c r="AL1385" i="1"/>
  <c r="AM1385" i="1"/>
  <c r="AN1385" i="1"/>
  <c r="AO1385" i="1"/>
  <c r="AP1385" i="1"/>
  <c r="AQ1385" i="1"/>
  <c r="AR1385" i="1"/>
  <c r="AS1385" i="1"/>
  <c r="AT1385" i="1"/>
  <c r="AU1385" i="1"/>
  <c r="AV1385" i="1"/>
  <c r="AW1385" i="1"/>
  <c r="AX1385" i="1"/>
  <c r="AY1385" i="1"/>
  <c r="AZ1385" i="1"/>
  <c r="BA1385" i="1"/>
  <c r="BB1385" i="1"/>
  <c r="BC1385" i="1"/>
  <c r="BD1385" i="1"/>
  <c r="BE1385" i="1"/>
  <c r="A1404" i="1"/>
  <c r="C1404" i="1"/>
  <c r="E1404" i="1"/>
  <c r="F1404" i="1"/>
  <c r="G1404" i="1"/>
  <c r="H1404" i="1"/>
  <c r="I1404" i="1"/>
  <c r="J1404" i="1"/>
  <c r="K1404" i="1"/>
  <c r="L1404" i="1"/>
  <c r="M1404" i="1"/>
  <c r="N1404" i="1"/>
  <c r="O1404" i="1"/>
  <c r="P1404" i="1"/>
  <c r="Q1404" i="1"/>
  <c r="R1404" i="1"/>
  <c r="S1404" i="1"/>
  <c r="T1404" i="1"/>
  <c r="U1404" i="1"/>
  <c r="V1404" i="1"/>
  <c r="W1404" i="1"/>
  <c r="X1404" i="1"/>
  <c r="Y1404" i="1"/>
  <c r="Z1404" i="1"/>
  <c r="AA1404" i="1"/>
  <c r="AB1404" i="1"/>
  <c r="AC1404" i="1"/>
  <c r="AD1404" i="1"/>
  <c r="AE1404" i="1"/>
  <c r="AF1404" i="1"/>
  <c r="AG1404" i="1"/>
  <c r="AH1404" i="1"/>
  <c r="AI1404" i="1"/>
  <c r="AJ1404" i="1"/>
  <c r="AK1404" i="1"/>
  <c r="AL1404" i="1"/>
  <c r="AM1404" i="1"/>
  <c r="AN1404" i="1"/>
  <c r="AO1404" i="1"/>
  <c r="AP1404" i="1"/>
  <c r="AQ1404" i="1"/>
  <c r="AR1404" i="1"/>
  <c r="AS1404" i="1"/>
  <c r="AT1404" i="1"/>
  <c r="AU1404" i="1"/>
  <c r="AV1404" i="1"/>
  <c r="AW1404" i="1"/>
  <c r="AX1404" i="1"/>
  <c r="AY1404" i="1"/>
  <c r="AZ1404" i="1"/>
  <c r="BA1404" i="1"/>
  <c r="BB1404" i="1"/>
  <c r="BC1404" i="1"/>
  <c r="BD1404" i="1"/>
  <c r="BE1404" i="1"/>
  <c r="A1418" i="1"/>
  <c r="C1418" i="1"/>
  <c r="E1418" i="1"/>
  <c r="F1418" i="1"/>
  <c r="G1418" i="1"/>
  <c r="H1418" i="1"/>
  <c r="I1418" i="1"/>
  <c r="J1418" i="1"/>
  <c r="K1418" i="1"/>
  <c r="L1418" i="1"/>
  <c r="M1418" i="1"/>
  <c r="N1418" i="1"/>
  <c r="O1418" i="1"/>
  <c r="P1418" i="1"/>
  <c r="Q1418" i="1"/>
  <c r="R1418" i="1"/>
  <c r="S1418" i="1"/>
  <c r="T1418" i="1"/>
  <c r="U1418" i="1"/>
  <c r="V1418" i="1"/>
  <c r="W1418" i="1"/>
  <c r="X1418" i="1"/>
  <c r="Y1418" i="1"/>
  <c r="Z1418" i="1"/>
  <c r="AA1418" i="1"/>
  <c r="AB1418" i="1"/>
  <c r="AC1418" i="1"/>
  <c r="AD1418" i="1"/>
  <c r="AE1418" i="1"/>
  <c r="AF1418" i="1"/>
  <c r="AG1418" i="1"/>
  <c r="AH1418" i="1"/>
  <c r="AI1418" i="1"/>
  <c r="AJ1418" i="1"/>
  <c r="AK1418" i="1"/>
  <c r="AL1418" i="1"/>
  <c r="AM1418" i="1"/>
  <c r="AN1418" i="1"/>
  <c r="AO1418" i="1"/>
  <c r="AP1418" i="1"/>
  <c r="AQ1418" i="1"/>
  <c r="AR1418" i="1"/>
  <c r="AS1418" i="1"/>
  <c r="AT1418" i="1"/>
  <c r="AU1418" i="1"/>
  <c r="AV1418" i="1"/>
  <c r="AW1418" i="1"/>
  <c r="AX1418" i="1"/>
  <c r="AY1418" i="1"/>
  <c r="AZ1418" i="1"/>
  <c r="BA1418" i="1"/>
  <c r="BB1418" i="1"/>
  <c r="BC1418" i="1"/>
  <c r="BD1418" i="1"/>
  <c r="BE1418" i="1"/>
  <c r="A251" i="1"/>
  <c r="C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A271" i="1"/>
  <c r="C271" i="1"/>
  <c r="E271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A434" i="1"/>
  <c r="C434" i="1"/>
  <c r="E434" i="1"/>
  <c r="F434" i="1"/>
  <c r="G434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V434" i="1"/>
  <c r="AW434" i="1"/>
  <c r="AX434" i="1"/>
  <c r="AY434" i="1"/>
  <c r="AZ434" i="1"/>
  <c r="BA434" i="1"/>
  <c r="BB434" i="1"/>
  <c r="BC434" i="1"/>
  <c r="BD434" i="1"/>
  <c r="BE434" i="1"/>
  <c r="A435" i="1"/>
  <c r="C435" i="1"/>
  <c r="E435" i="1"/>
  <c r="F435" i="1"/>
  <c r="G435" i="1"/>
  <c r="H435" i="1"/>
  <c r="I435" i="1"/>
  <c r="J435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V435" i="1"/>
  <c r="AW435" i="1"/>
  <c r="AX435" i="1"/>
  <c r="AY435" i="1"/>
  <c r="AZ435" i="1"/>
  <c r="BA435" i="1"/>
  <c r="BB435" i="1"/>
  <c r="BC435" i="1"/>
  <c r="BD435" i="1"/>
  <c r="BE435" i="1"/>
  <c r="A454" i="1"/>
  <c r="C454" i="1"/>
  <c r="E454" i="1"/>
  <c r="F454" i="1"/>
  <c r="G454" i="1"/>
  <c r="H454" i="1"/>
  <c r="I454" i="1"/>
  <c r="J454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V454" i="1"/>
  <c r="AW454" i="1"/>
  <c r="AX454" i="1"/>
  <c r="AY454" i="1"/>
  <c r="AZ454" i="1"/>
  <c r="BA454" i="1"/>
  <c r="BB454" i="1"/>
  <c r="BC454" i="1"/>
  <c r="BD454" i="1"/>
  <c r="BE454" i="1"/>
  <c r="A455" i="1"/>
  <c r="C455" i="1"/>
  <c r="E455" i="1"/>
  <c r="F455" i="1"/>
  <c r="G455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V455" i="1"/>
  <c r="AW455" i="1"/>
  <c r="AX455" i="1"/>
  <c r="AY455" i="1"/>
  <c r="AZ455" i="1"/>
  <c r="BA455" i="1"/>
  <c r="BB455" i="1"/>
  <c r="BC455" i="1"/>
  <c r="BD455" i="1"/>
  <c r="BE455" i="1"/>
  <c r="A517" i="1"/>
  <c r="C517" i="1"/>
  <c r="E517" i="1"/>
  <c r="F517" i="1"/>
  <c r="G517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AG517" i="1"/>
  <c r="AH517" i="1"/>
  <c r="AI517" i="1"/>
  <c r="AJ517" i="1"/>
  <c r="AK517" i="1"/>
  <c r="AL517" i="1"/>
  <c r="AM517" i="1"/>
  <c r="AN517" i="1"/>
  <c r="AO517" i="1"/>
  <c r="AP517" i="1"/>
  <c r="AQ517" i="1"/>
  <c r="AR517" i="1"/>
  <c r="AS517" i="1"/>
  <c r="AT517" i="1"/>
  <c r="AU517" i="1"/>
  <c r="AV517" i="1"/>
  <c r="AW517" i="1"/>
  <c r="AX517" i="1"/>
  <c r="AY517" i="1"/>
  <c r="AZ517" i="1"/>
  <c r="BA517" i="1"/>
  <c r="BB517" i="1"/>
  <c r="BC517" i="1"/>
  <c r="BD517" i="1"/>
  <c r="BE517" i="1"/>
  <c r="A518" i="1"/>
  <c r="C518" i="1"/>
  <c r="E518" i="1"/>
  <c r="F518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AG518" i="1"/>
  <c r="AH518" i="1"/>
  <c r="AI518" i="1"/>
  <c r="AJ518" i="1"/>
  <c r="AK518" i="1"/>
  <c r="AL518" i="1"/>
  <c r="AM518" i="1"/>
  <c r="AN518" i="1"/>
  <c r="AO518" i="1"/>
  <c r="AP518" i="1"/>
  <c r="AQ518" i="1"/>
  <c r="AR518" i="1"/>
  <c r="AS518" i="1"/>
  <c r="AT518" i="1"/>
  <c r="AU518" i="1"/>
  <c r="AV518" i="1"/>
  <c r="AW518" i="1"/>
  <c r="AX518" i="1"/>
  <c r="AY518" i="1"/>
  <c r="AZ518" i="1"/>
  <c r="BA518" i="1"/>
  <c r="BB518" i="1"/>
  <c r="BC518" i="1"/>
  <c r="BD518" i="1"/>
  <c r="BE518" i="1"/>
  <c r="A1498" i="1"/>
  <c r="C1498" i="1"/>
  <c r="E1498" i="1"/>
  <c r="F1498" i="1"/>
  <c r="G1498" i="1"/>
  <c r="H1498" i="1"/>
  <c r="I1498" i="1"/>
  <c r="J1498" i="1"/>
  <c r="K1498" i="1"/>
  <c r="L1498" i="1"/>
  <c r="M1498" i="1"/>
  <c r="N1498" i="1"/>
  <c r="O1498" i="1"/>
  <c r="P1498" i="1"/>
  <c r="Q1498" i="1"/>
  <c r="R1498" i="1"/>
  <c r="S1498" i="1"/>
  <c r="T1498" i="1"/>
  <c r="U1498" i="1"/>
  <c r="V1498" i="1"/>
  <c r="W1498" i="1"/>
  <c r="X1498" i="1"/>
  <c r="Y1498" i="1"/>
  <c r="Z1498" i="1"/>
  <c r="AA1498" i="1"/>
  <c r="AB1498" i="1"/>
  <c r="AC1498" i="1"/>
  <c r="AD1498" i="1"/>
  <c r="AE1498" i="1"/>
  <c r="AF1498" i="1"/>
  <c r="AG1498" i="1"/>
  <c r="AH1498" i="1"/>
  <c r="AI1498" i="1"/>
  <c r="AJ1498" i="1"/>
  <c r="AK1498" i="1"/>
  <c r="AL1498" i="1"/>
  <c r="AM1498" i="1"/>
  <c r="AN1498" i="1"/>
  <c r="AO1498" i="1"/>
  <c r="AP1498" i="1"/>
  <c r="AQ1498" i="1"/>
  <c r="AR1498" i="1"/>
  <c r="AS1498" i="1"/>
  <c r="AT1498" i="1"/>
  <c r="AU1498" i="1"/>
  <c r="AV1498" i="1"/>
  <c r="AW1498" i="1"/>
  <c r="AX1498" i="1"/>
  <c r="AY1498" i="1"/>
  <c r="AZ1498" i="1"/>
  <c r="BA1498" i="1"/>
  <c r="BB1498" i="1"/>
  <c r="BC1498" i="1"/>
  <c r="BD1498" i="1"/>
  <c r="BE1498" i="1"/>
  <c r="A1499" i="1"/>
  <c r="C1499" i="1"/>
  <c r="E1499" i="1"/>
  <c r="F1499" i="1"/>
  <c r="G1499" i="1"/>
  <c r="H1499" i="1"/>
  <c r="I1499" i="1"/>
  <c r="J1499" i="1"/>
  <c r="K1499" i="1"/>
  <c r="L1499" i="1"/>
  <c r="M1499" i="1"/>
  <c r="N1499" i="1"/>
  <c r="O1499" i="1"/>
  <c r="P1499" i="1"/>
  <c r="Q1499" i="1"/>
  <c r="R1499" i="1"/>
  <c r="S1499" i="1"/>
  <c r="T1499" i="1"/>
  <c r="U1499" i="1"/>
  <c r="V1499" i="1"/>
  <c r="W1499" i="1"/>
  <c r="X1499" i="1"/>
  <c r="Y1499" i="1"/>
  <c r="Z1499" i="1"/>
  <c r="AA1499" i="1"/>
  <c r="AB1499" i="1"/>
  <c r="AC1499" i="1"/>
  <c r="AD1499" i="1"/>
  <c r="AE1499" i="1"/>
  <c r="AF1499" i="1"/>
  <c r="AG1499" i="1"/>
  <c r="AH1499" i="1"/>
  <c r="AI1499" i="1"/>
  <c r="AJ1499" i="1"/>
  <c r="AK1499" i="1"/>
  <c r="AL1499" i="1"/>
  <c r="AM1499" i="1"/>
  <c r="AN1499" i="1"/>
  <c r="AO1499" i="1"/>
  <c r="AP1499" i="1"/>
  <c r="AQ1499" i="1"/>
  <c r="AR1499" i="1"/>
  <c r="AS1499" i="1"/>
  <c r="AT1499" i="1"/>
  <c r="AU1499" i="1"/>
  <c r="AV1499" i="1"/>
  <c r="AW1499" i="1"/>
  <c r="AX1499" i="1"/>
  <c r="AY1499" i="1"/>
  <c r="AZ1499" i="1"/>
  <c r="BA1499" i="1"/>
  <c r="BB1499" i="1"/>
  <c r="BC1499" i="1"/>
  <c r="BD1499" i="1"/>
  <c r="BE1499" i="1"/>
  <c r="A964" i="1"/>
  <c r="C964" i="1"/>
  <c r="E964" i="1"/>
  <c r="F964" i="1"/>
  <c r="G964" i="1"/>
  <c r="H964" i="1"/>
  <c r="I964" i="1"/>
  <c r="J964" i="1"/>
  <c r="K964" i="1"/>
  <c r="L964" i="1"/>
  <c r="M964" i="1"/>
  <c r="N964" i="1"/>
  <c r="O964" i="1"/>
  <c r="P964" i="1"/>
  <c r="Q964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AG964" i="1"/>
  <c r="AH964" i="1"/>
  <c r="AI964" i="1"/>
  <c r="AJ964" i="1"/>
  <c r="AK964" i="1"/>
  <c r="AL964" i="1"/>
  <c r="AM964" i="1"/>
  <c r="AN964" i="1"/>
  <c r="AO964" i="1"/>
  <c r="AP964" i="1"/>
  <c r="AQ964" i="1"/>
  <c r="AR964" i="1"/>
  <c r="AS964" i="1"/>
  <c r="AT964" i="1"/>
  <c r="AU964" i="1"/>
  <c r="AV964" i="1"/>
  <c r="AW964" i="1"/>
  <c r="AX964" i="1"/>
  <c r="AY964" i="1"/>
  <c r="AZ964" i="1"/>
  <c r="BA964" i="1"/>
  <c r="BB964" i="1"/>
  <c r="BC964" i="1"/>
  <c r="BD964" i="1"/>
  <c r="BE964" i="1"/>
  <c r="A990" i="1"/>
  <c r="C990" i="1"/>
  <c r="E990" i="1"/>
  <c r="F990" i="1"/>
  <c r="G990" i="1"/>
  <c r="H990" i="1"/>
  <c r="I990" i="1"/>
  <c r="J990" i="1"/>
  <c r="K990" i="1"/>
  <c r="L990" i="1"/>
  <c r="M990" i="1"/>
  <c r="N990" i="1"/>
  <c r="O990" i="1"/>
  <c r="P990" i="1"/>
  <c r="Q990" i="1"/>
  <c r="R990" i="1"/>
  <c r="S990" i="1"/>
  <c r="T990" i="1"/>
  <c r="U990" i="1"/>
  <c r="V990" i="1"/>
  <c r="W990" i="1"/>
  <c r="X990" i="1"/>
  <c r="Y990" i="1"/>
  <c r="Z990" i="1"/>
  <c r="AA990" i="1"/>
  <c r="AB990" i="1"/>
  <c r="AC990" i="1"/>
  <c r="AD990" i="1"/>
  <c r="AE990" i="1"/>
  <c r="AF990" i="1"/>
  <c r="AG990" i="1"/>
  <c r="AH990" i="1"/>
  <c r="AI990" i="1"/>
  <c r="AJ990" i="1"/>
  <c r="AK990" i="1"/>
  <c r="AL990" i="1"/>
  <c r="AM990" i="1"/>
  <c r="AN990" i="1"/>
  <c r="AO990" i="1"/>
  <c r="AP990" i="1"/>
  <c r="AQ990" i="1"/>
  <c r="AR990" i="1"/>
  <c r="AS990" i="1"/>
  <c r="AT990" i="1"/>
  <c r="AU990" i="1"/>
  <c r="AV990" i="1"/>
  <c r="AW990" i="1"/>
  <c r="AX990" i="1"/>
  <c r="AY990" i="1"/>
  <c r="AZ990" i="1"/>
  <c r="BA990" i="1"/>
  <c r="BB990" i="1"/>
  <c r="BC990" i="1"/>
  <c r="BD990" i="1"/>
  <c r="BE990" i="1"/>
  <c r="A1068" i="1"/>
  <c r="C1068" i="1"/>
  <c r="E1068" i="1"/>
  <c r="F1068" i="1"/>
  <c r="G1068" i="1"/>
  <c r="H1068" i="1"/>
  <c r="I1068" i="1"/>
  <c r="J1068" i="1"/>
  <c r="K1068" i="1"/>
  <c r="L1068" i="1"/>
  <c r="M1068" i="1"/>
  <c r="N1068" i="1"/>
  <c r="O1068" i="1"/>
  <c r="P1068" i="1"/>
  <c r="Q1068" i="1"/>
  <c r="R1068" i="1"/>
  <c r="S1068" i="1"/>
  <c r="T1068" i="1"/>
  <c r="U1068" i="1"/>
  <c r="V1068" i="1"/>
  <c r="W1068" i="1"/>
  <c r="X1068" i="1"/>
  <c r="Y1068" i="1"/>
  <c r="Z1068" i="1"/>
  <c r="AA1068" i="1"/>
  <c r="AB1068" i="1"/>
  <c r="AC1068" i="1"/>
  <c r="AD1068" i="1"/>
  <c r="AE1068" i="1"/>
  <c r="AF1068" i="1"/>
  <c r="AG1068" i="1"/>
  <c r="AH1068" i="1"/>
  <c r="AI1068" i="1"/>
  <c r="AJ1068" i="1"/>
  <c r="AK1068" i="1"/>
  <c r="AL1068" i="1"/>
  <c r="AM1068" i="1"/>
  <c r="AN1068" i="1"/>
  <c r="AO1068" i="1"/>
  <c r="AP1068" i="1"/>
  <c r="AQ1068" i="1"/>
  <c r="AR1068" i="1"/>
  <c r="AS1068" i="1"/>
  <c r="AT1068" i="1"/>
  <c r="AU1068" i="1"/>
  <c r="AV1068" i="1"/>
  <c r="AW1068" i="1"/>
  <c r="AX1068" i="1"/>
  <c r="AY1068" i="1"/>
  <c r="AZ1068" i="1"/>
  <c r="BA1068" i="1"/>
  <c r="BB1068" i="1"/>
  <c r="BC1068" i="1"/>
  <c r="BD1068" i="1"/>
  <c r="BE1068" i="1"/>
  <c r="A1092" i="1"/>
  <c r="C1092" i="1"/>
  <c r="E1092" i="1"/>
  <c r="F1092" i="1"/>
  <c r="G1092" i="1"/>
  <c r="H1092" i="1"/>
  <c r="I1092" i="1"/>
  <c r="J1092" i="1"/>
  <c r="K1092" i="1"/>
  <c r="L1092" i="1"/>
  <c r="M1092" i="1"/>
  <c r="N1092" i="1"/>
  <c r="O1092" i="1"/>
  <c r="P1092" i="1"/>
  <c r="Q1092" i="1"/>
  <c r="R1092" i="1"/>
  <c r="S1092" i="1"/>
  <c r="T1092" i="1"/>
  <c r="U1092" i="1"/>
  <c r="V1092" i="1"/>
  <c r="W1092" i="1"/>
  <c r="X1092" i="1"/>
  <c r="Y1092" i="1"/>
  <c r="Z1092" i="1"/>
  <c r="AA1092" i="1"/>
  <c r="AB1092" i="1"/>
  <c r="AC1092" i="1"/>
  <c r="AD1092" i="1"/>
  <c r="AE1092" i="1"/>
  <c r="AF1092" i="1"/>
  <c r="AG1092" i="1"/>
  <c r="AH1092" i="1"/>
  <c r="AI1092" i="1"/>
  <c r="AJ1092" i="1"/>
  <c r="AK1092" i="1"/>
  <c r="AL1092" i="1"/>
  <c r="AM1092" i="1"/>
  <c r="AN1092" i="1"/>
  <c r="AO1092" i="1"/>
  <c r="AP1092" i="1"/>
  <c r="AQ1092" i="1"/>
  <c r="AR1092" i="1"/>
  <c r="AS1092" i="1"/>
  <c r="AT1092" i="1"/>
  <c r="AU1092" i="1"/>
  <c r="AV1092" i="1"/>
  <c r="AW1092" i="1"/>
  <c r="AX1092" i="1"/>
  <c r="AY1092" i="1"/>
  <c r="AZ1092" i="1"/>
  <c r="BA1092" i="1"/>
  <c r="BB1092" i="1"/>
  <c r="BC1092" i="1"/>
  <c r="BD1092" i="1"/>
  <c r="BE1092" i="1"/>
  <c r="A15" i="1"/>
  <c r="C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A34" i="1"/>
  <c r="C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A164" i="1"/>
  <c r="C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A183" i="1"/>
  <c r="C18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A205" i="1"/>
  <c r="C205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A207" i="1"/>
  <c r="C207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A326" i="1"/>
  <c r="C326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A347" i="1"/>
  <c r="C347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A373" i="1"/>
  <c r="C373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AX373" i="1"/>
  <c r="AY373" i="1"/>
  <c r="AZ373" i="1"/>
  <c r="BA373" i="1"/>
  <c r="BB373" i="1"/>
  <c r="BC373" i="1"/>
  <c r="BD373" i="1"/>
  <c r="BE373" i="1"/>
  <c r="A444" i="1"/>
  <c r="C444" i="1"/>
  <c r="E444" i="1"/>
  <c r="F444" i="1"/>
  <c r="G444" i="1"/>
  <c r="H444" i="1"/>
  <c r="I444" i="1"/>
  <c r="J444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V444" i="1"/>
  <c r="AW444" i="1"/>
  <c r="AX444" i="1"/>
  <c r="AY444" i="1"/>
  <c r="AZ444" i="1"/>
  <c r="BA444" i="1"/>
  <c r="BB444" i="1"/>
  <c r="BC444" i="1"/>
  <c r="BD444" i="1"/>
  <c r="BE444" i="1"/>
  <c r="A464" i="1"/>
  <c r="C464" i="1"/>
  <c r="E464" i="1"/>
  <c r="F464" i="1"/>
  <c r="G464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V464" i="1"/>
  <c r="AW464" i="1"/>
  <c r="AX464" i="1"/>
  <c r="AY464" i="1"/>
  <c r="AZ464" i="1"/>
  <c r="BA464" i="1"/>
  <c r="BB464" i="1"/>
  <c r="BC464" i="1"/>
  <c r="BD464" i="1"/>
  <c r="BE464" i="1"/>
  <c r="A928" i="1"/>
  <c r="C928" i="1"/>
  <c r="E928" i="1"/>
  <c r="F928" i="1"/>
  <c r="G928" i="1"/>
  <c r="H928" i="1"/>
  <c r="I928" i="1"/>
  <c r="J928" i="1"/>
  <c r="K928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AG928" i="1"/>
  <c r="AH928" i="1"/>
  <c r="AI928" i="1"/>
  <c r="AJ928" i="1"/>
  <c r="AK928" i="1"/>
  <c r="AL928" i="1"/>
  <c r="AM928" i="1"/>
  <c r="AN928" i="1"/>
  <c r="AO928" i="1"/>
  <c r="AP928" i="1"/>
  <c r="AQ928" i="1"/>
  <c r="AR928" i="1"/>
  <c r="AS928" i="1"/>
  <c r="AT928" i="1"/>
  <c r="AU928" i="1"/>
  <c r="AV928" i="1"/>
  <c r="AW928" i="1"/>
  <c r="AX928" i="1"/>
  <c r="AY928" i="1"/>
  <c r="AZ928" i="1"/>
  <c r="BA928" i="1"/>
  <c r="BB928" i="1"/>
  <c r="BC928" i="1"/>
  <c r="BD928" i="1"/>
  <c r="BE928" i="1"/>
  <c r="A954" i="1"/>
  <c r="C954" i="1"/>
  <c r="E954" i="1"/>
  <c r="F954" i="1"/>
  <c r="G954" i="1"/>
  <c r="H954" i="1"/>
  <c r="I954" i="1"/>
  <c r="J954" i="1"/>
  <c r="K954" i="1"/>
  <c r="L954" i="1"/>
  <c r="M954" i="1"/>
  <c r="N954" i="1"/>
  <c r="O954" i="1"/>
  <c r="P954" i="1"/>
  <c r="Q954" i="1"/>
  <c r="R954" i="1"/>
  <c r="S954" i="1"/>
  <c r="T954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AG954" i="1"/>
  <c r="AH954" i="1"/>
  <c r="AI954" i="1"/>
  <c r="AJ954" i="1"/>
  <c r="AK954" i="1"/>
  <c r="AL954" i="1"/>
  <c r="AM954" i="1"/>
  <c r="AN954" i="1"/>
  <c r="AO954" i="1"/>
  <c r="AP954" i="1"/>
  <c r="AQ954" i="1"/>
  <c r="AR954" i="1"/>
  <c r="AS954" i="1"/>
  <c r="AT954" i="1"/>
  <c r="AU954" i="1"/>
  <c r="AV954" i="1"/>
  <c r="AW954" i="1"/>
  <c r="AX954" i="1"/>
  <c r="AY954" i="1"/>
  <c r="AZ954" i="1"/>
  <c r="BA954" i="1"/>
  <c r="BB954" i="1"/>
  <c r="BC954" i="1"/>
  <c r="BD954" i="1"/>
  <c r="BE954" i="1"/>
  <c r="A5" i="1"/>
  <c r="C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A21" i="1"/>
  <c r="C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A153" i="1"/>
  <c r="C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A174" i="1"/>
  <c r="C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A291" i="1"/>
  <c r="C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V291" i="1"/>
  <c r="AW291" i="1"/>
  <c r="AX291" i="1"/>
  <c r="AY291" i="1"/>
  <c r="AZ291" i="1"/>
  <c r="BA291" i="1"/>
  <c r="BB291" i="1"/>
  <c r="BC291" i="1"/>
  <c r="BD291" i="1"/>
  <c r="BE291" i="1"/>
  <c r="A304" i="1"/>
  <c r="C304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A383" i="1"/>
  <c r="C383" i="1"/>
  <c r="E383" i="1"/>
  <c r="F383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AX383" i="1"/>
  <c r="AY383" i="1"/>
  <c r="AZ383" i="1"/>
  <c r="BA383" i="1"/>
  <c r="BB383" i="1"/>
  <c r="BC383" i="1"/>
  <c r="BD383" i="1"/>
  <c r="BE383" i="1"/>
  <c r="A403" i="1"/>
  <c r="C403" i="1"/>
  <c r="E403" i="1"/>
  <c r="F403" i="1"/>
  <c r="G403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AX403" i="1"/>
  <c r="AY403" i="1"/>
  <c r="AZ403" i="1"/>
  <c r="BA403" i="1"/>
  <c r="BB403" i="1"/>
  <c r="BC403" i="1"/>
  <c r="BD403" i="1"/>
  <c r="BE403" i="1"/>
  <c r="A911" i="1"/>
  <c r="C911" i="1"/>
  <c r="E911" i="1"/>
  <c r="F911" i="1"/>
  <c r="G911" i="1"/>
  <c r="H911" i="1"/>
  <c r="I911" i="1"/>
  <c r="J911" i="1"/>
  <c r="K911" i="1"/>
  <c r="L911" i="1"/>
  <c r="M911" i="1"/>
  <c r="N911" i="1"/>
  <c r="O911" i="1"/>
  <c r="P911" i="1"/>
  <c r="Q911" i="1"/>
  <c r="R911" i="1"/>
  <c r="S911" i="1"/>
  <c r="T911" i="1"/>
  <c r="U911" i="1"/>
  <c r="V911" i="1"/>
  <c r="W911" i="1"/>
  <c r="X911" i="1"/>
  <c r="Y911" i="1"/>
  <c r="Z911" i="1"/>
  <c r="AA911" i="1"/>
  <c r="AB911" i="1"/>
  <c r="AC911" i="1"/>
  <c r="AD911" i="1"/>
  <c r="AE911" i="1"/>
  <c r="AF911" i="1"/>
  <c r="AG911" i="1"/>
  <c r="AH911" i="1"/>
  <c r="AI911" i="1"/>
  <c r="AJ911" i="1"/>
  <c r="AK911" i="1"/>
  <c r="AL911" i="1"/>
  <c r="AM911" i="1"/>
  <c r="AN911" i="1"/>
  <c r="AO911" i="1"/>
  <c r="AP911" i="1"/>
  <c r="AQ911" i="1"/>
  <c r="AR911" i="1"/>
  <c r="AS911" i="1"/>
  <c r="AT911" i="1"/>
  <c r="AU911" i="1"/>
  <c r="AV911" i="1"/>
  <c r="AW911" i="1"/>
  <c r="AX911" i="1"/>
  <c r="AY911" i="1"/>
  <c r="AZ911" i="1"/>
  <c r="BA911" i="1"/>
  <c r="BB911" i="1"/>
  <c r="BC911" i="1"/>
  <c r="BD911" i="1"/>
  <c r="BE911" i="1"/>
  <c r="A937" i="1"/>
  <c r="C937" i="1"/>
  <c r="E937" i="1"/>
  <c r="F937" i="1"/>
  <c r="G937" i="1"/>
  <c r="H937" i="1"/>
  <c r="I937" i="1"/>
  <c r="J937" i="1"/>
  <c r="K937" i="1"/>
  <c r="L937" i="1"/>
  <c r="M937" i="1"/>
  <c r="N937" i="1"/>
  <c r="O937" i="1"/>
  <c r="P937" i="1"/>
  <c r="Q937" i="1"/>
  <c r="R937" i="1"/>
  <c r="S937" i="1"/>
  <c r="T937" i="1"/>
  <c r="U937" i="1"/>
  <c r="V937" i="1"/>
  <c r="W937" i="1"/>
  <c r="X937" i="1"/>
  <c r="Y937" i="1"/>
  <c r="Z937" i="1"/>
  <c r="AA937" i="1"/>
  <c r="AB937" i="1"/>
  <c r="AC937" i="1"/>
  <c r="AD937" i="1"/>
  <c r="AE937" i="1"/>
  <c r="AF937" i="1"/>
  <c r="AG937" i="1"/>
  <c r="AH937" i="1"/>
  <c r="AI937" i="1"/>
  <c r="AJ937" i="1"/>
  <c r="AK937" i="1"/>
  <c r="AL937" i="1"/>
  <c r="AM937" i="1"/>
  <c r="AN937" i="1"/>
  <c r="AO937" i="1"/>
  <c r="AP937" i="1"/>
  <c r="AQ937" i="1"/>
  <c r="AR937" i="1"/>
  <c r="AS937" i="1"/>
  <c r="AT937" i="1"/>
  <c r="AU937" i="1"/>
  <c r="AV937" i="1"/>
  <c r="AW937" i="1"/>
  <c r="AX937" i="1"/>
  <c r="AY937" i="1"/>
  <c r="AZ937" i="1"/>
  <c r="BA937" i="1"/>
  <c r="BB937" i="1"/>
  <c r="BC937" i="1"/>
  <c r="BD937" i="1"/>
  <c r="BE937" i="1"/>
  <c r="A1246" i="1"/>
  <c r="C1246" i="1"/>
  <c r="E1246" i="1"/>
  <c r="F1246" i="1"/>
  <c r="G1246" i="1"/>
  <c r="H1246" i="1"/>
  <c r="I1246" i="1"/>
  <c r="J1246" i="1"/>
  <c r="K1246" i="1"/>
  <c r="L1246" i="1"/>
  <c r="M1246" i="1"/>
  <c r="N1246" i="1"/>
  <c r="O1246" i="1"/>
  <c r="P1246" i="1"/>
  <c r="Q1246" i="1"/>
  <c r="R1246" i="1"/>
  <c r="S1246" i="1"/>
  <c r="T1246" i="1"/>
  <c r="U1246" i="1"/>
  <c r="V1246" i="1"/>
  <c r="W1246" i="1"/>
  <c r="X1246" i="1"/>
  <c r="Y1246" i="1"/>
  <c r="Z1246" i="1"/>
  <c r="AA1246" i="1"/>
  <c r="AB1246" i="1"/>
  <c r="AC1246" i="1"/>
  <c r="AD1246" i="1"/>
  <c r="AE1246" i="1"/>
  <c r="AF1246" i="1"/>
  <c r="AG1246" i="1"/>
  <c r="AH1246" i="1"/>
  <c r="AI1246" i="1"/>
  <c r="AJ1246" i="1"/>
  <c r="AK1246" i="1"/>
  <c r="AL1246" i="1"/>
  <c r="AM1246" i="1"/>
  <c r="AN1246" i="1"/>
  <c r="AO1246" i="1"/>
  <c r="AP1246" i="1"/>
  <c r="AQ1246" i="1"/>
  <c r="AR1246" i="1"/>
  <c r="AS1246" i="1"/>
  <c r="AT1246" i="1"/>
  <c r="AU1246" i="1"/>
  <c r="AV1246" i="1"/>
  <c r="AW1246" i="1"/>
  <c r="AX1246" i="1"/>
  <c r="AY1246" i="1"/>
  <c r="AZ1246" i="1"/>
  <c r="BA1246" i="1"/>
  <c r="BB1246" i="1"/>
  <c r="BC1246" i="1"/>
  <c r="BD1246" i="1"/>
  <c r="BE1246" i="1"/>
  <c r="A1267" i="1"/>
  <c r="C1267" i="1"/>
  <c r="E1267" i="1"/>
  <c r="F1267" i="1"/>
  <c r="G1267" i="1"/>
  <c r="H1267" i="1"/>
  <c r="I1267" i="1"/>
  <c r="J1267" i="1"/>
  <c r="K1267" i="1"/>
  <c r="L1267" i="1"/>
  <c r="M1267" i="1"/>
  <c r="N1267" i="1"/>
  <c r="O1267" i="1"/>
  <c r="P1267" i="1"/>
  <c r="Q1267" i="1"/>
  <c r="R1267" i="1"/>
  <c r="S1267" i="1"/>
  <c r="T1267" i="1"/>
  <c r="U1267" i="1"/>
  <c r="V1267" i="1"/>
  <c r="W1267" i="1"/>
  <c r="X1267" i="1"/>
  <c r="Y1267" i="1"/>
  <c r="Z1267" i="1"/>
  <c r="AA1267" i="1"/>
  <c r="AB1267" i="1"/>
  <c r="AC1267" i="1"/>
  <c r="AD1267" i="1"/>
  <c r="AE1267" i="1"/>
  <c r="AF1267" i="1"/>
  <c r="AG1267" i="1"/>
  <c r="AH1267" i="1"/>
  <c r="AI1267" i="1"/>
  <c r="AJ1267" i="1"/>
  <c r="AK1267" i="1"/>
  <c r="AL1267" i="1"/>
  <c r="AM1267" i="1"/>
  <c r="AN1267" i="1"/>
  <c r="AO1267" i="1"/>
  <c r="AP1267" i="1"/>
  <c r="AQ1267" i="1"/>
  <c r="AR1267" i="1"/>
  <c r="AS1267" i="1"/>
  <c r="AT1267" i="1"/>
  <c r="AU1267" i="1"/>
  <c r="AV1267" i="1"/>
  <c r="AW1267" i="1"/>
  <c r="AX1267" i="1"/>
  <c r="AY1267" i="1"/>
  <c r="AZ1267" i="1"/>
  <c r="BA1267" i="1"/>
  <c r="BB1267" i="1"/>
  <c r="BC1267" i="1"/>
  <c r="BD1267" i="1"/>
  <c r="BE1267" i="1"/>
  <c r="A1111" i="1"/>
  <c r="C1111" i="1"/>
  <c r="E1111" i="1"/>
  <c r="F1111" i="1"/>
  <c r="G1111" i="1"/>
  <c r="H1111" i="1"/>
  <c r="I1111" i="1"/>
  <c r="J1111" i="1"/>
  <c r="K1111" i="1"/>
  <c r="L1111" i="1"/>
  <c r="M1111" i="1"/>
  <c r="N1111" i="1"/>
  <c r="O1111" i="1"/>
  <c r="P1111" i="1"/>
  <c r="Q1111" i="1"/>
  <c r="R1111" i="1"/>
  <c r="S1111" i="1"/>
  <c r="T1111" i="1"/>
  <c r="U1111" i="1"/>
  <c r="V1111" i="1"/>
  <c r="W1111" i="1"/>
  <c r="X1111" i="1"/>
  <c r="Y1111" i="1"/>
  <c r="Z1111" i="1"/>
  <c r="AA1111" i="1"/>
  <c r="AB1111" i="1"/>
  <c r="AC1111" i="1"/>
  <c r="AD1111" i="1"/>
  <c r="AE1111" i="1"/>
  <c r="AF1111" i="1"/>
  <c r="AG1111" i="1"/>
  <c r="AH1111" i="1"/>
  <c r="AI1111" i="1"/>
  <c r="AJ1111" i="1"/>
  <c r="AK1111" i="1"/>
  <c r="AL1111" i="1"/>
  <c r="AM1111" i="1"/>
  <c r="AN1111" i="1"/>
  <c r="AO1111" i="1"/>
  <c r="AP1111" i="1"/>
  <c r="AQ1111" i="1"/>
  <c r="AR1111" i="1"/>
  <c r="AS1111" i="1"/>
  <c r="AT1111" i="1"/>
  <c r="AU1111" i="1"/>
  <c r="AV1111" i="1"/>
  <c r="AW1111" i="1"/>
  <c r="AX1111" i="1"/>
  <c r="AY1111" i="1"/>
  <c r="AZ1111" i="1"/>
  <c r="BA1111" i="1"/>
  <c r="BB1111" i="1"/>
  <c r="BC1111" i="1"/>
  <c r="BD1111" i="1"/>
  <c r="BE1111" i="1"/>
  <c r="A100" i="1"/>
  <c r="C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A200" i="1"/>
  <c r="C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A203" i="1"/>
  <c r="C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A652" i="1"/>
  <c r="C652" i="1"/>
  <c r="E652" i="1"/>
  <c r="F652" i="1"/>
  <c r="G652" i="1"/>
  <c r="H652" i="1"/>
  <c r="I652" i="1"/>
  <c r="J652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AG652" i="1"/>
  <c r="AH652" i="1"/>
  <c r="AI652" i="1"/>
  <c r="AJ652" i="1"/>
  <c r="AK652" i="1"/>
  <c r="AL652" i="1"/>
  <c r="AM652" i="1"/>
  <c r="AN652" i="1"/>
  <c r="AO652" i="1"/>
  <c r="AP652" i="1"/>
  <c r="AQ652" i="1"/>
  <c r="AR652" i="1"/>
  <c r="AS652" i="1"/>
  <c r="AT652" i="1"/>
  <c r="AU652" i="1"/>
  <c r="AV652" i="1"/>
  <c r="AW652" i="1"/>
  <c r="AX652" i="1"/>
  <c r="AY652" i="1"/>
  <c r="AZ652" i="1"/>
  <c r="BA652" i="1"/>
  <c r="BB652" i="1"/>
  <c r="BC652" i="1"/>
  <c r="BD652" i="1"/>
  <c r="BE652" i="1"/>
  <c r="A656" i="1"/>
  <c r="C656" i="1"/>
  <c r="E656" i="1"/>
  <c r="F656" i="1"/>
  <c r="G656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AG656" i="1"/>
  <c r="AH656" i="1"/>
  <c r="AI656" i="1"/>
  <c r="AJ656" i="1"/>
  <c r="AK656" i="1"/>
  <c r="AL656" i="1"/>
  <c r="AM656" i="1"/>
  <c r="AN656" i="1"/>
  <c r="AO656" i="1"/>
  <c r="AP656" i="1"/>
  <c r="AQ656" i="1"/>
  <c r="AR656" i="1"/>
  <c r="AS656" i="1"/>
  <c r="AT656" i="1"/>
  <c r="AU656" i="1"/>
  <c r="AV656" i="1"/>
  <c r="AW656" i="1"/>
  <c r="AX656" i="1"/>
  <c r="AY656" i="1"/>
  <c r="AZ656" i="1"/>
  <c r="BA656" i="1"/>
  <c r="BB656" i="1"/>
  <c r="BC656" i="1"/>
  <c r="BD656" i="1"/>
  <c r="BE656" i="1"/>
  <c r="A738" i="1"/>
  <c r="C738" i="1"/>
  <c r="E738" i="1"/>
  <c r="F738" i="1"/>
  <c r="G738" i="1"/>
  <c r="H738" i="1"/>
  <c r="I738" i="1"/>
  <c r="J738" i="1"/>
  <c r="K738" i="1"/>
  <c r="L738" i="1"/>
  <c r="M738" i="1"/>
  <c r="N738" i="1"/>
  <c r="O738" i="1"/>
  <c r="P738" i="1"/>
  <c r="Q738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AG738" i="1"/>
  <c r="AH738" i="1"/>
  <c r="AI738" i="1"/>
  <c r="AJ738" i="1"/>
  <c r="AK738" i="1"/>
  <c r="AL738" i="1"/>
  <c r="AM738" i="1"/>
  <c r="AN738" i="1"/>
  <c r="AO738" i="1"/>
  <c r="AP738" i="1"/>
  <c r="AQ738" i="1"/>
  <c r="AR738" i="1"/>
  <c r="AS738" i="1"/>
  <c r="AT738" i="1"/>
  <c r="AU738" i="1"/>
  <c r="AV738" i="1"/>
  <c r="AW738" i="1"/>
  <c r="AX738" i="1"/>
  <c r="AY738" i="1"/>
  <c r="AZ738" i="1"/>
  <c r="BA738" i="1"/>
  <c r="BB738" i="1"/>
  <c r="BC738" i="1"/>
  <c r="BD738" i="1"/>
  <c r="BE738" i="1"/>
  <c r="A757" i="1"/>
  <c r="C757" i="1"/>
  <c r="E757" i="1"/>
  <c r="F757" i="1"/>
  <c r="G757" i="1"/>
  <c r="H757" i="1"/>
  <c r="I757" i="1"/>
  <c r="J757" i="1"/>
  <c r="K757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X757" i="1"/>
  <c r="Y757" i="1"/>
  <c r="Z757" i="1"/>
  <c r="AA757" i="1"/>
  <c r="AB757" i="1"/>
  <c r="AC757" i="1"/>
  <c r="AD757" i="1"/>
  <c r="AE757" i="1"/>
  <c r="AF757" i="1"/>
  <c r="AG757" i="1"/>
  <c r="AH757" i="1"/>
  <c r="AI757" i="1"/>
  <c r="AJ757" i="1"/>
  <c r="AK757" i="1"/>
  <c r="AL757" i="1"/>
  <c r="AM757" i="1"/>
  <c r="AN757" i="1"/>
  <c r="AO757" i="1"/>
  <c r="AP757" i="1"/>
  <c r="AQ757" i="1"/>
  <c r="AR757" i="1"/>
  <c r="AS757" i="1"/>
  <c r="AT757" i="1"/>
  <c r="AU757" i="1"/>
  <c r="AV757" i="1"/>
  <c r="AW757" i="1"/>
  <c r="AX757" i="1"/>
  <c r="AY757" i="1"/>
  <c r="AZ757" i="1"/>
  <c r="BA757" i="1"/>
  <c r="BB757" i="1"/>
  <c r="BC757" i="1"/>
  <c r="BD757" i="1"/>
  <c r="BE757" i="1"/>
  <c r="A768" i="1"/>
  <c r="C768" i="1"/>
  <c r="E768" i="1"/>
  <c r="F768" i="1"/>
  <c r="G768" i="1"/>
  <c r="H768" i="1"/>
  <c r="I768" i="1"/>
  <c r="J768" i="1"/>
  <c r="K768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AG768" i="1"/>
  <c r="AH768" i="1"/>
  <c r="AI768" i="1"/>
  <c r="AJ768" i="1"/>
  <c r="AK768" i="1"/>
  <c r="AL768" i="1"/>
  <c r="AM768" i="1"/>
  <c r="AN768" i="1"/>
  <c r="AO768" i="1"/>
  <c r="AP768" i="1"/>
  <c r="AQ768" i="1"/>
  <c r="AR768" i="1"/>
  <c r="AS768" i="1"/>
  <c r="AT768" i="1"/>
  <c r="AU768" i="1"/>
  <c r="AV768" i="1"/>
  <c r="AW768" i="1"/>
  <c r="AX768" i="1"/>
  <c r="AY768" i="1"/>
  <c r="AZ768" i="1"/>
  <c r="BA768" i="1"/>
  <c r="BB768" i="1"/>
  <c r="BC768" i="1"/>
  <c r="BD768" i="1"/>
  <c r="BE768" i="1"/>
  <c r="A800" i="1"/>
  <c r="C800" i="1"/>
  <c r="E800" i="1"/>
  <c r="F800" i="1"/>
  <c r="G800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AG800" i="1"/>
  <c r="AH800" i="1"/>
  <c r="AI800" i="1"/>
  <c r="AJ800" i="1"/>
  <c r="AK800" i="1"/>
  <c r="AL800" i="1"/>
  <c r="AM800" i="1"/>
  <c r="AN800" i="1"/>
  <c r="AO800" i="1"/>
  <c r="AP800" i="1"/>
  <c r="AQ800" i="1"/>
  <c r="AR800" i="1"/>
  <c r="AS800" i="1"/>
  <c r="AT800" i="1"/>
  <c r="AU800" i="1"/>
  <c r="AV800" i="1"/>
  <c r="AW800" i="1"/>
  <c r="AX800" i="1"/>
  <c r="AY800" i="1"/>
  <c r="AZ800" i="1"/>
  <c r="BA800" i="1"/>
  <c r="BB800" i="1"/>
  <c r="BC800" i="1"/>
  <c r="BD800" i="1"/>
  <c r="BE800" i="1"/>
  <c r="A823" i="1"/>
  <c r="C823" i="1"/>
  <c r="E823" i="1"/>
  <c r="F823" i="1"/>
  <c r="G823" i="1"/>
  <c r="H823" i="1"/>
  <c r="I823" i="1"/>
  <c r="J823" i="1"/>
  <c r="K823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X823" i="1"/>
  <c r="Y823" i="1"/>
  <c r="Z823" i="1"/>
  <c r="AA823" i="1"/>
  <c r="AB823" i="1"/>
  <c r="AC823" i="1"/>
  <c r="AD823" i="1"/>
  <c r="AE823" i="1"/>
  <c r="AF823" i="1"/>
  <c r="AG823" i="1"/>
  <c r="AH823" i="1"/>
  <c r="AI823" i="1"/>
  <c r="AJ823" i="1"/>
  <c r="AK823" i="1"/>
  <c r="AL823" i="1"/>
  <c r="AM823" i="1"/>
  <c r="AN823" i="1"/>
  <c r="AO823" i="1"/>
  <c r="AP823" i="1"/>
  <c r="AQ823" i="1"/>
  <c r="AR823" i="1"/>
  <c r="AS823" i="1"/>
  <c r="AT823" i="1"/>
  <c r="AU823" i="1"/>
  <c r="AV823" i="1"/>
  <c r="AW823" i="1"/>
  <c r="AX823" i="1"/>
  <c r="AY823" i="1"/>
  <c r="AZ823" i="1"/>
  <c r="BA823" i="1"/>
  <c r="BB823" i="1"/>
  <c r="BC823" i="1"/>
  <c r="BD823" i="1"/>
  <c r="BE823" i="1"/>
  <c r="A1300" i="1"/>
  <c r="C1300" i="1"/>
  <c r="E1300" i="1"/>
  <c r="F1300" i="1"/>
  <c r="G1300" i="1"/>
  <c r="H1300" i="1"/>
  <c r="I1300" i="1"/>
  <c r="J1300" i="1"/>
  <c r="K1300" i="1"/>
  <c r="L1300" i="1"/>
  <c r="M1300" i="1"/>
  <c r="N1300" i="1"/>
  <c r="O1300" i="1"/>
  <c r="P1300" i="1"/>
  <c r="Q1300" i="1"/>
  <c r="R1300" i="1"/>
  <c r="S1300" i="1"/>
  <c r="T1300" i="1"/>
  <c r="U1300" i="1"/>
  <c r="V1300" i="1"/>
  <c r="W1300" i="1"/>
  <c r="X1300" i="1"/>
  <c r="Y1300" i="1"/>
  <c r="Z1300" i="1"/>
  <c r="AA1300" i="1"/>
  <c r="AB1300" i="1"/>
  <c r="AC1300" i="1"/>
  <c r="AD1300" i="1"/>
  <c r="AE1300" i="1"/>
  <c r="AF1300" i="1"/>
  <c r="AG1300" i="1"/>
  <c r="AH1300" i="1"/>
  <c r="AI1300" i="1"/>
  <c r="AJ1300" i="1"/>
  <c r="AK1300" i="1"/>
  <c r="AL1300" i="1"/>
  <c r="AM1300" i="1"/>
  <c r="AN1300" i="1"/>
  <c r="AO1300" i="1"/>
  <c r="AP1300" i="1"/>
  <c r="AQ1300" i="1"/>
  <c r="AR1300" i="1"/>
  <c r="AS1300" i="1"/>
  <c r="AT1300" i="1"/>
  <c r="AU1300" i="1"/>
  <c r="AV1300" i="1"/>
  <c r="AW1300" i="1"/>
  <c r="AX1300" i="1"/>
  <c r="AY1300" i="1"/>
  <c r="AZ1300" i="1"/>
  <c r="BA1300" i="1"/>
  <c r="BB1300" i="1"/>
  <c r="BC1300" i="1"/>
  <c r="BD1300" i="1"/>
  <c r="BE1300" i="1"/>
  <c r="A1317" i="1"/>
  <c r="C1317" i="1"/>
  <c r="E1317" i="1"/>
  <c r="F1317" i="1"/>
  <c r="G1317" i="1"/>
  <c r="H1317" i="1"/>
  <c r="I1317" i="1"/>
  <c r="J1317" i="1"/>
  <c r="K1317" i="1"/>
  <c r="L1317" i="1"/>
  <c r="M1317" i="1"/>
  <c r="N1317" i="1"/>
  <c r="O1317" i="1"/>
  <c r="P1317" i="1"/>
  <c r="Q1317" i="1"/>
  <c r="R1317" i="1"/>
  <c r="S1317" i="1"/>
  <c r="T1317" i="1"/>
  <c r="U1317" i="1"/>
  <c r="V1317" i="1"/>
  <c r="W1317" i="1"/>
  <c r="X1317" i="1"/>
  <c r="Y1317" i="1"/>
  <c r="Z1317" i="1"/>
  <c r="AA1317" i="1"/>
  <c r="AB1317" i="1"/>
  <c r="AC1317" i="1"/>
  <c r="AD1317" i="1"/>
  <c r="AE1317" i="1"/>
  <c r="AF1317" i="1"/>
  <c r="AG1317" i="1"/>
  <c r="AH1317" i="1"/>
  <c r="AI1317" i="1"/>
  <c r="AJ1317" i="1"/>
  <c r="AK1317" i="1"/>
  <c r="AL1317" i="1"/>
  <c r="AM1317" i="1"/>
  <c r="AN1317" i="1"/>
  <c r="AO1317" i="1"/>
  <c r="AP1317" i="1"/>
  <c r="AQ1317" i="1"/>
  <c r="AR1317" i="1"/>
  <c r="AS1317" i="1"/>
  <c r="AT1317" i="1"/>
  <c r="AU1317" i="1"/>
  <c r="AV1317" i="1"/>
  <c r="AW1317" i="1"/>
  <c r="AX1317" i="1"/>
  <c r="AY1317" i="1"/>
  <c r="AZ1317" i="1"/>
  <c r="BA1317" i="1"/>
  <c r="BB1317" i="1"/>
  <c r="BC1317" i="1"/>
  <c r="BD1317" i="1"/>
  <c r="BE1317" i="1"/>
  <c r="A1333" i="1"/>
  <c r="C1333" i="1"/>
  <c r="E1333" i="1"/>
  <c r="F1333" i="1"/>
  <c r="G1333" i="1"/>
  <c r="H1333" i="1"/>
  <c r="I1333" i="1"/>
  <c r="J1333" i="1"/>
  <c r="K1333" i="1"/>
  <c r="L1333" i="1"/>
  <c r="M1333" i="1"/>
  <c r="N1333" i="1"/>
  <c r="O1333" i="1"/>
  <c r="P1333" i="1"/>
  <c r="Q1333" i="1"/>
  <c r="R1333" i="1"/>
  <c r="S1333" i="1"/>
  <c r="T1333" i="1"/>
  <c r="U1333" i="1"/>
  <c r="V1333" i="1"/>
  <c r="W1333" i="1"/>
  <c r="X1333" i="1"/>
  <c r="Y1333" i="1"/>
  <c r="Z1333" i="1"/>
  <c r="AA1333" i="1"/>
  <c r="AB1333" i="1"/>
  <c r="AC1333" i="1"/>
  <c r="AD1333" i="1"/>
  <c r="AE1333" i="1"/>
  <c r="AF1333" i="1"/>
  <c r="AG1333" i="1"/>
  <c r="AH1333" i="1"/>
  <c r="AI1333" i="1"/>
  <c r="AJ1333" i="1"/>
  <c r="AK1333" i="1"/>
  <c r="AL1333" i="1"/>
  <c r="AM1333" i="1"/>
  <c r="AN1333" i="1"/>
  <c r="AO1333" i="1"/>
  <c r="AP1333" i="1"/>
  <c r="AQ1333" i="1"/>
  <c r="AR1333" i="1"/>
  <c r="AS1333" i="1"/>
  <c r="AT1333" i="1"/>
  <c r="AU1333" i="1"/>
  <c r="AV1333" i="1"/>
  <c r="AW1333" i="1"/>
  <c r="AX1333" i="1"/>
  <c r="AY1333" i="1"/>
  <c r="AZ1333" i="1"/>
  <c r="BA1333" i="1"/>
  <c r="BB1333" i="1"/>
  <c r="BC1333" i="1"/>
  <c r="BD1333" i="1"/>
  <c r="BE1333" i="1"/>
  <c r="A348" i="1"/>
  <c r="C348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A349" i="1"/>
  <c r="C349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A374" i="1"/>
  <c r="C374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V374" i="1"/>
  <c r="AW374" i="1"/>
  <c r="AX374" i="1"/>
  <c r="AY374" i="1"/>
  <c r="AZ374" i="1"/>
  <c r="BA374" i="1"/>
  <c r="BB374" i="1"/>
  <c r="BC374" i="1"/>
  <c r="BD374" i="1"/>
  <c r="BE374" i="1"/>
  <c r="A375" i="1"/>
  <c r="C375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V375" i="1"/>
  <c r="AW375" i="1"/>
  <c r="AX375" i="1"/>
  <c r="AY375" i="1"/>
  <c r="AZ375" i="1"/>
  <c r="BA375" i="1"/>
  <c r="BB375" i="1"/>
  <c r="BC375" i="1"/>
  <c r="BD375" i="1"/>
  <c r="BE375" i="1"/>
  <c r="A1152" i="1"/>
  <c r="C1152" i="1"/>
  <c r="E1152" i="1"/>
  <c r="F1152" i="1"/>
  <c r="G1152" i="1"/>
  <c r="H1152" i="1"/>
  <c r="I1152" i="1"/>
  <c r="J1152" i="1"/>
  <c r="K1152" i="1"/>
  <c r="L1152" i="1"/>
  <c r="M1152" i="1"/>
  <c r="N1152" i="1"/>
  <c r="O1152" i="1"/>
  <c r="P1152" i="1"/>
  <c r="Q1152" i="1"/>
  <c r="R1152" i="1"/>
  <c r="S1152" i="1"/>
  <c r="T1152" i="1"/>
  <c r="U1152" i="1"/>
  <c r="V1152" i="1"/>
  <c r="W1152" i="1"/>
  <c r="X1152" i="1"/>
  <c r="Y1152" i="1"/>
  <c r="Z1152" i="1"/>
  <c r="AA1152" i="1"/>
  <c r="AB1152" i="1"/>
  <c r="AC1152" i="1"/>
  <c r="AD1152" i="1"/>
  <c r="AE1152" i="1"/>
  <c r="AF1152" i="1"/>
  <c r="AG1152" i="1"/>
  <c r="AH1152" i="1"/>
  <c r="AI1152" i="1"/>
  <c r="AJ1152" i="1"/>
  <c r="AK1152" i="1"/>
  <c r="AL1152" i="1"/>
  <c r="AM1152" i="1"/>
  <c r="AN1152" i="1"/>
  <c r="AO1152" i="1"/>
  <c r="AP1152" i="1"/>
  <c r="AQ1152" i="1"/>
  <c r="AR1152" i="1"/>
  <c r="AS1152" i="1"/>
  <c r="AT1152" i="1"/>
  <c r="AU1152" i="1"/>
  <c r="AV1152" i="1"/>
  <c r="AW1152" i="1"/>
  <c r="AX1152" i="1"/>
  <c r="AY1152" i="1"/>
  <c r="AZ1152" i="1"/>
  <c r="BA1152" i="1"/>
  <c r="BB1152" i="1"/>
  <c r="BC1152" i="1"/>
  <c r="BD1152" i="1"/>
  <c r="BE1152" i="1"/>
  <c r="A1153" i="1"/>
  <c r="C1153" i="1"/>
  <c r="E1153" i="1"/>
  <c r="F1153" i="1"/>
  <c r="G1153" i="1"/>
  <c r="H1153" i="1"/>
  <c r="I1153" i="1"/>
  <c r="J1153" i="1"/>
  <c r="K1153" i="1"/>
  <c r="L1153" i="1"/>
  <c r="M1153" i="1"/>
  <c r="N1153" i="1"/>
  <c r="O1153" i="1"/>
  <c r="P1153" i="1"/>
  <c r="Q1153" i="1"/>
  <c r="R1153" i="1"/>
  <c r="S1153" i="1"/>
  <c r="T1153" i="1"/>
  <c r="U1153" i="1"/>
  <c r="V1153" i="1"/>
  <c r="W1153" i="1"/>
  <c r="X1153" i="1"/>
  <c r="Y1153" i="1"/>
  <c r="Z1153" i="1"/>
  <c r="AA1153" i="1"/>
  <c r="AB1153" i="1"/>
  <c r="AC1153" i="1"/>
  <c r="AD1153" i="1"/>
  <c r="AE1153" i="1"/>
  <c r="AF1153" i="1"/>
  <c r="AG1153" i="1"/>
  <c r="AH1153" i="1"/>
  <c r="AI1153" i="1"/>
  <c r="AJ1153" i="1"/>
  <c r="AK1153" i="1"/>
  <c r="AL1153" i="1"/>
  <c r="AM1153" i="1"/>
  <c r="AN1153" i="1"/>
  <c r="AO1153" i="1"/>
  <c r="AP1153" i="1"/>
  <c r="AQ1153" i="1"/>
  <c r="AR1153" i="1"/>
  <c r="AS1153" i="1"/>
  <c r="AT1153" i="1"/>
  <c r="AU1153" i="1"/>
  <c r="AV1153" i="1"/>
  <c r="AW1153" i="1"/>
  <c r="AX1153" i="1"/>
  <c r="AY1153" i="1"/>
  <c r="AZ1153" i="1"/>
  <c r="BA1153" i="1"/>
  <c r="BB1153" i="1"/>
  <c r="BC1153" i="1"/>
  <c r="BD1153" i="1"/>
  <c r="BE1153" i="1"/>
  <c r="A1175" i="1"/>
  <c r="C1175" i="1"/>
  <c r="E1175" i="1"/>
  <c r="F1175" i="1"/>
  <c r="G1175" i="1"/>
  <c r="H1175" i="1"/>
  <c r="I1175" i="1"/>
  <c r="J1175" i="1"/>
  <c r="K1175" i="1"/>
  <c r="L1175" i="1"/>
  <c r="M1175" i="1"/>
  <c r="N1175" i="1"/>
  <c r="O1175" i="1"/>
  <c r="P1175" i="1"/>
  <c r="Q1175" i="1"/>
  <c r="R1175" i="1"/>
  <c r="S1175" i="1"/>
  <c r="T1175" i="1"/>
  <c r="U1175" i="1"/>
  <c r="V1175" i="1"/>
  <c r="W1175" i="1"/>
  <c r="X1175" i="1"/>
  <c r="Y1175" i="1"/>
  <c r="Z1175" i="1"/>
  <c r="AA1175" i="1"/>
  <c r="AB1175" i="1"/>
  <c r="AC1175" i="1"/>
  <c r="AD1175" i="1"/>
  <c r="AE1175" i="1"/>
  <c r="AF1175" i="1"/>
  <c r="AG1175" i="1"/>
  <c r="AH1175" i="1"/>
  <c r="AI1175" i="1"/>
  <c r="AJ1175" i="1"/>
  <c r="AK1175" i="1"/>
  <c r="AL1175" i="1"/>
  <c r="AM1175" i="1"/>
  <c r="AN1175" i="1"/>
  <c r="AO1175" i="1"/>
  <c r="AP1175" i="1"/>
  <c r="AQ1175" i="1"/>
  <c r="AR1175" i="1"/>
  <c r="AS1175" i="1"/>
  <c r="AT1175" i="1"/>
  <c r="AU1175" i="1"/>
  <c r="AV1175" i="1"/>
  <c r="AW1175" i="1"/>
  <c r="AX1175" i="1"/>
  <c r="AY1175" i="1"/>
  <c r="AZ1175" i="1"/>
  <c r="BA1175" i="1"/>
  <c r="BB1175" i="1"/>
  <c r="BC1175" i="1"/>
  <c r="BD1175" i="1"/>
  <c r="BE1175" i="1"/>
  <c r="A1176" i="1"/>
  <c r="C1176" i="1"/>
  <c r="E1176" i="1"/>
  <c r="F1176" i="1"/>
  <c r="G1176" i="1"/>
  <c r="H1176" i="1"/>
  <c r="I1176" i="1"/>
  <c r="J1176" i="1"/>
  <c r="K1176" i="1"/>
  <c r="L1176" i="1"/>
  <c r="M1176" i="1"/>
  <c r="N1176" i="1"/>
  <c r="O1176" i="1"/>
  <c r="P1176" i="1"/>
  <c r="Q1176" i="1"/>
  <c r="R1176" i="1"/>
  <c r="S1176" i="1"/>
  <c r="T1176" i="1"/>
  <c r="U1176" i="1"/>
  <c r="V1176" i="1"/>
  <c r="W1176" i="1"/>
  <c r="X1176" i="1"/>
  <c r="Y1176" i="1"/>
  <c r="Z1176" i="1"/>
  <c r="AA1176" i="1"/>
  <c r="AB1176" i="1"/>
  <c r="AC1176" i="1"/>
  <c r="AD1176" i="1"/>
  <c r="AE1176" i="1"/>
  <c r="AF1176" i="1"/>
  <c r="AG1176" i="1"/>
  <c r="AH1176" i="1"/>
  <c r="AI1176" i="1"/>
  <c r="AJ1176" i="1"/>
  <c r="AK1176" i="1"/>
  <c r="AL1176" i="1"/>
  <c r="AM1176" i="1"/>
  <c r="AN1176" i="1"/>
  <c r="AO1176" i="1"/>
  <c r="AP1176" i="1"/>
  <c r="AQ1176" i="1"/>
  <c r="AR1176" i="1"/>
  <c r="AS1176" i="1"/>
  <c r="AT1176" i="1"/>
  <c r="AU1176" i="1"/>
  <c r="AV1176" i="1"/>
  <c r="AW1176" i="1"/>
  <c r="AX1176" i="1"/>
  <c r="AY1176" i="1"/>
  <c r="AZ1176" i="1"/>
  <c r="BA1176" i="1"/>
  <c r="BB1176" i="1"/>
  <c r="BC1176" i="1"/>
  <c r="BD1176" i="1"/>
  <c r="BE1176" i="1"/>
  <c r="A1494" i="1"/>
  <c r="C1494" i="1"/>
  <c r="E1494" i="1"/>
  <c r="F1494" i="1"/>
  <c r="G1494" i="1"/>
  <c r="H1494" i="1"/>
  <c r="I1494" i="1"/>
  <c r="J1494" i="1"/>
  <c r="K1494" i="1"/>
  <c r="L1494" i="1"/>
  <c r="M1494" i="1"/>
  <c r="N1494" i="1"/>
  <c r="O1494" i="1"/>
  <c r="P1494" i="1"/>
  <c r="Q1494" i="1"/>
  <c r="R1494" i="1"/>
  <c r="S1494" i="1"/>
  <c r="T1494" i="1"/>
  <c r="U1494" i="1"/>
  <c r="V1494" i="1"/>
  <c r="W1494" i="1"/>
  <c r="X1494" i="1"/>
  <c r="Y1494" i="1"/>
  <c r="Z1494" i="1"/>
  <c r="AA1494" i="1"/>
  <c r="AB1494" i="1"/>
  <c r="AC1494" i="1"/>
  <c r="AD1494" i="1"/>
  <c r="AE1494" i="1"/>
  <c r="AF1494" i="1"/>
  <c r="AG1494" i="1"/>
  <c r="AH1494" i="1"/>
  <c r="AI1494" i="1"/>
  <c r="AJ1494" i="1"/>
  <c r="AK1494" i="1"/>
  <c r="AL1494" i="1"/>
  <c r="AM1494" i="1"/>
  <c r="AN1494" i="1"/>
  <c r="AO1494" i="1"/>
  <c r="AP1494" i="1"/>
  <c r="AQ1494" i="1"/>
  <c r="AR1494" i="1"/>
  <c r="AS1494" i="1"/>
  <c r="AT1494" i="1"/>
  <c r="AU1494" i="1"/>
  <c r="AV1494" i="1"/>
  <c r="AW1494" i="1"/>
  <c r="AX1494" i="1"/>
  <c r="AY1494" i="1"/>
  <c r="AZ1494" i="1"/>
  <c r="BA1494" i="1"/>
  <c r="BB1494" i="1"/>
  <c r="BC1494" i="1"/>
  <c r="BD1494" i="1"/>
  <c r="BE1494" i="1"/>
  <c r="A57" i="1"/>
  <c r="C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A78" i="1"/>
  <c r="C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A94" i="1"/>
  <c r="C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A684" i="1"/>
  <c r="C684" i="1"/>
  <c r="E684" i="1"/>
  <c r="F684" i="1"/>
  <c r="G684" i="1"/>
  <c r="H684" i="1"/>
  <c r="I684" i="1"/>
  <c r="J684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AG684" i="1"/>
  <c r="AH684" i="1"/>
  <c r="AI684" i="1"/>
  <c r="AJ684" i="1"/>
  <c r="AK684" i="1"/>
  <c r="AL684" i="1"/>
  <c r="AM684" i="1"/>
  <c r="AN684" i="1"/>
  <c r="AO684" i="1"/>
  <c r="AP684" i="1"/>
  <c r="AQ684" i="1"/>
  <c r="AR684" i="1"/>
  <c r="AS684" i="1"/>
  <c r="AT684" i="1"/>
  <c r="AU684" i="1"/>
  <c r="AV684" i="1"/>
  <c r="AW684" i="1"/>
  <c r="AX684" i="1"/>
  <c r="AY684" i="1"/>
  <c r="AZ684" i="1"/>
  <c r="BA684" i="1"/>
  <c r="BB684" i="1"/>
  <c r="BC684" i="1"/>
  <c r="BD684" i="1"/>
  <c r="BE684" i="1"/>
  <c r="A704" i="1"/>
  <c r="C704" i="1"/>
  <c r="E704" i="1"/>
  <c r="F704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AG704" i="1"/>
  <c r="AH704" i="1"/>
  <c r="AI704" i="1"/>
  <c r="AJ704" i="1"/>
  <c r="AK704" i="1"/>
  <c r="AL704" i="1"/>
  <c r="AM704" i="1"/>
  <c r="AN704" i="1"/>
  <c r="AO704" i="1"/>
  <c r="AP704" i="1"/>
  <c r="AQ704" i="1"/>
  <c r="AR704" i="1"/>
  <c r="AS704" i="1"/>
  <c r="AT704" i="1"/>
  <c r="AU704" i="1"/>
  <c r="AV704" i="1"/>
  <c r="AW704" i="1"/>
  <c r="AX704" i="1"/>
  <c r="AY704" i="1"/>
  <c r="AZ704" i="1"/>
  <c r="BA704" i="1"/>
  <c r="BB704" i="1"/>
  <c r="BC704" i="1"/>
  <c r="BD704" i="1"/>
  <c r="BE704" i="1"/>
  <c r="A722" i="1"/>
  <c r="C722" i="1"/>
  <c r="E722" i="1"/>
  <c r="F722" i="1"/>
  <c r="G722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AG722" i="1"/>
  <c r="AH722" i="1"/>
  <c r="AI722" i="1"/>
  <c r="AJ722" i="1"/>
  <c r="AK722" i="1"/>
  <c r="AL722" i="1"/>
  <c r="AM722" i="1"/>
  <c r="AN722" i="1"/>
  <c r="AO722" i="1"/>
  <c r="AP722" i="1"/>
  <c r="AQ722" i="1"/>
  <c r="AR722" i="1"/>
  <c r="AS722" i="1"/>
  <c r="AT722" i="1"/>
  <c r="AU722" i="1"/>
  <c r="AV722" i="1"/>
  <c r="AW722" i="1"/>
  <c r="AX722" i="1"/>
  <c r="AY722" i="1"/>
  <c r="AZ722" i="1"/>
  <c r="BA722" i="1"/>
  <c r="BB722" i="1"/>
  <c r="BC722" i="1"/>
  <c r="BD722" i="1"/>
  <c r="BE722" i="1"/>
  <c r="A974" i="1"/>
  <c r="C974" i="1"/>
  <c r="E974" i="1"/>
  <c r="F974" i="1"/>
  <c r="G974" i="1"/>
  <c r="H974" i="1"/>
  <c r="I974" i="1"/>
  <c r="J974" i="1"/>
  <c r="K974" i="1"/>
  <c r="L974" i="1"/>
  <c r="M974" i="1"/>
  <c r="N974" i="1"/>
  <c r="O974" i="1"/>
  <c r="P974" i="1"/>
  <c r="Q974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AG974" i="1"/>
  <c r="AH974" i="1"/>
  <c r="AI974" i="1"/>
  <c r="AJ974" i="1"/>
  <c r="AK974" i="1"/>
  <c r="AL974" i="1"/>
  <c r="AM974" i="1"/>
  <c r="AN974" i="1"/>
  <c r="AO974" i="1"/>
  <c r="AP974" i="1"/>
  <c r="AQ974" i="1"/>
  <c r="AR974" i="1"/>
  <c r="AS974" i="1"/>
  <c r="AT974" i="1"/>
  <c r="AU974" i="1"/>
  <c r="AV974" i="1"/>
  <c r="AW974" i="1"/>
  <c r="AX974" i="1"/>
  <c r="AY974" i="1"/>
  <c r="AZ974" i="1"/>
  <c r="BA974" i="1"/>
  <c r="BB974" i="1"/>
  <c r="BC974" i="1"/>
  <c r="BD974" i="1"/>
  <c r="BE974" i="1"/>
  <c r="A1001" i="1"/>
  <c r="C1001" i="1"/>
  <c r="E1001" i="1"/>
  <c r="F1001" i="1"/>
  <c r="G1001" i="1"/>
  <c r="H1001" i="1"/>
  <c r="I1001" i="1"/>
  <c r="J1001" i="1"/>
  <c r="K1001" i="1"/>
  <c r="L1001" i="1"/>
  <c r="M1001" i="1"/>
  <c r="N1001" i="1"/>
  <c r="O1001" i="1"/>
  <c r="P1001" i="1"/>
  <c r="Q1001" i="1"/>
  <c r="R1001" i="1"/>
  <c r="S1001" i="1"/>
  <c r="T1001" i="1"/>
  <c r="U1001" i="1"/>
  <c r="V1001" i="1"/>
  <c r="W1001" i="1"/>
  <c r="X1001" i="1"/>
  <c r="Y1001" i="1"/>
  <c r="Z1001" i="1"/>
  <c r="AA1001" i="1"/>
  <c r="AB1001" i="1"/>
  <c r="AC1001" i="1"/>
  <c r="AD1001" i="1"/>
  <c r="AE1001" i="1"/>
  <c r="AF1001" i="1"/>
  <c r="AG1001" i="1"/>
  <c r="AH1001" i="1"/>
  <c r="AI1001" i="1"/>
  <c r="AJ1001" i="1"/>
  <c r="AK1001" i="1"/>
  <c r="AL1001" i="1"/>
  <c r="AM1001" i="1"/>
  <c r="AN1001" i="1"/>
  <c r="AO1001" i="1"/>
  <c r="AP1001" i="1"/>
  <c r="AQ1001" i="1"/>
  <c r="AR1001" i="1"/>
  <c r="AS1001" i="1"/>
  <c r="AT1001" i="1"/>
  <c r="AU1001" i="1"/>
  <c r="AV1001" i="1"/>
  <c r="AW1001" i="1"/>
  <c r="AX1001" i="1"/>
  <c r="AY1001" i="1"/>
  <c r="AZ1001" i="1"/>
  <c r="BA1001" i="1"/>
  <c r="BB1001" i="1"/>
  <c r="BC1001" i="1"/>
  <c r="BD1001" i="1"/>
  <c r="BE1001" i="1"/>
  <c r="A1019" i="1"/>
  <c r="C1019" i="1"/>
  <c r="E1019" i="1"/>
  <c r="F1019" i="1"/>
  <c r="G1019" i="1"/>
  <c r="H1019" i="1"/>
  <c r="I1019" i="1"/>
  <c r="J1019" i="1"/>
  <c r="K1019" i="1"/>
  <c r="L1019" i="1"/>
  <c r="M1019" i="1"/>
  <c r="N1019" i="1"/>
  <c r="O1019" i="1"/>
  <c r="P1019" i="1"/>
  <c r="Q1019" i="1"/>
  <c r="R1019" i="1"/>
  <c r="S1019" i="1"/>
  <c r="T1019" i="1"/>
  <c r="U1019" i="1"/>
  <c r="V1019" i="1"/>
  <c r="W1019" i="1"/>
  <c r="X1019" i="1"/>
  <c r="Y1019" i="1"/>
  <c r="Z1019" i="1"/>
  <c r="AA1019" i="1"/>
  <c r="AB1019" i="1"/>
  <c r="AC1019" i="1"/>
  <c r="AD1019" i="1"/>
  <c r="AE1019" i="1"/>
  <c r="AF1019" i="1"/>
  <c r="AG1019" i="1"/>
  <c r="AH1019" i="1"/>
  <c r="AI1019" i="1"/>
  <c r="AJ1019" i="1"/>
  <c r="AK1019" i="1"/>
  <c r="AL1019" i="1"/>
  <c r="AM1019" i="1"/>
  <c r="AN1019" i="1"/>
  <c r="AO1019" i="1"/>
  <c r="AP1019" i="1"/>
  <c r="AQ1019" i="1"/>
  <c r="AR1019" i="1"/>
  <c r="AS1019" i="1"/>
  <c r="AT1019" i="1"/>
  <c r="AU1019" i="1"/>
  <c r="AV1019" i="1"/>
  <c r="AW1019" i="1"/>
  <c r="AX1019" i="1"/>
  <c r="AY1019" i="1"/>
  <c r="AZ1019" i="1"/>
  <c r="BA1019" i="1"/>
  <c r="BB1019" i="1"/>
  <c r="BC1019" i="1"/>
  <c r="BD1019" i="1"/>
  <c r="BE1019" i="1"/>
  <c r="A1198" i="1"/>
  <c r="C1198" i="1"/>
  <c r="E1198" i="1"/>
  <c r="F1198" i="1"/>
  <c r="G1198" i="1"/>
  <c r="H1198" i="1"/>
  <c r="I1198" i="1"/>
  <c r="J1198" i="1"/>
  <c r="K1198" i="1"/>
  <c r="L1198" i="1"/>
  <c r="M1198" i="1"/>
  <c r="N1198" i="1"/>
  <c r="O1198" i="1"/>
  <c r="P1198" i="1"/>
  <c r="Q1198" i="1"/>
  <c r="R1198" i="1"/>
  <c r="S1198" i="1"/>
  <c r="T1198" i="1"/>
  <c r="U1198" i="1"/>
  <c r="V1198" i="1"/>
  <c r="W1198" i="1"/>
  <c r="X1198" i="1"/>
  <c r="Y1198" i="1"/>
  <c r="Z1198" i="1"/>
  <c r="AA1198" i="1"/>
  <c r="AB1198" i="1"/>
  <c r="AC1198" i="1"/>
  <c r="AD1198" i="1"/>
  <c r="AE1198" i="1"/>
  <c r="AF1198" i="1"/>
  <c r="AG1198" i="1"/>
  <c r="AH1198" i="1"/>
  <c r="AI1198" i="1"/>
  <c r="AJ1198" i="1"/>
  <c r="AK1198" i="1"/>
  <c r="AL1198" i="1"/>
  <c r="AM1198" i="1"/>
  <c r="AN1198" i="1"/>
  <c r="AO1198" i="1"/>
  <c r="AP1198" i="1"/>
  <c r="AQ1198" i="1"/>
  <c r="AR1198" i="1"/>
  <c r="AS1198" i="1"/>
  <c r="AT1198" i="1"/>
  <c r="AU1198" i="1"/>
  <c r="AV1198" i="1"/>
  <c r="AW1198" i="1"/>
  <c r="AX1198" i="1"/>
  <c r="AY1198" i="1"/>
  <c r="AZ1198" i="1"/>
  <c r="BA1198" i="1"/>
  <c r="BB1198" i="1"/>
  <c r="BC1198" i="1"/>
  <c r="BD1198" i="1"/>
  <c r="BE1198" i="1"/>
  <c r="A1218" i="1"/>
  <c r="C1218" i="1"/>
  <c r="E1218" i="1"/>
  <c r="F1218" i="1"/>
  <c r="G1218" i="1"/>
  <c r="H1218" i="1"/>
  <c r="I1218" i="1"/>
  <c r="J1218" i="1"/>
  <c r="K1218" i="1"/>
  <c r="L1218" i="1"/>
  <c r="M1218" i="1"/>
  <c r="N1218" i="1"/>
  <c r="O1218" i="1"/>
  <c r="P1218" i="1"/>
  <c r="Q1218" i="1"/>
  <c r="R1218" i="1"/>
  <c r="S1218" i="1"/>
  <c r="T1218" i="1"/>
  <c r="U1218" i="1"/>
  <c r="V1218" i="1"/>
  <c r="W1218" i="1"/>
  <c r="X1218" i="1"/>
  <c r="Y1218" i="1"/>
  <c r="Z1218" i="1"/>
  <c r="AA1218" i="1"/>
  <c r="AB1218" i="1"/>
  <c r="AC1218" i="1"/>
  <c r="AD1218" i="1"/>
  <c r="AE1218" i="1"/>
  <c r="AF1218" i="1"/>
  <c r="AG1218" i="1"/>
  <c r="AH1218" i="1"/>
  <c r="AI1218" i="1"/>
  <c r="AJ1218" i="1"/>
  <c r="AK1218" i="1"/>
  <c r="AL1218" i="1"/>
  <c r="AM1218" i="1"/>
  <c r="AN1218" i="1"/>
  <c r="AO1218" i="1"/>
  <c r="AP1218" i="1"/>
  <c r="AQ1218" i="1"/>
  <c r="AR1218" i="1"/>
  <c r="AS1218" i="1"/>
  <c r="AT1218" i="1"/>
  <c r="AU1218" i="1"/>
  <c r="AV1218" i="1"/>
  <c r="AW1218" i="1"/>
  <c r="AX1218" i="1"/>
  <c r="AY1218" i="1"/>
  <c r="AZ1218" i="1"/>
  <c r="BA1218" i="1"/>
  <c r="BB1218" i="1"/>
  <c r="BC1218" i="1"/>
  <c r="BD1218" i="1"/>
  <c r="BE1218" i="1"/>
  <c r="A1233" i="1"/>
  <c r="C1233" i="1"/>
  <c r="E1233" i="1"/>
  <c r="F1233" i="1"/>
  <c r="G1233" i="1"/>
  <c r="H1233" i="1"/>
  <c r="I1233" i="1"/>
  <c r="J1233" i="1"/>
  <c r="K1233" i="1"/>
  <c r="L1233" i="1"/>
  <c r="M1233" i="1"/>
  <c r="N1233" i="1"/>
  <c r="O1233" i="1"/>
  <c r="P1233" i="1"/>
  <c r="Q1233" i="1"/>
  <c r="R1233" i="1"/>
  <c r="S1233" i="1"/>
  <c r="T1233" i="1"/>
  <c r="U1233" i="1"/>
  <c r="V1233" i="1"/>
  <c r="W1233" i="1"/>
  <c r="X1233" i="1"/>
  <c r="Y1233" i="1"/>
  <c r="Z1233" i="1"/>
  <c r="AA1233" i="1"/>
  <c r="AB1233" i="1"/>
  <c r="AC1233" i="1"/>
  <c r="AD1233" i="1"/>
  <c r="AE1233" i="1"/>
  <c r="AF1233" i="1"/>
  <c r="AG1233" i="1"/>
  <c r="AH1233" i="1"/>
  <c r="AI1233" i="1"/>
  <c r="AJ1233" i="1"/>
  <c r="AK1233" i="1"/>
  <c r="AL1233" i="1"/>
  <c r="AM1233" i="1"/>
  <c r="AN1233" i="1"/>
  <c r="AO1233" i="1"/>
  <c r="AP1233" i="1"/>
  <c r="AQ1233" i="1"/>
  <c r="AR1233" i="1"/>
  <c r="AS1233" i="1"/>
  <c r="AT1233" i="1"/>
  <c r="AU1233" i="1"/>
  <c r="AV1233" i="1"/>
  <c r="AW1233" i="1"/>
  <c r="AX1233" i="1"/>
  <c r="AY1233" i="1"/>
  <c r="AZ1233" i="1"/>
  <c r="BA1233" i="1"/>
  <c r="BB1233" i="1"/>
  <c r="BC1233" i="1"/>
  <c r="BD1233" i="1"/>
  <c r="BE1233" i="1"/>
  <c r="A1443" i="1"/>
  <c r="C1443" i="1"/>
  <c r="E1443" i="1"/>
  <c r="F1443" i="1"/>
  <c r="G1443" i="1"/>
  <c r="H1443" i="1"/>
  <c r="I1443" i="1"/>
  <c r="J1443" i="1"/>
  <c r="K1443" i="1"/>
  <c r="L1443" i="1"/>
  <c r="M1443" i="1"/>
  <c r="N1443" i="1"/>
  <c r="O1443" i="1"/>
  <c r="P1443" i="1"/>
  <c r="Q1443" i="1"/>
  <c r="R1443" i="1"/>
  <c r="S1443" i="1"/>
  <c r="T1443" i="1"/>
  <c r="U1443" i="1"/>
  <c r="V1443" i="1"/>
  <c r="W1443" i="1"/>
  <c r="X1443" i="1"/>
  <c r="Y1443" i="1"/>
  <c r="Z1443" i="1"/>
  <c r="AA1443" i="1"/>
  <c r="AB1443" i="1"/>
  <c r="AC1443" i="1"/>
  <c r="AD1443" i="1"/>
  <c r="AE1443" i="1"/>
  <c r="AF1443" i="1"/>
  <c r="AG1443" i="1"/>
  <c r="AH1443" i="1"/>
  <c r="AI1443" i="1"/>
  <c r="AJ1443" i="1"/>
  <c r="AK1443" i="1"/>
  <c r="AL1443" i="1"/>
  <c r="AM1443" i="1"/>
  <c r="AN1443" i="1"/>
  <c r="AO1443" i="1"/>
  <c r="AP1443" i="1"/>
  <c r="AQ1443" i="1"/>
  <c r="AR1443" i="1"/>
  <c r="AS1443" i="1"/>
  <c r="AT1443" i="1"/>
  <c r="AU1443" i="1"/>
  <c r="AV1443" i="1"/>
  <c r="AW1443" i="1"/>
  <c r="AX1443" i="1"/>
  <c r="AY1443" i="1"/>
  <c r="AZ1443" i="1"/>
  <c r="BA1443" i="1"/>
  <c r="BB1443" i="1"/>
  <c r="BC1443" i="1"/>
  <c r="BD1443" i="1"/>
  <c r="BE1443" i="1"/>
  <c r="A1461" i="1"/>
  <c r="C1461" i="1"/>
  <c r="E1461" i="1"/>
  <c r="F1461" i="1"/>
  <c r="G1461" i="1"/>
  <c r="H1461" i="1"/>
  <c r="I1461" i="1"/>
  <c r="J1461" i="1"/>
  <c r="K1461" i="1"/>
  <c r="L1461" i="1"/>
  <c r="M1461" i="1"/>
  <c r="N1461" i="1"/>
  <c r="O1461" i="1"/>
  <c r="P1461" i="1"/>
  <c r="Q1461" i="1"/>
  <c r="R1461" i="1"/>
  <c r="S1461" i="1"/>
  <c r="T1461" i="1"/>
  <c r="U1461" i="1"/>
  <c r="V1461" i="1"/>
  <c r="W1461" i="1"/>
  <c r="X1461" i="1"/>
  <c r="Y1461" i="1"/>
  <c r="Z1461" i="1"/>
  <c r="AA1461" i="1"/>
  <c r="AB1461" i="1"/>
  <c r="AC1461" i="1"/>
  <c r="AD1461" i="1"/>
  <c r="AE1461" i="1"/>
  <c r="AF1461" i="1"/>
  <c r="AG1461" i="1"/>
  <c r="AH1461" i="1"/>
  <c r="AI1461" i="1"/>
  <c r="AJ1461" i="1"/>
  <c r="AK1461" i="1"/>
  <c r="AL1461" i="1"/>
  <c r="AM1461" i="1"/>
  <c r="AN1461" i="1"/>
  <c r="AO1461" i="1"/>
  <c r="AP1461" i="1"/>
  <c r="AQ1461" i="1"/>
  <c r="AR1461" i="1"/>
  <c r="AS1461" i="1"/>
  <c r="AT1461" i="1"/>
  <c r="AU1461" i="1"/>
  <c r="AV1461" i="1"/>
  <c r="AW1461" i="1"/>
  <c r="AX1461" i="1"/>
  <c r="AY1461" i="1"/>
  <c r="AZ1461" i="1"/>
  <c r="BA1461" i="1"/>
  <c r="BB1461" i="1"/>
  <c r="BC1461" i="1"/>
  <c r="BD1461" i="1"/>
  <c r="BE1461" i="1"/>
  <c r="A1477" i="1"/>
  <c r="C1477" i="1"/>
  <c r="E1477" i="1"/>
  <c r="F1477" i="1"/>
  <c r="G1477" i="1"/>
  <c r="H1477" i="1"/>
  <c r="I1477" i="1"/>
  <c r="J1477" i="1"/>
  <c r="K1477" i="1"/>
  <c r="L1477" i="1"/>
  <c r="M1477" i="1"/>
  <c r="N1477" i="1"/>
  <c r="O1477" i="1"/>
  <c r="P1477" i="1"/>
  <c r="Q1477" i="1"/>
  <c r="R1477" i="1"/>
  <c r="S1477" i="1"/>
  <c r="T1477" i="1"/>
  <c r="U1477" i="1"/>
  <c r="V1477" i="1"/>
  <c r="W1477" i="1"/>
  <c r="X1477" i="1"/>
  <c r="Y1477" i="1"/>
  <c r="Z1477" i="1"/>
  <c r="AA1477" i="1"/>
  <c r="AB1477" i="1"/>
  <c r="AC1477" i="1"/>
  <c r="AD1477" i="1"/>
  <c r="AE1477" i="1"/>
  <c r="AF1477" i="1"/>
  <c r="AG1477" i="1"/>
  <c r="AH1477" i="1"/>
  <c r="AI1477" i="1"/>
  <c r="AJ1477" i="1"/>
  <c r="AK1477" i="1"/>
  <c r="AL1477" i="1"/>
  <c r="AM1477" i="1"/>
  <c r="AN1477" i="1"/>
  <c r="AO1477" i="1"/>
  <c r="AP1477" i="1"/>
  <c r="AQ1477" i="1"/>
  <c r="AR1477" i="1"/>
  <c r="AS1477" i="1"/>
  <c r="AT1477" i="1"/>
  <c r="AU1477" i="1"/>
  <c r="AV1477" i="1"/>
  <c r="AW1477" i="1"/>
  <c r="AX1477" i="1"/>
  <c r="AY1477" i="1"/>
  <c r="AZ1477" i="1"/>
  <c r="BA1477" i="1"/>
  <c r="BB1477" i="1"/>
  <c r="BC1477" i="1"/>
  <c r="BD1477" i="1"/>
  <c r="BE1477" i="1"/>
  <c r="A1394" i="1"/>
  <c r="C1394" i="1"/>
  <c r="E1394" i="1"/>
  <c r="F1394" i="1"/>
  <c r="G1394" i="1"/>
  <c r="H1394" i="1"/>
  <c r="I1394" i="1"/>
  <c r="J1394" i="1"/>
  <c r="K1394" i="1"/>
  <c r="L1394" i="1"/>
  <c r="M1394" i="1"/>
  <c r="N1394" i="1"/>
  <c r="O1394" i="1"/>
  <c r="P1394" i="1"/>
  <c r="Q1394" i="1"/>
  <c r="R1394" i="1"/>
  <c r="S1394" i="1"/>
  <c r="T1394" i="1"/>
  <c r="U1394" i="1"/>
  <c r="V1394" i="1"/>
  <c r="W1394" i="1"/>
  <c r="X1394" i="1"/>
  <c r="Y1394" i="1"/>
  <c r="Z1394" i="1"/>
  <c r="AA1394" i="1"/>
  <c r="AB1394" i="1"/>
  <c r="AC1394" i="1"/>
  <c r="AD1394" i="1"/>
  <c r="AE1394" i="1"/>
  <c r="AF1394" i="1"/>
  <c r="AG1394" i="1"/>
  <c r="AH1394" i="1"/>
  <c r="AI1394" i="1"/>
  <c r="AJ1394" i="1"/>
  <c r="AK1394" i="1"/>
  <c r="AL1394" i="1"/>
  <c r="AM1394" i="1"/>
  <c r="AN1394" i="1"/>
  <c r="AO1394" i="1"/>
  <c r="AP1394" i="1"/>
  <c r="AQ1394" i="1"/>
  <c r="AR1394" i="1"/>
  <c r="AS1394" i="1"/>
  <c r="AT1394" i="1"/>
  <c r="AU1394" i="1"/>
  <c r="AV1394" i="1"/>
  <c r="AW1394" i="1"/>
  <c r="AX1394" i="1"/>
  <c r="AY1394" i="1"/>
  <c r="AZ1394" i="1"/>
  <c r="BA1394" i="1"/>
  <c r="BB1394" i="1"/>
  <c r="BC1394" i="1"/>
  <c r="BD1394" i="1"/>
  <c r="BE1394" i="1"/>
  <c r="A1412" i="1"/>
  <c r="C1412" i="1"/>
  <c r="E1412" i="1"/>
  <c r="F1412" i="1"/>
  <c r="G1412" i="1"/>
  <c r="H1412" i="1"/>
  <c r="I1412" i="1"/>
  <c r="J1412" i="1"/>
  <c r="K1412" i="1"/>
  <c r="L1412" i="1"/>
  <c r="M1412" i="1"/>
  <c r="N1412" i="1"/>
  <c r="O1412" i="1"/>
  <c r="P1412" i="1"/>
  <c r="Q1412" i="1"/>
  <c r="R1412" i="1"/>
  <c r="S1412" i="1"/>
  <c r="T1412" i="1"/>
  <c r="U1412" i="1"/>
  <c r="V1412" i="1"/>
  <c r="W1412" i="1"/>
  <c r="X1412" i="1"/>
  <c r="Y1412" i="1"/>
  <c r="Z1412" i="1"/>
  <c r="AA1412" i="1"/>
  <c r="AB1412" i="1"/>
  <c r="AC1412" i="1"/>
  <c r="AD1412" i="1"/>
  <c r="AE1412" i="1"/>
  <c r="AF1412" i="1"/>
  <c r="AG1412" i="1"/>
  <c r="AH1412" i="1"/>
  <c r="AI1412" i="1"/>
  <c r="AJ1412" i="1"/>
  <c r="AK1412" i="1"/>
  <c r="AL1412" i="1"/>
  <c r="AM1412" i="1"/>
  <c r="AN1412" i="1"/>
  <c r="AO1412" i="1"/>
  <c r="AP1412" i="1"/>
  <c r="AQ1412" i="1"/>
  <c r="AR1412" i="1"/>
  <c r="AS1412" i="1"/>
  <c r="AT1412" i="1"/>
  <c r="AU1412" i="1"/>
  <c r="AV1412" i="1"/>
  <c r="AW1412" i="1"/>
  <c r="AX1412" i="1"/>
  <c r="AY1412" i="1"/>
  <c r="AZ1412" i="1"/>
  <c r="BA1412" i="1"/>
  <c r="BB1412" i="1"/>
  <c r="BC1412" i="1"/>
  <c r="BD1412" i="1"/>
  <c r="BE1412" i="1"/>
  <c r="A1425" i="1"/>
  <c r="C1425" i="1"/>
  <c r="E1425" i="1"/>
  <c r="F1425" i="1"/>
  <c r="G1425" i="1"/>
  <c r="H1425" i="1"/>
  <c r="I1425" i="1"/>
  <c r="J1425" i="1"/>
  <c r="K1425" i="1"/>
  <c r="L1425" i="1"/>
  <c r="M1425" i="1"/>
  <c r="N1425" i="1"/>
  <c r="O1425" i="1"/>
  <c r="P1425" i="1"/>
  <c r="Q1425" i="1"/>
  <c r="R1425" i="1"/>
  <c r="S1425" i="1"/>
  <c r="T1425" i="1"/>
  <c r="U1425" i="1"/>
  <c r="V1425" i="1"/>
  <c r="W1425" i="1"/>
  <c r="X1425" i="1"/>
  <c r="Y1425" i="1"/>
  <c r="Z1425" i="1"/>
  <c r="AA1425" i="1"/>
  <c r="AB1425" i="1"/>
  <c r="AC1425" i="1"/>
  <c r="AD1425" i="1"/>
  <c r="AE1425" i="1"/>
  <c r="AF1425" i="1"/>
  <c r="AG1425" i="1"/>
  <c r="AH1425" i="1"/>
  <c r="AI1425" i="1"/>
  <c r="AJ1425" i="1"/>
  <c r="AK1425" i="1"/>
  <c r="AL1425" i="1"/>
  <c r="AM1425" i="1"/>
  <c r="AN1425" i="1"/>
  <c r="AO1425" i="1"/>
  <c r="AP1425" i="1"/>
  <c r="AQ1425" i="1"/>
  <c r="AR1425" i="1"/>
  <c r="AS1425" i="1"/>
  <c r="AT1425" i="1"/>
  <c r="AU1425" i="1"/>
  <c r="AV1425" i="1"/>
  <c r="AW1425" i="1"/>
  <c r="AX1425" i="1"/>
  <c r="AY1425" i="1"/>
  <c r="AZ1425" i="1"/>
  <c r="BA1425" i="1"/>
  <c r="BB1425" i="1"/>
  <c r="BC1425" i="1"/>
  <c r="BD1425" i="1"/>
  <c r="BE1425" i="1"/>
  <c r="A771" i="1"/>
  <c r="C771" i="1"/>
  <c r="E771" i="1"/>
  <c r="F771" i="1"/>
  <c r="G771" i="1"/>
  <c r="H771" i="1"/>
  <c r="I771" i="1"/>
  <c r="J771" i="1"/>
  <c r="K771" i="1"/>
  <c r="L771" i="1"/>
  <c r="M771" i="1"/>
  <c r="N771" i="1"/>
  <c r="O771" i="1"/>
  <c r="P771" i="1"/>
  <c r="Q771" i="1"/>
  <c r="R771" i="1"/>
  <c r="S771" i="1"/>
  <c r="T771" i="1"/>
  <c r="U771" i="1"/>
  <c r="V771" i="1"/>
  <c r="W771" i="1"/>
  <c r="X771" i="1"/>
  <c r="Y771" i="1"/>
  <c r="Z771" i="1"/>
  <c r="AA771" i="1"/>
  <c r="AB771" i="1"/>
  <c r="AC771" i="1"/>
  <c r="AD771" i="1"/>
  <c r="AE771" i="1"/>
  <c r="AF771" i="1"/>
  <c r="AG771" i="1"/>
  <c r="AH771" i="1"/>
  <c r="AI771" i="1"/>
  <c r="AJ771" i="1"/>
  <c r="AK771" i="1"/>
  <c r="AL771" i="1"/>
  <c r="AM771" i="1"/>
  <c r="AN771" i="1"/>
  <c r="AO771" i="1"/>
  <c r="AP771" i="1"/>
  <c r="AQ771" i="1"/>
  <c r="AR771" i="1"/>
  <c r="AS771" i="1"/>
  <c r="AT771" i="1"/>
  <c r="AU771" i="1"/>
  <c r="AV771" i="1"/>
  <c r="AW771" i="1"/>
  <c r="AX771" i="1"/>
  <c r="AY771" i="1"/>
  <c r="AZ771" i="1"/>
  <c r="BA771" i="1"/>
  <c r="BB771" i="1"/>
  <c r="BC771" i="1"/>
  <c r="BD771" i="1"/>
  <c r="BE771" i="1"/>
  <c r="A773" i="1"/>
  <c r="C773" i="1"/>
  <c r="E773" i="1"/>
  <c r="F773" i="1"/>
  <c r="G773" i="1"/>
  <c r="H773" i="1"/>
  <c r="I773" i="1"/>
  <c r="J773" i="1"/>
  <c r="K773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X773" i="1"/>
  <c r="Y773" i="1"/>
  <c r="Z773" i="1"/>
  <c r="AA773" i="1"/>
  <c r="AB773" i="1"/>
  <c r="AC773" i="1"/>
  <c r="AD773" i="1"/>
  <c r="AE773" i="1"/>
  <c r="AF773" i="1"/>
  <c r="AG773" i="1"/>
  <c r="AH773" i="1"/>
  <c r="AI773" i="1"/>
  <c r="AJ773" i="1"/>
  <c r="AK773" i="1"/>
  <c r="AL773" i="1"/>
  <c r="AM773" i="1"/>
  <c r="AN773" i="1"/>
  <c r="AO773" i="1"/>
  <c r="AP773" i="1"/>
  <c r="AQ773" i="1"/>
  <c r="AR773" i="1"/>
  <c r="AS773" i="1"/>
  <c r="AT773" i="1"/>
  <c r="AU773" i="1"/>
  <c r="AV773" i="1"/>
  <c r="AW773" i="1"/>
  <c r="AX773" i="1"/>
  <c r="AY773" i="1"/>
  <c r="AZ773" i="1"/>
  <c r="BA773" i="1"/>
  <c r="BB773" i="1"/>
  <c r="BC773" i="1"/>
  <c r="BD773" i="1"/>
  <c r="BE773" i="1"/>
  <c r="A777" i="1"/>
  <c r="C777" i="1"/>
  <c r="E777" i="1"/>
  <c r="F777" i="1"/>
  <c r="G777" i="1"/>
  <c r="H777" i="1"/>
  <c r="I777" i="1"/>
  <c r="J777" i="1"/>
  <c r="K777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X777" i="1"/>
  <c r="Y777" i="1"/>
  <c r="Z777" i="1"/>
  <c r="AA777" i="1"/>
  <c r="AB777" i="1"/>
  <c r="AC777" i="1"/>
  <c r="AD777" i="1"/>
  <c r="AE777" i="1"/>
  <c r="AF777" i="1"/>
  <c r="AG777" i="1"/>
  <c r="AH777" i="1"/>
  <c r="AI777" i="1"/>
  <c r="AJ777" i="1"/>
  <c r="AK777" i="1"/>
  <c r="AL777" i="1"/>
  <c r="AM777" i="1"/>
  <c r="AN777" i="1"/>
  <c r="AO777" i="1"/>
  <c r="AP777" i="1"/>
  <c r="AQ777" i="1"/>
  <c r="AR777" i="1"/>
  <c r="AS777" i="1"/>
  <c r="AT777" i="1"/>
  <c r="AU777" i="1"/>
  <c r="AV777" i="1"/>
  <c r="AW777" i="1"/>
  <c r="AX777" i="1"/>
  <c r="AY777" i="1"/>
  <c r="AZ777" i="1"/>
  <c r="BA777" i="1"/>
  <c r="BB777" i="1"/>
  <c r="BC777" i="1"/>
  <c r="BD777" i="1"/>
  <c r="BE777" i="1"/>
  <c r="A113" i="1"/>
  <c r="C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A135" i="1"/>
  <c r="C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A215" i="1"/>
  <c r="C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A236" i="1"/>
  <c r="C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A545" i="1"/>
  <c r="C545" i="1"/>
  <c r="E545" i="1"/>
  <c r="F545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AG545" i="1"/>
  <c r="AH545" i="1"/>
  <c r="AI545" i="1"/>
  <c r="AJ545" i="1"/>
  <c r="AK545" i="1"/>
  <c r="AL545" i="1"/>
  <c r="AM545" i="1"/>
  <c r="AN545" i="1"/>
  <c r="AO545" i="1"/>
  <c r="AP545" i="1"/>
  <c r="AQ545" i="1"/>
  <c r="AR545" i="1"/>
  <c r="AS545" i="1"/>
  <c r="AT545" i="1"/>
  <c r="AU545" i="1"/>
  <c r="AV545" i="1"/>
  <c r="AW545" i="1"/>
  <c r="AX545" i="1"/>
  <c r="AY545" i="1"/>
  <c r="AZ545" i="1"/>
  <c r="BA545" i="1"/>
  <c r="BB545" i="1"/>
  <c r="BC545" i="1"/>
  <c r="BD545" i="1"/>
  <c r="BE545" i="1"/>
  <c r="A565" i="1"/>
  <c r="C565" i="1"/>
  <c r="E565" i="1"/>
  <c r="F565" i="1"/>
  <c r="G565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AG565" i="1"/>
  <c r="AH565" i="1"/>
  <c r="AI565" i="1"/>
  <c r="AJ565" i="1"/>
  <c r="AK565" i="1"/>
  <c r="AL565" i="1"/>
  <c r="AM565" i="1"/>
  <c r="AN565" i="1"/>
  <c r="AO565" i="1"/>
  <c r="AP565" i="1"/>
  <c r="AQ565" i="1"/>
  <c r="AR565" i="1"/>
  <c r="AS565" i="1"/>
  <c r="AT565" i="1"/>
  <c r="AU565" i="1"/>
  <c r="AV565" i="1"/>
  <c r="AW565" i="1"/>
  <c r="AX565" i="1"/>
  <c r="AY565" i="1"/>
  <c r="AZ565" i="1"/>
  <c r="BA565" i="1"/>
  <c r="BB565" i="1"/>
  <c r="BC565" i="1"/>
  <c r="BD565" i="1"/>
  <c r="BE565" i="1"/>
  <c r="A837" i="1"/>
  <c r="C837" i="1"/>
  <c r="E837" i="1"/>
  <c r="F837" i="1"/>
  <c r="G837" i="1"/>
  <c r="H837" i="1"/>
  <c r="I837" i="1"/>
  <c r="J837" i="1"/>
  <c r="K837" i="1"/>
  <c r="L837" i="1"/>
  <c r="M837" i="1"/>
  <c r="N837" i="1"/>
  <c r="O837" i="1"/>
  <c r="P837" i="1"/>
  <c r="Q837" i="1"/>
  <c r="R837" i="1"/>
  <c r="S837" i="1"/>
  <c r="T837" i="1"/>
  <c r="U837" i="1"/>
  <c r="V837" i="1"/>
  <c r="W837" i="1"/>
  <c r="X837" i="1"/>
  <c r="Y837" i="1"/>
  <c r="Z837" i="1"/>
  <c r="AA837" i="1"/>
  <c r="AB837" i="1"/>
  <c r="AC837" i="1"/>
  <c r="AD837" i="1"/>
  <c r="AE837" i="1"/>
  <c r="AF837" i="1"/>
  <c r="AG837" i="1"/>
  <c r="AH837" i="1"/>
  <c r="AI837" i="1"/>
  <c r="AJ837" i="1"/>
  <c r="AK837" i="1"/>
  <c r="AL837" i="1"/>
  <c r="AM837" i="1"/>
  <c r="AN837" i="1"/>
  <c r="AO837" i="1"/>
  <c r="AP837" i="1"/>
  <c r="AQ837" i="1"/>
  <c r="AR837" i="1"/>
  <c r="AS837" i="1"/>
  <c r="AT837" i="1"/>
  <c r="AU837" i="1"/>
  <c r="AV837" i="1"/>
  <c r="AW837" i="1"/>
  <c r="AX837" i="1"/>
  <c r="AY837" i="1"/>
  <c r="AZ837" i="1"/>
  <c r="BA837" i="1"/>
  <c r="BB837" i="1"/>
  <c r="BC837" i="1"/>
  <c r="BD837" i="1"/>
  <c r="BE837" i="1"/>
  <c r="A863" i="1"/>
  <c r="C863" i="1"/>
  <c r="E863" i="1"/>
  <c r="F863" i="1"/>
  <c r="G863" i="1"/>
  <c r="H863" i="1"/>
  <c r="I863" i="1"/>
  <c r="J863" i="1"/>
  <c r="K863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X863" i="1"/>
  <c r="Y863" i="1"/>
  <c r="Z863" i="1"/>
  <c r="AA863" i="1"/>
  <c r="AB863" i="1"/>
  <c r="AC863" i="1"/>
  <c r="AD863" i="1"/>
  <c r="AE863" i="1"/>
  <c r="AF863" i="1"/>
  <c r="AG863" i="1"/>
  <c r="AH863" i="1"/>
  <c r="AI863" i="1"/>
  <c r="AJ863" i="1"/>
  <c r="AK863" i="1"/>
  <c r="AL863" i="1"/>
  <c r="AM863" i="1"/>
  <c r="AN863" i="1"/>
  <c r="AO863" i="1"/>
  <c r="AP863" i="1"/>
  <c r="AQ863" i="1"/>
  <c r="AR863" i="1"/>
  <c r="AS863" i="1"/>
  <c r="AT863" i="1"/>
  <c r="AU863" i="1"/>
  <c r="AV863" i="1"/>
  <c r="AW863" i="1"/>
  <c r="AX863" i="1"/>
  <c r="AY863" i="1"/>
  <c r="AZ863" i="1"/>
  <c r="BA863" i="1"/>
  <c r="BB863" i="1"/>
  <c r="BC863" i="1"/>
  <c r="BD863" i="1"/>
  <c r="BE863" i="1"/>
  <c r="A884" i="1"/>
  <c r="C884" i="1"/>
  <c r="E884" i="1"/>
  <c r="F884" i="1"/>
  <c r="G884" i="1"/>
  <c r="H884" i="1"/>
  <c r="I884" i="1"/>
  <c r="J884" i="1"/>
  <c r="K884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AG884" i="1"/>
  <c r="AH884" i="1"/>
  <c r="AI884" i="1"/>
  <c r="AJ884" i="1"/>
  <c r="AK884" i="1"/>
  <c r="AL884" i="1"/>
  <c r="AM884" i="1"/>
  <c r="AN884" i="1"/>
  <c r="AO884" i="1"/>
  <c r="AP884" i="1"/>
  <c r="AQ884" i="1"/>
  <c r="AR884" i="1"/>
  <c r="AS884" i="1"/>
  <c r="AT884" i="1"/>
  <c r="AU884" i="1"/>
  <c r="AV884" i="1"/>
  <c r="AW884" i="1"/>
  <c r="AX884" i="1"/>
  <c r="AY884" i="1"/>
  <c r="AZ884" i="1"/>
  <c r="BA884" i="1"/>
  <c r="BB884" i="1"/>
  <c r="BC884" i="1"/>
  <c r="BD884" i="1"/>
  <c r="BE884" i="1"/>
  <c r="A1036" i="1"/>
  <c r="C1036" i="1"/>
  <c r="E1036" i="1"/>
  <c r="F1036" i="1"/>
  <c r="G1036" i="1"/>
  <c r="H1036" i="1"/>
  <c r="I1036" i="1"/>
  <c r="J1036" i="1"/>
  <c r="K1036" i="1"/>
  <c r="L1036" i="1"/>
  <c r="M1036" i="1"/>
  <c r="N1036" i="1"/>
  <c r="O1036" i="1"/>
  <c r="P1036" i="1"/>
  <c r="Q1036" i="1"/>
  <c r="R1036" i="1"/>
  <c r="S1036" i="1"/>
  <c r="T1036" i="1"/>
  <c r="U1036" i="1"/>
  <c r="V1036" i="1"/>
  <c r="W1036" i="1"/>
  <c r="X1036" i="1"/>
  <c r="Y1036" i="1"/>
  <c r="Z1036" i="1"/>
  <c r="AA1036" i="1"/>
  <c r="AB1036" i="1"/>
  <c r="AC1036" i="1"/>
  <c r="AD1036" i="1"/>
  <c r="AE1036" i="1"/>
  <c r="AF1036" i="1"/>
  <c r="AG1036" i="1"/>
  <c r="AH1036" i="1"/>
  <c r="AI1036" i="1"/>
  <c r="AJ1036" i="1"/>
  <c r="AK1036" i="1"/>
  <c r="AL1036" i="1"/>
  <c r="AM1036" i="1"/>
  <c r="AN1036" i="1"/>
  <c r="AO1036" i="1"/>
  <c r="AP1036" i="1"/>
  <c r="AQ1036" i="1"/>
  <c r="AR1036" i="1"/>
  <c r="AS1036" i="1"/>
  <c r="AT1036" i="1"/>
  <c r="AU1036" i="1"/>
  <c r="AV1036" i="1"/>
  <c r="AW1036" i="1"/>
  <c r="AX1036" i="1"/>
  <c r="AY1036" i="1"/>
  <c r="AZ1036" i="1"/>
  <c r="BA1036" i="1"/>
  <c r="BB1036" i="1"/>
  <c r="BC1036" i="1"/>
  <c r="BD1036" i="1"/>
  <c r="BE1036" i="1"/>
  <c r="A1051" i="1"/>
  <c r="C1051" i="1"/>
  <c r="E1051" i="1"/>
  <c r="F1051" i="1"/>
  <c r="G1051" i="1"/>
  <c r="H1051" i="1"/>
  <c r="I1051" i="1"/>
  <c r="J1051" i="1"/>
  <c r="K1051" i="1"/>
  <c r="L1051" i="1"/>
  <c r="M1051" i="1"/>
  <c r="N1051" i="1"/>
  <c r="O1051" i="1"/>
  <c r="P1051" i="1"/>
  <c r="Q1051" i="1"/>
  <c r="R1051" i="1"/>
  <c r="S1051" i="1"/>
  <c r="T1051" i="1"/>
  <c r="U1051" i="1"/>
  <c r="V1051" i="1"/>
  <c r="W1051" i="1"/>
  <c r="X1051" i="1"/>
  <c r="Y1051" i="1"/>
  <c r="Z1051" i="1"/>
  <c r="AA1051" i="1"/>
  <c r="AB1051" i="1"/>
  <c r="AC1051" i="1"/>
  <c r="AD1051" i="1"/>
  <c r="AE1051" i="1"/>
  <c r="AF1051" i="1"/>
  <c r="AG1051" i="1"/>
  <c r="AH1051" i="1"/>
  <c r="AI1051" i="1"/>
  <c r="AJ1051" i="1"/>
  <c r="AK1051" i="1"/>
  <c r="AL1051" i="1"/>
  <c r="AM1051" i="1"/>
  <c r="AN1051" i="1"/>
  <c r="AO1051" i="1"/>
  <c r="AP1051" i="1"/>
  <c r="AQ1051" i="1"/>
  <c r="AR1051" i="1"/>
  <c r="AS1051" i="1"/>
  <c r="AT1051" i="1"/>
  <c r="AU1051" i="1"/>
  <c r="AV1051" i="1"/>
  <c r="AW1051" i="1"/>
  <c r="AX1051" i="1"/>
  <c r="AY1051" i="1"/>
  <c r="AZ1051" i="1"/>
  <c r="BA1051" i="1"/>
  <c r="BB1051" i="1"/>
  <c r="BC1051" i="1"/>
  <c r="BD1051" i="1"/>
  <c r="BE1051" i="1"/>
  <c r="A1345" i="1"/>
  <c r="C1345" i="1"/>
  <c r="E1345" i="1"/>
  <c r="F1345" i="1"/>
  <c r="G1345" i="1"/>
  <c r="H1345" i="1"/>
  <c r="I1345" i="1"/>
  <c r="J1345" i="1"/>
  <c r="K1345" i="1"/>
  <c r="L1345" i="1"/>
  <c r="M1345" i="1"/>
  <c r="N1345" i="1"/>
  <c r="O1345" i="1"/>
  <c r="P1345" i="1"/>
  <c r="Q1345" i="1"/>
  <c r="R1345" i="1"/>
  <c r="S1345" i="1"/>
  <c r="T1345" i="1"/>
  <c r="U1345" i="1"/>
  <c r="V1345" i="1"/>
  <c r="W1345" i="1"/>
  <c r="X1345" i="1"/>
  <c r="Y1345" i="1"/>
  <c r="Z1345" i="1"/>
  <c r="AA1345" i="1"/>
  <c r="AB1345" i="1"/>
  <c r="AC1345" i="1"/>
  <c r="AD1345" i="1"/>
  <c r="AE1345" i="1"/>
  <c r="AF1345" i="1"/>
  <c r="AG1345" i="1"/>
  <c r="AH1345" i="1"/>
  <c r="AI1345" i="1"/>
  <c r="AJ1345" i="1"/>
  <c r="AK1345" i="1"/>
  <c r="AL1345" i="1"/>
  <c r="AM1345" i="1"/>
  <c r="AN1345" i="1"/>
  <c r="AO1345" i="1"/>
  <c r="AP1345" i="1"/>
  <c r="AQ1345" i="1"/>
  <c r="AR1345" i="1"/>
  <c r="AS1345" i="1"/>
  <c r="AT1345" i="1"/>
  <c r="AU1345" i="1"/>
  <c r="AV1345" i="1"/>
  <c r="AW1345" i="1"/>
  <c r="AX1345" i="1"/>
  <c r="AY1345" i="1"/>
  <c r="AZ1345" i="1"/>
  <c r="BA1345" i="1"/>
  <c r="BB1345" i="1"/>
  <c r="BC1345" i="1"/>
  <c r="BD1345" i="1"/>
  <c r="BE1345" i="1"/>
  <c r="A1364" i="1"/>
  <c r="C1364" i="1"/>
  <c r="E1364" i="1"/>
  <c r="F1364" i="1"/>
  <c r="G1364" i="1"/>
  <c r="H1364" i="1"/>
  <c r="I1364" i="1"/>
  <c r="J1364" i="1"/>
  <c r="K1364" i="1"/>
  <c r="L1364" i="1"/>
  <c r="M1364" i="1"/>
  <c r="N1364" i="1"/>
  <c r="O1364" i="1"/>
  <c r="P1364" i="1"/>
  <c r="Q1364" i="1"/>
  <c r="R1364" i="1"/>
  <c r="S1364" i="1"/>
  <c r="T1364" i="1"/>
  <c r="U1364" i="1"/>
  <c r="V1364" i="1"/>
  <c r="W1364" i="1"/>
  <c r="X1364" i="1"/>
  <c r="Y1364" i="1"/>
  <c r="Z1364" i="1"/>
  <c r="AA1364" i="1"/>
  <c r="AB1364" i="1"/>
  <c r="AC1364" i="1"/>
  <c r="AD1364" i="1"/>
  <c r="AE1364" i="1"/>
  <c r="AF1364" i="1"/>
  <c r="AG1364" i="1"/>
  <c r="AH1364" i="1"/>
  <c r="AI1364" i="1"/>
  <c r="AJ1364" i="1"/>
  <c r="AK1364" i="1"/>
  <c r="AL1364" i="1"/>
  <c r="AM1364" i="1"/>
  <c r="AN1364" i="1"/>
  <c r="AO1364" i="1"/>
  <c r="AP1364" i="1"/>
  <c r="AQ1364" i="1"/>
  <c r="AR1364" i="1"/>
  <c r="AS1364" i="1"/>
  <c r="AT1364" i="1"/>
  <c r="AU1364" i="1"/>
  <c r="AV1364" i="1"/>
  <c r="AW1364" i="1"/>
  <c r="AX1364" i="1"/>
  <c r="AY1364" i="1"/>
  <c r="AZ1364" i="1"/>
  <c r="BA1364" i="1"/>
  <c r="BB1364" i="1"/>
  <c r="BC1364" i="1"/>
  <c r="BD1364" i="1"/>
  <c r="BE1364" i="1"/>
  <c r="A396" i="1"/>
  <c r="C396" i="1"/>
  <c r="E396" i="1"/>
  <c r="F396" i="1"/>
  <c r="G396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X396" i="1"/>
  <c r="AY396" i="1"/>
  <c r="AZ396" i="1"/>
  <c r="BA396" i="1"/>
  <c r="BB396" i="1"/>
  <c r="BC396" i="1"/>
  <c r="BD396" i="1"/>
  <c r="BE396" i="1"/>
  <c r="A415" i="1"/>
  <c r="C415" i="1"/>
  <c r="E415" i="1"/>
  <c r="F415" i="1"/>
  <c r="G415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V415" i="1"/>
  <c r="AW415" i="1"/>
  <c r="AX415" i="1"/>
  <c r="AY415" i="1"/>
  <c r="AZ415" i="1"/>
  <c r="BA415" i="1"/>
  <c r="BB415" i="1"/>
  <c r="BC415" i="1"/>
  <c r="BD415" i="1"/>
  <c r="BE415" i="1"/>
  <c r="A423" i="1"/>
  <c r="C423" i="1"/>
  <c r="E423" i="1"/>
  <c r="F423" i="1"/>
  <c r="G423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V423" i="1"/>
  <c r="AW423" i="1"/>
  <c r="AX423" i="1"/>
  <c r="AY423" i="1"/>
  <c r="AZ423" i="1"/>
  <c r="BA423" i="1"/>
  <c r="BB423" i="1"/>
  <c r="BC423" i="1"/>
  <c r="BD423" i="1"/>
  <c r="BE423" i="1"/>
  <c r="A524" i="1"/>
  <c r="C524" i="1"/>
  <c r="E524" i="1"/>
  <c r="F524" i="1"/>
  <c r="G524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AG524" i="1"/>
  <c r="AH524" i="1"/>
  <c r="AI524" i="1"/>
  <c r="AJ524" i="1"/>
  <c r="AK524" i="1"/>
  <c r="AL524" i="1"/>
  <c r="AM524" i="1"/>
  <c r="AN524" i="1"/>
  <c r="AO524" i="1"/>
  <c r="AP524" i="1"/>
  <c r="AQ524" i="1"/>
  <c r="AR524" i="1"/>
  <c r="AS524" i="1"/>
  <c r="AT524" i="1"/>
  <c r="AU524" i="1"/>
  <c r="AV524" i="1"/>
  <c r="AW524" i="1"/>
  <c r="AX524" i="1"/>
  <c r="AY524" i="1"/>
  <c r="AZ524" i="1"/>
  <c r="BA524" i="1"/>
  <c r="BB524" i="1"/>
  <c r="BC524" i="1"/>
  <c r="BD524" i="1"/>
  <c r="BE524" i="1"/>
  <c r="A530" i="1"/>
  <c r="C530" i="1"/>
  <c r="E530" i="1"/>
  <c r="F530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AG530" i="1"/>
  <c r="AH530" i="1"/>
  <c r="AI530" i="1"/>
  <c r="AJ530" i="1"/>
  <c r="AK530" i="1"/>
  <c r="AL530" i="1"/>
  <c r="AM530" i="1"/>
  <c r="AN530" i="1"/>
  <c r="AO530" i="1"/>
  <c r="AP530" i="1"/>
  <c r="AQ530" i="1"/>
  <c r="AR530" i="1"/>
  <c r="AS530" i="1"/>
  <c r="AT530" i="1"/>
  <c r="AU530" i="1"/>
  <c r="AV530" i="1"/>
  <c r="AW530" i="1"/>
  <c r="AX530" i="1"/>
  <c r="AY530" i="1"/>
  <c r="AZ530" i="1"/>
  <c r="BA530" i="1"/>
  <c r="BB530" i="1"/>
  <c r="BC530" i="1"/>
  <c r="BD530" i="1"/>
  <c r="BE530" i="1"/>
  <c r="A1080" i="1"/>
  <c r="C1080" i="1"/>
  <c r="E1080" i="1"/>
  <c r="F1080" i="1"/>
  <c r="G1080" i="1"/>
  <c r="H1080" i="1"/>
  <c r="I1080" i="1"/>
  <c r="J1080" i="1"/>
  <c r="K1080" i="1"/>
  <c r="L1080" i="1"/>
  <c r="M1080" i="1"/>
  <c r="N1080" i="1"/>
  <c r="O1080" i="1"/>
  <c r="P1080" i="1"/>
  <c r="Q1080" i="1"/>
  <c r="R1080" i="1"/>
  <c r="S1080" i="1"/>
  <c r="T1080" i="1"/>
  <c r="U1080" i="1"/>
  <c r="V1080" i="1"/>
  <c r="W1080" i="1"/>
  <c r="X1080" i="1"/>
  <c r="Y1080" i="1"/>
  <c r="Z1080" i="1"/>
  <c r="AA1080" i="1"/>
  <c r="AB1080" i="1"/>
  <c r="AC1080" i="1"/>
  <c r="AD1080" i="1"/>
  <c r="AE1080" i="1"/>
  <c r="AF1080" i="1"/>
  <c r="AG1080" i="1"/>
  <c r="AH1080" i="1"/>
  <c r="AI1080" i="1"/>
  <c r="AJ1080" i="1"/>
  <c r="AK1080" i="1"/>
  <c r="AL1080" i="1"/>
  <c r="AM1080" i="1"/>
  <c r="AN1080" i="1"/>
  <c r="AO1080" i="1"/>
  <c r="AP1080" i="1"/>
  <c r="AQ1080" i="1"/>
  <c r="AR1080" i="1"/>
  <c r="AS1080" i="1"/>
  <c r="AT1080" i="1"/>
  <c r="AU1080" i="1"/>
  <c r="AV1080" i="1"/>
  <c r="AW1080" i="1"/>
  <c r="AX1080" i="1"/>
  <c r="AY1080" i="1"/>
  <c r="AZ1080" i="1"/>
  <c r="BA1080" i="1"/>
  <c r="BB1080" i="1"/>
  <c r="BC1080" i="1"/>
  <c r="BD1080" i="1"/>
  <c r="BE1080" i="1"/>
  <c r="A1102" i="1"/>
  <c r="C1102" i="1"/>
  <c r="E1102" i="1"/>
  <c r="F1102" i="1"/>
  <c r="G1102" i="1"/>
  <c r="H1102" i="1"/>
  <c r="I1102" i="1"/>
  <c r="J1102" i="1"/>
  <c r="K1102" i="1"/>
  <c r="L1102" i="1"/>
  <c r="M1102" i="1"/>
  <c r="N1102" i="1"/>
  <c r="O1102" i="1"/>
  <c r="P1102" i="1"/>
  <c r="Q1102" i="1"/>
  <c r="R1102" i="1"/>
  <c r="S1102" i="1"/>
  <c r="T1102" i="1"/>
  <c r="U1102" i="1"/>
  <c r="V1102" i="1"/>
  <c r="W1102" i="1"/>
  <c r="X1102" i="1"/>
  <c r="Y1102" i="1"/>
  <c r="Z1102" i="1"/>
  <c r="AA1102" i="1"/>
  <c r="AB1102" i="1"/>
  <c r="AC1102" i="1"/>
  <c r="AD1102" i="1"/>
  <c r="AE1102" i="1"/>
  <c r="AF1102" i="1"/>
  <c r="AG1102" i="1"/>
  <c r="AH1102" i="1"/>
  <c r="AI1102" i="1"/>
  <c r="AJ1102" i="1"/>
  <c r="AK1102" i="1"/>
  <c r="AL1102" i="1"/>
  <c r="AM1102" i="1"/>
  <c r="AN1102" i="1"/>
  <c r="AO1102" i="1"/>
  <c r="AP1102" i="1"/>
  <c r="AQ1102" i="1"/>
  <c r="AR1102" i="1"/>
  <c r="AS1102" i="1"/>
  <c r="AT1102" i="1"/>
  <c r="AU1102" i="1"/>
  <c r="AV1102" i="1"/>
  <c r="AW1102" i="1"/>
  <c r="AX1102" i="1"/>
  <c r="AY1102" i="1"/>
  <c r="AZ1102" i="1"/>
  <c r="BA1102" i="1"/>
  <c r="BB1102" i="1"/>
  <c r="BC1102" i="1"/>
  <c r="BD1102" i="1"/>
  <c r="BE1102" i="1"/>
  <c r="A1199" i="1"/>
  <c r="C1199" i="1"/>
  <c r="E1199" i="1"/>
  <c r="F1199" i="1"/>
  <c r="G1199" i="1"/>
  <c r="H1199" i="1"/>
  <c r="I1199" i="1"/>
  <c r="J1199" i="1"/>
  <c r="K1199" i="1"/>
  <c r="L1199" i="1"/>
  <c r="M1199" i="1"/>
  <c r="N1199" i="1"/>
  <c r="O1199" i="1"/>
  <c r="P1199" i="1"/>
  <c r="Q1199" i="1"/>
  <c r="R1199" i="1"/>
  <c r="S1199" i="1"/>
  <c r="T1199" i="1"/>
  <c r="U1199" i="1"/>
  <c r="V1199" i="1"/>
  <c r="W1199" i="1"/>
  <c r="X1199" i="1"/>
  <c r="Y1199" i="1"/>
  <c r="Z1199" i="1"/>
  <c r="AA1199" i="1"/>
  <c r="AB1199" i="1"/>
  <c r="AC1199" i="1"/>
  <c r="AD1199" i="1"/>
  <c r="AE1199" i="1"/>
  <c r="AF1199" i="1"/>
  <c r="AG1199" i="1"/>
  <c r="AH1199" i="1"/>
  <c r="AI1199" i="1"/>
  <c r="AJ1199" i="1"/>
  <c r="AK1199" i="1"/>
  <c r="AL1199" i="1"/>
  <c r="AM1199" i="1"/>
  <c r="AN1199" i="1"/>
  <c r="AO1199" i="1"/>
  <c r="AP1199" i="1"/>
  <c r="AQ1199" i="1"/>
  <c r="AR1199" i="1"/>
  <c r="AS1199" i="1"/>
  <c r="AT1199" i="1"/>
  <c r="AU1199" i="1"/>
  <c r="AV1199" i="1"/>
  <c r="AW1199" i="1"/>
  <c r="AX1199" i="1"/>
  <c r="AY1199" i="1"/>
  <c r="AZ1199" i="1"/>
  <c r="BA1199" i="1"/>
  <c r="BB1199" i="1"/>
  <c r="BC1199" i="1"/>
  <c r="BD1199" i="1"/>
  <c r="BE1199" i="1"/>
  <c r="A1219" i="1"/>
  <c r="C1219" i="1"/>
  <c r="E1219" i="1"/>
  <c r="F1219" i="1"/>
  <c r="G1219" i="1"/>
  <c r="H1219" i="1"/>
  <c r="I1219" i="1"/>
  <c r="J1219" i="1"/>
  <c r="K1219" i="1"/>
  <c r="L1219" i="1"/>
  <c r="M1219" i="1"/>
  <c r="N1219" i="1"/>
  <c r="O1219" i="1"/>
  <c r="P1219" i="1"/>
  <c r="Q1219" i="1"/>
  <c r="R1219" i="1"/>
  <c r="S1219" i="1"/>
  <c r="T1219" i="1"/>
  <c r="U1219" i="1"/>
  <c r="V1219" i="1"/>
  <c r="W1219" i="1"/>
  <c r="X1219" i="1"/>
  <c r="Y1219" i="1"/>
  <c r="Z1219" i="1"/>
  <c r="AA1219" i="1"/>
  <c r="AB1219" i="1"/>
  <c r="AC1219" i="1"/>
  <c r="AD1219" i="1"/>
  <c r="AE1219" i="1"/>
  <c r="AF1219" i="1"/>
  <c r="AG1219" i="1"/>
  <c r="AH1219" i="1"/>
  <c r="AI1219" i="1"/>
  <c r="AJ1219" i="1"/>
  <c r="AK1219" i="1"/>
  <c r="AL1219" i="1"/>
  <c r="AM1219" i="1"/>
  <c r="AN1219" i="1"/>
  <c r="AO1219" i="1"/>
  <c r="AP1219" i="1"/>
  <c r="AQ1219" i="1"/>
  <c r="AR1219" i="1"/>
  <c r="AS1219" i="1"/>
  <c r="AT1219" i="1"/>
  <c r="AU1219" i="1"/>
  <c r="AV1219" i="1"/>
  <c r="AW1219" i="1"/>
  <c r="AX1219" i="1"/>
  <c r="AY1219" i="1"/>
  <c r="AZ1219" i="1"/>
  <c r="BA1219" i="1"/>
  <c r="BB1219" i="1"/>
  <c r="BC1219" i="1"/>
  <c r="BD1219" i="1"/>
  <c r="BE1219" i="1"/>
  <c r="A1234" i="1"/>
  <c r="C1234" i="1"/>
  <c r="E1234" i="1"/>
  <c r="F1234" i="1"/>
  <c r="G1234" i="1"/>
  <c r="H1234" i="1"/>
  <c r="I1234" i="1"/>
  <c r="J1234" i="1"/>
  <c r="K1234" i="1"/>
  <c r="L1234" i="1"/>
  <c r="M1234" i="1"/>
  <c r="N1234" i="1"/>
  <c r="O1234" i="1"/>
  <c r="P1234" i="1"/>
  <c r="Q1234" i="1"/>
  <c r="R1234" i="1"/>
  <c r="S1234" i="1"/>
  <c r="T1234" i="1"/>
  <c r="U1234" i="1"/>
  <c r="V1234" i="1"/>
  <c r="W1234" i="1"/>
  <c r="X1234" i="1"/>
  <c r="Y1234" i="1"/>
  <c r="Z1234" i="1"/>
  <c r="AA1234" i="1"/>
  <c r="AB1234" i="1"/>
  <c r="AC1234" i="1"/>
  <c r="AD1234" i="1"/>
  <c r="AE1234" i="1"/>
  <c r="AF1234" i="1"/>
  <c r="AG1234" i="1"/>
  <c r="AH1234" i="1"/>
  <c r="AI1234" i="1"/>
  <c r="AJ1234" i="1"/>
  <c r="AK1234" i="1"/>
  <c r="AL1234" i="1"/>
  <c r="AM1234" i="1"/>
  <c r="AN1234" i="1"/>
  <c r="AO1234" i="1"/>
  <c r="AP1234" i="1"/>
  <c r="AQ1234" i="1"/>
  <c r="AR1234" i="1"/>
  <c r="AS1234" i="1"/>
  <c r="AT1234" i="1"/>
  <c r="AU1234" i="1"/>
  <c r="AV1234" i="1"/>
  <c r="AW1234" i="1"/>
  <c r="AX1234" i="1"/>
  <c r="AY1234" i="1"/>
  <c r="AZ1234" i="1"/>
  <c r="BA1234" i="1"/>
  <c r="BB1234" i="1"/>
  <c r="BC1234" i="1"/>
  <c r="BD1234" i="1"/>
  <c r="BE1234" i="1"/>
  <c r="A397" i="1"/>
  <c r="C397" i="1"/>
  <c r="E397" i="1"/>
  <c r="F397" i="1"/>
  <c r="G397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AX397" i="1"/>
  <c r="AY397" i="1"/>
  <c r="AZ397" i="1"/>
  <c r="BA397" i="1"/>
  <c r="BB397" i="1"/>
  <c r="BC397" i="1"/>
  <c r="BD397" i="1"/>
  <c r="BE397" i="1"/>
  <c r="A416" i="1"/>
  <c r="C416" i="1"/>
  <c r="E416" i="1"/>
  <c r="F416" i="1"/>
  <c r="G416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V416" i="1"/>
  <c r="AW416" i="1"/>
  <c r="AX416" i="1"/>
  <c r="AY416" i="1"/>
  <c r="AZ416" i="1"/>
  <c r="BA416" i="1"/>
  <c r="BB416" i="1"/>
  <c r="BC416" i="1"/>
  <c r="BD416" i="1"/>
  <c r="BE416" i="1"/>
  <c r="A424" i="1"/>
  <c r="C424" i="1"/>
  <c r="E424" i="1"/>
  <c r="F424" i="1"/>
  <c r="G424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V424" i="1"/>
  <c r="AW424" i="1"/>
  <c r="AX424" i="1"/>
  <c r="AY424" i="1"/>
  <c r="AZ424" i="1"/>
  <c r="BA424" i="1"/>
  <c r="BB424" i="1"/>
  <c r="BC424" i="1"/>
  <c r="BD424" i="1"/>
  <c r="BE424" i="1"/>
  <c r="A1240" i="1"/>
  <c r="C1240" i="1"/>
  <c r="E1240" i="1"/>
  <c r="F1240" i="1"/>
  <c r="G1240" i="1"/>
  <c r="H1240" i="1"/>
  <c r="I1240" i="1"/>
  <c r="J1240" i="1"/>
  <c r="K1240" i="1"/>
  <c r="L1240" i="1"/>
  <c r="M1240" i="1"/>
  <c r="N1240" i="1"/>
  <c r="O1240" i="1"/>
  <c r="P1240" i="1"/>
  <c r="Q1240" i="1"/>
  <c r="R1240" i="1"/>
  <c r="S1240" i="1"/>
  <c r="T1240" i="1"/>
  <c r="U1240" i="1"/>
  <c r="V1240" i="1"/>
  <c r="W1240" i="1"/>
  <c r="X1240" i="1"/>
  <c r="Y1240" i="1"/>
  <c r="Z1240" i="1"/>
  <c r="AA1240" i="1"/>
  <c r="AB1240" i="1"/>
  <c r="AC1240" i="1"/>
  <c r="AD1240" i="1"/>
  <c r="AE1240" i="1"/>
  <c r="AF1240" i="1"/>
  <c r="AG1240" i="1"/>
  <c r="AH1240" i="1"/>
  <c r="AI1240" i="1"/>
  <c r="AJ1240" i="1"/>
  <c r="AK1240" i="1"/>
  <c r="AL1240" i="1"/>
  <c r="AM1240" i="1"/>
  <c r="AN1240" i="1"/>
  <c r="AO1240" i="1"/>
  <c r="AP1240" i="1"/>
  <c r="AQ1240" i="1"/>
  <c r="AR1240" i="1"/>
  <c r="AS1240" i="1"/>
  <c r="AT1240" i="1"/>
  <c r="AU1240" i="1"/>
  <c r="AV1240" i="1"/>
  <c r="AW1240" i="1"/>
  <c r="AX1240" i="1"/>
  <c r="AY1240" i="1"/>
  <c r="AZ1240" i="1"/>
  <c r="BA1240" i="1"/>
  <c r="BB1240" i="1"/>
  <c r="BC1240" i="1"/>
  <c r="BD1240" i="1"/>
  <c r="BE1240" i="1"/>
  <c r="A1427" i="1"/>
  <c r="C1427" i="1"/>
  <c r="E1427" i="1"/>
  <c r="F1427" i="1"/>
  <c r="G1427" i="1"/>
  <c r="H1427" i="1"/>
  <c r="I1427" i="1"/>
  <c r="J1427" i="1"/>
  <c r="K1427" i="1"/>
  <c r="L1427" i="1"/>
  <c r="M1427" i="1"/>
  <c r="N1427" i="1"/>
  <c r="O1427" i="1"/>
  <c r="P1427" i="1"/>
  <c r="Q1427" i="1"/>
  <c r="R1427" i="1"/>
  <c r="S1427" i="1"/>
  <c r="T1427" i="1"/>
  <c r="U1427" i="1"/>
  <c r="V1427" i="1"/>
  <c r="W1427" i="1"/>
  <c r="X1427" i="1"/>
  <c r="Y1427" i="1"/>
  <c r="Z1427" i="1"/>
  <c r="AA1427" i="1"/>
  <c r="AB1427" i="1"/>
  <c r="AC1427" i="1"/>
  <c r="AD1427" i="1"/>
  <c r="AE1427" i="1"/>
  <c r="AF1427" i="1"/>
  <c r="AG1427" i="1"/>
  <c r="AH1427" i="1"/>
  <c r="AI1427" i="1"/>
  <c r="AJ1427" i="1"/>
  <c r="AK1427" i="1"/>
  <c r="AL1427" i="1"/>
  <c r="AM1427" i="1"/>
  <c r="AN1427" i="1"/>
  <c r="AO1427" i="1"/>
  <c r="AP1427" i="1"/>
  <c r="AQ1427" i="1"/>
  <c r="AR1427" i="1"/>
  <c r="AS1427" i="1"/>
  <c r="AT1427" i="1"/>
  <c r="AU1427" i="1"/>
  <c r="AV1427" i="1"/>
  <c r="AW1427" i="1"/>
  <c r="AX1427" i="1"/>
  <c r="AY1427" i="1"/>
  <c r="AZ1427" i="1"/>
  <c r="BA1427" i="1"/>
  <c r="BB1427" i="1"/>
  <c r="BC1427" i="1"/>
  <c r="BD1427" i="1"/>
  <c r="BE1427" i="1"/>
  <c r="A978" i="1"/>
  <c r="C978" i="1"/>
  <c r="E978" i="1"/>
  <c r="F978" i="1"/>
  <c r="G978" i="1"/>
  <c r="H978" i="1"/>
  <c r="I978" i="1"/>
  <c r="J978" i="1"/>
  <c r="K978" i="1"/>
  <c r="L978" i="1"/>
  <c r="M978" i="1"/>
  <c r="N978" i="1"/>
  <c r="O978" i="1"/>
  <c r="P978" i="1"/>
  <c r="Q978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AG978" i="1"/>
  <c r="AH978" i="1"/>
  <c r="AI978" i="1"/>
  <c r="AJ978" i="1"/>
  <c r="AK978" i="1"/>
  <c r="AL978" i="1"/>
  <c r="AM978" i="1"/>
  <c r="AN978" i="1"/>
  <c r="AO978" i="1"/>
  <c r="AP978" i="1"/>
  <c r="AQ978" i="1"/>
  <c r="AR978" i="1"/>
  <c r="AS978" i="1"/>
  <c r="AT978" i="1"/>
  <c r="AU978" i="1"/>
  <c r="AV978" i="1"/>
  <c r="AW978" i="1"/>
  <c r="AX978" i="1"/>
  <c r="AY978" i="1"/>
  <c r="AZ978" i="1"/>
  <c r="BA978" i="1"/>
  <c r="BB978" i="1"/>
  <c r="BC978" i="1"/>
  <c r="BD978" i="1"/>
  <c r="BE978" i="1"/>
  <c r="A1005" i="1"/>
  <c r="C1005" i="1"/>
  <c r="E1005" i="1"/>
  <c r="F1005" i="1"/>
  <c r="G1005" i="1"/>
  <c r="H1005" i="1"/>
  <c r="I1005" i="1"/>
  <c r="J1005" i="1"/>
  <c r="K1005" i="1"/>
  <c r="L1005" i="1"/>
  <c r="M1005" i="1"/>
  <c r="N1005" i="1"/>
  <c r="O1005" i="1"/>
  <c r="P1005" i="1"/>
  <c r="Q1005" i="1"/>
  <c r="R1005" i="1"/>
  <c r="S1005" i="1"/>
  <c r="T1005" i="1"/>
  <c r="U1005" i="1"/>
  <c r="V1005" i="1"/>
  <c r="W1005" i="1"/>
  <c r="X1005" i="1"/>
  <c r="Y1005" i="1"/>
  <c r="Z1005" i="1"/>
  <c r="AA1005" i="1"/>
  <c r="AB1005" i="1"/>
  <c r="AC1005" i="1"/>
  <c r="AD1005" i="1"/>
  <c r="AE1005" i="1"/>
  <c r="AF1005" i="1"/>
  <c r="AG1005" i="1"/>
  <c r="AH1005" i="1"/>
  <c r="AI1005" i="1"/>
  <c r="AJ1005" i="1"/>
  <c r="AK1005" i="1"/>
  <c r="AL1005" i="1"/>
  <c r="AM1005" i="1"/>
  <c r="AN1005" i="1"/>
  <c r="AO1005" i="1"/>
  <c r="AP1005" i="1"/>
  <c r="AQ1005" i="1"/>
  <c r="AR1005" i="1"/>
  <c r="AS1005" i="1"/>
  <c r="AT1005" i="1"/>
  <c r="AU1005" i="1"/>
  <c r="AV1005" i="1"/>
  <c r="AW1005" i="1"/>
  <c r="AX1005" i="1"/>
  <c r="AY1005" i="1"/>
  <c r="AZ1005" i="1"/>
  <c r="BA1005" i="1"/>
  <c r="BB1005" i="1"/>
  <c r="BC1005" i="1"/>
  <c r="BD1005" i="1"/>
  <c r="BE1005" i="1"/>
  <c r="A1022" i="1"/>
  <c r="C1022" i="1"/>
  <c r="E1022" i="1"/>
  <c r="F1022" i="1"/>
  <c r="G1022" i="1"/>
  <c r="H1022" i="1"/>
  <c r="I1022" i="1"/>
  <c r="J1022" i="1"/>
  <c r="K1022" i="1"/>
  <c r="L1022" i="1"/>
  <c r="M1022" i="1"/>
  <c r="N1022" i="1"/>
  <c r="O1022" i="1"/>
  <c r="P1022" i="1"/>
  <c r="Q1022" i="1"/>
  <c r="R1022" i="1"/>
  <c r="S1022" i="1"/>
  <c r="T1022" i="1"/>
  <c r="U1022" i="1"/>
  <c r="V1022" i="1"/>
  <c r="W1022" i="1"/>
  <c r="X1022" i="1"/>
  <c r="Y1022" i="1"/>
  <c r="Z1022" i="1"/>
  <c r="AA1022" i="1"/>
  <c r="AB1022" i="1"/>
  <c r="AC1022" i="1"/>
  <c r="AD1022" i="1"/>
  <c r="AE1022" i="1"/>
  <c r="AF1022" i="1"/>
  <c r="AG1022" i="1"/>
  <c r="AH1022" i="1"/>
  <c r="AI1022" i="1"/>
  <c r="AJ1022" i="1"/>
  <c r="AK1022" i="1"/>
  <c r="AL1022" i="1"/>
  <c r="AM1022" i="1"/>
  <c r="AN1022" i="1"/>
  <c r="AO1022" i="1"/>
  <c r="AP1022" i="1"/>
  <c r="AQ1022" i="1"/>
  <c r="AR1022" i="1"/>
  <c r="AS1022" i="1"/>
  <c r="AT1022" i="1"/>
  <c r="AU1022" i="1"/>
  <c r="AV1022" i="1"/>
  <c r="AW1022" i="1"/>
  <c r="AX1022" i="1"/>
  <c r="AY1022" i="1"/>
  <c r="AZ1022" i="1"/>
  <c r="BA1022" i="1"/>
  <c r="BB1022" i="1"/>
  <c r="BC1022" i="1"/>
  <c r="BD1022" i="1"/>
  <c r="BE1022" i="1"/>
  <c r="A1081" i="1"/>
  <c r="C1081" i="1"/>
  <c r="E1081" i="1"/>
  <c r="F1081" i="1"/>
  <c r="G1081" i="1"/>
  <c r="H1081" i="1"/>
  <c r="I1081" i="1"/>
  <c r="J1081" i="1"/>
  <c r="K1081" i="1"/>
  <c r="L1081" i="1"/>
  <c r="M1081" i="1"/>
  <c r="N1081" i="1"/>
  <c r="O1081" i="1"/>
  <c r="P1081" i="1"/>
  <c r="Q1081" i="1"/>
  <c r="R1081" i="1"/>
  <c r="S1081" i="1"/>
  <c r="T1081" i="1"/>
  <c r="U1081" i="1"/>
  <c r="V1081" i="1"/>
  <c r="W1081" i="1"/>
  <c r="X1081" i="1"/>
  <c r="Y1081" i="1"/>
  <c r="Z1081" i="1"/>
  <c r="AA1081" i="1"/>
  <c r="AB1081" i="1"/>
  <c r="AC1081" i="1"/>
  <c r="AD1081" i="1"/>
  <c r="AE1081" i="1"/>
  <c r="AF1081" i="1"/>
  <c r="AG1081" i="1"/>
  <c r="AH1081" i="1"/>
  <c r="AI1081" i="1"/>
  <c r="AJ1081" i="1"/>
  <c r="AK1081" i="1"/>
  <c r="AL1081" i="1"/>
  <c r="AM1081" i="1"/>
  <c r="AN1081" i="1"/>
  <c r="AO1081" i="1"/>
  <c r="AP1081" i="1"/>
  <c r="AQ1081" i="1"/>
  <c r="AR1081" i="1"/>
  <c r="AS1081" i="1"/>
  <c r="AT1081" i="1"/>
  <c r="AU1081" i="1"/>
  <c r="AV1081" i="1"/>
  <c r="AW1081" i="1"/>
  <c r="AX1081" i="1"/>
  <c r="AY1081" i="1"/>
  <c r="AZ1081" i="1"/>
  <c r="BA1081" i="1"/>
  <c r="BB1081" i="1"/>
  <c r="BC1081" i="1"/>
  <c r="BD1081" i="1"/>
  <c r="BE1081" i="1"/>
  <c r="A1103" i="1"/>
  <c r="C1103" i="1"/>
  <c r="E1103" i="1"/>
  <c r="F1103" i="1"/>
  <c r="G1103" i="1"/>
  <c r="H1103" i="1"/>
  <c r="I1103" i="1"/>
  <c r="J1103" i="1"/>
  <c r="K1103" i="1"/>
  <c r="L1103" i="1"/>
  <c r="M1103" i="1"/>
  <c r="N1103" i="1"/>
  <c r="O1103" i="1"/>
  <c r="P1103" i="1"/>
  <c r="Q1103" i="1"/>
  <c r="R1103" i="1"/>
  <c r="S1103" i="1"/>
  <c r="T1103" i="1"/>
  <c r="U1103" i="1"/>
  <c r="V1103" i="1"/>
  <c r="W1103" i="1"/>
  <c r="X1103" i="1"/>
  <c r="Y1103" i="1"/>
  <c r="Z1103" i="1"/>
  <c r="AA1103" i="1"/>
  <c r="AB1103" i="1"/>
  <c r="AC1103" i="1"/>
  <c r="AD1103" i="1"/>
  <c r="AE1103" i="1"/>
  <c r="AF1103" i="1"/>
  <c r="AG1103" i="1"/>
  <c r="AH1103" i="1"/>
  <c r="AI1103" i="1"/>
  <c r="AJ1103" i="1"/>
  <c r="AK1103" i="1"/>
  <c r="AL1103" i="1"/>
  <c r="AM1103" i="1"/>
  <c r="AN1103" i="1"/>
  <c r="AO1103" i="1"/>
  <c r="AP1103" i="1"/>
  <c r="AQ1103" i="1"/>
  <c r="AR1103" i="1"/>
  <c r="AS1103" i="1"/>
  <c r="AT1103" i="1"/>
  <c r="AU1103" i="1"/>
  <c r="AV1103" i="1"/>
  <c r="AW1103" i="1"/>
  <c r="AX1103" i="1"/>
  <c r="AY1103" i="1"/>
  <c r="AZ1103" i="1"/>
  <c r="BA1103" i="1"/>
  <c r="BB1103" i="1"/>
  <c r="BC1103" i="1"/>
  <c r="BD1103" i="1"/>
  <c r="BE1103" i="1"/>
  <c r="A330" i="1"/>
  <c r="C330" i="1"/>
  <c r="E330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A1129" i="1"/>
  <c r="C1129" i="1"/>
  <c r="E1129" i="1"/>
  <c r="F1129" i="1"/>
  <c r="G1129" i="1"/>
  <c r="H1129" i="1"/>
  <c r="I1129" i="1"/>
  <c r="J1129" i="1"/>
  <c r="K1129" i="1"/>
  <c r="L1129" i="1"/>
  <c r="M1129" i="1"/>
  <c r="N1129" i="1"/>
  <c r="O1129" i="1"/>
  <c r="P1129" i="1"/>
  <c r="Q1129" i="1"/>
  <c r="R1129" i="1"/>
  <c r="S1129" i="1"/>
  <c r="T1129" i="1"/>
  <c r="U1129" i="1"/>
  <c r="V1129" i="1"/>
  <c r="W1129" i="1"/>
  <c r="X1129" i="1"/>
  <c r="Y1129" i="1"/>
  <c r="Z1129" i="1"/>
  <c r="AA1129" i="1"/>
  <c r="AB1129" i="1"/>
  <c r="AC1129" i="1"/>
  <c r="AD1129" i="1"/>
  <c r="AE1129" i="1"/>
  <c r="AF1129" i="1"/>
  <c r="AG1129" i="1"/>
  <c r="AH1129" i="1"/>
  <c r="AI1129" i="1"/>
  <c r="AJ1129" i="1"/>
  <c r="AK1129" i="1"/>
  <c r="AL1129" i="1"/>
  <c r="AM1129" i="1"/>
  <c r="AN1129" i="1"/>
  <c r="AO1129" i="1"/>
  <c r="AP1129" i="1"/>
  <c r="AQ1129" i="1"/>
  <c r="AR1129" i="1"/>
  <c r="AS1129" i="1"/>
  <c r="AT1129" i="1"/>
  <c r="AU1129" i="1"/>
  <c r="AV1129" i="1"/>
  <c r="AW1129" i="1"/>
  <c r="AX1129" i="1"/>
  <c r="AY1129" i="1"/>
  <c r="AZ1129" i="1"/>
  <c r="BA1129" i="1"/>
  <c r="BB1129" i="1"/>
  <c r="BC1129" i="1"/>
  <c r="BD1129" i="1"/>
  <c r="BE1129" i="1"/>
  <c r="A609" i="1"/>
  <c r="C609" i="1"/>
  <c r="E609" i="1"/>
  <c r="F609" i="1"/>
  <c r="G609" i="1"/>
  <c r="H609" i="1"/>
  <c r="I609" i="1"/>
  <c r="J609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AD609" i="1"/>
  <c r="AE609" i="1"/>
  <c r="AF609" i="1"/>
  <c r="AG609" i="1"/>
  <c r="AH609" i="1"/>
  <c r="AI609" i="1"/>
  <c r="AJ609" i="1"/>
  <c r="AK609" i="1"/>
  <c r="AL609" i="1"/>
  <c r="AM609" i="1"/>
  <c r="AN609" i="1"/>
  <c r="AO609" i="1"/>
  <c r="AP609" i="1"/>
  <c r="AQ609" i="1"/>
  <c r="AR609" i="1"/>
  <c r="AS609" i="1"/>
  <c r="AT609" i="1"/>
  <c r="AU609" i="1"/>
  <c r="AV609" i="1"/>
  <c r="AW609" i="1"/>
  <c r="AX609" i="1"/>
  <c r="AY609" i="1"/>
  <c r="AZ609" i="1"/>
  <c r="BA609" i="1"/>
  <c r="BB609" i="1"/>
  <c r="BC609" i="1"/>
  <c r="BD609" i="1"/>
  <c r="BE609" i="1"/>
  <c r="A636" i="1"/>
  <c r="C636" i="1"/>
  <c r="E636" i="1"/>
  <c r="F636" i="1"/>
  <c r="G636" i="1"/>
  <c r="H636" i="1"/>
  <c r="I636" i="1"/>
  <c r="J636" i="1"/>
  <c r="K636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AG636" i="1"/>
  <c r="AH636" i="1"/>
  <c r="AI636" i="1"/>
  <c r="AJ636" i="1"/>
  <c r="AK636" i="1"/>
  <c r="AL636" i="1"/>
  <c r="AM636" i="1"/>
  <c r="AN636" i="1"/>
  <c r="AO636" i="1"/>
  <c r="AP636" i="1"/>
  <c r="AQ636" i="1"/>
  <c r="AR636" i="1"/>
  <c r="AS636" i="1"/>
  <c r="AT636" i="1"/>
  <c r="AU636" i="1"/>
  <c r="AV636" i="1"/>
  <c r="AW636" i="1"/>
  <c r="AX636" i="1"/>
  <c r="AY636" i="1"/>
  <c r="AZ636" i="1"/>
  <c r="BA636" i="1"/>
  <c r="BB636" i="1"/>
  <c r="BC636" i="1"/>
  <c r="BD636" i="1"/>
  <c r="BE636" i="1"/>
  <c r="A1200" i="1"/>
  <c r="C1200" i="1"/>
  <c r="E1200" i="1"/>
  <c r="F1200" i="1"/>
  <c r="G1200" i="1"/>
  <c r="H1200" i="1"/>
  <c r="I1200" i="1"/>
  <c r="J1200" i="1"/>
  <c r="K1200" i="1"/>
  <c r="L1200" i="1"/>
  <c r="M1200" i="1"/>
  <c r="N1200" i="1"/>
  <c r="O1200" i="1"/>
  <c r="P1200" i="1"/>
  <c r="Q1200" i="1"/>
  <c r="R1200" i="1"/>
  <c r="S1200" i="1"/>
  <c r="T1200" i="1"/>
  <c r="U1200" i="1"/>
  <c r="V1200" i="1"/>
  <c r="W1200" i="1"/>
  <c r="X1200" i="1"/>
  <c r="Y1200" i="1"/>
  <c r="Z1200" i="1"/>
  <c r="AA1200" i="1"/>
  <c r="AB1200" i="1"/>
  <c r="AC1200" i="1"/>
  <c r="AD1200" i="1"/>
  <c r="AE1200" i="1"/>
  <c r="AF1200" i="1"/>
  <c r="AG1200" i="1"/>
  <c r="AH1200" i="1"/>
  <c r="AI1200" i="1"/>
  <c r="AJ1200" i="1"/>
  <c r="AK1200" i="1"/>
  <c r="AL1200" i="1"/>
  <c r="AM1200" i="1"/>
  <c r="AN1200" i="1"/>
  <c r="AO1200" i="1"/>
  <c r="AP1200" i="1"/>
  <c r="AQ1200" i="1"/>
  <c r="AR1200" i="1"/>
  <c r="AS1200" i="1"/>
  <c r="AT1200" i="1"/>
  <c r="AU1200" i="1"/>
  <c r="AV1200" i="1"/>
  <c r="AW1200" i="1"/>
  <c r="AX1200" i="1"/>
  <c r="AY1200" i="1"/>
  <c r="AZ1200" i="1"/>
  <c r="BA1200" i="1"/>
  <c r="BB1200" i="1"/>
  <c r="BC1200" i="1"/>
  <c r="BD1200" i="1"/>
  <c r="BE1200" i="1"/>
  <c r="A1220" i="1"/>
  <c r="C1220" i="1"/>
  <c r="E1220" i="1"/>
  <c r="F1220" i="1"/>
  <c r="G1220" i="1"/>
  <c r="H1220" i="1"/>
  <c r="I1220" i="1"/>
  <c r="J1220" i="1"/>
  <c r="K1220" i="1"/>
  <c r="L1220" i="1"/>
  <c r="M1220" i="1"/>
  <c r="N1220" i="1"/>
  <c r="O1220" i="1"/>
  <c r="P1220" i="1"/>
  <c r="Q1220" i="1"/>
  <c r="R1220" i="1"/>
  <c r="S1220" i="1"/>
  <c r="T1220" i="1"/>
  <c r="U1220" i="1"/>
  <c r="V1220" i="1"/>
  <c r="W1220" i="1"/>
  <c r="X1220" i="1"/>
  <c r="Y1220" i="1"/>
  <c r="Z1220" i="1"/>
  <c r="AA1220" i="1"/>
  <c r="AB1220" i="1"/>
  <c r="AC1220" i="1"/>
  <c r="AD1220" i="1"/>
  <c r="AE1220" i="1"/>
  <c r="AF1220" i="1"/>
  <c r="AG1220" i="1"/>
  <c r="AH1220" i="1"/>
  <c r="AI1220" i="1"/>
  <c r="AJ1220" i="1"/>
  <c r="AK1220" i="1"/>
  <c r="AL1220" i="1"/>
  <c r="AM1220" i="1"/>
  <c r="AN1220" i="1"/>
  <c r="AO1220" i="1"/>
  <c r="AP1220" i="1"/>
  <c r="AQ1220" i="1"/>
  <c r="AR1220" i="1"/>
  <c r="AS1220" i="1"/>
  <c r="AT1220" i="1"/>
  <c r="AU1220" i="1"/>
  <c r="AV1220" i="1"/>
  <c r="AW1220" i="1"/>
  <c r="AX1220" i="1"/>
  <c r="AY1220" i="1"/>
  <c r="AZ1220" i="1"/>
  <c r="BA1220" i="1"/>
  <c r="BB1220" i="1"/>
  <c r="BC1220" i="1"/>
  <c r="BD1220" i="1"/>
  <c r="BE1220" i="1"/>
  <c r="A1235" i="1"/>
  <c r="C1235" i="1"/>
  <c r="E1235" i="1"/>
  <c r="F1235" i="1"/>
  <c r="G1235" i="1"/>
  <c r="H1235" i="1"/>
  <c r="I1235" i="1"/>
  <c r="J1235" i="1"/>
  <c r="K1235" i="1"/>
  <c r="L1235" i="1"/>
  <c r="M1235" i="1"/>
  <c r="N1235" i="1"/>
  <c r="O1235" i="1"/>
  <c r="P1235" i="1"/>
  <c r="Q1235" i="1"/>
  <c r="R1235" i="1"/>
  <c r="S1235" i="1"/>
  <c r="T1235" i="1"/>
  <c r="U1235" i="1"/>
  <c r="V1235" i="1"/>
  <c r="W1235" i="1"/>
  <c r="X1235" i="1"/>
  <c r="Y1235" i="1"/>
  <c r="Z1235" i="1"/>
  <c r="AA1235" i="1"/>
  <c r="AB1235" i="1"/>
  <c r="AC1235" i="1"/>
  <c r="AD1235" i="1"/>
  <c r="AE1235" i="1"/>
  <c r="AF1235" i="1"/>
  <c r="AG1235" i="1"/>
  <c r="AH1235" i="1"/>
  <c r="AI1235" i="1"/>
  <c r="AJ1235" i="1"/>
  <c r="AK1235" i="1"/>
  <c r="AL1235" i="1"/>
  <c r="AM1235" i="1"/>
  <c r="AN1235" i="1"/>
  <c r="AO1235" i="1"/>
  <c r="AP1235" i="1"/>
  <c r="AQ1235" i="1"/>
  <c r="AR1235" i="1"/>
  <c r="AS1235" i="1"/>
  <c r="AT1235" i="1"/>
  <c r="AU1235" i="1"/>
  <c r="AV1235" i="1"/>
  <c r="AW1235" i="1"/>
  <c r="AX1235" i="1"/>
  <c r="AY1235" i="1"/>
  <c r="AZ1235" i="1"/>
  <c r="BA1235" i="1"/>
  <c r="BB1235" i="1"/>
  <c r="BC1235" i="1"/>
  <c r="BD1235" i="1"/>
  <c r="BE1235" i="1"/>
  <c r="A1396" i="1"/>
  <c r="C1396" i="1"/>
  <c r="E1396" i="1"/>
  <c r="F1396" i="1"/>
  <c r="G1396" i="1"/>
  <c r="H1396" i="1"/>
  <c r="I1396" i="1"/>
  <c r="J1396" i="1"/>
  <c r="K1396" i="1"/>
  <c r="L1396" i="1"/>
  <c r="M1396" i="1"/>
  <c r="N1396" i="1"/>
  <c r="O1396" i="1"/>
  <c r="P1396" i="1"/>
  <c r="Q1396" i="1"/>
  <c r="R1396" i="1"/>
  <c r="S1396" i="1"/>
  <c r="T1396" i="1"/>
  <c r="U1396" i="1"/>
  <c r="V1396" i="1"/>
  <c r="W1396" i="1"/>
  <c r="X1396" i="1"/>
  <c r="Y1396" i="1"/>
  <c r="Z1396" i="1"/>
  <c r="AA1396" i="1"/>
  <c r="AB1396" i="1"/>
  <c r="AC1396" i="1"/>
  <c r="AD1396" i="1"/>
  <c r="AE1396" i="1"/>
  <c r="AF1396" i="1"/>
  <c r="AG1396" i="1"/>
  <c r="AH1396" i="1"/>
  <c r="AI1396" i="1"/>
  <c r="AJ1396" i="1"/>
  <c r="AK1396" i="1"/>
  <c r="AL1396" i="1"/>
  <c r="AM1396" i="1"/>
  <c r="AN1396" i="1"/>
  <c r="AO1396" i="1"/>
  <c r="AP1396" i="1"/>
  <c r="AQ1396" i="1"/>
  <c r="AR1396" i="1"/>
  <c r="AS1396" i="1"/>
  <c r="AT1396" i="1"/>
  <c r="AU1396" i="1"/>
  <c r="AV1396" i="1"/>
  <c r="AW1396" i="1"/>
  <c r="AX1396" i="1"/>
  <c r="AY1396" i="1"/>
  <c r="AZ1396" i="1"/>
  <c r="BA1396" i="1"/>
  <c r="BB1396" i="1"/>
  <c r="BC1396" i="1"/>
  <c r="BD1396" i="1"/>
  <c r="BE1396" i="1"/>
  <c r="A1414" i="1"/>
  <c r="C1414" i="1"/>
  <c r="E1414" i="1"/>
  <c r="F1414" i="1"/>
  <c r="G1414" i="1"/>
  <c r="H1414" i="1"/>
  <c r="I1414" i="1"/>
  <c r="J1414" i="1"/>
  <c r="K1414" i="1"/>
  <c r="L1414" i="1"/>
  <c r="M1414" i="1"/>
  <c r="N1414" i="1"/>
  <c r="O1414" i="1"/>
  <c r="P1414" i="1"/>
  <c r="Q1414" i="1"/>
  <c r="R1414" i="1"/>
  <c r="S1414" i="1"/>
  <c r="T1414" i="1"/>
  <c r="U1414" i="1"/>
  <c r="V1414" i="1"/>
  <c r="W1414" i="1"/>
  <c r="X1414" i="1"/>
  <c r="Y1414" i="1"/>
  <c r="Z1414" i="1"/>
  <c r="AA1414" i="1"/>
  <c r="AB1414" i="1"/>
  <c r="AC1414" i="1"/>
  <c r="AD1414" i="1"/>
  <c r="AE1414" i="1"/>
  <c r="AF1414" i="1"/>
  <c r="AG1414" i="1"/>
  <c r="AH1414" i="1"/>
  <c r="AI1414" i="1"/>
  <c r="AJ1414" i="1"/>
  <c r="AK1414" i="1"/>
  <c r="AL1414" i="1"/>
  <c r="AM1414" i="1"/>
  <c r="AN1414" i="1"/>
  <c r="AO1414" i="1"/>
  <c r="AP1414" i="1"/>
  <c r="AQ1414" i="1"/>
  <c r="AR1414" i="1"/>
  <c r="AS1414" i="1"/>
  <c r="AT1414" i="1"/>
  <c r="AU1414" i="1"/>
  <c r="AV1414" i="1"/>
  <c r="AW1414" i="1"/>
  <c r="AX1414" i="1"/>
  <c r="AY1414" i="1"/>
  <c r="AZ1414" i="1"/>
  <c r="BA1414" i="1"/>
  <c r="BB1414" i="1"/>
  <c r="BC1414" i="1"/>
  <c r="BD1414" i="1"/>
  <c r="BE1414" i="1"/>
  <c r="A1426" i="1"/>
  <c r="C1426" i="1"/>
  <c r="E1426" i="1"/>
  <c r="F1426" i="1"/>
  <c r="G1426" i="1"/>
  <c r="H1426" i="1"/>
  <c r="I1426" i="1"/>
  <c r="J1426" i="1"/>
  <c r="K1426" i="1"/>
  <c r="L1426" i="1"/>
  <c r="M1426" i="1"/>
  <c r="N1426" i="1"/>
  <c r="O1426" i="1"/>
  <c r="P1426" i="1"/>
  <c r="Q1426" i="1"/>
  <c r="R1426" i="1"/>
  <c r="S1426" i="1"/>
  <c r="T1426" i="1"/>
  <c r="U1426" i="1"/>
  <c r="V1426" i="1"/>
  <c r="W1426" i="1"/>
  <c r="X1426" i="1"/>
  <c r="Y1426" i="1"/>
  <c r="Z1426" i="1"/>
  <c r="AA1426" i="1"/>
  <c r="AB1426" i="1"/>
  <c r="AC1426" i="1"/>
  <c r="AD1426" i="1"/>
  <c r="AE1426" i="1"/>
  <c r="AF1426" i="1"/>
  <c r="AG1426" i="1"/>
  <c r="AH1426" i="1"/>
  <c r="AI1426" i="1"/>
  <c r="AJ1426" i="1"/>
  <c r="AK1426" i="1"/>
  <c r="AL1426" i="1"/>
  <c r="AM1426" i="1"/>
  <c r="AN1426" i="1"/>
  <c r="AO1426" i="1"/>
  <c r="AP1426" i="1"/>
  <c r="AQ1426" i="1"/>
  <c r="AR1426" i="1"/>
  <c r="AS1426" i="1"/>
  <c r="AT1426" i="1"/>
  <c r="AU1426" i="1"/>
  <c r="AV1426" i="1"/>
  <c r="AW1426" i="1"/>
  <c r="AX1426" i="1"/>
  <c r="AY1426" i="1"/>
  <c r="AZ1426" i="1"/>
  <c r="BA1426" i="1"/>
  <c r="BB1426" i="1"/>
  <c r="BC1426" i="1"/>
  <c r="BD1426" i="1"/>
  <c r="BE1426" i="1"/>
  <c r="A489" i="1"/>
  <c r="C489" i="1"/>
  <c r="E489" i="1"/>
  <c r="F489" i="1"/>
  <c r="G489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AG489" i="1"/>
  <c r="AH489" i="1"/>
  <c r="AI489" i="1"/>
  <c r="AJ489" i="1"/>
  <c r="AK489" i="1"/>
  <c r="AL489" i="1"/>
  <c r="AM489" i="1"/>
  <c r="AN489" i="1"/>
  <c r="AO489" i="1"/>
  <c r="AP489" i="1"/>
  <c r="AQ489" i="1"/>
  <c r="AR489" i="1"/>
  <c r="AS489" i="1"/>
  <c r="AT489" i="1"/>
  <c r="AU489" i="1"/>
  <c r="AV489" i="1"/>
  <c r="AW489" i="1"/>
  <c r="AX489" i="1"/>
  <c r="AY489" i="1"/>
  <c r="AZ489" i="1"/>
  <c r="BA489" i="1"/>
  <c r="BB489" i="1"/>
  <c r="BC489" i="1"/>
  <c r="BD489" i="1"/>
  <c r="BE489" i="1"/>
  <c r="A509" i="1"/>
  <c r="C509" i="1"/>
  <c r="E509" i="1"/>
  <c r="F509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AG509" i="1"/>
  <c r="AH509" i="1"/>
  <c r="AI509" i="1"/>
  <c r="AJ509" i="1"/>
  <c r="AK509" i="1"/>
  <c r="AL509" i="1"/>
  <c r="AM509" i="1"/>
  <c r="AN509" i="1"/>
  <c r="AO509" i="1"/>
  <c r="AP509" i="1"/>
  <c r="AQ509" i="1"/>
  <c r="AR509" i="1"/>
  <c r="AS509" i="1"/>
  <c r="AT509" i="1"/>
  <c r="AU509" i="1"/>
  <c r="AV509" i="1"/>
  <c r="AW509" i="1"/>
  <c r="AX509" i="1"/>
  <c r="AY509" i="1"/>
  <c r="AZ509" i="1"/>
  <c r="BA509" i="1"/>
  <c r="BB509" i="1"/>
  <c r="BC509" i="1"/>
  <c r="BD509" i="1"/>
  <c r="BE509" i="1"/>
  <c r="A610" i="1"/>
  <c r="C610" i="1"/>
  <c r="E610" i="1"/>
  <c r="F610" i="1"/>
  <c r="G610" i="1"/>
  <c r="H610" i="1"/>
  <c r="I610" i="1"/>
  <c r="J610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AG610" i="1"/>
  <c r="AH610" i="1"/>
  <c r="AI610" i="1"/>
  <c r="AJ610" i="1"/>
  <c r="AK610" i="1"/>
  <c r="AL610" i="1"/>
  <c r="AM610" i="1"/>
  <c r="AN610" i="1"/>
  <c r="AO610" i="1"/>
  <c r="AP610" i="1"/>
  <c r="AQ610" i="1"/>
  <c r="AR610" i="1"/>
  <c r="AS610" i="1"/>
  <c r="AT610" i="1"/>
  <c r="AU610" i="1"/>
  <c r="AV610" i="1"/>
  <c r="AW610" i="1"/>
  <c r="AX610" i="1"/>
  <c r="AY610" i="1"/>
  <c r="AZ610" i="1"/>
  <c r="BA610" i="1"/>
  <c r="BB610" i="1"/>
  <c r="BC610" i="1"/>
  <c r="BD610" i="1"/>
  <c r="BE610" i="1"/>
  <c r="A637" i="1"/>
  <c r="C637" i="1"/>
  <c r="E637" i="1"/>
  <c r="F637" i="1"/>
  <c r="G637" i="1"/>
  <c r="H637" i="1"/>
  <c r="I637" i="1"/>
  <c r="J637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AD637" i="1"/>
  <c r="AE637" i="1"/>
  <c r="AF637" i="1"/>
  <c r="AG637" i="1"/>
  <c r="AH637" i="1"/>
  <c r="AI637" i="1"/>
  <c r="AJ637" i="1"/>
  <c r="AK637" i="1"/>
  <c r="AL637" i="1"/>
  <c r="AM637" i="1"/>
  <c r="AN637" i="1"/>
  <c r="AO637" i="1"/>
  <c r="AP637" i="1"/>
  <c r="AQ637" i="1"/>
  <c r="AR637" i="1"/>
  <c r="AS637" i="1"/>
  <c r="AT637" i="1"/>
  <c r="AU637" i="1"/>
  <c r="AV637" i="1"/>
  <c r="AW637" i="1"/>
  <c r="AX637" i="1"/>
  <c r="AY637" i="1"/>
  <c r="AZ637" i="1"/>
  <c r="BA637" i="1"/>
  <c r="BB637" i="1"/>
  <c r="BC637" i="1"/>
  <c r="BD637" i="1"/>
  <c r="BE637" i="1"/>
  <c r="A1201" i="1"/>
  <c r="C1201" i="1"/>
  <c r="E1201" i="1"/>
  <c r="F1201" i="1"/>
  <c r="G1201" i="1"/>
  <c r="H1201" i="1"/>
  <c r="I1201" i="1"/>
  <c r="J1201" i="1"/>
  <c r="K1201" i="1"/>
  <c r="L1201" i="1"/>
  <c r="M1201" i="1"/>
  <c r="N1201" i="1"/>
  <c r="O1201" i="1"/>
  <c r="P1201" i="1"/>
  <c r="Q1201" i="1"/>
  <c r="R1201" i="1"/>
  <c r="S1201" i="1"/>
  <c r="T1201" i="1"/>
  <c r="U1201" i="1"/>
  <c r="V1201" i="1"/>
  <c r="W1201" i="1"/>
  <c r="X1201" i="1"/>
  <c r="Y1201" i="1"/>
  <c r="Z1201" i="1"/>
  <c r="AA1201" i="1"/>
  <c r="AB1201" i="1"/>
  <c r="AC1201" i="1"/>
  <c r="AD1201" i="1"/>
  <c r="AE1201" i="1"/>
  <c r="AF1201" i="1"/>
  <c r="AG1201" i="1"/>
  <c r="AH1201" i="1"/>
  <c r="AI1201" i="1"/>
  <c r="AJ1201" i="1"/>
  <c r="AK1201" i="1"/>
  <c r="AL1201" i="1"/>
  <c r="AM1201" i="1"/>
  <c r="AN1201" i="1"/>
  <c r="AO1201" i="1"/>
  <c r="AP1201" i="1"/>
  <c r="AQ1201" i="1"/>
  <c r="AR1201" i="1"/>
  <c r="AS1201" i="1"/>
  <c r="AT1201" i="1"/>
  <c r="AU1201" i="1"/>
  <c r="AV1201" i="1"/>
  <c r="AW1201" i="1"/>
  <c r="AX1201" i="1"/>
  <c r="AY1201" i="1"/>
  <c r="AZ1201" i="1"/>
  <c r="BA1201" i="1"/>
  <c r="BB1201" i="1"/>
  <c r="BC1201" i="1"/>
  <c r="BD1201" i="1"/>
  <c r="BE1201" i="1"/>
  <c r="A1221" i="1"/>
  <c r="C1221" i="1"/>
  <c r="E1221" i="1"/>
  <c r="F1221" i="1"/>
  <c r="G1221" i="1"/>
  <c r="H1221" i="1"/>
  <c r="I1221" i="1"/>
  <c r="J1221" i="1"/>
  <c r="K1221" i="1"/>
  <c r="L1221" i="1"/>
  <c r="M1221" i="1"/>
  <c r="N1221" i="1"/>
  <c r="O1221" i="1"/>
  <c r="P1221" i="1"/>
  <c r="Q1221" i="1"/>
  <c r="R1221" i="1"/>
  <c r="S1221" i="1"/>
  <c r="T1221" i="1"/>
  <c r="U1221" i="1"/>
  <c r="V1221" i="1"/>
  <c r="W1221" i="1"/>
  <c r="X1221" i="1"/>
  <c r="Y1221" i="1"/>
  <c r="Z1221" i="1"/>
  <c r="AA1221" i="1"/>
  <c r="AB1221" i="1"/>
  <c r="AC1221" i="1"/>
  <c r="AD1221" i="1"/>
  <c r="AE1221" i="1"/>
  <c r="AF1221" i="1"/>
  <c r="AG1221" i="1"/>
  <c r="AH1221" i="1"/>
  <c r="AI1221" i="1"/>
  <c r="AJ1221" i="1"/>
  <c r="AK1221" i="1"/>
  <c r="AL1221" i="1"/>
  <c r="AM1221" i="1"/>
  <c r="AN1221" i="1"/>
  <c r="AO1221" i="1"/>
  <c r="AP1221" i="1"/>
  <c r="AQ1221" i="1"/>
  <c r="AR1221" i="1"/>
  <c r="AS1221" i="1"/>
  <c r="AT1221" i="1"/>
  <c r="AU1221" i="1"/>
  <c r="AV1221" i="1"/>
  <c r="AW1221" i="1"/>
  <c r="AX1221" i="1"/>
  <c r="AY1221" i="1"/>
  <c r="AZ1221" i="1"/>
  <c r="BA1221" i="1"/>
  <c r="BB1221" i="1"/>
  <c r="BC1221" i="1"/>
  <c r="BD1221" i="1"/>
  <c r="BE1221" i="1"/>
  <c r="A1236" i="1"/>
  <c r="C1236" i="1"/>
  <c r="E1236" i="1"/>
  <c r="F1236" i="1"/>
  <c r="G1236" i="1"/>
  <c r="H1236" i="1"/>
  <c r="I1236" i="1"/>
  <c r="J1236" i="1"/>
  <c r="K1236" i="1"/>
  <c r="L1236" i="1"/>
  <c r="M1236" i="1"/>
  <c r="N1236" i="1"/>
  <c r="O1236" i="1"/>
  <c r="P1236" i="1"/>
  <c r="Q1236" i="1"/>
  <c r="R1236" i="1"/>
  <c r="S1236" i="1"/>
  <c r="T1236" i="1"/>
  <c r="U1236" i="1"/>
  <c r="V1236" i="1"/>
  <c r="W1236" i="1"/>
  <c r="X1236" i="1"/>
  <c r="Y1236" i="1"/>
  <c r="Z1236" i="1"/>
  <c r="AA1236" i="1"/>
  <c r="AB1236" i="1"/>
  <c r="AC1236" i="1"/>
  <c r="AD1236" i="1"/>
  <c r="AE1236" i="1"/>
  <c r="AF1236" i="1"/>
  <c r="AG1236" i="1"/>
  <c r="AH1236" i="1"/>
  <c r="AI1236" i="1"/>
  <c r="AJ1236" i="1"/>
  <c r="AK1236" i="1"/>
  <c r="AL1236" i="1"/>
  <c r="AM1236" i="1"/>
  <c r="AN1236" i="1"/>
  <c r="AO1236" i="1"/>
  <c r="AP1236" i="1"/>
  <c r="AQ1236" i="1"/>
  <c r="AR1236" i="1"/>
  <c r="AS1236" i="1"/>
  <c r="AT1236" i="1"/>
  <c r="AU1236" i="1"/>
  <c r="AV1236" i="1"/>
  <c r="AW1236" i="1"/>
  <c r="AX1236" i="1"/>
  <c r="AY1236" i="1"/>
  <c r="AZ1236" i="1"/>
  <c r="BA1236" i="1"/>
  <c r="BB1236" i="1"/>
  <c r="BC1236" i="1"/>
  <c r="BD1236" i="1"/>
  <c r="BE1236" i="1"/>
  <c r="A1445" i="1"/>
  <c r="C1445" i="1"/>
  <c r="E1445" i="1"/>
  <c r="F1445" i="1"/>
  <c r="G1445" i="1"/>
  <c r="H1445" i="1"/>
  <c r="I1445" i="1"/>
  <c r="J1445" i="1"/>
  <c r="K1445" i="1"/>
  <c r="L1445" i="1"/>
  <c r="M1445" i="1"/>
  <c r="N1445" i="1"/>
  <c r="O1445" i="1"/>
  <c r="P1445" i="1"/>
  <c r="Q1445" i="1"/>
  <c r="R1445" i="1"/>
  <c r="S1445" i="1"/>
  <c r="T1445" i="1"/>
  <c r="U1445" i="1"/>
  <c r="V1445" i="1"/>
  <c r="W1445" i="1"/>
  <c r="X1445" i="1"/>
  <c r="Y1445" i="1"/>
  <c r="Z1445" i="1"/>
  <c r="AA1445" i="1"/>
  <c r="AB1445" i="1"/>
  <c r="AC1445" i="1"/>
  <c r="AD1445" i="1"/>
  <c r="AE1445" i="1"/>
  <c r="AF1445" i="1"/>
  <c r="AG1445" i="1"/>
  <c r="AH1445" i="1"/>
  <c r="AI1445" i="1"/>
  <c r="AJ1445" i="1"/>
  <c r="AK1445" i="1"/>
  <c r="AL1445" i="1"/>
  <c r="AM1445" i="1"/>
  <c r="AN1445" i="1"/>
  <c r="AO1445" i="1"/>
  <c r="AP1445" i="1"/>
  <c r="AQ1445" i="1"/>
  <c r="AR1445" i="1"/>
  <c r="AS1445" i="1"/>
  <c r="AT1445" i="1"/>
  <c r="AU1445" i="1"/>
  <c r="AV1445" i="1"/>
  <c r="AW1445" i="1"/>
  <c r="AX1445" i="1"/>
  <c r="AY1445" i="1"/>
  <c r="AZ1445" i="1"/>
  <c r="BA1445" i="1"/>
  <c r="BB1445" i="1"/>
  <c r="BC1445" i="1"/>
  <c r="BD1445" i="1"/>
  <c r="BE1445" i="1"/>
  <c r="A1463" i="1"/>
  <c r="C1463" i="1"/>
  <c r="E1463" i="1"/>
  <c r="F1463" i="1"/>
  <c r="G1463" i="1"/>
  <c r="H1463" i="1"/>
  <c r="I1463" i="1"/>
  <c r="J1463" i="1"/>
  <c r="K1463" i="1"/>
  <c r="L1463" i="1"/>
  <c r="M1463" i="1"/>
  <c r="N1463" i="1"/>
  <c r="O1463" i="1"/>
  <c r="P1463" i="1"/>
  <c r="Q1463" i="1"/>
  <c r="R1463" i="1"/>
  <c r="S1463" i="1"/>
  <c r="T1463" i="1"/>
  <c r="U1463" i="1"/>
  <c r="V1463" i="1"/>
  <c r="W1463" i="1"/>
  <c r="X1463" i="1"/>
  <c r="Y1463" i="1"/>
  <c r="Z1463" i="1"/>
  <c r="AA1463" i="1"/>
  <c r="AB1463" i="1"/>
  <c r="AC1463" i="1"/>
  <c r="AD1463" i="1"/>
  <c r="AE1463" i="1"/>
  <c r="AF1463" i="1"/>
  <c r="AG1463" i="1"/>
  <c r="AH1463" i="1"/>
  <c r="AI1463" i="1"/>
  <c r="AJ1463" i="1"/>
  <c r="AK1463" i="1"/>
  <c r="AL1463" i="1"/>
  <c r="AM1463" i="1"/>
  <c r="AN1463" i="1"/>
  <c r="AO1463" i="1"/>
  <c r="AP1463" i="1"/>
  <c r="AQ1463" i="1"/>
  <c r="AR1463" i="1"/>
  <c r="AS1463" i="1"/>
  <c r="AT1463" i="1"/>
  <c r="AU1463" i="1"/>
  <c r="AV1463" i="1"/>
  <c r="AW1463" i="1"/>
  <c r="AX1463" i="1"/>
  <c r="AY1463" i="1"/>
  <c r="AZ1463" i="1"/>
  <c r="BA1463" i="1"/>
  <c r="BB1463" i="1"/>
  <c r="BC1463" i="1"/>
  <c r="BD1463" i="1"/>
  <c r="BE1463" i="1"/>
  <c r="A1480" i="1"/>
  <c r="C1480" i="1"/>
  <c r="E1480" i="1"/>
  <c r="F1480" i="1"/>
  <c r="G1480" i="1"/>
  <c r="H1480" i="1"/>
  <c r="I1480" i="1"/>
  <c r="J1480" i="1"/>
  <c r="K1480" i="1"/>
  <c r="L1480" i="1"/>
  <c r="M1480" i="1"/>
  <c r="N1480" i="1"/>
  <c r="O1480" i="1"/>
  <c r="P1480" i="1"/>
  <c r="Q1480" i="1"/>
  <c r="R1480" i="1"/>
  <c r="S1480" i="1"/>
  <c r="T1480" i="1"/>
  <c r="U1480" i="1"/>
  <c r="V1480" i="1"/>
  <c r="W1480" i="1"/>
  <c r="X1480" i="1"/>
  <c r="Y1480" i="1"/>
  <c r="Z1480" i="1"/>
  <c r="AA1480" i="1"/>
  <c r="AB1480" i="1"/>
  <c r="AC1480" i="1"/>
  <c r="AD1480" i="1"/>
  <c r="AE1480" i="1"/>
  <c r="AF1480" i="1"/>
  <c r="AG1480" i="1"/>
  <c r="AH1480" i="1"/>
  <c r="AI1480" i="1"/>
  <c r="AJ1480" i="1"/>
  <c r="AK1480" i="1"/>
  <c r="AL1480" i="1"/>
  <c r="AM1480" i="1"/>
  <c r="AN1480" i="1"/>
  <c r="AO1480" i="1"/>
  <c r="AP1480" i="1"/>
  <c r="AQ1480" i="1"/>
  <c r="AR1480" i="1"/>
  <c r="AS1480" i="1"/>
  <c r="AT1480" i="1"/>
  <c r="AU1480" i="1"/>
  <c r="AV1480" i="1"/>
  <c r="AW1480" i="1"/>
  <c r="AX1480" i="1"/>
  <c r="AY1480" i="1"/>
  <c r="AZ1480" i="1"/>
  <c r="BA1480" i="1"/>
  <c r="BB1480" i="1"/>
  <c r="BC1480" i="1"/>
  <c r="BD1480" i="1"/>
  <c r="BE1480" i="1"/>
  <c r="A55" i="1"/>
  <c r="C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A77" i="1"/>
  <c r="C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A93" i="1"/>
  <c r="C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A185" i="1"/>
  <c r="C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A199" i="1"/>
  <c r="C199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A262" i="1"/>
  <c r="C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A283" i="1"/>
  <c r="C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A298" i="1"/>
  <c r="C298" i="1"/>
  <c r="E298" i="1"/>
  <c r="F298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A327" i="1"/>
  <c r="C327" i="1"/>
  <c r="E327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A350" i="1"/>
  <c r="C350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A847" i="1"/>
  <c r="C847" i="1"/>
  <c r="E847" i="1"/>
  <c r="F847" i="1"/>
  <c r="G847" i="1"/>
  <c r="H847" i="1"/>
  <c r="I847" i="1"/>
  <c r="J847" i="1"/>
  <c r="K847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X847" i="1"/>
  <c r="Y847" i="1"/>
  <c r="Z847" i="1"/>
  <c r="AA847" i="1"/>
  <c r="AB847" i="1"/>
  <c r="AC847" i="1"/>
  <c r="AD847" i="1"/>
  <c r="AE847" i="1"/>
  <c r="AF847" i="1"/>
  <c r="AG847" i="1"/>
  <c r="AH847" i="1"/>
  <c r="AI847" i="1"/>
  <c r="AJ847" i="1"/>
  <c r="AK847" i="1"/>
  <c r="AL847" i="1"/>
  <c r="AM847" i="1"/>
  <c r="AN847" i="1"/>
  <c r="AO847" i="1"/>
  <c r="AP847" i="1"/>
  <c r="AQ847" i="1"/>
  <c r="AR847" i="1"/>
  <c r="AS847" i="1"/>
  <c r="AT847" i="1"/>
  <c r="AU847" i="1"/>
  <c r="AV847" i="1"/>
  <c r="AW847" i="1"/>
  <c r="AX847" i="1"/>
  <c r="AY847" i="1"/>
  <c r="AZ847" i="1"/>
  <c r="BA847" i="1"/>
  <c r="BB847" i="1"/>
  <c r="BC847" i="1"/>
  <c r="BD847" i="1"/>
  <c r="BE847" i="1"/>
  <c r="A872" i="1"/>
  <c r="C872" i="1"/>
  <c r="E872" i="1"/>
  <c r="F872" i="1"/>
  <c r="G872" i="1"/>
  <c r="H872" i="1"/>
  <c r="I872" i="1"/>
  <c r="J872" i="1"/>
  <c r="K872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AG872" i="1"/>
  <c r="AH872" i="1"/>
  <c r="AI872" i="1"/>
  <c r="AJ872" i="1"/>
  <c r="AK872" i="1"/>
  <c r="AL872" i="1"/>
  <c r="AM872" i="1"/>
  <c r="AN872" i="1"/>
  <c r="AO872" i="1"/>
  <c r="AP872" i="1"/>
  <c r="AQ872" i="1"/>
  <c r="AR872" i="1"/>
  <c r="AS872" i="1"/>
  <c r="AT872" i="1"/>
  <c r="AU872" i="1"/>
  <c r="AV872" i="1"/>
  <c r="AW872" i="1"/>
  <c r="AX872" i="1"/>
  <c r="AY872" i="1"/>
  <c r="AZ872" i="1"/>
  <c r="BA872" i="1"/>
  <c r="BB872" i="1"/>
  <c r="BC872" i="1"/>
  <c r="BD872" i="1"/>
  <c r="BE872" i="1"/>
  <c r="A892" i="1"/>
  <c r="C892" i="1"/>
  <c r="E892" i="1"/>
  <c r="F892" i="1"/>
  <c r="G892" i="1"/>
  <c r="H892" i="1"/>
  <c r="I892" i="1"/>
  <c r="J892" i="1"/>
  <c r="K892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AG892" i="1"/>
  <c r="AH892" i="1"/>
  <c r="AI892" i="1"/>
  <c r="AJ892" i="1"/>
  <c r="AK892" i="1"/>
  <c r="AL892" i="1"/>
  <c r="AM892" i="1"/>
  <c r="AN892" i="1"/>
  <c r="AO892" i="1"/>
  <c r="AP892" i="1"/>
  <c r="AQ892" i="1"/>
  <c r="AR892" i="1"/>
  <c r="AS892" i="1"/>
  <c r="AT892" i="1"/>
  <c r="AU892" i="1"/>
  <c r="AV892" i="1"/>
  <c r="AW892" i="1"/>
  <c r="AX892" i="1"/>
  <c r="AY892" i="1"/>
  <c r="AZ892" i="1"/>
  <c r="BA892" i="1"/>
  <c r="BB892" i="1"/>
  <c r="BC892" i="1"/>
  <c r="BD892" i="1"/>
  <c r="BE892" i="1"/>
  <c r="A633" i="1"/>
  <c r="C633" i="1"/>
  <c r="E633" i="1"/>
  <c r="F633" i="1"/>
  <c r="G633" i="1"/>
  <c r="H633" i="1"/>
  <c r="I633" i="1"/>
  <c r="J633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Z633" i="1"/>
  <c r="AA633" i="1"/>
  <c r="AB633" i="1"/>
  <c r="AC633" i="1"/>
  <c r="AD633" i="1"/>
  <c r="AE633" i="1"/>
  <c r="AF633" i="1"/>
  <c r="AG633" i="1"/>
  <c r="AH633" i="1"/>
  <c r="AI633" i="1"/>
  <c r="AJ633" i="1"/>
  <c r="AK633" i="1"/>
  <c r="AL633" i="1"/>
  <c r="AM633" i="1"/>
  <c r="AN633" i="1"/>
  <c r="AO633" i="1"/>
  <c r="AP633" i="1"/>
  <c r="AQ633" i="1"/>
  <c r="AR633" i="1"/>
  <c r="AS633" i="1"/>
  <c r="AT633" i="1"/>
  <c r="AU633" i="1"/>
  <c r="AV633" i="1"/>
  <c r="AW633" i="1"/>
  <c r="AX633" i="1"/>
  <c r="AY633" i="1"/>
  <c r="AZ633" i="1"/>
  <c r="BA633" i="1"/>
  <c r="BB633" i="1"/>
  <c r="BC633" i="1"/>
  <c r="BD633" i="1"/>
  <c r="BE633" i="1"/>
  <c r="A649" i="1"/>
  <c r="C649" i="1"/>
  <c r="E649" i="1"/>
  <c r="F649" i="1"/>
  <c r="G649" i="1"/>
  <c r="H649" i="1"/>
  <c r="I649" i="1"/>
  <c r="J649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AD649" i="1"/>
  <c r="AE649" i="1"/>
  <c r="AF649" i="1"/>
  <c r="AG649" i="1"/>
  <c r="AH649" i="1"/>
  <c r="AI649" i="1"/>
  <c r="AJ649" i="1"/>
  <c r="AK649" i="1"/>
  <c r="AL649" i="1"/>
  <c r="AM649" i="1"/>
  <c r="AN649" i="1"/>
  <c r="AO649" i="1"/>
  <c r="AP649" i="1"/>
  <c r="AQ649" i="1"/>
  <c r="AR649" i="1"/>
  <c r="AS649" i="1"/>
  <c r="AT649" i="1"/>
  <c r="AU649" i="1"/>
  <c r="AV649" i="1"/>
  <c r="AW649" i="1"/>
  <c r="AX649" i="1"/>
  <c r="AY649" i="1"/>
  <c r="AZ649" i="1"/>
  <c r="BA649" i="1"/>
  <c r="BB649" i="1"/>
  <c r="BC649" i="1"/>
  <c r="BD649" i="1"/>
  <c r="BE649" i="1"/>
  <c r="A655" i="1"/>
  <c r="C655" i="1"/>
  <c r="E655" i="1"/>
  <c r="F655" i="1"/>
  <c r="G655" i="1"/>
  <c r="H655" i="1"/>
  <c r="I655" i="1"/>
  <c r="J655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Z655" i="1"/>
  <c r="AA655" i="1"/>
  <c r="AB655" i="1"/>
  <c r="AC655" i="1"/>
  <c r="AD655" i="1"/>
  <c r="AE655" i="1"/>
  <c r="AF655" i="1"/>
  <c r="AG655" i="1"/>
  <c r="AH655" i="1"/>
  <c r="AI655" i="1"/>
  <c r="AJ655" i="1"/>
  <c r="AK655" i="1"/>
  <c r="AL655" i="1"/>
  <c r="AM655" i="1"/>
  <c r="AN655" i="1"/>
  <c r="AO655" i="1"/>
  <c r="AP655" i="1"/>
  <c r="AQ655" i="1"/>
  <c r="AR655" i="1"/>
  <c r="AS655" i="1"/>
  <c r="AT655" i="1"/>
  <c r="AU655" i="1"/>
  <c r="AV655" i="1"/>
  <c r="AW655" i="1"/>
  <c r="AX655" i="1"/>
  <c r="AY655" i="1"/>
  <c r="AZ655" i="1"/>
  <c r="BA655" i="1"/>
  <c r="BB655" i="1"/>
  <c r="BC655" i="1"/>
  <c r="BD655" i="1"/>
  <c r="BE655" i="1"/>
  <c r="A1100" i="1"/>
  <c r="C1100" i="1"/>
  <c r="E1100" i="1"/>
  <c r="F1100" i="1"/>
  <c r="G1100" i="1"/>
  <c r="H1100" i="1"/>
  <c r="I1100" i="1"/>
  <c r="J1100" i="1"/>
  <c r="K1100" i="1"/>
  <c r="L1100" i="1"/>
  <c r="M1100" i="1"/>
  <c r="N1100" i="1"/>
  <c r="O1100" i="1"/>
  <c r="P1100" i="1"/>
  <c r="Q1100" i="1"/>
  <c r="R1100" i="1"/>
  <c r="S1100" i="1"/>
  <c r="T1100" i="1"/>
  <c r="U1100" i="1"/>
  <c r="V1100" i="1"/>
  <c r="W1100" i="1"/>
  <c r="X1100" i="1"/>
  <c r="Y1100" i="1"/>
  <c r="Z1100" i="1"/>
  <c r="AA1100" i="1"/>
  <c r="AB1100" i="1"/>
  <c r="AC1100" i="1"/>
  <c r="AD1100" i="1"/>
  <c r="AE1100" i="1"/>
  <c r="AF1100" i="1"/>
  <c r="AG1100" i="1"/>
  <c r="AH1100" i="1"/>
  <c r="AI1100" i="1"/>
  <c r="AJ1100" i="1"/>
  <c r="AK1100" i="1"/>
  <c r="AL1100" i="1"/>
  <c r="AM1100" i="1"/>
  <c r="AN1100" i="1"/>
  <c r="AO1100" i="1"/>
  <c r="AP1100" i="1"/>
  <c r="AQ1100" i="1"/>
  <c r="AR1100" i="1"/>
  <c r="AS1100" i="1"/>
  <c r="AT1100" i="1"/>
  <c r="AU1100" i="1"/>
  <c r="AV1100" i="1"/>
  <c r="AW1100" i="1"/>
  <c r="AX1100" i="1"/>
  <c r="AY1100" i="1"/>
  <c r="AZ1100" i="1"/>
  <c r="BA1100" i="1"/>
  <c r="BB1100" i="1"/>
  <c r="BC1100" i="1"/>
  <c r="BD1100" i="1"/>
  <c r="BE1100" i="1"/>
  <c r="A1119" i="1"/>
  <c r="C1119" i="1"/>
  <c r="E1119" i="1"/>
  <c r="F1119" i="1"/>
  <c r="G1119" i="1"/>
  <c r="H1119" i="1"/>
  <c r="I1119" i="1"/>
  <c r="J1119" i="1"/>
  <c r="K1119" i="1"/>
  <c r="L1119" i="1"/>
  <c r="M1119" i="1"/>
  <c r="N1119" i="1"/>
  <c r="O1119" i="1"/>
  <c r="P1119" i="1"/>
  <c r="Q1119" i="1"/>
  <c r="R1119" i="1"/>
  <c r="S1119" i="1"/>
  <c r="T1119" i="1"/>
  <c r="U1119" i="1"/>
  <c r="V1119" i="1"/>
  <c r="W1119" i="1"/>
  <c r="X1119" i="1"/>
  <c r="Y1119" i="1"/>
  <c r="Z1119" i="1"/>
  <c r="AA1119" i="1"/>
  <c r="AB1119" i="1"/>
  <c r="AC1119" i="1"/>
  <c r="AD1119" i="1"/>
  <c r="AE1119" i="1"/>
  <c r="AF1119" i="1"/>
  <c r="AG1119" i="1"/>
  <c r="AH1119" i="1"/>
  <c r="AI1119" i="1"/>
  <c r="AJ1119" i="1"/>
  <c r="AK1119" i="1"/>
  <c r="AL1119" i="1"/>
  <c r="AM1119" i="1"/>
  <c r="AN1119" i="1"/>
  <c r="AO1119" i="1"/>
  <c r="AP1119" i="1"/>
  <c r="AQ1119" i="1"/>
  <c r="AR1119" i="1"/>
  <c r="AS1119" i="1"/>
  <c r="AT1119" i="1"/>
  <c r="AU1119" i="1"/>
  <c r="AV1119" i="1"/>
  <c r="AW1119" i="1"/>
  <c r="AX1119" i="1"/>
  <c r="AY1119" i="1"/>
  <c r="AZ1119" i="1"/>
  <c r="BA1119" i="1"/>
  <c r="BB1119" i="1"/>
  <c r="BC1119" i="1"/>
  <c r="BD1119" i="1"/>
  <c r="BE1119" i="1"/>
  <c r="A1128" i="1"/>
  <c r="C1128" i="1"/>
  <c r="E1128" i="1"/>
  <c r="F1128" i="1"/>
  <c r="G1128" i="1"/>
  <c r="H1128" i="1"/>
  <c r="I1128" i="1"/>
  <c r="J1128" i="1"/>
  <c r="K1128" i="1"/>
  <c r="L1128" i="1"/>
  <c r="M1128" i="1"/>
  <c r="N1128" i="1"/>
  <c r="O1128" i="1"/>
  <c r="P1128" i="1"/>
  <c r="Q1128" i="1"/>
  <c r="R1128" i="1"/>
  <c r="S1128" i="1"/>
  <c r="T1128" i="1"/>
  <c r="U1128" i="1"/>
  <c r="V1128" i="1"/>
  <c r="W1128" i="1"/>
  <c r="X1128" i="1"/>
  <c r="Y1128" i="1"/>
  <c r="Z1128" i="1"/>
  <c r="AA1128" i="1"/>
  <c r="AB1128" i="1"/>
  <c r="AC1128" i="1"/>
  <c r="AD1128" i="1"/>
  <c r="AE1128" i="1"/>
  <c r="AF1128" i="1"/>
  <c r="AG1128" i="1"/>
  <c r="AH1128" i="1"/>
  <c r="AI1128" i="1"/>
  <c r="AJ1128" i="1"/>
  <c r="AK1128" i="1"/>
  <c r="AL1128" i="1"/>
  <c r="AM1128" i="1"/>
  <c r="AN1128" i="1"/>
  <c r="AO1128" i="1"/>
  <c r="AP1128" i="1"/>
  <c r="AQ1128" i="1"/>
  <c r="AR1128" i="1"/>
  <c r="AS1128" i="1"/>
  <c r="AT1128" i="1"/>
  <c r="AU1128" i="1"/>
  <c r="AV1128" i="1"/>
  <c r="AW1128" i="1"/>
  <c r="AX1128" i="1"/>
  <c r="AY1128" i="1"/>
  <c r="AZ1128" i="1"/>
  <c r="BA1128" i="1"/>
  <c r="BB1128" i="1"/>
  <c r="BC1128" i="1"/>
  <c r="BD1128" i="1"/>
  <c r="BE1128" i="1"/>
  <c r="A1298" i="1"/>
  <c r="C1298" i="1"/>
  <c r="E1298" i="1"/>
  <c r="F1298" i="1"/>
  <c r="G1298" i="1"/>
  <c r="H1298" i="1"/>
  <c r="I1298" i="1"/>
  <c r="J1298" i="1"/>
  <c r="K1298" i="1"/>
  <c r="L1298" i="1"/>
  <c r="M1298" i="1"/>
  <c r="N1298" i="1"/>
  <c r="O1298" i="1"/>
  <c r="P1298" i="1"/>
  <c r="Q1298" i="1"/>
  <c r="R1298" i="1"/>
  <c r="S1298" i="1"/>
  <c r="T1298" i="1"/>
  <c r="U1298" i="1"/>
  <c r="V1298" i="1"/>
  <c r="W1298" i="1"/>
  <c r="X1298" i="1"/>
  <c r="Y1298" i="1"/>
  <c r="Z1298" i="1"/>
  <c r="AA1298" i="1"/>
  <c r="AB1298" i="1"/>
  <c r="AC1298" i="1"/>
  <c r="AD1298" i="1"/>
  <c r="AE1298" i="1"/>
  <c r="AF1298" i="1"/>
  <c r="AG1298" i="1"/>
  <c r="AH1298" i="1"/>
  <c r="AI1298" i="1"/>
  <c r="AJ1298" i="1"/>
  <c r="AK1298" i="1"/>
  <c r="AL1298" i="1"/>
  <c r="AM1298" i="1"/>
  <c r="AN1298" i="1"/>
  <c r="AO1298" i="1"/>
  <c r="AP1298" i="1"/>
  <c r="AQ1298" i="1"/>
  <c r="AR1298" i="1"/>
  <c r="AS1298" i="1"/>
  <c r="AT1298" i="1"/>
  <c r="AU1298" i="1"/>
  <c r="AV1298" i="1"/>
  <c r="AW1298" i="1"/>
  <c r="AX1298" i="1"/>
  <c r="AY1298" i="1"/>
  <c r="AZ1298" i="1"/>
  <c r="BA1298" i="1"/>
  <c r="BB1298" i="1"/>
  <c r="BC1298" i="1"/>
  <c r="BD1298" i="1"/>
  <c r="BE1298" i="1"/>
  <c r="A1314" i="1"/>
  <c r="C1314" i="1"/>
  <c r="E1314" i="1"/>
  <c r="F1314" i="1"/>
  <c r="G1314" i="1"/>
  <c r="H1314" i="1"/>
  <c r="I1314" i="1"/>
  <c r="J1314" i="1"/>
  <c r="K1314" i="1"/>
  <c r="L1314" i="1"/>
  <c r="M1314" i="1"/>
  <c r="N1314" i="1"/>
  <c r="O1314" i="1"/>
  <c r="P1314" i="1"/>
  <c r="Q1314" i="1"/>
  <c r="R1314" i="1"/>
  <c r="S1314" i="1"/>
  <c r="T1314" i="1"/>
  <c r="U1314" i="1"/>
  <c r="V1314" i="1"/>
  <c r="W1314" i="1"/>
  <c r="X1314" i="1"/>
  <c r="Y1314" i="1"/>
  <c r="Z1314" i="1"/>
  <c r="AA1314" i="1"/>
  <c r="AB1314" i="1"/>
  <c r="AC1314" i="1"/>
  <c r="AD1314" i="1"/>
  <c r="AE1314" i="1"/>
  <c r="AF1314" i="1"/>
  <c r="AG1314" i="1"/>
  <c r="AH1314" i="1"/>
  <c r="AI1314" i="1"/>
  <c r="AJ1314" i="1"/>
  <c r="AK1314" i="1"/>
  <c r="AL1314" i="1"/>
  <c r="AM1314" i="1"/>
  <c r="AN1314" i="1"/>
  <c r="AO1314" i="1"/>
  <c r="AP1314" i="1"/>
  <c r="AQ1314" i="1"/>
  <c r="AR1314" i="1"/>
  <c r="AS1314" i="1"/>
  <c r="AT1314" i="1"/>
  <c r="AU1314" i="1"/>
  <c r="AV1314" i="1"/>
  <c r="AW1314" i="1"/>
  <c r="AX1314" i="1"/>
  <c r="AY1314" i="1"/>
  <c r="AZ1314" i="1"/>
  <c r="BA1314" i="1"/>
  <c r="BB1314" i="1"/>
  <c r="BC1314" i="1"/>
  <c r="BD1314" i="1"/>
  <c r="BE1314" i="1"/>
  <c r="A1330" i="1"/>
  <c r="C1330" i="1"/>
  <c r="E1330" i="1"/>
  <c r="F1330" i="1"/>
  <c r="G1330" i="1"/>
  <c r="H1330" i="1"/>
  <c r="I1330" i="1"/>
  <c r="J1330" i="1"/>
  <c r="K1330" i="1"/>
  <c r="L1330" i="1"/>
  <c r="M1330" i="1"/>
  <c r="N1330" i="1"/>
  <c r="O1330" i="1"/>
  <c r="P1330" i="1"/>
  <c r="Q1330" i="1"/>
  <c r="R1330" i="1"/>
  <c r="S1330" i="1"/>
  <c r="T1330" i="1"/>
  <c r="U1330" i="1"/>
  <c r="V1330" i="1"/>
  <c r="W1330" i="1"/>
  <c r="X1330" i="1"/>
  <c r="Y1330" i="1"/>
  <c r="Z1330" i="1"/>
  <c r="AA1330" i="1"/>
  <c r="AB1330" i="1"/>
  <c r="AC1330" i="1"/>
  <c r="AD1330" i="1"/>
  <c r="AE1330" i="1"/>
  <c r="AF1330" i="1"/>
  <c r="AG1330" i="1"/>
  <c r="AH1330" i="1"/>
  <c r="AI1330" i="1"/>
  <c r="AJ1330" i="1"/>
  <c r="AK1330" i="1"/>
  <c r="AL1330" i="1"/>
  <c r="AM1330" i="1"/>
  <c r="AN1330" i="1"/>
  <c r="AO1330" i="1"/>
  <c r="AP1330" i="1"/>
  <c r="AQ1330" i="1"/>
  <c r="AR1330" i="1"/>
  <c r="AS1330" i="1"/>
  <c r="AT1330" i="1"/>
  <c r="AU1330" i="1"/>
  <c r="AV1330" i="1"/>
  <c r="AW1330" i="1"/>
  <c r="AX1330" i="1"/>
  <c r="AY1330" i="1"/>
  <c r="AZ1330" i="1"/>
  <c r="BA1330" i="1"/>
  <c r="BB1330" i="1"/>
  <c r="BC1330" i="1"/>
  <c r="BD1330" i="1"/>
  <c r="BE1330" i="1"/>
  <c r="A52" i="1"/>
  <c r="C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A51" i="1"/>
  <c r="C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A72" i="1"/>
  <c r="C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A71" i="1"/>
  <c r="C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A1293" i="1"/>
  <c r="C1293" i="1"/>
  <c r="E1293" i="1"/>
  <c r="F1293" i="1"/>
  <c r="G1293" i="1"/>
  <c r="H1293" i="1"/>
  <c r="I1293" i="1"/>
  <c r="J1293" i="1"/>
  <c r="K1293" i="1"/>
  <c r="L1293" i="1"/>
  <c r="M1293" i="1"/>
  <c r="N1293" i="1"/>
  <c r="O1293" i="1"/>
  <c r="P1293" i="1"/>
  <c r="Q1293" i="1"/>
  <c r="R1293" i="1"/>
  <c r="S1293" i="1"/>
  <c r="T1293" i="1"/>
  <c r="U1293" i="1"/>
  <c r="V1293" i="1"/>
  <c r="W1293" i="1"/>
  <c r="X1293" i="1"/>
  <c r="Y1293" i="1"/>
  <c r="Z1293" i="1"/>
  <c r="AA1293" i="1"/>
  <c r="AB1293" i="1"/>
  <c r="AC1293" i="1"/>
  <c r="AD1293" i="1"/>
  <c r="AE1293" i="1"/>
  <c r="AF1293" i="1"/>
  <c r="AG1293" i="1"/>
  <c r="AH1293" i="1"/>
  <c r="AI1293" i="1"/>
  <c r="AJ1293" i="1"/>
  <c r="AK1293" i="1"/>
  <c r="AL1293" i="1"/>
  <c r="AM1293" i="1"/>
  <c r="AN1293" i="1"/>
  <c r="AO1293" i="1"/>
  <c r="AP1293" i="1"/>
  <c r="AQ1293" i="1"/>
  <c r="AR1293" i="1"/>
  <c r="AS1293" i="1"/>
  <c r="AT1293" i="1"/>
  <c r="AU1293" i="1"/>
  <c r="AV1293" i="1"/>
  <c r="AW1293" i="1"/>
  <c r="AX1293" i="1"/>
  <c r="AY1293" i="1"/>
  <c r="AZ1293" i="1"/>
  <c r="BA1293" i="1"/>
  <c r="BB1293" i="1"/>
  <c r="BC1293" i="1"/>
  <c r="BD1293" i="1"/>
  <c r="BE1293" i="1"/>
  <c r="A195" i="1"/>
  <c r="C195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A626" i="1"/>
  <c r="C626" i="1"/>
  <c r="E626" i="1"/>
  <c r="F626" i="1"/>
  <c r="G626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AG626" i="1"/>
  <c r="AH626" i="1"/>
  <c r="AI626" i="1"/>
  <c r="AJ626" i="1"/>
  <c r="AK626" i="1"/>
  <c r="AL626" i="1"/>
  <c r="AM626" i="1"/>
  <c r="AN626" i="1"/>
  <c r="AO626" i="1"/>
  <c r="AP626" i="1"/>
  <c r="AQ626" i="1"/>
  <c r="AR626" i="1"/>
  <c r="AS626" i="1"/>
  <c r="AT626" i="1"/>
  <c r="AU626" i="1"/>
  <c r="AV626" i="1"/>
  <c r="AW626" i="1"/>
  <c r="AX626" i="1"/>
  <c r="AY626" i="1"/>
  <c r="AZ626" i="1"/>
  <c r="BA626" i="1"/>
  <c r="BB626" i="1"/>
  <c r="BC626" i="1"/>
  <c r="BD626" i="1"/>
  <c r="BE626" i="1"/>
  <c r="A647" i="1"/>
  <c r="C647" i="1"/>
  <c r="E647" i="1"/>
  <c r="F647" i="1"/>
  <c r="G647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AD647" i="1"/>
  <c r="AE647" i="1"/>
  <c r="AF647" i="1"/>
  <c r="AG647" i="1"/>
  <c r="AH647" i="1"/>
  <c r="AI647" i="1"/>
  <c r="AJ647" i="1"/>
  <c r="AK647" i="1"/>
  <c r="AL647" i="1"/>
  <c r="AM647" i="1"/>
  <c r="AN647" i="1"/>
  <c r="AO647" i="1"/>
  <c r="AP647" i="1"/>
  <c r="AQ647" i="1"/>
  <c r="AR647" i="1"/>
  <c r="AS647" i="1"/>
  <c r="AT647" i="1"/>
  <c r="AU647" i="1"/>
  <c r="AV647" i="1"/>
  <c r="AW647" i="1"/>
  <c r="AX647" i="1"/>
  <c r="AY647" i="1"/>
  <c r="AZ647" i="1"/>
  <c r="BA647" i="1"/>
  <c r="BB647" i="1"/>
  <c r="BC647" i="1"/>
  <c r="BD647" i="1"/>
  <c r="BE647" i="1"/>
  <c r="A654" i="1"/>
  <c r="C654" i="1"/>
  <c r="E654" i="1"/>
  <c r="F654" i="1"/>
  <c r="G654" i="1"/>
  <c r="H654" i="1"/>
  <c r="I654" i="1"/>
  <c r="J654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AG654" i="1"/>
  <c r="AH654" i="1"/>
  <c r="AI654" i="1"/>
  <c r="AJ654" i="1"/>
  <c r="AK654" i="1"/>
  <c r="AL654" i="1"/>
  <c r="AM654" i="1"/>
  <c r="AN654" i="1"/>
  <c r="AO654" i="1"/>
  <c r="AP654" i="1"/>
  <c r="AQ654" i="1"/>
  <c r="AR654" i="1"/>
  <c r="AS654" i="1"/>
  <c r="AT654" i="1"/>
  <c r="AU654" i="1"/>
  <c r="AV654" i="1"/>
  <c r="AW654" i="1"/>
  <c r="AX654" i="1"/>
  <c r="AY654" i="1"/>
  <c r="AZ654" i="1"/>
  <c r="BA654" i="1"/>
  <c r="BB654" i="1"/>
  <c r="BC654" i="1"/>
  <c r="BD654" i="1"/>
  <c r="BE654" i="1"/>
  <c r="A1346" i="1"/>
  <c r="C1346" i="1"/>
  <c r="E1346" i="1"/>
  <c r="F1346" i="1"/>
  <c r="G1346" i="1"/>
  <c r="H1346" i="1"/>
  <c r="I1346" i="1"/>
  <c r="J1346" i="1"/>
  <c r="K1346" i="1"/>
  <c r="L1346" i="1"/>
  <c r="M1346" i="1"/>
  <c r="N1346" i="1"/>
  <c r="O1346" i="1"/>
  <c r="P1346" i="1"/>
  <c r="Q1346" i="1"/>
  <c r="R1346" i="1"/>
  <c r="S1346" i="1"/>
  <c r="T1346" i="1"/>
  <c r="U1346" i="1"/>
  <c r="V1346" i="1"/>
  <c r="W1346" i="1"/>
  <c r="X1346" i="1"/>
  <c r="Y1346" i="1"/>
  <c r="Z1346" i="1"/>
  <c r="AA1346" i="1"/>
  <c r="AB1346" i="1"/>
  <c r="AC1346" i="1"/>
  <c r="AD1346" i="1"/>
  <c r="AE1346" i="1"/>
  <c r="AF1346" i="1"/>
  <c r="AG1346" i="1"/>
  <c r="AH1346" i="1"/>
  <c r="AI1346" i="1"/>
  <c r="AJ1346" i="1"/>
  <c r="AK1346" i="1"/>
  <c r="AL1346" i="1"/>
  <c r="AM1346" i="1"/>
  <c r="AN1346" i="1"/>
  <c r="AO1346" i="1"/>
  <c r="AP1346" i="1"/>
  <c r="AQ1346" i="1"/>
  <c r="AR1346" i="1"/>
  <c r="AS1346" i="1"/>
  <c r="AT1346" i="1"/>
  <c r="AU1346" i="1"/>
  <c r="AV1346" i="1"/>
  <c r="AW1346" i="1"/>
  <c r="AX1346" i="1"/>
  <c r="AY1346" i="1"/>
  <c r="AZ1346" i="1"/>
  <c r="BA1346" i="1"/>
  <c r="BB1346" i="1"/>
  <c r="BC1346" i="1"/>
  <c r="BD1346" i="1"/>
  <c r="BE1346" i="1"/>
  <c r="A1365" i="1"/>
  <c r="C1365" i="1"/>
  <c r="E1365" i="1"/>
  <c r="F1365" i="1"/>
  <c r="G1365" i="1"/>
  <c r="H1365" i="1"/>
  <c r="I1365" i="1"/>
  <c r="J1365" i="1"/>
  <c r="K1365" i="1"/>
  <c r="L1365" i="1"/>
  <c r="M1365" i="1"/>
  <c r="N1365" i="1"/>
  <c r="O1365" i="1"/>
  <c r="P1365" i="1"/>
  <c r="Q1365" i="1"/>
  <c r="R1365" i="1"/>
  <c r="S1365" i="1"/>
  <c r="T1365" i="1"/>
  <c r="U1365" i="1"/>
  <c r="V1365" i="1"/>
  <c r="W1365" i="1"/>
  <c r="X1365" i="1"/>
  <c r="Y1365" i="1"/>
  <c r="Z1365" i="1"/>
  <c r="AA1365" i="1"/>
  <c r="AB1365" i="1"/>
  <c r="AC1365" i="1"/>
  <c r="AD1365" i="1"/>
  <c r="AE1365" i="1"/>
  <c r="AF1365" i="1"/>
  <c r="AG1365" i="1"/>
  <c r="AH1365" i="1"/>
  <c r="AI1365" i="1"/>
  <c r="AJ1365" i="1"/>
  <c r="AK1365" i="1"/>
  <c r="AL1365" i="1"/>
  <c r="AM1365" i="1"/>
  <c r="AN1365" i="1"/>
  <c r="AO1365" i="1"/>
  <c r="AP1365" i="1"/>
  <c r="AQ1365" i="1"/>
  <c r="AR1365" i="1"/>
  <c r="AS1365" i="1"/>
  <c r="AT1365" i="1"/>
  <c r="AU1365" i="1"/>
  <c r="AV1365" i="1"/>
  <c r="AW1365" i="1"/>
  <c r="AX1365" i="1"/>
  <c r="AY1365" i="1"/>
  <c r="AZ1365" i="1"/>
  <c r="BA1365" i="1"/>
  <c r="BB1365" i="1"/>
  <c r="BC1365" i="1"/>
  <c r="BD1365" i="1"/>
  <c r="BE1365" i="1"/>
  <c r="A217" i="1"/>
  <c r="C217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A1437" i="1"/>
  <c r="C1437" i="1"/>
  <c r="E1437" i="1"/>
  <c r="F1437" i="1"/>
  <c r="G1437" i="1"/>
  <c r="H1437" i="1"/>
  <c r="I1437" i="1"/>
  <c r="J1437" i="1"/>
  <c r="K1437" i="1"/>
  <c r="L1437" i="1"/>
  <c r="M1437" i="1"/>
  <c r="N1437" i="1"/>
  <c r="O1437" i="1"/>
  <c r="P1437" i="1"/>
  <c r="Q1437" i="1"/>
  <c r="R1437" i="1"/>
  <c r="S1437" i="1"/>
  <c r="T1437" i="1"/>
  <c r="U1437" i="1"/>
  <c r="V1437" i="1"/>
  <c r="W1437" i="1"/>
  <c r="X1437" i="1"/>
  <c r="Y1437" i="1"/>
  <c r="Z1437" i="1"/>
  <c r="AA1437" i="1"/>
  <c r="AB1437" i="1"/>
  <c r="AC1437" i="1"/>
  <c r="AD1437" i="1"/>
  <c r="AE1437" i="1"/>
  <c r="AF1437" i="1"/>
  <c r="AG1437" i="1"/>
  <c r="AH1437" i="1"/>
  <c r="AI1437" i="1"/>
  <c r="AJ1437" i="1"/>
  <c r="AK1437" i="1"/>
  <c r="AL1437" i="1"/>
  <c r="AM1437" i="1"/>
  <c r="AN1437" i="1"/>
  <c r="AO1437" i="1"/>
  <c r="AP1437" i="1"/>
  <c r="AQ1437" i="1"/>
  <c r="AR1437" i="1"/>
  <c r="AS1437" i="1"/>
  <c r="AT1437" i="1"/>
  <c r="AU1437" i="1"/>
  <c r="AV1437" i="1"/>
  <c r="AW1437" i="1"/>
  <c r="AX1437" i="1"/>
  <c r="AY1437" i="1"/>
  <c r="AZ1437" i="1"/>
  <c r="BA1437" i="1"/>
  <c r="BB1437" i="1"/>
  <c r="BC1437" i="1"/>
  <c r="BD1437" i="1"/>
  <c r="BE1437" i="1"/>
  <c r="A1455" i="1"/>
  <c r="C1455" i="1"/>
  <c r="E1455" i="1"/>
  <c r="F1455" i="1"/>
  <c r="G1455" i="1"/>
  <c r="H1455" i="1"/>
  <c r="I1455" i="1"/>
  <c r="J1455" i="1"/>
  <c r="K1455" i="1"/>
  <c r="L1455" i="1"/>
  <c r="M1455" i="1"/>
  <c r="N1455" i="1"/>
  <c r="O1455" i="1"/>
  <c r="P1455" i="1"/>
  <c r="Q1455" i="1"/>
  <c r="R1455" i="1"/>
  <c r="S1455" i="1"/>
  <c r="T1455" i="1"/>
  <c r="U1455" i="1"/>
  <c r="V1455" i="1"/>
  <c r="W1455" i="1"/>
  <c r="X1455" i="1"/>
  <c r="Y1455" i="1"/>
  <c r="Z1455" i="1"/>
  <c r="AA1455" i="1"/>
  <c r="AB1455" i="1"/>
  <c r="AC1455" i="1"/>
  <c r="AD1455" i="1"/>
  <c r="AE1455" i="1"/>
  <c r="AF1455" i="1"/>
  <c r="AG1455" i="1"/>
  <c r="AH1455" i="1"/>
  <c r="AI1455" i="1"/>
  <c r="AJ1455" i="1"/>
  <c r="AK1455" i="1"/>
  <c r="AL1455" i="1"/>
  <c r="AM1455" i="1"/>
  <c r="AN1455" i="1"/>
  <c r="AO1455" i="1"/>
  <c r="AP1455" i="1"/>
  <c r="AQ1455" i="1"/>
  <c r="AR1455" i="1"/>
  <c r="AS1455" i="1"/>
  <c r="AT1455" i="1"/>
  <c r="AU1455" i="1"/>
  <c r="AV1455" i="1"/>
  <c r="AW1455" i="1"/>
  <c r="AX1455" i="1"/>
  <c r="AY1455" i="1"/>
  <c r="AZ1455" i="1"/>
  <c r="BA1455" i="1"/>
  <c r="BB1455" i="1"/>
  <c r="BC1455" i="1"/>
  <c r="BD1455" i="1"/>
  <c r="BE1455" i="1"/>
  <c r="A1039" i="1"/>
  <c r="C1039" i="1"/>
  <c r="E1039" i="1"/>
  <c r="F1039" i="1"/>
  <c r="G1039" i="1"/>
  <c r="H1039" i="1"/>
  <c r="I1039" i="1"/>
  <c r="J1039" i="1"/>
  <c r="K1039" i="1"/>
  <c r="L1039" i="1"/>
  <c r="M1039" i="1"/>
  <c r="N1039" i="1"/>
  <c r="O1039" i="1"/>
  <c r="P1039" i="1"/>
  <c r="Q1039" i="1"/>
  <c r="R1039" i="1"/>
  <c r="S1039" i="1"/>
  <c r="T1039" i="1"/>
  <c r="U1039" i="1"/>
  <c r="V1039" i="1"/>
  <c r="W1039" i="1"/>
  <c r="X1039" i="1"/>
  <c r="Y1039" i="1"/>
  <c r="Z1039" i="1"/>
  <c r="AA1039" i="1"/>
  <c r="AB1039" i="1"/>
  <c r="AC1039" i="1"/>
  <c r="AD1039" i="1"/>
  <c r="AE1039" i="1"/>
  <c r="AF1039" i="1"/>
  <c r="AG1039" i="1"/>
  <c r="AH1039" i="1"/>
  <c r="AI1039" i="1"/>
  <c r="AJ1039" i="1"/>
  <c r="AK1039" i="1"/>
  <c r="AL1039" i="1"/>
  <c r="AM1039" i="1"/>
  <c r="AN1039" i="1"/>
  <c r="AO1039" i="1"/>
  <c r="AP1039" i="1"/>
  <c r="AQ1039" i="1"/>
  <c r="AR1039" i="1"/>
  <c r="AS1039" i="1"/>
  <c r="AT1039" i="1"/>
  <c r="AU1039" i="1"/>
  <c r="AV1039" i="1"/>
  <c r="AW1039" i="1"/>
  <c r="AX1039" i="1"/>
  <c r="AY1039" i="1"/>
  <c r="AZ1039" i="1"/>
  <c r="BA1039" i="1"/>
  <c r="BB1039" i="1"/>
  <c r="BC1039" i="1"/>
  <c r="BD1039" i="1"/>
  <c r="BE1039" i="1"/>
  <c r="A343" i="1"/>
  <c r="C343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A369" i="1"/>
  <c r="C369" i="1"/>
  <c r="E369" i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A572" i="1"/>
  <c r="C572" i="1"/>
  <c r="E572" i="1"/>
  <c r="F572" i="1"/>
  <c r="G572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AG572" i="1"/>
  <c r="AH572" i="1"/>
  <c r="AI572" i="1"/>
  <c r="AJ572" i="1"/>
  <c r="AK572" i="1"/>
  <c r="AL572" i="1"/>
  <c r="AM572" i="1"/>
  <c r="AN572" i="1"/>
  <c r="AO572" i="1"/>
  <c r="AP572" i="1"/>
  <c r="AQ572" i="1"/>
  <c r="AR572" i="1"/>
  <c r="AS572" i="1"/>
  <c r="AT572" i="1"/>
  <c r="AU572" i="1"/>
  <c r="AV572" i="1"/>
  <c r="AW572" i="1"/>
  <c r="AX572" i="1"/>
  <c r="AY572" i="1"/>
  <c r="AZ572" i="1"/>
  <c r="BA572" i="1"/>
  <c r="BB572" i="1"/>
  <c r="BC572" i="1"/>
  <c r="BD572" i="1"/>
  <c r="BE572" i="1"/>
  <c r="A599" i="1"/>
  <c r="C599" i="1"/>
  <c r="E599" i="1"/>
  <c r="F599" i="1"/>
  <c r="G599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AD599" i="1"/>
  <c r="AE599" i="1"/>
  <c r="AF599" i="1"/>
  <c r="AG599" i="1"/>
  <c r="AH599" i="1"/>
  <c r="AI599" i="1"/>
  <c r="AJ599" i="1"/>
  <c r="AK599" i="1"/>
  <c r="AL599" i="1"/>
  <c r="AM599" i="1"/>
  <c r="AN599" i="1"/>
  <c r="AO599" i="1"/>
  <c r="AP599" i="1"/>
  <c r="AQ599" i="1"/>
  <c r="AR599" i="1"/>
  <c r="AS599" i="1"/>
  <c r="AT599" i="1"/>
  <c r="AU599" i="1"/>
  <c r="AV599" i="1"/>
  <c r="AW599" i="1"/>
  <c r="AX599" i="1"/>
  <c r="AY599" i="1"/>
  <c r="AZ599" i="1"/>
  <c r="BA599" i="1"/>
  <c r="BB599" i="1"/>
  <c r="BC599" i="1"/>
  <c r="BD599" i="1"/>
  <c r="BE599" i="1"/>
  <c r="A791" i="1"/>
  <c r="C791" i="1"/>
  <c r="E791" i="1"/>
  <c r="F791" i="1"/>
  <c r="G791" i="1"/>
  <c r="H791" i="1"/>
  <c r="I791" i="1"/>
  <c r="J791" i="1"/>
  <c r="K791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X791" i="1"/>
  <c r="Y791" i="1"/>
  <c r="Z791" i="1"/>
  <c r="AA791" i="1"/>
  <c r="AB791" i="1"/>
  <c r="AC791" i="1"/>
  <c r="AD791" i="1"/>
  <c r="AE791" i="1"/>
  <c r="AF791" i="1"/>
  <c r="AG791" i="1"/>
  <c r="AH791" i="1"/>
  <c r="AI791" i="1"/>
  <c r="AJ791" i="1"/>
  <c r="AK791" i="1"/>
  <c r="AL791" i="1"/>
  <c r="AM791" i="1"/>
  <c r="AN791" i="1"/>
  <c r="AO791" i="1"/>
  <c r="AP791" i="1"/>
  <c r="AQ791" i="1"/>
  <c r="AR791" i="1"/>
  <c r="AS791" i="1"/>
  <c r="AT791" i="1"/>
  <c r="AU791" i="1"/>
  <c r="AV791" i="1"/>
  <c r="AW791" i="1"/>
  <c r="AX791" i="1"/>
  <c r="AY791" i="1"/>
  <c r="AZ791" i="1"/>
  <c r="BA791" i="1"/>
  <c r="BB791" i="1"/>
  <c r="BC791" i="1"/>
  <c r="BD791" i="1"/>
  <c r="BE791" i="1"/>
  <c r="A815" i="1"/>
  <c r="C815" i="1"/>
  <c r="E815" i="1"/>
  <c r="F815" i="1"/>
  <c r="G815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X815" i="1"/>
  <c r="Y815" i="1"/>
  <c r="Z815" i="1"/>
  <c r="AA815" i="1"/>
  <c r="AB815" i="1"/>
  <c r="AC815" i="1"/>
  <c r="AD815" i="1"/>
  <c r="AE815" i="1"/>
  <c r="AF815" i="1"/>
  <c r="AG815" i="1"/>
  <c r="AH815" i="1"/>
  <c r="AI815" i="1"/>
  <c r="AJ815" i="1"/>
  <c r="AK815" i="1"/>
  <c r="AL815" i="1"/>
  <c r="AM815" i="1"/>
  <c r="AN815" i="1"/>
  <c r="AO815" i="1"/>
  <c r="AP815" i="1"/>
  <c r="AQ815" i="1"/>
  <c r="AR815" i="1"/>
  <c r="AS815" i="1"/>
  <c r="AT815" i="1"/>
  <c r="AU815" i="1"/>
  <c r="AV815" i="1"/>
  <c r="AW815" i="1"/>
  <c r="AX815" i="1"/>
  <c r="AY815" i="1"/>
  <c r="AZ815" i="1"/>
  <c r="BA815" i="1"/>
  <c r="BB815" i="1"/>
  <c r="BC815" i="1"/>
  <c r="BD815" i="1"/>
  <c r="BE815" i="1"/>
  <c r="A483" i="1"/>
  <c r="C483" i="1"/>
  <c r="E483" i="1"/>
  <c r="F483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V483" i="1"/>
  <c r="AW483" i="1"/>
  <c r="AX483" i="1"/>
  <c r="AY483" i="1"/>
  <c r="AZ483" i="1"/>
  <c r="BA483" i="1"/>
  <c r="BB483" i="1"/>
  <c r="BC483" i="1"/>
  <c r="BD483" i="1"/>
  <c r="BE483" i="1"/>
  <c r="A504" i="1"/>
  <c r="C504" i="1"/>
  <c r="E504" i="1"/>
  <c r="F504" i="1"/>
  <c r="G504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AG504" i="1"/>
  <c r="AH504" i="1"/>
  <c r="AI504" i="1"/>
  <c r="AJ504" i="1"/>
  <c r="AK504" i="1"/>
  <c r="AL504" i="1"/>
  <c r="AM504" i="1"/>
  <c r="AN504" i="1"/>
  <c r="AO504" i="1"/>
  <c r="AP504" i="1"/>
  <c r="AQ504" i="1"/>
  <c r="AR504" i="1"/>
  <c r="AS504" i="1"/>
  <c r="AT504" i="1"/>
  <c r="AU504" i="1"/>
  <c r="AV504" i="1"/>
  <c r="AW504" i="1"/>
  <c r="AX504" i="1"/>
  <c r="AY504" i="1"/>
  <c r="AZ504" i="1"/>
  <c r="BA504" i="1"/>
  <c r="BB504" i="1"/>
  <c r="BC504" i="1"/>
  <c r="BD504" i="1"/>
  <c r="BE504" i="1"/>
  <c r="A520" i="1"/>
  <c r="C520" i="1"/>
  <c r="E520" i="1"/>
  <c r="F520" i="1"/>
  <c r="G520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AG520" i="1"/>
  <c r="AH520" i="1"/>
  <c r="AI520" i="1"/>
  <c r="AJ520" i="1"/>
  <c r="AK520" i="1"/>
  <c r="AL520" i="1"/>
  <c r="AM520" i="1"/>
  <c r="AN520" i="1"/>
  <c r="AO520" i="1"/>
  <c r="AP520" i="1"/>
  <c r="AQ520" i="1"/>
  <c r="AR520" i="1"/>
  <c r="AS520" i="1"/>
  <c r="AT520" i="1"/>
  <c r="AU520" i="1"/>
  <c r="AV520" i="1"/>
  <c r="AW520" i="1"/>
  <c r="AX520" i="1"/>
  <c r="AY520" i="1"/>
  <c r="AZ520" i="1"/>
  <c r="BA520" i="1"/>
  <c r="BB520" i="1"/>
  <c r="BC520" i="1"/>
  <c r="BD520" i="1"/>
  <c r="BE520" i="1"/>
  <c r="A680" i="1"/>
  <c r="C680" i="1"/>
  <c r="E680" i="1"/>
  <c r="F680" i="1"/>
  <c r="G680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AG680" i="1"/>
  <c r="AH680" i="1"/>
  <c r="AI680" i="1"/>
  <c r="AJ680" i="1"/>
  <c r="AK680" i="1"/>
  <c r="AL680" i="1"/>
  <c r="AM680" i="1"/>
  <c r="AN680" i="1"/>
  <c r="AO680" i="1"/>
  <c r="AP680" i="1"/>
  <c r="AQ680" i="1"/>
  <c r="AR680" i="1"/>
  <c r="AS680" i="1"/>
  <c r="AT680" i="1"/>
  <c r="AU680" i="1"/>
  <c r="AV680" i="1"/>
  <c r="AW680" i="1"/>
  <c r="AX680" i="1"/>
  <c r="AY680" i="1"/>
  <c r="AZ680" i="1"/>
  <c r="BA680" i="1"/>
  <c r="BB680" i="1"/>
  <c r="BC680" i="1"/>
  <c r="BD680" i="1"/>
  <c r="BE680" i="1"/>
  <c r="A698" i="1"/>
  <c r="C698" i="1"/>
  <c r="E698" i="1"/>
  <c r="F698" i="1"/>
  <c r="G698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AG698" i="1"/>
  <c r="AH698" i="1"/>
  <c r="AI698" i="1"/>
  <c r="AJ698" i="1"/>
  <c r="AK698" i="1"/>
  <c r="AL698" i="1"/>
  <c r="AM698" i="1"/>
  <c r="AN698" i="1"/>
  <c r="AO698" i="1"/>
  <c r="AP698" i="1"/>
  <c r="AQ698" i="1"/>
  <c r="AR698" i="1"/>
  <c r="AS698" i="1"/>
  <c r="AT698" i="1"/>
  <c r="AU698" i="1"/>
  <c r="AV698" i="1"/>
  <c r="AW698" i="1"/>
  <c r="AX698" i="1"/>
  <c r="AY698" i="1"/>
  <c r="AZ698" i="1"/>
  <c r="BA698" i="1"/>
  <c r="BB698" i="1"/>
  <c r="BC698" i="1"/>
  <c r="BD698" i="1"/>
  <c r="BE698" i="1"/>
  <c r="A842" i="1"/>
  <c r="C842" i="1"/>
  <c r="E842" i="1"/>
  <c r="F842" i="1"/>
  <c r="G842" i="1"/>
  <c r="H842" i="1"/>
  <c r="I842" i="1"/>
  <c r="J842" i="1"/>
  <c r="K842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AG842" i="1"/>
  <c r="AH842" i="1"/>
  <c r="AI842" i="1"/>
  <c r="AJ842" i="1"/>
  <c r="AK842" i="1"/>
  <c r="AL842" i="1"/>
  <c r="AM842" i="1"/>
  <c r="AN842" i="1"/>
  <c r="AO842" i="1"/>
  <c r="AP842" i="1"/>
  <c r="AQ842" i="1"/>
  <c r="AR842" i="1"/>
  <c r="AS842" i="1"/>
  <c r="AT842" i="1"/>
  <c r="AU842" i="1"/>
  <c r="AV842" i="1"/>
  <c r="AW842" i="1"/>
  <c r="AX842" i="1"/>
  <c r="AY842" i="1"/>
  <c r="AZ842" i="1"/>
  <c r="BA842" i="1"/>
  <c r="BB842" i="1"/>
  <c r="BC842" i="1"/>
  <c r="BD842" i="1"/>
  <c r="BE842" i="1"/>
  <c r="A868" i="1"/>
  <c r="C868" i="1"/>
  <c r="E868" i="1"/>
  <c r="F868" i="1"/>
  <c r="G868" i="1"/>
  <c r="H868" i="1"/>
  <c r="I868" i="1"/>
  <c r="J868" i="1"/>
  <c r="K868" i="1"/>
  <c r="L868" i="1"/>
  <c r="M868" i="1"/>
  <c r="N868" i="1"/>
  <c r="O868" i="1"/>
  <c r="P868" i="1"/>
  <c r="Q868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AG868" i="1"/>
  <c r="AH868" i="1"/>
  <c r="AI868" i="1"/>
  <c r="AJ868" i="1"/>
  <c r="AK868" i="1"/>
  <c r="AL868" i="1"/>
  <c r="AM868" i="1"/>
  <c r="AN868" i="1"/>
  <c r="AO868" i="1"/>
  <c r="AP868" i="1"/>
  <c r="AQ868" i="1"/>
  <c r="AR868" i="1"/>
  <c r="AS868" i="1"/>
  <c r="AT868" i="1"/>
  <c r="AU868" i="1"/>
  <c r="AV868" i="1"/>
  <c r="AW868" i="1"/>
  <c r="AX868" i="1"/>
  <c r="AY868" i="1"/>
  <c r="AZ868" i="1"/>
  <c r="BA868" i="1"/>
  <c r="BB868" i="1"/>
  <c r="BC868" i="1"/>
  <c r="BD868" i="1"/>
  <c r="BE868" i="1"/>
  <c r="A889" i="1"/>
  <c r="C889" i="1"/>
  <c r="E889" i="1"/>
  <c r="F889" i="1"/>
  <c r="G889" i="1"/>
  <c r="H889" i="1"/>
  <c r="I889" i="1"/>
  <c r="J889" i="1"/>
  <c r="K889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X889" i="1"/>
  <c r="Y889" i="1"/>
  <c r="Z889" i="1"/>
  <c r="AA889" i="1"/>
  <c r="AB889" i="1"/>
  <c r="AC889" i="1"/>
  <c r="AD889" i="1"/>
  <c r="AE889" i="1"/>
  <c r="AF889" i="1"/>
  <c r="AG889" i="1"/>
  <c r="AH889" i="1"/>
  <c r="AI889" i="1"/>
  <c r="AJ889" i="1"/>
  <c r="AK889" i="1"/>
  <c r="AL889" i="1"/>
  <c r="AM889" i="1"/>
  <c r="AN889" i="1"/>
  <c r="AO889" i="1"/>
  <c r="AP889" i="1"/>
  <c r="AQ889" i="1"/>
  <c r="AR889" i="1"/>
  <c r="AS889" i="1"/>
  <c r="AT889" i="1"/>
  <c r="AU889" i="1"/>
  <c r="AV889" i="1"/>
  <c r="AW889" i="1"/>
  <c r="AX889" i="1"/>
  <c r="AY889" i="1"/>
  <c r="AZ889" i="1"/>
  <c r="BA889" i="1"/>
  <c r="BB889" i="1"/>
  <c r="BC889" i="1"/>
  <c r="BD889" i="1"/>
  <c r="BE889" i="1"/>
  <c r="A1075" i="1"/>
  <c r="C1075" i="1"/>
  <c r="E1075" i="1"/>
  <c r="F1075" i="1"/>
  <c r="G1075" i="1"/>
  <c r="H1075" i="1"/>
  <c r="I1075" i="1"/>
  <c r="J1075" i="1"/>
  <c r="K1075" i="1"/>
  <c r="L1075" i="1"/>
  <c r="M1075" i="1"/>
  <c r="N1075" i="1"/>
  <c r="O1075" i="1"/>
  <c r="P1075" i="1"/>
  <c r="Q1075" i="1"/>
  <c r="R1075" i="1"/>
  <c r="S1075" i="1"/>
  <c r="T1075" i="1"/>
  <c r="U1075" i="1"/>
  <c r="V1075" i="1"/>
  <c r="W1075" i="1"/>
  <c r="X1075" i="1"/>
  <c r="Y1075" i="1"/>
  <c r="Z1075" i="1"/>
  <c r="AA1075" i="1"/>
  <c r="AB1075" i="1"/>
  <c r="AC1075" i="1"/>
  <c r="AD1075" i="1"/>
  <c r="AE1075" i="1"/>
  <c r="AF1075" i="1"/>
  <c r="AG1075" i="1"/>
  <c r="AH1075" i="1"/>
  <c r="AI1075" i="1"/>
  <c r="AJ1075" i="1"/>
  <c r="AK1075" i="1"/>
  <c r="AL1075" i="1"/>
  <c r="AM1075" i="1"/>
  <c r="AN1075" i="1"/>
  <c r="AO1075" i="1"/>
  <c r="AP1075" i="1"/>
  <c r="AQ1075" i="1"/>
  <c r="AR1075" i="1"/>
  <c r="AS1075" i="1"/>
  <c r="AT1075" i="1"/>
  <c r="AU1075" i="1"/>
  <c r="AV1075" i="1"/>
  <c r="AW1075" i="1"/>
  <c r="AX1075" i="1"/>
  <c r="AY1075" i="1"/>
  <c r="AZ1075" i="1"/>
  <c r="BA1075" i="1"/>
  <c r="BB1075" i="1"/>
  <c r="BC1075" i="1"/>
  <c r="BD1075" i="1"/>
  <c r="BE1075" i="1"/>
  <c r="A88" i="1"/>
  <c r="C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A110" i="1"/>
  <c r="C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A132" i="1"/>
  <c r="C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A233" i="1"/>
  <c r="C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A254" i="1"/>
  <c r="C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A277" i="1"/>
  <c r="C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A1471" i="1"/>
  <c r="C1471" i="1"/>
  <c r="E1471" i="1"/>
  <c r="F1471" i="1"/>
  <c r="G1471" i="1"/>
  <c r="H1471" i="1"/>
  <c r="I1471" i="1"/>
  <c r="J1471" i="1"/>
  <c r="K1471" i="1"/>
  <c r="L1471" i="1"/>
  <c r="M1471" i="1"/>
  <c r="N1471" i="1"/>
  <c r="O1471" i="1"/>
  <c r="P1471" i="1"/>
  <c r="Q1471" i="1"/>
  <c r="R1471" i="1"/>
  <c r="S1471" i="1"/>
  <c r="T1471" i="1"/>
  <c r="U1471" i="1"/>
  <c r="V1471" i="1"/>
  <c r="W1471" i="1"/>
  <c r="X1471" i="1"/>
  <c r="Y1471" i="1"/>
  <c r="Z1471" i="1"/>
  <c r="AA1471" i="1"/>
  <c r="AB1471" i="1"/>
  <c r="AC1471" i="1"/>
  <c r="AD1471" i="1"/>
  <c r="AE1471" i="1"/>
  <c r="AF1471" i="1"/>
  <c r="AG1471" i="1"/>
  <c r="AH1471" i="1"/>
  <c r="AI1471" i="1"/>
  <c r="AJ1471" i="1"/>
  <c r="AK1471" i="1"/>
  <c r="AL1471" i="1"/>
  <c r="AM1471" i="1"/>
  <c r="AN1471" i="1"/>
  <c r="AO1471" i="1"/>
  <c r="AP1471" i="1"/>
  <c r="AQ1471" i="1"/>
  <c r="AR1471" i="1"/>
  <c r="AS1471" i="1"/>
  <c r="AT1471" i="1"/>
  <c r="AU1471" i="1"/>
  <c r="AV1471" i="1"/>
  <c r="AW1471" i="1"/>
  <c r="AX1471" i="1"/>
  <c r="AY1471" i="1"/>
  <c r="AZ1471" i="1"/>
  <c r="BA1471" i="1"/>
  <c r="BB1471" i="1"/>
  <c r="BC1471" i="1"/>
  <c r="BD1471" i="1"/>
  <c r="BE1471" i="1"/>
  <c r="A1050" i="1"/>
  <c r="C1050" i="1"/>
  <c r="E1050" i="1"/>
  <c r="F1050" i="1"/>
  <c r="G1050" i="1"/>
  <c r="H1050" i="1"/>
  <c r="I1050" i="1"/>
  <c r="J1050" i="1"/>
  <c r="K1050" i="1"/>
  <c r="L1050" i="1"/>
  <c r="M1050" i="1"/>
  <c r="N1050" i="1"/>
  <c r="O1050" i="1"/>
  <c r="P1050" i="1"/>
  <c r="Q1050" i="1"/>
  <c r="R1050" i="1"/>
  <c r="S1050" i="1"/>
  <c r="T1050" i="1"/>
  <c r="U1050" i="1"/>
  <c r="V1050" i="1"/>
  <c r="W1050" i="1"/>
  <c r="X1050" i="1"/>
  <c r="Y1050" i="1"/>
  <c r="Z1050" i="1"/>
  <c r="AA1050" i="1"/>
  <c r="AB1050" i="1"/>
  <c r="AC1050" i="1"/>
  <c r="AD1050" i="1"/>
  <c r="AE1050" i="1"/>
  <c r="AF1050" i="1"/>
  <c r="AG1050" i="1"/>
  <c r="AH1050" i="1"/>
  <c r="AI1050" i="1"/>
  <c r="AJ1050" i="1"/>
  <c r="AK1050" i="1"/>
  <c r="AL1050" i="1"/>
  <c r="AM1050" i="1"/>
  <c r="AN1050" i="1"/>
  <c r="AO1050" i="1"/>
  <c r="AP1050" i="1"/>
  <c r="AQ1050" i="1"/>
  <c r="AR1050" i="1"/>
  <c r="AS1050" i="1"/>
  <c r="AT1050" i="1"/>
  <c r="AU1050" i="1"/>
  <c r="AV1050" i="1"/>
  <c r="AW1050" i="1"/>
  <c r="AX1050" i="1"/>
  <c r="AY1050" i="1"/>
  <c r="AZ1050" i="1"/>
  <c r="BA1050" i="1"/>
  <c r="BB1050" i="1"/>
  <c r="BC1050" i="1"/>
  <c r="BD1050" i="1"/>
  <c r="BE1050" i="1"/>
  <c r="A1145" i="1"/>
  <c r="C1145" i="1"/>
  <c r="E1145" i="1"/>
  <c r="F1145" i="1"/>
  <c r="G1145" i="1"/>
  <c r="H1145" i="1"/>
  <c r="I1145" i="1"/>
  <c r="J1145" i="1"/>
  <c r="K1145" i="1"/>
  <c r="L1145" i="1"/>
  <c r="M1145" i="1"/>
  <c r="N1145" i="1"/>
  <c r="O1145" i="1"/>
  <c r="P1145" i="1"/>
  <c r="Q1145" i="1"/>
  <c r="R1145" i="1"/>
  <c r="S1145" i="1"/>
  <c r="T1145" i="1"/>
  <c r="U1145" i="1"/>
  <c r="V1145" i="1"/>
  <c r="W1145" i="1"/>
  <c r="X1145" i="1"/>
  <c r="Y1145" i="1"/>
  <c r="Z1145" i="1"/>
  <c r="AA1145" i="1"/>
  <c r="AB1145" i="1"/>
  <c r="AC1145" i="1"/>
  <c r="AD1145" i="1"/>
  <c r="AE1145" i="1"/>
  <c r="AF1145" i="1"/>
  <c r="AG1145" i="1"/>
  <c r="AH1145" i="1"/>
  <c r="AI1145" i="1"/>
  <c r="AJ1145" i="1"/>
  <c r="AK1145" i="1"/>
  <c r="AL1145" i="1"/>
  <c r="AM1145" i="1"/>
  <c r="AN1145" i="1"/>
  <c r="AO1145" i="1"/>
  <c r="AP1145" i="1"/>
  <c r="AQ1145" i="1"/>
  <c r="AR1145" i="1"/>
  <c r="AS1145" i="1"/>
  <c r="AT1145" i="1"/>
  <c r="AU1145" i="1"/>
  <c r="AV1145" i="1"/>
  <c r="AW1145" i="1"/>
  <c r="AX1145" i="1"/>
  <c r="AY1145" i="1"/>
  <c r="AZ1145" i="1"/>
  <c r="BA1145" i="1"/>
  <c r="BB1145" i="1"/>
  <c r="BC1145" i="1"/>
  <c r="BD1145" i="1"/>
  <c r="BE1145" i="1"/>
  <c r="A1168" i="1"/>
  <c r="C1168" i="1"/>
  <c r="E1168" i="1"/>
  <c r="F1168" i="1"/>
  <c r="G1168" i="1"/>
  <c r="H1168" i="1"/>
  <c r="I1168" i="1"/>
  <c r="J1168" i="1"/>
  <c r="K1168" i="1"/>
  <c r="L1168" i="1"/>
  <c r="M1168" i="1"/>
  <c r="N1168" i="1"/>
  <c r="O1168" i="1"/>
  <c r="P1168" i="1"/>
  <c r="Q1168" i="1"/>
  <c r="R1168" i="1"/>
  <c r="S1168" i="1"/>
  <c r="T1168" i="1"/>
  <c r="U1168" i="1"/>
  <c r="V1168" i="1"/>
  <c r="W1168" i="1"/>
  <c r="X1168" i="1"/>
  <c r="Y1168" i="1"/>
  <c r="Z1168" i="1"/>
  <c r="AA1168" i="1"/>
  <c r="AB1168" i="1"/>
  <c r="AC1168" i="1"/>
  <c r="AD1168" i="1"/>
  <c r="AE1168" i="1"/>
  <c r="AF1168" i="1"/>
  <c r="AG1168" i="1"/>
  <c r="AH1168" i="1"/>
  <c r="AI1168" i="1"/>
  <c r="AJ1168" i="1"/>
  <c r="AK1168" i="1"/>
  <c r="AL1168" i="1"/>
  <c r="AM1168" i="1"/>
  <c r="AN1168" i="1"/>
  <c r="AO1168" i="1"/>
  <c r="AP1168" i="1"/>
  <c r="AQ1168" i="1"/>
  <c r="AR1168" i="1"/>
  <c r="AS1168" i="1"/>
  <c r="AT1168" i="1"/>
  <c r="AU1168" i="1"/>
  <c r="AV1168" i="1"/>
  <c r="AW1168" i="1"/>
  <c r="AX1168" i="1"/>
  <c r="AY1168" i="1"/>
  <c r="AZ1168" i="1"/>
  <c r="BA1168" i="1"/>
  <c r="BB1168" i="1"/>
  <c r="BC1168" i="1"/>
  <c r="BD1168" i="1"/>
  <c r="BE1168" i="1"/>
  <c r="A1305" i="1"/>
  <c r="C1305" i="1"/>
  <c r="E1305" i="1"/>
  <c r="F1305" i="1"/>
  <c r="G1305" i="1"/>
  <c r="H1305" i="1"/>
  <c r="I1305" i="1"/>
  <c r="J1305" i="1"/>
  <c r="K1305" i="1"/>
  <c r="L1305" i="1"/>
  <c r="M1305" i="1"/>
  <c r="N1305" i="1"/>
  <c r="O1305" i="1"/>
  <c r="P1305" i="1"/>
  <c r="Q1305" i="1"/>
  <c r="R1305" i="1"/>
  <c r="S1305" i="1"/>
  <c r="T1305" i="1"/>
  <c r="U1305" i="1"/>
  <c r="V1305" i="1"/>
  <c r="W1305" i="1"/>
  <c r="X1305" i="1"/>
  <c r="Y1305" i="1"/>
  <c r="Z1305" i="1"/>
  <c r="AA1305" i="1"/>
  <c r="AB1305" i="1"/>
  <c r="AC1305" i="1"/>
  <c r="AD1305" i="1"/>
  <c r="AE1305" i="1"/>
  <c r="AF1305" i="1"/>
  <c r="AG1305" i="1"/>
  <c r="AH1305" i="1"/>
  <c r="AI1305" i="1"/>
  <c r="AJ1305" i="1"/>
  <c r="AK1305" i="1"/>
  <c r="AL1305" i="1"/>
  <c r="AM1305" i="1"/>
  <c r="AN1305" i="1"/>
  <c r="AO1305" i="1"/>
  <c r="AP1305" i="1"/>
  <c r="AQ1305" i="1"/>
  <c r="AR1305" i="1"/>
  <c r="AS1305" i="1"/>
  <c r="AT1305" i="1"/>
  <c r="AU1305" i="1"/>
  <c r="AV1305" i="1"/>
  <c r="AW1305" i="1"/>
  <c r="AX1305" i="1"/>
  <c r="AY1305" i="1"/>
  <c r="AZ1305" i="1"/>
  <c r="BA1305" i="1"/>
  <c r="BB1305" i="1"/>
  <c r="BC1305" i="1"/>
  <c r="BD1305" i="1"/>
  <c r="BE1305" i="1"/>
  <c r="A1323" i="1"/>
  <c r="C1323" i="1"/>
  <c r="E1323" i="1"/>
  <c r="F1323" i="1"/>
  <c r="G1323" i="1"/>
  <c r="H1323" i="1"/>
  <c r="I1323" i="1"/>
  <c r="J1323" i="1"/>
  <c r="K1323" i="1"/>
  <c r="L1323" i="1"/>
  <c r="M1323" i="1"/>
  <c r="N1323" i="1"/>
  <c r="O1323" i="1"/>
  <c r="P1323" i="1"/>
  <c r="Q1323" i="1"/>
  <c r="R1323" i="1"/>
  <c r="S1323" i="1"/>
  <c r="T1323" i="1"/>
  <c r="U1323" i="1"/>
  <c r="V1323" i="1"/>
  <c r="W1323" i="1"/>
  <c r="X1323" i="1"/>
  <c r="Y1323" i="1"/>
  <c r="Z1323" i="1"/>
  <c r="AA1323" i="1"/>
  <c r="AB1323" i="1"/>
  <c r="AC1323" i="1"/>
  <c r="AD1323" i="1"/>
  <c r="AE1323" i="1"/>
  <c r="AF1323" i="1"/>
  <c r="AG1323" i="1"/>
  <c r="AH1323" i="1"/>
  <c r="AI1323" i="1"/>
  <c r="AJ1323" i="1"/>
  <c r="AK1323" i="1"/>
  <c r="AL1323" i="1"/>
  <c r="AM1323" i="1"/>
  <c r="AN1323" i="1"/>
  <c r="AO1323" i="1"/>
  <c r="AP1323" i="1"/>
  <c r="AQ1323" i="1"/>
  <c r="AR1323" i="1"/>
  <c r="AS1323" i="1"/>
  <c r="AT1323" i="1"/>
  <c r="AU1323" i="1"/>
  <c r="AV1323" i="1"/>
  <c r="AW1323" i="1"/>
  <c r="AX1323" i="1"/>
  <c r="AY1323" i="1"/>
  <c r="AZ1323" i="1"/>
  <c r="BA1323" i="1"/>
  <c r="BB1323" i="1"/>
  <c r="BC1323" i="1"/>
  <c r="BD1323" i="1"/>
  <c r="BE1323" i="1"/>
  <c r="A1489" i="1"/>
  <c r="C1489" i="1"/>
  <c r="E1489" i="1"/>
  <c r="F1489" i="1"/>
  <c r="G1489" i="1"/>
  <c r="H1489" i="1"/>
  <c r="I1489" i="1"/>
  <c r="J1489" i="1"/>
  <c r="K1489" i="1"/>
  <c r="L1489" i="1"/>
  <c r="M1489" i="1"/>
  <c r="N1489" i="1"/>
  <c r="O1489" i="1"/>
  <c r="P1489" i="1"/>
  <c r="Q1489" i="1"/>
  <c r="R1489" i="1"/>
  <c r="S1489" i="1"/>
  <c r="T1489" i="1"/>
  <c r="U1489" i="1"/>
  <c r="V1489" i="1"/>
  <c r="W1489" i="1"/>
  <c r="X1489" i="1"/>
  <c r="Y1489" i="1"/>
  <c r="Z1489" i="1"/>
  <c r="AA1489" i="1"/>
  <c r="AB1489" i="1"/>
  <c r="AC1489" i="1"/>
  <c r="AD1489" i="1"/>
  <c r="AE1489" i="1"/>
  <c r="AF1489" i="1"/>
  <c r="AG1489" i="1"/>
  <c r="AH1489" i="1"/>
  <c r="AI1489" i="1"/>
  <c r="AJ1489" i="1"/>
  <c r="AK1489" i="1"/>
  <c r="AL1489" i="1"/>
  <c r="AM1489" i="1"/>
  <c r="AN1489" i="1"/>
  <c r="AO1489" i="1"/>
  <c r="AP1489" i="1"/>
  <c r="AQ1489" i="1"/>
  <c r="AR1489" i="1"/>
  <c r="AS1489" i="1"/>
  <c r="AT1489" i="1"/>
  <c r="AU1489" i="1"/>
  <c r="AV1489" i="1"/>
  <c r="AW1489" i="1"/>
  <c r="AX1489" i="1"/>
  <c r="AY1489" i="1"/>
  <c r="AZ1489" i="1"/>
  <c r="BA1489" i="1"/>
  <c r="BB1489" i="1"/>
  <c r="BC1489" i="1"/>
  <c r="BD1489" i="1"/>
  <c r="BE1489" i="1"/>
  <c r="A118" i="1"/>
  <c r="C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A140" i="1"/>
  <c r="C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A323" i="1"/>
  <c r="C323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A344" i="1"/>
  <c r="C344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A370" i="1"/>
  <c r="C370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A605" i="1"/>
  <c r="C605" i="1"/>
  <c r="E605" i="1"/>
  <c r="F605" i="1"/>
  <c r="G605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AD605" i="1"/>
  <c r="AE605" i="1"/>
  <c r="AF605" i="1"/>
  <c r="AG605" i="1"/>
  <c r="AH605" i="1"/>
  <c r="AI605" i="1"/>
  <c r="AJ605" i="1"/>
  <c r="AK605" i="1"/>
  <c r="AL605" i="1"/>
  <c r="AM605" i="1"/>
  <c r="AN605" i="1"/>
  <c r="AO605" i="1"/>
  <c r="AP605" i="1"/>
  <c r="AQ605" i="1"/>
  <c r="AR605" i="1"/>
  <c r="AS605" i="1"/>
  <c r="AT605" i="1"/>
  <c r="AU605" i="1"/>
  <c r="AV605" i="1"/>
  <c r="AW605" i="1"/>
  <c r="AX605" i="1"/>
  <c r="AY605" i="1"/>
  <c r="AZ605" i="1"/>
  <c r="BA605" i="1"/>
  <c r="BB605" i="1"/>
  <c r="BC605" i="1"/>
  <c r="BD605" i="1"/>
  <c r="BE605" i="1"/>
  <c r="A631" i="1"/>
  <c r="C631" i="1"/>
  <c r="E631" i="1"/>
  <c r="F631" i="1"/>
  <c r="G631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AG631" i="1"/>
  <c r="AH631" i="1"/>
  <c r="AI631" i="1"/>
  <c r="AJ631" i="1"/>
  <c r="AK631" i="1"/>
  <c r="AL631" i="1"/>
  <c r="AM631" i="1"/>
  <c r="AN631" i="1"/>
  <c r="AO631" i="1"/>
  <c r="AP631" i="1"/>
  <c r="AQ631" i="1"/>
  <c r="AR631" i="1"/>
  <c r="AS631" i="1"/>
  <c r="AT631" i="1"/>
  <c r="AU631" i="1"/>
  <c r="AV631" i="1"/>
  <c r="AW631" i="1"/>
  <c r="AX631" i="1"/>
  <c r="AY631" i="1"/>
  <c r="AZ631" i="1"/>
  <c r="BA631" i="1"/>
  <c r="BB631" i="1"/>
  <c r="BC631" i="1"/>
  <c r="BD631" i="1"/>
  <c r="BE631" i="1"/>
  <c r="A796" i="1"/>
  <c r="C796" i="1"/>
  <c r="E796" i="1"/>
  <c r="F796" i="1"/>
  <c r="G796" i="1"/>
  <c r="H796" i="1"/>
  <c r="I796" i="1"/>
  <c r="J796" i="1"/>
  <c r="K796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AG796" i="1"/>
  <c r="AH796" i="1"/>
  <c r="AI796" i="1"/>
  <c r="AJ796" i="1"/>
  <c r="AK796" i="1"/>
  <c r="AL796" i="1"/>
  <c r="AM796" i="1"/>
  <c r="AN796" i="1"/>
  <c r="AO796" i="1"/>
  <c r="AP796" i="1"/>
  <c r="AQ796" i="1"/>
  <c r="AR796" i="1"/>
  <c r="AS796" i="1"/>
  <c r="AT796" i="1"/>
  <c r="AU796" i="1"/>
  <c r="AV796" i="1"/>
  <c r="AW796" i="1"/>
  <c r="AX796" i="1"/>
  <c r="AY796" i="1"/>
  <c r="AZ796" i="1"/>
  <c r="BA796" i="1"/>
  <c r="BB796" i="1"/>
  <c r="BC796" i="1"/>
  <c r="BD796" i="1"/>
  <c r="BE796" i="1"/>
  <c r="A820" i="1"/>
  <c r="C820" i="1"/>
  <c r="E820" i="1"/>
  <c r="F820" i="1"/>
  <c r="G820" i="1"/>
  <c r="H820" i="1"/>
  <c r="I820" i="1"/>
  <c r="J820" i="1"/>
  <c r="K820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AG820" i="1"/>
  <c r="AH820" i="1"/>
  <c r="AI820" i="1"/>
  <c r="AJ820" i="1"/>
  <c r="AK820" i="1"/>
  <c r="AL820" i="1"/>
  <c r="AM820" i="1"/>
  <c r="AN820" i="1"/>
  <c r="AO820" i="1"/>
  <c r="AP820" i="1"/>
  <c r="AQ820" i="1"/>
  <c r="AR820" i="1"/>
  <c r="AS820" i="1"/>
  <c r="AT820" i="1"/>
  <c r="AU820" i="1"/>
  <c r="AV820" i="1"/>
  <c r="AW820" i="1"/>
  <c r="AX820" i="1"/>
  <c r="AY820" i="1"/>
  <c r="AZ820" i="1"/>
  <c r="BA820" i="1"/>
  <c r="BB820" i="1"/>
  <c r="BC820" i="1"/>
  <c r="BD820" i="1"/>
  <c r="BE820" i="1"/>
  <c r="A844" i="1"/>
  <c r="C844" i="1"/>
  <c r="E844" i="1"/>
  <c r="F844" i="1"/>
  <c r="G844" i="1"/>
  <c r="H844" i="1"/>
  <c r="I844" i="1"/>
  <c r="J844" i="1"/>
  <c r="K844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AG844" i="1"/>
  <c r="AH844" i="1"/>
  <c r="AI844" i="1"/>
  <c r="AJ844" i="1"/>
  <c r="AK844" i="1"/>
  <c r="AL844" i="1"/>
  <c r="AM844" i="1"/>
  <c r="AN844" i="1"/>
  <c r="AO844" i="1"/>
  <c r="AP844" i="1"/>
  <c r="AQ844" i="1"/>
  <c r="AR844" i="1"/>
  <c r="AS844" i="1"/>
  <c r="AT844" i="1"/>
  <c r="AU844" i="1"/>
  <c r="AV844" i="1"/>
  <c r="AW844" i="1"/>
  <c r="AX844" i="1"/>
  <c r="AY844" i="1"/>
  <c r="AZ844" i="1"/>
  <c r="BA844" i="1"/>
  <c r="BB844" i="1"/>
  <c r="BC844" i="1"/>
  <c r="BD844" i="1"/>
  <c r="BE844" i="1"/>
  <c r="A1149" i="1"/>
  <c r="C1149" i="1"/>
  <c r="E1149" i="1"/>
  <c r="F1149" i="1"/>
  <c r="G1149" i="1"/>
  <c r="H1149" i="1"/>
  <c r="I1149" i="1"/>
  <c r="J1149" i="1"/>
  <c r="K1149" i="1"/>
  <c r="L1149" i="1"/>
  <c r="M1149" i="1"/>
  <c r="N1149" i="1"/>
  <c r="O1149" i="1"/>
  <c r="P1149" i="1"/>
  <c r="Q1149" i="1"/>
  <c r="R1149" i="1"/>
  <c r="S1149" i="1"/>
  <c r="T1149" i="1"/>
  <c r="U1149" i="1"/>
  <c r="V1149" i="1"/>
  <c r="W1149" i="1"/>
  <c r="X1149" i="1"/>
  <c r="Y1149" i="1"/>
  <c r="Z1149" i="1"/>
  <c r="AA1149" i="1"/>
  <c r="AB1149" i="1"/>
  <c r="AC1149" i="1"/>
  <c r="AD1149" i="1"/>
  <c r="AE1149" i="1"/>
  <c r="AF1149" i="1"/>
  <c r="AG1149" i="1"/>
  <c r="AH1149" i="1"/>
  <c r="AI1149" i="1"/>
  <c r="AJ1149" i="1"/>
  <c r="AK1149" i="1"/>
  <c r="AL1149" i="1"/>
  <c r="AM1149" i="1"/>
  <c r="AN1149" i="1"/>
  <c r="AO1149" i="1"/>
  <c r="AP1149" i="1"/>
  <c r="AQ1149" i="1"/>
  <c r="AR1149" i="1"/>
  <c r="AS1149" i="1"/>
  <c r="AT1149" i="1"/>
  <c r="AU1149" i="1"/>
  <c r="AV1149" i="1"/>
  <c r="AW1149" i="1"/>
  <c r="AX1149" i="1"/>
  <c r="AY1149" i="1"/>
  <c r="AZ1149" i="1"/>
  <c r="BA1149" i="1"/>
  <c r="BB1149" i="1"/>
  <c r="BC1149" i="1"/>
  <c r="BD1149" i="1"/>
  <c r="BE1149" i="1"/>
  <c r="A1172" i="1"/>
  <c r="C1172" i="1"/>
  <c r="E1172" i="1"/>
  <c r="F1172" i="1"/>
  <c r="G1172" i="1"/>
  <c r="H1172" i="1"/>
  <c r="I1172" i="1"/>
  <c r="J1172" i="1"/>
  <c r="K1172" i="1"/>
  <c r="L1172" i="1"/>
  <c r="M1172" i="1"/>
  <c r="N1172" i="1"/>
  <c r="O1172" i="1"/>
  <c r="P1172" i="1"/>
  <c r="Q1172" i="1"/>
  <c r="R1172" i="1"/>
  <c r="S1172" i="1"/>
  <c r="T1172" i="1"/>
  <c r="U1172" i="1"/>
  <c r="V1172" i="1"/>
  <c r="W1172" i="1"/>
  <c r="X1172" i="1"/>
  <c r="Y1172" i="1"/>
  <c r="Z1172" i="1"/>
  <c r="AA1172" i="1"/>
  <c r="AB1172" i="1"/>
  <c r="AC1172" i="1"/>
  <c r="AD1172" i="1"/>
  <c r="AE1172" i="1"/>
  <c r="AF1172" i="1"/>
  <c r="AG1172" i="1"/>
  <c r="AH1172" i="1"/>
  <c r="AI1172" i="1"/>
  <c r="AJ1172" i="1"/>
  <c r="AK1172" i="1"/>
  <c r="AL1172" i="1"/>
  <c r="AM1172" i="1"/>
  <c r="AN1172" i="1"/>
  <c r="AO1172" i="1"/>
  <c r="AP1172" i="1"/>
  <c r="AQ1172" i="1"/>
  <c r="AR1172" i="1"/>
  <c r="AS1172" i="1"/>
  <c r="AT1172" i="1"/>
  <c r="AU1172" i="1"/>
  <c r="AV1172" i="1"/>
  <c r="AW1172" i="1"/>
  <c r="AX1172" i="1"/>
  <c r="AY1172" i="1"/>
  <c r="AZ1172" i="1"/>
  <c r="BA1172" i="1"/>
  <c r="BB1172" i="1"/>
  <c r="BC1172" i="1"/>
  <c r="BD1172" i="1"/>
  <c r="BE1172" i="1"/>
  <c r="A1440" i="1"/>
  <c r="C1440" i="1"/>
  <c r="E1440" i="1"/>
  <c r="F1440" i="1"/>
  <c r="G1440" i="1"/>
  <c r="H1440" i="1"/>
  <c r="I1440" i="1"/>
  <c r="J1440" i="1"/>
  <c r="K1440" i="1"/>
  <c r="L1440" i="1"/>
  <c r="M1440" i="1"/>
  <c r="N1440" i="1"/>
  <c r="O1440" i="1"/>
  <c r="P1440" i="1"/>
  <c r="Q1440" i="1"/>
  <c r="R1440" i="1"/>
  <c r="S1440" i="1"/>
  <c r="T1440" i="1"/>
  <c r="U1440" i="1"/>
  <c r="V1440" i="1"/>
  <c r="W1440" i="1"/>
  <c r="X1440" i="1"/>
  <c r="Y1440" i="1"/>
  <c r="Z1440" i="1"/>
  <c r="AA1440" i="1"/>
  <c r="AB1440" i="1"/>
  <c r="AC1440" i="1"/>
  <c r="AD1440" i="1"/>
  <c r="AE1440" i="1"/>
  <c r="AF1440" i="1"/>
  <c r="AG1440" i="1"/>
  <c r="AH1440" i="1"/>
  <c r="AI1440" i="1"/>
  <c r="AJ1440" i="1"/>
  <c r="AK1440" i="1"/>
  <c r="AL1440" i="1"/>
  <c r="AM1440" i="1"/>
  <c r="AN1440" i="1"/>
  <c r="AO1440" i="1"/>
  <c r="AP1440" i="1"/>
  <c r="AQ1440" i="1"/>
  <c r="AR1440" i="1"/>
  <c r="AS1440" i="1"/>
  <c r="AT1440" i="1"/>
  <c r="AU1440" i="1"/>
  <c r="AV1440" i="1"/>
  <c r="AW1440" i="1"/>
  <c r="AX1440" i="1"/>
  <c r="AY1440" i="1"/>
  <c r="AZ1440" i="1"/>
  <c r="BA1440" i="1"/>
  <c r="BB1440" i="1"/>
  <c r="BC1440" i="1"/>
  <c r="BD1440" i="1"/>
  <c r="BE1440" i="1"/>
  <c r="A1458" i="1"/>
  <c r="C1458" i="1"/>
  <c r="E1458" i="1"/>
  <c r="F1458" i="1"/>
  <c r="G1458" i="1"/>
  <c r="H1458" i="1"/>
  <c r="I1458" i="1"/>
  <c r="J1458" i="1"/>
  <c r="K1458" i="1"/>
  <c r="L1458" i="1"/>
  <c r="M1458" i="1"/>
  <c r="N1458" i="1"/>
  <c r="O1458" i="1"/>
  <c r="P1458" i="1"/>
  <c r="Q1458" i="1"/>
  <c r="R1458" i="1"/>
  <c r="S1458" i="1"/>
  <c r="T1458" i="1"/>
  <c r="U1458" i="1"/>
  <c r="V1458" i="1"/>
  <c r="W1458" i="1"/>
  <c r="X1458" i="1"/>
  <c r="Y1458" i="1"/>
  <c r="Z1458" i="1"/>
  <c r="AA1458" i="1"/>
  <c r="AB1458" i="1"/>
  <c r="AC1458" i="1"/>
  <c r="AD1458" i="1"/>
  <c r="AE1458" i="1"/>
  <c r="AF1458" i="1"/>
  <c r="AG1458" i="1"/>
  <c r="AH1458" i="1"/>
  <c r="AI1458" i="1"/>
  <c r="AJ1458" i="1"/>
  <c r="AK1458" i="1"/>
  <c r="AL1458" i="1"/>
  <c r="AM1458" i="1"/>
  <c r="AN1458" i="1"/>
  <c r="AO1458" i="1"/>
  <c r="AP1458" i="1"/>
  <c r="AQ1458" i="1"/>
  <c r="AR1458" i="1"/>
  <c r="AS1458" i="1"/>
  <c r="AT1458" i="1"/>
  <c r="AU1458" i="1"/>
  <c r="AV1458" i="1"/>
  <c r="AW1458" i="1"/>
  <c r="AX1458" i="1"/>
  <c r="AY1458" i="1"/>
  <c r="AZ1458" i="1"/>
  <c r="BA1458" i="1"/>
  <c r="BB1458" i="1"/>
  <c r="BC1458" i="1"/>
  <c r="BD1458" i="1"/>
  <c r="BE1458" i="1"/>
  <c r="A1474" i="1"/>
  <c r="C1474" i="1"/>
  <c r="E1474" i="1"/>
  <c r="F1474" i="1"/>
  <c r="G1474" i="1"/>
  <c r="H1474" i="1"/>
  <c r="I1474" i="1"/>
  <c r="J1474" i="1"/>
  <c r="K1474" i="1"/>
  <c r="L1474" i="1"/>
  <c r="M1474" i="1"/>
  <c r="N1474" i="1"/>
  <c r="O1474" i="1"/>
  <c r="P1474" i="1"/>
  <c r="Q1474" i="1"/>
  <c r="R1474" i="1"/>
  <c r="S1474" i="1"/>
  <c r="T1474" i="1"/>
  <c r="U1474" i="1"/>
  <c r="V1474" i="1"/>
  <c r="W1474" i="1"/>
  <c r="X1474" i="1"/>
  <c r="Y1474" i="1"/>
  <c r="Z1474" i="1"/>
  <c r="AA1474" i="1"/>
  <c r="AB1474" i="1"/>
  <c r="AC1474" i="1"/>
  <c r="AD1474" i="1"/>
  <c r="AE1474" i="1"/>
  <c r="AF1474" i="1"/>
  <c r="AG1474" i="1"/>
  <c r="AH1474" i="1"/>
  <c r="AI1474" i="1"/>
  <c r="AJ1474" i="1"/>
  <c r="AK1474" i="1"/>
  <c r="AL1474" i="1"/>
  <c r="AM1474" i="1"/>
  <c r="AN1474" i="1"/>
  <c r="AO1474" i="1"/>
  <c r="AP1474" i="1"/>
  <c r="AQ1474" i="1"/>
  <c r="AR1474" i="1"/>
  <c r="AS1474" i="1"/>
  <c r="AT1474" i="1"/>
  <c r="AU1474" i="1"/>
  <c r="AV1474" i="1"/>
  <c r="AW1474" i="1"/>
  <c r="AX1474" i="1"/>
  <c r="AY1474" i="1"/>
  <c r="AZ1474" i="1"/>
  <c r="BA1474" i="1"/>
  <c r="BB1474" i="1"/>
  <c r="BC1474" i="1"/>
  <c r="BD1474" i="1"/>
  <c r="BE1474" i="1"/>
  <c r="A44" i="1"/>
  <c r="C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A67" i="1"/>
  <c r="C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A86" i="1"/>
  <c r="C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A193" i="1"/>
  <c r="C193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A422" i="1"/>
  <c r="C422" i="1"/>
  <c r="E422" i="1"/>
  <c r="F422" i="1"/>
  <c r="G422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V422" i="1"/>
  <c r="AW422" i="1"/>
  <c r="AX422" i="1"/>
  <c r="AY422" i="1"/>
  <c r="AZ422" i="1"/>
  <c r="BA422" i="1"/>
  <c r="BB422" i="1"/>
  <c r="BC422" i="1"/>
  <c r="BD422" i="1"/>
  <c r="BE422" i="1"/>
  <c r="A643" i="1"/>
  <c r="C643" i="1"/>
  <c r="E643" i="1"/>
  <c r="F643" i="1"/>
  <c r="G643" i="1"/>
  <c r="H643" i="1"/>
  <c r="I643" i="1"/>
  <c r="J643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Z643" i="1"/>
  <c r="AA643" i="1"/>
  <c r="AB643" i="1"/>
  <c r="AC643" i="1"/>
  <c r="AD643" i="1"/>
  <c r="AE643" i="1"/>
  <c r="AF643" i="1"/>
  <c r="AG643" i="1"/>
  <c r="AH643" i="1"/>
  <c r="AI643" i="1"/>
  <c r="AJ643" i="1"/>
  <c r="AK643" i="1"/>
  <c r="AL643" i="1"/>
  <c r="AM643" i="1"/>
  <c r="AN643" i="1"/>
  <c r="AO643" i="1"/>
  <c r="AP643" i="1"/>
  <c r="AQ643" i="1"/>
  <c r="AR643" i="1"/>
  <c r="AS643" i="1"/>
  <c r="AT643" i="1"/>
  <c r="AU643" i="1"/>
  <c r="AV643" i="1"/>
  <c r="AW643" i="1"/>
  <c r="AX643" i="1"/>
  <c r="AY643" i="1"/>
  <c r="AZ643" i="1"/>
  <c r="BA643" i="1"/>
  <c r="BB643" i="1"/>
  <c r="BC643" i="1"/>
  <c r="BD643" i="1"/>
  <c r="BE643" i="1"/>
  <c r="A709" i="1"/>
  <c r="C709" i="1"/>
  <c r="E709" i="1"/>
  <c r="F709" i="1"/>
  <c r="G709" i="1"/>
  <c r="H709" i="1"/>
  <c r="I709" i="1"/>
  <c r="J709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Z709" i="1"/>
  <c r="AA709" i="1"/>
  <c r="AB709" i="1"/>
  <c r="AC709" i="1"/>
  <c r="AD709" i="1"/>
  <c r="AE709" i="1"/>
  <c r="AF709" i="1"/>
  <c r="AG709" i="1"/>
  <c r="AH709" i="1"/>
  <c r="AI709" i="1"/>
  <c r="AJ709" i="1"/>
  <c r="AK709" i="1"/>
  <c r="AL709" i="1"/>
  <c r="AM709" i="1"/>
  <c r="AN709" i="1"/>
  <c r="AO709" i="1"/>
  <c r="AP709" i="1"/>
  <c r="AQ709" i="1"/>
  <c r="AR709" i="1"/>
  <c r="AS709" i="1"/>
  <c r="AT709" i="1"/>
  <c r="AU709" i="1"/>
  <c r="AV709" i="1"/>
  <c r="AW709" i="1"/>
  <c r="AX709" i="1"/>
  <c r="AY709" i="1"/>
  <c r="AZ709" i="1"/>
  <c r="BA709" i="1"/>
  <c r="BB709" i="1"/>
  <c r="BC709" i="1"/>
  <c r="BD709" i="1"/>
  <c r="BE709" i="1"/>
  <c r="A1035" i="1"/>
  <c r="C1035" i="1"/>
  <c r="E1035" i="1"/>
  <c r="F1035" i="1"/>
  <c r="G1035" i="1"/>
  <c r="H1035" i="1"/>
  <c r="I1035" i="1"/>
  <c r="J1035" i="1"/>
  <c r="K1035" i="1"/>
  <c r="L1035" i="1"/>
  <c r="M1035" i="1"/>
  <c r="N1035" i="1"/>
  <c r="O1035" i="1"/>
  <c r="P1035" i="1"/>
  <c r="Q1035" i="1"/>
  <c r="R1035" i="1"/>
  <c r="S1035" i="1"/>
  <c r="T1035" i="1"/>
  <c r="U1035" i="1"/>
  <c r="V1035" i="1"/>
  <c r="W1035" i="1"/>
  <c r="X1035" i="1"/>
  <c r="Y1035" i="1"/>
  <c r="Z1035" i="1"/>
  <c r="AA1035" i="1"/>
  <c r="AB1035" i="1"/>
  <c r="AC1035" i="1"/>
  <c r="AD1035" i="1"/>
  <c r="AE1035" i="1"/>
  <c r="AF1035" i="1"/>
  <c r="AG1035" i="1"/>
  <c r="AH1035" i="1"/>
  <c r="AI1035" i="1"/>
  <c r="AJ1035" i="1"/>
  <c r="AK1035" i="1"/>
  <c r="AL1035" i="1"/>
  <c r="AM1035" i="1"/>
  <c r="AN1035" i="1"/>
  <c r="AO1035" i="1"/>
  <c r="AP1035" i="1"/>
  <c r="AQ1035" i="1"/>
  <c r="AR1035" i="1"/>
  <c r="AS1035" i="1"/>
  <c r="AT1035" i="1"/>
  <c r="AU1035" i="1"/>
  <c r="AV1035" i="1"/>
  <c r="AW1035" i="1"/>
  <c r="AX1035" i="1"/>
  <c r="AY1035" i="1"/>
  <c r="AZ1035" i="1"/>
  <c r="BA1035" i="1"/>
  <c r="BB1035" i="1"/>
  <c r="BC1035" i="1"/>
  <c r="BD1035" i="1"/>
  <c r="BE1035" i="1"/>
  <c r="A1049" i="1"/>
  <c r="C1049" i="1"/>
  <c r="E1049" i="1"/>
  <c r="F1049" i="1"/>
  <c r="G1049" i="1"/>
  <c r="H1049" i="1"/>
  <c r="I1049" i="1"/>
  <c r="J1049" i="1"/>
  <c r="K1049" i="1"/>
  <c r="L1049" i="1"/>
  <c r="M1049" i="1"/>
  <c r="N1049" i="1"/>
  <c r="O1049" i="1"/>
  <c r="P1049" i="1"/>
  <c r="Q1049" i="1"/>
  <c r="R1049" i="1"/>
  <c r="S1049" i="1"/>
  <c r="T1049" i="1"/>
  <c r="U1049" i="1"/>
  <c r="V1049" i="1"/>
  <c r="W1049" i="1"/>
  <c r="X1049" i="1"/>
  <c r="Y1049" i="1"/>
  <c r="Z1049" i="1"/>
  <c r="AA1049" i="1"/>
  <c r="AB1049" i="1"/>
  <c r="AC1049" i="1"/>
  <c r="AD1049" i="1"/>
  <c r="AE1049" i="1"/>
  <c r="AF1049" i="1"/>
  <c r="AG1049" i="1"/>
  <c r="AH1049" i="1"/>
  <c r="AI1049" i="1"/>
  <c r="AJ1049" i="1"/>
  <c r="AK1049" i="1"/>
  <c r="AL1049" i="1"/>
  <c r="AM1049" i="1"/>
  <c r="AN1049" i="1"/>
  <c r="AO1049" i="1"/>
  <c r="AP1049" i="1"/>
  <c r="AQ1049" i="1"/>
  <c r="AR1049" i="1"/>
  <c r="AS1049" i="1"/>
  <c r="AT1049" i="1"/>
  <c r="AU1049" i="1"/>
  <c r="AV1049" i="1"/>
  <c r="AW1049" i="1"/>
  <c r="AX1049" i="1"/>
  <c r="AY1049" i="1"/>
  <c r="AZ1049" i="1"/>
  <c r="BA1049" i="1"/>
  <c r="BB1049" i="1"/>
  <c r="BC1049" i="1"/>
  <c r="BD1049" i="1"/>
  <c r="BE1049" i="1"/>
  <c r="A1290" i="1"/>
  <c r="C1290" i="1"/>
  <c r="E1290" i="1"/>
  <c r="F1290" i="1"/>
  <c r="G1290" i="1"/>
  <c r="H1290" i="1"/>
  <c r="I1290" i="1"/>
  <c r="J1290" i="1"/>
  <c r="K1290" i="1"/>
  <c r="L1290" i="1"/>
  <c r="M1290" i="1"/>
  <c r="N1290" i="1"/>
  <c r="O1290" i="1"/>
  <c r="P1290" i="1"/>
  <c r="Q1290" i="1"/>
  <c r="R1290" i="1"/>
  <c r="S1290" i="1"/>
  <c r="T1290" i="1"/>
  <c r="U1290" i="1"/>
  <c r="V1290" i="1"/>
  <c r="W1290" i="1"/>
  <c r="X1290" i="1"/>
  <c r="Y1290" i="1"/>
  <c r="Z1290" i="1"/>
  <c r="AA1290" i="1"/>
  <c r="AB1290" i="1"/>
  <c r="AC1290" i="1"/>
  <c r="AD1290" i="1"/>
  <c r="AE1290" i="1"/>
  <c r="AF1290" i="1"/>
  <c r="AG1290" i="1"/>
  <c r="AH1290" i="1"/>
  <c r="AI1290" i="1"/>
  <c r="AJ1290" i="1"/>
  <c r="AK1290" i="1"/>
  <c r="AL1290" i="1"/>
  <c r="AM1290" i="1"/>
  <c r="AN1290" i="1"/>
  <c r="AO1290" i="1"/>
  <c r="AP1290" i="1"/>
  <c r="AQ1290" i="1"/>
  <c r="AR1290" i="1"/>
  <c r="AS1290" i="1"/>
  <c r="AT1290" i="1"/>
  <c r="AU1290" i="1"/>
  <c r="AV1290" i="1"/>
  <c r="AW1290" i="1"/>
  <c r="AX1290" i="1"/>
  <c r="AY1290" i="1"/>
  <c r="AZ1290" i="1"/>
  <c r="BA1290" i="1"/>
  <c r="BB1290" i="1"/>
  <c r="BC1290" i="1"/>
  <c r="BD1290" i="1"/>
  <c r="BE1290" i="1"/>
  <c r="A210" i="1"/>
  <c r="C210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A230" i="1"/>
  <c r="C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A479" i="1"/>
  <c r="C479" i="1"/>
  <c r="E479" i="1"/>
  <c r="F479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V479" i="1"/>
  <c r="AW479" i="1"/>
  <c r="AX479" i="1"/>
  <c r="AY479" i="1"/>
  <c r="AZ479" i="1"/>
  <c r="BA479" i="1"/>
  <c r="BB479" i="1"/>
  <c r="BC479" i="1"/>
  <c r="BD479" i="1"/>
  <c r="BE479" i="1"/>
  <c r="A501" i="1"/>
  <c r="C501" i="1"/>
  <c r="E501" i="1"/>
  <c r="F501" i="1"/>
  <c r="G501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AG501" i="1"/>
  <c r="AH501" i="1"/>
  <c r="AI501" i="1"/>
  <c r="AJ501" i="1"/>
  <c r="AK501" i="1"/>
  <c r="AL501" i="1"/>
  <c r="AM501" i="1"/>
  <c r="AN501" i="1"/>
  <c r="AO501" i="1"/>
  <c r="AP501" i="1"/>
  <c r="AQ501" i="1"/>
  <c r="AR501" i="1"/>
  <c r="AS501" i="1"/>
  <c r="AT501" i="1"/>
  <c r="AU501" i="1"/>
  <c r="AV501" i="1"/>
  <c r="AW501" i="1"/>
  <c r="AX501" i="1"/>
  <c r="AY501" i="1"/>
  <c r="AZ501" i="1"/>
  <c r="BA501" i="1"/>
  <c r="BB501" i="1"/>
  <c r="BC501" i="1"/>
  <c r="BD501" i="1"/>
  <c r="BE501" i="1"/>
  <c r="A1486" i="1"/>
  <c r="C1486" i="1"/>
  <c r="E1486" i="1"/>
  <c r="F1486" i="1"/>
  <c r="G1486" i="1"/>
  <c r="H1486" i="1"/>
  <c r="I1486" i="1"/>
  <c r="J1486" i="1"/>
  <c r="K1486" i="1"/>
  <c r="L1486" i="1"/>
  <c r="M1486" i="1"/>
  <c r="N1486" i="1"/>
  <c r="O1486" i="1"/>
  <c r="P1486" i="1"/>
  <c r="Q1486" i="1"/>
  <c r="R1486" i="1"/>
  <c r="S1486" i="1"/>
  <c r="T1486" i="1"/>
  <c r="U1486" i="1"/>
  <c r="V1486" i="1"/>
  <c r="W1486" i="1"/>
  <c r="X1486" i="1"/>
  <c r="Y1486" i="1"/>
  <c r="Z1486" i="1"/>
  <c r="AA1486" i="1"/>
  <c r="AB1486" i="1"/>
  <c r="AC1486" i="1"/>
  <c r="AD1486" i="1"/>
  <c r="AE1486" i="1"/>
  <c r="AF1486" i="1"/>
  <c r="AG1486" i="1"/>
  <c r="AH1486" i="1"/>
  <c r="AI1486" i="1"/>
  <c r="AJ1486" i="1"/>
  <c r="AK1486" i="1"/>
  <c r="AL1486" i="1"/>
  <c r="AM1486" i="1"/>
  <c r="AN1486" i="1"/>
  <c r="AO1486" i="1"/>
  <c r="AP1486" i="1"/>
  <c r="AQ1486" i="1"/>
  <c r="AR1486" i="1"/>
  <c r="AS1486" i="1"/>
  <c r="AT1486" i="1"/>
  <c r="AU1486" i="1"/>
  <c r="AV1486" i="1"/>
  <c r="AW1486" i="1"/>
  <c r="AX1486" i="1"/>
  <c r="AY1486" i="1"/>
  <c r="AZ1486" i="1"/>
  <c r="BA1486" i="1"/>
  <c r="BB1486" i="1"/>
  <c r="BC1486" i="1"/>
  <c r="BD1486" i="1"/>
  <c r="BE1486" i="1"/>
  <c r="A673" i="1"/>
  <c r="C673" i="1"/>
  <c r="E673" i="1"/>
  <c r="F673" i="1"/>
  <c r="G673" i="1"/>
  <c r="H673" i="1"/>
  <c r="I673" i="1"/>
  <c r="J673" i="1"/>
  <c r="K673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AD673" i="1"/>
  <c r="AE673" i="1"/>
  <c r="AF673" i="1"/>
  <c r="AG673" i="1"/>
  <c r="AH673" i="1"/>
  <c r="AI673" i="1"/>
  <c r="AJ673" i="1"/>
  <c r="AK673" i="1"/>
  <c r="AL673" i="1"/>
  <c r="AM673" i="1"/>
  <c r="AN673" i="1"/>
  <c r="AO673" i="1"/>
  <c r="AP673" i="1"/>
  <c r="AQ673" i="1"/>
  <c r="AR673" i="1"/>
  <c r="AS673" i="1"/>
  <c r="AT673" i="1"/>
  <c r="AU673" i="1"/>
  <c r="AV673" i="1"/>
  <c r="AW673" i="1"/>
  <c r="AX673" i="1"/>
  <c r="AY673" i="1"/>
  <c r="AZ673" i="1"/>
  <c r="BA673" i="1"/>
  <c r="BB673" i="1"/>
  <c r="BC673" i="1"/>
  <c r="BD673" i="1"/>
  <c r="BE673" i="1"/>
  <c r="A690" i="1"/>
  <c r="C690" i="1"/>
  <c r="E690" i="1"/>
  <c r="F690" i="1"/>
  <c r="G690" i="1"/>
  <c r="H690" i="1"/>
  <c r="I690" i="1"/>
  <c r="J690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AG690" i="1"/>
  <c r="AH690" i="1"/>
  <c r="AI690" i="1"/>
  <c r="AJ690" i="1"/>
  <c r="AK690" i="1"/>
  <c r="AL690" i="1"/>
  <c r="AM690" i="1"/>
  <c r="AN690" i="1"/>
  <c r="AO690" i="1"/>
  <c r="AP690" i="1"/>
  <c r="AQ690" i="1"/>
  <c r="AR690" i="1"/>
  <c r="AS690" i="1"/>
  <c r="AT690" i="1"/>
  <c r="AU690" i="1"/>
  <c r="AV690" i="1"/>
  <c r="AW690" i="1"/>
  <c r="AX690" i="1"/>
  <c r="AY690" i="1"/>
  <c r="AZ690" i="1"/>
  <c r="BA690" i="1"/>
  <c r="BB690" i="1"/>
  <c r="BC690" i="1"/>
  <c r="BD690" i="1"/>
  <c r="BE690" i="1"/>
  <c r="A965" i="1"/>
  <c r="C965" i="1"/>
  <c r="E965" i="1"/>
  <c r="F965" i="1"/>
  <c r="G965" i="1"/>
  <c r="H965" i="1"/>
  <c r="I965" i="1"/>
  <c r="J965" i="1"/>
  <c r="K965" i="1"/>
  <c r="L965" i="1"/>
  <c r="M965" i="1"/>
  <c r="N965" i="1"/>
  <c r="O965" i="1"/>
  <c r="P965" i="1"/>
  <c r="Q965" i="1"/>
  <c r="R965" i="1"/>
  <c r="S965" i="1"/>
  <c r="T965" i="1"/>
  <c r="U965" i="1"/>
  <c r="V965" i="1"/>
  <c r="W965" i="1"/>
  <c r="X965" i="1"/>
  <c r="Y965" i="1"/>
  <c r="Z965" i="1"/>
  <c r="AA965" i="1"/>
  <c r="AB965" i="1"/>
  <c r="AC965" i="1"/>
  <c r="AD965" i="1"/>
  <c r="AE965" i="1"/>
  <c r="AF965" i="1"/>
  <c r="AG965" i="1"/>
  <c r="AH965" i="1"/>
  <c r="AI965" i="1"/>
  <c r="AJ965" i="1"/>
  <c r="AK965" i="1"/>
  <c r="AL965" i="1"/>
  <c r="AM965" i="1"/>
  <c r="AN965" i="1"/>
  <c r="AO965" i="1"/>
  <c r="AP965" i="1"/>
  <c r="AQ965" i="1"/>
  <c r="AR965" i="1"/>
  <c r="AS965" i="1"/>
  <c r="AT965" i="1"/>
  <c r="AU965" i="1"/>
  <c r="AV965" i="1"/>
  <c r="AW965" i="1"/>
  <c r="AX965" i="1"/>
  <c r="AY965" i="1"/>
  <c r="AZ965" i="1"/>
  <c r="BA965" i="1"/>
  <c r="BB965" i="1"/>
  <c r="BC965" i="1"/>
  <c r="BD965" i="1"/>
  <c r="BE965" i="1"/>
  <c r="A991" i="1"/>
  <c r="C991" i="1"/>
  <c r="E991" i="1"/>
  <c r="F991" i="1"/>
  <c r="G991" i="1"/>
  <c r="H991" i="1"/>
  <c r="I991" i="1"/>
  <c r="J991" i="1"/>
  <c r="K991" i="1"/>
  <c r="L991" i="1"/>
  <c r="M991" i="1"/>
  <c r="N991" i="1"/>
  <c r="O991" i="1"/>
  <c r="P991" i="1"/>
  <c r="Q991" i="1"/>
  <c r="R991" i="1"/>
  <c r="S991" i="1"/>
  <c r="T991" i="1"/>
  <c r="U991" i="1"/>
  <c r="V991" i="1"/>
  <c r="W991" i="1"/>
  <c r="X991" i="1"/>
  <c r="Y991" i="1"/>
  <c r="Z991" i="1"/>
  <c r="AA991" i="1"/>
  <c r="AB991" i="1"/>
  <c r="AC991" i="1"/>
  <c r="AD991" i="1"/>
  <c r="AE991" i="1"/>
  <c r="AF991" i="1"/>
  <c r="AG991" i="1"/>
  <c r="AH991" i="1"/>
  <c r="AI991" i="1"/>
  <c r="AJ991" i="1"/>
  <c r="AK991" i="1"/>
  <c r="AL991" i="1"/>
  <c r="AM991" i="1"/>
  <c r="AN991" i="1"/>
  <c r="AO991" i="1"/>
  <c r="AP991" i="1"/>
  <c r="AQ991" i="1"/>
  <c r="AR991" i="1"/>
  <c r="AS991" i="1"/>
  <c r="AT991" i="1"/>
  <c r="AU991" i="1"/>
  <c r="AV991" i="1"/>
  <c r="AW991" i="1"/>
  <c r="AX991" i="1"/>
  <c r="AY991" i="1"/>
  <c r="AZ991" i="1"/>
  <c r="BA991" i="1"/>
  <c r="BB991" i="1"/>
  <c r="BC991" i="1"/>
  <c r="BD991" i="1"/>
  <c r="BE991" i="1"/>
  <c r="A1304" i="1"/>
  <c r="C1304" i="1"/>
  <c r="E1304" i="1"/>
  <c r="F1304" i="1"/>
  <c r="G1304" i="1"/>
  <c r="H1304" i="1"/>
  <c r="I1304" i="1"/>
  <c r="J1304" i="1"/>
  <c r="K1304" i="1"/>
  <c r="L1304" i="1"/>
  <c r="M1304" i="1"/>
  <c r="N1304" i="1"/>
  <c r="O1304" i="1"/>
  <c r="P1304" i="1"/>
  <c r="Q1304" i="1"/>
  <c r="R1304" i="1"/>
  <c r="S1304" i="1"/>
  <c r="T1304" i="1"/>
  <c r="U1304" i="1"/>
  <c r="V1304" i="1"/>
  <c r="W1304" i="1"/>
  <c r="X1304" i="1"/>
  <c r="Y1304" i="1"/>
  <c r="Z1304" i="1"/>
  <c r="AA1304" i="1"/>
  <c r="AB1304" i="1"/>
  <c r="AC1304" i="1"/>
  <c r="AD1304" i="1"/>
  <c r="AE1304" i="1"/>
  <c r="AF1304" i="1"/>
  <c r="AG1304" i="1"/>
  <c r="AH1304" i="1"/>
  <c r="AI1304" i="1"/>
  <c r="AJ1304" i="1"/>
  <c r="AK1304" i="1"/>
  <c r="AL1304" i="1"/>
  <c r="AM1304" i="1"/>
  <c r="AN1304" i="1"/>
  <c r="AO1304" i="1"/>
  <c r="AP1304" i="1"/>
  <c r="AQ1304" i="1"/>
  <c r="AR1304" i="1"/>
  <c r="AS1304" i="1"/>
  <c r="AT1304" i="1"/>
  <c r="AU1304" i="1"/>
  <c r="AV1304" i="1"/>
  <c r="AW1304" i="1"/>
  <c r="AX1304" i="1"/>
  <c r="AY1304" i="1"/>
  <c r="AZ1304" i="1"/>
  <c r="BA1304" i="1"/>
  <c r="BB1304" i="1"/>
  <c r="BC1304" i="1"/>
  <c r="BD1304" i="1"/>
  <c r="BE1304" i="1"/>
  <c r="A1322" i="1"/>
  <c r="C1322" i="1"/>
  <c r="E1322" i="1"/>
  <c r="F1322" i="1"/>
  <c r="G1322" i="1"/>
  <c r="H1322" i="1"/>
  <c r="I1322" i="1"/>
  <c r="J1322" i="1"/>
  <c r="K1322" i="1"/>
  <c r="L1322" i="1"/>
  <c r="M1322" i="1"/>
  <c r="N1322" i="1"/>
  <c r="O1322" i="1"/>
  <c r="P1322" i="1"/>
  <c r="Q1322" i="1"/>
  <c r="R1322" i="1"/>
  <c r="S1322" i="1"/>
  <c r="T1322" i="1"/>
  <c r="U1322" i="1"/>
  <c r="V1322" i="1"/>
  <c r="W1322" i="1"/>
  <c r="X1322" i="1"/>
  <c r="Y1322" i="1"/>
  <c r="Z1322" i="1"/>
  <c r="AA1322" i="1"/>
  <c r="AB1322" i="1"/>
  <c r="AC1322" i="1"/>
  <c r="AD1322" i="1"/>
  <c r="AE1322" i="1"/>
  <c r="AF1322" i="1"/>
  <c r="AG1322" i="1"/>
  <c r="AH1322" i="1"/>
  <c r="AI1322" i="1"/>
  <c r="AJ1322" i="1"/>
  <c r="AK1322" i="1"/>
  <c r="AL1322" i="1"/>
  <c r="AM1322" i="1"/>
  <c r="AN1322" i="1"/>
  <c r="AO1322" i="1"/>
  <c r="AP1322" i="1"/>
  <c r="AQ1322" i="1"/>
  <c r="AR1322" i="1"/>
  <c r="AS1322" i="1"/>
  <c r="AT1322" i="1"/>
  <c r="AU1322" i="1"/>
  <c r="AV1322" i="1"/>
  <c r="AW1322" i="1"/>
  <c r="AX1322" i="1"/>
  <c r="AY1322" i="1"/>
  <c r="AZ1322" i="1"/>
  <c r="BA1322" i="1"/>
  <c r="BB1322" i="1"/>
  <c r="BC1322" i="1"/>
  <c r="BD1322" i="1"/>
  <c r="BE1322" i="1"/>
  <c r="A253" i="1"/>
  <c r="C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A276" i="1"/>
  <c r="C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A437" i="1"/>
  <c r="C437" i="1"/>
  <c r="E437" i="1"/>
  <c r="F437" i="1"/>
  <c r="G437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V437" i="1"/>
  <c r="AW437" i="1"/>
  <c r="AX437" i="1"/>
  <c r="AY437" i="1"/>
  <c r="AZ437" i="1"/>
  <c r="BA437" i="1"/>
  <c r="BB437" i="1"/>
  <c r="BC437" i="1"/>
  <c r="BD437" i="1"/>
  <c r="BE437" i="1"/>
  <c r="A457" i="1"/>
  <c r="C457" i="1"/>
  <c r="E457" i="1"/>
  <c r="F457" i="1"/>
  <c r="G457" i="1"/>
  <c r="H457" i="1"/>
  <c r="I457" i="1"/>
  <c r="J457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V457" i="1"/>
  <c r="AW457" i="1"/>
  <c r="AX457" i="1"/>
  <c r="AY457" i="1"/>
  <c r="AZ457" i="1"/>
  <c r="BA457" i="1"/>
  <c r="BB457" i="1"/>
  <c r="BC457" i="1"/>
  <c r="BD457" i="1"/>
  <c r="BE457" i="1"/>
  <c r="A544" i="1"/>
  <c r="C544" i="1"/>
  <c r="E544" i="1"/>
  <c r="F544" i="1"/>
  <c r="G544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AG544" i="1"/>
  <c r="AH544" i="1"/>
  <c r="AI544" i="1"/>
  <c r="AJ544" i="1"/>
  <c r="AK544" i="1"/>
  <c r="AL544" i="1"/>
  <c r="AM544" i="1"/>
  <c r="AN544" i="1"/>
  <c r="AO544" i="1"/>
  <c r="AP544" i="1"/>
  <c r="AQ544" i="1"/>
  <c r="AR544" i="1"/>
  <c r="AS544" i="1"/>
  <c r="AT544" i="1"/>
  <c r="AU544" i="1"/>
  <c r="AV544" i="1"/>
  <c r="AW544" i="1"/>
  <c r="AX544" i="1"/>
  <c r="AY544" i="1"/>
  <c r="AZ544" i="1"/>
  <c r="BA544" i="1"/>
  <c r="BB544" i="1"/>
  <c r="BC544" i="1"/>
  <c r="BD544" i="1"/>
  <c r="BE544" i="1"/>
  <c r="A564" i="1"/>
  <c r="C564" i="1"/>
  <c r="E564" i="1"/>
  <c r="F564" i="1"/>
  <c r="G564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AG564" i="1"/>
  <c r="AH564" i="1"/>
  <c r="AI564" i="1"/>
  <c r="AJ564" i="1"/>
  <c r="AK564" i="1"/>
  <c r="AL564" i="1"/>
  <c r="AM564" i="1"/>
  <c r="AN564" i="1"/>
  <c r="AO564" i="1"/>
  <c r="AP564" i="1"/>
  <c r="AQ564" i="1"/>
  <c r="AR564" i="1"/>
  <c r="AS564" i="1"/>
  <c r="AT564" i="1"/>
  <c r="AU564" i="1"/>
  <c r="AV564" i="1"/>
  <c r="AW564" i="1"/>
  <c r="AX564" i="1"/>
  <c r="AY564" i="1"/>
  <c r="AZ564" i="1"/>
  <c r="BA564" i="1"/>
  <c r="BB564" i="1"/>
  <c r="BC564" i="1"/>
  <c r="BD564" i="1"/>
  <c r="BE564" i="1"/>
  <c r="A731" i="1"/>
  <c r="C731" i="1"/>
  <c r="E731" i="1"/>
  <c r="F731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AB731" i="1"/>
  <c r="AC731" i="1"/>
  <c r="AD731" i="1"/>
  <c r="AE731" i="1"/>
  <c r="AF731" i="1"/>
  <c r="AG731" i="1"/>
  <c r="AH731" i="1"/>
  <c r="AI731" i="1"/>
  <c r="AJ731" i="1"/>
  <c r="AK731" i="1"/>
  <c r="AL731" i="1"/>
  <c r="AM731" i="1"/>
  <c r="AN731" i="1"/>
  <c r="AO731" i="1"/>
  <c r="AP731" i="1"/>
  <c r="AQ731" i="1"/>
  <c r="AR731" i="1"/>
  <c r="AS731" i="1"/>
  <c r="AT731" i="1"/>
  <c r="AU731" i="1"/>
  <c r="AV731" i="1"/>
  <c r="AW731" i="1"/>
  <c r="AX731" i="1"/>
  <c r="AY731" i="1"/>
  <c r="AZ731" i="1"/>
  <c r="BA731" i="1"/>
  <c r="BB731" i="1"/>
  <c r="BC731" i="1"/>
  <c r="BD731" i="1"/>
  <c r="BE731" i="1"/>
  <c r="A752" i="1"/>
  <c r="C752" i="1"/>
  <c r="E752" i="1"/>
  <c r="F752" i="1"/>
  <c r="G752" i="1"/>
  <c r="H752" i="1"/>
  <c r="I752" i="1"/>
  <c r="J752" i="1"/>
  <c r="K752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AG752" i="1"/>
  <c r="AH752" i="1"/>
  <c r="AI752" i="1"/>
  <c r="AJ752" i="1"/>
  <c r="AK752" i="1"/>
  <c r="AL752" i="1"/>
  <c r="AM752" i="1"/>
  <c r="AN752" i="1"/>
  <c r="AO752" i="1"/>
  <c r="AP752" i="1"/>
  <c r="AQ752" i="1"/>
  <c r="AR752" i="1"/>
  <c r="AS752" i="1"/>
  <c r="AT752" i="1"/>
  <c r="AU752" i="1"/>
  <c r="AV752" i="1"/>
  <c r="AW752" i="1"/>
  <c r="AX752" i="1"/>
  <c r="AY752" i="1"/>
  <c r="AZ752" i="1"/>
  <c r="BA752" i="1"/>
  <c r="BB752" i="1"/>
  <c r="BC752" i="1"/>
  <c r="BD752" i="1"/>
  <c r="BE752" i="1"/>
  <c r="A860" i="1"/>
  <c r="C860" i="1"/>
  <c r="E860" i="1"/>
  <c r="F860" i="1"/>
  <c r="G860" i="1"/>
  <c r="H860" i="1"/>
  <c r="I860" i="1"/>
  <c r="J860" i="1"/>
  <c r="K860" i="1"/>
  <c r="L860" i="1"/>
  <c r="M860" i="1"/>
  <c r="N860" i="1"/>
  <c r="O860" i="1"/>
  <c r="P860" i="1"/>
  <c r="Q860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AG860" i="1"/>
  <c r="AH860" i="1"/>
  <c r="AI860" i="1"/>
  <c r="AJ860" i="1"/>
  <c r="AK860" i="1"/>
  <c r="AL860" i="1"/>
  <c r="AM860" i="1"/>
  <c r="AN860" i="1"/>
  <c r="AO860" i="1"/>
  <c r="AP860" i="1"/>
  <c r="AQ860" i="1"/>
  <c r="AR860" i="1"/>
  <c r="AS860" i="1"/>
  <c r="AT860" i="1"/>
  <c r="AU860" i="1"/>
  <c r="AV860" i="1"/>
  <c r="AW860" i="1"/>
  <c r="AX860" i="1"/>
  <c r="AY860" i="1"/>
  <c r="AZ860" i="1"/>
  <c r="BA860" i="1"/>
  <c r="BB860" i="1"/>
  <c r="BC860" i="1"/>
  <c r="BD860" i="1"/>
  <c r="BE860" i="1"/>
  <c r="A883" i="1"/>
  <c r="C883" i="1"/>
  <c r="E883" i="1"/>
  <c r="F883" i="1"/>
  <c r="G883" i="1"/>
  <c r="H883" i="1"/>
  <c r="I883" i="1"/>
  <c r="J883" i="1"/>
  <c r="K883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X883" i="1"/>
  <c r="Y883" i="1"/>
  <c r="Z883" i="1"/>
  <c r="AA883" i="1"/>
  <c r="AB883" i="1"/>
  <c r="AC883" i="1"/>
  <c r="AD883" i="1"/>
  <c r="AE883" i="1"/>
  <c r="AF883" i="1"/>
  <c r="AG883" i="1"/>
  <c r="AH883" i="1"/>
  <c r="AI883" i="1"/>
  <c r="AJ883" i="1"/>
  <c r="AK883" i="1"/>
  <c r="AL883" i="1"/>
  <c r="AM883" i="1"/>
  <c r="AN883" i="1"/>
  <c r="AO883" i="1"/>
  <c r="AP883" i="1"/>
  <c r="AQ883" i="1"/>
  <c r="AR883" i="1"/>
  <c r="AS883" i="1"/>
  <c r="AT883" i="1"/>
  <c r="AU883" i="1"/>
  <c r="AV883" i="1"/>
  <c r="AW883" i="1"/>
  <c r="AX883" i="1"/>
  <c r="AY883" i="1"/>
  <c r="AZ883" i="1"/>
  <c r="BA883" i="1"/>
  <c r="BB883" i="1"/>
  <c r="BC883" i="1"/>
  <c r="BD883" i="1"/>
  <c r="BE883" i="1"/>
  <c r="A1069" i="1"/>
  <c r="C1069" i="1"/>
  <c r="E1069" i="1"/>
  <c r="F1069" i="1"/>
  <c r="G1069" i="1"/>
  <c r="H1069" i="1"/>
  <c r="I1069" i="1"/>
  <c r="J1069" i="1"/>
  <c r="K1069" i="1"/>
  <c r="L1069" i="1"/>
  <c r="M1069" i="1"/>
  <c r="N1069" i="1"/>
  <c r="O1069" i="1"/>
  <c r="P1069" i="1"/>
  <c r="Q1069" i="1"/>
  <c r="R1069" i="1"/>
  <c r="S1069" i="1"/>
  <c r="T1069" i="1"/>
  <c r="U1069" i="1"/>
  <c r="V1069" i="1"/>
  <c r="W1069" i="1"/>
  <c r="X1069" i="1"/>
  <c r="Y1069" i="1"/>
  <c r="Z1069" i="1"/>
  <c r="AA1069" i="1"/>
  <c r="AB1069" i="1"/>
  <c r="AC1069" i="1"/>
  <c r="AD1069" i="1"/>
  <c r="AE1069" i="1"/>
  <c r="AF1069" i="1"/>
  <c r="AG1069" i="1"/>
  <c r="AH1069" i="1"/>
  <c r="AI1069" i="1"/>
  <c r="AJ1069" i="1"/>
  <c r="AK1069" i="1"/>
  <c r="AL1069" i="1"/>
  <c r="AM1069" i="1"/>
  <c r="AN1069" i="1"/>
  <c r="AO1069" i="1"/>
  <c r="AP1069" i="1"/>
  <c r="AQ1069" i="1"/>
  <c r="AR1069" i="1"/>
  <c r="AS1069" i="1"/>
  <c r="AT1069" i="1"/>
  <c r="AU1069" i="1"/>
  <c r="AV1069" i="1"/>
  <c r="AW1069" i="1"/>
  <c r="AX1069" i="1"/>
  <c r="AY1069" i="1"/>
  <c r="AZ1069" i="1"/>
  <c r="BA1069" i="1"/>
  <c r="BB1069" i="1"/>
  <c r="BC1069" i="1"/>
  <c r="BD1069" i="1"/>
  <c r="BE1069" i="1"/>
  <c r="A1094" i="1"/>
  <c r="C1094" i="1"/>
  <c r="E1094" i="1"/>
  <c r="F1094" i="1"/>
  <c r="G1094" i="1"/>
  <c r="H1094" i="1"/>
  <c r="I1094" i="1"/>
  <c r="J1094" i="1"/>
  <c r="K1094" i="1"/>
  <c r="L1094" i="1"/>
  <c r="M1094" i="1"/>
  <c r="N1094" i="1"/>
  <c r="O1094" i="1"/>
  <c r="P1094" i="1"/>
  <c r="Q1094" i="1"/>
  <c r="R1094" i="1"/>
  <c r="S1094" i="1"/>
  <c r="T1094" i="1"/>
  <c r="U1094" i="1"/>
  <c r="V1094" i="1"/>
  <c r="W1094" i="1"/>
  <c r="X1094" i="1"/>
  <c r="Y1094" i="1"/>
  <c r="Z1094" i="1"/>
  <c r="AA1094" i="1"/>
  <c r="AB1094" i="1"/>
  <c r="AC1094" i="1"/>
  <c r="AD1094" i="1"/>
  <c r="AE1094" i="1"/>
  <c r="AF1094" i="1"/>
  <c r="AG1094" i="1"/>
  <c r="AH1094" i="1"/>
  <c r="AI1094" i="1"/>
  <c r="AJ1094" i="1"/>
  <c r="AK1094" i="1"/>
  <c r="AL1094" i="1"/>
  <c r="AM1094" i="1"/>
  <c r="AN1094" i="1"/>
  <c r="AO1094" i="1"/>
  <c r="AP1094" i="1"/>
  <c r="AQ1094" i="1"/>
  <c r="AR1094" i="1"/>
  <c r="AS1094" i="1"/>
  <c r="AT1094" i="1"/>
  <c r="AU1094" i="1"/>
  <c r="AV1094" i="1"/>
  <c r="AW1094" i="1"/>
  <c r="AX1094" i="1"/>
  <c r="AY1094" i="1"/>
  <c r="AZ1094" i="1"/>
  <c r="BA1094" i="1"/>
  <c r="BB1094" i="1"/>
  <c r="BC1094" i="1"/>
  <c r="BD1094" i="1"/>
  <c r="BE1094" i="1"/>
  <c r="A1361" i="1"/>
  <c r="C1361" i="1"/>
  <c r="E1361" i="1"/>
  <c r="F1361" i="1"/>
  <c r="G1361" i="1"/>
  <c r="H1361" i="1"/>
  <c r="I1361" i="1"/>
  <c r="J1361" i="1"/>
  <c r="K1361" i="1"/>
  <c r="L1361" i="1"/>
  <c r="M1361" i="1"/>
  <c r="N1361" i="1"/>
  <c r="O1361" i="1"/>
  <c r="P1361" i="1"/>
  <c r="Q1361" i="1"/>
  <c r="R1361" i="1"/>
  <c r="S1361" i="1"/>
  <c r="T1361" i="1"/>
  <c r="U1361" i="1"/>
  <c r="V1361" i="1"/>
  <c r="W1361" i="1"/>
  <c r="X1361" i="1"/>
  <c r="Y1361" i="1"/>
  <c r="Z1361" i="1"/>
  <c r="AA1361" i="1"/>
  <c r="AB1361" i="1"/>
  <c r="AC1361" i="1"/>
  <c r="AD1361" i="1"/>
  <c r="AE1361" i="1"/>
  <c r="AF1361" i="1"/>
  <c r="AG1361" i="1"/>
  <c r="AH1361" i="1"/>
  <c r="AI1361" i="1"/>
  <c r="AJ1361" i="1"/>
  <c r="AK1361" i="1"/>
  <c r="AL1361" i="1"/>
  <c r="AM1361" i="1"/>
  <c r="AN1361" i="1"/>
  <c r="AO1361" i="1"/>
  <c r="AP1361" i="1"/>
  <c r="AQ1361" i="1"/>
  <c r="AR1361" i="1"/>
  <c r="AS1361" i="1"/>
  <c r="AT1361" i="1"/>
  <c r="AU1361" i="1"/>
  <c r="AV1361" i="1"/>
  <c r="AW1361" i="1"/>
  <c r="AX1361" i="1"/>
  <c r="AY1361" i="1"/>
  <c r="AZ1361" i="1"/>
  <c r="BA1361" i="1"/>
  <c r="BB1361" i="1"/>
  <c r="BC1361" i="1"/>
  <c r="BD1361" i="1"/>
  <c r="BE1361" i="1"/>
  <c r="A95" i="1"/>
  <c r="C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A99" i="1"/>
  <c r="C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A243" i="1"/>
  <c r="C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A263" i="1"/>
  <c r="C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A284" i="1"/>
  <c r="C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A328" i="1"/>
  <c r="C328" i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A351" i="1"/>
  <c r="C351" i="1"/>
  <c r="E351" i="1"/>
  <c r="F351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A376" i="1"/>
  <c r="C376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A555" i="1"/>
  <c r="C555" i="1"/>
  <c r="E555" i="1"/>
  <c r="F555" i="1"/>
  <c r="G555" i="1"/>
  <c r="H555" i="1"/>
  <c r="I555" i="1"/>
  <c r="J555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AD555" i="1"/>
  <c r="AE555" i="1"/>
  <c r="AF555" i="1"/>
  <c r="AG555" i="1"/>
  <c r="AH555" i="1"/>
  <c r="AI555" i="1"/>
  <c r="AJ555" i="1"/>
  <c r="AK555" i="1"/>
  <c r="AL555" i="1"/>
  <c r="AM555" i="1"/>
  <c r="AN555" i="1"/>
  <c r="AO555" i="1"/>
  <c r="AP555" i="1"/>
  <c r="AQ555" i="1"/>
  <c r="AR555" i="1"/>
  <c r="AS555" i="1"/>
  <c r="AT555" i="1"/>
  <c r="AU555" i="1"/>
  <c r="AV555" i="1"/>
  <c r="AW555" i="1"/>
  <c r="AX555" i="1"/>
  <c r="AY555" i="1"/>
  <c r="AZ555" i="1"/>
  <c r="BA555" i="1"/>
  <c r="BB555" i="1"/>
  <c r="BC555" i="1"/>
  <c r="BD555" i="1"/>
  <c r="BE555" i="1"/>
  <c r="A579" i="1"/>
  <c r="C579" i="1"/>
  <c r="E579" i="1"/>
  <c r="F579" i="1"/>
  <c r="G579" i="1"/>
  <c r="H579" i="1"/>
  <c r="I579" i="1"/>
  <c r="J579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Z579" i="1"/>
  <c r="AA579" i="1"/>
  <c r="AB579" i="1"/>
  <c r="AC579" i="1"/>
  <c r="AD579" i="1"/>
  <c r="AE579" i="1"/>
  <c r="AF579" i="1"/>
  <c r="AG579" i="1"/>
  <c r="AH579" i="1"/>
  <c r="AI579" i="1"/>
  <c r="AJ579" i="1"/>
  <c r="AK579" i="1"/>
  <c r="AL579" i="1"/>
  <c r="AM579" i="1"/>
  <c r="AN579" i="1"/>
  <c r="AO579" i="1"/>
  <c r="AP579" i="1"/>
  <c r="AQ579" i="1"/>
  <c r="AR579" i="1"/>
  <c r="AS579" i="1"/>
  <c r="AT579" i="1"/>
  <c r="AU579" i="1"/>
  <c r="AV579" i="1"/>
  <c r="AW579" i="1"/>
  <c r="AX579" i="1"/>
  <c r="AY579" i="1"/>
  <c r="AZ579" i="1"/>
  <c r="BA579" i="1"/>
  <c r="BB579" i="1"/>
  <c r="BC579" i="1"/>
  <c r="BD579" i="1"/>
  <c r="BE579" i="1"/>
  <c r="A1331" i="1"/>
  <c r="C1331" i="1"/>
  <c r="E1331" i="1"/>
  <c r="F1331" i="1"/>
  <c r="G1331" i="1"/>
  <c r="H1331" i="1"/>
  <c r="I1331" i="1"/>
  <c r="J1331" i="1"/>
  <c r="K1331" i="1"/>
  <c r="L1331" i="1"/>
  <c r="M1331" i="1"/>
  <c r="N1331" i="1"/>
  <c r="O1331" i="1"/>
  <c r="P1331" i="1"/>
  <c r="Q1331" i="1"/>
  <c r="R1331" i="1"/>
  <c r="S1331" i="1"/>
  <c r="T1331" i="1"/>
  <c r="U1331" i="1"/>
  <c r="V1331" i="1"/>
  <c r="W1331" i="1"/>
  <c r="X1331" i="1"/>
  <c r="Y1331" i="1"/>
  <c r="Z1331" i="1"/>
  <c r="AA1331" i="1"/>
  <c r="AB1331" i="1"/>
  <c r="AC1331" i="1"/>
  <c r="AD1331" i="1"/>
  <c r="AE1331" i="1"/>
  <c r="AF1331" i="1"/>
  <c r="AG1331" i="1"/>
  <c r="AH1331" i="1"/>
  <c r="AI1331" i="1"/>
  <c r="AJ1331" i="1"/>
  <c r="AK1331" i="1"/>
  <c r="AL1331" i="1"/>
  <c r="AM1331" i="1"/>
  <c r="AN1331" i="1"/>
  <c r="AO1331" i="1"/>
  <c r="AP1331" i="1"/>
  <c r="AQ1331" i="1"/>
  <c r="AR1331" i="1"/>
  <c r="AS1331" i="1"/>
  <c r="AT1331" i="1"/>
  <c r="AU1331" i="1"/>
  <c r="AV1331" i="1"/>
  <c r="AW1331" i="1"/>
  <c r="AX1331" i="1"/>
  <c r="AY1331" i="1"/>
  <c r="AZ1331" i="1"/>
  <c r="BA1331" i="1"/>
  <c r="BB1331" i="1"/>
  <c r="BC1331" i="1"/>
  <c r="BD1331" i="1"/>
  <c r="BE1331" i="1"/>
  <c r="A1315" i="1"/>
  <c r="C1315" i="1"/>
  <c r="E1315" i="1"/>
  <c r="F1315" i="1"/>
  <c r="G1315" i="1"/>
  <c r="H1315" i="1"/>
  <c r="I1315" i="1"/>
  <c r="J1315" i="1"/>
  <c r="K1315" i="1"/>
  <c r="L1315" i="1"/>
  <c r="M1315" i="1"/>
  <c r="N1315" i="1"/>
  <c r="O1315" i="1"/>
  <c r="P1315" i="1"/>
  <c r="Q1315" i="1"/>
  <c r="R1315" i="1"/>
  <c r="S1315" i="1"/>
  <c r="T1315" i="1"/>
  <c r="U1315" i="1"/>
  <c r="V1315" i="1"/>
  <c r="W1315" i="1"/>
  <c r="X1315" i="1"/>
  <c r="Y1315" i="1"/>
  <c r="Z1315" i="1"/>
  <c r="AA1315" i="1"/>
  <c r="AB1315" i="1"/>
  <c r="AC1315" i="1"/>
  <c r="AD1315" i="1"/>
  <c r="AE1315" i="1"/>
  <c r="AF1315" i="1"/>
  <c r="AG1315" i="1"/>
  <c r="AH1315" i="1"/>
  <c r="AI1315" i="1"/>
  <c r="AJ1315" i="1"/>
  <c r="AK1315" i="1"/>
  <c r="AL1315" i="1"/>
  <c r="AM1315" i="1"/>
  <c r="AN1315" i="1"/>
  <c r="AO1315" i="1"/>
  <c r="AP1315" i="1"/>
  <c r="AQ1315" i="1"/>
  <c r="AR1315" i="1"/>
  <c r="AS1315" i="1"/>
  <c r="AT1315" i="1"/>
  <c r="AU1315" i="1"/>
  <c r="AV1315" i="1"/>
  <c r="AW1315" i="1"/>
  <c r="AX1315" i="1"/>
  <c r="AY1315" i="1"/>
  <c r="AZ1315" i="1"/>
  <c r="BA1315" i="1"/>
  <c r="BB1315" i="1"/>
  <c r="BC1315" i="1"/>
  <c r="BD1315" i="1"/>
  <c r="BE1315" i="1"/>
  <c r="A1495" i="1"/>
  <c r="C1495" i="1"/>
  <c r="E1495" i="1"/>
  <c r="F1495" i="1"/>
  <c r="G1495" i="1"/>
  <c r="H1495" i="1"/>
  <c r="I1495" i="1"/>
  <c r="J1495" i="1"/>
  <c r="K1495" i="1"/>
  <c r="L1495" i="1"/>
  <c r="M1495" i="1"/>
  <c r="N1495" i="1"/>
  <c r="O1495" i="1"/>
  <c r="P1495" i="1"/>
  <c r="Q1495" i="1"/>
  <c r="R1495" i="1"/>
  <c r="S1495" i="1"/>
  <c r="T1495" i="1"/>
  <c r="U1495" i="1"/>
  <c r="V1495" i="1"/>
  <c r="W1495" i="1"/>
  <c r="X1495" i="1"/>
  <c r="Y1495" i="1"/>
  <c r="Z1495" i="1"/>
  <c r="AA1495" i="1"/>
  <c r="AB1495" i="1"/>
  <c r="AC1495" i="1"/>
  <c r="AD1495" i="1"/>
  <c r="AE1495" i="1"/>
  <c r="AF1495" i="1"/>
  <c r="AG1495" i="1"/>
  <c r="AH1495" i="1"/>
  <c r="AI1495" i="1"/>
  <c r="AJ1495" i="1"/>
  <c r="AK1495" i="1"/>
  <c r="AL1495" i="1"/>
  <c r="AM1495" i="1"/>
  <c r="AN1495" i="1"/>
  <c r="AO1495" i="1"/>
  <c r="AP1495" i="1"/>
  <c r="AQ1495" i="1"/>
  <c r="AR1495" i="1"/>
  <c r="AS1495" i="1"/>
  <c r="AT1495" i="1"/>
  <c r="AU1495" i="1"/>
  <c r="AV1495" i="1"/>
  <c r="AW1495" i="1"/>
  <c r="AX1495" i="1"/>
  <c r="AY1495" i="1"/>
  <c r="AZ1495" i="1"/>
  <c r="BA1495" i="1"/>
  <c r="BB1495" i="1"/>
  <c r="BC1495" i="1"/>
  <c r="BD1495" i="1"/>
  <c r="BE1495" i="1"/>
  <c r="A1506" i="1"/>
  <c r="C1506" i="1"/>
  <c r="E1506" i="1"/>
  <c r="F1506" i="1"/>
  <c r="G1506" i="1"/>
  <c r="H1506" i="1"/>
  <c r="I1506" i="1"/>
  <c r="J1506" i="1"/>
  <c r="K1506" i="1"/>
  <c r="L1506" i="1"/>
  <c r="M1506" i="1"/>
  <c r="N1506" i="1"/>
  <c r="O1506" i="1"/>
  <c r="P1506" i="1"/>
  <c r="Q1506" i="1"/>
  <c r="R1506" i="1"/>
  <c r="S1506" i="1"/>
  <c r="T1506" i="1"/>
  <c r="U1506" i="1"/>
  <c r="V1506" i="1"/>
  <c r="W1506" i="1"/>
  <c r="X1506" i="1"/>
  <c r="Y1506" i="1"/>
  <c r="Z1506" i="1"/>
  <c r="AA1506" i="1"/>
  <c r="AB1506" i="1"/>
  <c r="AC1506" i="1"/>
  <c r="AD1506" i="1"/>
  <c r="AE1506" i="1"/>
  <c r="AF1506" i="1"/>
  <c r="AG1506" i="1"/>
  <c r="AH1506" i="1"/>
  <c r="AI1506" i="1"/>
  <c r="AJ1506" i="1"/>
  <c r="AK1506" i="1"/>
  <c r="AL1506" i="1"/>
  <c r="AM1506" i="1"/>
  <c r="AN1506" i="1"/>
  <c r="AO1506" i="1"/>
  <c r="AP1506" i="1"/>
  <c r="AQ1506" i="1"/>
  <c r="AR1506" i="1"/>
  <c r="AS1506" i="1"/>
  <c r="AT1506" i="1"/>
  <c r="AU1506" i="1"/>
  <c r="AV1506" i="1"/>
  <c r="AW1506" i="1"/>
  <c r="AX1506" i="1"/>
  <c r="AY1506" i="1"/>
  <c r="AZ1506" i="1"/>
  <c r="BA1506" i="1"/>
  <c r="BB1506" i="1"/>
  <c r="BC1506" i="1"/>
  <c r="BD1506" i="1"/>
  <c r="BE1506" i="1"/>
  <c r="A1479" i="1"/>
  <c r="C1479" i="1"/>
  <c r="E1479" i="1"/>
  <c r="F1479" i="1"/>
  <c r="G1479" i="1"/>
  <c r="H1479" i="1"/>
  <c r="I1479" i="1"/>
  <c r="J1479" i="1"/>
  <c r="K1479" i="1"/>
  <c r="L1479" i="1"/>
  <c r="M1479" i="1"/>
  <c r="N1479" i="1"/>
  <c r="O1479" i="1"/>
  <c r="P1479" i="1"/>
  <c r="Q1479" i="1"/>
  <c r="R1479" i="1"/>
  <c r="S1479" i="1"/>
  <c r="T1479" i="1"/>
  <c r="U1479" i="1"/>
  <c r="V1479" i="1"/>
  <c r="W1479" i="1"/>
  <c r="X1479" i="1"/>
  <c r="Y1479" i="1"/>
  <c r="Z1479" i="1"/>
  <c r="AA1479" i="1"/>
  <c r="AB1479" i="1"/>
  <c r="AC1479" i="1"/>
  <c r="AD1479" i="1"/>
  <c r="AE1479" i="1"/>
  <c r="AF1479" i="1"/>
  <c r="AG1479" i="1"/>
  <c r="AH1479" i="1"/>
  <c r="AI1479" i="1"/>
  <c r="AJ1479" i="1"/>
  <c r="AK1479" i="1"/>
  <c r="AL1479" i="1"/>
  <c r="AM1479" i="1"/>
  <c r="AN1479" i="1"/>
  <c r="AO1479" i="1"/>
  <c r="AP1479" i="1"/>
  <c r="AQ1479" i="1"/>
  <c r="AR1479" i="1"/>
  <c r="AS1479" i="1"/>
  <c r="AT1479" i="1"/>
  <c r="AU1479" i="1"/>
  <c r="AV1479" i="1"/>
  <c r="AW1479" i="1"/>
  <c r="AX1479" i="1"/>
  <c r="AY1479" i="1"/>
  <c r="AZ1479" i="1"/>
  <c r="BA1479" i="1"/>
  <c r="BB1479" i="1"/>
  <c r="BC1479" i="1"/>
  <c r="BD1479" i="1"/>
  <c r="BE1479" i="1"/>
  <c r="A126" i="1"/>
  <c r="C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A149" i="1"/>
  <c r="C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A612" i="1"/>
  <c r="C612" i="1"/>
  <c r="E612" i="1"/>
  <c r="F612" i="1"/>
  <c r="G612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AG612" i="1"/>
  <c r="AH612" i="1"/>
  <c r="AI612" i="1"/>
  <c r="AJ612" i="1"/>
  <c r="AK612" i="1"/>
  <c r="AL612" i="1"/>
  <c r="AM612" i="1"/>
  <c r="AN612" i="1"/>
  <c r="AO612" i="1"/>
  <c r="AP612" i="1"/>
  <c r="AQ612" i="1"/>
  <c r="AR612" i="1"/>
  <c r="AS612" i="1"/>
  <c r="AT612" i="1"/>
  <c r="AU612" i="1"/>
  <c r="AV612" i="1"/>
  <c r="AW612" i="1"/>
  <c r="AX612" i="1"/>
  <c r="AY612" i="1"/>
  <c r="AZ612" i="1"/>
  <c r="BA612" i="1"/>
  <c r="BB612" i="1"/>
  <c r="BC612" i="1"/>
  <c r="BD612" i="1"/>
  <c r="BE612" i="1"/>
  <c r="A685" i="1"/>
  <c r="C685" i="1"/>
  <c r="E685" i="1"/>
  <c r="F685" i="1"/>
  <c r="G685" i="1"/>
  <c r="H685" i="1"/>
  <c r="I685" i="1"/>
  <c r="J685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AD685" i="1"/>
  <c r="AE685" i="1"/>
  <c r="AF685" i="1"/>
  <c r="AG685" i="1"/>
  <c r="AH685" i="1"/>
  <c r="AI685" i="1"/>
  <c r="AJ685" i="1"/>
  <c r="AK685" i="1"/>
  <c r="AL685" i="1"/>
  <c r="AM685" i="1"/>
  <c r="AN685" i="1"/>
  <c r="AO685" i="1"/>
  <c r="AP685" i="1"/>
  <c r="AQ685" i="1"/>
  <c r="AR685" i="1"/>
  <c r="AS685" i="1"/>
  <c r="AT685" i="1"/>
  <c r="AU685" i="1"/>
  <c r="AV685" i="1"/>
  <c r="AW685" i="1"/>
  <c r="AX685" i="1"/>
  <c r="AY685" i="1"/>
  <c r="AZ685" i="1"/>
  <c r="BA685" i="1"/>
  <c r="BB685" i="1"/>
  <c r="BC685" i="1"/>
  <c r="BD685" i="1"/>
  <c r="BE685" i="1"/>
  <c r="A705" i="1"/>
  <c r="C705" i="1"/>
  <c r="E705" i="1"/>
  <c r="F705" i="1"/>
  <c r="G705" i="1"/>
  <c r="H705" i="1"/>
  <c r="I705" i="1"/>
  <c r="J705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Z705" i="1"/>
  <c r="AA705" i="1"/>
  <c r="AB705" i="1"/>
  <c r="AC705" i="1"/>
  <c r="AD705" i="1"/>
  <c r="AE705" i="1"/>
  <c r="AF705" i="1"/>
  <c r="AG705" i="1"/>
  <c r="AH705" i="1"/>
  <c r="AI705" i="1"/>
  <c r="AJ705" i="1"/>
  <c r="AK705" i="1"/>
  <c r="AL705" i="1"/>
  <c r="AM705" i="1"/>
  <c r="AN705" i="1"/>
  <c r="AO705" i="1"/>
  <c r="AP705" i="1"/>
  <c r="AQ705" i="1"/>
  <c r="AR705" i="1"/>
  <c r="AS705" i="1"/>
  <c r="AT705" i="1"/>
  <c r="AU705" i="1"/>
  <c r="AV705" i="1"/>
  <c r="AW705" i="1"/>
  <c r="AX705" i="1"/>
  <c r="AY705" i="1"/>
  <c r="AZ705" i="1"/>
  <c r="BA705" i="1"/>
  <c r="BB705" i="1"/>
  <c r="BC705" i="1"/>
  <c r="BD705" i="1"/>
  <c r="BE705" i="1"/>
  <c r="A493" i="1"/>
  <c r="C493" i="1"/>
  <c r="E493" i="1"/>
  <c r="F493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O493" i="1"/>
  <c r="AP493" i="1"/>
  <c r="AQ493" i="1"/>
  <c r="AR493" i="1"/>
  <c r="AS493" i="1"/>
  <c r="AT493" i="1"/>
  <c r="AU493" i="1"/>
  <c r="AV493" i="1"/>
  <c r="AW493" i="1"/>
  <c r="AX493" i="1"/>
  <c r="AY493" i="1"/>
  <c r="AZ493" i="1"/>
  <c r="BA493" i="1"/>
  <c r="BB493" i="1"/>
  <c r="BC493" i="1"/>
  <c r="BD493" i="1"/>
  <c r="BE493" i="1"/>
  <c r="A828" i="1"/>
  <c r="C828" i="1"/>
  <c r="E828" i="1"/>
  <c r="F828" i="1"/>
  <c r="G828" i="1"/>
  <c r="H828" i="1"/>
  <c r="I828" i="1"/>
  <c r="J828" i="1"/>
  <c r="K828" i="1"/>
  <c r="L828" i="1"/>
  <c r="M828" i="1"/>
  <c r="N828" i="1"/>
  <c r="O828" i="1"/>
  <c r="P828" i="1"/>
  <c r="Q828" i="1"/>
  <c r="R828" i="1"/>
  <c r="S828" i="1"/>
  <c r="T828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AG828" i="1"/>
  <c r="AH828" i="1"/>
  <c r="AI828" i="1"/>
  <c r="AJ828" i="1"/>
  <c r="AK828" i="1"/>
  <c r="AL828" i="1"/>
  <c r="AM828" i="1"/>
  <c r="AN828" i="1"/>
  <c r="AO828" i="1"/>
  <c r="AP828" i="1"/>
  <c r="AQ828" i="1"/>
  <c r="AR828" i="1"/>
  <c r="AS828" i="1"/>
  <c r="AT828" i="1"/>
  <c r="AU828" i="1"/>
  <c r="AV828" i="1"/>
  <c r="AW828" i="1"/>
  <c r="AX828" i="1"/>
  <c r="AY828" i="1"/>
  <c r="AZ828" i="1"/>
  <c r="BA828" i="1"/>
  <c r="BB828" i="1"/>
  <c r="BC828" i="1"/>
  <c r="BD828" i="1"/>
  <c r="BE828" i="1"/>
  <c r="A852" i="1"/>
  <c r="C852" i="1"/>
  <c r="E852" i="1"/>
  <c r="F852" i="1"/>
  <c r="G852" i="1"/>
  <c r="H852" i="1"/>
  <c r="I852" i="1"/>
  <c r="J852" i="1"/>
  <c r="K852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AG852" i="1"/>
  <c r="AH852" i="1"/>
  <c r="AI852" i="1"/>
  <c r="AJ852" i="1"/>
  <c r="AK852" i="1"/>
  <c r="AL852" i="1"/>
  <c r="AM852" i="1"/>
  <c r="AN852" i="1"/>
  <c r="AO852" i="1"/>
  <c r="AP852" i="1"/>
  <c r="AQ852" i="1"/>
  <c r="AR852" i="1"/>
  <c r="AS852" i="1"/>
  <c r="AT852" i="1"/>
  <c r="AU852" i="1"/>
  <c r="AV852" i="1"/>
  <c r="AW852" i="1"/>
  <c r="AX852" i="1"/>
  <c r="AY852" i="1"/>
  <c r="AZ852" i="1"/>
  <c r="BA852" i="1"/>
  <c r="BB852" i="1"/>
  <c r="BC852" i="1"/>
  <c r="BD852" i="1"/>
  <c r="BE852" i="1"/>
  <c r="A876" i="1"/>
  <c r="C876" i="1"/>
  <c r="E876" i="1"/>
  <c r="F876" i="1"/>
  <c r="G876" i="1"/>
  <c r="H876" i="1"/>
  <c r="I876" i="1"/>
  <c r="J876" i="1"/>
  <c r="K876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AG876" i="1"/>
  <c r="AH876" i="1"/>
  <c r="AI876" i="1"/>
  <c r="AJ876" i="1"/>
  <c r="AK876" i="1"/>
  <c r="AL876" i="1"/>
  <c r="AM876" i="1"/>
  <c r="AN876" i="1"/>
  <c r="AO876" i="1"/>
  <c r="AP876" i="1"/>
  <c r="AQ876" i="1"/>
  <c r="AR876" i="1"/>
  <c r="AS876" i="1"/>
  <c r="AT876" i="1"/>
  <c r="AU876" i="1"/>
  <c r="AV876" i="1"/>
  <c r="AW876" i="1"/>
  <c r="AX876" i="1"/>
  <c r="AY876" i="1"/>
  <c r="AZ876" i="1"/>
  <c r="BA876" i="1"/>
  <c r="BB876" i="1"/>
  <c r="BC876" i="1"/>
  <c r="BD876" i="1"/>
  <c r="BE876" i="1"/>
  <c r="A1058" i="1"/>
  <c r="C1058" i="1"/>
  <c r="E1058" i="1"/>
  <c r="F1058" i="1"/>
  <c r="G1058" i="1"/>
  <c r="H1058" i="1"/>
  <c r="I1058" i="1"/>
  <c r="J1058" i="1"/>
  <c r="K1058" i="1"/>
  <c r="L1058" i="1"/>
  <c r="M1058" i="1"/>
  <c r="N1058" i="1"/>
  <c r="O1058" i="1"/>
  <c r="P1058" i="1"/>
  <c r="Q1058" i="1"/>
  <c r="R1058" i="1"/>
  <c r="S1058" i="1"/>
  <c r="T1058" i="1"/>
  <c r="U1058" i="1"/>
  <c r="V1058" i="1"/>
  <c r="W1058" i="1"/>
  <c r="X1058" i="1"/>
  <c r="Y1058" i="1"/>
  <c r="Z1058" i="1"/>
  <c r="AA1058" i="1"/>
  <c r="AB1058" i="1"/>
  <c r="AC1058" i="1"/>
  <c r="AD1058" i="1"/>
  <c r="AE1058" i="1"/>
  <c r="AF1058" i="1"/>
  <c r="AG1058" i="1"/>
  <c r="AH1058" i="1"/>
  <c r="AI1058" i="1"/>
  <c r="AJ1058" i="1"/>
  <c r="AK1058" i="1"/>
  <c r="AL1058" i="1"/>
  <c r="AM1058" i="1"/>
  <c r="AN1058" i="1"/>
  <c r="AO1058" i="1"/>
  <c r="AP1058" i="1"/>
  <c r="AQ1058" i="1"/>
  <c r="AR1058" i="1"/>
  <c r="AS1058" i="1"/>
  <c r="AT1058" i="1"/>
  <c r="AU1058" i="1"/>
  <c r="AV1058" i="1"/>
  <c r="AW1058" i="1"/>
  <c r="AX1058" i="1"/>
  <c r="AY1058" i="1"/>
  <c r="AZ1058" i="1"/>
  <c r="BA1058" i="1"/>
  <c r="BB1058" i="1"/>
  <c r="BC1058" i="1"/>
  <c r="BD1058" i="1"/>
  <c r="BE1058" i="1"/>
  <c r="A1083" i="1"/>
  <c r="C1083" i="1"/>
  <c r="E1083" i="1"/>
  <c r="F1083" i="1"/>
  <c r="G1083" i="1"/>
  <c r="H1083" i="1"/>
  <c r="I1083" i="1"/>
  <c r="J1083" i="1"/>
  <c r="K1083" i="1"/>
  <c r="L1083" i="1"/>
  <c r="M1083" i="1"/>
  <c r="N1083" i="1"/>
  <c r="O1083" i="1"/>
  <c r="P1083" i="1"/>
  <c r="Q1083" i="1"/>
  <c r="R1083" i="1"/>
  <c r="S1083" i="1"/>
  <c r="T1083" i="1"/>
  <c r="U1083" i="1"/>
  <c r="V1083" i="1"/>
  <c r="W1083" i="1"/>
  <c r="X1083" i="1"/>
  <c r="Y1083" i="1"/>
  <c r="Z1083" i="1"/>
  <c r="AA1083" i="1"/>
  <c r="AB1083" i="1"/>
  <c r="AC1083" i="1"/>
  <c r="AD1083" i="1"/>
  <c r="AE1083" i="1"/>
  <c r="AF1083" i="1"/>
  <c r="AG1083" i="1"/>
  <c r="AH1083" i="1"/>
  <c r="AI1083" i="1"/>
  <c r="AJ1083" i="1"/>
  <c r="AK1083" i="1"/>
  <c r="AL1083" i="1"/>
  <c r="AM1083" i="1"/>
  <c r="AN1083" i="1"/>
  <c r="AO1083" i="1"/>
  <c r="AP1083" i="1"/>
  <c r="AQ1083" i="1"/>
  <c r="AR1083" i="1"/>
  <c r="AS1083" i="1"/>
  <c r="AT1083" i="1"/>
  <c r="AU1083" i="1"/>
  <c r="AV1083" i="1"/>
  <c r="AW1083" i="1"/>
  <c r="AX1083" i="1"/>
  <c r="AY1083" i="1"/>
  <c r="AZ1083" i="1"/>
  <c r="BA1083" i="1"/>
  <c r="BB1083" i="1"/>
  <c r="BC1083" i="1"/>
  <c r="BD1083" i="1"/>
  <c r="BE1083" i="1"/>
  <c r="A1157" i="1"/>
  <c r="C1157" i="1"/>
  <c r="E1157" i="1"/>
  <c r="F1157" i="1"/>
  <c r="G1157" i="1"/>
  <c r="H1157" i="1"/>
  <c r="I1157" i="1"/>
  <c r="J1157" i="1"/>
  <c r="K1157" i="1"/>
  <c r="L1157" i="1"/>
  <c r="M1157" i="1"/>
  <c r="N1157" i="1"/>
  <c r="O1157" i="1"/>
  <c r="P1157" i="1"/>
  <c r="Q1157" i="1"/>
  <c r="R1157" i="1"/>
  <c r="S1157" i="1"/>
  <c r="T1157" i="1"/>
  <c r="U1157" i="1"/>
  <c r="V1157" i="1"/>
  <c r="W1157" i="1"/>
  <c r="X1157" i="1"/>
  <c r="Y1157" i="1"/>
  <c r="Z1157" i="1"/>
  <c r="AA1157" i="1"/>
  <c r="AB1157" i="1"/>
  <c r="AC1157" i="1"/>
  <c r="AD1157" i="1"/>
  <c r="AE1157" i="1"/>
  <c r="AF1157" i="1"/>
  <c r="AG1157" i="1"/>
  <c r="AH1157" i="1"/>
  <c r="AI1157" i="1"/>
  <c r="AJ1157" i="1"/>
  <c r="AK1157" i="1"/>
  <c r="AL1157" i="1"/>
  <c r="AM1157" i="1"/>
  <c r="AN1157" i="1"/>
  <c r="AO1157" i="1"/>
  <c r="AP1157" i="1"/>
  <c r="AQ1157" i="1"/>
  <c r="AR1157" i="1"/>
  <c r="AS1157" i="1"/>
  <c r="AT1157" i="1"/>
  <c r="AU1157" i="1"/>
  <c r="AV1157" i="1"/>
  <c r="AW1157" i="1"/>
  <c r="AX1157" i="1"/>
  <c r="AY1157" i="1"/>
  <c r="AZ1157" i="1"/>
  <c r="BA1157" i="1"/>
  <c r="BB1157" i="1"/>
  <c r="BC1157" i="1"/>
  <c r="BD1157" i="1"/>
  <c r="BE1157" i="1"/>
  <c r="A1180" i="1"/>
  <c r="C1180" i="1"/>
  <c r="E1180" i="1"/>
  <c r="F1180" i="1"/>
  <c r="G1180" i="1"/>
  <c r="H1180" i="1"/>
  <c r="I1180" i="1"/>
  <c r="J1180" i="1"/>
  <c r="K1180" i="1"/>
  <c r="L1180" i="1"/>
  <c r="M1180" i="1"/>
  <c r="N1180" i="1"/>
  <c r="O1180" i="1"/>
  <c r="P1180" i="1"/>
  <c r="Q1180" i="1"/>
  <c r="R1180" i="1"/>
  <c r="S1180" i="1"/>
  <c r="T1180" i="1"/>
  <c r="U1180" i="1"/>
  <c r="V1180" i="1"/>
  <c r="W1180" i="1"/>
  <c r="X1180" i="1"/>
  <c r="Y1180" i="1"/>
  <c r="Z1180" i="1"/>
  <c r="AA1180" i="1"/>
  <c r="AB1180" i="1"/>
  <c r="AC1180" i="1"/>
  <c r="AD1180" i="1"/>
  <c r="AE1180" i="1"/>
  <c r="AF1180" i="1"/>
  <c r="AG1180" i="1"/>
  <c r="AH1180" i="1"/>
  <c r="AI1180" i="1"/>
  <c r="AJ1180" i="1"/>
  <c r="AK1180" i="1"/>
  <c r="AL1180" i="1"/>
  <c r="AM1180" i="1"/>
  <c r="AN1180" i="1"/>
  <c r="AO1180" i="1"/>
  <c r="AP1180" i="1"/>
  <c r="AQ1180" i="1"/>
  <c r="AR1180" i="1"/>
  <c r="AS1180" i="1"/>
  <c r="AT1180" i="1"/>
  <c r="AU1180" i="1"/>
  <c r="AV1180" i="1"/>
  <c r="AW1180" i="1"/>
  <c r="AX1180" i="1"/>
  <c r="AY1180" i="1"/>
  <c r="AZ1180" i="1"/>
  <c r="BA1180" i="1"/>
  <c r="BB1180" i="1"/>
  <c r="BC1180" i="1"/>
  <c r="BD1180" i="1"/>
  <c r="BE1180" i="1"/>
  <c r="A512" i="1"/>
  <c r="C512" i="1"/>
  <c r="E512" i="1"/>
  <c r="F512" i="1"/>
  <c r="G512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AG512" i="1"/>
  <c r="AH512" i="1"/>
  <c r="AI512" i="1"/>
  <c r="AJ512" i="1"/>
  <c r="AK512" i="1"/>
  <c r="AL512" i="1"/>
  <c r="AM512" i="1"/>
  <c r="AN512" i="1"/>
  <c r="AO512" i="1"/>
  <c r="AP512" i="1"/>
  <c r="AQ512" i="1"/>
  <c r="AR512" i="1"/>
  <c r="AS512" i="1"/>
  <c r="AT512" i="1"/>
  <c r="AU512" i="1"/>
  <c r="AV512" i="1"/>
  <c r="AW512" i="1"/>
  <c r="AX512" i="1"/>
  <c r="AY512" i="1"/>
  <c r="AZ512" i="1"/>
  <c r="BA512" i="1"/>
  <c r="BB512" i="1"/>
  <c r="BC512" i="1"/>
  <c r="BD512" i="1"/>
  <c r="BE512" i="1"/>
  <c r="A527" i="1"/>
  <c r="C527" i="1"/>
  <c r="E527" i="1"/>
  <c r="F527" i="1"/>
  <c r="G527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AG527" i="1"/>
  <c r="AH527" i="1"/>
  <c r="AI527" i="1"/>
  <c r="AJ527" i="1"/>
  <c r="AK527" i="1"/>
  <c r="AL527" i="1"/>
  <c r="AM527" i="1"/>
  <c r="AN527" i="1"/>
  <c r="AO527" i="1"/>
  <c r="AP527" i="1"/>
  <c r="AQ527" i="1"/>
  <c r="AR527" i="1"/>
  <c r="AS527" i="1"/>
  <c r="AT527" i="1"/>
  <c r="AU527" i="1"/>
  <c r="AV527" i="1"/>
  <c r="AW527" i="1"/>
  <c r="AX527" i="1"/>
  <c r="AY527" i="1"/>
  <c r="AZ527" i="1"/>
  <c r="BA527" i="1"/>
  <c r="BB527" i="1"/>
  <c r="BC527" i="1"/>
  <c r="BD527" i="1"/>
  <c r="BE527" i="1"/>
  <c r="A13" i="1"/>
  <c r="C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A32" i="1"/>
  <c r="C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A219" i="1"/>
  <c r="C219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A239" i="1"/>
  <c r="C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A367" i="1"/>
  <c r="C367" i="1"/>
  <c r="E367" i="1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A391" i="1"/>
  <c r="C391" i="1"/>
  <c r="E391" i="1"/>
  <c r="F391" i="1"/>
  <c r="G391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X391" i="1"/>
  <c r="AY391" i="1"/>
  <c r="AZ391" i="1"/>
  <c r="BA391" i="1"/>
  <c r="BB391" i="1"/>
  <c r="BC391" i="1"/>
  <c r="BD391" i="1"/>
  <c r="BE391" i="1"/>
  <c r="A410" i="1"/>
  <c r="C410" i="1"/>
  <c r="E410" i="1"/>
  <c r="F410" i="1"/>
  <c r="G410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V410" i="1"/>
  <c r="AW410" i="1"/>
  <c r="AX410" i="1"/>
  <c r="AY410" i="1"/>
  <c r="AZ410" i="1"/>
  <c r="BA410" i="1"/>
  <c r="BB410" i="1"/>
  <c r="BC410" i="1"/>
  <c r="BD410" i="1"/>
  <c r="BE410" i="1"/>
  <c r="A551" i="1"/>
  <c r="C551" i="1"/>
  <c r="E551" i="1"/>
  <c r="F551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AG551" i="1"/>
  <c r="AH551" i="1"/>
  <c r="AI551" i="1"/>
  <c r="AJ551" i="1"/>
  <c r="AK551" i="1"/>
  <c r="AL551" i="1"/>
  <c r="AM551" i="1"/>
  <c r="AN551" i="1"/>
  <c r="AO551" i="1"/>
  <c r="AP551" i="1"/>
  <c r="AQ551" i="1"/>
  <c r="AR551" i="1"/>
  <c r="AS551" i="1"/>
  <c r="AT551" i="1"/>
  <c r="AU551" i="1"/>
  <c r="AV551" i="1"/>
  <c r="AW551" i="1"/>
  <c r="AX551" i="1"/>
  <c r="AY551" i="1"/>
  <c r="AZ551" i="1"/>
  <c r="BA551" i="1"/>
  <c r="BB551" i="1"/>
  <c r="BC551" i="1"/>
  <c r="BD551" i="1"/>
  <c r="BE551" i="1"/>
  <c r="A571" i="1"/>
  <c r="C571" i="1"/>
  <c r="E571" i="1"/>
  <c r="F571" i="1"/>
  <c r="G571" i="1"/>
  <c r="H571" i="1"/>
  <c r="I571" i="1"/>
  <c r="J571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AD571" i="1"/>
  <c r="AE571" i="1"/>
  <c r="AF571" i="1"/>
  <c r="AG571" i="1"/>
  <c r="AH571" i="1"/>
  <c r="AI571" i="1"/>
  <c r="AJ571" i="1"/>
  <c r="AK571" i="1"/>
  <c r="AL571" i="1"/>
  <c r="AM571" i="1"/>
  <c r="AN571" i="1"/>
  <c r="AO571" i="1"/>
  <c r="AP571" i="1"/>
  <c r="AQ571" i="1"/>
  <c r="AR571" i="1"/>
  <c r="AS571" i="1"/>
  <c r="AT571" i="1"/>
  <c r="AU571" i="1"/>
  <c r="AV571" i="1"/>
  <c r="AW571" i="1"/>
  <c r="AX571" i="1"/>
  <c r="AY571" i="1"/>
  <c r="AZ571" i="1"/>
  <c r="BA571" i="1"/>
  <c r="BB571" i="1"/>
  <c r="BC571" i="1"/>
  <c r="BD571" i="1"/>
  <c r="BE571" i="1"/>
  <c r="A790" i="1"/>
  <c r="C790" i="1"/>
  <c r="E790" i="1"/>
  <c r="F790" i="1"/>
  <c r="G790" i="1"/>
  <c r="H790" i="1"/>
  <c r="I790" i="1"/>
  <c r="J790" i="1"/>
  <c r="K790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AG790" i="1"/>
  <c r="AH790" i="1"/>
  <c r="AI790" i="1"/>
  <c r="AJ790" i="1"/>
  <c r="AK790" i="1"/>
  <c r="AL790" i="1"/>
  <c r="AM790" i="1"/>
  <c r="AN790" i="1"/>
  <c r="AO790" i="1"/>
  <c r="AP790" i="1"/>
  <c r="AQ790" i="1"/>
  <c r="AR790" i="1"/>
  <c r="AS790" i="1"/>
  <c r="AT790" i="1"/>
  <c r="AU790" i="1"/>
  <c r="AV790" i="1"/>
  <c r="AW790" i="1"/>
  <c r="AX790" i="1"/>
  <c r="AY790" i="1"/>
  <c r="AZ790" i="1"/>
  <c r="BA790" i="1"/>
  <c r="BB790" i="1"/>
  <c r="BC790" i="1"/>
  <c r="BD790" i="1"/>
  <c r="BE790" i="1"/>
  <c r="A814" i="1"/>
  <c r="C814" i="1"/>
  <c r="E814" i="1"/>
  <c r="F814" i="1"/>
  <c r="G814" i="1"/>
  <c r="H814" i="1"/>
  <c r="I814" i="1"/>
  <c r="J814" i="1"/>
  <c r="K814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AG814" i="1"/>
  <c r="AH814" i="1"/>
  <c r="AI814" i="1"/>
  <c r="AJ814" i="1"/>
  <c r="AK814" i="1"/>
  <c r="AL814" i="1"/>
  <c r="AM814" i="1"/>
  <c r="AN814" i="1"/>
  <c r="AO814" i="1"/>
  <c r="AP814" i="1"/>
  <c r="AQ814" i="1"/>
  <c r="AR814" i="1"/>
  <c r="AS814" i="1"/>
  <c r="AT814" i="1"/>
  <c r="AU814" i="1"/>
  <c r="AV814" i="1"/>
  <c r="AW814" i="1"/>
  <c r="AX814" i="1"/>
  <c r="AY814" i="1"/>
  <c r="AZ814" i="1"/>
  <c r="BA814" i="1"/>
  <c r="BB814" i="1"/>
  <c r="BC814" i="1"/>
  <c r="BD814" i="1"/>
  <c r="BE814" i="1"/>
  <c r="A970" i="1"/>
  <c r="C970" i="1"/>
  <c r="E970" i="1"/>
  <c r="F970" i="1"/>
  <c r="G970" i="1"/>
  <c r="H970" i="1"/>
  <c r="I970" i="1"/>
  <c r="J970" i="1"/>
  <c r="K970" i="1"/>
  <c r="L970" i="1"/>
  <c r="M970" i="1"/>
  <c r="N970" i="1"/>
  <c r="O970" i="1"/>
  <c r="P970" i="1"/>
  <c r="Q970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AG970" i="1"/>
  <c r="AH970" i="1"/>
  <c r="AI970" i="1"/>
  <c r="AJ970" i="1"/>
  <c r="AK970" i="1"/>
  <c r="AL970" i="1"/>
  <c r="AM970" i="1"/>
  <c r="AN970" i="1"/>
  <c r="AO970" i="1"/>
  <c r="AP970" i="1"/>
  <c r="AQ970" i="1"/>
  <c r="AR970" i="1"/>
  <c r="AS970" i="1"/>
  <c r="AT970" i="1"/>
  <c r="AU970" i="1"/>
  <c r="AV970" i="1"/>
  <c r="AW970" i="1"/>
  <c r="AX970" i="1"/>
  <c r="AY970" i="1"/>
  <c r="AZ970" i="1"/>
  <c r="BA970" i="1"/>
  <c r="BB970" i="1"/>
  <c r="BC970" i="1"/>
  <c r="BD970" i="1"/>
  <c r="BE970" i="1"/>
  <c r="A996" i="1"/>
  <c r="C996" i="1"/>
  <c r="E996" i="1"/>
  <c r="F996" i="1"/>
  <c r="G996" i="1"/>
  <c r="H996" i="1"/>
  <c r="I996" i="1"/>
  <c r="J996" i="1"/>
  <c r="K996" i="1"/>
  <c r="L996" i="1"/>
  <c r="M996" i="1"/>
  <c r="N996" i="1"/>
  <c r="O996" i="1"/>
  <c r="P996" i="1"/>
  <c r="Q996" i="1"/>
  <c r="R996" i="1"/>
  <c r="S996" i="1"/>
  <c r="T996" i="1"/>
  <c r="U996" i="1"/>
  <c r="V996" i="1"/>
  <c r="W996" i="1"/>
  <c r="X996" i="1"/>
  <c r="Y996" i="1"/>
  <c r="Z996" i="1"/>
  <c r="AA996" i="1"/>
  <c r="AB996" i="1"/>
  <c r="AC996" i="1"/>
  <c r="AD996" i="1"/>
  <c r="AE996" i="1"/>
  <c r="AF996" i="1"/>
  <c r="AG996" i="1"/>
  <c r="AH996" i="1"/>
  <c r="AI996" i="1"/>
  <c r="AJ996" i="1"/>
  <c r="AK996" i="1"/>
  <c r="AL996" i="1"/>
  <c r="AM996" i="1"/>
  <c r="AN996" i="1"/>
  <c r="AO996" i="1"/>
  <c r="AP996" i="1"/>
  <c r="AQ996" i="1"/>
  <c r="AR996" i="1"/>
  <c r="AS996" i="1"/>
  <c r="AT996" i="1"/>
  <c r="AU996" i="1"/>
  <c r="AV996" i="1"/>
  <c r="AW996" i="1"/>
  <c r="AX996" i="1"/>
  <c r="AY996" i="1"/>
  <c r="AZ996" i="1"/>
  <c r="BA996" i="1"/>
  <c r="BB996" i="1"/>
  <c r="BC996" i="1"/>
  <c r="BD996" i="1"/>
  <c r="BE996" i="1"/>
  <c r="A1347" i="1"/>
  <c r="C1347" i="1"/>
  <c r="E1347" i="1"/>
  <c r="F1347" i="1"/>
  <c r="G1347" i="1"/>
  <c r="H1347" i="1"/>
  <c r="I1347" i="1"/>
  <c r="J1347" i="1"/>
  <c r="K1347" i="1"/>
  <c r="L1347" i="1"/>
  <c r="M1347" i="1"/>
  <c r="N1347" i="1"/>
  <c r="O1347" i="1"/>
  <c r="P1347" i="1"/>
  <c r="Q1347" i="1"/>
  <c r="R1347" i="1"/>
  <c r="S1347" i="1"/>
  <c r="T1347" i="1"/>
  <c r="U1347" i="1"/>
  <c r="V1347" i="1"/>
  <c r="W1347" i="1"/>
  <c r="X1347" i="1"/>
  <c r="Y1347" i="1"/>
  <c r="Z1347" i="1"/>
  <c r="AA1347" i="1"/>
  <c r="AB1347" i="1"/>
  <c r="AC1347" i="1"/>
  <c r="AD1347" i="1"/>
  <c r="AE1347" i="1"/>
  <c r="AF1347" i="1"/>
  <c r="AG1347" i="1"/>
  <c r="AH1347" i="1"/>
  <c r="AI1347" i="1"/>
  <c r="AJ1347" i="1"/>
  <c r="AK1347" i="1"/>
  <c r="AL1347" i="1"/>
  <c r="AM1347" i="1"/>
  <c r="AN1347" i="1"/>
  <c r="AO1347" i="1"/>
  <c r="AP1347" i="1"/>
  <c r="AQ1347" i="1"/>
  <c r="AR1347" i="1"/>
  <c r="AS1347" i="1"/>
  <c r="AT1347" i="1"/>
  <c r="AU1347" i="1"/>
  <c r="AV1347" i="1"/>
  <c r="AW1347" i="1"/>
  <c r="AX1347" i="1"/>
  <c r="AY1347" i="1"/>
  <c r="AZ1347" i="1"/>
  <c r="BA1347" i="1"/>
  <c r="BB1347" i="1"/>
  <c r="BC1347" i="1"/>
  <c r="BD1347" i="1"/>
  <c r="BE1347" i="1"/>
  <c r="A1366" i="1"/>
  <c r="C1366" i="1"/>
  <c r="E1366" i="1"/>
  <c r="F1366" i="1"/>
  <c r="G1366" i="1"/>
  <c r="H1366" i="1"/>
  <c r="I1366" i="1"/>
  <c r="J1366" i="1"/>
  <c r="K1366" i="1"/>
  <c r="L1366" i="1"/>
  <c r="M1366" i="1"/>
  <c r="N1366" i="1"/>
  <c r="O1366" i="1"/>
  <c r="P1366" i="1"/>
  <c r="Q1366" i="1"/>
  <c r="R1366" i="1"/>
  <c r="S1366" i="1"/>
  <c r="T1366" i="1"/>
  <c r="U1366" i="1"/>
  <c r="V1366" i="1"/>
  <c r="W1366" i="1"/>
  <c r="X1366" i="1"/>
  <c r="Y1366" i="1"/>
  <c r="Z1366" i="1"/>
  <c r="AA1366" i="1"/>
  <c r="AB1366" i="1"/>
  <c r="AC1366" i="1"/>
  <c r="AD1366" i="1"/>
  <c r="AE1366" i="1"/>
  <c r="AF1366" i="1"/>
  <c r="AG1366" i="1"/>
  <c r="AH1366" i="1"/>
  <c r="AI1366" i="1"/>
  <c r="AJ1366" i="1"/>
  <c r="AK1366" i="1"/>
  <c r="AL1366" i="1"/>
  <c r="AM1366" i="1"/>
  <c r="AN1366" i="1"/>
  <c r="AO1366" i="1"/>
  <c r="AP1366" i="1"/>
  <c r="AQ1366" i="1"/>
  <c r="AR1366" i="1"/>
  <c r="AS1366" i="1"/>
  <c r="AT1366" i="1"/>
  <c r="AU1366" i="1"/>
  <c r="AV1366" i="1"/>
  <c r="AW1366" i="1"/>
  <c r="AX1366" i="1"/>
  <c r="AY1366" i="1"/>
  <c r="AZ1366" i="1"/>
  <c r="BA1366" i="1"/>
  <c r="BB1366" i="1"/>
  <c r="BC1366" i="1"/>
  <c r="BD1366" i="1"/>
  <c r="BE1366" i="1"/>
  <c r="A480" i="1"/>
  <c r="C480" i="1"/>
  <c r="E480" i="1"/>
  <c r="F480" i="1"/>
  <c r="G480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V480" i="1"/>
  <c r="AW480" i="1"/>
  <c r="AX480" i="1"/>
  <c r="AY480" i="1"/>
  <c r="AZ480" i="1"/>
  <c r="BA480" i="1"/>
  <c r="BB480" i="1"/>
  <c r="BC480" i="1"/>
  <c r="BD480" i="1"/>
  <c r="BE480" i="1"/>
  <c r="A502" i="1"/>
  <c r="C502" i="1"/>
  <c r="E502" i="1"/>
  <c r="F502" i="1"/>
  <c r="G502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AG502" i="1"/>
  <c r="AH502" i="1"/>
  <c r="AI502" i="1"/>
  <c r="AJ502" i="1"/>
  <c r="AK502" i="1"/>
  <c r="AL502" i="1"/>
  <c r="AM502" i="1"/>
  <c r="AN502" i="1"/>
  <c r="AO502" i="1"/>
  <c r="AP502" i="1"/>
  <c r="AQ502" i="1"/>
  <c r="AR502" i="1"/>
  <c r="AS502" i="1"/>
  <c r="AT502" i="1"/>
  <c r="AU502" i="1"/>
  <c r="AV502" i="1"/>
  <c r="AW502" i="1"/>
  <c r="AX502" i="1"/>
  <c r="AY502" i="1"/>
  <c r="AZ502" i="1"/>
  <c r="BA502" i="1"/>
  <c r="BB502" i="1"/>
  <c r="BC502" i="1"/>
  <c r="BD502" i="1"/>
  <c r="BE502" i="1"/>
  <c r="A519" i="1"/>
  <c r="C519" i="1"/>
  <c r="E519" i="1"/>
  <c r="F519" i="1"/>
  <c r="G519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AG519" i="1"/>
  <c r="AH519" i="1"/>
  <c r="AI519" i="1"/>
  <c r="AJ519" i="1"/>
  <c r="AK519" i="1"/>
  <c r="AL519" i="1"/>
  <c r="AM519" i="1"/>
  <c r="AN519" i="1"/>
  <c r="AO519" i="1"/>
  <c r="AP519" i="1"/>
  <c r="AQ519" i="1"/>
  <c r="AR519" i="1"/>
  <c r="AS519" i="1"/>
  <c r="AT519" i="1"/>
  <c r="AU519" i="1"/>
  <c r="AV519" i="1"/>
  <c r="AW519" i="1"/>
  <c r="AX519" i="1"/>
  <c r="AY519" i="1"/>
  <c r="AZ519" i="1"/>
  <c r="BA519" i="1"/>
  <c r="BB519" i="1"/>
  <c r="BC519" i="1"/>
  <c r="BD519" i="1"/>
  <c r="BE519" i="1"/>
  <c r="A592" i="1"/>
  <c r="C592" i="1"/>
  <c r="E592" i="1"/>
  <c r="F592" i="1"/>
  <c r="G592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AG592" i="1"/>
  <c r="AH592" i="1"/>
  <c r="AI592" i="1"/>
  <c r="AJ592" i="1"/>
  <c r="AK592" i="1"/>
  <c r="AL592" i="1"/>
  <c r="AM592" i="1"/>
  <c r="AN592" i="1"/>
  <c r="AO592" i="1"/>
  <c r="AP592" i="1"/>
  <c r="AQ592" i="1"/>
  <c r="AR592" i="1"/>
  <c r="AS592" i="1"/>
  <c r="AT592" i="1"/>
  <c r="AU592" i="1"/>
  <c r="AV592" i="1"/>
  <c r="AW592" i="1"/>
  <c r="AX592" i="1"/>
  <c r="AY592" i="1"/>
  <c r="AZ592" i="1"/>
  <c r="BA592" i="1"/>
  <c r="BB592" i="1"/>
  <c r="BC592" i="1"/>
  <c r="BD592" i="1"/>
  <c r="BE592" i="1"/>
  <c r="A620" i="1"/>
  <c r="C620" i="1"/>
  <c r="E620" i="1"/>
  <c r="F620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AG620" i="1"/>
  <c r="AH620" i="1"/>
  <c r="AI620" i="1"/>
  <c r="AJ620" i="1"/>
  <c r="AK620" i="1"/>
  <c r="AL620" i="1"/>
  <c r="AM620" i="1"/>
  <c r="AN620" i="1"/>
  <c r="AO620" i="1"/>
  <c r="AP620" i="1"/>
  <c r="AQ620" i="1"/>
  <c r="AR620" i="1"/>
  <c r="AS620" i="1"/>
  <c r="AT620" i="1"/>
  <c r="AU620" i="1"/>
  <c r="AV620" i="1"/>
  <c r="AW620" i="1"/>
  <c r="AX620" i="1"/>
  <c r="AY620" i="1"/>
  <c r="AZ620" i="1"/>
  <c r="BA620" i="1"/>
  <c r="BB620" i="1"/>
  <c r="BC620" i="1"/>
  <c r="BD620" i="1"/>
  <c r="BE620" i="1"/>
  <c r="A644" i="1"/>
  <c r="C644" i="1"/>
  <c r="E644" i="1"/>
  <c r="F644" i="1"/>
  <c r="G644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AG644" i="1"/>
  <c r="AH644" i="1"/>
  <c r="AI644" i="1"/>
  <c r="AJ644" i="1"/>
  <c r="AK644" i="1"/>
  <c r="AL644" i="1"/>
  <c r="AM644" i="1"/>
  <c r="AN644" i="1"/>
  <c r="AO644" i="1"/>
  <c r="AP644" i="1"/>
  <c r="AQ644" i="1"/>
  <c r="AR644" i="1"/>
  <c r="AS644" i="1"/>
  <c r="AT644" i="1"/>
  <c r="AU644" i="1"/>
  <c r="AV644" i="1"/>
  <c r="AW644" i="1"/>
  <c r="AX644" i="1"/>
  <c r="AY644" i="1"/>
  <c r="AZ644" i="1"/>
  <c r="BA644" i="1"/>
  <c r="BB644" i="1"/>
  <c r="BC644" i="1"/>
  <c r="BD644" i="1"/>
  <c r="BE644" i="1"/>
  <c r="A1487" i="1"/>
  <c r="C1487" i="1"/>
  <c r="E1487" i="1"/>
  <c r="F1487" i="1"/>
  <c r="G1487" i="1"/>
  <c r="H1487" i="1"/>
  <c r="I1487" i="1"/>
  <c r="J1487" i="1"/>
  <c r="K1487" i="1"/>
  <c r="L1487" i="1"/>
  <c r="M1487" i="1"/>
  <c r="N1487" i="1"/>
  <c r="O1487" i="1"/>
  <c r="P1487" i="1"/>
  <c r="Q1487" i="1"/>
  <c r="R1487" i="1"/>
  <c r="S1487" i="1"/>
  <c r="T1487" i="1"/>
  <c r="U1487" i="1"/>
  <c r="V1487" i="1"/>
  <c r="W1487" i="1"/>
  <c r="X1487" i="1"/>
  <c r="Y1487" i="1"/>
  <c r="Z1487" i="1"/>
  <c r="AA1487" i="1"/>
  <c r="AB1487" i="1"/>
  <c r="AC1487" i="1"/>
  <c r="AD1487" i="1"/>
  <c r="AE1487" i="1"/>
  <c r="AF1487" i="1"/>
  <c r="AG1487" i="1"/>
  <c r="AH1487" i="1"/>
  <c r="AI1487" i="1"/>
  <c r="AJ1487" i="1"/>
  <c r="AK1487" i="1"/>
  <c r="AL1487" i="1"/>
  <c r="AM1487" i="1"/>
  <c r="AN1487" i="1"/>
  <c r="AO1487" i="1"/>
  <c r="AP1487" i="1"/>
  <c r="AQ1487" i="1"/>
  <c r="AR1487" i="1"/>
  <c r="AS1487" i="1"/>
  <c r="AT1487" i="1"/>
  <c r="AU1487" i="1"/>
  <c r="AV1487" i="1"/>
  <c r="AW1487" i="1"/>
  <c r="AX1487" i="1"/>
  <c r="AY1487" i="1"/>
  <c r="AZ1487" i="1"/>
  <c r="BA1487" i="1"/>
  <c r="BB1487" i="1"/>
  <c r="BC1487" i="1"/>
  <c r="BD1487" i="1"/>
  <c r="BE1487" i="1"/>
  <c r="A1501" i="1"/>
  <c r="C1501" i="1"/>
  <c r="E1501" i="1"/>
  <c r="F1501" i="1"/>
  <c r="G1501" i="1"/>
  <c r="H1501" i="1"/>
  <c r="I1501" i="1"/>
  <c r="J1501" i="1"/>
  <c r="K1501" i="1"/>
  <c r="L1501" i="1"/>
  <c r="M1501" i="1"/>
  <c r="N1501" i="1"/>
  <c r="O1501" i="1"/>
  <c r="P1501" i="1"/>
  <c r="Q1501" i="1"/>
  <c r="R1501" i="1"/>
  <c r="S1501" i="1"/>
  <c r="T1501" i="1"/>
  <c r="U1501" i="1"/>
  <c r="V1501" i="1"/>
  <c r="W1501" i="1"/>
  <c r="X1501" i="1"/>
  <c r="Y1501" i="1"/>
  <c r="Z1501" i="1"/>
  <c r="AA1501" i="1"/>
  <c r="AB1501" i="1"/>
  <c r="AC1501" i="1"/>
  <c r="AD1501" i="1"/>
  <c r="AE1501" i="1"/>
  <c r="AF1501" i="1"/>
  <c r="AG1501" i="1"/>
  <c r="AH1501" i="1"/>
  <c r="AI1501" i="1"/>
  <c r="AJ1501" i="1"/>
  <c r="AK1501" i="1"/>
  <c r="AL1501" i="1"/>
  <c r="AM1501" i="1"/>
  <c r="AN1501" i="1"/>
  <c r="AO1501" i="1"/>
  <c r="AP1501" i="1"/>
  <c r="AQ1501" i="1"/>
  <c r="AR1501" i="1"/>
  <c r="AS1501" i="1"/>
  <c r="AT1501" i="1"/>
  <c r="AU1501" i="1"/>
  <c r="AV1501" i="1"/>
  <c r="AW1501" i="1"/>
  <c r="AX1501" i="1"/>
  <c r="AY1501" i="1"/>
  <c r="AZ1501" i="1"/>
  <c r="BA1501" i="1"/>
  <c r="BB1501" i="1"/>
  <c r="BC1501" i="1"/>
  <c r="BD1501" i="1"/>
  <c r="BE1501" i="1"/>
  <c r="A1291" i="1"/>
  <c r="C1291" i="1"/>
  <c r="E1291" i="1"/>
  <c r="F1291" i="1"/>
  <c r="G1291" i="1"/>
  <c r="H1291" i="1"/>
  <c r="I1291" i="1"/>
  <c r="J1291" i="1"/>
  <c r="K1291" i="1"/>
  <c r="L1291" i="1"/>
  <c r="M1291" i="1"/>
  <c r="N1291" i="1"/>
  <c r="O1291" i="1"/>
  <c r="P1291" i="1"/>
  <c r="Q1291" i="1"/>
  <c r="R1291" i="1"/>
  <c r="S1291" i="1"/>
  <c r="T1291" i="1"/>
  <c r="U1291" i="1"/>
  <c r="V1291" i="1"/>
  <c r="W1291" i="1"/>
  <c r="X1291" i="1"/>
  <c r="Y1291" i="1"/>
  <c r="Z1291" i="1"/>
  <c r="AA1291" i="1"/>
  <c r="AB1291" i="1"/>
  <c r="AC1291" i="1"/>
  <c r="AD1291" i="1"/>
  <c r="AE1291" i="1"/>
  <c r="AF1291" i="1"/>
  <c r="AG1291" i="1"/>
  <c r="AH1291" i="1"/>
  <c r="AI1291" i="1"/>
  <c r="AJ1291" i="1"/>
  <c r="AK1291" i="1"/>
  <c r="AL1291" i="1"/>
  <c r="AM1291" i="1"/>
  <c r="AN1291" i="1"/>
  <c r="AO1291" i="1"/>
  <c r="AP1291" i="1"/>
  <c r="AQ1291" i="1"/>
  <c r="AR1291" i="1"/>
  <c r="AS1291" i="1"/>
  <c r="AT1291" i="1"/>
  <c r="AU1291" i="1"/>
  <c r="AV1291" i="1"/>
  <c r="AW1291" i="1"/>
  <c r="AX1291" i="1"/>
  <c r="AY1291" i="1"/>
  <c r="AZ1291" i="1"/>
  <c r="BA1291" i="1"/>
  <c r="BB1291" i="1"/>
  <c r="BC1291" i="1"/>
  <c r="BD1291" i="1"/>
  <c r="BE1291" i="1"/>
  <c r="A1470" i="1"/>
  <c r="C1470" i="1"/>
  <c r="E1470" i="1"/>
  <c r="F1470" i="1"/>
  <c r="G1470" i="1"/>
  <c r="H1470" i="1"/>
  <c r="I1470" i="1"/>
  <c r="J1470" i="1"/>
  <c r="K1470" i="1"/>
  <c r="L1470" i="1"/>
  <c r="M1470" i="1"/>
  <c r="N1470" i="1"/>
  <c r="O1470" i="1"/>
  <c r="P1470" i="1"/>
  <c r="Q1470" i="1"/>
  <c r="R1470" i="1"/>
  <c r="S1470" i="1"/>
  <c r="T1470" i="1"/>
  <c r="U1470" i="1"/>
  <c r="V1470" i="1"/>
  <c r="W1470" i="1"/>
  <c r="X1470" i="1"/>
  <c r="Y1470" i="1"/>
  <c r="Z1470" i="1"/>
  <c r="AA1470" i="1"/>
  <c r="AB1470" i="1"/>
  <c r="AC1470" i="1"/>
  <c r="AD1470" i="1"/>
  <c r="AE1470" i="1"/>
  <c r="AF1470" i="1"/>
  <c r="AG1470" i="1"/>
  <c r="AH1470" i="1"/>
  <c r="AI1470" i="1"/>
  <c r="AJ1470" i="1"/>
  <c r="AK1470" i="1"/>
  <c r="AL1470" i="1"/>
  <c r="AM1470" i="1"/>
  <c r="AN1470" i="1"/>
  <c r="AO1470" i="1"/>
  <c r="AP1470" i="1"/>
  <c r="AQ1470" i="1"/>
  <c r="AR1470" i="1"/>
  <c r="AS1470" i="1"/>
  <c r="AT1470" i="1"/>
  <c r="AU1470" i="1"/>
  <c r="AV1470" i="1"/>
  <c r="AW1470" i="1"/>
  <c r="AX1470" i="1"/>
  <c r="AY1470" i="1"/>
  <c r="AZ1470" i="1"/>
  <c r="BA1470" i="1"/>
  <c r="BB1470" i="1"/>
  <c r="BC1470" i="1"/>
  <c r="BD1470" i="1"/>
  <c r="BE1470" i="1"/>
  <c r="A129" i="1"/>
  <c r="C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A152" i="1"/>
  <c r="C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A173" i="1"/>
  <c r="C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A453" i="1"/>
  <c r="C453" i="1"/>
  <c r="E453" i="1"/>
  <c r="F453" i="1"/>
  <c r="G453" i="1"/>
  <c r="H453" i="1"/>
  <c r="I453" i="1"/>
  <c r="J453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V453" i="1"/>
  <c r="AW453" i="1"/>
  <c r="AX453" i="1"/>
  <c r="AY453" i="1"/>
  <c r="AZ453" i="1"/>
  <c r="BA453" i="1"/>
  <c r="BB453" i="1"/>
  <c r="BC453" i="1"/>
  <c r="BD453" i="1"/>
  <c r="BE453" i="1"/>
  <c r="A473" i="1"/>
  <c r="C473" i="1"/>
  <c r="E473" i="1"/>
  <c r="F473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V473" i="1"/>
  <c r="AW473" i="1"/>
  <c r="AX473" i="1"/>
  <c r="AY473" i="1"/>
  <c r="AZ473" i="1"/>
  <c r="BA473" i="1"/>
  <c r="BB473" i="1"/>
  <c r="BC473" i="1"/>
  <c r="BD473" i="1"/>
  <c r="BE473" i="1"/>
  <c r="A1319" i="1"/>
  <c r="C1319" i="1"/>
  <c r="E1319" i="1"/>
  <c r="F1319" i="1"/>
  <c r="G1319" i="1"/>
  <c r="H1319" i="1"/>
  <c r="I1319" i="1"/>
  <c r="J1319" i="1"/>
  <c r="K1319" i="1"/>
  <c r="L1319" i="1"/>
  <c r="M1319" i="1"/>
  <c r="N1319" i="1"/>
  <c r="O1319" i="1"/>
  <c r="P1319" i="1"/>
  <c r="Q1319" i="1"/>
  <c r="R1319" i="1"/>
  <c r="S1319" i="1"/>
  <c r="T1319" i="1"/>
  <c r="U1319" i="1"/>
  <c r="V1319" i="1"/>
  <c r="W1319" i="1"/>
  <c r="X1319" i="1"/>
  <c r="Y1319" i="1"/>
  <c r="Z1319" i="1"/>
  <c r="AA1319" i="1"/>
  <c r="AB1319" i="1"/>
  <c r="AC1319" i="1"/>
  <c r="AD1319" i="1"/>
  <c r="AE1319" i="1"/>
  <c r="AF1319" i="1"/>
  <c r="AG1319" i="1"/>
  <c r="AH1319" i="1"/>
  <c r="AI1319" i="1"/>
  <c r="AJ1319" i="1"/>
  <c r="AK1319" i="1"/>
  <c r="AL1319" i="1"/>
  <c r="AM1319" i="1"/>
  <c r="AN1319" i="1"/>
  <c r="AO1319" i="1"/>
  <c r="AP1319" i="1"/>
  <c r="AQ1319" i="1"/>
  <c r="AR1319" i="1"/>
  <c r="AS1319" i="1"/>
  <c r="AT1319" i="1"/>
  <c r="AU1319" i="1"/>
  <c r="AV1319" i="1"/>
  <c r="AW1319" i="1"/>
  <c r="AX1319" i="1"/>
  <c r="AY1319" i="1"/>
  <c r="AZ1319" i="1"/>
  <c r="BA1319" i="1"/>
  <c r="BB1319" i="1"/>
  <c r="BC1319" i="1"/>
  <c r="BD1319" i="1"/>
  <c r="BE1319" i="1"/>
  <c r="A748" i="1"/>
  <c r="C748" i="1"/>
  <c r="E748" i="1"/>
  <c r="F748" i="1"/>
  <c r="G748" i="1"/>
  <c r="H748" i="1"/>
  <c r="I748" i="1"/>
  <c r="J748" i="1"/>
  <c r="K748" i="1"/>
  <c r="L748" i="1"/>
  <c r="M748" i="1"/>
  <c r="N748" i="1"/>
  <c r="O748" i="1"/>
  <c r="P748" i="1"/>
  <c r="Q748" i="1"/>
  <c r="R748" i="1"/>
  <c r="S748" i="1"/>
  <c r="T748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AG748" i="1"/>
  <c r="AH748" i="1"/>
  <c r="AI748" i="1"/>
  <c r="AJ748" i="1"/>
  <c r="AK748" i="1"/>
  <c r="AL748" i="1"/>
  <c r="AM748" i="1"/>
  <c r="AN748" i="1"/>
  <c r="AO748" i="1"/>
  <c r="AP748" i="1"/>
  <c r="AQ748" i="1"/>
  <c r="AR748" i="1"/>
  <c r="AS748" i="1"/>
  <c r="AT748" i="1"/>
  <c r="AU748" i="1"/>
  <c r="AV748" i="1"/>
  <c r="AW748" i="1"/>
  <c r="AX748" i="1"/>
  <c r="AY748" i="1"/>
  <c r="AZ748" i="1"/>
  <c r="BA748" i="1"/>
  <c r="BB748" i="1"/>
  <c r="BC748" i="1"/>
  <c r="BD748" i="1"/>
  <c r="BE748" i="1"/>
  <c r="A765" i="1"/>
  <c r="C765" i="1"/>
  <c r="E765" i="1"/>
  <c r="F765" i="1"/>
  <c r="G765" i="1"/>
  <c r="H765" i="1"/>
  <c r="I765" i="1"/>
  <c r="J765" i="1"/>
  <c r="K765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X765" i="1"/>
  <c r="Y765" i="1"/>
  <c r="Z765" i="1"/>
  <c r="AA765" i="1"/>
  <c r="AB765" i="1"/>
  <c r="AC765" i="1"/>
  <c r="AD765" i="1"/>
  <c r="AE765" i="1"/>
  <c r="AF765" i="1"/>
  <c r="AG765" i="1"/>
  <c r="AH765" i="1"/>
  <c r="AI765" i="1"/>
  <c r="AJ765" i="1"/>
  <c r="AK765" i="1"/>
  <c r="AL765" i="1"/>
  <c r="AM765" i="1"/>
  <c r="AN765" i="1"/>
  <c r="AO765" i="1"/>
  <c r="AP765" i="1"/>
  <c r="AQ765" i="1"/>
  <c r="AR765" i="1"/>
  <c r="AS765" i="1"/>
  <c r="AT765" i="1"/>
  <c r="AU765" i="1"/>
  <c r="AV765" i="1"/>
  <c r="AW765" i="1"/>
  <c r="AX765" i="1"/>
  <c r="AY765" i="1"/>
  <c r="AZ765" i="1"/>
  <c r="BA765" i="1"/>
  <c r="BB765" i="1"/>
  <c r="BC765" i="1"/>
  <c r="BD765" i="1"/>
  <c r="BE765" i="1"/>
  <c r="A934" i="1"/>
  <c r="C934" i="1"/>
  <c r="E934" i="1"/>
  <c r="F934" i="1"/>
  <c r="G934" i="1"/>
  <c r="H934" i="1"/>
  <c r="I934" i="1"/>
  <c r="J934" i="1"/>
  <c r="K934" i="1"/>
  <c r="L934" i="1"/>
  <c r="M934" i="1"/>
  <c r="N934" i="1"/>
  <c r="O934" i="1"/>
  <c r="P934" i="1"/>
  <c r="Q934" i="1"/>
  <c r="R934" i="1"/>
  <c r="S934" i="1"/>
  <c r="T934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AG934" i="1"/>
  <c r="AH934" i="1"/>
  <c r="AI934" i="1"/>
  <c r="AJ934" i="1"/>
  <c r="AK934" i="1"/>
  <c r="AL934" i="1"/>
  <c r="AM934" i="1"/>
  <c r="AN934" i="1"/>
  <c r="AO934" i="1"/>
  <c r="AP934" i="1"/>
  <c r="AQ934" i="1"/>
  <c r="AR934" i="1"/>
  <c r="AS934" i="1"/>
  <c r="AT934" i="1"/>
  <c r="AU934" i="1"/>
  <c r="AV934" i="1"/>
  <c r="AW934" i="1"/>
  <c r="AX934" i="1"/>
  <c r="AY934" i="1"/>
  <c r="AZ934" i="1"/>
  <c r="BA934" i="1"/>
  <c r="BB934" i="1"/>
  <c r="BC934" i="1"/>
  <c r="BD934" i="1"/>
  <c r="BE934" i="1"/>
  <c r="A960" i="1"/>
  <c r="C960" i="1"/>
  <c r="E960" i="1"/>
  <c r="F960" i="1"/>
  <c r="G960" i="1"/>
  <c r="H960" i="1"/>
  <c r="I960" i="1"/>
  <c r="J960" i="1"/>
  <c r="K960" i="1"/>
  <c r="L960" i="1"/>
  <c r="M960" i="1"/>
  <c r="N960" i="1"/>
  <c r="O960" i="1"/>
  <c r="P960" i="1"/>
  <c r="Q960" i="1"/>
  <c r="R960" i="1"/>
  <c r="S960" i="1"/>
  <c r="T960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AG960" i="1"/>
  <c r="AH960" i="1"/>
  <c r="AI960" i="1"/>
  <c r="AJ960" i="1"/>
  <c r="AK960" i="1"/>
  <c r="AL960" i="1"/>
  <c r="AM960" i="1"/>
  <c r="AN960" i="1"/>
  <c r="AO960" i="1"/>
  <c r="AP960" i="1"/>
  <c r="AQ960" i="1"/>
  <c r="AR960" i="1"/>
  <c r="AS960" i="1"/>
  <c r="AT960" i="1"/>
  <c r="AU960" i="1"/>
  <c r="AV960" i="1"/>
  <c r="AW960" i="1"/>
  <c r="AX960" i="1"/>
  <c r="AY960" i="1"/>
  <c r="AZ960" i="1"/>
  <c r="BA960" i="1"/>
  <c r="BB960" i="1"/>
  <c r="BC960" i="1"/>
  <c r="BD960" i="1"/>
  <c r="BE960" i="1"/>
  <c r="A1109" i="1"/>
  <c r="C1109" i="1"/>
  <c r="E1109" i="1"/>
  <c r="F1109" i="1"/>
  <c r="G1109" i="1"/>
  <c r="H1109" i="1"/>
  <c r="I1109" i="1"/>
  <c r="J1109" i="1"/>
  <c r="K1109" i="1"/>
  <c r="L1109" i="1"/>
  <c r="M1109" i="1"/>
  <c r="N1109" i="1"/>
  <c r="O1109" i="1"/>
  <c r="P1109" i="1"/>
  <c r="Q1109" i="1"/>
  <c r="R1109" i="1"/>
  <c r="S1109" i="1"/>
  <c r="T1109" i="1"/>
  <c r="U1109" i="1"/>
  <c r="V1109" i="1"/>
  <c r="W1109" i="1"/>
  <c r="X1109" i="1"/>
  <c r="Y1109" i="1"/>
  <c r="Z1109" i="1"/>
  <c r="AA1109" i="1"/>
  <c r="AB1109" i="1"/>
  <c r="AC1109" i="1"/>
  <c r="AD1109" i="1"/>
  <c r="AE1109" i="1"/>
  <c r="AF1109" i="1"/>
  <c r="AG1109" i="1"/>
  <c r="AH1109" i="1"/>
  <c r="AI1109" i="1"/>
  <c r="AJ1109" i="1"/>
  <c r="AK1109" i="1"/>
  <c r="AL1109" i="1"/>
  <c r="AM1109" i="1"/>
  <c r="AN1109" i="1"/>
  <c r="AO1109" i="1"/>
  <c r="AP1109" i="1"/>
  <c r="AQ1109" i="1"/>
  <c r="AR1109" i="1"/>
  <c r="AS1109" i="1"/>
  <c r="AT1109" i="1"/>
  <c r="AU1109" i="1"/>
  <c r="AV1109" i="1"/>
  <c r="AW1109" i="1"/>
  <c r="AX1109" i="1"/>
  <c r="AY1109" i="1"/>
  <c r="AZ1109" i="1"/>
  <c r="BA1109" i="1"/>
  <c r="BB1109" i="1"/>
  <c r="BC1109" i="1"/>
  <c r="BD1109" i="1"/>
  <c r="BE1109" i="1"/>
  <c r="A1125" i="1"/>
  <c r="C1125" i="1"/>
  <c r="E1125" i="1"/>
  <c r="F1125" i="1"/>
  <c r="G1125" i="1"/>
  <c r="H1125" i="1"/>
  <c r="I1125" i="1"/>
  <c r="J1125" i="1"/>
  <c r="K1125" i="1"/>
  <c r="L1125" i="1"/>
  <c r="M1125" i="1"/>
  <c r="N1125" i="1"/>
  <c r="O1125" i="1"/>
  <c r="P1125" i="1"/>
  <c r="Q1125" i="1"/>
  <c r="R1125" i="1"/>
  <c r="S1125" i="1"/>
  <c r="T1125" i="1"/>
  <c r="U1125" i="1"/>
  <c r="V1125" i="1"/>
  <c r="W1125" i="1"/>
  <c r="X1125" i="1"/>
  <c r="Y1125" i="1"/>
  <c r="Z1125" i="1"/>
  <c r="AA1125" i="1"/>
  <c r="AB1125" i="1"/>
  <c r="AC1125" i="1"/>
  <c r="AD1125" i="1"/>
  <c r="AE1125" i="1"/>
  <c r="AF1125" i="1"/>
  <c r="AG1125" i="1"/>
  <c r="AH1125" i="1"/>
  <c r="AI1125" i="1"/>
  <c r="AJ1125" i="1"/>
  <c r="AK1125" i="1"/>
  <c r="AL1125" i="1"/>
  <c r="AM1125" i="1"/>
  <c r="AN1125" i="1"/>
  <c r="AO1125" i="1"/>
  <c r="AP1125" i="1"/>
  <c r="AQ1125" i="1"/>
  <c r="AR1125" i="1"/>
  <c r="AS1125" i="1"/>
  <c r="AT1125" i="1"/>
  <c r="AU1125" i="1"/>
  <c r="AV1125" i="1"/>
  <c r="AW1125" i="1"/>
  <c r="AX1125" i="1"/>
  <c r="AY1125" i="1"/>
  <c r="AZ1125" i="1"/>
  <c r="BA1125" i="1"/>
  <c r="BB1125" i="1"/>
  <c r="BC1125" i="1"/>
  <c r="BD1125" i="1"/>
  <c r="BE1125" i="1"/>
  <c r="A1334" i="1"/>
  <c r="C1334" i="1"/>
  <c r="E1334" i="1"/>
  <c r="F1334" i="1"/>
  <c r="G1334" i="1"/>
  <c r="H1334" i="1"/>
  <c r="I1334" i="1"/>
  <c r="J1334" i="1"/>
  <c r="K1334" i="1"/>
  <c r="L1334" i="1"/>
  <c r="M1334" i="1"/>
  <c r="N1334" i="1"/>
  <c r="O1334" i="1"/>
  <c r="P1334" i="1"/>
  <c r="Q1334" i="1"/>
  <c r="R1334" i="1"/>
  <c r="S1334" i="1"/>
  <c r="T1334" i="1"/>
  <c r="U1334" i="1"/>
  <c r="V1334" i="1"/>
  <c r="W1334" i="1"/>
  <c r="X1334" i="1"/>
  <c r="Y1334" i="1"/>
  <c r="Z1334" i="1"/>
  <c r="AA1334" i="1"/>
  <c r="AB1334" i="1"/>
  <c r="AC1334" i="1"/>
  <c r="AD1334" i="1"/>
  <c r="AE1334" i="1"/>
  <c r="AF1334" i="1"/>
  <c r="AG1334" i="1"/>
  <c r="AH1334" i="1"/>
  <c r="AI1334" i="1"/>
  <c r="AJ1334" i="1"/>
  <c r="AK1334" i="1"/>
  <c r="AL1334" i="1"/>
  <c r="AM1334" i="1"/>
  <c r="AN1334" i="1"/>
  <c r="AO1334" i="1"/>
  <c r="AP1334" i="1"/>
  <c r="AQ1334" i="1"/>
  <c r="AR1334" i="1"/>
  <c r="AS1334" i="1"/>
  <c r="AT1334" i="1"/>
  <c r="AU1334" i="1"/>
  <c r="AV1334" i="1"/>
  <c r="AW1334" i="1"/>
  <c r="AX1334" i="1"/>
  <c r="AY1334" i="1"/>
  <c r="AZ1334" i="1"/>
  <c r="BA1334" i="1"/>
  <c r="BB1334" i="1"/>
  <c r="BC1334" i="1"/>
  <c r="BD1334" i="1"/>
  <c r="BE1334" i="1"/>
  <c r="A676" i="1"/>
  <c r="C676" i="1"/>
  <c r="E676" i="1"/>
  <c r="F676" i="1"/>
  <c r="G676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AG676" i="1"/>
  <c r="AH676" i="1"/>
  <c r="AI676" i="1"/>
  <c r="AJ676" i="1"/>
  <c r="AK676" i="1"/>
  <c r="AL676" i="1"/>
  <c r="AM676" i="1"/>
  <c r="AN676" i="1"/>
  <c r="AO676" i="1"/>
  <c r="AP676" i="1"/>
  <c r="AQ676" i="1"/>
  <c r="AR676" i="1"/>
  <c r="AS676" i="1"/>
  <c r="AT676" i="1"/>
  <c r="AU676" i="1"/>
  <c r="AV676" i="1"/>
  <c r="AW676" i="1"/>
  <c r="AX676" i="1"/>
  <c r="AY676" i="1"/>
  <c r="AZ676" i="1"/>
  <c r="BA676" i="1"/>
  <c r="BB676" i="1"/>
  <c r="BC676" i="1"/>
  <c r="BD676" i="1"/>
  <c r="BE676" i="1"/>
  <c r="A694" i="1"/>
  <c r="C694" i="1"/>
  <c r="E694" i="1"/>
  <c r="F694" i="1"/>
  <c r="G694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AG694" i="1"/>
  <c r="AH694" i="1"/>
  <c r="AI694" i="1"/>
  <c r="AJ694" i="1"/>
  <c r="AK694" i="1"/>
  <c r="AL694" i="1"/>
  <c r="AM694" i="1"/>
  <c r="AN694" i="1"/>
  <c r="AO694" i="1"/>
  <c r="AP694" i="1"/>
  <c r="AQ694" i="1"/>
  <c r="AR694" i="1"/>
  <c r="AS694" i="1"/>
  <c r="AT694" i="1"/>
  <c r="AU694" i="1"/>
  <c r="AV694" i="1"/>
  <c r="AW694" i="1"/>
  <c r="AX694" i="1"/>
  <c r="AY694" i="1"/>
  <c r="AZ694" i="1"/>
  <c r="BA694" i="1"/>
  <c r="BB694" i="1"/>
  <c r="BC694" i="1"/>
  <c r="BD694" i="1"/>
  <c r="BE694" i="1"/>
  <c r="A1037" i="1"/>
  <c r="C1037" i="1"/>
  <c r="E1037" i="1"/>
  <c r="F1037" i="1"/>
  <c r="G1037" i="1"/>
  <c r="H1037" i="1"/>
  <c r="I1037" i="1"/>
  <c r="J1037" i="1"/>
  <c r="K1037" i="1"/>
  <c r="L1037" i="1"/>
  <c r="M1037" i="1"/>
  <c r="N1037" i="1"/>
  <c r="O1037" i="1"/>
  <c r="P1037" i="1"/>
  <c r="Q1037" i="1"/>
  <c r="R1037" i="1"/>
  <c r="S1037" i="1"/>
  <c r="T1037" i="1"/>
  <c r="U1037" i="1"/>
  <c r="V1037" i="1"/>
  <c r="W1037" i="1"/>
  <c r="X1037" i="1"/>
  <c r="Y1037" i="1"/>
  <c r="Z1037" i="1"/>
  <c r="AA1037" i="1"/>
  <c r="AB1037" i="1"/>
  <c r="AC1037" i="1"/>
  <c r="AD1037" i="1"/>
  <c r="AE1037" i="1"/>
  <c r="AF1037" i="1"/>
  <c r="AG1037" i="1"/>
  <c r="AH1037" i="1"/>
  <c r="AI1037" i="1"/>
  <c r="AJ1037" i="1"/>
  <c r="AK1037" i="1"/>
  <c r="AL1037" i="1"/>
  <c r="AM1037" i="1"/>
  <c r="AN1037" i="1"/>
  <c r="AO1037" i="1"/>
  <c r="AP1037" i="1"/>
  <c r="AQ1037" i="1"/>
  <c r="AR1037" i="1"/>
  <c r="AS1037" i="1"/>
  <c r="AT1037" i="1"/>
  <c r="AU1037" i="1"/>
  <c r="AV1037" i="1"/>
  <c r="AW1037" i="1"/>
  <c r="AX1037" i="1"/>
  <c r="AY1037" i="1"/>
  <c r="AZ1037" i="1"/>
  <c r="BA1037" i="1"/>
  <c r="BB1037" i="1"/>
  <c r="BC1037" i="1"/>
  <c r="BD1037" i="1"/>
  <c r="BE1037" i="1"/>
  <c r="A1052" i="1"/>
  <c r="C1052" i="1"/>
  <c r="E1052" i="1"/>
  <c r="F1052" i="1"/>
  <c r="G1052" i="1"/>
  <c r="H1052" i="1"/>
  <c r="I1052" i="1"/>
  <c r="J1052" i="1"/>
  <c r="K1052" i="1"/>
  <c r="L1052" i="1"/>
  <c r="M1052" i="1"/>
  <c r="N1052" i="1"/>
  <c r="O1052" i="1"/>
  <c r="P1052" i="1"/>
  <c r="Q1052" i="1"/>
  <c r="R1052" i="1"/>
  <c r="S1052" i="1"/>
  <c r="T1052" i="1"/>
  <c r="U1052" i="1"/>
  <c r="V1052" i="1"/>
  <c r="W1052" i="1"/>
  <c r="X1052" i="1"/>
  <c r="Y1052" i="1"/>
  <c r="Z1052" i="1"/>
  <c r="AA1052" i="1"/>
  <c r="AB1052" i="1"/>
  <c r="AC1052" i="1"/>
  <c r="AD1052" i="1"/>
  <c r="AE1052" i="1"/>
  <c r="AF1052" i="1"/>
  <c r="AG1052" i="1"/>
  <c r="AH1052" i="1"/>
  <c r="AI1052" i="1"/>
  <c r="AJ1052" i="1"/>
  <c r="AK1052" i="1"/>
  <c r="AL1052" i="1"/>
  <c r="AM1052" i="1"/>
  <c r="AN1052" i="1"/>
  <c r="AO1052" i="1"/>
  <c r="AP1052" i="1"/>
  <c r="AQ1052" i="1"/>
  <c r="AR1052" i="1"/>
  <c r="AS1052" i="1"/>
  <c r="AT1052" i="1"/>
  <c r="AU1052" i="1"/>
  <c r="AV1052" i="1"/>
  <c r="AW1052" i="1"/>
  <c r="AX1052" i="1"/>
  <c r="AY1052" i="1"/>
  <c r="AZ1052" i="1"/>
  <c r="BA1052" i="1"/>
  <c r="BB1052" i="1"/>
  <c r="BC1052" i="1"/>
  <c r="BD1052" i="1"/>
  <c r="BE1052" i="1"/>
  <c r="A1072" i="1"/>
  <c r="C1072" i="1"/>
  <c r="E1072" i="1"/>
  <c r="F1072" i="1"/>
  <c r="G1072" i="1"/>
  <c r="H1072" i="1"/>
  <c r="I1072" i="1"/>
  <c r="J1072" i="1"/>
  <c r="K1072" i="1"/>
  <c r="L1072" i="1"/>
  <c r="M1072" i="1"/>
  <c r="N1072" i="1"/>
  <c r="O1072" i="1"/>
  <c r="P1072" i="1"/>
  <c r="Q1072" i="1"/>
  <c r="R1072" i="1"/>
  <c r="S1072" i="1"/>
  <c r="T1072" i="1"/>
  <c r="U1072" i="1"/>
  <c r="V1072" i="1"/>
  <c r="W1072" i="1"/>
  <c r="X1072" i="1"/>
  <c r="Y1072" i="1"/>
  <c r="Z1072" i="1"/>
  <c r="AA1072" i="1"/>
  <c r="AB1072" i="1"/>
  <c r="AC1072" i="1"/>
  <c r="AD1072" i="1"/>
  <c r="AE1072" i="1"/>
  <c r="AF1072" i="1"/>
  <c r="AG1072" i="1"/>
  <c r="AH1072" i="1"/>
  <c r="AI1072" i="1"/>
  <c r="AJ1072" i="1"/>
  <c r="AK1072" i="1"/>
  <c r="AL1072" i="1"/>
  <c r="AM1072" i="1"/>
  <c r="AN1072" i="1"/>
  <c r="AO1072" i="1"/>
  <c r="AP1072" i="1"/>
  <c r="AQ1072" i="1"/>
  <c r="AR1072" i="1"/>
  <c r="AS1072" i="1"/>
  <c r="AT1072" i="1"/>
  <c r="AU1072" i="1"/>
  <c r="AV1072" i="1"/>
  <c r="AW1072" i="1"/>
  <c r="AX1072" i="1"/>
  <c r="AY1072" i="1"/>
  <c r="AZ1072" i="1"/>
  <c r="BA1072" i="1"/>
  <c r="BB1072" i="1"/>
  <c r="BC1072" i="1"/>
  <c r="BD1072" i="1"/>
  <c r="BE1072" i="1"/>
  <c r="A1146" i="1"/>
  <c r="C1146" i="1"/>
  <c r="E1146" i="1"/>
  <c r="F1146" i="1"/>
  <c r="G1146" i="1"/>
  <c r="H1146" i="1"/>
  <c r="I1146" i="1"/>
  <c r="J1146" i="1"/>
  <c r="K1146" i="1"/>
  <c r="L1146" i="1"/>
  <c r="M1146" i="1"/>
  <c r="N1146" i="1"/>
  <c r="O1146" i="1"/>
  <c r="P1146" i="1"/>
  <c r="Q1146" i="1"/>
  <c r="R1146" i="1"/>
  <c r="S1146" i="1"/>
  <c r="T1146" i="1"/>
  <c r="U1146" i="1"/>
  <c r="V1146" i="1"/>
  <c r="W1146" i="1"/>
  <c r="X1146" i="1"/>
  <c r="Y1146" i="1"/>
  <c r="Z1146" i="1"/>
  <c r="AA1146" i="1"/>
  <c r="AB1146" i="1"/>
  <c r="AC1146" i="1"/>
  <c r="AD1146" i="1"/>
  <c r="AE1146" i="1"/>
  <c r="AF1146" i="1"/>
  <c r="AG1146" i="1"/>
  <c r="AH1146" i="1"/>
  <c r="AI1146" i="1"/>
  <c r="AJ1146" i="1"/>
  <c r="AK1146" i="1"/>
  <c r="AL1146" i="1"/>
  <c r="AM1146" i="1"/>
  <c r="AN1146" i="1"/>
  <c r="AO1146" i="1"/>
  <c r="AP1146" i="1"/>
  <c r="AQ1146" i="1"/>
  <c r="AR1146" i="1"/>
  <c r="AS1146" i="1"/>
  <c r="AT1146" i="1"/>
  <c r="AU1146" i="1"/>
  <c r="AV1146" i="1"/>
  <c r="AW1146" i="1"/>
  <c r="AX1146" i="1"/>
  <c r="AY1146" i="1"/>
  <c r="AZ1146" i="1"/>
  <c r="BA1146" i="1"/>
  <c r="BB1146" i="1"/>
  <c r="BC1146" i="1"/>
  <c r="BD1146" i="1"/>
  <c r="BE1146" i="1"/>
  <c r="A1169" i="1"/>
  <c r="C1169" i="1"/>
  <c r="E1169" i="1"/>
  <c r="F1169" i="1"/>
  <c r="G1169" i="1"/>
  <c r="H1169" i="1"/>
  <c r="I1169" i="1"/>
  <c r="J1169" i="1"/>
  <c r="K1169" i="1"/>
  <c r="L1169" i="1"/>
  <c r="M1169" i="1"/>
  <c r="N1169" i="1"/>
  <c r="O1169" i="1"/>
  <c r="P1169" i="1"/>
  <c r="Q1169" i="1"/>
  <c r="R1169" i="1"/>
  <c r="S1169" i="1"/>
  <c r="T1169" i="1"/>
  <c r="U1169" i="1"/>
  <c r="V1169" i="1"/>
  <c r="W1169" i="1"/>
  <c r="X1169" i="1"/>
  <c r="Y1169" i="1"/>
  <c r="Z1169" i="1"/>
  <c r="AA1169" i="1"/>
  <c r="AB1169" i="1"/>
  <c r="AC1169" i="1"/>
  <c r="AD1169" i="1"/>
  <c r="AE1169" i="1"/>
  <c r="AF1169" i="1"/>
  <c r="AG1169" i="1"/>
  <c r="AH1169" i="1"/>
  <c r="AI1169" i="1"/>
  <c r="AJ1169" i="1"/>
  <c r="AK1169" i="1"/>
  <c r="AL1169" i="1"/>
  <c r="AM1169" i="1"/>
  <c r="AN1169" i="1"/>
  <c r="AO1169" i="1"/>
  <c r="AP1169" i="1"/>
  <c r="AQ1169" i="1"/>
  <c r="AR1169" i="1"/>
  <c r="AS1169" i="1"/>
  <c r="AT1169" i="1"/>
  <c r="AU1169" i="1"/>
  <c r="AV1169" i="1"/>
  <c r="AW1169" i="1"/>
  <c r="AX1169" i="1"/>
  <c r="AY1169" i="1"/>
  <c r="AZ1169" i="1"/>
  <c r="BA1169" i="1"/>
  <c r="BB1169" i="1"/>
  <c r="BC1169" i="1"/>
  <c r="BD1169" i="1"/>
  <c r="BE1169" i="1"/>
  <c r="A1254" i="1"/>
  <c r="C1254" i="1"/>
  <c r="E1254" i="1"/>
  <c r="F1254" i="1"/>
  <c r="G1254" i="1"/>
  <c r="H1254" i="1"/>
  <c r="I1254" i="1"/>
  <c r="J1254" i="1"/>
  <c r="K1254" i="1"/>
  <c r="L1254" i="1"/>
  <c r="M1254" i="1"/>
  <c r="N1254" i="1"/>
  <c r="O1254" i="1"/>
  <c r="P1254" i="1"/>
  <c r="Q1254" i="1"/>
  <c r="R1254" i="1"/>
  <c r="S1254" i="1"/>
  <c r="T1254" i="1"/>
  <c r="U1254" i="1"/>
  <c r="V1254" i="1"/>
  <c r="W1254" i="1"/>
  <c r="X1254" i="1"/>
  <c r="Y1254" i="1"/>
  <c r="Z1254" i="1"/>
  <c r="AA1254" i="1"/>
  <c r="AB1254" i="1"/>
  <c r="AC1254" i="1"/>
  <c r="AD1254" i="1"/>
  <c r="AE1254" i="1"/>
  <c r="AF1254" i="1"/>
  <c r="AG1254" i="1"/>
  <c r="AH1254" i="1"/>
  <c r="AI1254" i="1"/>
  <c r="AJ1254" i="1"/>
  <c r="AK1254" i="1"/>
  <c r="AL1254" i="1"/>
  <c r="AM1254" i="1"/>
  <c r="AN1254" i="1"/>
  <c r="AO1254" i="1"/>
  <c r="AP1254" i="1"/>
  <c r="AQ1254" i="1"/>
  <c r="AR1254" i="1"/>
  <c r="AS1254" i="1"/>
  <c r="AT1254" i="1"/>
  <c r="AU1254" i="1"/>
  <c r="AV1254" i="1"/>
  <c r="AW1254" i="1"/>
  <c r="AX1254" i="1"/>
  <c r="AY1254" i="1"/>
  <c r="AZ1254" i="1"/>
  <c r="BA1254" i="1"/>
  <c r="BB1254" i="1"/>
  <c r="BC1254" i="1"/>
  <c r="BD1254" i="1"/>
  <c r="BE1254" i="1"/>
  <c r="A1275" i="1"/>
  <c r="C1275" i="1"/>
  <c r="E1275" i="1"/>
  <c r="F1275" i="1"/>
  <c r="G1275" i="1"/>
  <c r="H1275" i="1"/>
  <c r="I1275" i="1"/>
  <c r="J1275" i="1"/>
  <c r="K1275" i="1"/>
  <c r="L1275" i="1"/>
  <c r="M1275" i="1"/>
  <c r="N1275" i="1"/>
  <c r="O1275" i="1"/>
  <c r="P1275" i="1"/>
  <c r="Q1275" i="1"/>
  <c r="R1275" i="1"/>
  <c r="S1275" i="1"/>
  <c r="T1275" i="1"/>
  <c r="U1275" i="1"/>
  <c r="V1275" i="1"/>
  <c r="W1275" i="1"/>
  <c r="X1275" i="1"/>
  <c r="Y1275" i="1"/>
  <c r="Z1275" i="1"/>
  <c r="AA1275" i="1"/>
  <c r="AB1275" i="1"/>
  <c r="AC1275" i="1"/>
  <c r="AD1275" i="1"/>
  <c r="AE1275" i="1"/>
  <c r="AF1275" i="1"/>
  <c r="AG1275" i="1"/>
  <c r="AH1275" i="1"/>
  <c r="AI1275" i="1"/>
  <c r="AJ1275" i="1"/>
  <c r="AK1275" i="1"/>
  <c r="AL1275" i="1"/>
  <c r="AM1275" i="1"/>
  <c r="AN1275" i="1"/>
  <c r="AO1275" i="1"/>
  <c r="AP1275" i="1"/>
  <c r="AQ1275" i="1"/>
  <c r="AR1275" i="1"/>
  <c r="AS1275" i="1"/>
  <c r="AT1275" i="1"/>
  <c r="AU1275" i="1"/>
  <c r="AV1275" i="1"/>
  <c r="AW1275" i="1"/>
  <c r="AX1275" i="1"/>
  <c r="AY1275" i="1"/>
  <c r="AZ1275" i="1"/>
  <c r="BA1275" i="1"/>
  <c r="BB1275" i="1"/>
  <c r="BC1275" i="1"/>
  <c r="BD1275" i="1"/>
  <c r="BE1275" i="1"/>
  <c r="A1435" i="1"/>
  <c r="C1435" i="1"/>
  <c r="E1435" i="1"/>
  <c r="F1435" i="1"/>
  <c r="G1435" i="1"/>
  <c r="H1435" i="1"/>
  <c r="I1435" i="1"/>
  <c r="J1435" i="1"/>
  <c r="K1435" i="1"/>
  <c r="L1435" i="1"/>
  <c r="M1435" i="1"/>
  <c r="N1435" i="1"/>
  <c r="O1435" i="1"/>
  <c r="P1435" i="1"/>
  <c r="Q1435" i="1"/>
  <c r="R1435" i="1"/>
  <c r="S1435" i="1"/>
  <c r="T1435" i="1"/>
  <c r="U1435" i="1"/>
  <c r="V1435" i="1"/>
  <c r="W1435" i="1"/>
  <c r="X1435" i="1"/>
  <c r="Y1435" i="1"/>
  <c r="Z1435" i="1"/>
  <c r="AA1435" i="1"/>
  <c r="AB1435" i="1"/>
  <c r="AC1435" i="1"/>
  <c r="AD1435" i="1"/>
  <c r="AE1435" i="1"/>
  <c r="AF1435" i="1"/>
  <c r="AG1435" i="1"/>
  <c r="AH1435" i="1"/>
  <c r="AI1435" i="1"/>
  <c r="AJ1435" i="1"/>
  <c r="AK1435" i="1"/>
  <c r="AL1435" i="1"/>
  <c r="AM1435" i="1"/>
  <c r="AN1435" i="1"/>
  <c r="AO1435" i="1"/>
  <c r="AP1435" i="1"/>
  <c r="AQ1435" i="1"/>
  <c r="AR1435" i="1"/>
  <c r="AS1435" i="1"/>
  <c r="AT1435" i="1"/>
  <c r="AU1435" i="1"/>
  <c r="AV1435" i="1"/>
  <c r="AW1435" i="1"/>
  <c r="AX1435" i="1"/>
  <c r="AY1435" i="1"/>
  <c r="AZ1435" i="1"/>
  <c r="BA1435" i="1"/>
  <c r="BB1435" i="1"/>
  <c r="BC1435" i="1"/>
  <c r="BD1435" i="1"/>
  <c r="BE1435" i="1"/>
  <c r="A1453" i="1"/>
  <c r="C1453" i="1"/>
  <c r="E1453" i="1"/>
  <c r="F1453" i="1"/>
  <c r="G1453" i="1"/>
  <c r="H1453" i="1"/>
  <c r="I1453" i="1"/>
  <c r="J1453" i="1"/>
  <c r="K1453" i="1"/>
  <c r="L1453" i="1"/>
  <c r="M1453" i="1"/>
  <c r="N1453" i="1"/>
  <c r="O1453" i="1"/>
  <c r="P1453" i="1"/>
  <c r="Q1453" i="1"/>
  <c r="R1453" i="1"/>
  <c r="S1453" i="1"/>
  <c r="T1453" i="1"/>
  <c r="U1453" i="1"/>
  <c r="V1453" i="1"/>
  <c r="W1453" i="1"/>
  <c r="X1453" i="1"/>
  <c r="Y1453" i="1"/>
  <c r="Z1453" i="1"/>
  <c r="AA1453" i="1"/>
  <c r="AB1453" i="1"/>
  <c r="AC1453" i="1"/>
  <c r="AD1453" i="1"/>
  <c r="AE1453" i="1"/>
  <c r="AF1453" i="1"/>
  <c r="AG1453" i="1"/>
  <c r="AH1453" i="1"/>
  <c r="AI1453" i="1"/>
  <c r="AJ1453" i="1"/>
  <c r="AK1453" i="1"/>
  <c r="AL1453" i="1"/>
  <c r="AM1453" i="1"/>
  <c r="AN1453" i="1"/>
  <c r="AO1453" i="1"/>
  <c r="AP1453" i="1"/>
  <c r="AQ1453" i="1"/>
  <c r="AR1453" i="1"/>
  <c r="AS1453" i="1"/>
  <c r="AT1453" i="1"/>
  <c r="AU1453" i="1"/>
  <c r="AV1453" i="1"/>
  <c r="AW1453" i="1"/>
  <c r="AX1453" i="1"/>
  <c r="AY1453" i="1"/>
  <c r="AZ1453" i="1"/>
  <c r="BA1453" i="1"/>
  <c r="BB1453" i="1"/>
  <c r="BC1453" i="1"/>
  <c r="BD1453" i="1"/>
  <c r="BE1453" i="1"/>
  <c r="A711" i="1"/>
  <c r="C711" i="1"/>
  <c r="E711" i="1"/>
  <c r="F711" i="1"/>
  <c r="G711" i="1"/>
  <c r="H711" i="1"/>
  <c r="I711" i="1"/>
  <c r="J711" i="1"/>
  <c r="K711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X711" i="1"/>
  <c r="Y711" i="1"/>
  <c r="Z711" i="1"/>
  <c r="AA711" i="1"/>
  <c r="AB711" i="1"/>
  <c r="AC711" i="1"/>
  <c r="AD711" i="1"/>
  <c r="AE711" i="1"/>
  <c r="AF711" i="1"/>
  <c r="AG711" i="1"/>
  <c r="AH711" i="1"/>
  <c r="AI711" i="1"/>
  <c r="AJ711" i="1"/>
  <c r="AK711" i="1"/>
  <c r="AL711" i="1"/>
  <c r="AM711" i="1"/>
  <c r="AN711" i="1"/>
  <c r="AO711" i="1"/>
  <c r="AP711" i="1"/>
  <c r="AQ711" i="1"/>
  <c r="AR711" i="1"/>
  <c r="AS711" i="1"/>
  <c r="AT711" i="1"/>
  <c r="AU711" i="1"/>
  <c r="AV711" i="1"/>
  <c r="AW711" i="1"/>
  <c r="AX711" i="1"/>
  <c r="AY711" i="1"/>
  <c r="AZ711" i="1"/>
  <c r="BA711" i="1"/>
  <c r="BB711" i="1"/>
  <c r="BC711" i="1"/>
  <c r="BD711" i="1"/>
  <c r="BE711" i="1"/>
  <c r="A740" i="1"/>
  <c r="C740" i="1"/>
  <c r="E740" i="1"/>
  <c r="F740" i="1"/>
  <c r="G740" i="1"/>
  <c r="H740" i="1"/>
  <c r="I740" i="1"/>
  <c r="J740" i="1"/>
  <c r="K740" i="1"/>
  <c r="L740" i="1"/>
  <c r="M740" i="1"/>
  <c r="N740" i="1"/>
  <c r="O740" i="1"/>
  <c r="P740" i="1"/>
  <c r="Q740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AG740" i="1"/>
  <c r="AH740" i="1"/>
  <c r="AI740" i="1"/>
  <c r="AJ740" i="1"/>
  <c r="AK740" i="1"/>
  <c r="AL740" i="1"/>
  <c r="AM740" i="1"/>
  <c r="AN740" i="1"/>
  <c r="AO740" i="1"/>
  <c r="AP740" i="1"/>
  <c r="AQ740" i="1"/>
  <c r="AR740" i="1"/>
  <c r="AS740" i="1"/>
  <c r="AT740" i="1"/>
  <c r="AU740" i="1"/>
  <c r="AV740" i="1"/>
  <c r="AW740" i="1"/>
  <c r="AX740" i="1"/>
  <c r="AY740" i="1"/>
  <c r="AZ740" i="1"/>
  <c r="BA740" i="1"/>
  <c r="BB740" i="1"/>
  <c r="BC740" i="1"/>
  <c r="BD740" i="1"/>
  <c r="BE740" i="1"/>
  <c r="A759" i="1"/>
  <c r="C759" i="1"/>
  <c r="E759" i="1"/>
  <c r="F759" i="1"/>
  <c r="G759" i="1"/>
  <c r="H759" i="1"/>
  <c r="I759" i="1"/>
  <c r="J759" i="1"/>
  <c r="K759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X759" i="1"/>
  <c r="Y759" i="1"/>
  <c r="Z759" i="1"/>
  <c r="AA759" i="1"/>
  <c r="AB759" i="1"/>
  <c r="AC759" i="1"/>
  <c r="AD759" i="1"/>
  <c r="AE759" i="1"/>
  <c r="AF759" i="1"/>
  <c r="AG759" i="1"/>
  <c r="AH759" i="1"/>
  <c r="AI759" i="1"/>
  <c r="AJ759" i="1"/>
  <c r="AK759" i="1"/>
  <c r="AL759" i="1"/>
  <c r="AM759" i="1"/>
  <c r="AN759" i="1"/>
  <c r="AO759" i="1"/>
  <c r="AP759" i="1"/>
  <c r="AQ759" i="1"/>
  <c r="AR759" i="1"/>
  <c r="AS759" i="1"/>
  <c r="AT759" i="1"/>
  <c r="AU759" i="1"/>
  <c r="AV759" i="1"/>
  <c r="AW759" i="1"/>
  <c r="AX759" i="1"/>
  <c r="AY759" i="1"/>
  <c r="AZ759" i="1"/>
  <c r="BA759" i="1"/>
  <c r="BB759" i="1"/>
  <c r="BC759" i="1"/>
  <c r="BD759" i="1"/>
  <c r="BE759" i="1"/>
  <c r="A980" i="1"/>
  <c r="C980" i="1"/>
  <c r="E980" i="1"/>
  <c r="F980" i="1"/>
  <c r="G980" i="1"/>
  <c r="H980" i="1"/>
  <c r="I980" i="1"/>
  <c r="J980" i="1"/>
  <c r="K980" i="1"/>
  <c r="L980" i="1"/>
  <c r="M980" i="1"/>
  <c r="N980" i="1"/>
  <c r="O980" i="1"/>
  <c r="P980" i="1"/>
  <c r="Q980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AG980" i="1"/>
  <c r="AH980" i="1"/>
  <c r="AI980" i="1"/>
  <c r="AJ980" i="1"/>
  <c r="AK980" i="1"/>
  <c r="AL980" i="1"/>
  <c r="AM980" i="1"/>
  <c r="AN980" i="1"/>
  <c r="AO980" i="1"/>
  <c r="AP980" i="1"/>
  <c r="AQ980" i="1"/>
  <c r="AR980" i="1"/>
  <c r="AS980" i="1"/>
  <c r="AT980" i="1"/>
  <c r="AU980" i="1"/>
  <c r="AV980" i="1"/>
  <c r="AW980" i="1"/>
  <c r="AX980" i="1"/>
  <c r="AY980" i="1"/>
  <c r="AZ980" i="1"/>
  <c r="BA980" i="1"/>
  <c r="BB980" i="1"/>
  <c r="BC980" i="1"/>
  <c r="BD980" i="1"/>
  <c r="BE980" i="1"/>
  <c r="A1007" i="1"/>
  <c r="C1007" i="1"/>
  <c r="E1007" i="1"/>
  <c r="F1007" i="1"/>
  <c r="G1007" i="1"/>
  <c r="H1007" i="1"/>
  <c r="I1007" i="1"/>
  <c r="J1007" i="1"/>
  <c r="K1007" i="1"/>
  <c r="L1007" i="1"/>
  <c r="M1007" i="1"/>
  <c r="N1007" i="1"/>
  <c r="O1007" i="1"/>
  <c r="P1007" i="1"/>
  <c r="Q1007" i="1"/>
  <c r="R1007" i="1"/>
  <c r="S1007" i="1"/>
  <c r="T1007" i="1"/>
  <c r="U1007" i="1"/>
  <c r="V1007" i="1"/>
  <c r="W1007" i="1"/>
  <c r="X1007" i="1"/>
  <c r="Y1007" i="1"/>
  <c r="Z1007" i="1"/>
  <c r="AA1007" i="1"/>
  <c r="AB1007" i="1"/>
  <c r="AC1007" i="1"/>
  <c r="AD1007" i="1"/>
  <c r="AE1007" i="1"/>
  <c r="AF1007" i="1"/>
  <c r="AG1007" i="1"/>
  <c r="AH1007" i="1"/>
  <c r="AI1007" i="1"/>
  <c r="AJ1007" i="1"/>
  <c r="AK1007" i="1"/>
  <c r="AL1007" i="1"/>
  <c r="AM1007" i="1"/>
  <c r="AN1007" i="1"/>
  <c r="AO1007" i="1"/>
  <c r="AP1007" i="1"/>
  <c r="AQ1007" i="1"/>
  <c r="AR1007" i="1"/>
  <c r="AS1007" i="1"/>
  <c r="AT1007" i="1"/>
  <c r="AU1007" i="1"/>
  <c r="AV1007" i="1"/>
  <c r="AW1007" i="1"/>
  <c r="AX1007" i="1"/>
  <c r="AY1007" i="1"/>
  <c r="AZ1007" i="1"/>
  <c r="BA1007" i="1"/>
  <c r="BB1007" i="1"/>
  <c r="BC1007" i="1"/>
  <c r="BD1007" i="1"/>
  <c r="BE1007" i="1"/>
  <c r="A1351" i="1"/>
  <c r="C1351" i="1"/>
  <c r="E1351" i="1"/>
  <c r="F1351" i="1"/>
  <c r="G1351" i="1"/>
  <c r="H1351" i="1"/>
  <c r="I1351" i="1"/>
  <c r="J1351" i="1"/>
  <c r="K1351" i="1"/>
  <c r="L1351" i="1"/>
  <c r="M1351" i="1"/>
  <c r="N1351" i="1"/>
  <c r="O1351" i="1"/>
  <c r="P1351" i="1"/>
  <c r="Q1351" i="1"/>
  <c r="R1351" i="1"/>
  <c r="S1351" i="1"/>
  <c r="T1351" i="1"/>
  <c r="U1351" i="1"/>
  <c r="V1351" i="1"/>
  <c r="W1351" i="1"/>
  <c r="X1351" i="1"/>
  <c r="Y1351" i="1"/>
  <c r="Z1351" i="1"/>
  <c r="AA1351" i="1"/>
  <c r="AB1351" i="1"/>
  <c r="AC1351" i="1"/>
  <c r="AD1351" i="1"/>
  <c r="AE1351" i="1"/>
  <c r="AF1351" i="1"/>
  <c r="AG1351" i="1"/>
  <c r="AH1351" i="1"/>
  <c r="AI1351" i="1"/>
  <c r="AJ1351" i="1"/>
  <c r="AK1351" i="1"/>
  <c r="AL1351" i="1"/>
  <c r="AM1351" i="1"/>
  <c r="AN1351" i="1"/>
  <c r="AO1351" i="1"/>
  <c r="AP1351" i="1"/>
  <c r="AQ1351" i="1"/>
  <c r="AR1351" i="1"/>
  <c r="AS1351" i="1"/>
  <c r="AT1351" i="1"/>
  <c r="AU1351" i="1"/>
  <c r="AV1351" i="1"/>
  <c r="AW1351" i="1"/>
  <c r="AX1351" i="1"/>
  <c r="AY1351" i="1"/>
  <c r="AZ1351" i="1"/>
  <c r="BA1351" i="1"/>
  <c r="BB1351" i="1"/>
  <c r="BC1351" i="1"/>
  <c r="BD1351" i="1"/>
  <c r="BE1351" i="1"/>
  <c r="A1370" i="1"/>
  <c r="C1370" i="1"/>
  <c r="E1370" i="1"/>
  <c r="F1370" i="1"/>
  <c r="G1370" i="1"/>
  <c r="H1370" i="1"/>
  <c r="I1370" i="1"/>
  <c r="J1370" i="1"/>
  <c r="K1370" i="1"/>
  <c r="L1370" i="1"/>
  <c r="M1370" i="1"/>
  <c r="N1370" i="1"/>
  <c r="O1370" i="1"/>
  <c r="P1370" i="1"/>
  <c r="Q1370" i="1"/>
  <c r="R1370" i="1"/>
  <c r="S1370" i="1"/>
  <c r="T1370" i="1"/>
  <c r="U1370" i="1"/>
  <c r="V1370" i="1"/>
  <c r="W1370" i="1"/>
  <c r="X1370" i="1"/>
  <c r="Y1370" i="1"/>
  <c r="Z1370" i="1"/>
  <c r="AA1370" i="1"/>
  <c r="AB1370" i="1"/>
  <c r="AC1370" i="1"/>
  <c r="AD1370" i="1"/>
  <c r="AE1370" i="1"/>
  <c r="AF1370" i="1"/>
  <c r="AG1370" i="1"/>
  <c r="AH1370" i="1"/>
  <c r="AI1370" i="1"/>
  <c r="AJ1370" i="1"/>
  <c r="AK1370" i="1"/>
  <c r="AL1370" i="1"/>
  <c r="AM1370" i="1"/>
  <c r="AN1370" i="1"/>
  <c r="AO1370" i="1"/>
  <c r="AP1370" i="1"/>
  <c r="AQ1370" i="1"/>
  <c r="AR1370" i="1"/>
  <c r="AS1370" i="1"/>
  <c r="AT1370" i="1"/>
  <c r="AU1370" i="1"/>
  <c r="AV1370" i="1"/>
  <c r="AW1370" i="1"/>
  <c r="AX1370" i="1"/>
  <c r="AY1370" i="1"/>
  <c r="AZ1370" i="1"/>
  <c r="BA1370" i="1"/>
  <c r="BB1370" i="1"/>
  <c r="BC1370" i="1"/>
  <c r="BD1370" i="1"/>
  <c r="BE1370" i="1"/>
  <c r="A225" i="1"/>
  <c r="C225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A246" i="1"/>
  <c r="C246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A446" i="1"/>
  <c r="C446" i="1"/>
  <c r="E446" i="1"/>
  <c r="F446" i="1"/>
  <c r="G446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V446" i="1"/>
  <c r="AW446" i="1"/>
  <c r="AX446" i="1"/>
  <c r="AY446" i="1"/>
  <c r="AZ446" i="1"/>
  <c r="BA446" i="1"/>
  <c r="BB446" i="1"/>
  <c r="BC446" i="1"/>
  <c r="BD446" i="1"/>
  <c r="BE446" i="1"/>
  <c r="A466" i="1"/>
  <c r="C466" i="1"/>
  <c r="E466" i="1"/>
  <c r="F466" i="1"/>
  <c r="G466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V466" i="1"/>
  <c r="AW466" i="1"/>
  <c r="AX466" i="1"/>
  <c r="AY466" i="1"/>
  <c r="AZ466" i="1"/>
  <c r="BA466" i="1"/>
  <c r="BB466" i="1"/>
  <c r="BC466" i="1"/>
  <c r="BD466" i="1"/>
  <c r="BE466" i="1"/>
  <c r="A930" i="1"/>
  <c r="C930" i="1"/>
  <c r="E930" i="1"/>
  <c r="F930" i="1"/>
  <c r="G930" i="1"/>
  <c r="H930" i="1"/>
  <c r="I930" i="1"/>
  <c r="J930" i="1"/>
  <c r="K930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AG930" i="1"/>
  <c r="AH930" i="1"/>
  <c r="AI930" i="1"/>
  <c r="AJ930" i="1"/>
  <c r="AK930" i="1"/>
  <c r="AL930" i="1"/>
  <c r="AM930" i="1"/>
  <c r="AN930" i="1"/>
  <c r="AO930" i="1"/>
  <c r="AP930" i="1"/>
  <c r="AQ930" i="1"/>
  <c r="AR930" i="1"/>
  <c r="AS930" i="1"/>
  <c r="AT930" i="1"/>
  <c r="AU930" i="1"/>
  <c r="AV930" i="1"/>
  <c r="AW930" i="1"/>
  <c r="AX930" i="1"/>
  <c r="AY930" i="1"/>
  <c r="AZ930" i="1"/>
  <c r="BA930" i="1"/>
  <c r="BB930" i="1"/>
  <c r="BC930" i="1"/>
  <c r="BD930" i="1"/>
  <c r="BE930" i="1"/>
  <c r="A956" i="1"/>
  <c r="C956" i="1"/>
  <c r="E956" i="1"/>
  <c r="F956" i="1"/>
  <c r="G956" i="1"/>
  <c r="H956" i="1"/>
  <c r="I956" i="1"/>
  <c r="J956" i="1"/>
  <c r="K956" i="1"/>
  <c r="L956" i="1"/>
  <c r="M956" i="1"/>
  <c r="N956" i="1"/>
  <c r="O956" i="1"/>
  <c r="P956" i="1"/>
  <c r="Q956" i="1"/>
  <c r="R956" i="1"/>
  <c r="S956" i="1"/>
  <c r="T956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AG956" i="1"/>
  <c r="AH956" i="1"/>
  <c r="AI956" i="1"/>
  <c r="AJ956" i="1"/>
  <c r="AK956" i="1"/>
  <c r="AL956" i="1"/>
  <c r="AM956" i="1"/>
  <c r="AN956" i="1"/>
  <c r="AO956" i="1"/>
  <c r="AP956" i="1"/>
  <c r="AQ956" i="1"/>
  <c r="AR956" i="1"/>
  <c r="AS956" i="1"/>
  <c r="AT956" i="1"/>
  <c r="AU956" i="1"/>
  <c r="AV956" i="1"/>
  <c r="AW956" i="1"/>
  <c r="AX956" i="1"/>
  <c r="AY956" i="1"/>
  <c r="AZ956" i="1"/>
  <c r="BA956" i="1"/>
  <c r="BB956" i="1"/>
  <c r="BC956" i="1"/>
  <c r="BD956" i="1"/>
  <c r="BE956" i="1"/>
  <c r="A362" i="1"/>
  <c r="C362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A475" i="1"/>
  <c r="C475" i="1"/>
  <c r="E475" i="1"/>
  <c r="F475" i="1"/>
  <c r="G475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V475" i="1"/>
  <c r="AW475" i="1"/>
  <c r="AX475" i="1"/>
  <c r="AY475" i="1"/>
  <c r="AZ475" i="1"/>
  <c r="BA475" i="1"/>
  <c r="BB475" i="1"/>
  <c r="BC475" i="1"/>
  <c r="BD475" i="1"/>
  <c r="BE475" i="1"/>
  <c r="A498" i="1"/>
  <c r="C498" i="1"/>
  <c r="E498" i="1"/>
  <c r="F498" i="1"/>
  <c r="G498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AG498" i="1"/>
  <c r="AH498" i="1"/>
  <c r="AI498" i="1"/>
  <c r="AJ498" i="1"/>
  <c r="AK498" i="1"/>
  <c r="AL498" i="1"/>
  <c r="AM498" i="1"/>
  <c r="AN498" i="1"/>
  <c r="AO498" i="1"/>
  <c r="AP498" i="1"/>
  <c r="AQ498" i="1"/>
  <c r="AR498" i="1"/>
  <c r="AS498" i="1"/>
  <c r="AT498" i="1"/>
  <c r="AU498" i="1"/>
  <c r="AV498" i="1"/>
  <c r="AW498" i="1"/>
  <c r="AX498" i="1"/>
  <c r="AY498" i="1"/>
  <c r="AZ498" i="1"/>
  <c r="BA498" i="1"/>
  <c r="BB498" i="1"/>
  <c r="BC498" i="1"/>
  <c r="BD498" i="1"/>
  <c r="BE498" i="1"/>
  <c r="A516" i="1"/>
  <c r="C516" i="1"/>
  <c r="E516" i="1"/>
  <c r="F516" i="1"/>
  <c r="G516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AG516" i="1"/>
  <c r="AH516" i="1"/>
  <c r="AI516" i="1"/>
  <c r="AJ516" i="1"/>
  <c r="AK516" i="1"/>
  <c r="AL516" i="1"/>
  <c r="AM516" i="1"/>
  <c r="AN516" i="1"/>
  <c r="AO516" i="1"/>
  <c r="AP516" i="1"/>
  <c r="AQ516" i="1"/>
  <c r="AR516" i="1"/>
  <c r="AS516" i="1"/>
  <c r="AT516" i="1"/>
  <c r="AU516" i="1"/>
  <c r="AV516" i="1"/>
  <c r="AW516" i="1"/>
  <c r="AX516" i="1"/>
  <c r="AY516" i="1"/>
  <c r="AZ516" i="1"/>
  <c r="BA516" i="1"/>
  <c r="BB516" i="1"/>
  <c r="BC516" i="1"/>
  <c r="BD516" i="1"/>
  <c r="BE516" i="1"/>
  <c r="A781" i="1"/>
  <c r="C781" i="1"/>
  <c r="E781" i="1"/>
  <c r="F781" i="1"/>
  <c r="G781" i="1"/>
  <c r="H781" i="1"/>
  <c r="I781" i="1"/>
  <c r="J781" i="1"/>
  <c r="K781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X781" i="1"/>
  <c r="Y781" i="1"/>
  <c r="Z781" i="1"/>
  <c r="AA781" i="1"/>
  <c r="AB781" i="1"/>
  <c r="AC781" i="1"/>
  <c r="AD781" i="1"/>
  <c r="AE781" i="1"/>
  <c r="AF781" i="1"/>
  <c r="AG781" i="1"/>
  <c r="AH781" i="1"/>
  <c r="AI781" i="1"/>
  <c r="AJ781" i="1"/>
  <c r="AK781" i="1"/>
  <c r="AL781" i="1"/>
  <c r="AM781" i="1"/>
  <c r="AN781" i="1"/>
  <c r="AO781" i="1"/>
  <c r="AP781" i="1"/>
  <c r="AQ781" i="1"/>
  <c r="AR781" i="1"/>
  <c r="AS781" i="1"/>
  <c r="AT781" i="1"/>
  <c r="AU781" i="1"/>
  <c r="AV781" i="1"/>
  <c r="AW781" i="1"/>
  <c r="AX781" i="1"/>
  <c r="AY781" i="1"/>
  <c r="AZ781" i="1"/>
  <c r="BA781" i="1"/>
  <c r="BB781" i="1"/>
  <c r="BC781" i="1"/>
  <c r="BD781" i="1"/>
  <c r="BE781" i="1"/>
  <c r="A805" i="1"/>
  <c r="C805" i="1"/>
  <c r="E805" i="1"/>
  <c r="F805" i="1"/>
  <c r="G805" i="1"/>
  <c r="H805" i="1"/>
  <c r="I805" i="1"/>
  <c r="J805" i="1"/>
  <c r="K805" i="1"/>
  <c r="L805" i="1"/>
  <c r="M805" i="1"/>
  <c r="N805" i="1"/>
  <c r="O805" i="1"/>
  <c r="P805" i="1"/>
  <c r="Q805" i="1"/>
  <c r="R805" i="1"/>
  <c r="S805" i="1"/>
  <c r="T805" i="1"/>
  <c r="U805" i="1"/>
  <c r="V805" i="1"/>
  <c r="W805" i="1"/>
  <c r="X805" i="1"/>
  <c r="Y805" i="1"/>
  <c r="Z805" i="1"/>
  <c r="AA805" i="1"/>
  <c r="AB805" i="1"/>
  <c r="AC805" i="1"/>
  <c r="AD805" i="1"/>
  <c r="AE805" i="1"/>
  <c r="AF805" i="1"/>
  <c r="AG805" i="1"/>
  <c r="AH805" i="1"/>
  <c r="AI805" i="1"/>
  <c r="AJ805" i="1"/>
  <c r="AK805" i="1"/>
  <c r="AL805" i="1"/>
  <c r="AM805" i="1"/>
  <c r="AN805" i="1"/>
  <c r="AO805" i="1"/>
  <c r="AP805" i="1"/>
  <c r="AQ805" i="1"/>
  <c r="AR805" i="1"/>
  <c r="AS805" i="1"/>
  <c r="AT805" i="1"/>
  <c r="AU805" i="1"/>
  <c r="AV805" i="1"/>
  <c r="AW805" i="1"/>
  <c r="AX805" i="1"/>
  <c r="AY805" i="1"/>
  <c r="AZ805" i="1"/>
  <c r="BA805" i="1"/>
  <c r="BB805" i="1"/>
  <c r="BC805" i="1"/>
  <c r="BD805" i="1"/>
  <c r="BE805" i="1"/>
  <c r="A1048" i="1"/>
  <c r="C1048" i="1"/>
  <c r="E1048" i="1"/>
  <c r="F1048" i="1"/>
  <c r="G1048" i="1"/>
  <c r="H1048" i="1"/>
  <c r="I1048" i="1"/>
  <c r="J1048" i="1"/>
  <c r="K1048" i="1"/>
  <c r="L1048" i="1"/>
  <c r="M1048" i="1"/>
  <c r="N1048" i="1"/>
  <c r="O1048" i="1"/>
  <c r="P1048" i="1"/>
  <c r="Q1048" i="1"/>
  <c r="R1048" i="1"/>
  <c r="S1048" i="1"/>
  <c r="T1048" i="1"/>
  <c r="U1048" i="1"/>
  <c r="V1048" i="1"/>
  <c r="W1048" i="1"/>
  <c r="X1048" i="1"/>
  <c r="Y1048" i="1"/>
  <c r="Z1048" i="1"/>
  <c r="AA1048" i="1"/>
  <c r="AB1048" i="1"/>
  <c r="AC1048" i="1"/>
  <c r="AD1048" i="1"/>
  <c r="AE1048" i="1"/>
  <c r="AF1048" i="1"/>
  <c r="AG1048" i="1"/>
  <c r="AH1048" i="1"/>
  <c r="AI1048" i="1"/>
  <c r="AJ1048" i="1"/>
  <c r="AK1048" i="1"/>
  <c r="AL1048" i="1"/>
  <c r="AM1048" i="1"/>
  <c r="AN1048" i="1"/>
  <c r="AO1048" i="1"/>
  <c r="AP1048" i="1"/>
  <c r="AQ1048" i="1"/>
  <c r="AR1048" i="1"/>
  <c r="AS1048" i="1"/>
  <c r="AT1048" i="1"/>
  <c r="AU1048" i="1"/>
  <c r="AV1048" i="1"/>
  <c r="AW1048" i="1"/>
  <c r="AX1048" i="1"/>
  <c r="AY1048" i="1"/>
  <c r="AZ1048" i="1"/>
  <c r="BA1048" i="1"/>
  <c r="BB1048" i="1"/>
  <c r="BC1048" i="1"/>
  <c r="BD1048" i="1"/>
  <c r="BE1048" i="1"/>
  <c r="A1067" i="1"/>
  <c r="C1067" i="1"/>
  <c r="E1067" i="1"/>
  <c r="F1067" i="1"/>
  <c r="G1067" i="1"/>
  <c r="H1067" i="1"/>
  <c r="I1067" i="1"/>
  <c r="J1067" i="1"/>
  <c r="K1067" i="1"/>
  <c r="L1067" i="1"/>
  <c r="M1067" i="1"/>
  <c r="N1067" i="1"/>
  <c r="O1067" i="1"/>
  <c r="P1067" i="1"/>
  <c r="Q1067" i="1"/>
  <c r="R1067" i="1"/>
  <c r="S1067" i="1"/>
  <c r="T1067" i="1"/>
  <c r="U1067" i="1"/>
  <c r="V1067" i="1"/>
  <c r="W1067" i="1"/>
  <c r="X1067" i="1"/>
  <c r="Y1067" i="1"/>
  <c r="Z1067" i="1"/>
  <c r="AA1067" i="1"/>
  <c r="AB1067" i="1"/>
  <c r="AC1067" i="1"/>
  <c r="AD1067" i="1"/>
  <c r="AE1067" i="1"/>
  <c r="AF1067" i="1"/>
  <c r="AG1067" i="1"/>
  <c r="AH1067" i="1"/>
  <c r="AI1067" i="1"/>
  <c r="AJ1067" i="1"/>
  <c r="AK1067" i="1"/>
  <c r="AL1067" i="1"/>
  <c r="AM1067" i="1"/>
  <c r="AN1067" i="1"/>
  <c r="AO1067" i="1"/>
  <c r="AP1067" i="1"/>
  <c r="AQ1067" i="1"/>
  <c r="AR1067" i="1"/>
  <c r="AS1067" i="1"/>
  <c r="AT1067" i="1"/>
  <c r="AU1067" i="1"/>
  <c r="AV1067" i="1"/>
  <c r="AW1067" i="1"/>
  <c r="AX1067" i="1"/>
  <c r="AY1067" i="1"/>
  <c r="AZ1067" i="1"/>
  <c r="BA1067" i="1"/>
  <c r="BB1067" i="1"/>
  <c r="BC1067" i="1"/>
  <c r="BD1067" i="1"/>
  <c r="BE1067" i="1"/>
  <c r="A1140" i="1"/>
  <c r="C1140" i="1"/>
  <c r="E1140" i="1"/>
  <c r="F1140" i="1"/>
  <c r="G1140" i="1"/>
  <c r="H1140" i="1"/>
  <c r="I1140" i="1"/>
  <c r="J1140" i="1"/>
  <c r="K1140" i="1"/>
  <c r="L1140" i="1"/>
  <c r="M1140" i="1"/>
  <c r="N1140" i="1"/>
  <c r="O1140" i="1"/>
  <c r="P1140" i="1"/>
  <c r="Q1140" i="1"/>
  <c r="R1140" i="1"/>
  <c r="S1140" i="1"/>
  <c r="T1140" i="1"/>
  <c r="U1140" i="1"/>
  <c r="V1140" i="1"/>
  <c r="W1140" i="1"/>
  <c r="X1140" i="1"/>
  <c r="Y1140" i="1"/>
  <c r="Z1140" i="1"/>
  <c r="AA1140" i="1"/>
  <c r="AB1140" i="1"/>
  <c r="AC1140" i="1"/>
  <c r="AD1140" i="1"/>
  <c r="AE1140" i="1"/>
  <c r="AF1140" i="1"/>
  <c r="AG1140" i="1"/>
  <c r="AH1140" i="1"/>
  <c r="AI1140" i="1"/>
  <c r="AJ1140" i="1"/>
  <c r="AK1140" i="1"/>
  <c r="AL1140" i="1"/>
  <c r="AM1140" i="1"/>
  <c r="AN1140" i="1"/>
  <c r="AO1140" i="1"/>
  <c r="AP1140" i="1"/>
  <c r="AQ1140" i="1"/>
  <c r="AR1140" i="1"/>
  <c r="AS1140" i="1"/>
  <c r="AT1140" i="1"/>
  <c r="AU1140" i="1"/>
  <c r="AV1140" i="1"/>
  <c r="AW1140" i="1"/>
  <c r="AX1140" i="1"/>
  <c r="AY1140" i="1"/>
  <c r="AZ1140" i="1"/>
  <c r="BA1140" i="1"/>
  <c r="BB1140" i="1"/>
  <c r="BC1140" i="1"/>
  <c r="BD1140" i="1"/>
  <c r="BE1140" i="1"/>
  <c r="A1162" i="1"/>
  <c r="C1162" i="1"/>
  <c r="E1162" i="1"/>
  <c r="F1162" i="1"/>
  <c r="G1162" i="1"/>
  <c r="H1162" i="1"/>
  <c r="I1162" i="1"/>
  <c r="J1162" i="1"/>
  <c r="K1162" i="1"/>
  <c r="L1162" i="1"/>
  <c r="M1162" i="1"/>
  <c r="N1162" i="1"/>
  <c r="O1162" i="1"/>
  <c r="P1162" i="1"/>
  <c r="Q1162" i="1"/>
  <c r="R1162" i="1"/>
  <c r="S1162" i="1"/>
  <c r="T1162" i="1"/>
  <c r="U1162" i="1"/>
  <c r="V1162" i="1"/>
  <c r="W1162" i="1"/>
  <c r="X1162" i="1"/>
  <c r="Y1162" i="1"/>
  <c r="Z1162" i="1"/>
  <c r="AA1162" i="1"/>
  <c r="AB1162" i="1"/>
  <c r="AC1162" i="1"/>
  <c r="AD1162" i="1"/>
  <c r="AE1162" i="1"/>
  <c r="AF1162" i="1"/>
  <c r="AG1162" i="1"/>
  <c r="AH1162" i="1"/>
  <c r="AI1162" i="1"/>
  <c r="AJ1162" i="1"/>
  <c r="AK1162" i="1"/>
  <c r="AL1162" i="1"/>
  <c r="AM1162" i="1"/>
  <c r="AN1162" i="1"/>
  <c r="AO1162" i="1"/>
  <c r="AP1162" i="1"/>
  <c r="AQ1162" i="1"/>
  <c r="AR1162" i="1"/>
  <c r="AS1162" i="1"/>
  <c r="AT1162" i="1"/>
  <c r="AU1162" i="1"/>
  <c r="AV1162" i="1"/>
  <c r="AW1162" i="1"/>
  <c r="AX1162" i="1"/>
  <c r="AY1162" i="1"/>
  <c r="AZ1162" i="1"/>
  <c r="BA1162" i="1"/>
  <c r="BB1162" i="1"/>
  <c r="BC1162" i="1"/>
  <c r="BD1162" i="1"/>
  <c r="BE1162" i="1"/>
  <c r="A1247" i="1"/>
  <c r="C1247" i="1"/>
  <c r="E1247" i="1"/>
  <c r="F1247" i="1"/>
  <c r="G1247" i="1"/>
  <c r="H1247" i="1"/>
  <c r="I1247" i="1"/>
  <c r="J1247" i="1"/>
  <c r="K1247" i="1"/>
  <c r="L1247" i="1"/>
  <c r="M1247" i="1"/>
  <c r="N1247" i="1"/>
  <c r="O1247" i="1"/>
  <c r="P1247" i="1"/>
  <c r="Q1247" i="1"/>
  <c r="R1247" i="1"/>
  <c r="S1247" i="1"/>
  <c r="T1247" i="1"/>
  <c r="U1247" i="1"/>
  <c r="V1247" i="1"/>
  <c r="W1247" i="1"/>
  <c r="X1247" i="1"/>
  <c r="Y1247" i="1"/>
  <c r="Z1247" i="1"/>
  <c r="AA1247" i="1"/>
  <c r="AB1247" i="1"/>
  <c r="AC1247" i="1"/>
  <c r="AD1247" i="1"/>
  <c r="AE1247" i="1"/>
  <c r="AF1247" i="1"/>
  <c r="AG1247" i="1"/>
  <c r="AH1247" i="1"/>
  <c r="AI1247" i="1"/>
  <c r="AJ1247" i="1"/>
  <c r="AK1247" i="1"/>
  <c r="AL1247" i="1"/>
  <c r="AM1247" i="1"/>
  <c r="AN1247" i="1"/>
  <c r="AO1247" i="1"/>
  <c r="AP1247" i="1"/>
  <c r="AQ1247" i="1"/>
  <c r="AR1247" i="1"/>
  <c r="AS1247" i="1"/>
  <c r="AT1247" i="1"/>
  <c r="AU1247" i="1"/>
  <c r="AV1247" i="1"/>
  <c r="AW1247" i="1"/>
  <c r="AX1247" i="1"/>
  <c r="AY1247" i="1"/>
  <c r="AZ1247" i="1"/>
  <c r="BA1247" i="1"/>
  <c r="BB1247" i="1"/>
  <c r="BC1247" i="1"/>
  <c r="BD1247" i="1"/>
  <c r="BE1247" i="1"/>
  <c r="A1268" i="1"/>
  <c r="C1268" i="1"/>
  <c r="E1268" i="1"/>
  <c r="F1268" i="1"/>
  <c r="G1268" i="1"/>
  <c r="H1268" i="1"/>
  <c r="I1268" i="1"/>
  <c r="J1268" i="1"/>
  <c r="K1268" i="1"/>
  <c r="L1268" i="1"/>
  <c r="M1268" i="1"/>
  <c r="N1268" i="1"/>
  <c r="O1268" i="1"/>
  <c r="P1268" i="1"/>
  <c r="Q1268" i="1"/>
  <c r="R1268" i="1"/>
  <c r="S1268" i="1"/>
  <c r="T1268" i="1"/>
  <c r="U1268" i="1"/>
  <c r="V1268" i="1"/>
  <c r="W1268" i="1"/>
  <c r="X1268" i="1"/>
  <c r="Y1268" i="1"/>
  <c r="Z1268" i="1"/>
  <c r="AA1268" i="1"/>
  <c r="AB1268" i="1"/>
  <c r="AC1268" i="1"/>
  <c r="AD1268" i="1"/>
  <c r="AE1268" i="1"/>
  <c r="AF1268" i="1"/>
  <c r="AG1268" i="1"/>
  <c r="AH1268" i="1"/>
  <c r="AI1268" i="1"/>
  <c r="AJ1268" i="1"/>
  <c r="AK1268" i="1"/>
  <c r="AL1268" i="1"/>
  <c r="AM1268" i="1"/>
  <c r="AN1268" i="1"/>
  <c r="AO1268" i="1"/>
  <c r="AP1268" i="1"/>
  <c r="AQ1268" i="1"/>
  <c r="AR1268" i="1"/>
  <c r="AS1268" i="1"/>
  <c r="AT1268" i="1"/>
  <c r="AU1268" i="1"/>
  <c r="AV1268" i="1"/>
  <c r="AW1268" i="1"/>
  <c r="AX1268" i="1"/>
  <c r="AY1268" i="1"/>
  <c r="AZ1268" i="1"/>
  <c r="BA1268" i="1"/>
  <c r="BB1268" i="1"/>
  <c r="BC1268" i="1"/>
  <c r="BD1268" i="1"/>
  <c r="BE1268" i="1"/>
  <c r="A1431" i="1"/>
  <c r="C1431" i="1"/>
  <c r="E1431" i="1"/>
  <c r="F1431" i="1"/>
  <c r="G1431" i="1"/>
  <c r="H1431" i="1"/>
  <c r="I1431" i="1"/>
  <c r="J1431" i="1"/>
  <c r="K1431" i="1"/>
  <c r="L1431" i="1"/>
  <c r="M1431" i="1"/>
  <c r="N1431" i="1"/>
  <c r="O1431" i="1"/>
  <c r="P1431" i="1"/>
  <c r="Q1431" i="1"/>
  <c r="R1431" i="1"/>
  <c r="S1431" i="1"/>
  <c r="T1431" i="1"/>
  <c r="U1431" i="1"/>
  <c r="V1431" i="1"/>
  <c r="W1431" i="1"/>
  <c r="X1431" i="1"/>
  <c r="Y1431" i="1"/>
  <c r="Z1431" i="1"/>
  <c r="AA1431" i="1"/>
  <c r="AB1431" i="1"/>
  <c r="AC1431" i="1"/>
  <c r="AD1431" i="1"/>
  <c r="AE1431" i="1"/>
  <c r="AF1431" i="1"/>
  <c r="AG1431" i="1"/>
  <c r="AH1431" i="1"/>
  <c r="AI1431" i="1"/>
  <c r="AJ1431" i="1"/>
  <c r="AK1431" i="1"/>
  <c r="AL1431" i="1"/>
  <c r="AM1431" i="1"/>
  <c r="AN1431" i="1"/>
  <c r="AO1431" i="1"/>
  <c r="AP1431" i="1"/>
  <c r="AQ1431" i="1"/>
  <c r="AR1431" i="1"/>
  <c r="AS1431" i="1"/>
  <c r="AT1431" i="1"/>
  <c r="AU1431" i="1"/>
  <c r="AV1431" i="1"/>
  <c r="AW1431" i="1"/>
  <c r="AX1431" i="1"/>
  <c r="AY1431" i="1"/>
  <c r="AZ1431" i="1"/>
  <c r="BA1431" i="1"/>
  <c r="BB1431" i="1"/>
  <c r="BC1431" i="1"/>
  <c r="BD1431" i="1"/>
  <c r="BE1431" i="1"/>
  <c r="A1449" i="1"/>
  <c r="C1449" i="1"/>
  <c r="E1449" i="1"/>
  <c r="F1449" i="1"/>
  <c r="G1449" i="1"/>
  <c r="H1449" i="1"/>
  <c r="I1449" i="1"/>
  <c r="J1449" i="1"/>
  <c r="K1449" i="1"/>
  <c r="L1449" i="1"/>
  <c r="M1449" i="1"/>
  <c r="N1449" i="1"/>
  <c r="O1449" i="1"/>
  <c r="P1449" i="1"/>
  <c r="Q1449" i="1"/>
  <c r="R1449" i="1"/>
  <c r="S1449" i="1"/>
  <c r="T1449" i="1"/>
  <c r="U1449" i="1"/>
  <c r="V1449" i="1"/>
  <c r="W1449" i="1"/>
  <c r="X1449" i="1"/>
  <c r="Y1449" i="1"/>
  <c r="Z1449" i="1"/>
  <c r="AA1449" i="1"/>
  <c r="AB1449" i="1"/>
  <c r="AC1449" i="1"/>
  <c r="AD1449" i="1"/>
  <c r="AE1449" i="1"/>
  <c r="AF1449" i="1"/>
  <c r="AG1449" i="1"/>
  <c r="AH1449" i="1"/>
  <c r="AI1449" i="1"/>
  <c r="AJ1449" i="1"/>
  <c r="AK1449" i="1"/>
  <c r="AL1449" i="1"/>
  <c r="AM1449" i="1"/>
  <c r="AN1449" i="1"/>
  <c r="AO1449" i="1"/>
  <c r="AP1449" i="1"/>
  <c r="AQ1449" i="1"/>
  <c r="AR1449" i="1"/>
  <c r="AS1449" i="1"/>
  <c r="AT1449" i="1"/>
  <c r="AU1449" i="1"/>
  <c r="AV1449" i="1"/>
  <c r="AW1449" i="1"/>
  <c r="AX1449" i="1"/>
  <c r="AY1449" i="1"/>
  <c r="AZ1449" i="1"/>
  <c r="BA1449" i="1"/>
  <c r="BB1449" i="1"/>
  <c r="BC1449" i="1"/>
  <c r="BD1449" i="1"/>
  <c r="BE1449" i="1"/>
  <c r="A1467" i="1"/>
  <c r="C1467" i="1"/>
  <c r="E1467" i="1"/>
  <c r="F1467" i="1"/>
  <c r="G1467" i="1"/>
  <c r="H1467" i="1"/>
  <c r="I1467" i="1"/>
  <c r="J1467" i="1"/>
  <c r="K1467" i="1"/>
  <c r="L1467" i="1"/>
  <c r="M1467" i="1"/>
  <c r="N1467" i="1"/>
  <c r="O1467" i="1"/>
  <c r="P1467" i="1"/>
  <c r="Q1467" i="1"/>
  <c r="R1467" i="1"/>
  <c r="S1467" i="1"/>
  <c r="T1467" i="1"/>
  <c r="U1467" i="1"/>
  <c r="V1467" i="1"/>
  <c r="W1467" i="1"/>
  <c r="X1467" i="1"/>
  <c r="Y1467" i="1"/>
  <c r="Z1467" i="1"/>
  <c r="AA1467" i="1"/>
  <c r="AB1467" i="1"/>
  <c r="AC1467" i="1"/>
  <c r="AD1467" i="1"/>
  <c r="AE1467" i="1"/>
  <c r="AF1467" i="1"/>
  <c r="AG1467" i="1"/>
  <c r="AH1467" i="1"/>
  <c r="AI1467" i="1"/>
  <c r="AJ1467" i="1"/>
  <c r="AK1467" i="1"/>
  <c r="AL1467" i="1"/>
  <c r="AM1467" i="1"/>
  <c r="AN1467" i="1"/>
  <c r="AO1467" i="1"/>
  <c r="AP1467" i="1"/>
  <c r="AQ1467" i="1"/>
  <c r="AR1467" i="1"/>
  <c r="AS1467" i="1"/>
  <c r="AT1467" i="1"/>
  <c r="AU1467" i="1"/>
  <c r="AV1467" i="1"/>
  <c r="AW1467" i="1"/>
  <c r="AX1467" i="1"/>
  <c r="AY1467" i="1"/>
  <c r="AZ1467" i="1"/>
  <c r="BA1467" i="1"/>
  <c r="BB1467" i="1"/>
  <c r="BC1467" i="1"/>
  <c r="BD1467" i="1"/>
  <c r="BE1467" i="1"/>
  <c r="A12" i="1"/>
  <c r="C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A31" i="1"/>
  <c r="C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A550" i="1"/>
  <c r="C550" i="1"/>
  <c r="E550" i="1"/>
  <c r="F550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AG550" i="1"/>
  <c r="AH550" i="1"/>
  <c r="AI550" i="1"/>
  <c r="AJ550" i="1"/>
  <c r="AK550" i="1"/>
  <c r="AL550" i="1"/>
  <c r="AM550" i="1"/>
  <c r="AN550" i="1"/>
  <c r="AO550" i="1"/>
  <c r="AP550" i="1"/>
  <c r="AQ550" i="1"/>
  <c r="AR550" i="1"/>
  <c r="AS550" i="1"/>
  <c r="AT550" i="1"/>
  <c r="AU550" i="1"/>
  <c r="AV550" i="1"/>
  <c r="AW550" i="1"/>
  <c r="AX550" i="1"/>
  <c r="AY550" i="1"/>
  <c r="AZ550" i="1"/>
  <c r="BA550" i="1"/>
  <c r="BB550" i="1"/>
  <c r="BC550" i="1"/>
  <c r="BD550" i="1"/>
  <c r="BE550" i="1"/>
  <c r="A570" i="1"/>
  <c r="C570" i="1"/>
  <c r="E570" i="1"/>
  <c r="F570" i="1"/>
  <c r="G570" i="1"/>
  <c r="H570" i="1"/>
  <c r="I570" i="1"/>
  <c r="J570" i="1"/>
  <c r="K570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AG570" i="1"/>
  <c r="AH570" i="1"/>
  <c r="AI570" i="1"/>
  <c r="AJ570" i="1"/>
  <c r="AK570" i="1"/>
  <c r="AL570" i="1"/>
  <c r="AM570" i="1"/>
  <c r="AN570" i="1"/>
  <c r="AO570" i="1"/>
  <c r="AP570" i="1"/>
  <c r="AQ570" i="1"/>
  <c r="AR570" i="1"/>
  <c r="AS570" i="1"/>
  <c r="AT570" i="1"/>
  <c r="AU570" i="1"/>
  <c r="AV570" i="1"/>
  <c r="AW570" i="1"/>
  <c r="AX570" i="1"/>
  <c r="AY570" i="1"/>
  <c r="AZ570" i="1"/>
  <c r="BA570" i="1"/>
  <c r="BB570" i="1"/>
  <c r="BC570" i="1"/>
  <c r="BD570" i="1"/>
  <c r="BE570" i="1"/>
  <c r="A56" i="1"/>
  <c r="C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A142" i="1"/>
  <c r="C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A165" i="1"/>
  <c r="C165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A186" i="1"/>
  <c r="C186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A578" i="1"/>
  <c r="C578" i="1"/>
  <c r="E578" i="1"/>
  <c r="F578" i="1"/>
  <c r="G578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AG578" i="1"/>
  <c r="AH578" i="1"/>
  <c r="AI578" i="1"/>
  <c r="AJ578" i="1"/>
  <c r="AK578" i="1"/>
  <c r="AL578" i="1"/>
  <c r="AM578" i="1"/>
  <c r="AN578" i="1"/>
  <c r="AO578" i="1"/>
  <c r="AP578" i="1"/>
  <c r="AQ578" i="1"/>
  <c r="AR578" i="1"/>
  <c r="AS578" i="1"/>
  <c r="AT578" i="1"/>
  <c r="AU578" i="1"/>
  <c r="AV578" i="1"/>
  <c r="AW578" i="1"/>
  <c r="AX578" i="1"/>
  <c r="AY578" i="1"/>
  <c r="AZ578" i="1"/>
  <c r="BA578" i="1"/>
  <c r="BB578" i="1"/>
  <c r="BC578" i="1"/>
  <c r="BD578" i="1"/>
  <c r="BE578" i="1"/>
  <c r="A608" i="1"/>
  <c r="C608" i="1"/>
  <c r="E608" i="1"/>
  <c r="F608" i="1"/>
  <c r="G608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AG608" i="1"/>
  <c r="AH608" i="1"/>
  <c r="AI608" i="1"/>
  <c r="AJ608" i="1"/>
  <c r="AK608" i="1"/>
  <c r="AL608" i="1"/>
  <c r="AM608" i="1"/>
  <c r="AN608" i="1"/>
  <c r="AO608" i="1"/>
  <c r="AP608" i="1"/>
  <c r="AQ608" i="1"/>
  <c r="AR608" i="1"/>
  <c r="AS608" i="1"/>
  <c r="AT608" i="1"/>
  <c r="AU608" i="1"/>
  <c r="AV608" i="1"/>
  <c r="AW608" i="1"/>
  <c r="AX608" i="1"/>
  <c r="AY608" i="1"/>
  <c r="AZ608" i="1"/>
  <c r="BA608" i="1"/>
  <c r="BB608" i="1"/>
  <c r="BC608" i="1"/>
  <c r="BD608" i="1"/>
  <c r="BE608" i="1"/>
  <c r="A634" i="1"/>
  <c r="C634" i="1"/>
  <c r="E634" i="1"/>
  <c r="F634" i="1"/>
  <c r="G634" i="1"/>
  <c r="H634" i="1"/>
  <c r="I634" i="1"/>
  <c r="J634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AG634" i="1"/>
  <c r="AH634" i="1"/>
  <c r="AI634" i="1"/>
  <c r="AJ634" i="1"/>
  <c r="AK634" i="1"/>
  <c r="AL634" i="1"/>
  <c r="AM634" i="1"/>
  <c r="AN634" i="1"/>
  <c r="AO634" i="1"/>
  <c r="AP634" i="1"/>
  <c r="AQ634" i="1"/>
  <c r="AR634" i="1"/>
  <c r="AS634" i="1"/>
  <c r="AT634" i="1"/>
  <c r="AU634" i="1"/>
  <c r="AV634" i="1"/>
  <c r="AW634" i="1"/>
  <c r="AX634" i="1"/>
  <c r="AY634" i="1"/>
  <c r="AZ634" i="1"/>
  <c r="BA634" i="1"/>
  <c r="BB634" i="1"/>
  <c r="BC634" i="1"/>
  <c r="BD634" i="1"/>
  <c r="BE634" i="1"/>
  <c r="A848" i="1"/>
  <c r="C848" i="1"/>
  <c r="E848" i="1"/>
  <c r="F848" i="1"/>
  <c r="G848" i="1"/>
  <c r="H848" i="1"/>
  <c r="I848" i="1"/>
  <c r="J848" i="1"/>
  <c r="K848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AG848" i="1"/>
  <c r="AH848" i="1"/>
  <c r="AI848" i="1"/>
  <c r="AJ848" i="1"/>
  <c r="AK848" i="1"/>
  <c r="AL848" i="1"/>
  <c r="AM848" i="1"/>
  <c r="AN848" i="1"/>
  <c r="AO848" i="1"/>
  <c r="AP848" i="1"/>
  <c r="AQ848" i="1"/>
  <c r="AR848" i="1"/>
  <c r="AS848" i="1"/>
  <c r="AT848" i="1"/>
  <c r="AU848" i="1"/>
  <c r="AV848" i="1"/>
  <c r="AW848" i="1"/>
  <c r="AX848" i="1"/>
  <c r="AY848" i="1"/>
  <c r="AZ848" i="1"/>
  <c r="BA848" i="1"/>
  <c r="BB848" i="1"/>
  <c r="BC848" i="1"/>
  <c r="BD848" i="1"/>
  <c r="BE848" i="1"/>
  <c r="A873" i="1"/>
  <c r="C873" i="1"/>
  <c r="E873" i="1"/>
  <c r="F873" i="1"/>
  <c r="G873" i="1"/>
  <c r="H873" i="1"/>
  <c r="I873" i="1"/>
  <c r="J873" i="1"/>
  <c r="K873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X873" i="1"/>
  <c r="Y873" i="1"/>
  <c r="Z873" i="1"/>
  <c r="AA873" i="1"/>
  <c r="AB873" i="1"/>
  <c r="AC873" i="1"/>
  <c r="AD873" i="1"/>
  <c r="AE873" i="1"/>
  <c r="AF873" i="1"/>
  <c r="AG873" i="1"/>
  <c r="AH873" i="1"/>
  <c r="AI873" i="1"/>
  <c r="AJ873" i="1"/>
  <c r="AK873" i="1"/>
  <c r="AL873" i="1"/>
  <c r="AM873" i="1"/>
  <c r="AN873" i="1"/>
  <c r="AO873" i="1"/>
  <c r="AP873" i="1"/>
  <c r="AQ873" i="1"/>
  <c r="AR873" i="1"/>
  <c r="AS873" i="1"/>
  <c r="AT873" i="1"/>
  <c r="AU873" i="1"/>
  <c r="AV873" i="1"/>
  <c r="AW873" i="1"/>
  <c r="AX873" i="1"/>
  <c r="AY873" i="1"/>
  <c r="AZ873" i="1"/>
  <c r="BA873" i="1"/>
  <c r="BB873" i="1"/>
  <c r="BC873" i="1"/>
  <c r="BD873" i="1"/>
  <c r="BE873" i="1"/>
  <c r="A893" i="1"/>
  <c r="C893" i="1"/>
  <c r="E893" i="1"/>
  <c r="F893" i="1"/>
  <c r="G893" i="1"/>
  <c r="H893" i="1"/>
  <c r="I893" i="1"/>
  <c r="J893" i="1"/>
  <c r="K893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X893" i="1"/>
  <c r="Y893" i="1"/>
  <c r="Z893" i="1"/>
  <c r="AA893" i="1"/>
  <c r="AB893" i="1"/>
  <c r="AC893" i="1"/>
  <c r="AD893" i="1"/>
  <c r="AE893" i="1"/>
  <c r="AF893" i="1"/>
  <c r="AG893" i="1"/>
  <c r="AH893" i="1"/>
  <c r="AI893" i="1"/>
  <c r="AJ893" i="1"/>
  <c r="AK893" i="1"/>
  <c r="AL893" i="1"/>
  <c r="AM893" i="1"/>
  <c r="AN893" i="1"/>
  <c r="AO893" i="1"/>
  <c r="AP893" i="1"/>
  <c r="AQ893" i="1"/>
  <c r="AR893" i="1"/>
  <c r="AS893" i="1"/>
  <c r="AT893" i="1"/>
  <c r="AU893" i="1"/>
  <c r="AV893" i="1"/>
  <c r="AW893" i="1"/>
  <c r="AX893" i="1"/>
  <c r="AY893" i="1"/>
  <c r="AZ893" i="1"/>
  <c r="BA893" i="1"/>
  <c r="BB893" i="1"/>
  <c r="BC893" i="1"/>
  <c r="BD893" i="1"/>
  <c r="BE893" i="1"/>
  <c r="A973" i="1"/>
  <c r="C973" i="1"/>
  <c r="E973" i="1"/>
  <c r="F973" i="1"/>
  <c r="G973" i="1"/>
  <c r="H973" i="1"/>
  <c r="I973" i="1"/>
  <c r="J973" i="1"/>
  <c r="K973" i="1"/>
  <c r="L973" i="1"/>
  <c r="M973" i="1"/>
  <c r="N973" i="1"/>
  <c r="O973" i="1"/>
  <c r="P973" i="1"/>
  <c r="Q973" i="1"/>
  <c r="R973" i="1"/>
  <c r="S973" i="1"/>
  <c r="T973" i="1"/>
  <c r="U973" i="1"/>
  <c r="V973" i="1"/>
  <c r="W973" i="1"/>
  <c r="X973" i="1"/>
  <c r="Y973" i="1"/>
  <c r="Z973" i="1"/>
  <c r="AA973" i="1"/>
  <c r="AB973" i="1"/>
  <c r="AC973" i="1"/>
  <c r="AD973" i="1"/>
  <c r="AE973" i="1"/>
  <c r="AF973" i="1"/>
  <c r="AG973" i="1"/>
  <c r="AH973" i="1"/>
  <c r="AI973" i="1"/>
  <c r="AJ973" i="1"/>
  <c r="AK973" i="1"/>
  <c r="AL973" i="1"/>
  <c r="AM973" i="1"/>
  <c r="AN973" i="1"/>
  <c r="AO973" i="1"/>
  <c r="AP973" i="1"/>
  <c r="AQ973" i="1"/>
  <c r="AR973" i="1"/>
  <c r="AS973" i="1"/>
  <c r="AT973" i="1"/>
  <c r="AU973" i="1"/>
  <c r="AV973" i="1"/>
  <c r="AW973" i="1"/>
  <c r="AX973" i="1"/>
  <c r="AY973" i="1"/>
  <c r="AZ973" i="1"/>
  <c r="BA973" i="1"/>
  <c r="BB973" i="1"/>
  <c r="BC973" i="1"/>
  <c r="BD973" i="1"/>
  <c r="BE973" i="1"/>
  <c r="A1000" i="1"/>
  <c r="C1000" i="1"/>
  <c r="E1000" i="1"/>
  <c r="F1000" i="1"/>
  <c r="G1000" i="1"/>
  <c r="H1000" i="1"/>
  <c r="I1000" i="1"/>
  <c r="J1000" i="1"/>
  <c r="K1000" i="1"/>
  <c r="L1000" i="1"/>
  <c r="M1000" i="1"/>
  <c r="N1000" i="1"/>
  <c r="O1000" i="1"/>
  <c r="P1000" i="1"/>
  <c r="Q1000" i="1"/>
  <c r="R1000" i="1"/>
  <c r="S1000" i="1"/>
  <c r="T1000" i="1"/>
  <c r="U1000" i="1"/>
  <c r="V1000" i="1"/>
  <c r="W1000" i="1"/>
  <c r="X1000" i="1"/>
  <c r="Y1000" i="1"/>
  <c r="Z1000" i="1"/>
  <c r="AA1000" i="1"/>
  <c r="AB1000" i="1"/>
  <c r="AC1000" i="1"/>
  <c r="AD1000" i="1"/>
  <c r="AE1000" i="1"/>
  <c r="AF1000" i="1"/>
  <c r="AG1000" i="1"/>
  <c r="AH1000" i="1"/>
  <c r="AI1000" i="1"/>
  <c r="AJ1000" i="1"/>
  <c r="AK1000" i="1"/>
  <c r="AL1000" i="1"/>
  <c r="AM1000" i="1"/>
  <c r="AN1000" i="1"/>
  <c r="AO1000" i="1"/>
  <c r="AP1000" i="1"/>
  <c r="AQ1000" i="1"/>
  <c r="AR1000" i="1"/>
  <c r="AS1000" i="1"/>
  <c r="AT1000" i="1"/>
  <c r="AU1000" i="1"/>
  <c r="AV1000" i="1"/>
  <c r="AW1000" i="1"/>
  <c r="AX1000" i="1"/>
  <c r="AY1000" i="1"/>
  <c r="AZ1000" i="1"/>
  <c r="BA1000" i="1"/>
  <c r="BB1000" i="1"/>
  <c r="BC1000" i="1"/>
  <c r="BD1000" i="1"/>
  <c r="BE1000" i="1"/>
  <c r="A1018" i="1"/>
  <c r="C1018" i="1"/>
  <c r="E1018" i="1"/>
  <c r="F1018" i="1"/>
  <c r="G1018" i="1"/>
  <c r="H1018" i="1"/>
  <c r="I1018" i="1"/>
  <c r="J1018" i="1"/>
  <c r="K1018" i="1"/>
  <c r="L1018" i="1"/>
  <c r="M1018" i="1"/>
  <c r="N1018" i="1"/>
  <c r="O1018" i="1"/>
  <c r="P1018" i="1"/>
  <c r="Q1018" i="1"/>
  <c r="R1018" i="1"/>
  <c r="S1018" i="1"/>
  <c r="T1018" i="1"/>
  <c r="U1018" i="1"/>
  <c r="V1018" i="1"/>
  <c r="W1018" i="1"/>
  <c r="X1018" i="1"/>
  <c r="Y1018" i="1"/>
  <c r="Z1018" i="1"/>
  <c r="AA1018" i="1"/>
  <c r="AB1018" i="1"/>
  <c r="AC1018" i="1"/>
  <c r="AD1018" i="1"/>
  <c r="AE1018" i="1"/>
  <c r="AF1018" i="1"/>
  <c r="AG1018" i="1"/>
  <c r="AH1018" i="1"/>
  <c r="AI1018" i="1"/>
  <c r="AJ1018" i="1"/>
  <c r="AK1018" i="1"/>
  <c r="AL1018" i="1"/>
  <c r="AM1018" i="1"/>
  <c r="AN1018" i="1"/>
  <c r="AO1018" i="1"/>
  <c r="AP1018" i="1"/>
  <c r="AQ1018" i="1"/>
  <c r="AR1018" i="1"/>
  <c r="AS1018" i="1"/>
  <c r="AT1018" i="1"/>
  <c r="AU1018" i="1"/>
  <c r="AV1018" i="1"/>
  <c r="AW1018" i="1"/>
  <c r="AX1018" i="1"/>
  <c r="AY1018" i="1"/>
  <c r="AZ1018" i="1"/>
  <c r="BA1018" i="1"/>
  <c r="BB1018" i="1"/>
  <c r="BC1018" i="1"/>
  <c r="BD1018" i="1"/>
  <c r="BE1018" i="1"/>
  <c r="A445" i="1"/>
  <c r="C445" i="1"/>
  <c r="E445" i="1"/>
  <c r="F445" i="1"/>
  <c r="G445" i="1"/>
  <c r="H445" i="1"/>
  <c r="I445" i="1"/>
  <c r="J445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V445" i="1"/>
  <c r="AW445" i="1"/>
  <c r="AX445" i="1"/>
  <c r="AY445" i="1"/>
  <c r="AZ445" i="1"/>
  <c r="BA445" i="1"/>
  <c r="BB445" i="1"/>
  <c r="BC445" i="1"/>
  <c r="BD445" i="1"/>
  <c r="BE445" i="1"/>
  <c r="A465" i="1"/>
  <c r="C465" i="1"/>
  <c r="E465" i="1"/>
  <c r="F465" i="1"/>
  <c r="G465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V465" i="1"/>
  <c r="AW465" i="1"/>
  <c r="AX465" i="1"/>
  <c r="AY465" i="1"/>
  <c r="AZ465" i="1"/>
  <c r="BA465" i="1"/>
  <c r="BB465" i="1"/>
  <c r="BC465" i="1"/>
  <c r="BD465" i="1"/>
  <c r="BE465" i="1"/>
  <c r="A975" i="1"/>
  <c r="C975" i="1"/>
  <c r="E975" i="1"/>
  <c r="F975" i="1"/>
  <c r="G975" i="1"/>
  <c r="H975" i="1"/>
  <c r="I975" i="1"/>
  <c r="J975" i="1"/>
  <c r="K975" i="1"/>
  <c r="L975" i="1"/>
  <c r="M975" i="1"/>
  <c r="N975" i="1"/>
  <c r="O975" i="1"/>
  <c r="P975" i="1"/>
  <c r="Q975" i="1"/>
  <c r="R975" i="1"/>
  <c r="S975" i="1"/>
  <c r="T975" i="1"/>
  <c r="U975" i="1"/>
  <c r="V975" i="1"/>
  <c r="W975" i="1"/>
  <c r="X975" i="1"/>
  <c r="Y975" i="1"/>
  <c r="Z975" i="1"/>
  <c r="AA975" i="1"/>
  <c r="AB975" i="1"/>
  <c r="AC975" i="1"/>
  <c r="AD975" i="1"/>
  <c r="AE975" i="1"/>
  <c r="AF975" i="1"/>
  <c r="AG975" i="1"/>
  <c r="AH975" i="1"/>
  <c r="AI975" i="1"/>
  <c r="AJ975" i="1"/>
  <c r="AK975" i="1"/>
  <c r="AL975" i="1"/>
  <c r="AM975" i="1"/>
  <c r="AN975" i="1"/>
  <c r="AO975" i="1"/>
  <c r="AP975" i="1"/>
  <c r="AQ975" i="1"/>
  <c r="AR975" i="1"/>
  <c r="AS975" i="1"/>
  <c r="AT975" i="1"/>
  <c r="AU975" i="1"/>
  <c r="AV975" i="1"/>
  <c r="AW975" i="1"/>
  <c r="AX975" i="1"/>
  <c r="AY975" i="1"/>
  <c r="AZ975" i="1"/>
  <c r="BA975" i="1"/>
  <c r="BB975" i="1"/>
  <c r="BC975" i="1"/>
  <c r="BD975" i="1"/>
  <c r="BE975" i="1"/>
  <c r="A1002" i="1"/>
  <c r="C1002" i="1"/>
  <c r="E1002" i="1"/>
  <c r="F1002" i="1"/>
  <c r="G1002" i="1"/>
  <c r="H1002" i="1"/>
  <c r="I1002" i="1"/>
  <c r="J1002" i="1"/>
  <c r="K1002" i="1"/>
  <c r="L1002" i="1"/>
  <c r="M1002" i="1"/>
  <c r="N1002" i="1"/>
  <c r="O1002" i="1"/>
  <c r="P1002" i="1"/>
  <c r="Q1002" i="1"/>
  <c r="R1002" i="1"/>
  <c r="S1002" i="1"/>
  <c r="T1002" i="1"/>
  <c r="U1002" i="1"/>
  <c r="V1002" i="1"/>
  <c r="W1002" i="1"/>
  <c r="X1002" i="1"/>
  <c r="Y1002" i="1"/>
  <c r="Z1002" i="1"/>
  <c r="AA1002" i="1"/>
  <c r="AB1002" i="1"/>
  <c r="AC1002" i="1"/>
  <c r="AD1002" i="1"/>
  <c r="AE1002" i="1"/>
  <c r="AF1002" i="1"/>
  <c r="AG1002" i="1"/>
  <c r="AH1002" i="1"/>
  <c r="AI1002" i="1"/>
  <c r="AJ1002" i="1"/>
  <c r="AK1002" i="1"/>
  <c r="AL1002" i="1"/>
  <c r="AM1002" i="1"/>
  <c r="AN1002" i="1"/>
  <c r="AO1002" i="1"/>
  <c r="AP1002" i="1"/>
  <c r="AQ1002" i="1"/>
  <c r="AR1002" i="1"/>
  <c r="AS1002" i="1"/>
  <c r="AT1002" i="1"/>
  <c r="AU1002" i="1"/>
  <c r="AV1002" i="1"/>
  <c r="AW1002" i="1"/>
  <c r="AX1002" i="1"/>
  <c r="AY1002" i="1"/>
  <c r="AZ1002" i="1"/>
  <c r="BA1002" i="1"/>
  <c r="BB1002" i="1"/>
  <c r="BC1002" i="1"/>
  <c r="BD1002" i="1"/>
  <c r="BE1002" i="1"/>
  <c r="A1020" i="1"/>
  <c r="C1020" i="1"/>
  <c r="E1020" i="1"/>
  <c r="F1020" i="1"/>
  <c r="G1020" i="1"/>
  <c r="H1020" i="1"/>
  <c r="I1020" i="1"/>
  <c r="J1020" i="1"/>
  <c r="K1020" i="1"/>
  <c r="L1020" i="1"/>
  <c r="M1020" i="1"/>
  <c r="N1020" i="1"/>
  <c r="O1020" i="1"/>
  <c r="P1020" i="1"/>
  <c r="Q1020" i="1"/>
  <c r="R1020" i="1"/>
  <c r="S1020" i="1"/>
  <c r="T1020" i="1"/>
  <c r="U1020" i="1"/>
  <c r="V1020" i="1"/>
  <c r="W1020" i="1"/>
  <c r="X1020" i="1"/>
  <c r="Y1020" i="1"/>
  <c r="Z1020" i="1"/>
  <c r="AA1020" i="1"/>
  <c r="AB1020" i="1"/>
  <c r="AC1020" i="1"/>
  <c r="AD1020" i="1"/>
  <c r="AE1020" i="1"/>
  <c r="AF1020" i="1"/>
  <c r="AG1020" i="1"/>
  <c r="AH1020" i="1"/>
  <c r="AI1020" i="1"/>
  <c r="AJ1020" i="1"/>
  <c r="AK1020" i="1"/>
  <c r="AL1020" i="1"/>
  <c r="AM1020" i="1"/>
  <c r="AN1020" i="1"/>
  <c r="AO1020" i="1"/>
  <c r="AP1020" i="1"/>
  <c r="AQ1020" i="1"/>
  <c r="AR1020" i="1"/>
  <c r="AS1020" i="1"/>
  <c r="AT1020" i="1"/>
  <c r="AU1020" i="1"/>
  <c r="AV1020" i="1"/>
  <c r="AW1020" i="1"/>
  <c r="AX1020" i="1"/>
  <c r="AY1020" i="1"/>
  <c r="AZ1020" i="1"/>
  <c r="BA1020" i="1"/>
  <c r="BB1020" i="1"/>
  <c r="BC1020" i="1"/>
  <c r="BD1020" i="1"/>
  <c r="BE1020" i="1"/>
  <c r="A10" i="1"/>
  <c r="C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A25" i="1"/>
  <c r="C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A662" i="1"/>
  <c r="C662" i="1"/>
  <c r="E662" i="1"/>
  <c r="F662" i="1"/>
  <c r="G662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AG662" i="1"/>
  <c r="AH662" i="1"/>
  <c r="AI662" i="1"/>
  <c r="AJ662" i="1"/>
  <c r="AK662" i="1"/>
  <c r="AL662" i="1"/>
  <c r="AM662" i="1"/>
  <c r="AN662" i="1"/>
  <c r="AO662" i="1"/>
  <c r="AP662" i="1"/>
  <c r="AQ662" i="1"/>
  <c r="AR662" i="1"/>
  <c r="AS662" i="1"/>
  <c r="AT662" i="1"/>
  <c r="AU662" i="1"/>
  <c r="AV662" i="1"/>
  <c r="AW662" i="1"/>
  <c r="AX662" i="1"/>
  <c r="AY662" i="1"/>
  <c r="AZ662" i="1"/>
  <c r="BA662" i="1"/>
  <c r="BB662" i="1"/>
  <c r="BC662" i="1"/>
  <c r="BD662" i="1"/>
  <c r="BE662" i="1"/>
  <c r="A667" i="1"/>
  <c r="C667" i="1"/>
  <c r="E667" i="1"/>
  <c r="F667" i="1"/>
  <c r="G667" i="1"/>
  <c r="H667" i="1"/>
  <c r="I667" i="1"/>
  <c r="J667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AD667" i="1"/>
  <c r="AE667" i="1"/>
  <c r="AF667" i="1"/>
  <c r="AG667" i="1"/>
  <c r="AH667" i="1"/>
  <c r="AI667" i="1"/>
  <c r="AJ667" i="1"/>
  <c r="AK667" i="1"/>
  <c r="AL667" i="1"/>
  <c r="AM667" i="1"/>
  <c r="AN667" i="1"/>
  <c r="AO667" i="1"/>
  <c r="AP667" i="1"/>
  <c r="AQ667" i="1"/>
  <c r="AR667" i="1"/>
  <c r="AS667" i="1"/>
  <c r="AT667" i="1"/>
  <c r="AU667" i="1"/>
  <c r="AV667" i="1"/>
  <c r="AW667" i="1"/>
  <c r="AX667" i="1"/>
  <c r="AY667" i="1"/>
  <c r="AZ667" i="1"/>
  <c r="BA667" i="1"/>
  <c r="BB667" i="1"/>
  <c r="BC667" i="1"/>
  <c r="BD667" i="1"/>
  <c r="BE667" i="1"/>
  <c r="A732" i="1"/>
  <c r="C732" i="1"/>
  <c r="E732" i="1"/>
  <c r="F732" i="1"/>
  <c r="G732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AG732" i="1"/>
  <c r="AH732" i="1"/>
  <c r="AI732" i="1"/>
  <c r="AJ732" i="1"/>
  <c r="AK732" i="1"/>
  <c r="AL732" i="1"/>
  <c r="AM732" i="1"/>
  <c r="AN732" i="1"/>
  <c r="AO732" i="1"/>
  <c r="AP732" i="1"/>
  <c r="AQ732" i="1"/>
  <c r="AR732" i="1"/>
  <c r="AS732" i="1"/>
  <c r="AT732" i="1"/>
  <c r="AU732" i="1"/>
  <c r="AV732" i="1"/>
  <c r="AW732" i="1"/>
  <c r="AX732" i="1"/>
  <c r="AY732" i="1"/>
  <c r="AZ732" i="1"/>
  <c r="BA732" i="1"/>
  <c r="BB732" i="1"/>
  <c r="BC732" i="1"/>
  <c r="BD732" i="1"/>
  <c r="BE732" i="1"/>
  <c r="A753" i="1"/>
  <c r="C753" i="1"/>
  <c r="E753" i="1"/>
  <c r="F753" i="1"/>
  <c r="G753" i="1"/>
  <c r="H753" i="1"/>
  <c r="I753" i="1"/>
  <c r="J753" i="1"/>
  <c r="K753" i="1"/>
  <c r="L753" i="1"/>
  <c r="M753" i="1"/>
  <c r="N753" i="1"/>
  <c r="O753" i="1"/>
  <c r="P753" i="1"/>
  <c r="Q753" i="1"/>
  <c r="R753" i="1"/>
  <c r="S753" i="1"/>
  <c r="T753" i="1"/>
  <c r="U753" i="1"/>
  <c r="V753" i="1"/>
  <c r="W753" i="1"/>
  <c r="X753" i="1"/>
  <c r="Y753" i="1"/>
  <c r="Z753" i="1"/>
  <c r="AA753" i="1"/>
  <c r="AB753" i="1"/>
  <c r="AC753" i="1"/>
  <c r="AD753" i="1"/>
  <c r="AE753" i="1"/>
  <c r="AF753" i="1"/>
  <c r="AG753" i="1"/>
  <c r="AH753" i="1"/>
  <c r="AI753" i="1"/>
  <c r="AJ753" i="1"/>
  <c r="AK753" i="1"/>
  <c r="AL753" i="1"/>
  <c r="AM753" i="1"/>
  <c r="AN753" i="1"/>
  <c r="AO753" i="1"/>
  <c r="AP753" i="1"/>
  <c r="AQ753" i="1"/>
  <c r="AR753" i="1"/>
  <c r="AS753" i="1"/>
  <c r="AT753" i="1"/>
  <c r="AU753" i="1"/>
  <c r="AV753" i="1"/>
  <c r="AW753" i="1"/>
  <c r="AX753" i="1"/>
  <c r="AY753" i="1"/>
  <c r="AZ753" i="1"/>
  <c r="BA753" i="1"/>
  <c r="BB753" i="1"/>
  <c r="BC753" i="1"/>
  <c r="BD753" i="1"/>
  <c r="BE753" i="1"/>
  <c r="A767" i="1"/>
  <c r="C767" i="1"/>
  <c r="E767" i="1"/>
  <c r="F767" i="1"/>
  <c r="G767" i="1"/>
  <c r="H767" i="1"/>
  <c r="I767" i="1"/>
  <c r="J767" i="1"/>
  <c r="K767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X767" i="1"/>
  <c r="Y767" i="1"/>
  <c r="Z767" i="1"/>
  <c r="AA767" i="1"/>
  <c r="AB767" i="1"/>
  <c r="AC767" i="1"/>
  <c r="AD767" i="1"/>
  <c r="AE767" i="1"/>
  <c r="AF767" i="1"/>
  <c r="AG767" i="1"/>
  <c r="AH767" i="1"/>
  <c r="AI767" i="1"/>
  <c r="AJ767" i="1"/>
  <c r="AK767" i="1"/>
  <c r="AL767" i="1"/>
  <c r="AM767" i="1"/>
  <c r="AN767" i="1"/>
  <c r="AO767" i="1"/>
  <c r="AP767" i="1"/>
  <c r="AQ767" i="1"/>
  <c r="AR767" i="1"/>
  <c r="AS767" i="1"/>
  <c r="AT767" i="1"/>
  <c r="AU767" i="1"/>
  <c r="AV767" i="1"/>
  <c r="AW767" i="1"/>
  <c r="AX767" i="1"/>
  <c r="AY767" i="1"/>
  <c r="AZ767" i="1"/>
  <c r="BA767" i="1"/>
  <c r="BB767" i="1"/>
  <c r="BC767" i="1"/>
  <c r="BD767" i="1"/>
  <c r="BE767" i="1"/>
  <c r="A785" i="1"/>
  <c r="C785" i="1"/>
  <c r="E785" i="1"/>
  <c r="F785" i="1"/>
  <c r="G785" i="1"/>
  <c r="H785" i="1"/>
  <c r="I785" i="1"/>
  <c r="J785" i="1"/>
  <c r="K785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X785" i="1"/>
  <c r="Y785" i="1"/>
  <c r="Z785" i="1"/>
  <c r="AA785" i="1"/>
  <c r="AB785" i="1"/>
  <c r="AC785" i="1"/>
  <c r="AD785" i="1"/>
  <c r="AE785" i="1"/>
  <c r="AF785" i="1"/>
  <c r="AG785" i="1"/>
  <c r="AH785" i="1"/>
  <c r="AI785" i="1"/>
  <c r="AJ785" i="1"/>
  <c r="AK785" i="1"/>
  <c r="AL785" i="1"/>
  <c r="AM785" i="1"/>
  <c r="AN785" i="1"/>
  <c r="AO785" i="1"/>
  <c r="AP785" i="1"/>
  <c r="AQ785" i="1"/>
  <c r="AR785" i="1"/>
  <c r="AS785" i="1"/>
  <c r="AT785" i="1"/>
  <c r="AU785" i="1"/>
  <c r="AV785" i="1"/>
  <c r="AW785" i="1"/>
  <c r="AX785" i="1"/>
  <c r="AY785" i="1"/>
  <c r="AZ785" i="1"/>
  <c r="BA785" i="1"/>
  <c r="BB785" i="1"/>
  <c r="BC785" i="1"/>
  <c r="BD785" i="1"/>
  <c r="BE785" i="1"/>
  <c r="A809" i="1"/>
  <c r="C809" i="1"/>
  <c r="E809" i="1"/>
  <c r="F809" i="1"/>
  <c r="G809" i="1"/>
  <c r="H809" i="1"/>
  <c r="I809" i="1"/>
  <c r="J809" i="1"/>
  <c r="K809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X809" i="1"/>
  <c r="Y809" i="1"/>
  <c r="Z809" i="1"/>
  <c r="AA809" i="1"/>
  <c r="AB809" i="1"/>
  <c r="AC809" i="1"/>
  <c r="AD809" i="1"/>
  <c r="AE809" i="1"/>
  <c r="AF809" i="1"/>
  <c r="AG809" i="1"/>
  <c r="AH809" i="1"/>
  <c r="AI809" i="1"/>
  <c r="AJ809" i="1"/>
  <c r="AK809" i="1"/>
  <c r="AL809" i="1"/>
  <c r="AM809" i="1"/>
  <c r="AN809" i="1"/>
  <c r="AO809" i="1"/>
  <c r="AP809" i="1"/>
  <c r="AQ809" i="1"/>
  <c r="AR809" i="1"/>
  <c r="AS809" i="1"/>
  <c r="AT809" i="1"/>
  <c r="AU809" i="1"/>
  <c r="AV809" i="1"/>
  <c r="AW809" i="1"/>
  <c r="AX809" i="1"/>
  <c r="AY809" i="1"/>
  <c r="AZ809" i="1"/>
  <c r="BA809" i="1"/>
  <c r="BB809" i="1"/>
  <c r="BC809" i="1"/>
  <c r="BD809" i="1"/>
  <c r="BE809" i="1"/>
  <c r="A916" i="1"/>
  <c r="C916" i="1"/>
  <c r="E916" i="1"/>
  <c r="F916" i="1"/>
  <c r="G916" i="1"/>
  <c r="H916" i="1"/>
  <c r="I916" i="1"/>
  <c r="J916" i="1"/>
  <c r="K916" i="1"/>
  <c r="L916" i="1"/>
  <c r="M916" i="1"/>
  <c r="N916" i="1"/>
  <c r="O916" i="1"/>
  <c r="P916" i="1"/>
  <c r="Q916" i="1"/>
  <c r="R916" i="1"/>
  <c r="S916" i="1"/>
  <c r="T916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AG916" i="1"/>
  <c r="AH916" i="1"/>
  <c r="AI916" i="1"/>
  <c r="AJ916" i="1"/>
  <c r="AK916" i="1"/>
  <c r="AL916" i="1"/>
  <c r="AM916" i="1"/>
  <c r="AN916" i="1"/>
  <c r="AO916" i="1"/>
  <c r="AP916" i="1"/>
  <c r="AQ916" i="1"/>
  <c r="AR916" i="1"/>
  <c r="AS916" i="1"/>
  <c r="AT916" i="1"/>
  <c r="AU916" i="1"/>
  <c r="AV916" i="1"/>
  <c r="AW916" i="1"/>
  <c r="AX916" i="1"/>
  <c r="AY916" i="1"/>
  <c r="AZ916" i="1"/>
  <c r="BA916" i="1"/>
  <c r="BB916" i="1"/>
  <c r="BC916" i="1"/>
  <c r="BD916" i="1"/>
  <c r="BE916" i="1"/>
  <c r="A942" i="1"/>
  <c r="C942" i="1"/>
  <c r="E942" i="1"/>
  <c r="F942" i="1"/>
  <c r="G942" i="1"/>
  <c r="H942" i="1"/>
  <c r="I942" i="1"/>
  <c r="J942" i="1"/>
  <c r="K942" i="1"/>
  <c r="L942" i="1"/>
  <c r="M942" i="1"/>
  <c r="N942" i="1"/>
  <c r="O942" i="1"/>
  <c r="P942" i="1"/>
  <c r="Q942" i="1"/>
  <c r="R942" i="1"/>
  <c r="S942" i="1"/>
  <c r="T942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AG942" i="1"/>
  <c r="AH942" i="1"/>
  <c r="AI942" i="1"/>
  <c r="AJ942" i="1"/>
  <c r="AK942" i="1"/>
  <c r="AL942" i="1"/>
  <c r="AM942" i="1"/>
  <c r="AN942" i="1"/>
  <c r="AO942" i="1"/>
  <c r="AP942" i="1"/>
  <c r="AQ942" i="1"/>
  <c r="AR942" i="1"/>
  <c r="AS942" i="1"/>
  <c r="AT942" i="1"/>
  <c r="AU942" i="1"/>
  <c r="AV942" i="1"/>
  <c r="AW942" i="1"/>
  <c r="AX942" i="1"/>
  <c r="AY942" i="1"/>
  <c r="AZ942" i="1"/>
  <c r="BA942" i="1"/>
  <c r="BB942" i="1"/>
  <c r="BC942" i="1"/>
  <c r="BD942" i="1"/>
  <c r="BE942" i="1"/>
  <c r="A1344" i="1"/>
  <c r="C1344" i="1"/>
  <c r="E1344" i="1"/>
  <c r="F1344" i="1"/>
  <c r="G1344" i="1"/>
  <c r="H1344" i="1"/>
  <c r="I1344" i="1"/>
  <c r="J1344" i="1"/>
  <c r="K1344" i="1"/>
  <c r="L1344" i="1"/>
  <c r="M1344" i="1"/>
  <c r="N1344" i="1"/>
  <c r="O1344" i="1"/>
  <c r="P1344" i="1"/>
  <c r="Q1344" i="1"/>
  <c r="R1344" i="1"/>
  <c r="S1344" i="1"/>
  <c r="T1344" i="1"/>
  <c r="U1344" i="1"/>
  <c r="V1344" i="1"/>
  <c r="W1344" i="1"/>
  <c r="X1344" i="1"/>
  <c r="Y1344" i="1"/>
  <c r="Z1344" i="1"/>
  <c r="AA1344" i="1"/>
  <c r="AB1344" i="1"/>
  <c r="AC1344" i="1"/>
  <c r="AD1344" i="1"/>
  <c r="AE1344" i="1"/>
  <c r="AF1344" i="1"/>
  <c r="AG1344" i="1"/>
  <c r="AH1344" i="1"/>
  <c r="AI1344" i="1"/>
  <c r="AJ1344" i="1"/>
  <c r="AK1344" i="1"/>
  <c r="AL1344" i="1"/>
  <c r="AM1344" i="1"/>
  <c r="AN1344" i="1"/>
  <c r="AO1344" i="1"/>
  <c r="AP1344" i="1"/>
  <c r="AQ1344" i="1"/>
  <c r="AR1344" i="1"/>
  <c r="AS1344" i="1"/>
  <c r="AT1344" i="1"/>
  <c r="AU1344" i="1"/>
  <c r="AV1344" i="1"/>
  <c r="AW1344" i="1"/>
  <c r="AX1344" i="1"/>
  <c r="AY1344" i="1"/>
  <c r="AZ1344" i="1"/>
  <c r="BA1344" i="1"/>
  <c r="BB1344" i="1"/>
  <c r="BC1344" i="1"/>
  <c r="BD1344" i="1"/>
  <c r="BE1344" i="1"/>
  <c r="A66" i="1"/>
  <c r="C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A211" i="1"/>
  <c r="C211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A231" i="1"/>
  <c r="C231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A1387" i="1"/>
  <c r="C1387" i="1"/>
  <c r="E1387" i="1"/>
  <c r="F1387" i="1"/>
  <c r="G1387" i="1"/>
  <c r="H1387" i="1"/>
  <c r="I1387" i="1"/>
  <c r="J1387" i="1"/>
  <c r="K1387" i="1"/>
  <c r="L1387" i="1"/>
  <c r="M1387" i="1"/>
  <c r="N1387" i="1"/>
  <c r="O1387" i="1"/>
  <c r="P1387" i="1"/>
  <c r="Q1387" i="1"/>
  <c r="R1387" i="1"/>
  <c r="S1387" i="1"/>
  <c r="T1387" i="1"/>
  <c r="U1387" i="1"/>
  <c r="V1387" i="1"/>
  <c r="W1387" i="1"/>
  <c r="X1387" i="1"/>
  <c r="Y1387" i="1"/>
  <c r="Z1387" i="1"/>
  <c r="AA1387" i="1"/>
  <c r="AB1387" i="1"/>
  <c r="AC1387" i="1"/>
  <c r="AD1387" i="1"/>
  <c r="AE1387" i="1"/>
  <c r="AF1387" i="1"/>
  <c r="AG1387" i="1"/>
  <c r="AH1387" i="1"/>
  <c r="AI1387" i="1"/>
  <c r="AJ1387" i="1"/>
  <c r="AK1387" i="1"/>
  <c r="AL1387" i="1"/>
  <c r="AM1387" i="1"/>
  <c r="AN1387" i="1"/>
  <c r="AO1387" i="1"/>
  <c r="AP1387" i="1"/>
  <c r="AQ1387" i="1"/>
  <c r="AR1387" i="1"/>
  <c r="AS1387" i="1"/>
  <c r="AT1387" i="1"/>
  <c r="AU1387" i="1"/>
  <c r="AV1387" i="1"/>
  <c r="AW1387" i="1"/>
  <c r="AX1387" i="1"/>
  <c r="AY1387" i="1"/>
  <c r="AZ1387" i="1"/>
  <c r="BA1387" i="1"/>
  <c r="BB1387" i="1"/>
  <c r="BC1387" i="1"/>
  <c r="BD1387" i="1"/>
  <c r="BE1387" i="1"/>
  <c r="A1406" i="1"/>
  <c r="C1406" i="1"/>
  <c r="E1406" i="1"/>
  <c r="F1406" i="1"/>
  <c r="G1406" i="1"/>
  <c r="H1406" i="1"/>
  <c r="I1406" i="1"/>
  <c r="J1406" i="1"/>
  <c r="K1406" i="1"/>
  <c r="L1406" i="1"/>
  <c r="M1406" i="1"/>
  <c r="N1406" i="1"/>
  <c r="O1406" i="1"/>
  <c r="P1406" i="1"/>
  <c r="Q1406" i="1"/>
  <c r="R1406" i="1"/>
  <c r="S1406" i="1"/>
  <c r="T1406" i="1"/>
  <c r="U1406" i="1"/>
  <c r="V1406" i="1"/>
  <c r="W1406" i="1"/>
  <c r="X1406" i="1"/>
  <c r="Y1406" i="1"/>
  <c r="Z1406" i="1"/>
  <c r="AA1406" i="1"/>
  <c r="AB1406" i="1"/>
  <c r="AC1406" i="1"/>
  <c r="AD1406" i="1"/>
  <c r="AE1406" i="1"/>
  <c r="AF1406" i="1"/>
  <c r="AG1406" i="1"/>
  <c r="AH1406" i="1"/>
  <c r="AI1406" i="1"/>
  <c r="AJ1406" i="1"/>
  <c r="AK1406" i="1"/>
  <c r="AL1406" i="1"/>
  <c r="AM1406" i="1"/>
  <c r="AN1406" i="1"/>
  <c r="AO1406" i="1"/>
  <c r="AP1406" i="1"/>
  <c r="AQ1406" i="1"/>
  <c r="AR1406" i="1"/>
  <c r="AS1406" i="1"/>
  <c r="AT1406" i="1"/>
  <c r="AU1406" i="1"/>
  <c r="AV1406" i="1"/>
  <c r="AW1406" i="1"/>
  <c r="AX1406" i="1"/>
  <c r="AY1406" i="1"/>
  <c r="AZ1406" i="1"/>
  <c r="BA1406" i="1"/>
  <c r="BB1406" i="1"/>
  <c r="BC1406" i="1"/>
  <c r="BD1406" i="1"/>
  <c r="BE1406" i="1"/>
  <c r="A1420" i="1"/>
  <c r="C1420" i="1"/>
  <c r="E1420" i="1"/>
  <c r="F1420" i="1"/>
  <c r="G1420" i="1"/>
  <c r="H1420" i="1"/>
  <c r="I1420" i="1"/>
  <c r="J1420" i="1"/>
  <c r="K1420" i="1"/>
  <c r="L1420" i="1"/>
  <c r="M1420" i="1"/>
  <c r="N1420" i="1"/>
  <c r="O1420" i="1"/>
  <c r="P1420" i="1"/>
  <c r="Q1420" i="1"/>
  <c r="R1420" i="1"/>
  <c r="S1420" i="1"/>
  <c r="T1420" i="1"/>
  <c r="U1420" i="1"/>
  <c r="V1420" i="1"/>
  <c r="W1420" i="1"/>
  <c r="X1420" i="1"/>
  <c r="Y1420" i="1"/>
  <c r="Z1420" i="1"/>
  <c r="AA1420" i="1"/>
  <c r="AB1420" i="1"/>
  <c r="AC1420" i="1"/>
  <c r="AD1420" i="1"/>
  <c r="AE1420" i="1"/>
  <c r="AF1420" i="1"/>
  <c r="AG1420" i="1"/>
  <c r="AH1420" i="1"/>
  <c r="AI1420" i="1"/>
  <c r="AJ1420" i="1"/>
  <c r="AK1420" i="1"/>
  <c r="AL1420" i="1"/>
  <c r="AM1420" i="1"/>
  <c r="AN1420" i="1"/>
  <c r="AO1420" i="1"/>
  <c r="AP1420" i="1"/>
  <c r="AQ1420" i="1"/>
  <c r="AR1420" i="1"/>
  <c r="AS1420" i="1"/>
  <c r="AT1420" i="1"/>
  <c r="AU1420" i="1"/>
  <c r="AV1420" i="1"/>
  <c r="AW1420" i="1"/>
  <c r="AX1420" i="1"/>
  <c r="AY1420" i="1"/>
  <c r="AZ1420" i="1"/>
  <c r="BA1420" i="1"/>
  <c r="BB1420" i="1"/>
  <c r="BC1420" i="1"/>
  <c r="BD1420" i="1"/>
  <c r="BE1420" i="1"/>
  <c r="A439" i="1"/>
  <c r="C439" i="1"/>
  <c r="E439" i="1"/>
  <c r="F439" i="1"/>
  <c r="G439" i="1"/>
  <c r="H439" i="1"/>
  <c r="I439" i="1"/>
  <c r="J439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V439" i="1"/>
  <c r="AW439" i="1"/>
  <c r="AX439" i="1"/>
  <c r="AY439" i="1"/>
  <c r="AZ439" i="1"/>
  <c r="BA439" i="1"/>
  <c r="BB439" i="1"/>
  <c r="BC439" i="1"/>
  <c r="BD439" i="1"/>
  <c r="BE439" i="1"/>
  <c r="A459" i="1"/>
  <c r="C459" i="1"/>
  <c r="E459" i="1"/>
  <c r="F459" i="1"/>
  <c r="G459" i="1"/>
  <c r="H459" i="1"/>
  <c r="I459" i="1"/>
  <c r="J459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V459" i="1"/>
  <c r="AW459" i="1"/>
  <c r="AX459" i="1"/>
  <c r="AY459" i="1"/>
  <c r="AZ459" i="1"/>
  <c r="BA459" i="1"/>
  <c r="BB459" i="1"/>
  <c r="BC459" i="1"/>
  <c r="BD459" i="1"/>
  <c r="BE459" i="1"/>
  <c r="A1252" i="1"/>
  <c r="C1252" i="1"/>
  <c r="E1252" i="1"/>
  <c r="F1252" i="1"/>
  <c r="G1252" i="1"/>
  <c r="H1252" i="1"/>
  <c r="I1252" i="1"/>
  <c r="J1252" i="1"/>
  <c r="K1252" i="1"/>
  <c r="L1252" i="1"/>
  <c r="M1252" i="1"/>
  <c r="N1252" i="1"/>
  <c r="O1252" i="1"/>
  <c r="P1252" i="1"/>
  <c r="Q1252" i="1"/>
  <c r="R1252" i="1"/>
  <c r="S1252" i="1"/>
  <c r="T1252" i="1"/>
  <c r="U1252" i="1"/>
  <c r="V1252" i="1"/>
  <c r="W1252" i="1"/>
  <c r="X1252" i="1"/>
  <c r="Y1252" i="1"/>
  <c r="Z1252" i="1"/>
  <c r="AA1252" i="1"/>
  <c r="AB1252" i="1"/>
  <c r="AC1252" i="1"/>
  <c r="AD1252" i="1"/>
  <c r="AE1252" i="1"/>
  <c r="AF1252" i="1"/>
  <c r="AG1252" i="1"/>
  <c r="AH1252" i="1"/>
  <c r="AI1252" i="1"/>
  <c r="AJ1252" i="1"/>
  <c r="AK1252" i="1"/>
  <c r="AL1252" i="1"/>
  <c r="AM1252" i="1"/>
  <c r="AN1252" i="1"/>
  <c r="AO1252" i="1"/>
  <c r="AP1252" i="1"/>
  <c r="AQ1252" i="1"/>
  <c r="AR1252" i="1"/>
  <c r="AS1252" i="1"/>
  <c r="AT1252" i="1"/>
  <c r="AU1252" i="1"/>
  <c r="AV1252" i="1"/>
  <c r="AW1252" i="1"/>
  <c r="AX1252" i="1"/>
  <c r="AY1252" i="1"/>
  <c r="AZ1252" i="1"/>
  <c r="BA1252" i="1"/>
  <c r="BB1252" i="1"/>
  <c r="BC1252" i="1"/>
  <c r="BD1252" i="1"/>
  <c r="BE1252" i="1"/>
  <c r="A1273" i="1"/>
  <c r="C1273" i="1"/>
  <c r="E1273" i="1"/>
  <c r="F1273" i="1"/>
  <c r="G1273" i="1"/>
  <c r="H1273" i="1"/>
  <c r="I1273" i="1"/>
  <c r="J1273" i="1"/>
  <c r="K1273" i="1"/>
  <c r="L1273" i="1"/>
  <c r="M1273" i="1"/>
  <c r="N1273" i="1"/>
  <c r="O1273" i="1"/>
  <c r="P1273" i="1"/>
  <c r="Q1273" i="1"/>
  <c r="R1273" i="1"/>
  <c r="S1273" i="1"/>
  <c r="T1273" i="1"/>
  <c r="U1273" i="1"/>
  <c r="V1273" i="1"/>
  <c r="W1273" i="1"/>
  <c r="X1273" i="1"/>
  <c r="Y1273" i="1"/>
  <c r="Z1273" i="1"/>
  <c r="AA1273" i="1"/>
  <c r="AB1273" i="1"/>
  <c r="AC1273" i="1"/>
  <c r="AD1273" i="1"/>
  <c r="AE1273" i="1"/>
  <c r="AF1273" i="1"/>
  <c r="AG1273" i="1"/>
  <c r="AH1273" i="1"/>
  <c r="AI1273" i="1"/>
  <c r="AJ1273" i="1"/>
  <c r="AK1273" i="1"/>
  <c r="AL1273" i="1"/>
  <c r="AM1273" i="1"/>
  <c r="AN1273" i="1"/>
  <c r="AO1273" i="1"/>
  <c r="AP1273" i="1"/>
  <c r="AQ1273" i="1"/>
  <c r="AR1273" i="1"/>
  <c r="AS1273" i="1"/>
  <c r="AT1273" i="1"/>
  <c r="AU1273" i="1"/>
  <c r="AV1273" i="1"/>
  <c r="AW1273" i="1"/>
  <c r="AX1273" i="1"/>
  <c r="AY1273" i="1"/>
  <c r="AZ1273" i="1"/>
  <c r="BA1273" i="1"/>
  <c r="BB1273" i="1"/>
  <c r="BC1273" i="1"/>
  <c r="BD1273" i="1"/>
  <c r="BE1273" i="1"/>
  <c r="A575" i="1"/>
  <c r="C575" i="1"/>
  <c r="E575" i="1"/>
  <c r="F575" i="1"/>
  <c r="G575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AD575" i="1"/>
  <c r="AE575" i="1"/>
  <c r="AF575" i="1"/>
  <c r="AG575" i="1"/>
  <c r="AH575" i="1"/>
  <c r="AI575" i="1"/>
  <c r="AJ575" i="1"/>
  <c r="AK575" i="1"/>
  <c r="AL575" i="1"/>
  <c r="AM575" i="1"/>
  <c r="AN575" i="1"/>
  <c r="AO575" i="1"/>
  <c r="AP575" i="1"/>
  <c r="AQ575" i="1"/>
  <c r="AR575" i="1"/>
  <c r="AS575" i="1"/>
  <c r="AT575" i="1"/>
  <c r="AU575" i="1"/>
  <c r="AV575" i="1"/>
  <c r="AW575" i="1"/>
  <c r="AX575" i="1"/>
  <c r="AY575" i="1"/>
  <c r="AZ575" i="1"/>
  <c r="BA575" i="1"/>
  <c r="BB575" i="1"/>
  <c r="BC575" i="1"/>
  <c r="BD575" i="1"/>
  <c r="BE575" i="1"/>
  <c r="A606" i="1"/>
  <c r="C606" i="1"/>
  <c r="E606" i="1"/>
  <c r="F606" i="1"/>
  <c r="G606" i="1"/>
  <c r="H606" i="1"/>
  <c r="I606" i="1"/>
  <c r="J606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AG606" i="1"/>
  <c r="AH606" i="1"/>
  <c r="AI606" i="1"/>
  <c r="AJ606" i="1"/>
  <c r="AK606" i="1"/>
  <c r="AL606" i="1"/>
  <c r="AM606" i="1"/>
  <c r="AN606" i="1"/>
  <c r="AO606" i="1"/>
  <c r="AP606" i="1"/>
  <c r="AQ606" i="1"/>
  <c r="AR606" i="1"/>
  <c r="AS606" i="1"/>
  <c r="AT606" i="1"/>
  <c r="AU606" i="1"/>
  <c r="AV606" i="1"/>
  <c r="AW606" i="1"/>
  <c r="AX606" i="1"/>
  <c r="AY606" i="1"/>
  <c r="AZ606" i="1"/>
  <c r="BA606" i="1"/>
  <c r="BB606" i="1"/>
  <c r="BC606" i="1"/>
  <c r="BD606" i="1"/>
  <c r="BE606" i="1"/>
  <c r="A682" i="1"/>
  <c r="C682" i="1"/>
  <c r="E682" i="1"/>
  <c r="F682" i="1"/>
  <c r="G682" i="1"/>
  <c r="H682" i="1"/>
  <c r="I682" i="1"/>
  <c r="J682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AG682" i="1"/>
  <c r="AH682" i="1"/>
  <c r="AI682" i="1"/>
  <c r="AJ682" i="1"/>
  <c r="AK682" i="1"/>
  <c r="AL682" i="1"/>
  <c r="AM682" i="1"/>
  <c r="AN682" i="1"/>
  <c r="AO682" i="1"/>
  <c r="AP682" i="1"/>
  <c r="AQ682" i="1"/>
  <c r="AR682" i="1"/>
  <c r="AS682" i="1"/>
  <c r="AT682" i="1"/>
  <c r="AU682" i="1"/>
  <c r="AV682" i="1"/>
  <c r="AW682" i="1"/>
  <c r="AX682" i="1"/>
  <c r="AY682" i="1"/>
  <c r="AZ682" i="1"/>
  <c r="BA682" i="1"/>
  <c r="BB682" i="1"/>
  <c r="BC682" i="1"/>
  <c r="BD682" i="1"/>
  <c r="BE682" i="1"/>
  <c r="A700" i="1"/>
  <c r="C700" i="1"/>
  <c r="E700" i="1"/>
  <c r="F700" i="1"/>
  <c r="G700" i="1"/>
  <c r="H700" i="1"/>
  <c r="I700" i="1"/>
  <c r="J700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AG700" i="1"/>
  <c r="AH700" i="1"/>
  <c r="AI700" i="1"/>
  <c r="AJ700" i="1"/>
  <c r="AK700" i="1"/>
  <c r="AL700" i="1"/>
  <c r="AM700" i="1"/>
  <c r="AN700" i="1"/>
  <c r="AO700" i="1"/>
  <c r="AP700" i="1"/>
  <c r="AQ700" i="1"/>
  <c r="AR700" i="1"/>
  <c r="AS700" i="1"/>
  <c r="AT700" i="1"/>
  <c r="AU700" i="1"/>
  <c r="AV700" i="1"/>
  <c r="AW700" i="1"/>
  <c r="AX700" i="1"/>
  <c r="AY700" i="1"/>
  <c r="AZ700" i="1"/>
  <c r="BA700" i="1"/>
  <c r="BB700" i="1"/>
  <c r="BC700" i="1"/>
  <c r="BD700" i="1"/>
  <c r="BE700" i="1"/>
  <c r="A717" i="1"/>
  <c r="C717" i="1"/>
  <c r="E717" i="1"/>
  <c r="F717" i="1"/>
  <c r="G717" i="1"/>
  <c r="H717" i="1"/>
  <c r="I717" i="1"/>
  <c r="J717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Z717" i="1"/>
  <c r="AA717" i="1"/>
  <c r="AB717" i="1"/>
  <c r="AC717" i="1"/>
  <c r="AD717" i="1"/>
  <c r="AE717" i="1"/>
  <c r="AF717" i="1"/>
  <c r="AG717" i="1"/>
  <c r="AH717" i="1"/>
  <c r="AI717" i="1"/>
  <c r="AJ717" i="1"/>
  <c r="AK717" i="1"/>
  <c r="AL717" i="1"/>
  <c r="AM717" i="1"/>
  <c r="AN717" i="1"/>
  <c r="AO717" i="1"/>
  <c r="AP717" i="1"/>
  <c r="AQ717" i="1"/>
  <c r="AR717" i="1"/>
  <c r="AS717" i="1"/>
  <c r="AT717" i="1"/>
  <c r="AU717" i="1"/>
  <c r="AV717" i="1"/>
  <c r="AW717" i="1"/>
  <c r="AX717" i="1"/>
  <c r="AY717" i="1"/>
  <c r="AZ717" i="1"/>
  <c r="BA717" i="1"/>
  <c r="BB717" i="1"/>
  <c r="BC717" i="1"/>
  <c r="BD717" i="1"/>
  <c r="BE717" i="1"/>
  <c r="A926" i="1"/>
  <c r="C926" i="1"/>
  <c r="E926" i="1"/>
  <c r="F926" i="1"/>
  <c r="G926" i="1"/>
  <c r="H926" i="1"/>
  <c r="I926" i="1"/>
  <c r="J926" i="1"/>
  <c r="K926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AG926" i="1"/>
  <c r="AH926" i="1"/>
  <c r="AI926" i="1"/>
  <c r="AJ926" i="1"/>
  <c r="AK926" i="1"/>
  <c r="AL926" i="1"/>
  <c r="AM926" i="1"/>
  <c r="AN926" i="1"/>
  <c r="AO926" i="1"/>
  <c r="AP926" i="1"/>
  <c r="AQ926" i="1"/>
  <c r="AR926" i="1"/>
  <c r="AS926" i="1"/>
  <c r="AT926" i="1"/>
  <c r="AU926" i="1"/>
  <c r="AV926" i="1"/>
  <c r="AW926" i="1"/>
  <c r="AX926" i="1"/>
  <c r="AY926" i="1"/>
  <c r="AZ926" i="1"/>
  <c r="BA926" i="1"/>
  <c r="BB926" i="1"/>
  <c r="BC926" i="1"/>
  <c r="BD926" i="1"/>
  <c r="BE926" i="1"/>
  <c r="A952" i="1"/>
  <c r="C952" i="1"/>
  <c r="E952" i="1"/>
  <c r="F952" i="1"/>
  <c r="G952" i="1"/>
  <c r="H952" i="1"/>
  <c r="I952" i="1"/>
  <c r="J952" i="1"/>
  <c r="K952" i="1"/>
  <c r="L952" i="1"/>
  <c r="M952" i="1"/>
  <c r="N952" i="1"/>
  <c r="O952" i="1"/>
  <c r="P952" i="1"/>
  <c r="Q952" i="1"/>
  <c r="R952" i="1"/>
  <c r="S952" i="1"/>
  <c r="T952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AG952" i="1"/>
  <c r="AH952" i="1"/>
  <c r="AI952" i="1"/>
  <c r="AJ952" i="1"/>
  <c r="AK952" i="1"/>
  <c r="AL952" i="1"/>
  <c r="AM952" i="1"/>
  <c r="AN952" i="1"/>
  <c r="AO952" i="1"/>
  <c r="AP952" i="1"/>
  <c r="AQ952" i="1"/>
  <c r="AR952" i="1"/>
  <c r="AS952" i="1"/>
  <c r="AT952" i="1"/>
  <c r="AU952" i="1"/>
  <c r="AV952" i="1"/>
  <c r="AW952" i="1"/>
  <c r="AX952" i="1"/>
  <c r="AY952" i="1"/>
  <c r="AZ952" i="1"/>
  <c r="BA952" i="1"/>
  <c r="BB952" i="1"/>
  <c r="BC952" i="1"/>
  <c r="BD952" i="1"/>
  <c r="BE952" i="1"/>
  <c r="A1194" i="1"/>
  <c r="C1194" i="1"/>
  <c r="E1194" i="1"/>
  <c r="F1194" i="1"/>
  <c r="G1194" i="1"/>
  <c r="H1194" i="1"/>
  <c r="I1194" i="1"/>
  <c r="J1194" i="1"/>
  <c r="K1194" i="1"/>
  <c r="L1194" i="1"/>
  <c r="M1194" i="1"/>
  <c r="N1194" i="1"/>
  <c r="O1194" i="1"/>
  <c r="P1194" i="1"/>
  <c r="Q1194" i="1"/>
  <c r="R1194" i="1"/>
  <c r="S1194" i="1"/>
  <c r="T1194" i="1"/>
  <c r="U1194" i="1"/>
  <c r="V1194" i="1"/>
  <c r="W1194" i="1"/>
  <c r="X1194" i="1"/>
  <c r="Y1194" i="1"/>
  <c r="Z1194" i="1"/>
  <c r="AA1194" i="1"/>
  <c r="AB1194" i="1"/>
  <c r="AC1194" i="1"/>
  <c r="AD1194" i="1"/>
  <c r="AE1194" i="1"/>
  <c r="AF1194" i="1"/>
  <c r="AG1194" i="1"/>
  <c r="AH1194" i="1"/>
  <c r="AI1194" i="1"/>
  <c r="AJ1194" i="1"/>
  <c r="AK1194" i="1"/>
  <c r="AL1194" i="1"/>
  <c r="AM1194" i="1"/>
  <c r="AN1194" i="1"/>
  <c r="AO1194" i="1"/>
  <c r="AP1194" i="1"/>
  <c r="AQ1194" i="1"/>
  <c r="AR1194" i="1"/>
  <c r="AS1194" i="1"/>
  <c r="AT1194" i="1"/>
  <c r="AU1194" i="1"/>
  <c r="AV1194" i="1"/>
  <c r="AW1194" i="1"/>
  <c r="AX1194" i="1"/>
  <c r="AY1194" i="1"/>
  <c r="AZ1194" i="1"/>
  <c r="BA1194" i="1"/>
  <c r="BB1194" i="1"/>
  <c r="BC1194" i="1"/>
  <c r="BD1194" i="1"/>
  <c r="BE1194" i="1"/>
  <c r="A1215" i="1"/>
  <c r="C1215" i="1"/>
  <c r="E1215" i="1"/>
  <c r="F1215" i="1"/>
  <c r="G1215" i="1"/>
  <c r="H1215" i="1"/>
  <c r="I1215" i="1"/>
  <c r="J1215" i="1"/>
  <c r="K1215" i="1"/>
  <c r="L1215" i="1"/>
  <c r="M1215" i="1"/>
  <c r="N1215" i="1"/>
  <c r="O1215" i="1"/>
  <c r="P1215" i="1"/>
  <c r="Q1215" i="1"/>
  <c r="R1215" i="1"/>
  <c r="S1215" i="1"/>
  <c r="T1215" i="1"/>
  <c r="U1215" i="1"/>
  <c r="V1215" i="1"/>
  <c r="W1215" i="1"/>
  <c r="X1215" i="1"/>
  <c r="Y1215" i="1"/>
  <c r="Z1215" i="1"/>
  <c r="AA1215" i="1"/>
  <c r="AB1215" i="1"/>
  <c r="AC1215" i="1"/>
  <c r="AD1215" i="1"/>
  <c r="AE1215" i="1"/>
  <c r="AF1215" i="1"/>
  <c r="AG1215" i="1"/>
  <c r="AH1215" i="1"/>
  <c r="AI1215" i="1"/>
  <c r="AJ1215" i="1"/>
  <c r="AK1215" i="1"/>
  <c r="AL1215" i="1"/>
  <c r="AM1215" i="1"/>
  <c r="AN1215" i="1"/>
  <c r="AO1215" i="1"/>
  <c r="AP1215" i="1"/>
  <c r="AQ1215" i="1"/>
  <c r="AR1215" i="1"/>
  <c r="AS1215" i="1"/>
  <c r="AT1215" i="1"/>
  <c r="AU1215" i="1"/>
  <c r="AV1215" i="1"/>
  <c r="AW1215" i="1"/>
  <c r="AX1215" i="1"/>
  <c r="AY1215" i="1"/>
  <c r="AZ1215" i="1"/>
  <c r="BA1215" i="1"/>
  <c r="BB1215" i="1"/>
  <c r="BC1215" i="1"/>
  <c r="BD1215" i="1"/>
  <c r="BE1215" i="1"/>
  <c r="A1229" i="1"/>
  <c r="C1229" i="1"/>
  <c r="E1229" i="1"/>
  <c r="F1229" i="1"/>
  <c r="G1229" i="1"/>
  <c r="H1229" i="1"/>
  <c r="I1229" i="1"/>
  <c r="J1229" i="1"/>
  <c r="K1229" i="1"/>
  <c r="L1229" i="1"/>
  <c r="M1229" i="1"/>
  <c r="N1229" i="1"/>
  <c r="O1229" i="1"/>
  <c r="P1229" i="1"/>
  <c r="Q1229" i="1"/>
  <c r="R1229" i="1"/>
  <c r="S1229" i="1"/>
  <c r="T1229" i="1"/>
  <c r="U1229" i="1"/>
  <c r="V1229" i="1"/>
  <c r="W1229" i="1"/>
  <c r="X1229" i="1"/>
  <c r="Y1229" i="1"/>
  <c r="Z1229" i="1"/>
  <c r="AA1229" i="1"/>
  <c r="AB1229" i="1"/>
  <c r="AC1229" i="1"/>
  <c r="AD1229" i="1"/>
  <c r="AE1229" i="1"/>
  <c r="AF1229" i="1"/>
  <c r="AG1229" i="1"/>
  <c r="AH1229" i="1"/>
  <c r="AI1229" i="1"/>
  <c r="AJ1229" i="1"/>
  <c r="AK1229" i="1"/>
  <c r="AL1229" i="1"/>
  <c r="AM1229" i="1"/>
  <c r="AN1229" i="1"/>
  <c r="AO1229" i="1"/>
  <c r="AP1229" i="1"/>
  <c r="AQ1229" i="1"/>
  <c r="AR1229" i="1"/>
  <c r="AS1229" i="1"/>
  <c r="AT1229" i="1"/>
  <c r="AU1229" i="1"/>
  <c r="AV1229" i="1"/>
  <c r="AW1229" i="1"/>
  <c r="AX1229" i="1"/>
  <c r="AY1229" i="1"/>
  <c r="AZ1229" i="1"/>
  <c r="BA1229" i="1"/>
  <c r="BB1229" i="1"/>
  <c r="BC1229" i="1"/>
  <c r="BD1229" i="1"/>
  <c r="BE1229" i="1"/>
  <c r="A1493" i="1"/>
  <c r="C1493" i="1"/>
  <c r="E1493" i="1"/>
  <c r="F1493" i="1"/>
  <c r="G1493" i="1"/>
  <c r="H1493" i="1"/>
  <c r="I1493" i="1"/>
  <c r="J1493" i="1"/>
  <c r="K1493" i="1"/>
  <c r="L1493" i="1"/>
  <c r="M1493" i="1"/>
  <c r="N1493" i="1"/>
  <c r="O1493" i="1"/>
  <c r="P1493" i="1"/>
  <c r="Q1493" i="1"/>
  <c r="R1493" i="1"/>
  <c r="S1493" i="1"/>
  <c r="T1493" i="1"/>
  <c r="U1493" i="1"/>
  <c r="V1493" i="1"/>
  <c r="W1493" i="1"/>
  <c r="X1493" i="1"/>
  <c r="Y1493" i="1"/>
  <c r="Z1493" i="1"/>
  <c r="AA1493" i="1"/>
  <c r="AB1493" i="1"/>
  <c r="AC1493" i="1"/>
  <c r="AD1493" i="1"/>
  <c r="AE1493" i="1"/>
  <c r="AF1493" i="1"/>
  <c r="AG1493" i="1"/>
  <c r="AH1493" i="1"/>
  <c r="AI1493" i="1"/>
  <c r="AJ1493" i="1"/>
  <c r="AK1493" i="1"/>
  <c r="AL1493" i="1"/>
  <c r="AM1493" i="1"/>
  <c r="AN1493" i="1"/>
  <c r="AO1493" i="1"/>
  <c r="AP1493" i="1"/>
  <c r="AQ1493" i="1"/>
  <c r="AR1493" i="1"/>
  <c r="AS1493" i="1"/>
  <c r="AT1493" i="1"/>
  <c r="AU1493" i="1"/>
  <c r="AV1493" i="1"/>
  <c r="AW1493" i="1"/>
  <c r="AX1493" i="1"/>
  <c r="AY1493" i="1"/>
  <c r="AZ1493" i="1"/>
  <c r="BA1493" i="1"/>
  <c r="BB1493" i="1"/>
  <c r="BC1493" i="1"/>
  <c r="BD1493" i="1"/>
  <c r="BE1493" i="1"/>
  <c r="A1505" i="1"/>
  <c r="C1505" i="1"/>
  <c r="E1505" i="1"/>
  <c r="F1505" i="1"/>
  <c r="G1505" i="1"/>
  <c r="H1505" i="1"/>
  <c r="I1505" i="1"/>
  <c r="J1505" i="1"/>
  <c r="K1505" i="1"/>
  <c r="L1505" i="1"/>
  <c r="M1505" i="1"/>
  <c r="N1505" i="1"/>
  <c r="O1505" i="1"/>
  <c r="P1505" i="1"/>
  <c r="Q1505" i="1"/>
  <c r="R1505" i="1"/>
  <c r="S1505" i="1"/>
  <c r="T1505" i="1"/>
  <c r="U1505" i="1"/>
  <c r="V1505" i="1"/>
  <c r="W1505" i="1"/>
  <c r="X1505" i="1"/>
  <c r="Y1505" i="1"/>
  <c r="Z1505" i="1"/>
  <c r="AA1505" i="1"/>
  <c r="AB1505" i="1"/>
  <c r="AC1505" i="1"/>
  <c r="AD1505" i="1"/>
  <c r="AE1505" i="1"/>
  <c r="AF1505" i="1"/>
  <c r="AG1505" i="1"/>
  <c r="AH1505" i="1"/>
  <c r="AI1505" i="1"/>
  <c r="AJ1505" i="1"/>
  <c r="AK1505" i="1"/>
  <c r="AL1505" i="1"/>
  <c r="AM1505" i="1"/>
  <c r="AN1505" i="1"/>
  <c r="AO1505" i="1"/>
  <c r="AP1505" i="1"/>
  <c r="AQ1505" i="1"/>
  <c r="AR1505" i="1"/>
  <c r="AS1505" i="1"/>
  <c r="AT1505" i="1"/>
  <c r="AU1505" i="1"/>
  <c r="AV1505" i="1"/>
  <c r="AW1505" i="1"/>
  <c r="AX1505" i="1"/>
  <c r="AY1505" i="1"/>
  <c r="AZ1505" i="1"/>
  <c r="BA1505" i="1"/>
  <c r="BB1505" i="1"/>
  <c r="BC1505" i="1"/>
  <c r="BD1505" i="1"/>
  <c r="BE1505" i="1"/>
  <c r="A331" i="1"/>
  <c r="C331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A353" i="1"/>
  <c r="C353" i="1"/>
  <c r="E353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A377" i="1"/>
  <c r="C377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AX377" i="1"/>
  <c r="AY377" i="1"/>
  <c r="AZ377" i="1"/>
  <c r="BA377" i="1"/>
  <c r="BB377" i="1"/>
  <c r="BC377" i="1"/>
  <c r="BD377" i="1"/>
  <c r="BE377" i="1"/>
  <c r="A124" i="1"/>
  <c r="C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A147" i="1"/>
  <c r="C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A167" i="1"/>
  <c r="C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A803" i="1"/>
  <c r="C803" i="1"/>
  <c r="E803" i="1"/>
  <c r="F803" i="1"/>
  <c r="G803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X803" i="1"/>
  <c r="Y803" i="1"/>
  <c r="Z803" i="1"/>
  <c r="AA803" i="1"/>
  <c r="AB803" i="1"/>
  <c r="AC803" i="1"/>
  <c r="AD803" i="1"/>
  <c r="AE803" i="1"/>
  <c r="AF803" i="1"/>
  <c r="AG803" i="1"/>
  <c r="AH803" i="1"/>
  <c r="AI803" i="1"/>
  <c r="AJ803" i="1"/>
  <c r="AK803" i="1"/>
  <c r="AL803" i="1"/>
  <c r="AM803" i="1"/>
  <c r="AN803" i="1"/>
  <c r="AO803" i="1"/>
  <c r="AP803" i="1"/>
  <c r="AQ803" i="1"/>
  <c r="AR803" i="1"/>
  <c r="AS803" i="1"/>
  <c r="AT803" i="1"/>
  <c r="AU803" i="1"/>
  <c r="AV803" i="1"/>
  <c r="AW803" i="1"/>
  <c r="AX803" i="1"/>
  <c r="AY803" i="1"/>
  <c r="AZ803" i="1"/>
  <c r="BA803" i="1"/>
  <c r="BB803" i="1"/>
  <c r="BC803" i="1"/>
  <c r="BD803" i="1"/>
  <c r="BE803" i="1"/>
  <c r="A827" i="1"/>
  <c r="C827" i="1"/>
  <c r="E827" i="1"/>
  <c r="F827" i="1"/>
  <c r="G827" i="1"/>
  <c r="H827" i="1"/>
  <c r="I827" i="1"/>
  <c r="J827" i="1"/>
  <c r="K827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X827" i="1"/>
  <c r="Y827" i="1"/>
  <c r="Z827" i="1"/>
  <c r="AA827" i="1"/>
  <c r="AB827" i="1"/>
  <c r="AC827" i="1"/>
  <c r="AD827" i="1"/>
  <c r="AE827" i="1"/>
  <c r="AF827" i="1"/>
  <c r="AG827" i="1"/>
  <c r="AH827" i="1"/>
  <c r="AI827" i="1"/>
  <c r="AJ827" i="1"/>
  <c r="AK827" i="1"/>
  <c r="AL827" i="1"/>
  <c r="AM827" i="1"/>
  <c r="AN827" i="1"/>
  <c r="AO827" i="1"/>
  <c r="AP827" i="1"/>
  <c r="AQ827" i="1"/>
  <c r="AR827" i="1"/>
  <c r="AS827" i="1"/>
  <c r="AT827" i="1"/>
  <c r="AU827" i="1"/>
  <c r="AV827" i="1"/>
  <c r="AW827" i="1"/>
  <c r="AX827" i="1"/>
  <c r="AY827" i="1"/>
  <c r="AZ827" i="1"/>
  <c r="BA827" i="1"/>
  <c r="BB827" i="1"/>
  <c r="BC827" i="1"/>
  <c r="BD827" i="1"/>
  <c r="BE827" i="1"/>
  <c r="A851" i="1"/>
  <c r="C851" i="1"/>
  <c r="E851" i="1"/>
  <c r="F851" i="1"/>
  <c r="G851" i="1"/>
  <c r="H851" i="1"/>
  <c r="I851" i="1"/>
  <c r="J851" i="1"/>
  <c r="K851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X851" i="1"/>
  <c r="Y851" i="1"/>
  <c r="Z851" i="1"/>
  <c r="AA851" i="1"/>
  <c r="AB851" i="1"/>
  <c r="AC851" i="1"/>
  <c r="AD851" i="1"/>
  <c r="AE851" i="1"/>
  <c r="AF851" i="1"/>
  <c r="AG851" i="1"/>
  <c r="AH851" i="1"/>
  <c r="AI851" i="1"/>
  <c r="AJ851" i="1"/>
  <c r="AK851" i="1"/>
  <c r="AL851" i="1"/>
  <c r="AM851" i="1"/>
  <c r="AN851" i="1"/>
  <c r="AO851" i="1"/>
  <c r="AP851" i="1"/>
  <c r="AQ851" i="1"/>
  <c r="AR851" i="1"/>
  <c r="AS851" i="1"/>
  <c r="AT851" i="1"/>
  <c r="AU851" i="1"/>
  <c r="AV851" i="1"/>
  <c r="AW851" i="1"/>
  <c r="AX851" i="1"/>
  <c r="AY851" i="1"/>
  <c r="AZ851" i="1"/>
  <c r="BA851" i="1"/>
  <c r="BB851" i="1"/>
  <c r="BC851" i="1"/>
  <c r="BD851" i="1"/>
  <c r="BE851" i="1"/>
  <c r="A724" i="1"/>
  <c r="C724" i="1"/>
  <c r="E724" i="1"/>
  <c r="F724" i="1"/>
  <c r="G724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AG724" i="1"/>
  <c r="AH724" i="1"/>
  <c r="AI724" i="1"/>
  <c r="AJ724" i="1"/>
  <c r="AK724" i="1"/>
  <c r="AL724" i="1"/>
  <c r="AM724" i="1"/>
  <c r="AN724" i="1"/>
  <c r="AO724" i="1"/>
  <c r="AP724" i="1"/>
  <c r="AQ724" i="1"/>
  <c r="AR724" i="1"/>
  <c r="AS724" i="1"/>
  <c r="AT724" i="1"/>
  <c r="AU724" i="1"/>
  <c r="AV724" i="1"/>
  <c r="AW724" i="1"/>
  <c r="AX724" i="1"/>
  <c r="AY724" i="1"/>
  <c r="AZ724" i="1"/>
  <c r="BA724" i="1"/>
  <c r="BB724" i="1"/>
  <c r="BC724" i="1"/>
  <c r="BD724" i="1"/>
  <c r="BE724" i="1"/>
  <c r="A742" i="1"/>
  <c r="C742" i="1"/>
  <c r="E742" i="1"/>
  <c r="F742" i="1"/>
  <c r="G742" i="1"/>
  <c r="H742" i="1"/>
  <c r="I742" i="1"/>
  <c r="J742" i="1"/>
  <c r="K742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AG742" i="1"/>
  <c r="AH742" i="1"/>
  <c r="AI742" i="1"/>
  <c r="AJ742" i="1"/>
  <c r="AK742" i="1"/>
  <c r="AL742" i="1"/>
  <c r="AM742" i="1"/>
  <c r="AN742" i="1"/>
  <c r="AO742" i="1"/>
  <c r="AP742" i="1"/>
  <c r="AQ742" i="1"/>
  <c r="AR742" i="1"/>
  <c r="AS742" i="1"/>
  <c r="AT742" i="1"/>
  <c r="AU742" i="1"/>
  <c r="AV742" i="1"/>
  <c r="AW742" i="1"/>
  <c r="AX742" i="1"/>
  <c r="AY742" i="1"/>
  <c r="AZ742" i="1"/>
  <c r="BA742" i="1"/>
  <c r="BB742" i="1"/>
  <c r="BC742" i="1"/>
  <c r="BD742" i="1"/>
  <c r="BE742" i="1"/>
  <c r="A761" i="1"/>
  <c r="C761" i="1"/>
  <c r="E761" i="1"/>
  <c r="F761" i="1"/>
  <c r="G761" i="1"/>
  <c r="H761" i="1"/>
  <c r="I761" i="1"/>
  <c r="J761" i="1"/>
  <c r="K761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X761" i="1"/>
  <c r="Y761" i="1"/>
  <c r="Z761" i="1"/>
  <c r="AA761" i="1"/>
  <c r="AB761" i="1"/>
  <c r="AC761" i="1"/>
  <c r="AD761" i="1"/>
  <c r="AE761" i="1"/>
  <c r="AF761" i="1"/>
  <c r="AG761" i="1"/>
  <c r="AH761" i="1"/>
  <c r="AI761" i="1"/>
  <c r="AJ761" i="1"/>
  <c r="AK761" i="1"/>
  <c r="AL761" i="1"/>
  <c r="AM761" i="1"/>
  <c r="AN761" i="1"/>
  <c r="AO761" i="1"/>
  <c r="AP761" i="1"/>
  <c r="AQ761" i="1"/>
  <c r="AR761" i="1"/>
  <c r="AS761" i="1"/>
  <c r="AT761" i="1"/>
  <c r="AU761" i="1"/>
  <c r="AV761" i="1"/>
  <c r="AW761" i="1"/>
  <c r="AX761" i="1"/>
  <c r="AY761" i="1"/>
  <c r="AZ761" i="1"/>
  <c r="BA761" i="1"/>
  <c r="BB761" i="1"/>
  <c r="BC761" i="1"/>
  <c r="BD761" i="1"/>
  <c r="BE761" i="1"/>
  <c r="A1156" i="1"/>
  <c r="C1156" i="1"/>
  <c r="E1156" i="1"/>
  <c r="F1156" i="1"/>
  <c r="G1156" i="1"/>
  <c r="H1156" i="1"/>
  <c r="I1156" i="1"/>
  <c r="J1156" i="1"/>
  <c r="K1156" i="1"/>
  <c r="L1156" i="1"/>
  <c r="M1156" i="1"/>
  <c r="N1156" i="1"/>
  <c r="O1156" i="1"/>
  <c r="P1156" i="1"/>
  <c r="Q1156" i="1"/>
  <c r="R1156" i="1"/>
  <c r="S1156" i="1"/>
  <c r="T1156" i="1"/>
  <c r="U1156" i="1"/>
  <c r="V1156" i="1"/>
  <c r="W1156" i="1"/>
  <c r="X1156" i="1"/>
  <c r="Y1156" i="1"/>
  <c r="Z1156" i="1"/>
  <c r="AA1156" i="1"/>
  <c r="AB1156" i="1"/>
  <c r="AC1156" i="1"/>
  <c r="AD1156" i="1"/>
  <c r="AE1156" i="1"/>
  <c r="AF1156" i="1"/>
  <c r="AG1156" i="1"/>
  <c r="AH1156" i="1"/>
  <c r="AI1156" i="1"/>
  <c r="AJ1156" i="1"/>
  <c r="AK1156" i="1"/>
  <c r="AL1156" i="1"/>
  <c r="AM1156" i="1"/>
  <c r="AN1156" i="1"/>
  <c r="AO1156" i="1"/>
  <c r="AP1156" i="1"/>
  <c r="AQ1156" i="1"/>
  <c r="AR1156" i="1"/>
  <c r="AS1156" i="1"/>
  <c r="AT1156" i="1"/>
  <c r="AU1156" i="1"/>
  <c r="AV1156" i="1"/>
  <c r="AW1156" i="1"/>
  <c r="AX1156" i="1"/>
  <c r="AY1156" i="1"/>
  <c r="AZ1156" i="1"/>
  <c r="BA1156" i="1"/>
  <c r="BB1156" i="1"/>
  <c r="BC1156" i="1"/>
  <c r="BD1156" i="1"/>
  <c r="BE1156" i="1"/>
  <c r="A1179" i="1"/>
  <c r="C1179" i="1"/>
  <c r="E1179" i="1"/>
  <c r="F1179" i="1"/>
  <c r="G1179" i="1"/>
  <c r="H1179" i="1"/>
  <c r="I1179" i="1"/>
  <c r="J1179" i="1"/>
  <c r="K1179" i="1"/>
  <c r="L1179" i="1"/>
  <c r="M1179" i="1"/>
  <c r="N1179" i="1"/>
  <c r="O1179" i="1"/>
  <c r="P1179" i="1"/>
  <c r="Q1179" i="1"/>
  <c r="R1179" i="1"/>
  <c r="S1179" i="1"/>
  <c r="T1179" i="1"/>
  <c r="U1179" i="1"/>
  <c r="V1179" i="1"/>
  <c r="W1179" i="1"/>
  <c r="X1179" i="1"/>
  <c r="Y1179" i="1"/>
  <c r="Z1179" i="1"/>
  <c r="AA1179" i="1"/>
  <c r="AB1179" i="1"/>
  <c r="AC1179" i="1"/>
  <c r="AD1179" i="1"/>
  <c r="AE1179" i="1"/>
  <c r="AF1179" i="1"/>
  <c r="AG1179" i="1"/>
  <c r="AH1179" i="1"/>
  <c r="AI1179" i="1"/>
  <c r="AJ1179" i="1"/>
  <c r="AK1179" i="1"/>
  <c r="AL1179" i="1"/>
  <c r="AM1179" i="1"/>
  <c r="AN1179" i="1"/>
  <c r="AO1179" i="1"/>
  <c r="AP1179" i="1"/>
  <c r="AQ1179" i="1"/>
  <c r="AR1179" i="1"/>
  <c r="AS1179" i="1"/>
  <c r="AT1179" i="1"/>
  <c r="AU1179" i="1"/>
  <c r="AV1179" i="1"/>
  <c r="AW1179" i="1"/>
  <c r="AX1179" i="1"/>
  <c r="AY1179" i="1"/>
  <c r="AZ1179" i="1"/>
  <c r="BA1179" i="1"/>
  <c r="BB1179" i="1"/>
  <c r="BC1179" i="1"/>
  <c r="BD1179" i="1"/>
  <c r="BE1179" i="1"/>
  <c r="A1203" i="1"/>
  <c r="C1203" i="1"/>
  <c r="E1203" i="1"/>
  <c r="F1203" i="1"/>
  <c r="G1203" i="1"/>
  <c r="H1203" i="1"/>
  <c r="I1203" i="1"/>
  <c r="J1203" i="1"/>
  <c r="K1203" i="1"/>
  <c r="L1203" i="1"/>
  <c r="M1203" i="1"/>
  <c r="N1203" i="1"/>
  <c r="O1203" i="1"/>
  <c r="P1203" i="1"/>
  <c r="Q1203" i="1"/>
  <c r="R1203" i="1"/>
  <c r="S1203" i="1"/>
  <c r="T1203" i="1"/>
  <c r="U1203" i="1"/>
  <c r="V1203" i="1"/>
  <c r="W1203" i="1"/>
  <c r="X1203" i="1"/>
  <c r="Y1203" i="1"/>
  <c r="Z1203" i="1"/>
  <c r="AA1203" i="1"/>
  <c r="AB1203" i="1"/>
  <c r="AC1203" i="1"/>
  <c r="AD1203" i="1"/>
  <c r="AE1203" i="1"/>
  <c r="AF1203" i="1"/>
  <c r="AG1203" i="1"/>
  <c r="AH1203" i="1"/>
  <c r="AI1203" i="1"/>
  <c r="AJ1203" i="1"/>
  <c r="AK1203" i="1"/>
  <c r="AL1203" i="1"/>
  <c r="AM1203" i="1"/>
  <c r="AN1203" i="1"/>
  <c r="AO1203" i="1"/>
  <c r="AP1203" i="1"/>
  <c r="AQ1203" i="1"/>
  <c r="AR1203" i="1"/>
  <c r="AS1203" i="1"/>
  <c r="AT1203" i="1"/>
  <c r="AU1203" i="1"/>
  <c r="AV1203" i="1"/>
  <c r="AW1203" i="1"/>
  <c r="AX1203" i="1"/>
  <c r="AY1203" i="1"/>
  <c r="AZ1203" i="1"/>
  <c r="BA1203" i="1"/>
  <c r="BB1203" i="1"/>
  <c r="BC1203" i="1"/>
  <c r="BD1203" i="1"/>
  <c r="BE1203" i="1"/>
  <c r="A121" i="1"/>
  <c r="C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A144" i="1"/>
  <c r="C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A300" i="1"/>
  <c r="C300" i="1"/>
  <c r="E300" i="1"/>
  <c r="F300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A635" i="1"/>
  <c r="C635" i="1"/>
  <c r="E635" i="1"/>
  <c r="F635" i="1"/>
  <c r="G635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AD635" i="1"/>
  <c r="AE635" i="1"/>
  <c r="AF635" i="1"/>
  <c r="AG635" i="1"/>
  <c r="AH635" i="1"/>
  <c r="AI635" i="1"/>
  <c r="AJ635" i="1"/>
  <c r="AK635" i="1"/>
  <c r="AL635" i="1"/>
  <c r="AM635" i="1"/>
  <c r="AN635" i="1"/>
  <c r="AO635" i="1"/>
  <c r="AP635" i="1"/>
  <c r="AQ635" i="1"/>
  <c r="AR635" i="1"/>
  <c r="AS635" i="1"/>
  <c r="AT635" i="1"/>
  <c r="AU635" i="1"/>
  <c r="AV635" i="1"/>
  <c r="AW635" i="1"/>
  <c r="AX635" i="1"/>
  <c r="AY635" i="1"/>
  <c r="AZ635" i="1"/>
  <c r="BA635" i="1"/>
  <c r="BB635" i="1"/>
  <c r="BC635" i="1"/>
  <c r="BD635" i="1"/>
  <c r="BE635" i="1"/>
  <c r="A651" i="1"/>
  <c r="C651" i="1"/>
  <c r="E651" i="1"/>
  <c r="F651" i="1"/>
  <c r="G651" i="1"/>
  <c r="H651" i="1"/>
  <c r="I651" i="1"/>
  <c r="J651" i="1"/>
  <c r="K651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AD651" i="1"/>
  <c r="AE651" i="1"/>
  <c r="AF651" i="1"/>
  <c r="AG651" i="1"/>
  <c r="AH651" i="1"/>
  <c r="AI651" i="1"/>
  <c r="AJ651" i="1"/>
  <c r="AK651" i="1"/>
  <c r="AL651" i="1"/>
  <c r="AM651" i="1"/>
  <c r="AN651" i="1"/>
  <c r="AO651" i="1"/>
  <c r="AP651" i="1"/>
  <c r="AQ651" i="1"/>
  <c r="AR651" i="1"/>
  <c r="AS651" i="1"/>
  <c r="AT651" i="1"/>
  <c r="AU651" i="1"/>
  <c r="AV651" i="1"/>
  <c r="AW651" i="1"/>
  <c r="AX651" i="1"/>
  <c r="AY651" i="1"/>
  <c r="AZ651" i="1"/>
  <c r="BA651" i="1"/>
  <c r="BB651" i="1"/>
  <c r="BC651" i="1"/>
  <c r="BD651" i="1"/>
  <c r="BE651" i="1"/>
  <c r="A931" i="1"/>
  <c r="C931" i="1"/>
  <c r="E931" i="1"/>
  <c r="F931" i="1"/>
  <c r="G931" i="1"/>
  <c r="H931" i="1"/>
  <c r="I931" i="1"/>
  <c r="J931" i="1"/>
  <c r="K931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X931" i="1"/>
  <c r="Y931" i="1"/>
  <c r="Z931" i="1"/>
  <c r="AA931" i="1"/>
  <c r="AB931" i="1"/>
  <c r="AC931" i="1"/>
  <c r="AD931" i="1"/>
  <c r="AE931" i="1"/>
  <c r="AF931" i="1"/>
  <c r="AG931" i="1"/>
  <c r="AH931" i="1"/>
  <c r="AI931" i="1"/>
  <c r="AJ931" i="1"/>
  <c r="AK931" i="1"/>
  <c r="AL931" i="1"/>
  <c r="AM931" i="1"/>
  <c r="AN931" i="1"/>
  <c r="AO931" i="1"/>
  <c r="AP931" i="1"/>
  <c r="AQ931" i="1"/>
  <c r="AR931" i="1"/>
  <c r="AS931" i="1"/>
  <c r="AT931" i="1"/>
  <c r="AU931" i="1"/>
  <c r="AV931" i="1"/>
  <c r="AW931" i="1"/>
  <c r="AX931" i="1"/>
  <c r="AY931" i="1"/>
  <c r="AZ931" i="1"/>
  <c r="BA931" i="1"/>
  <c r="BB931" i="1"/>
  <c r="BC931" i="1"/>
  <c r="BD931" i="1"/>
  <c r="BE931" i="1"/>
  <c r="A957" i="1"/>
  <c r="C957" i="1"/>
  <c r="E957" i="1"/>
  <c r="F957" i="1"/>
  <c r="G957" i="1"/>
  <c r="H957" i="1"/>
  <c r="I957" i="1"/>
  <c r="J957" i="1"/>
  <c r="K957" i="1"/>
  <c r="L957" i="1"/>
  <c r="M957" i="1"/>
  <c r="N957" i="1"/>
  <c r="O957" i="1"/>
  <c r="P957" i="1"/>
  <c r="Q957" i="1"/>
  <c r="R957" i="1"/>
  <c r="S957" i="1"/>
  <c r="T957" i="1"/>
  <c r="U957" i="1"/>
  <c r="V957" i="1"/>
  <c r="W957" i="1"/>
  <c r="X957" i="1"/>
  <c r="Y957" i="1"/>
  <c r="Z957" i="1"/>
  <c r="AA957" i="1"/>
  <c r="AB957" i="1"/>
  <c r="AC957" i="1"/>
  <c r="AD957" i="1"/>
  <c r="AE957" i="1"/>
  <c r="AF957" i="1"/>
  <c r="AG957" i="1"/>
  <c r="AH957" i="1"/>
  <c r="AI957" i="1"/>
  <c r="AJ957" i="1"/>
  <c r="AK957" i="1"/>
  <c r="AL957" i="1"/>
  <c r="AM957" i="1"/>
  <c r="AN957" i="1"/>
  <c r="AO957" i="1"/>
  <c r="AP957" i="1"/>
  <c r="AQ957" i="1"/>
  <c r="AR957" i="1"/>
  <c r="AS957" i="1"/>
  <c r="AT957" i="1"/>
  <c r="AU957" i="1"/>
  <c r="AV957" i="1"/>
  <c r="AW957" i="1"/>
  <c r="AX957" i="1"/>
  <c r="AY957" i="1"/>
  <c r="AZ957" i="1"/>
  <c r="BA957" i="1"/>
  <c r="BB957" i="1"/>
  <c r="BC957" i="1"/>
  <c r="BD957" i="1"/>
  <c r="BE957" i="1"/>
  <c r="A1055" i="1"/>
  <c r="C1055" i="1"/>
  <c r="E1055" i="1"/>
  <c r="F1055" i="1"/>
  <c r="G1055" i="1"/>
  <c r="H1055" i="1"/>
  <c r="I1055" i="1"/>
  <c r="J1055" i="1"/>
  <c r="K1055" i="1"/>
  <c r="L1055" i="1"/>
  <c r="M1055" i="1"/>
  <c r="N1055" i="1"/>
  <c r="O1055" i="1"/>
  <c r="P1055" i="1"/>
  <c r="Q1055" i="1"/>
  <c r="R1055" i="1"/>
  <c r="S1055" i="1"/>
  <c r="T1055" i="1"/>
  <c r="U1055" i="1"/>
  <c r="V1055" i="1"/>
  <c r="W1055" i="1"/>
  <c r="X1055" i="1"/>
  <c r="Y1055" i="1"/>
  <c r="Z1055" i="1"/>
  <c r="AA1055" i="1"/>
  <c r="AB1055" i="1"/>
  <c r="AC1055" i="1"/>
  <c r="AD1055" i="1"/>
  <c r="AE1055" i="1"/>
  <c r="AF1055" i="1"/>
  <c r="AG1055" i="1"/>
  <c r="AH1055" i="1"/>
  <c r="AI1055" i="1"/>
  <c r="AJ1055" i="1"/>
  <c r="AK1055" i="1"/>
  <c r="AL1055" i="1"/>
  <c r="AM1055" i="1"/>
  <c r="AN1055" i="1"/>
  <c r="AO1055" i="1"/>
  <c r="AP1055" i="1"/>
  <c r="AQ1055" i="1"/>
  <c r="AR1055" i="1"/>
  <c r="AS1055" i="1"/>
  <c r="AT1055" i="1"/>
  <c r="AU1055" i="1"/>
  <c r="AV1055" i="1"/>
  <c r="AW1055" i="1"/>
  <c r="AX1055" i="1"/>
  <c r="AY1055" i="1"/>
  <c r="AZ1055" i="1"/>
  <c r="BA1055" i="1"/>
  <c r="BB1055" i="1"/>
  <c r="BC1055" i="1"/>
  <c r="BD1055" i="1"/>
  <c r="BE1055" i="1"/>
  <c r="A1079" i="1"/>
  <c r="C1079" i="1"/>
  <c r="E1079" i="1"/>
  <c r="F1079" i="1"/>
  <c r="G1079" i="1"/>
  <c r="H1079" i="1"/>
  <c r="I1079" i="1"/>
  <c r="J1079" i="1"/>
  <c r="K1079" i="1"/>
  <c r="L1079" i="1"/>
  <c r="M1079" i="1"/>
  <c r="N1079" i="1"/>
  <c r="O1079" i="1"/>
  <c r="P1079" i="1"/>
  <c r="Q1079" i="1"/>
  <c r="R1079" i="1"/>
  <c r="S1079" i="1"/>
  <c r="T1079" i="1"/>
  <c r="U1079" i="1"/>
  <c r="V1079" i="1"/>
  <c r="W1079" i="1"/>
  <c r="X1079" i="1"/>
  <c r="Y1079" i="1"/>
  <c r="Z1079" i="1"/>
  <c r="AA1079" i="1"/>
  <c r="AB1079" i="1"/>
  <c r="AC1079" i="1"/>
  <c r="AD1079" i="1"/>
  <c r="AE1079" i="1"/>
  <c r="AF1079" i="1"/>
  <c r="AG1079" i="1"/>
  <c r="AH1079" i="1"/>
  <c r="AI1079" i="1"/>
  <c r="AJ1079" i="1"/>
  <c r="AK1079" i="1"/>
  <c r="AL1079" i="1"/>
  <c r="AM1079" i="1"/>
  <c r="AN1079" i="1"/>
  <c r="AO1079" i="1"/>
  <c r="AP1079" i="1"/>
  <c r="AQ1079" i="1"/>
  <c r="AR1079" i="1"/>
  <c r="AS1079" i="1"/>
  <c r="AT1079" i="1"/>
  <c r="AU1079" i="1"/>
  <c r="AV1079" i="1"/>
  <c r="AW1079" i="1"/>
  <c r="AX1079" i="1"/>
  <c r="AY1079" i="1"/>
  <c r="AZ1079" i="1"/>
  <c r="BA1079" i="1"/>
  <c r="BB1079" i="1"/>
  <c r="BC1079" i="1"/>
  <c r="BD1079" i="1"/>
  <c r="BE1079" i="1"/>
  <c r="A1260" i="1"/>
  <c r="C1260" i="1"/>
  <c r="E1260" i="1"/>
  <c r="F1260" i="1"/>
  <c r="G1260" i="1"/>
  <c r="H1260" i="1"/>
  <c r="I1260" i="1"/>
  <c r="J1260" i="1"/>
  <c r="K1260" i="1"/>
  <c r="L1260" i="1"/>
  <c r="M1260" i="1"/>
  <c r="N1260" i="1"/>
  <c r="O1260" i="1"/>
  <c r="P1260" i="1"/>
  <c r="Q1260" i="1"/>
  <c r="R1260" i="1"/>
  <c r="S1260" i="1"/>
  <c r="T1260" i="1"/>
  <c r="U1260" i="1"/>
  <c r="V1260" i="1"/>
  <c r="W1260" i="1"/>
  <c r="X1260" i="1"/>
  <c r="Y1260" i="1"/>
  <c r="Z1260" i="1"/>
  <c r="AA1260" i="1"/>
  <c r="AB1260" i="1"/>
  <c r="AC1260" i="1"/>
  <c r="AD1260" i="1"/>
  <c r="AE1260" i="1"/>
  <c r="AF1260" i="1"/>
  <c r="AG1260" i="1"/>
  <c r="AH1260" i="1"/>
  <c r="AI1260" i="1"/>
  <c r="AJ1260" i="1"/>
  <c r="AK1260" i="1"/>
  <c r="AL1260" i="1"/>
  <c r="AM1260" i="1"/>
  <c r="AN1260" i="1"/>
  <c r="AO1260" i="1"/>
  <c r="AP1260" i="1"/>
  <c r="AQ1260" i="1"/>
  <c r="AR1260" i="1"/>
  <c r="AS1260" i="1"/>
  <c r="AT1260" i="1"/>
  <c r="AU1260" i="1"/>
  <c r="AV1260" i="1"/>
  <c r="AW1260" i="1"/>
  <c r="AX1260" i="1"/>
  <c r="AY1260" i="1"/>
  <c r="AZ1260" i="1"/>
  <c r="BA1260" i="1"/>
  <c r="BB1260" i="1"/>
  <c r="BC1260" i="1"/>
  <c r="BD1260" i="1"/>
  <c r="BE1260" i="1"/>
  <c r="A1281" i="1"/>
  <c r="C1281" i="1"/>
  <c r="E1281" i="1"/>
  <c r="F1281" i="1"/>
  <c r="G1281" i="1"/>
  <c r="H1281" i="1"/>
  <c r="I1281" i="1"/>
  <c r="J1281" i="1"/>
  <c r="K1281" i="1"/>
  <c r="L1281" i="1"/>
  <c r="M1281" i="1"/>
  <c r="N1281" i="1"/>
  <c r="O1281" i="1"/>
  <c r="P1281" i="1"/>
  <c r="Q1281" i="1"/>
  <c r="R1281" i="1"/>
  <c r="S1281" i="1"/>
  <c r="T1281" i="1"/>
  <c r="U1281" i="1"/>
  <c r="V1281" i="1"/>
  <c r="W1281" i="1"/>
  <c r="X1281" i="1"/>
  <c r="Y1281" i="1"/>
  <c r="Z1281" i="1"/>
  <c r="AA1281" i="1"/>
  <c r="AB1281" i="1"/>
  <c r="AC1281" i="1"/>
  <c r="AD1281" i="1"/>
  <c r="AE1281" i="1"/>
  <c r="AF1281" i="1"/>
  <c r="AG1281" i="1"/>
  <c r="AH1281" i="1"/>
  <c r="AI1281" i="1"/>
  <c r="AJ1281" i="1"/>
  <c r="AK1281" i="1"/>
  <c r="AL1281" i="1"/>
  <c r="AM1281" i="1"/>
  <c r="AN1281" i="1"/>
  <c r="AO1281" i="1"/>
  <c r="AP1281" i="1"/>
  <c r="AQ1281" i="1"/>
  <c r="AR1281" i="1"/>
  <c r="AS1281" i="1"/>
  <c r="AT1281" i="1"/>
  <c r="AU1281" i="1"/>
  <c r="AV1281" i="1"/>
  <c r="AW1281" i="1"/>
  <c r="AX1281" i="1"/>
  <c r="AY1281" i="1"/>
  <c r="AZ1281" i="1"/>
  <c r="BA1281" i="1"/>
  <c r="BB1281" i="1"/>
  <c r="BC1281" i="1"/>
  <c r="BD1281" i="1"/>
  <c r="BE1281" i="1"/>
  <c r="A1352" i="1"/>
  <c r="C1352" i="1"/>
  <c r="E1352" i="1"/>
  <c r="F1352" i="1"/>
  <c r="G1352" i="1"/>
  <c r="H1352" i="1"/>
  <c r="I1352" i="1"/>
  <c r="J1352" i="1"/>
  <c r="K1352" i="1"/>
  <c r="L1352" i="1"/>
  <c r="M1352" i="1"/>
  <c r="N1352" i="1"/>
  <c r="O1352" i="1"/>
  <c r="P1352" i="1"/>
  <c r="Q1352" i="1"/>
  <c r="R1352" i="1"/>
  <c r="S1352" i="1"/>
  <c r="T1352" i="1"/>
  <c r="U1352" i="1"/>
  <c r="V1352" i="1"/>
  <c r="W1352" i="1"/>
  <c r="X1352" i="1"/>
  <c r="Y1352" i="1"/>
  <c r="Z1352" i="1"/>
  <c r="AA1352" i="1"/>
  <c r="AB1352" i="1"/>
  <c r="AC1352" i="1"/>
  <c r="AD1352" i="1"/>
  <c r="AE1352" i="1"/>
  <c r="AF1352" i="1"/>
  <c r="AG1352" i="1"/>
  <c r="AH1352" i="1"/>
  <c r="AI1352" i="1"/>
  <c r="AJ1352" i="1"/>
  <c r="AK1352" i="1"/>
  <c r="AL1352" i="1"/>
  <c r="AM1352" i="1"/>
  <c r="AN1352" i="1"/>
  <c r="AO1352" i="1"/>
  <c r="AP1352" i="1"/>
  <c r="AQ1352" i="1"/>
  <c r="AR1352" i="1"/>
  <c r="AS1352" i="1"/>
  <c r="AT1352" i="1"/>
  <c r="AU1352" i="1"/>
  <c r="AV1352" i="1"/>
  <c r="AW1352" i="1"/>
  <c r="AX1352" i="1"/>
  <c r="AY1352" i="1"/>
  <c r="AZ1352" i="1"/>
  <c r="BA1352" i="1"/>
  <c r="BB1352" i="1"/>
  <c r="BC1352" i="1"/>
  <c r="BD1352" i="1"/>
  <c r="BE1352" i="1"/>
  <c r="A1372" i="1"/>
  <c r="C1372" i="1"/>
  <c r="E1372" i="1"/>
  <c r="F1372" i="1"/>
  <c r="G1372" i="1"/>
  <c r="H1372" i="1"/>
  <c r="I1372" i="1"/>
  <c r="J1372" i="1"/>
  <c r="K1372" i="1"/>
  <c r="L1372" i="1"/>
  <c r="M1372" i="1"/>
  <c r="N1372" i="1"/>
  <c r="O1372" i="1"/>
  <c r="P1372" i="1"/>
  <c r="Q1372" i="1"/>
  <c r="R1372" i="1"/>
  <c r="S1372" i="1"/>
  <c r="T1372" i="1"/>
  <c r="U1372" i="1"/>
  <c r="V1372" i="1"/>
  <c r="W1372" i="1"/>
  <c r="X1372" i="1"/>
  <c r="Y1372" i="1"/>
  <c r="Z1372" i="1"/>
  <c r="AA1372" i="1"/>
  <c r="AB1372" i="1"/>
  <c r="AC1372" i="1"/>
  <c r="AD1372" i="1"/>
  <c r="AE1372" i="1"/>
  <c r="AF1372" i="1"/>
  <c r="AG1372" i="1"/>
  <c r="AH1372" i="1"/>
  <c r="AI1372" i="1"/>
  <c r="AJ1372" i="1"/>
  <c r="AK1372" i="1"/>
  <c r="AL1372" i="1"/>
  <c r="AM1372" i="1"/>
  <c r="AN1372" i="1"/>
  <c r="AO1372" i="1"/>
  <c r="AP1372" i="1"/>
  <c r="AQ1372" i="1"/>
  <c r="AR1372" i="1"/>
  <c r="AS1372" i="1"/>
  <c r="AT1372" i="1"/>
  <c r="AU1372" i="1"/>
  <c r="AV1372" i="1"/>
  <c r="AW1372" i="1"/>
  <c r="AX1372" i="1"/>
  <c r="AY1372" i="1"/>
  <c r="AZ1372" i="1"/>
  <c r="BA1372" i="1"/>
  <c r="BB1372" i="1"/>
  <c r="BC1372" i="1"/>
  <c r="BD1372" i="1"/>
  <c r="BE1372" i="1"/>
  <c r="A84" i="1"/>
  <c r="C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A1091" i="1"/>
  <c r="C1091" i="1"/>
  <c r="E1091" i="1"/>
  <c r="F1091" i="1"/>
  <c r="G1091" i="1"/>
  <c r="H1091" i="1"/>
  <c r="I1091" i="1"/>
  <c r="J1091" i="1"/>
  <c r="K1091" i="1"/>
  <c r="L1091" i="1"/>
  <c r="M1091" i="1"/>
  <c r="N1091" i="1"/>
  <c r="O1091" i="1"/>
  <c r="P1091" i="1"/>
  <c r="Q1091" i="1"/>
  <c r="R1091" i="1"/>
  <c r="S1091" i="1"/>
  <c r="T1091" i="1"/>
  <c r="U1091" i="1"/>
  <c r="V1091" i="1"/>
  <c r="W1091" i="1"/>
  <c r="X1091" i="1"/>
  <c r="Y1091" i="1"/>
  <c r="Z1091" i="1"/>
  <c r="AA1091" i="1"/>
  <c r="AB1091" i="1"/>
  <c r="AC1091" i="1"/>
  <c r="AD1091" i="1"/>
  <c r="AE1091" i="1"/>
  <c r="AF1091" i="1"/>
  <c r="AG1091" i="1"/>
  <c r="AH1091" i="1"/>
  <c r="AI1091" i="1"/>
  <c r="AJ1091" i="1"/>
  <c r="AK1091" i="1"/>
  <c r="AL1091" i="1"/>
  <c r="AM1091" i="1"/>
  <c r="AN1091" i="1"/>
  <c r="AO1091" i="1"/>
  <c r="AP1091" i="1"/>
  <c r="AQ1091" i="1"/>
  <c r="AR1091" i="1"/>
  <c r="AS1091" i="1"/>
  <c r="AT1091" i="1"/>
  <c r="AU1091" i="1"/>
  <c r="AV1091" i="1"/>
  <c r="AW1091" i="1"/>
  <c r="AX1091" i="1"/>
  <c r="AY1091" i="1"/>
  <c r="AZ1091" i="1"/>
  <c r="BA1091" i="1"/>
  <c r="BB1091" i="1"/>
  <c r="BC1091" i="1"/>
  <c r="BD1091" i="1"/>
  <c r="BE1091" i="1"/>
  <c r="A1112" i="1"/>
  <c r="C1112" i="1"/>
  <c r="E1112" i="1"/>
  <c r="F1112" i="1"/>
  <c r="G1112" i="1"/>
  <c r="H1112" i="1"/>
  <c r="I1112" i="1"/>
  <c r="J1112" i="1"/>
  <c r="K1112" i="1"/>
  <c r="L1112" i="1"/>
  <c r="M1112" i="1"/>
  <c r="N1112" i="1"/>
  <c r="O1112" i="1"/>
  <c r="P1112" i="1"/>
  <c r="Q1112" i="1"/>
  <c r="R1112" i="1"/>
  <c r="S1112" i="1"/>
  <c r="T1112" i="1"/>
  <c r="U1112" i="1"/>
  <c r="V1112" i="1"/>
  <c r="W1112" i="1"/>
  <c r="X1112" i="1"/>
  <c r="Y1112" i="1"/>
  <c r="Z1112" i="1"/>
  <c r="AA1112" i="1"/>
  <c r="AB1112" i="1"/>
  <c r="AC1112" i="1"/>
  <c r="AD1112" i="1"/>
  <c r="AE1112" i="1"/>
  <c r="AF1112" i="1"/>
  <c r="AG1112" i="1"/>
  <c r="AH1112" i="1"/>
  <c r="AI1112" i="1"/>
  <c r="AJ1112" i="1"/>
  <c r="AK1112" i="1"/>
  <c r="AL1112" i="1"/>
  <c r="AM1112" i="1"/>
  <c r="AN1112" i="1"/>
  <c r="AO1112" i="1"/>
  <c r="AP1112" i="1"/>
  <c r="AQ1112" i="1"/>
  <c r="AR1112" i="1"/>
  <c r="AS1112" i="1"/>
  <c r="AT1112" i="1"/>
  <c r="AU1112" i="1"/>
  <c r="AV1112" i="1"/>
  <c r="AW1112" i="1"/>
  <c r="AX1112" i="1"/>
  <c r="AY1112" i="1"/>
  <c r="AZ1112" i="1"/>
  <c r="BA1112" i="1"/>
  <c r="BB1112" i="1"/>
  <c r="BC1112" i="1"/>
  <c r="BD1112" i="1"/>
  <c r="BE1112" i="1"/>
  <c r="A1403" i="1"/>
  <c r="C1403" i="1"/>
  <c r="E1403" i="1"/>
  <c r="F1403" i="1"/>
  <c r="G1403" i="1"/>
  <c r="H1403" i="1"/>
  <c r="I1403" i="1"/>
  <c r="J1403" i="1"/>
  <c r="K1403" i="1"/>
  <c r="L1403" i="1"/>
  <c r="M1403" i="1"/>
  <c r="N1403" i="1"/>
  <c r="O1403" i="1"/>
  <c r="P1403" i="1"/>
  <c r="Q1403" i="1"/>
  <c r="R1403" i="1"/>
  <c r="S1403" i="1"/>
  <c r="T1403" i="1"/>
  <c r="U1403" i="1"/>
  <c r="V1403" i="1"/>
  <c r="W1403" i="1"/>
  <c r="X1403" i="1"/>
  <c r="Y1403" i="1"/>
  <c r="Z1403" i="1"/>
  <c r="AA1403" i="1"/>
  <c r="AB1403" i="1"/>
  <c r="AC1403" i="1"/>
  <c r="AD1403" i="1"/>
  <c r="AE1403" i="1"/>
  <c r="AF1403" i="1"/>
  <c r="AG1403" i="1"/>
  <c r="AH1403" i="1"/>
  <c r="AI1403" i="1"/>
  <c r="AJ1403" i="1"/>
  <c r="AK1403" i="1"/>
  <c r="AL1403" i="1"/>
  <c r="AM1403" i="1"/>
  <c r="AN1403" i="1"/>
  <c r="AO1403" i="1"/>
  <c r="AP1403" i="1"/>
  <c r="AQ1403" i="1"/>
  <c r="AR1403" i="1"/>
  <c r="AS1403" i="1"/>
  <c r="AT1403" i="1"/>
  <c r="AU1403" i="1"/>
  <c r="AV1403" i="1"/>
  <c r="AW1403" i="1"/>
  <c r="AX1403" i="1"/>
  <c r="AY1403" i="1"/>
  <c r="AZ1403" i="1"/>
  <c r="BA1403" i="1"/>
  <c r="BB1403" i="1"/>
  <c r="BC1403" i="1"/>
  <c r="BD1403" i="1"/>
  <c r="BE1403" i="1"/>
  <c r="A1383" i="1"/>
  <c r="C1383" i="1"/>
  <c r="E1383" i="1"/>
  <c r="F1383" i="1"/>
  <c r="G1383" i="1"/>
  <c r="H1383" i="1"/>
  <c r="I1383" i="1"/>
  <c r="J1383" i="1"/>
  <c r="K1383" i="1"/>
  <c r="L1383" i="1"/>
  <c r="M1383" i="1"/>
  <c r="N1383" i="1"/>
  <c r="O1383" i="1"/>
  <c r="P1383" i="1"/>
  <c r="Q1383" i="1"/>
  <c r="R1383" i="1"/>
  <c r="S1383" i="1"/>
  <c r="T1383" i="1"/>
  <c r="U1383" i="1"/>
  <c r="V1383" i="1"/>
  <c r="W1383" i="1"/>
  <c r="X1383" i="1"/>
  <c r="Y1383" i="1"/>
  <c r="Z1383" i="1"/>
  <c r="AA1383" i="1"/>
  <c r="AB1383" i="1"/>
  <c r="AC1383" i="1"/>
  <c r="AD1383" i="1"/>
  <c r="AE1383" i="1"/>
  <c r="AF1383" i="1"/>
  <c r="AG1383" i="1"/>
  <c r="AH1383" i="1"/>
  <c r="AI1383" i="1"/>
  <c r="AJ1383" i="1"/>
  <c r="AK1383" i="1"/>
  <c r="AL1383" i="1"/>
  <c r="AM1383" i="1"/>
  <c r="AN1383" i="1"/>
  <c r="AO1383" i="1"/>
  <c r="AP1383" i="1"/>
  <c r="AQ1383" i="1"/>
  <c r="AR1383" i="1"/>
  <c r="AS1383" i="1"/>
  <c r="AT1383" i="1"/>
  <c r="AU1383" i="1"/>
  <c r="AV1383" i="1"/>
  <c r="AW1383" i="1"/>
  <c r="AX1383" i="1"/>
  <c r="AY1383" i="1"/>
  <c r="AZ1383" i="1"/>
  <c r="BA1383" i="1"/>
  <c r="BB1383" i="1"/>
  <c r="BC1383" i="1"/>
  <c r="BD1383" i="1"/>
  <c r="BE1383" i="1"/>
  <c r="A22" i="1"/>
  <c r="C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A42" i="1"/>
  <c r="C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A64" i="1"/>
  <c r="C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A589" i="1"/>
  <c r="C589" i="1"/>
  <c r="E589" i="1"/>
  <c r="F589" i="1"/>
  <c r="G589" i="1"/>
  <c r="H589" i="1"/>
  <c r="I589" i="1"/>
  <c r="J589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Z589" i="1"/>
  <c r="AA589" i="1"/>
  <c r="AB589" i="1"/>
  <c r="AC589" i="1"/>
  <c r="AD589" i="1"/>
  <c r="AE589" i="1"/>
  <c r="AF589" i="1"/>
  <c r="AG589" i="1"/>
  <c r="AH589" i="1"/>
  <c r="AI589" i="1"/>
  <c r="AJ589" i="1"/>
  <c r="AK589" i="1"/>
  <c r="AL589" i="1"/>
  <c r="AM589" i="1"/>
  <c r="AN589" i="1"/>
  <c r="AO589" i="1"/>
  <c r="AP589" i="1"/>
  <c r="AQ589" i="1"/>
  <c r="AR589" i="1"/>
  <c r="AS589" i="1"/>
  <c r="AT589" i="1"/>
  <c r="AU589" i="1"/>
  <c r="AV589" i="1"/>
  <c r="AW589" i="1"/>
  <c r="AX589" i="1"/>
  <c r="AY589" i="1"/>
  <c r="AZ589" i="1"/>
  <c r="BA589" i="1"/>
  <c r="BB589" i="1"/>
  <c r="BC589" i="1"/>
  <c r="BD589" i="1"/>
  <c r="BE589" i="1"/>
  <c r="A617" i="1"/>
  <c r="C617" i="1"/>
  <c r="E617" i="1"/>
  <c r="F617" i="1"/>
  <c r="G617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AD617" i="1"/>
  <c r="AE617" i="1"/>
  <c r="AF617" i="1"/>
  <c r="AG617" i="1"/>
  <c r="AH617" i="1"/>
  <c r="AI617" i="1"/>
  <c r="AJ617" i="1"/>
  <c r="AK617" i="1"/>
  <c r="AL617" i="1"/>
  <c r="AM617" i="1"/>
  <c r="AN617" i="1"/>
  <c r="AO617" i="1"/>
  <c r="AP617" i="1"/>
  <c r="AQ617" i="1"/>
  <c r="AR617" i="1"/>
  <c r="AS617" i="1"/>
  <c r="AT617" i="1"/>
  <c r="AU617" i="1"/>
  <c r="AV617" i="1"/>
  <c r="AW617" i="1"/>
  <c r="AX617" i="1"/>
  <c r="AY617" i="1"/>
  <c r="AZ617" i="1"/>
  <c r="BA617" i="1"/>
  <c r="BB617" i="1"/>
  <c r="BC617" i="1"/>
  <c r="BD617" i="1"/>
  <c r="BE617" i="1"/>
  <c r="A1034" i="1"/>
  <c r="C1034" i="1"/>
  <c r="E1034" i="1"/>
  <c r="F1034" i="1"/>
  <c r="G1034" i="1"/>
  <c r="H1034" i="1"/>
  <c r="I1034" i="1"/>
  <c r="J1034" i="1"/>
  <c r="K1034" i="1"/>
  <c r="L1034" i="1"/>
  <c r="M1034" i="1"/>
  <c r="N1034" i="1"/>
  <c r="O1034" i="1"/>
  <c r="P1034" i="1"/>
  <c r="Q1034" i="1"/>
  <c r="R1034" i="1"/>
  <c r="S1034" i="1"/>
  <c r="T1034" i="1"/>
  <c r="U1034" i="1"/>
  <c r="V1034" i="1"/>
  <c r="W1034" i="1"/>
  <c r="X1034" i="1"/>
  <c r="Y1034" i="1"/>
  <c r="Z1034" i="1"/>
  <c r="AA1034" i="1"/>
  <c r="AB1034" i="1"/>
  <c r="AC1034" i="1"/>
  <c r="AD1034" i="1"/>
  <c r="AE1034" i="1"/>
  <c r="AF1034" i="1"/>
  <c r="AG1034" i="1"/>
  <c r="AH1034" i="1"/>
  <c r="AI1034" i="1"/>
  <c r="AJ1034" i="1"/>
  <c r="AK1034" i="1"/>
  <c r="AL1034" i="1"/>
  <c r="AM1034" i="1"/>
  <c r="AN1034" i="1"/>
  <c r="AO1034" i="1"/>
  <c r="AP1034" i="1"/>
  <c r="AQ1034" i="1"/>
  <c r="AR1034" i="1"/>
  <c r="AS1034" i="1"/>
  <c r="AT1034" i="1"/>
  <c r="AU1034" i="1"/>
  <c r="AV1034" i="1"/>
  <c r="AW1034" i="1"/>
  <c r="AX1034" i="1"/>
  <c r="AY1034" i="1"/>
  <c r="AZ1034" i="1"/>
  <c r="BA1034" i="1"/>
  <c r="BB1034" i="1"/>
  <c r="BC1034" i="1"/>
  <c r="BD1034" i="1"/>
  <c r="BE1034" i="1"/>
  <c r="A1047" i="1"/>
  <c r="C1047" i="1"/>
  <c r="E1047" i="1"/>
  <c r="F1047" i="1"/>
  <c r="G1047" i="1"/>
  <c r="H1047" i="1"/>
  <c r="I1047" i="1"/>
  <c r="J1047" i="1"/>
  <c r="K1047" i="1"/>
  <c r="L1047" i="1"/>
  <c r="M1047" i="1"/>
  <c r="N1047" i="1"/>
  <c r="O1047" i="1"/>
  <c r="P1047" i="1"/>
  <c r="Q1047" i="1"/>
  <c r="R1047" i="1"/>
  <c r="S1047" i="1"/>
  <c r="T1047" i="1"/>
  <c r="U1047" i="1"/>
  <c r="V1047" i="1"/>
  <c r="W1047" i="1"/>
  <c r="X1047" i="1"/>
  <c r="Y1047" i="1"/>
  <c r="Z1047" i="1"/>
  <c r="AA1047" i="1"/>
  <c r="AB1047" i="1"/>
  <c r="AC1047" i="1"/>
  <c r="AD1047" i="1"/>
  <c r="AE1047" i="1"/>
  <c r="AF1047" i="1"/>
  <c r="AG1047" i="1"/>
  <c r="AH1047" i="1"/>
  <c r="AI1047" i="1"/>
  <c r="AJ1047" i="1"/>
  <c r="AK1047" i="1"/>
  <c r="AL1047" i="1"/>
  <c r="AM1047" i="1"/>
  <c r="AN1047" i="1"/>
  <c r="AO1047" i="1"/>
  <c r="AP1047" i="1"/>
  <c r="AQ1047" i="1"/>
  <c r="AR1047" i="1"/>
  <c r="AS1047" i="1"/>
  <c r="AT1047" i="1"/>
  <c r="AU1047" i="1"/>
  <c r="AV1047" i="1"/>
  <c r="AW1047" i="1"/>
  <c r="AX1047" i="1"/>
  <c r="AY1047" i="1"/>
  <c r="AZ1047" i="1"/>
  <c r="BA1047" i="1"/>
  <c r="BB1047" i="1"/>
  <c r="BC1047" i="1"/>
  <c r="BD1047" i="1"/>
  <c r="BE1047" i="1"/>
  <c r="A1430" i="1"/>
  <c r="C1430" i="1"/>
  <c r="E1430" i="1"/>
  <c r="F1430" i="1"/>
  <c r="G1430" i="1"/>
  <c r="H1430" i="1"/>
  <c r="I1430" i="1"/>
  <c r="J1430" i="1"/>
  <c r="K1430" i="1"/>
  <c r="L1430" i="1"/>
  <c r="M1430" i="1"/>
  <c r="N1430" i="1"/>
  <c r="O1430" i="1"/>
  <c r="P1430" i="1"/>
  <c r="Q1430" i="1"/>
  <c r="R1430" i="1"/>
  <c r="S1430" i="1"/>
  <c r="T1430" i="1"/>
  <c r="U1430" i="1"/>
  <c r="V1430" i="1"/>
  <c r="W1430" i="1"/>
  <c r="X1430" i="1"/>
  <c r="Y1430" i="1"/>
  <c r="Z1430" i="1"/>
  <c r="AA1430" i="1"/>
  <c r="AB1430" i="1"/>
  <c r="AC1430" i="1"/>
  <c r="AD1430" i="1"/>
  <c r="AE1430" i="1"/>
  <c r="AF1430" i="1"/>
  <c r="AG1430" i="1"/>
  <c r="AH1430" i="1"/>
  <c r="AI1430" i="1"/>
  <c r="AJ1430" i="1"/>
  <c r="AK1430" i="1"/>
  <c r="AL1430" i="1"/>
  <c r="AM1430" i="1"/>
  <c r="AN1430" i="1"/>
  <c r="AO1430" i="1"/>
  <c r="AP1430" i="1"/>
  <c r="AQ1430" i="1"/>
  <c r="AR1430" i="1"/>
  <c r="AS1430" i="1"/>
  <c r="AT1430" i="1"/>
  <c r="AU1430" i="1"/>
  <c r="AV1430" i="1"/>
  <c r="AW1430" i="1"/>
  <c r="AX1430" i="1"/>
  <c r="AY1430" i="1"/>
  <c r="AZ1430" i="1"/>
  <c r="BA1430" i="1"/>
  <c r="BB1430" i="1"/>
  <c r="BC1430" i="1"/>
  <c r="BD1430" i="1"/>
  <c r="BE1430" i="1"/>
  <c r="A1448" i="1"/>
  <c r="C1448" i="1"/>
  <c r="E1448" i="1"/>
  <c r="F1448" i="1"/>
  <c r="G1448" i="1"/>
  <c r="H1448" i="1"/>
  <c r="I1448" i="1"/>
  <c r="J1448" i="1"/>
  <c r="K1448" i="1"/>
  <c r="L1448" i="1"/>
  <c r="M1448" i="1"/>
  <c r="N1448" i="1"/>
  <c r="O1448" i="1"/>
  <c r="P1448" i="1"/>
  <c r="Q1448" i="1"/>
  <c r="R1448" i="1"/>
  <c r="S1448" i="1"/>
  <c r="T1448" i="1"/>
  <c r="U1448" i="1"/>
  <c r="V1448" i="1"/>
  <c r="W1448" i="1"/>
  <c r="X1448" i="1"/>
  <c r="Y1448" i="1"/>
  <c r="Z1448" i="1"/>
  <c r="AA1448" i="1"/>
  <c r="AB1448" i="1"/>
  <c r="AC1448" i="1"/>
  <c r="AD1448" i="1"/>
  <c r="AE1448" i="1"/>
  <c r="AF1448" i="1"/>
  <c r="AG1448" i="1"/>
  <c r="AH1448" i="1"/>
  <c r="AI1448" i="1"/>
  <c r="AJ1448" i="1"/>
  <c r="AK1448" i="1"/>
  <c r="AL1448" i="1"/>
  <c r="AM1448" i="1"/>
  <c r="AN1448" i="1"/>
  <c r="AO1448" i="1"/>
  <c r="AP1448" i="1"/>
  <c r="AQ1448" i="1"/>
  <c r="AR1448" i="1"/>
  <c r="AS1448" i="1"/>
  <c r="AT1448" i="1"/>
  <c r="AU1448" i="1"/>
  <c r="AV1448" i="1"/>
  <c r="AW1448" i="1"/>
  <c r="AX1448" i="1"/>
  <c r="AY1448" i="1"/>
  <c r="AZ1448" i="1"/>
  <c r="BA1448" i="1"/>
  <c r="BB1448" i="1"/>
  <c r="BC1448" i="1"/>
  <c r="BD1448" i="1"/>
  <c r="BE1448" i="1"/>
  <c r="A1065" i="1"/>
  <c r="C1065" i="1"/>
  <c r="E1065" i="1"/>
  <c r="F1065" i="1"/>
  <c r="G1065" i="1"/>
  <c r="H1065" i="1"/>
  <c r="I1065" i="1"/>
  <c r="J1065" i="1"/>
  <c r="K1065" i="1"/>
  <c r="L1065" i="1"/>
  <c r="M1065" i="1"/>
  <c r="N1065" i="1"/>
  <c r="O1065" i="1"/>
  <c r="P1065" i="1"/>
  <c r="Q1065" i="1"/>
  <c r="R1065" i="1"/>
  <c r="S1065" i="1"/>
  <c r="T1065" i="1"/>
  <c r="U1065" i="1"/>
  <c r="V1065" i="1"/>
  <c r="W1065" i="1"/>
  <c r="X1065" i="1"/>
  <c r="Y1065" i="1"/>
  <c r="Z1065" i="1"/>
  <c r="AA1065" i="1"/>
  <c r="AB1065" i="1"/>
  <c r="AC1065" i="1"/>
  <c r="AD1065" i="1"/>
  <c r="AE1065" i="1"/>
  <c r="AF1065" i="1"/>
  <c r="AG1065" i="1"/>
  <c r="AH1065" i="1"/>
  <c r="AI1065" i="1"/>
  <c r="AJ1065" i="1"/>
  <c r="AK1065" i="1"/>
  <c r="AL1065" i="1"/>
  <c r="AM1065" i="1"/>
  <c r="AN1065" i="1"/>
  <c r="AO1065" i="1"/>
  <c r="AP1065" i="1"/>
  <c r="AQ1065" i="1"/>
  <c r="AR1065" i="1"/>
  <c r="AS1065" i="1"/>
  <c r="AT1065" i="1"/>
  <c r="AU1065" i="1"/>
  <c r="AV1065" i="1"/>
  <c r="AW1065" i="1"/>
  <c r="AX1065" i="1"/>
  <c r="AY1065" i="1"/>
  <c r="AZ1065" i="1"/>
  <c r="BA1065" i="1"/>
  <c r="BB1065" i="1"/>
  <c r="BC1065" i="1"/>
  <c r="BD1065" i="1"/>
  <c r="BE1065" i="1"/>
  <c r="A703" i="1"/>
  <c r="C703" i="1"/>
  <c r="E703" i="1"/>
  <c r="F703" i="1"/>
  <c r="G703" i="1"/>
  <c r="H703" i="1"/>
  <c r="I703" i="1"/>
  <c r="J703" i="1"/>
  <c r="K703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AD703" i="1"/>
  <c r="AE703" i="1"/>
  <c r="AF703" i="1"/>
  <c r="AG703" i="1"/>
  <c r="AH703" i="1"/>
  <c r="AI703" i="1"/>
  <c r="AJ703" i="1"/>
  <c r="AK703" i="1"/>
  <c r="AL703" i="1"/>
  <c r="AM703" i="1"/>
  <c r="AN703" i="1"/>
  <c r="AO703" i="1"/>
  <c r="AP703" i="1"/>
  <c r="AQ703" i="1"/>
  <c r="AR703" i="1"/>
  <c r="AS703" i="1"/>
  <c r="AT703" i="1"/>
  <c r="AU703" i="1"/>
  <c r="AV703" i="1"/>
  <c r="AW703" i="1"/>
  <c r="AX703" i="1"/>
  <c r="AY703" i="1"/>
  <c r="AZ703" i="1"/>
  <c r="BA703" i="1"/>
  <c r="BB703" i="1"/>
  <c r="BC703" i="1"/>
  <c r="BD703" i="1"/>
  <c r="BE703" i="1"/>
  <c r="A721" i="1"/>
  <c r="C721" i="1"/>
  <c r="E721" i="1"/>
  <c r="F721" i="1"/>
  <c r="G721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AB721" i="1"/>
  <c r="AC721" i="1"/>
  <c r="AD721" i="1"/>
  <c r="AE721" i="1"/>
  <c r="AF721" i="1"/>
  <c r="AG721" i="1"/>
  <c r="AH721" i="1"/>
  <c r="AI721" i="1"/>
  <c r="AJ721" i="1"/>
  <c r="AK721" i="1"/>
  <c r="AL721" i="1"/>
  <c r="AM721" i="1"/>
  <c r="AN721" i="1"/>
  <c r="AO721" i="1"/>
  <c r="AP721" i="1"/>
  <c r="AQ721" i="1"/>
  <c r="AR721" i="1"/>
  <c r="AS721" i="1"/>
  <c r="AT721" i="1"/>
  <c r="AU721" i="1"/>
  <c r="AV721" i="1"/>
  <c r="AW721" i="1"/>
  <c r="AX721" i="1"/>
  <c r="AY721" i="1"/>
  <c r="AZ721" i="1"/>
  <c r="BA721" i="1"/>
  <c r="BB721" i="1"/>
  <c r="BC721" i="1"/>
  <c r="BD721" i="1"/>
  <c r="BE721" i="1"/>
  <c r="A1350" i="1"/>
  <c r="C1350" i="1"/>
  <c r="E1350" i="1"/>
  <c r="F1350" i="1"/>
  <c r="G1350" i="1"/>
  <c r="H1350" i="1"/>
  <c r="I1350" i="1"/>
  <c r="J1350" i="1"/>
  <c r="K1350" i="1"/>
  <c r="L1350" i="1"/>
  <c r="M1350" i="1"/>
  <c r="N1350" i="1"/>
  <c r="O1350" i="1"/>
  <c r="P1350" i="1"/>
  <c r="Q1350" i="1"/>
  <c r="R1350" i="1"/>
  <c r="S1350" i="1"/>
  <c r="T1350" i="1"/>
  <c r="U1350" i="1"/>
  <c r="V1350" i="1"/>
  <c r="W1350" i="1"/>
  <c r="X1350" i="1"/>
  <c r="Y1350" i="1"/>
  <c r="Z1350" i="1"/>
  <c r="AA1350" i="1"/>
  <c r="AB1350" i="1"/>
  <c r="AC1350" i="1"/>
  <c r="AD1350" i="1"/>
  <c r="AE1350" i="1"/>
  <c r="AF1350" i="1"/>
  <c r="AG1350" i="1"/>
  <c r="AH1350" i="1"/>
  <c r="AI1350" i="1"/>
  <c r="AJ1350" i="1"/>
  <c r="AK1350" i="1"/>
  <c r="AL1350" i="1"/>
  <c r="AM1350" i="1"/>
  <c r="AN1350" i="1"/>
  <c r="AO1350" i="1"/>
  <c r="AP1350" i="1"/>
  <c r="AQ1350" i="1"/>
  <c r="AR1350" i="1"/>
  <c r="AS1350" i="1"/>
  <c r="AT1350" i="1"/>
  <c r="AU1350" i="1"/>
  <c r="AV1350" i="1"/>
  <c r="AW1350" i="1"/>
  <c r="AX1350" i="1"/>
  <c r="AY1350" i="1"/>
  <c r="AZ1350" i="1"/>
  <c r="BA1350" i="1"/>
  <c r="BB1350" i="1"/>
  <c r="BC1350" i="1"/>
  <c r="BD1350" i="1"/>
  <c r="BE1350" i="1"/>
  <c r="A1369" i="1"/>
  <c r="C1369" i="1"/>
  <c r="E1369" i="1"/>
  <c r="F1369" i="1"/>
  <c r="G1369" i="1"/>
  <c r="H1369" i="1"/>
  <c r="I1369" i="1"/>
  <c r="J1369" i="1"/>
  <c r="K1369" i="1"/>
  <c r="L1369" i="1"/>
  <c r="M1369" i="1"/>
  <c r="N1369" i="1"/>
  <c r="O1369" i="1"/>
  <c r="P1369" i="1"/>
  <c r="Q1369" i="1"/>
  <c r="R1369" i="1"/>
  <c r="S1369" i="1"/>
  <c r="T1369" i="1"/>
  <c r="U1369" i="1"/>
  <c r="V1369" i="1"/>
  <c r="W1369" i="1"/>
  <c r="X1369" i="1"/>
  <c r="Y1369" i="1"/>
  <c r="Z1369" i="1"/>
  <c r="AA1369" i="1"/>
  <c r="AB1369" i="1"/>
  <c r="AC1369" i="1"/>
  <c r="AD1369" i="1"/>
  <c r="AE1369" i="1"/>
  <c r="AF1369" i="1"/>
  <c r="AG1369" i="1"/>
  <c r="AH1369" i="1"/>
  <c r="AI1369" i="1"/>
  <c r="AJ1369" i="1"/>
  <c r="AK1369" i="1"/>
  <c r="AL1369" i="1"/>
  <c r="AM1369" i="1"/>
  <c r="AN1369" i="1"/>
  <c r="AO1369" i="1"/>
  <c r="AP1369" i="1"/>
  <c r="AQ1369" i="1"/>
  <c r="AR1369" i="1"/>
  <c r="AS1369" i="1"/>
  <c r="AT1369" i="1"/>
  <c r="AU1369" i="1"/>
  <c r="AV1369" i="1"/>
  <c r="AW1369" i="1"/>
  <c r="AX1369" i="1"/>
  <c r="AY1369" i="1"/>
  <c r="AZ1369" i="1"/>
  <c r="BA1369" i="1"/>
  <c r="BB1369" i="1"/>
  <c r="BC1369" i="1"/>
  <c r="BD1369" i="1"/>
  <c r="BE1369" i="1"/>
  <c r="A261" i="1"/>
  <c r="C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A282" i="1"/>
  <c r="C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A297" i="1"/>
  <c r="C297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A1476" i="1"/>
  <c r="C1476" i="1"/>
  <c r="E1476" i="1"/>
  <c r="F1476" i="1"/>
  <c r="G1476" i="1"/>
  <c r="H1476" i="1"/>
  <c r="I1476" i="1"/>
  <c r="J1476" i="1"/>
  <c r="K1476" i="1"/>
  <c r="L1476" i="1"/>
  <c r="M1476" i="1"/>
  <c r="N1476" i="1"/>
  <c r="O1476" i="1"/>
  <c r="P1476" i="1"/>
  <c r="Q1476" i="1"/>
  <c r="R1476" i="1"/>
  <c r="S1476" i="1"/>
  <c r="T1476" i="1"/>
  <c r="U1476" i="1"/>
  <c r="V1476" i="1"/>
  <c r="W1476" i="1"/>
  <c r="X1476" i="1"/>
  <c r="Y1476" i="1"/>
  <c r="Z1476" i="1"/>
  <c r="AA1476" i="1"/>
  <c r="AB1476" i="1"/>
  <c r="AC1476" i="1"/>
  <c r="AD1476" i="1"/>
  <c r="AE1476" i="1"/>
  <c r="AF1476" i="1"/>
  <c r="AG1476" i="1"/>
  <c r="AH1476" i="1"/>
  <c r="AI1476" i="1"/>
  <c r="AJ1476" i="1"/>
  <c r="AK1476" i="1"/>
  <c r="AL1476" i="1"/>
  <c r="AM1476" i="1"/>
  <c r="AN1476" i="1"/>
  <c r="AO1476" i="1"/>
  <c r="AP1476" i="1"/>
  <c r="AQ1476" i="1"/>
  <c r="AR1476" i="1"/>
  <c r="AS1476" i="1"/>
  <c r="AT1476" i="1"/>
  <c r="AU1476" i="1"/>
  <c r="AV1476" i="1"/>
  <c r="AW1476" i="1"/>
  <c r="AX1476" i="1"/>
  <c r="AY1476" i="1"/>
  <c r="AZ1476" i="1"/>
  <c r="BA1476" i="1"/>
  <c r="BB1476" i="1"/>
  <c r="BC1476" i="1"/>
  <c r="BD1476" i="1"/>
  <c r="BE1476" i="1"/>
  <c r="A1258" i="1"/>
  <c r="C1258" i="1"/>
  <c r="E1258" i="1"/>
  <c r="F1258" i="1"/>
  <c r="G1258" i="1"/>
  <c r="H1258" i="1"/>
  <c r="I1258" i="1"/>
  <c r="J1258" i="1"/>
  <c r="K1258" i="1"/>
  <c r="L1258" i="1"/>
  <c r="M1258" i="1"/>
  <c r="N1258" i="1"/>
  <c r="O1258" i="1"/>
  <c r="P1258" i="1"/>
  <c r="Q1258" i="1"/>
  <c r="R1258" i="1"/>
  <c r="S1258" i="1"/>
  <c r="T1258" i="1"/>
  <c r="U1258" i="1"/>
  <c r="V1258" i="1"/>
  <c r="W1258" i="1"/>
  <c r="X1258" i="1"/>
  <c r="Y1258" i="1"/>
  <c r="Z1258" i="1"/>
  <c r="AA1258" i="1"/>
  <c r="AB1258" i="1"/>
  <c r="AC1258" i="1"/>
  <c r="AD1258" i="1"/>
  <c r="AE1258" i="1"/>
  <c r="AF1258" i="1"/>
  <c r="AG1258" i="1"/>
  <c r="AH1258" i="1"/>
  <c r="AI1258" i="1"/>
  <c r="AJ1258" i="1"/>
  <c r="AK1258" i="1"/>
  <c r="AL1258" i="1"/>
  <c r="AM1258" i="1"/>
  <c r="AN1258" i="1"/>
  <c r="AO1258" i="1"/>
  <c r="AP1258" i="1"/>
  <c r="AQ1258" i="1"/>
  <c r="AR1258" i="1"/>
  <c r="AS1258" i="1"/>
  <c r="AT1258" i="1"/>
  <c r="AU1258" i="1"/>
  <c r="AV1258" i="1"/>
  <c r="AW1258" i="1"/>
  <c r="AX1258" i="1"/>
  <c r="AY1258" i="1"/>
  <c r="AZ1258" i="1"/>
  <c r="BA1258" i="1"/>
  <c r="BB1258" i="1"/>
  <c r="BC1258" i="1"/>
  <c r="BD1258" i="1"/>
  <c r="BE1258" i="1"/>
  <c r="A1279" i="1"/>
  <c r="C1279" i="1"/>
  <c r="E1279" i="1"/>
  <c r="F1279" i="1"/>
  <c r="G1279" i="1"/>
  <c r="H1279" i="1"/>
  <c r="I1279" i="1"/>
  <c r="J1279" i="1"/>
  <c r="K1279" i="1"/>
  <c r="L1279" i="1"/>
  <c r="M1279" i="1"/>
  <c r="N1279" i="1"/>
  <c r="O1279" i="1"/>
  <c r="P1279" i="1"/>
  <c r="Q1279" i="1"/>
  <c r="R1279" i="1"/>
  <c r="S1279" i="1"/>
  <c r="T1279" i="1"/>
  <c r="U1279" i="1"/>
  <c r="V1279" i="1"/>
  <c r="W1279" i="1"/>
  <c r="X1279" i="1"/>
  <c r="Y1279" i="1"/>
  <c r="Z1279" i="1"/>
  <c r="AA1279" i="1"/>
  <c r="AB1279" i="1"/>
  <c r="AC1279" i="1"/>
  <c r="AD1279" i="1"/>
  <c r="AE1279" i="1"/>
  <c r="AF1279" i="1"/>
  <c r="AG1279" i="1"/>
  <c r="AH1279" i="1"/>
  <c r="AI1279" i="1"/>
  <c r="AJ1279" i="1"/>
  <c r="AK1279" i="1"/>
  <c r="AL1279" i="1"/>
  <c r="AM1279" i="1"/>
  <c r="AN1279" i="1"/>
  <c r="AO1279" i="1"/>
  <c r="AP1279" i="1"/>
  <c r="AQ1279" i="1"/>
  <c r="AR1279" i="1"/>
  <c r="AS1279" i="1"/>
  <c r="AT1279" i="1"/>
  <c r="AU1279" i="1"/>
  <c r="AV1279" i="1"/>
  <c r="AW1279" i="1"/>
  <c r="AX1279" i="1"/>
  <c r="AY1279" i="1"/>
  <c r="AZ1279" i="1"/>
  <c r="BA1279" i="1"/>
  <c r="BB1279" i="1"/>
  <c r="BC1279" i="1"/>
  <c r="BD1279" i="1"/>
  <c r="BE1279" i="1"/>
  <c r="A486" i="1"/>
  <c r="C486" i="1"/>
  <c r="E486" i="1"/>
  <c r="F486" i="1"/>
  <c r="G486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AG486" i="1"/>
  <c r="AH486" i="1"/>
  <c r="AI486" i="1"/>
  <c r="AJ486" i="1"/>
  <c r="AK486" i="1"/>
  <c r="AL486" i="1"/>
  <c r="AM486" i="1"/>
  <c r="AN486" i="1"/>
  <c r="AO486" i="1"/>
  <c r="AP486" i="1"/>
  <c r="AQ486" i="1"/>
  <c r="AR486" i="1"/>
  <c r="AS486" i="1"/>
  <c r="AT486" i="1"/>
  <c r="AU486" i="1"/>
  <c r="AV486" i="1"/>
  <c r="AW486" i="1"/>
  <c r="AX486" i="1"/>
  <c r="AY486" i="1"/>
  <c r="AZ486" i="1"/>
  <c r="BA486" i="1"/>
  <c r="BB486" i="1"/>
  <c r="BC486" i="1"/>
  <c r="BD486" i="1"/>
  <c r="BE486" i="1"/>
  <c r="A506" i="1"/>
  <c r="C506" i="1"/>
  <c r="E506" i="1"/>
  <c r="F506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AG506" i="1"/>
  <c r="AH506" i="1"/>
  <c r="AI506" i="1"/>
  <c r="AJ506" i="1"/>
  <c r="AK506" i="1"/>
  <c r="AL506" i="1"/>
  <c r="AM506" i="1"/>
  <c r="AN506" i="1"/>
  <c r="AO506" i="1"/>
  <c r="AP506" i="1"/>
  <c r="AQ506" i="1"/>
  <c r="AR506" i="1"/>
  <c r="AS506" i="1"/>
  <c r="AT506" i="1"/>
  <c r="AU506" i="1"/>
  <c r="AV506" i="1"/>
  <c r="AW506" i="1"/>
  <c r="AX506" i="1"/>
  <c r="AY506" i="1"/>
  <c r="AZ506" i="1"/>
  <c r="BA506" i="1"/>
  <c r="BB506" i="1"/>
  <c r="BC506" i="1"/>
  <c r="BD506" i="1"/>
  <c r="BE506" i="1"/>
  <c r="A522" i="1"/>
  <c r="C522" i="1"/>
  <c r="E522" i="1"/>
  <c r="F522" i="1"/>
  <c r="G522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AG522" i="1"/>
  <c r="AH522" i="1"/>
  <c r="AI522" i="1"/>
  <c r="AJ522" i="1"/>
  <c r="AK522" i="1"/>
  <c r="AL522" i="1"/>
  <c r="AM522" i="1"/>
  <c r="AN522" i="1"/>
  <c r="AO522" i="1"/>
  <c r="AP522" i="1"/>
  <c r="AQ522" i="1"/>
  <c r="AR522" i="1"/>
  <c r="AS522" i="1"/>
  <c r="AT522" i="1"/>
  <c r="AU522" i="1"/>
  <c r="AV522" i="1"/>
  <c r="AW522" i="1"/>
  <c r="AX522" i="1"/>
  <c r="AY522" i="1"/>
  <c r="AZ522" i="1"/>
  <c r="BA522" i="1"/>
  <c r="BB522" i="1"/>
  <c r="BC522" i="1"/>
  <c r="BD522" i="1"/>
  <c r="BE522" i="1"/>
  <c r="A1259" i="1"/>
  <c r="C1259" i="1"/>
  <c r="E1259" i="1"/>
  <c r="F1259" i="1"/>
  <c r="G1259" i="1"/>
  <c r="H1259" i="1"/>
  <c r="I1259" i="1"/>
  <c r="J1259" i="1"/>
  <c r="K1259" i="1"/>
  <c r="L1259" i="1"/>
  <c r="M1259" i="1"/>
  <c r="N1259" i="1"/>
  <c r="O1259" i="1"/>
  <c r="P1259" i="1"/>
  <c r="Q1259" i="1"/>
  <c r="R1259" i="1"/>
  <c r="S1259" i="1"/>
  <c r="T1259" i="1"/>
  <c r="U1259" i="1"/>
  <c r="V1259" i="1"/>
  <c r="W1259" i="1"/>
  <c r="X1259" i="1"/>
  <c r="Y1259" i="1"/>
  <c r="Z1259" i="1"/>
  <c r="AA1259" i="1"/>
  <c r="AB1259" i="1"/>
  <c r="AC1259" i="1"/>
  <c r="AD1259" i="1"/>
  <c r="AE1259" i="1"/>
  <c r="AF1259" i="1"/>
  <c r="AG1259" i="1"/>
  <c r="AH1259" i="1"/>
  <c r="AI1259" i="1"/>
  <c r="AJ1259" i="1"/>
  <c r="AK1259" i="1"/>
  <c r="AL1259" i="1"/>
  <c r="AM1259" i="1"/>
  <c r="AN1259" i="1"/>
  <c r="AO1259" i="1"/>
  <c r="AP1259" i="1"/>
  <c r="AQ1259" i="1"/>
  <c r="AR1259" i="1"/>
  <c r="AS1259" i="1"/>
  <c r="AT1259" i="1"/>
  <c r="AU1259" i="1"/>
  <c r="AV1259" i="1"/>
  <c r="AW1259" i="1"/>
  <c r="AX1259" i="1"/>
  <c r="AY1259" i="1"/>
  <c r="AZ1259" i="1"/>
  <c r="BA1259" i="1"/>
  <c r="BB1259" i="1"/>
  <c r="BC1259" i="1"/>
  <c r="BD1259" i="1"/>
  <c r="BE1259" i="1"/>
  <c r="A1280" i="1"/>
  <c r="C1280" i="1"/>
  <c r="E1280" i="1"/>
  <c r="F1280" i="1"/>
  <c r="G1280" i="1"/>
  <c r="H1280" i="1"/>
  <c r="I1280" i="1"/>
  <c r="J1280" i="1"/>
  <c r="K1280" i="1"/>
  <c r="L1280" i="1"/>
  <c r="M1280" i="1"/>
  <c r="N1280" i="1"/>
  <c r="O1280" i="1"/>
  <c r="P1280" i="1"/>
  <c r="Q1280" i="1"/>
  <c r="R1280" i="1"/>
  <c r="S1280" i="1"/>
  <c r="T1280" i="1"/>
  <c r="U1280" i="1"/>
  <c r="V1280" i="1"/>
  <c r="W1280" i="1"/>
  <c r="X1280" i="1"/>
  <c r="Y1280" i="1"/>
  <c r="Z1280" i="1"/>
  <c r="AA1280" i="1"/>
  <c r="AB1280" i="1"/>
  <c r="AC1280" i="1"/>
  <c r="AD1280" i="1"/>
  <c r="AE1280" i="1"/>
  <c r="AF1280" i="1"/>
  <c r="AG1280" i="1"/>
  <c r="AH1280" i="1"/>
  <c r="AI1280" i="1"/>
  <c r="AJ1280" i="1"/>
  <c r="AK1280" i="1"/>
  <c r="AL1280" i="1"/>
  <c r="AM1280" i="1"/>
  <c r="AN1280" i="1"/>
  <c r="AO1280" i="1"/>
  <c r="AP1280" i="1"/>
  <c r="AQ1280" i="1"/>
  <c r="AR1280" i="1"/>
  <c r="AS1280" i="1"/>
  <c r="AT1280" i="1"/>
  <c r="AU1280" i="1"/>
  <c r="AV1280" i="1"/>
  <c r="AW1280" i="1"/>
  <c r="AX1280" i="1"/>
  <c r="AY1280" i="1"/>
  <c r="AZ1280" i="1"/>
  <c r="BA1280" i="1"/>
  <c r="BB1280" i="1"/>
  <c r="BC1280" i="1"/>
  <c r="BD1280" i="1"/>
  <c r="BE1280" i="1"/>
  <c r="A1101" i="1"/>
  <c r="C1101" i="1"/>
  <c r="E1101" i="1"/>
  <c r="F1101" i="1"/>
  <c r="G1101" i="1"/>
  <c r="H1101" i="1"/>
  <c r="I1101" i="1"/>
  <c r="J1101" i="1"/>
  <c r="K1101" i="1"/>
  <c r="L1101" i="1"/>
  <c r="M1101" i="1"/>
  <c r="N1101" i="1"/>
  <c r="O1101" i="1"/>
  <c r="P1101" i="1"/>
  <c r="Q1101" i="1"/>
  <c r="R1101" i="1"/>
  <c r="S1101" i="1"/>
  <c r="T1101" i="1"/>
  <c r="U1101" i="1"/>
  <c r="V1101" i="1"/>
  <c r="W1101" i="1"/>
  <c r="X1101" i="1"/>
  <c r="Y1101" i="1"/>
  <c r="Z1101" i="1"/>
  <c r="AA1101" i="1"/>
  <c r="AB1101" i="1"/>
  <c r="AC1101" i="1"/>
  <c r="AD1101" i="1"/>
  <c r="AE1101" i="1"/>
  <c r="AF1101" i="1"/>
  <c r="AG1101" i="1"/>
  <c r="AH1101" i="1"/>
  <c r="AI1101" i="1"/>
  <c r="AJ1101" i="1"/>
  <c r="AK1101" i="1"/>
  <c r="AL1101" i="1"/>
  <c r="AM1101" i="1"/>
  <c r="AN1101" i="1"/>
  <c r="AO1101" i="1"/>
  <c r="AP1101" i="1"/>
  <c r="AQ1101" i="1"/>
  <c r="AR1101" i="1"/>
  <c r="AS1101" i="1"/>
  <c r="AT1101" i="1"/>
  <c r="AU1101" i="1"/>
  <c r="AV1101" i="1"/>
  <c r="AW1101" i="1"/>
  <c r="AX1101" i="1"/>
  <c r="AY1101" i="1"/>
  <c r="AZ1101" i="1"/>
  <c r="BA1101" i="1"/>
  <c r="BB1101" i="1"/>
  <c r="BC1101" i="1"/>
  <c r="BD1101" i="1"/>
  <c r="BE1101" i="1"/>
  <c r="A1120" i="1"/>
  <c r="C1120" i="1"/>
  <c r="E1120" i="1"/>
  <c r="F1120" i="1"/>
  <c r="G1120" i="1"/>
  <c r="H1120" i="1"/>
  <c r="I1120" i="1"/>
  <c r="J1120" i="1"/>
  <c r="K1120" i="1"/>
  <c r="L1120" i="1"/>
  <c r="M1120" i="1"/>
  <c r="N1120" i="1"/>
  <c r="O1120" i="1"/>
  <c r="P1120" i="1"/>
  <c r="Q1120" i="1"/>
  <c r="R1120" i="1"/>
  <c r="S1120" i="1"/>
  <c r="T1120" i="1"/>
  <c r="U1120" i="1"/>
  <c r="V1120" i="1"/>
  <c r="W1120" i="1"/>
  <c r="X1120" i="1"/>
  <c r="Y1120" i="1"/>
  <c r="Z1120" i="1"/>
  <c r="AA1120" i="1"/>
  <c r="AB1120" i="1"/>
  <c r="AC1120" i="1"/>
  <c r="AD1120" i="1"/>
  <c r="AE1120" i="1"/>
  <c r="AF1120" i="1"/>
  <c r="AG1120" i="1"/>
  <c r="AH1120" i="1"/>
  <c r="AI1120" i="1"/>
  <c r="AJ1120" i="1"/>
  <c r="AK1120" i="1"/>
  <c r="AL1120" i="1"/>
  <c r="AM1120" i="1"/>
  <c r="AN1120" i="1"/>
  <c r="AO1120" i="1"/>
  <c r="AP1120" i="1"/>
  <c r="AQ1120" i="1"/>
  <c r="AR1120" i="1"/>
  <c r="AS1120" i="1"/>
  <c r="AT1120" i="1"/>
  <c r="AU1120" i="1"/>
  <c r="AV1120" i="1"/>
  <c r="AW1120" i="1"/>
  <c r="AX1120" i="1"/>
  <c r="AY1120" i="1"/>
  <c r="AZ1120" i="1"/>
  <c r="BA1120" i="1"/>
  <c r="BB1120" i="1"/>
  <c r="BC1120" i="1"/>
  <c r="BD1120" i="1"/>
  <c r="BE1120" i="1"/>
  <c r="A1232" i="1"/>
  <c r="C1232" i="1"/>
  <c r="E1232" i="1"/>
  <c r="F1232" i="1"/>
  <c r="G1232" i="1"/>
  <c r="H1232" i="1"/>
  <c r="I1232" i="1"/>
  <c r="J1232" i="1"/>
  <c r="K1232" i="1"/>
  <c r="L1232" i="1"/>
  <c r="M1232" i="1"/>
  <c r="N1232" i="1"/>
  <c r="O1232" i="1"/>
  <c r="P1232" i="1"/>
  <c r="Q1232" i="1"/>
  <c r="R1232" i="1"/>
  <c r="S1232" i="1"/>
  <c r="T1232" i="1"/>
  <c r="U1232" i="1"/>
  <c r="V1232" i="1"/>
  <c r="W1232" i="1"/>
  <c r="X1232" i="1"/>
  <c r="Y1232" i="1"/>
  <c r="Z1232" i="1"/>
  <c r="AA1232" i="1"/>
  <c r="AB1232" i="1"/>
  <c r="AC1232" i="1"/>
  <c r="AD1232" i="1"/>
  <c r="AE1232" i="1"/>
  <c r="AF1232" i="1"/>
  <c r="AG1232" i="1"/>
  <c r="AH1232" i="1"/>
  <c r="AI1232" i="1"/>
  <c r="AJ1232" i="1"/>
  <c r="AK1232" i="1"/>
  <c r="AL1232" i="1"/>
  <c r="AM1232" i="1"/>
  <c r="AN1232" i="1"/>
  <c r="AO1232" i="1"/>
  <c r="AP1232" i="1"/>
  <c r="AQ1232" i="1"/>
  <c r="AR1232" i="1"/>
  <c r="AS1232" i="1"/>
  <c r="AT1232" i="1"/>
  <c r="AU1232" i="1"/>
  <c r="AV1232" i="1"/>
  <c r="AW1232" i="1"/>
  <c r="AX1232" i="1"/>
  <c r="AY1232" i="1"/>
  <c r="AZ1232" i="1"/>
  <c r="BA1232" i="1"/>
  <c r="BB1232" i="1"/>
  <c r="BC1232" i="1"/>
  <c r="BD1232" i="1"/>
  <c r="BE1232" i="1"/>
  <c r="A1299" i="1"/>
  <c r="C1299" i="1"/>
  <c r="E1299" i="1"/>
  <c r="F1299" i="1"/>
  <c r="G1299" i="1"/>
  <c r="H1299" i="1"/>
  <c r="I1299" i="1"/>
  <c r="J1299" i="1"/>
  <c r="K1299" i="1"/>
  <c r="L1299" i="1"/>
  <c r="M1299" i="1"/>
  <c r="N1299" i="1"/>
  <c r="O1299" i="1"/>
  <c r="P1299" i="1"/>
  <c r="Q1299" i="1"/>
  <c r="R1299" i="1"/>
  <c r="S1299" i="1"/>
  <c r="T1299" i="1"/>
  <c r="U1299" i="1"/>
  <c r="V1299" i="1"/>
  <c r="W1299" i="1"/>
  <c r="X1299" i="1"/>
  <c r="Y1299" i="1"/>
  <c r="Z1299" i="1"/>
  <c r="AA1299" i="1"/>
  <c r="AB1299" i="1"/>
  <c r="AC1299" i="1"/>
  <c r="AD1299" i="1"/>
  <c r="AE1299" i="1"/>
  <c r="AF1299" i="1"/>
  <c r="AG1299" i="1"/>
  <c r="AH1299" i="1"/>
  <c r="AI1299" i="1"/>
  <c r="AJ1299" i="1"/>
  <c r="AK1299" i="1"/>
  <c r="AL1299" i="1"/>
  <c r="AM1299" i="1"/>
  <c r="AN1299" i="1"/>
  <c r="AO1299" i="1"/>
  <c r="AP1299" i="1"/>
  <c r="AQ1299" i="1"/>
  <c r="AR1299" i="1"/>
  <c r="AS1299" i="1"/>
  <c r="AT1299" i="1"/>
  <c r="AU1299" i="1"/>
  <c r="AV1299" i="1"/>
  <c r="AW1299" i="1"/>
  <c r="AX1299" i="1"/>
  <c r="AY1299" i="1"/>
  <c r="AZ1299" i="1"/>
  <c r="BA1299" i="1"/>
  <c r="BB1299" i="1"/>
  <c r="BC1299" i="1"/>
  <c r="BD1299" i="1"/>
  <c r="BE1299" i="1"/>
  <c r="A1239" i="1"/>
  <c r="C1239" i="1"/>
  <c r="E1239" i="1"/>
  <c r="F1239" i="1"/>
  <c r="G1239" i="1"/>
  <c r="H1239" i="1"/>
  <c r="I1239" i="1"/>
  <c r="J1239" i="1"/>
  <c r="K1239" i="1"/>
  <c r="L1239" i="1"/>
  <c r="M1239" i="1"/>
  <c r="N1239" i="1"/>
  <c r="O1239" i="1"/>
  <c r="P1239" i="1"/>
  <c r="Q1239" i="1"/>
  <c r="R1239" i="1"/>
  <c r="S1239" i="1"/>
  <c r="T1239" i="1"/>
  <c r="U1239" i="1"/>
  <c r="V1239" i="1"/>
  <c r="W1239" i="1"/>
  <c r="X1239" i="1"/>
  <c r="Y1239" i="1"/>
  <c r="Z1239" i="1"/>
  <c r="AA1239" i="1"/>
  <c r="AB1239" i="1"/>
  <c r="AC1239" i="1"/>
  <c r="AD1239" i="1"/>
  <c r="AE1239" i="1"/>
  <c r="AF1239" i="1"/>
  <c r="AG1239" i="1"/>
  <c r="AH1239" i="1"/>
  <c r="AI1239" i="1"/>
  <c r="AJ1239" i="1"/>
  <c r="AK1239" i="1"/>
  <c r="AL1239" i="1"/>
  <c r="AM1239" i="1"/>
  <c r="AN1239" i="1"/>
  <c r="AO1239" i="1"/>
  <c r="AP1239" i="1"/>
  <c r="AQ1239" i="1"/>
  <c r="AR1239" i="1"/>
  <c r="AS1239" i="1"/>
  <c r="AT1239" i="1"/>
  <c r="AU1239" i="1"/>
  <c r="AV1239" i="1"/>
  <c r="AW1239" i="1"/>
  <c r="AX1239" i="1"/>
  <c r="AY1239" i="1"/>
  <c r="AZ1239" i="1"/>
  <c r="BA1239" i="1"/>
  <c r="BB1239" i="1"/>
  <c r="BC1239" i="1"/>
  <c r="BD1239" i="1"/>
  <c r="BE1239" i="1"/>
  <c r="A322" i="1"/>
  <c r="C322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A342" i="1"/>
  <c r="C342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A368" i="1"/>
  <c r="C368" i="1"/>
  <c r="E368" i="1"/>
  <c r="F368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A598" i="1"/>
  <c r="C598" i="1"/>
  <c r="E598" i="1"/>
  <c r="F598" i="1"/>
  <c r="G598" i="1"/>
  <c r="H598" i="1"/>
  <c r="I598" i="1"/>
  <c r="J598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AG598" i="1"/>
  <c r="AH598" i="1"/>
  <c r="AI598" i="1"/>
  <c r="AJ598" i="1"/>
  <c r="AK598" i="1"/>
  <c r="AL598" i="1"/>
  <c r="AM598" i="1"/>
  <c r="AN598" i="1"/>
  <c r="AO598" i="1"/>
  <c r="AP598" i="1"/>
  <c r="AQ598" i="1"/>
  <c r="AR598" i="1"/>
  <c r="AS598" i="1"/>
  <c r="AT598" i="1"/>
  <c r="AU598" i="1"/>
  <c r="AV598" i="1"/>
  <c r="AW598" i="1"/>
  <c r="AX598" i="1"/>
  <c r="AY598" i="1"/>
  <c r="AZ598" i="1"/>
  <c r="BA598" i="1"/>
  <c r="BB598" i="1"/>
  <c r="BC598" i="1"/>
  <c r="BD598" i="1"/>
  <c r="BE598" i="1"/>
  <c r="A971" i="1"/>
  <c r="C971" i="1"/>
  <c r="E971" i="1"/>
  <c r="F971" i="1"/>
  <c r="G971" i="1"/>
  <c r="H971" i="1"/>
  <c r="I971" i="1"/>
  <c r="J971" i="1"/>
  <c r="K971" i="1"/>
  <c r="L971" i="1"/>
  <c r="M971" i="1"/>
  <c r="N971" i="1"/>
  <c r="O971" i="1"/>
  <c r="P971" i="1"/>
  <c r="Q971" i="1"/>
  <c r="R971" i="1"/>
  <c r="S971" i="1"/>
  <c r="T971" i="1"/>
  <c r="U971" i="1"/>
  <c r="V971" i="1"/>
  <c r="W971" i="1"/>
  <c r="X971" i="1"/>
  <c r="Y971" i="1"/>
  <c r="Z971" i="1"/>
  <c r="AA971" i="1"/>
  <c r="AB971" i="1"/>
  <c r="AC971" i="1"/>
  <c r="AD971" i="1"/>
  <c r="AE971" i="1"/>
  <c r="AF971" i="1"/>
  <c r="AG971" i="1"/>
  <c r="AH971" i="1"/>
  <c r="AI971" i="1"/>
  <c r="AJ971" i="1"/>
  <c r="AK971" i="1"/>
  <c r="AL971" i="1"/>
  <c r="AM971" i="1"/>
  <c r="AN971" i="1"/>
  <c r="AO971" i="1"/>
  <c r="AP971" i="1"/>
  <c r="AQ971" i="1"/>
  <c r="AR971" i="1"/>
  <c r="AS971" i="1"/>
  <c r="AT971" i="1"/>
  <c r="AU971" i="1"/>
  <c r="AV971" i="1"/>
  <c r="AW971" i="1"/>
  <c r="AX971" i="1"/>
  <c r="AY971" i="1"/>
  <c r="AZ971" i="1"/>
  <c r="BA971" i="1"/>
  <c r="BB971" i="1"/>
  <c r="BC971" i="1"/>
  <c r="BD971" i="1"/>
  <c r="BE971" i="1"/>
  <c r="A997" i="1"/>
  <c r="C997" i="1"/>
  <c r="E997" i="1"/>
  <c r="F997" i="1"/>
  <c r="G997" i="1"/>
  <c r="H997" i="1"/>
  <c r="I997" i="1"/>
  <c r="J997" i="1"/>
  <c r="K997" i="1"/>
  <c r="L997" i="1"/>
  <c r="M997" i="1"/>
  <c r="N997" i="1"/>
  <c r="O997" i="1"/>
  <c r="P997" i="1"/>
  <c r="Q997" i="1"/>
  <c r="R997" i="1"/>
  <c r="S997" i="1"/>
  <c r="T997" i="1"/>
  <c r="U997" i="1"/>
  <c r="V997" i="1"/>
  <c r="W997" i="1"/>
  <c r="X997" i="1"/>
  <c r="Y997" i="1"/>
  <c r="Z997" i="1"/>
  <c r="AA997" i="1"/>
  <c r="AB997" i="1"/>
  <c r="AC997" i="1"/>
  <c r="AD997" i="1"/>
  <c r="AE997" i="1"/>
  <c r="AF997" i="1"/>
  <c r="AG997" i="1"/>
  <c r="AH997" i="1"/>
  <c r="AI997" i="1"/>
  <c r="AJ997" i="1"/>
  <c r="AK997" i="1"/>
  <c r="AL997" i="1"/>
  <c r="AM997" i="1"/>
  <c r="AN997" i="1"/>
  <c r="AO997" i="1"/>
  <c r="AP997" i="1"/>
  <c r="AQ997" i="1"/>
  <c r="AR997" i="1"/>
  <c r="AS997" i="1"/>
  <c r="AT997" i="1"/>
  <c r="AU997" i="1"/>
  <c r="AV997" i="1"/>
  <c r="AW997" i="1"/>
  <c r="AX997" i="1"/>
  <c r="AY997" i="1"/>
  <c r="AZ997" i="1"/>
  <c r="BA997" i="1"/>
  <c r="BB997" i="1"/>
  <c r="BC997" i="1"/>
  <c r="BD997" i="1"/>
  <c r="BE997" i="1"/>
  <c r="A1015" i="1"/>
  <c r="C1015" i="1"/>
  <c r="E1015" i="1"/>
  <c r="F1015" i="1"/>
  <c r="G1015" i="1"/>
  <c r="H1015" i="1"/>
  <c r="I1015" i="1"/>
  <c r="J1015" i="1"/>
  <c r="K1015" i="1"/>
  <c r="L1015" i="1"/>
  <c r="M1015" i="1"/>
  <c r="N1015" i="1"/>
  <c r="O1015" i="1"/>
  <c r="P1015" i="1"/>
  <c r="Q1015" i="1"/>
  <c r="R1015" i="1"/>
  <c r="S1015" i="1"/>
  <c r="T1015" i="1"/>
  <c r="U1015" i="1"/>
  <c r="V1015" i="1"/>
  <c r="W1015" i="1"/>
  <c r="X1015" i="1"/>
  <c r="Y1015" i="1"/>
  <c r="Z1015" i="1"/>
  <c r="AA1015" i="1"/>
  <c r="AB1015" i="1"/>
  <c r="AC1015" i="1"/>
  <c r="AD1015" i="1"/>
  <c r="AE1015" i="1"/>
  <c r="AF1015" i="1"/>
  <c r="AG1015" i="1"/>
  <c r="AH1015" i="1"/>
  <c r="AI1015" i="1"/>
  <c r="AJ1015" i="1"/>
  <c r="AK1015" i="1"/>
  <c r="AL1015" i="1"/>
  <c r="AM1015" i="1"/>
  <c r="AN1015" i="1"/>
  <c r="AO1015" i="1"/>
  <c r="AP1015" i="1"/>
  <c r="AQ1015" i="1"/>
  <c r="AR1015" i="1"/>
  <c r="AS1015" i="1"/>
  <c r="AT1015" i="1"/>
  <c r="AU1015" i="1"/>
  <c r="AV1015" i="1"/>
  <c r="AW1015" i="1"/>
  <c r="AX1015" i="1"/>
  <c r="AY1015" i="1"/>
  <c r="AZ1015" i="1"/>
  <c r="BA1015" i="1"/>
  <c r="BB1015" i="1"/>
  <c r="BC1015" i="1"/>
  <c r="BD1015" i="1"/>
  <c r="BE1015" i="1"/>
  <c r="A1074" i="1"/>
  <c r="C1074" i="1"/>
  <c r="E1074" i="1"/>
  <c r="F1074" i="1"/>
  <c r="G1074" i="1"/>
  <c r="H1074" i="1"/>
  <c r="I1074" i="1"/>
  <c r="J1074" i="1"/>
  <c r="K1074" i="1"/>
  <c r="L1074" i="1"/>
  <c r="M1074" i="1"/>
  <c r="N1074" i="1"/>
  <c r="O1074" i="1"/>
  <c r="P1074" i="1"/>
  <c r="Q1074" i="1"/>
  <c r="R1074" i="1"/>
  <c r="S1074" i="1"/>
  <c r="T1074" i="1"/>
  <c r="U1074" i="1"/>
  <c r="V1074" i="1"/>
  <c r="W1074" i="1"/>
  <c r="X1074" i="1"/>
  <c r="Y1074" i="1"/>
  <c r="Z1074" i="1"/>
  <c r="AA1074" i="1"/>
  <c r="AB1074" i="1"/>
  <c r="AC1074" i="1"/>
  <c r="AD1074" i="1"/>
  <c r="AE1074" i="1"/>
  <c r="AF1074" i="1"/>
  <c r="AG1074" i="1"/>
  <c r="AH1074" i="1"/>
  <c r="AI1074" i="1"/>
  <c r="AJ1074" i="1"/>
  <c r="AK1074" i="1"/>
  <c r="AL1074" i="1"/>
  <c r="AM1074" i="1"/>
  <c r="AN1074" i="1"/>
  <c r="AO1074" i="1"/>
  <c r="AP1074" i="1"/>
  <c r="AQ1074" i="1"/>
  <c r="AR1074" i="1"/>
  <c r="AS1074" i="1"/>
  <c r="AT1074" i="1"/>
  <c r="AU1074" i="1"/>
  <c r="AV1074" i="1"/>
  <c r="AW1074" i="1"/>
  <c r="AX1074" i="1"/>
  <c r="AY1074" i="1"/>
  <c r="AZ1074" i="1"/>
  <c r="BA1074" i="1"/>
  <c r="BB1074" i="1"/>
  <c r="BC1074" i="1"/>
  <c r="BD1074" i="1"/>
  <c r="BE1074" i="1"/>
  <c r="A1192" i="1"/>
  <c r="C1192" i="1"/>
  <c r="E1192" i="1"/>
  <c r="F1192" i="1"/>
  <c r="G1192" i="1"/>
  <c r="H1192" i="1"/>
  <c r="I1192" i="1"/>
  <c r="J1192" i="1"/>
  <c r="K1192" i="1"/>
  <c r="L1192" i="1"/>
  <c r="M1192" i="1"/>
  <c r="N1192" i="1"/>
  <c r="O1192" i="1"/>
  <c r="P1192" i="1"/>
  <c r="Q1192" i="1"/>
  <c r="R1192" i="1"/>
  <c r="S1192" i="1"/>
  <c r="T1192" i="1"/>
  <c r="U1192" i="1"/>
  <c r="V1192" i="1"/>
  <c r="W1192" i="1"/>
  <c r="X1192" i="1"/>
  <c r="Y1192" i="1"/>
  <c r="Z1192" i="1"/>
  <c r="AA1192" i="1"/>
  <c r="AB1192" i="1"/>
  <c r="AC1192" i="1"/>
  <c r="AD1192" i="1"/>
  <c r="AE1192" i="1"/>
  <c r="AF1192" i="1"/>
  <c r="AG1192" i="1"/>
  <c r="AH1192" i="1"/>
  <c r="AI1192" i="1"/>
  <c r="AJ1192" i="1"/>
  <c r="AK1192" i="1"/>
  <c r="AL1192" i="1"/>
  <c r="AM1192" i="1"/>
  <c r="AN1192" i="1"/>
  <c r="AO1192" i="1"/>
  <c r="AP1192" i="1"/>
  <c r="AQ1192" i="1"/>
  <c r="AR1192" i="1"/>
  <c r="AS1192" i="1"/>
  <c r="AT1192" i="1"/>
  <c r="AU1192" i="1"/>
  <c r="AV1192" i="1"/>
  <c r="AW1192" i="1"/>
  <c r="AX1192" i="1"/>
  <c r="AY1192" i="1"/>
  <c r="AZ1192" i="1"/>
  <c r="BA1192" i="1"/>
  <c r="BB1192" i="1"/>
  <c r="BC1192" i="1"/>
  <c r="BD1192" i="1"/>
  <c r="BE1192" i="1"/>
  <c r="A1213" i="1"/>
  <c r="C1213" i="1"/>
  <c r="E1213" i="1"/>
  <c r="F1213" i="1"/>
  <c r="G1213" i="1"/>
  <c r="H1213" i="1"/>
  <c r="I1213" i="1"/>
  <c r="J1213" i="1"/>
  <c r="K1213" i="1"/>
  <c r="L1213" i="1"/>
  <c r="M1213" i="1"/>
  <c r="N1213" i="1"/>
  <c r="O1213" i="1"/>
  <c r="P1213" i="1"/>
  <c r="Q1213" i="1"/>
  <c r="R1213" i="1"/>
  <c r="S1213" i="1"/>
  <c r="T1213" i="1"/>
  <c r="U1213" i="1"/>
  <c r="V1213" i="1"/>
  <c r="W1213" i="1"/>
  <c r="X1213" i="1"/>
  <c r="Y1213" i="1"/>
  <c r="Z1213" i="1"/>
  <c r="AA1213" i="1"/>
  <c r="AB1213" i="1"/>
  <c r="AC1213" i="1"/>
  <c r="AD1213" i="1"/>
  <c r="AE1213" i="1"/>
  <c r="AF1213" i="1"/>
  <c r="AG1213" i="1"/>
  <c r="AH1213" i="1"/>
  <c r="AI1213" i="1"/>
  <c r="AJ1213" i="1"/>
  <c r="AK1213" i="1"/>
  <c r="AL1213" i="1"/>
  <c r="AM1213" i="1"/>
  <c r="AN1213" i="1"/>
  <c r="AO1213" i="1"/>
  <c r="AP1213" i="1"/>
  <c r="AQ1213" i="1"/>
  <c r="AR1213" i="1"/>
  <c r="AS1213" i="1"/>
  <c r="AT1213" i="1"/>
  <c r="AU1213" i="1"/>
  <c r="AV1213" i="1"/>
  <c r="AW1213" i="1"/>
  <c r="AX1213" i="1"/>
  <c r="AY1213" i="1"/>
  <c r="AZ1213" i="1"/>
  <c r="BA1213" i="1"/>
  <c r="BB1213" i="1"/>
  <c r="BC1213" i="1"/>
  <c r="BD1213" i="1"/>
  <c r="BE1213" i="1"/>
  <c r="A1389" i="1"/>
  <c r="C1389" i="1"/>
  <c r="E1389" i="1"/>
  <c r="F1389" i="1"/>
  <c r="G1389" i="1"/>
  <c r="H1389" i="1"/>
  <c r="I1389" i="1"/>
  <c r="J1389" i="1"/>
  <c r="K1389" i="1"/>
  <c r="L1389" i="1"/>
  <c r="M1389" i="1"/>
  <c r="N1389" i="1"/>
  <c r="O1389" i="1"/>
  <c r="P1389" i="1"/>
  <c r="Q1389" i="1"/>
  <c r="R1389" i="1"/>
  <c r="S1389" i="1"/>
  <c r="T1389" i="1"/>
  <c r="U1389" i="1"/>
  <c r="V1389" i="1"/>
  <c r="W1389" i="1"/>
  <c r="X1389" i="1"/>
  <c r="Y1389" i="1"/>
  <c r="Z1389" i="1"/>
  <c r="AA1389" i="1"/>
  <c r="AB1389" i="1"/>
  <c r="AC1389" i="1"/>
  <c r="AD1389" i="1"/>
  <c r="AE1389" i="1"/>
  <c r="AF1389" i="1"/>
  <c r="AG1389" i="1"/>
  <c r="AH1389" i="1"/>
  <c r="AI1389" i="1"/>
  <c r="AJ1389" i="1"/>
  <c r="AK1389" i="1"/>
  <c r="AL1389" i="1"/>
  <c r="AM1389" i="1"/>
  <c r="AN1389" i="1"/>
  <c r="AO1389" i="1"/>
  <c r="AP1389" i="1"/>
  <c r="AQ1389" i="1"/>
  <c r="AR1389" i="1"/>
  <c r="AS1389" i="1"/>
  <c r="AT1389" i="1"/>
  <c r="AU1389" i="1"/>
  <c r="AV1389" i="1"/>
  <c r="AW1389" i="1"/>
  <c r="AX1389" i="1"/>
  <c r="AY1389" i="1"/>
  <c r="AZ1389" i="1"/>
  <c r="BA1389" i="1"/>
  <c r="BB1389" i="1"/>
  <c r="BC1389" i="1"/>
  <c r="BD1389" i="1"/>
  <c r="BE1389" i="1"/>
  <c r="A1408" i="1"/>
  <c r="C1408" i="1"/>
  <c r="E1408" i="1"/>
  <c r="F1408" i="1"/>
  <c r="G1408" i="1"/>
  <c r="H1408" i="1"/>
  <c r="I1408" i="1"/>
  <c r="J1408" i="1"/>
  <c r="K1408" i="1"/>
  <c r="L1408" i="1"/>
  <c r="M1408" i="1"/>
  <c r="N1408" i="1"/>
  <c r="O1408" i="1"/>
  <c r="P1408" i="1"/>
  <c r="Q1408" i="1"/>
  <c r="R1408" i="1"/>
  <c r="S1408" i="1"/>
  <c r="T1408" i="1"/>
  <c r="U1408" i="1"/>
  <c r="V1408" i="1"/>
  <c r="W1408" i="1"/>
  <c r="X1408" i="1"/>
  <c r="Y1408" i="1"/>
  <c r="Z1408" i="1"/>
  <c r="AA1408" i="1"/>
  <c r="AB1408" i="1"/>
  <c r="AC1408" i="1"/>
  <c r="AD1408" i="1"/>
  <c r="AE1408" i="1"/>
  <c r="AF1408" i="1"/>
  <c r="AG1408" i="1"/>
  <c r="AH1408" i="1"/>
  <c r="AI1408" i="1"/>
  <c r="AJ1408" i="1"/>
  <c r="AK1408" i="1"/>
  <c r="AL1408" i="1"/>
  <c r="AM1408" i="1"/>
  <c r="AN1408" i="1"/>
  <c r="AO1408" i="1"/>
  <c r="AP1408" i="1"/>
  <c r="AQ1408" i="1"/>
  <c r="AR1408" i="1"/>
  <c r="AS1408" i="1"/>
  <c r="AT1408" i="1"/>
  <c r="AU1408" i="1"/>
  <c r="AV1408" i="1"/>
  <c r="AW1408" i="1"/>
  <c r="AX1408" i="1"/>
  <c r="AY1408" i="1"/>
  <c r="AZ1408" i="1"/>
  <c r="BA1408" i="1"/>
  <c r="BB1408" i="1"/>
  <c r="BC1408" i="1"/>
  <c r="BD1408" i="1"/>
  <c r="BE1408" i="1"/>
  <c r="A1422" i="1"/>
  <c r="C1422" i="1"/>
  <c r="E1422" i="1"/>
  <c r="F1422" i="1"/>
  <c r="G1422" i="1"/>
  <c r="H1422" i="1"/>
  <c r="I1422" i="1"/>
  <c r="J1422" i="1"/>
  <c r="K1422" i="1"/>
  <c r="L1422" i="1"/>
  <c r="M1422" i="1"/>
  <c r="N1422" i="1"/>
  <c r="O1422" i="1"/>
  <c r="P1422" i="1"/>
  <c r="Q1422" i="1"/>
  <c r="R1422" i="1"/>
  <c r="S1422" i="1"/>
  <c r="T1422" i="1"/>
  <c r="U1422" i="1"/>
  <c r="V1422" i="1"/>
  <c r="W1422" i="1"/>
  <c r="X1422" i="1"/>
  <c r="Y1422" i="1"/>
  <c r="Z1422" i="1"/>
  <c r="AA1422" i="1"/>
  <c r="AB1422" i="1"/>
  <c r="AC1422" i="1"/>
  <c r="AD1422" i="1"/>
  <c r="AE1422" i="1"/>
  <c r="AF1422" i="1"/>
  <c r="AG1422" i="1"/>
  <c r="AH1422" i="1"/>
  <c r="AI1422" i="1"/>
  <c r="AJ1422" i="1"/>
  <c r="AK1422" i="1"/>
  <c r="AL1422" i="1"/>
  <c r="AM1422" i="1"/>
  <c r="AN1422" i="1"/>
  <c r="AO1422" i="1"/>
  <c r="AP1422" i="1"/>
  <c r="AQ1422" i="1"/>
  <c r="AR1422" i="1"/>
  <c r="AS1422" i="1"/>
  <c r="AT1422" i="1"/>
  <c r="AU1422" i="1"/>
  <c r="AV1422" i="1"/>
  <c r="AW1422" i="1"/>
  <c r="AX1422" i="1"/>
  <c r="AY1422" i="1"/>
  <c r="AZ1422" i="1"/>
  <c r="BA1422" i="1"/>
  <c r="BB1422" i="1"/>
  <c r="BC1422" i="1"/>
  <c r="BD1422" i="1"/>
  <c r="BE1422" i="1"/>
  <c r="A624" i="1"/>
  <c r="C624" i="1"/>
  <c r="E624" i="1"/>
  <c r="F624" i="1"/>
  <c r="G624" i="1"/>
  <c r="H624" i="1"/>
  <c r="I624" i="1"/>
  <c r="J624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AG624" i="1"/>
  <c r="AH624" i="1"/>
  <c r="AI624" i="1"/>
  <c r="AJ624" i="1"/>
  <c r="AK624" i="1"/>
  <c r="AL624" i="1"/>
  <c r="AM624" i="1"/>
  <c r="AN624" i="1"/>
  <c r="AO624" i="1"/>
  <c r="AP624" i="1"/>
  <c r="AQ624" i="1"/>
  <c r="AR624" i="1"/>
  <c r="AS624" i="1"/>
  <c r="AT624" i="1"/>
  <c r="AU624" i="1"/>
  <c r="AV624" i="1"/>
  <c r="AW624" i="1"/>
  <c r="AX624" i="1"/>
  <c r="AY624" i="1"/>
  <c r="AZ624" i="1"/>
  <c r="BA624" i="1"/>
  <c r="BB624" i="1"/>
  <c r="BC624" i="1"/>
  <c r="BD624" i="1"/>
  <c r="BE624" i="1"/>
  <c r="A1326" i="1"/>
  <c r="C1326" i="1"/>
  <c r="E1326" i="1"/>
  <c r="F1326" i="1"/>
  <c r="G1326" i="1"/>
  <c r="H1326" i="1"/>
  <c r="I1326" i="1"/>
  <c r="J1326" i="1"/>
  <c r="K1326" i="1"/>
  <c r="L1326" i="1"/>
  <c r="M1326" i="1"/>
  <c r="N1326" i="1"/>
  <c r="O1326" i="1"/>
  <c r="P1326" i="1"/>
  <c r="Q1326" i="1"/>
  <c r="R1326" i="1"/>
  <c r="S1326" i="1"/>
  <c r="T1326" i="1"/>
  <c r="U1326" i="1"/>
  <c r="V1326" i="1"/>
  <c r="W1326" i="1"/>
  <c r="X1326" i="1"/>
  <c r="Y1326" i="1"/>
  <c r="Z1326" i="1"/>
  <c r="AA1326" i="1"/>
  <c r="AB1326" i="1"/>
  <c r="AC1326" i="1"/>
  <c r="AD1326" i="1"/>
  <c r="AE1326" i="1"/>
  <c r="AF1326" i="1"/>
  <c r="AG1326" i="1"/>
  <c r="AH1326" i="1"/>
  <c r="AI1326" i="1"/>
  <c r="AJ1326" i="1"/>
  <c r="AK1326" i="1"/>
  <c r="AL1326" i="1"/>
  <c r="AM1326" i="1"/>
  <c r="AN1326" i="1"/>
  <c r="AO1326" i="1"/>
  <c r="AP1326" i="1"/>
  <c r="AQ1326" i="1"/>
  <c r="AR1326" i="1"/>
  <c r="AS1326" i="1"/>
  <c r="AT1326" i="1"/>
  <c r="AU1326" i="1"/>
  <c r="AV1326" i="1"/>
  <c r="AW1326" i="1"/>
  <c r="AX1326" i="1"/>
  <c r="AY1326" i="1"/>
  <c r="AZ1326" i="1"/>
  <c r="BA1326" i="1"/>
  <c r="BB1326" i="1"/>
  <c r="BC1326" i="1"/>
  <c r="BD1326" i="1"/>
  <c r="BE1326" i="1"/>
  <c r="A789" i="1"/>
  <c r="C789" i="1"/>
  <c r="E789" i="1"/>
  <c r="F789" i="1"/>
  <c r="G789" i="1"/>
  <c r="H789" i="1"/>
  <c r="I789" i="1"/>
  <c r="J789" i="1"/>
  <c r="K789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X789" i="1"/>
  <c r="Y789" i="1"/>
  <c r="Z789" i="1"/>
  <c r="AA789" i="1"/>
  <c r="AB789" i="1"/>
  <c r="AC789" i="1"/>
  <c r="AD789" i="1"/>
  <c r="AE789" i="1"/>
  <c r="AF789" i="1"/>
  <c r="AG789" i="1"/>
  <c r="AH789" i="1"/>
  <c r="AI789" i="1"/>
  <c r="AJ789" i="1"/>
  <c r="AK789" i="1"/>
  <c r="AL789" i="1"/>
  <c r="AM789" i="1"/>
  <c r="AN789" i="1"/>
  <c r="AO789" i="1"/>
  <c r="AP789" i="1"/>
  <c r="AQ789" i="1"/>
  <c r="AR789" i="1"/>
  <c r="AS789" i="1"/>
  <c r="AT789" i="1"/>
  <c r="AU789" i="1"/>
  <c r="AV789" i="1"/>
  <c r="AW789" i="1"/>
  <c r="AX789" i="1"/>
  <c r="AY789" i="1"/>
  <c r="AZ789" i="1"/>
  <c r="BA789" i="1"/>
  <c r="BB789" i="1"/>
  <c r="BC789" i="1"/>
  <c r="BD789" i="1"/>
  <c r="BE789" i="1"/>
  <c r="A813" i="1"/>
  <c r="C813" i="1"/>
  <c r="E813" i="1"/>
  <c r="F813" i="1"/>
  <c r="G813" i="1"/>
  <c r="H813" i="1"/>
  <c r="I813" i="1"/>
  <c r="J813" i="1"/>
  <c r="K813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X813" i="1"/>
  <c r="Y813" i="1"/>
  <c r="Z813" i="1"/>
  <c r="AA813" i="1"/>
  <c r="AB813" i="1"/>
  <c r="AC813" i="1"/>
  <c r="AD813" i="1"/>
  <c r="AE813" i="1"/>
  <c r="AF813" i="1"/>
  <c r="AG813" i="1"/>
  <c r="AH813" i="1"/>
  <c r="AI813" i="1"/>
  <c r="AJ813" i="1"/>
  <c r="AK813" i="1"/>
  <c r="AL813" i="1"/>
  <c r="AM813" i="1"/>
  <c r="AN813" i="1"/>
  <c r="AO813" i="1"/>
  <c r="AP813" i="1"/>
  <c r="AQ813" i="1"/>
  <c r="AR813" i="1"/>
  <c r="AS813" i="1"/>
  <c r="AT813" i="1"/>
  <c r="AU813" i="1"/>
  <c r="AV813" i="1"/>
  <c r="AW813" i="1"/>
  <c r="AX813" i="1"/>
  <c r="AY813" i="1"/>
  <c r="AZ813" i="1"/>
  <c r="BA813" i="1"/>
  <c r="BB813" i="1"/>
  <c r="BC813" i="1"/>
  <c r="BD813" i="1"/>
  <c r="BE813" i="1"/>
  <c r="A258" i="1"/>
  <c r="C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A280" i="1"/>
  <c r="C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A296" i="1"/>
  <c r="C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A441" i="1"/>
  <c r="C441" i="1"/>
  <c r="E441" i="1"/>
  <c r="F441" i="1"/>
  <c r="G441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V441" i="1"/>
  <c r="AW441" i="1"/>
  <c r="AX441" i="1"/>
  <c r="AY441" i="1"/>
  <c r="AZ441" i="1"/>
  <c r="BA441" i="1"/>
  <c r="BB441" i="1"/>
  <c r="BC441" i="1"/>
  <c r="BD441" i="1"/>
  <c r="BE441" i="1"/>
  <c r="A461" i="1"/>
  <c r="C461" i="1"/>
  <c r="E461" i="1"/>
  <c r="F461" i="1"/>
  <c r="G461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V461" i="1"/>
  <c r="AW461" i="1"/>
  <c r="AX461" i="1"/>
  <c r="AY461" i="1"/>
  <c r="AZ461" i="1"/>
  <c r="BA461" i="1"/>
  <c r="BB461" i="1"/>
  <c r="BC461" i="1"/>
  <c r="BD461" i="1"/>
  <c r="BE461" i="1"/>
  <c r="A1308" i="1"/>
  <c r="C1308" i="1"/>
  <c r="E1308" i="1"/>
  <c r="F1308" i="1"/>
  <c r="G1308" i="1"/>
  <c r="H1308" i="1"/>
  <c r="I1308" i="1"/>
  <c r="J1308" i="1"/>
  <c r="K1308" i="1"/>
  <c r="L1308" i="1"/>
  <c r="M1308" i="1"/>
  <c r="N1308" i="1"/>
  <c r="O1308" i="1"/>
  <c r="P1308" i="1"/>
  <c r="Q1308" i="1"/>
  <c r="R1308" i="1"/>
  <c r="S1308" i="1"/>
  <c r="T1308" i="1"/>
  <c r="U1308" i="1"/>
  <c r="V1308" i="1"/>
  <c r="W1308" i="1"/>
  <c r="X1308" i="1"/>
  <c r="Y1308" i="1"/>
  <c r="Z1308" i="1"/>
  <c r="AA1308" i="1"/>
  <c r="AB1308" i="1"/>
  <c r="AC1308" i="1"/>
  <c r="AD1308" i="1"/>
  <c r="AE1308" i="1"/>
  <c r="AF1308" i="1"/>
  <c r="AG1308" i="1"/>
  <c r="AH1308" i="1"/>
  <c r="AI1308" i="1"/>
  <c r="AJ1308" i="1"/>
  <c r="AK1308" i="1"/>
  <c r="AL1308" i="1"/>
  <c r="AM1308" i="1"/>
  <c r="AN1308" i="1"/>
  <c r="AO1308" i="1"/>
  <c r="AP1308" i="1"/>
  <c r="AQ1308" i="1"/>
  <c r="AR1308" i="1"/>
  <c r="AS1308" i="1"/>
  <c r="AT1308" i="1"/>
  <c r="AU1308" i="1"/>
  <c r="AV1308" i="1"/>
  <c r="AW1308" i="1"/>
  <c r="AX1308" i="1"/>
  <c r="AY1308" i="1"/>
  <c r="AZ1308" i="1"/>
  <c r="BA1308" i="1"/>
  <c r="BB1308" i="1"/>
  <c r="BC1308" i="1"/>
  <c r="BD1308" i="1"/>
  <c r="BE1308" i="1"/>
  <c r="A1482" i="1"/>
  <c r="C1482" i="1"/>
  <c r="E1482" i="1"/>
  <c r="F1482" i="1"/>
  <c r="G1482" i="1"/>
  <c r="H1482" i="1"/>
  <c r="I1482" i="1"/>
  <c r="J1482" i="1"/>
  <c r="K1482" i="1"/>
  <c r="L1482" i="1"/>
  <c r="M1482" i="1"/>
  <c r="N1482" i="1"/>
  <c r="O1482" i="1"/>
  <c r="P1482" i="1"/>
  <c r="Q1482" i="1"/>
  <c r="R1482" i="1"/>
  <c r="S1482" i="1"/>
  <c r="T1482" i="1"/>
  <c r="U1482" i="1"/>
  <c r="V1482" i="1"/>
  <c r="W1482" i="1"/>
  <c r="X1482" i="1"/>
  <c r="Y1482" i="1"/>
  <c r="Z1482" i="1"/>
  <c r="AA1482" i="1"/>
  <c r="AB1482" i="1"/>
  <c r="AC1482" i="1"/>
  <c r="AD1482" i="1"/>
  <c r="AE1482" i="1"/>
  <c r="AF1482" i="1"/>
  <c r="AG1482" i="1"/>
  <c r="AH1482" i="1"/>
  <c r="AI1482" i="1"/>
  <c r="AJ1482" i="1"/>
  <c r="AK1482" i="1"/>
  <c r="AL1482" i="1"/>
  <c r="AM1482" i="1"/>
  <c r="AN1482" i="1"/>
  <c r="AO1482" i="1"/>
  <c r="AP1482" i="1"/>
  <c r="AQ1482" i="1"/>
  <c r="AR1482" i="1"/>
  <c r="AS1482" i="1"/>
  <c r="AT1482" i="1"/>
  <c r="AU1482" i="1"/>
  <c r="AV1482" i="1"/>
  <c r="AW1482" i="1"/>
  <c r="AX1482" i="1"/>
  <c r="AY1482" i="1"/>
  <c r="AZ1482" i="1"/>
  <c r="BA1482" i="1"/>
  <c r="BB1482" i="1"/>
  <c r="BC1482" i="1"/>
  <c r="BD1482" i="1"/>
  <c r="BE1482" i="1"/>
  <c r="A1496" i="1"/>
  <c r="C1496" i="1"/>
  <c r="E1496" i="1"/>
  <c r="F1496" i="1"/>
  <c r="G1496" i="1"/>
  <c r="H1496" i="1"/>
  <c r="I1496" i="1"/>
  <c r="J1496" i="1"/>
  <c r="K1496" i="1"/>
  <c r="L1496" i="1"/>
  <c r="M1496" i="1"/>
  <c r="N1496" i="1"/>
  <c r="O1496" i="1"/>
  <c r="P1496" i="1"/>
  <c r="Q1496" i="1"/>
  <c r="R1496" i="1"/>
  <c r="S1496" i="1"/>
  <c r="T1496" i="1"/>
  <c r="U1496" i="1"/>
  <c r="V1496" i="1"/>
  <c r="W1496" i="1"/>
  <c r="X1496" i="1"/>
  <c r="Y1496" i="1"/>
  <c r="Z1496" i="1"/>
  <c r="AA1496" i="1"/>
  <c r="AB1496" i="1"/>
  <c r="AC1496" i="1"/>
  <c r="AD1496" i="1"/>
  <c r="AE1496" i="1"/>
  <c r="AF1496" i="1"/>
  <c r="AG1496" i="1"/>
  <c r="AH1496" i="1"/>
  <c r="AI1496" i="1"/>
  <c r="AJ1496" i="1"/>
  <c r="AK1496" i="1"/>
  <c r="AL1496" i="1"/>
  <c r="AM1496" i="1"/>
  <c r="AN1496" i="1"/>
  <c r="AO1496" i="1"/>
  <c r="AP1496" i="1"/>
  <c r="AQ1496" i="1"/>
  <c r="AR1496" i="1"/>
  <c r="AS1496" i="1"/>
  <c r="AT1496" i="1"/>
  <c r="AU1496" i="1"/>
  <c r="AV1496" i="1"/>
  <c r="AW1496" i="1"/>
  <c r="AX1496" i="1"/>
  <c r="AY1496" i="1"/>
  <c r="AZ1496" i="1"/>
  <c r="BA1496" i="1"/>
  <c r="BB1496" i="1"/>
  <c r="BC1496" i="1"/>
  <c r="BD1496" i="1"/>
  <c r="BE1496" i="1"/>
  <c r="A1507" i="1"/>
  <c r="C1507" i="1"/>
  <c r="E1507" i="1"/>
  <c r="F1507" i="1"/>
  <c r="G1507" i="1"/>
  <c r="H1507" i="1"/>
  <c r="I1507" i="1"/>
  <c r="J1507" i="1"/>
  <c r="K1507" i="1"/>
  <c r="L1507" i="1"/>
  <c r="M1507" i="1"/>
  <c r="N1507" i="1"/>
  <c r="O1507" i="1"/>
  <c r="P1507" i="1"/>
  <c r="Q1507" i="1"/>
  <c r="R1507" i="1"/>
  <c r="S1507" i="1"/>
  <c r="T1507" i="1"/>
  <c r="U1507" i="1"/>
  <c r="V1507" i="1"/>
  <c r="W1507" i="1"/>
  <c r="X1507" i="1"/>
  <c r="Y1507" i="1"/>
  <c r="Z1507" i="1"/>
  <c r="AA1507" i="1"/>
  <c r="AB1507" i="1"/>
  <c r="AC1507" i="1"/>
  <c r="AD1507" i="1"/>
  <c r="AE1507" i="1"/>
  <c r="AF1507" i="1"/>
  <c r="AG1507" i="1"/>
  <c r="AH1507" i="1"/>
  <c r="AI1507" i="1"/>
  <c r="AJ1507" i="1"/>
  <c r="AK1507" i="1"/>
  <c r="AL1507" i="1"/>
  <c r="AM1507" i="1"/>
  <c r="AN1507" i="1"/>
  <c r="AO1507" i="1"/>
  <c r="AP1507" i="1"/>
  <c r="AQ1507" i="1"/>
  <c r="AR1507" i="1"/>
  <c r="AS1507" i="1"/>
  <c r="AT1507" i="1"/>
  <c r="AU1507" i="1"/>
  <c r="AV1507" i="1"/>
  <c r="AW1507" i="1"/>
  <c r="AX1507" i="1"/>
  <c r="AY1507" i="1"/>
  <c r="AZ1507" i="1"/>
  <c r="BA1507" i="1"/>
  <c r="BB1507" i="1"/>
  <c r="BC1507" i="1"/>
  <c r="BD1507" i="1"/>
  <c r="BE1507" i="1"/>
  <c r="A17" i="1"/>
  <c r="C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A37" i="1"/>
  <c r="C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A169" i="1"/>
  <c r="C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A188" i="1"/>
  <c r="C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A744" i="1"/>
  <c r="C744" i="1"/>
  <c r="E744" i="1"/>
  <c r="F744" i="1"/>
  <c r="G744" i="1"/>
  <c r="H744" i="1"/>
  <c r="I744" i="1"/>
  <c r="J744" i="1"/>
  <c r="K744" i="1"/>
  <c r="L744" i="1"/>
  <c r="M744" i="1"/>
  <c r="N744" i="1"/>
  <c r="O744" i="1"/>
  <c r="P744" i="1"/>
  <c r="Q744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AG744" i="1"/>
  <c r="AH744" i="1"/>
  <c r="AI744" i="1"/>
  <c r="AJ744" i="1"/>
  <c r="AK744" i="1"/>
  <c r="AL744" i="1"/>
  <c r="AM744" i="1"/>
  <c r="AN744" i="1"/>
  <c r="AO744" i="1"/>
  <c r="AP744" i="1"/>
  <c r="AQ744" i="1"/>
  <c r="AR744" i="1"/>
  <c r="AS744" i="1"/>
  <c r="AT744" i="1"/>
  <c r="AU744" i="1"/>
  <c r="AV744" i="1"/>
  <c r="AW744" i="1"/>
  <c r="AX744" i="1"/>
  <c r="AY744" i="1"/>
  <c r="AZ744" i="1"/>
  <c r="BA744" i="1"/>
  <c r="BB744" i="1"/>
  <c r="BC744" i="1"/>
  <c r="BD744" i="1"/>
  <c r="BE744" i="1"/>
  <c r="A763" i="1"/>
  <c r="C763" i="1"/>
  <c r="E763" i="1"/>
  <c r="F763" i="1"/>
  <c r="G763" i="1"/>
  <c r="H763" i="1"/>
  <c r="I763" i="1"/>
  <c r="J763" i="1"/>
  <c r="K763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X763" i="1"/>
  <c r="Y763" i="1"/>
  <c r="Z763" i="1"/>
  <c r="AA763" i="1"/>
  <c r="AB763" i="1"/>
  <c r="AC763" i="1"/>
  <c r="AD763" i="1"/>
  <c r="AE763" i="1"/>
  <c r="AF763" i="1"/>
  <c r="AG763" i="1"/>
  <c r="AH763" i="1"/>
  <c r="AI763" i="1"/>
  <c r="AJ763" i="1"/>
  <c r="AK763" i="1"/>
  <c r="AL763" i="1"/>
  <c r="AM763" i="1"/>
  <c r="AN763" i="1"/>
  <c r="AO763" i="1"/>
  <c r="AP763" i="1"/>
  <c r="AQ763" i="1"/>
  <c r="AR763" i="1"/>
  <c r="AS763" i="1"/>
  <c r="AT763" i="1"/>
  <c r="AU763" i="1"/>
  <c r="AV763" i="1"/>
  <c r="AW763" i="1"/>
  <c r="AX763" i="1"/>
  <c r="AY763" i="1"/>
  <c r="AZ763" i="1"/>
  <c r="BA763" i="1"/>
  <c r="BB763" i="1"/>
  <c r="BC763" i="1"/>
  <c r="BD763" i="1"/>
  <c r="BE763" i="1"/>
  <c r="A933" i="1"/>
  <c r="C933" i="1"/>
  <c r="E933" i="1"/>
  <c r="F933" i="1"/>
  <c r="G933" i="1"/>
  <c r="H933" i="1"/>
  <c r="I933" i="1"/>
  <c r="J933" i="1"/>
  <c r="K933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X933" i="1"/>
  <c r="Y933" i="1"/>
  <c r="Z933" i="1"/>
  <c r="AA933" i="1"/>
  <c r="AB933" i="1"/>
  <c r="AC933" i="1"/>
  <c r="AD933" i="1"/>
  <c r="AE933" i="1"/>
  <c r="AF933" i="1"/>
  <c r="AG933" i="1"/>
  <c r="AH933" i="1"/>
  <c r="AI933" i="1"/>
  <c r="AJ933" i="1"/>
  <c r="AK933" i="1"/>
  <c r="AL933" i="1"/>
  <c r="AM933" i="1"/>
  <c r="AN933" i="1"/>
  <c r="AO933" i="1"/>
  <c r="AP933" i="1"/>
  <c r="AQ933" i="1"/>
  <c r="AR933" i="1"/>
  <c r="AS933" i="1"/>
  <c r="AT933" i="1"/>
  <c r="AU933" i="1"/>
  <c r="AV933" i="1"/>
  <c r="AW933" i="1"/>
  <c r="AX933" i="1"/>
  <c r="AY933" i="1"/>
  <c r="AZ933" i="1"/>
  <c r="BA933" i="1"/>
  <c r="BB933" i="1"/>
  <c r="BC933" i="1"/>
  <c r="BD933" i="1"/>
  <c r="BE933" i="1"/>
  <c r="A959" i="1"/>
  <c r="C959" i="1"/>
  <c r="E959" i="1"/>
  <c r="F959" i="1"/>
  <c r="G959" i="1"/>
  <c r="H959" i="1"/>
  <c r="I959" i="1"/>
  <c r="J959" i="1"/>
  <c r="K959" i="1"/>
  <c r="L959" i="1"/>
  <c r="M959" i="1"/>
  <c r="N959" i="1"/>
  <c r="O959" i="1"/>
  <c r="P959" i="1"/>
  <c r="Q959" i="1"/>
  <c r="R959" i="1"/>
  <c r="S959" i="1"/>
  <c r="T959" i="1"/>
  <c r="U959" i="1"/>
  <c r="V959" i="1"/>
  <c r="W959" i="1"/>
  <c r="X959" i="1"/>
  <c r="Y959" i="1"/>
  <c r="Z959" i="1"/>
  <c r="AA959" i="1"/>
  <c r="AB959" i="1"/>
  <c r="AC959" i="1"/>
  <c r="AD959" i="1"/>
  <c r="AE959" i="1"/>
  <c r="AF959" i="1"/>
  <c r="AG959" i="1"/>
  <c r="AH959" i="1"/>
  <c r="AI959" i="1"/>
  <c r="AJ959" i="1"/>
  <c r="AK959" i="1"/>
  <c r="AL959" i="1"/>
  <c r="AM959" i="1"/>
  <c r="AN959" i="1"/>
  <c r="AO959" i="1"/>
  <c r="AP959" i="1"/>
  <c r="AQ959" i="1"/>
  <c r="AR959" i="1"/>
  <c r="AS959" i="1"/>
  <c r="AT959" i="1"/>
  <c r="AU959" i="1"/>
  <c r="AV959" i="1"/>
  <c r="AW959" i="1"/>
  <c r="AX959" i="1"/>
  <c r="AY959" i="1"/>
  <c r="AZ959" i="1"/>
  <c r="BA959" i="1"/>
  <c r="BB959" i="1"/>
  <c r="BC959" i="1"/>
  <c r="BD959" i="1"/>
  <c r="BE959" i="1"/>
  <c r="A399" i="1"/>
  <c r="C399" i="1"/>
  <c r="E399" i="1"/>
  <c r="F399" i="1"/>
  <c r="G399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AX399" i="1"/>
  <c r="AY399" i="1"/>
  <c r="AZ399" i="1"/>
  <c r="BA399" i="1"/>
  <c r="BB399" i="1"/>
  <c r="BC399" i="1"/>
  <c r="BD399" i="1"/>
  <c r="BE399" i="1"/>
  <c r="A418" i="1"/>
  <c r="C418" i="1"/>
  <c r="E418" i="1"/>
  <c r="F418" i="1"/>
  <c r="G418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V418" i="1"/>
  <c r="AW418" i="1"/>
  <c r="AX418" i="1"/>
  <c r="AY418" i="1"/>
  <c r="AZ418" i="1"/>
  <c r="BA418" i="1"/>
  <c r="BB418" i="1"/>
  <c r="BC418" i="1"/>
  <c r="BD418" i="1"/>
  <c r="BE418" i="1"/>
  <c r="A425" i="1"/>
  <c r="C425" i="1"/>
  <c r="E425" i="1"/>
  <c r="F425" i="1"/>
  <c r="G425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V425" i="1"/>
  <c r="AW425" i="1"/>
  <c r="AX425" i="1"/>
  <c r="AY425" i="1"/>
  <c r="AZ425" i="1"/>
  <c r="BA425" i="1"/>
  <c r="BB425" i="1"/>
  <c r="BC425" i="1"/>
  <c r="BD425" i="1"/>
  <c r="BE425" i="1"/>
  <c r="A1465" i="1"/>
  <c r="C1465" i="1"/>
  <c r="E1465" i="1"/>
  <c r="F1465" i="1"/>
  <c r="G1465" i="1"/>
  <c r="H1465" i="1"/>
  <c r="I1465" i="1"/>
  <c r="J1465" i="1"/>
  <c r="K1465" i="1"/>
  <c r="L1465" i="1"/>
  <c r="M1465" i="1"/>
  <c r="N1465" i="1"/>
  <c r="O1465" i="1"/>
  <c r="P1465" i="1"/>
  <c r="Q1465" i="1"/>
  <c r="R1465" i="1"/>
  <c r="S1465" i="1"/>
  <c r="T1465" i="1"/>
  <c r="U1465" i="1"/>
  <c r="V1465" i="1"/>
  <c r="W1465" i="1"/>
  <c r="X1465" i="1"/>
  <c r="Y1465" i="1"/>
  <c r="Z1465" i="1"/>
  <c r="AA1465" i="1"/>
  <c r="AB1465" i="1"/>
  <c r="AC1465" i="1"/>
  <c r="AD1465" i="1"/>
  <c r="AE1465" i="1"/>
  <c r="AF1465" i="1"/>
  <c r="AG1465" i="1"/>
  <c r="AH1465" i="1"/>
  <c r="AI1465" i="1"/>
  <c r="AJ1465" i="1"/>
  <c r="AK1465" i="1"/>
  <c r="AL1465" i="1"/>
  <c r="AM1465" i="1"/>
  <c r="AN1465" i="1"/>
  <c r="AO1465" i="1"/>
  <c r="AP1465" i="1"/>
  <c r="AQ1465" i="1"/>
  <c r="AR1465" i="1"/>
  <c r="AS1465" i="1"/>
  <c r="AT1465" i="1"/>
  <c r="AU1465" i="1"/>
  <c r="AV1465" i="1"/>
  <c r="AW1465" i="1"/>
  <c r="AX1465" i="1"/>
  <c r="AY1465" i="1"/>
  <c r="AZ1465" i="1"/>
  <c r="BA1465" i="1"/>
  <c r="BB1465" i="1"/>
  <c r="BC1465" i="1"/>
  <c r="BD1465" i="1"/>
  <c r="BE1465" i="1"/>
  <c r="A59" i="1"/>
  <c r="C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A80" i="1"/>
  <c r="C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A850" i="1"/>
  <c r="C850" i="1"/>
  <c r="E850" i="1"/>
  <c r="F850" i="1"/>
  <c r="G850" i="1"/>
  <c r="H850" i="1"/>
  <c r="I850" i="1"/>
  <c r="J850" i="1"/>
  <c r="K850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AG850" i="1"/>
  <c r="AH850" i="1"/>
  <c r="AI850" i="1"/>
  <c r="AJ850" i="1"/>
  <c r="AK850" i="1"/>
  <c r="AL850" i="1"/>
  <c r="AM850" i="1"/>
  <c r="AN850" i="1"/>
  <c r="AO850" i="1"/>
  <c r="AP850" i="1"/>
  <c r="AQ850" i="1"/>
  <c r="AR850" i="1"/>
  <c r="AS850" i="1"/>
  <c r="AT850" i="1"/>
  <c r="AU850" i="1"/>
  <c r="AV850" i="1"/>
  <c r="AW850" i="1"/>
  <c r="AX850" i="1"/>
  <c r="AY850" i="1"/>
  <c r="AZ850" i="1"/>
  <c r="BA850" i="1"/>
  <c r="BB850" i="1"/>
  <c r="BC850" i="1"/>
  <c r="BD850" i="1"/>
  <c r="BE850" i="1"/>
  <c r="A875" i="1"/>
  <c r="C875" i="1"/>
  <c r="E875" i="1"/>
  <c r="F875" i="1"/>
  <c r="G875" i="1"/>
  <c r="H875" i="1"/>
  <c r="I875" i="1"/>
  <c r="J875" i="1"/>
  <c r="K875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X875" i="1"/>
  <c r="Y875" i="1"/>
  <c r="Z875" i="1"/>
  <c r="AA875" i="1"/>
  <c r="AB875" i="1"/>
  <c r="AC875" i="1"/>
  <c r="AD875" i="1"/>
  <c r="AE875" i="1"/>
  <c r="AF875" i="1"/>
  <c r="AG875" i="1"/>
  <c r="AH875" i="1"/>
  <c r="AI875" i="1"/>
  <c r="AJ875" i="1"/>
  <c r="AK875" i="1"/>
  <c r="AL875" i="1"/>
  <c r="AM875" i="1"/>
  <c r="AN875" i="1"/>
  <c r="AO875" i="1"/>
  <c r="AP875" i="1"/>
  <c r="AQ875" i="1"/>
  <c r="AR875" i="1"/>
  <c r="AS875" i="1"/>
  <c r="AT875" i="1"/>
  <c r="AU875" i="1"/>
  <c r="AV875" i="1"/>
  <c r="AW875" i="1"/>
  <c r="AX875" i="1"/>
  <c r="AY875" i="1"/>
  <c r="AZ875" i="1"/>
  <c r="BA875" i="1"/>
  <c r="BB875" i="1"/>
  <c r="BC875" i="1"/>
  <c r="BD875" i="1"/>
  <c r="BE875" i="1"/>
  <c r="A1056" i="1"/>
  <c r="C1056" i="1"/>
  <c r="E1056" i="1"/>
  <c r="F1056" i="1"/>
  <c r="G1056" i="1"/>
  <c r="H1056" i="1"/>
  <c r="I1056" i="1"/>
  <c r="J1056" i="1"/>
  <c r="K1056" i="1"/>
  <c r="L1056" i="1"/>
  <c r="M1056" i="1"/>
  <c r="N1056" i="1"/>
  <c r="O1056" i="1"/>
  <c r="P1056" i="1"/>
  <c r="Q1056" i="1"/>
  <c r="R1056" i="1"/>
  <c r="S1056" i="1"/>
  <c r="T1056" i="1"/>
  <c r="U1056" i="1"/>
  <c r="V1056" i="1"/>
  <c r="W1056" i="1"/>
  <c r="X1056" i="1"/>
  <c r="Y1056" i="1"/>
  <c r="Z1056" i="1"/>
  <c r="AA1056" i="1"/>
  <c r="AB1056" i="1"/>
  <c r="AC1056" i="1"/>
  <c r="AD1056" i="1"/>
  <c r="AE1056" i="1"/>
  <c r="AF1056" i="1"/>
  <c r="AG1056" i="1"/>
  <c r="AH1056" i="1"/>
  <c r="AI1056" i="1"/>
  <c r="AJ1056" i="1"/>
  <c r="AK1056" i="1"/>
  <c r="AL1056" i="1"/>
  <c r="AM1056" i="1"/>
  <c r="AN1056" i="1"/>
  <c r="AO1056" i="1"/>
  <c r="AP1056" i="1"/>
  <c r="AQ1056" i="1"/>
  <c r="AR1056" i="1"/>
  <c r="AS1056" i="1"/>
  <c r="AT1056" i="1"/>
  <c r="AU1056" i="1"/>
  <c r="AV1056" i="1"/>
  <c r="AW1056" i="1"/>
  <c r="AX1056" i="1"/>
  <c r="AY1056" i="1"/>
  <c r="AZ1056" i="1"/>
  <c r="BA1056" i="1"/>
  <c r="BB1056" i="1"/>
  <c r="BC1056" i="1"/>
  <c r="BD1056" i="1"/>
  <c r="BE1056" i="1"/>
  <c r="A1082" i="1"/>
  <c r="C1082" i="1"/>
  <c r="E1082" i="1"/>
  <c r="F1082" i="1"/>
  <c r="G1082" i="1"/>
  <c r="H1082" i="1"/>
  <c r="I1082" i="1"/>
  <c r="J1082" i="1"/>
  <c r="K1082" i="1"/>
  <c r="L1082" i="1"/>
  <c r="M1082" i="1"/>
  <c r="N1082" i="1"/>
  <c r="O1082" i="1"/>
  <c r="P1082" i="1"/>
  <c r="Q1082" i="1"/>
  <c r="R1082" i="1"/>
  <c r="S1082" i="1"/>
  <c r="T1082" i="1"/>
  <c r="U1082" i="1"/>
  <c r="V1082" i="1"/>
  <c r="W1082" i="1"/>
  <c r="X1082" i="1"/>
  <c r="Y1082" i="1"/>
  <c r="Z1082" i="1"/>
  <c r="AA1082" i="1"/>
  <c r="AB1082" i="1"/>
  <c r="AC1082" i="1"/>
  <c r="AD1082" i="1"/>
  <c r="AE1082" i="1"/>
  <c r="AF1082" i="1"/>
  <c r="AG1082" i="1"/>
  <c r="AH1082" i="1"/>
  <c r="AI1082" i="1"/>
  <c r="AJ1082" i="1"/>
  <c r="AK1082" i="1"/>
  <c r="AL1082" i="1"/>
  <c r="AM1082" i="1"/>
  <c r="AN1082" i="1"/>
  <c r="AO1082" i="1"/>
  <c r="AP1082" i="1"/>
  <c r="AQ1082" i="1"/>
  <c r="AR1082" i="1"/>
  <c r="AS1082" i="1"/>
  <c r="AT1082" i="1"/>
  <c r="AU1082" i="1"/>
  <c r="AV1082" i="1"/>
  <c r="AW1082" i="1"/>
  <c r="AX1082" i="1"/>
  <c r="AY1082" i="1"/>
  <c r="AZ1082" i="1"/>
  <c r="BA1082" i="1"/>
  <c r="BB1082" i="1"/>
  <c r="BC1082" i="1"/>
  <c r="BD1082" i="1"/>
  <c r="BE1082" i="1"/>
  <c r="A1155" i="1"/>
  <c r="C1155" i="1"/>
  <c r="E1155" i="1"/>
  <c r="F1155" i="1"/>
  <c r="G1155" i="1"/>
  <c r="H1155" i="1"/>
  <c r="I1155" i="1"/>
  <c r="J1155" i="1"/>
  <c r="K1155" i="1"/>
  <c r="L1155" i="1"/>
  <c r="M1155" i="1"/>
  <c r="N1155" i="1"/>
  <c r="O1155" i="1"/>
  <c r="P1155" i="1"/>
  <c r="Q1155" i="1"/>
  <c r="R1155" i="1"/>
  <c r="S1155" i="1"/>
  <c r="T1155" i="1"/>
  <c r="U1155" i="1"/>
  <c r="V1155" i="1"/>
  <c r="W1155" i="1"/>
  <c r="X1155" i="1"/>
  <c r="Y1155" i="1"/>
  <c r="Z1155" i="1"/>
  <c r="AA1155" i="1"/>
  <c r="AB1155" i="1"/>
  <c r="AC1155" i="1"/>
  <c r="AD1155" i="1"/>
  <c r="AE1155" i="1"/>
  <c r="AF1155" i="1"/>
  <c r="AG1155" i="1"/>
  <c r="AH1155" i="1"/>
  <c r="AI1155" i="1"/>
  <c r="AJ1155" i="1"/>
  <c r="AK1155" i="1"/>
  <c r="AL1155" i="1"/>
  <c r="AM1155" i="1"/>
  <c r="AN1155" i="1"/>
  <c r="AO1155" i="1"/>
  <c r="AP1155" i="1"/>
  <c r="AQ1155" i="1"/>
  <c r="AR1155" i="1"/>
  <c r="AS1155" i="1"/>
  <c r="AT1155" i="1"/>
  <c r="AU1155" i="1"/>
  <c r="AV1155" i="1"/>
  <c r="AW1155" i="1"/>
  <c r="AX1155" i="1"/>
  <c r="AY1155" i="1"/>
  <c r="AZ1155" i="1"/>
  <c r="BA1155" i="1"/>
  <c r="BB1155" i="1"/>
  <c r="BC1155" i="1"/>
  <c r="BD1155" i="1"/>
  <c r="BE1155" i="1"/>
  <c r="A1178" i="1"/>
  <c r="C1178" i="1"/>
  <c r="E1178" i="1"/>
  <c r="F1178" i="1"/>
  <c r="G1178" i="1"/>
  <c r="H1178" i="1"/>
  <c r="I1178" i="1"/>
  <c r="J1178" i="1"/>
  <c r="K1178" i="1"/>
  <c r="L1178" i="1"/>
  <c r="M1178" i="1"/>
  <c r="N1178" i="1"/>
  <c r="O1178" i="1"/>
  <c r="P1178" i="1"/>
  <c r="Q1178" i="1"/>
  <c r="R1178" i="1"/>
  <c r="S1178" i="1"/>
  <c r="T1178" i="1"/>
  <c r="U1178" i="1"/>
  <c r="V1178" i="1"/>
  <c r="W1178" i="1"/>
  <c r="X1178" i="1"/>
  <c r="Y1178" i="1"/>
  <c r="Z1178" i="1"/>
  <c r="AA1178" i="1"/>
  <c r="AB1178" i="1"/>
  <c r="AC1178" i="1"/>
  <c r="AD1178" i="1"/>
  <c r="AE1178" i="1"/>
  <c r="AF1178" i="1"/>
  <c r="AG1178" i="1"/>
  <c r="AH1178" i="1"/>
  <c r="AI1178" i="1"/>
  <c r="AJ1178" i="1"/>
  <c r="AK1178" i="1"/>
  <c r="AL1178" i="1"/>
  <c r="AM1178" i="1"/>
  <c r="AN1178" i="1"/>
  <c r="AO1178" i="1"/>
  <c r="AP1178" i="1"/>
  <c r="AQ1178" i="1"/>
  <c r="AR1178" i="1"/>
  <c r="AS1178" i="1"/>
  <c r="AT1178" i="1"/>
  <c r="AU1178" i="1"/>
  <c r="AV1178" i="1"/>
  <c r="AW1178" i="1"/>
  <c r="AX1178" i="1"/>
  <c r="AY1178" i="1"/>
  <c r="AZ1178" i="1"/>
  <c r="BA1178" i="1"/>
  <c r="BB1178" i="1"/>
  <c r="BC1178" i="1"/>
  <c r="BD1178" i="1"/>
  <c r="BE1178" i="1"/>
  <c r="A487" i="1"/>
  <c r="C487" i="1"/>
  <c r="E487" i="1"/>
  <c r="F487" i="1"/>
  <c r="G487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AG487" i="1"/>
  <c r="AH487" i="1"/>
  <c r="AI487" i="1"/>
  <c r="AJ487" i="1"/>
  <c r="AK487" i="1"/>
  <c r="AL487" i="1"/>
  <c r="AM487" i="1"/>
  <c r="AN487" i="1"/>
  <c r="AO487" i="1"/>
  <c r="AP487" i="1"/>
  <c r="AQ487" i="1"/>
  <c r="AR487" i="1"/>
  <c r="AS487" i="1"/>
  <c r="AT487" i="1"/>
  <c r="AU487" i="1"/>
  <c r="AV487" i="1"/>
  <c r="AW487" i="1"/>
  <c r="AX487" i="1"/>
  <c r="AY487" i="1"/>
  <c r="AZ487" i="1"/>
  <c r="BA487" i="1"/>
  <c r="BB487" i="1"/>
  <c r="BC487" i="1"/>
  <c r="BD487" i="1"/>
  <c r="BE487" i="1"/>
  <c r="A507" i="1"/>
  <c r="C507" i="1"/>
  <c r="E507" i="1"/>
  <c r="F507" i="1"/>
  <c r="G507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AG507" i="1"/>
  <c r="AH507" i="1"/>
  <c r="AI507" i="1"/>
  <c r="AJ507" i="1"/>
  <c r="AK507" i="1"/>
  <c r="AL507" i="1"/>
  <c r="AM507" i="1"/>
  <c r="AN507" i="1"/>
  <c r="AO507" i="1"/>
  <c r="AP507" i="1"/>
  <c r="AQ507" i="1"/>
  <c r="AR507" i="1"/>
  <c r="AS507" i="1"/>
  <c r="AT507" i="1"/>
  <c r="AU507" i="1"/>
  <c r="AV507" i="1"/>
  <c r="AW507" i="1"/>
  <c r="AX507" i="1"/>
  <c r="AY507" i="1"/>
  <c r="AZ507" i="1"/>
  <c r="BA507" i="1"/>
  <c r="BB507" i="1"/>
  <c r="BC507" i="1"/>
  <c r="BD507" i="1"/>
  <c r="BE507" i="1"/>
  <c r="A523" i="1"/>
  <c r="C523" i="1"/>
  <c r="E523" i="1"/>
  <c r="F523" i="1"/>
  <c r="G523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AG523" i="1"/>
  <c r="AH523" i="1"/>
  <c r="AI523" i="1"/>
  <c r="AJ523" i="1"/>
  <c r="AK523" i="1"/>
  <c r="AL523" i="1"/>
  <c r="AM523" i="1"/>
  <c r="AN523" i="1"/>
  <c r="AO523" i="1"/>
  <c r="AP523" i="1"/>
  <c r="AQ523" i="1"/>
  <c r="AR523" i="1"/>
  <c r="AS523" i="1"/>
  <c r="AT523" i="1"/>
  <c r="AU523" i="1"/>
  <c r="AV523" i="1"/>
  <c r="AW523" i="1"/>
  <c r="AX523" i="1"/>
  <c r="AY523" i="1"/>
  <c r="AZ523" i="1"/>
  <c r="BA523" i="1"/>
  <c r="BB523" i="1"/>
  <c r="BC523" i="1"/>
  <c r="BD523" i="1"/>
  <c r="BE523" i="1"/>
  <c r="A976" i="1"/>
  <c r="C976" i="1"/>
  <c r="E976" i="1"/>
  <c r="F976" i="1"/>
  <c r="G976" i="1"/>
  <c r="H976" i="1"/>
  <c r="I976" i="1"/>
  <c r="J976" i="1"/>
  <c r="K976" i="1"/>
  <c r="L976" i="1"/>
  <c r="M976" i="1"/>
  <c r="N976" i="1"/>
  <c r="O976" i="1"/>
  <c r="P976" i="1"/>
  <c r="Q976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AG976" i="1"/>
  <c r="AH976" i="1"/>
  <c r="AI976" i="1"/>
  <c r="AJ976" i="1"/>
  <c r="AK976" i="1"/>
  <c r="AL976" i="1"/>
  <c r="AM976" i="1"/>
  <c r="AN976" i="1"/>
  <c r="AO976" i="1"/>
  <c r="AP976" i="1"/>
  <c r="AQ976" i="1"/>
  <c r="AR976" i="1"/>
  <c r="AS976" i="1"/>
  <c r="AT976" i="1"/>
  <c r="AU976" i="1"/>
  <c r="AV976" i="1"/>
  <c r="AW976" i="1"/>
  <c r="AX976" i="1"/>
  <c r="AY976" i="1"/>
  <c r="AZ976" i="1"/>
  <c r="BA976" i="1"/>
  <c r="BB976" i="1"/>
  <c r="BC976" i="1"/>
  <c r="BD976" i="1"/>
  <c r="BE976" i="1"/>
  <c r="A1003" i="1"/>
  <c r="C1003" i="1"/>
  <c r="E1003" i="1"/>
  <c r="F1003" i="1"/>
  <c r="G1003" i="1"/>
  <c r="H1003" i="1"/>
  <c r="I1003" i="1"/>
  <c r="J1003" i="1"/>
  <c r="K1003" i="1"/>
  <c r="L1003" i="1"/>
  <c r="M1003" i="1"/>
  <c r="N1003" i="1"/>
  <c r="O1003" i="1"/>
  <c r="P1003" i="1"/>
  <c r="Q1003" i="1"/>
  <c r="R1003" i="1"/>
  <c r="S1003" i="1"/>
  <c r="T1003" i="1"/>
  <c r="U1003" i="1"/>
  <c r="V1003" i="1"/>
  <c r="W1003" i="1"/>
  <c r="X1003" i="1"/>
  <c r="Y1003" i="1"/>
  <c r="Z1003" i="1"/>
  <c r="AA1003" i="1"/>
  <c r="AB1003" i="1"/>
  <c r="AC1003" i="1"/>
  <c r="AD1003" i="1"/>
  <c r="AE1003" i="1"/>
  <c r="AF1003" i="1"/>
  <c r="AG1003" i="1"/>
  <c r="AH1003" i="1"/>
  <c r="AI1003" i="1"/>
  <c r="AJ1003" i="1"/>
  <c r="AK1003" i="1"/>
  <c r="AL1003" i="1"/>
  <c r="AM1003" i="1"/>
  <c r="AN1003" i="1"/>
  <c r="AO1003" i="1"/>
  <c r="AP1003" i="1"/>
  <c r="AQ1003" i="1"/>
  <c r="AR1003" i="1"/>
  <c r="AS1003" i="1"/>
  <c r="AT1003" i="1"/>
  <c r="AU1003" i="1"/>
  <c r="AV1003" i="1"/>
  <c r="AW1003" i="1"/>
  <c r="AX1003" i="1"/>
  <c r="AY1003" i="1"/>
  <c r="AZ1003" i="1"/>
  <c r="BA1003" i="1"/>
  <c r="BB1003" i="1"/>
  <c r="BC1003" i="1"/>
  <c r="BD1003" i="1"/>
  <c r="BE1003" i="1"/>
  <c r="A1021" i="1"/>
  <c r="C1021" i="1"/>
  <c r="E1021" i="1"/>
  <c r="F1021" i="1"/>
  <c r="G1021" i="1"/>
  <c r="H1021" i="1"/>
  <c r="I1021" i="1"/>
  <c r="J1021" i="1"/>
  <c r="K1021" i="1"/>
  <c r="L1021" i="1"/>
  <c r="M1021" i="1"/>
  <c r="N1021" i="1"/>
  <c r="O1021" i="1"/>
  <c r="P1021" i="1"/>
  <c r="Q1021" i="1"/>
  <c r="R1021" i="1"/>
  <c r="S1021" i="1"/>
  <c r="T1021" i="1"/>
  <c r="U1021" i="1"/>
  <c r="V1021" i="1"/>
  <c r="W1021" i="1"/>
  <c r="X1021" i="1"/>
  <c r="Y1021" i="1"/>
  <c r="Z1021" i="1"/>
  <c r="AA1021" i="1"/>
  <c r="AB1021" i="1"/>
  <c r="AC1021" i="1"/>
  <c r="AD1021" i="1"/>
  <c r="AE1021" i="1"/>
  <c r="AF1021" i="1"/>
  <c r="AG1021" i="1"/>
  <c r="AH1021" i="1"/>
  <c r="AI1021" i="1"/>
  <c r="AJ1021" i="1"/>
  <c r="AK1021" i="1"/>
  <c r="AL1021" i="1"/>
  <c r="AM1021" i="1"/>
  <c r="AN1021" i="1"/>
  <c r="AO1021" i="1"/>
  <c r="AP1021" i="1"/>
  <c r="AQ1021" i="1"/>
  <c r="AR1021" i="1"/>
  <c r="AS1021" i="1"/>
  <c r="AT1021" i="1"/>
  <c r="AU1021" i="1"/>
  <c r="AV1021" i="1"/>
  <c r="AW1021" i="1"/>
  <c r="AX1021" i="1"/>
  <c r="AY1021" i="1"/>
  <c r="AZ1021" i="1"/>
  <c r="BA1021" i="1"/>
  <c r="BB1021" i="1"/>
  <c r="BC1021" i="1"/>
  <c r="BD1021" i="1"/>
  <c r="BE1021" i="1"/>
  <c r="A108" i="1"/>
  <c r="C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A130" i="1"/>
  <c r="C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A910" i="1"/>
  <c r="C910" i="1"/>
  <c r="E910" i="1"/>
  <c r="F910" i="1"/>
  <c r="G910" i="1"/>
  <c r="H910" i="1"/>
  <c r="I910" i="1"/>
  <c r="J910" i="1"/>
  <c r="K910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AG910" i="1"/>
  <c r="AH910" i="1"/>
  <c r="AI910" i="1"/>
  <c r="AJ910" i="1"/>
  <c r="AK910" i="1"/>
  <c r="AL910" i="1"/>
  <c r="AM910" i="1"/>
  <c r="AN910" i="1"/>
  <c r="AO910" i="1"/>
  <c r="AP910" i="1"/>
  <c r="AQ910" i="1"/>
  <c r="AR910" i="1"/>
  <c r="AS910" i="1"/>
  <c r="AT910" i="1"/>
  <c r="AU910" i="1"/>
  <c r="AV910" i="1"/>
  <c r="AW910" i="1"/>
  <c r="AX910" i="1"/>
  <c r="AY910" i="1"/>
  <c r="AZ910" i="1"/>
  <c r="BA910" i="1"/>
  <c r="BB910" i="1"/>
  <c r="BC910" i="1"/>
  <c r="BD910" i="1"/>
  <c r="BE910" i="1"/>
  <c r="A936" i="1"/>
  <c r="C936" i="1"/>
  <c r="E936" i="1"/>
  <c r="F936" i="1"/>
  <c r="G936" i="1"/>
  <c r="H936" i="1"/>
  <c r="I936" i="1"/>
  <c r="J936" i="1"/>
  <c r="K936" i="1"/>
  <c r="L936" i="1"/>
  <c r="M936" i="1"/>
  <c r="N936" i="1"/>
  <c r="O936" i="1"/>
  <c r="P936" i="1"/>
  <c r="Q936" i="1"/>
  <c r="R936" i="1"/>
  <c r="S936" i="1"/>
  <c r="T936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AG936" i="1"/>
  <c r="AH936" i="1"/>
  <c r="AI936" i="1"/>
  <c r="AJ936" i="1"/>
  <c r="AK936" i="1"/>
  <c r="AL936" i="1"/>
  <c r="AM936" i="1"/>
  <c r="AN936" i="1"/>
  <c r="AO936" i="1"/>
  <c r="AP936" i="1"/>
  <c r="AQ936" i="1"/>
  <c r="AR936" i="1"/>
  <c r="AS936" i="1"/>
  <c r="AT936" i="1"/>
  <c r="AU936" i="1"/>
  <c r="AV936" i="1"/>
  <c r="AW936" i="1"/>
  <c r="AX936" i="1"/>
  <c r="AY936" i="1"/>
  <c r="AZ936" i="1"/>
  <c r="BA936" i="1"/>
  <c r="BB936" i="1"/>
  <c r="BC936" i="1"/>
  <c r="BD936" i="1"/>
  <c r="BE936" i="1"/>
  <c r="A1245" i="1"/>
  <c r="C1245" i="1"/>
  <c r="E1245" i="1"/>
  <c r="F1245" i="1"/>
  <c r="G1245" i="1"/>
  <c r="H1245" i="1"/>
  <c r="I1245" i="1"/>
  <c r="J1245" i="1"/>
  <c r="K1245" i="1"/>
  <c r="L1245" i="1"/>
  <c r="M1245" i="1"/>
  <c r="N1245" i="1"/>
  <c r="O1245" i="1"/>
  <c r="P1245" i="1"/>
  <c r="Q1245" i="1"/>
  <c r="R1245" i="1"/>
  <c r="S1245" i="1"/>
  <c r="T1245" i="1"/>
  <c r="U1245" i="1"/>
  <c r="V1245" i="1"/>
  <c r="W1245" i="1"/>
  <c r="X1245" i="1"/>
  <c r="Y1245" i="1"/>
  <c r="Z1245" i="1"/>
  <c r="AA1245" i="1"/>
  <c r="AB1245" i="1"/>
  <c r="AC1245" i="1"/>
  <c r="AD1245" i="1"/>
  <c r="AE1245" i="1"/>
  <c r="AF1245" i="1"/>
  <c r="AG1245" i="1"/>
  <c r="AH1245" i="1"/>
  <c r="AI1245" i="1"/>
  <c r="AJ1245" i="1"/>
  <c r="AK1245" i="1"/>
  <c r="AL1245" i="1"/>
  <c r="AM1245" i="1"/>
  <c r="AN1245" i="1"/>
  <c r="AO1245" i="1"/>
  <c r="AP1245" i="1"/>
  <c r="AQ1245" i="1"/>
  <c r="AR1245" i="1"/>
  <c r="AS1245" i="1"/>
  <c r="AT1245" i="1"/>
  <c r="AU1245" i="1"/>
  <c r="AV1245" i="1"/>
  <c r="AW1245" i="1"/>
  <c r="AX1245" i="1"/>
  <c r="AY1245" i="1"/>
  <c r="AZ1245" i="1"/>
  <c r="BA1245" i="1"/>
  <c r="BB1245" i="1"/>
  <c r="BC1245" i="1"/>
  <c r="BD1245" i="1"/>
  <c r="BE1245" i="1"/>
  <c r="A1266" i="1"/>
  <c r="C1266" i="1"/>
  <c r="E1266" i="1"/>
  <c r="F1266" i="1"/>
  <c r="G1266" i="1"/>
  <c r="H1266" i="1"/>
  <c r="I1266" i="1"/>
  <c r="J1266" i="1"/>
  <c r="K1266" i="1"/>
  <c r="L1266" i="1"/>
  <c r="M1266" i="1"/>
  <c r="N1266" i="1"/>
  <c r="O1266" i="1"/>
  <c r="P1266" i="1"/>
  <c r="Q1266" i="1"/>
  <c r="R1266" i="1"/>
  <c r="S1266" i="1"/>
  <c r="T1266" i="1"/>
  <c r="U1266" i="1"/>
  <c r="V1266" i="1"/>
  <c r="W1266" i="1"/>
  <c r="X1266" i="1"/>
  <c r="Y1266" i="1"/>
  <c r="Z1266" i="1"/>
  <c r="AA1266" i="1"/>
  <c r="AB1266" i="1"/>
  <c r="AC1266" i="1"/>
  <c r="AD1266" i="1"/>
  <c r="AE1266" i="1"/>
  <c r="AF1266" i="1"/>
  <c r="AG1266" i="1"/>
  <c r="AH1266" i="1"/>
  <c r="AI1266" i="1"/>
  <c r="AJ1266" i="1"/>
  <c r="AK1266" i="1"/>
  <c r="AL1266" i="1"/>
  <c r="AM1266" i="1"/>
  <c r="AN1266" i="1"/>
  <c r="AO1266" i="1"/>
  <c r="AP1266" i="1"/>
  <c r="AQ1266" i="1"/>
  <c r="AR1266" i="1"/>
  <c r="AS1266" i="1"/>
  <c r="AT1266" i="1"/>
  <c r="AU1266" i="1"/>
  <c r="AV1266" i="1"/>
  <c r="AW1266" i="1"/>
  <c r="AX1266" i="1"/>
  <c r="AY1266" i="1"/>
  <c r="AZ1266" i="1"/>
  <c r="BA1266" i="1"/>
  <c r="BB1266" i="1"/>
  <c r="BC1266" i="1"/>
  <c r="BD1266" i="1"/>
  <c r="BE1266" i="1"/>
  <c r="A1287" i="1"/>
  <c r="C1287" i="1"/>
  <c r="E1287" i="1"/>
  <c r="F1287" i="1"/>
  <c r="G1287" i="1"/>
  <c r="H1287" i="1"/>
  <c r="I1287" i="1"/>
  <c r="J1287" i="1"/>
  <c r="K1287" i="1"/>
  <c r="L1287" i="1"/>
  <c r="M1287" i="1"/>
  <c r="N1287" i="1"/>
  <c r="O1287" i="1"/>
  <c r="P1287" i="1"/>
  <c r="Q1287" i="1"/>
  <c r="R1287" i="1"/>
  <c r="S1287" i="1"/>
  <c r="T1287" i="1"/>
  <c r="U1287" i="1"/>
  <c r="V1287" i="1"/>
  <c r="W1287" i="1"/>
  <c r="X1287" i="1"/>
  <c r="Y1287" i="1"/>
  <c r="Z1287" i="1"/>
  <c r="AA1287" i="1"/>
  <c r="AB1287" i="1"/>
  <c r="AC1287" i="1"/>
  <c r="AD1287" i="1"/>
  <c r="AE1287" i="1"/>
  <c r="AF1287" i="1"/>
  <c r="AG1287" i="1"/>
  <c r="AH1287" i="1"/>
  <c r="AI1287" i="1"/>
  <c r="AJ1287" i="1"/>
  <c r="AK1287" i="1"/>
  <c r="AL1287" i="1"/>
  <c r="AM1287" i="1"/>
  <c r="AN1287" i="1"/>
  <c r="AO1287" i="1"/>
  <c r="AP1287" i="1"/>
  <c r="AQ1287" i="1"/>
  <c r="AR1287" i="1"/>
  <c r="AS1287" i="1"/>
  <c r="AT1287" i="1"/>
  <c r="AU1287" i="1"/>
  <c r="AV1287" i="1"/>
  <c r="AW1287" i="1"/>
  <c r="AX1287" i="1"/>
  <c r="AY1287" i="1"/>
  <c r="AZ1287" i="1"/>
  <c r="BA1287" i="1"/>
  <c r="BB1287" i="1"/>
  <c r="BC1287" i="1"/>
  <c r="BD1287" i="1"/>
  <c r="BE1287" i="1"/>
  <c r="A1380" i="1"/>
  <c r="C1380" i="1"/>
  <c r="E1380" i="1"/>
  <c r="F1380" i="1"/>
  <c r="G1380" i="1"/>
  <c r="H1380" i="1"/>
  <c r="I1380" i="1"/>
  <c r="J1380" i="1"/>
  <c r="K1380" i="1"/>
  <c r="L1380" i="1"/>
  <c r="M1380" i="1"/>
  <c r="N1380" i="1"/>
  <c r="O1380" i="1"/>
  <c r="P1380" i="1"/>
  <c r="Q1380" i="1"/>
  <c r="R1380" i="1"/>
  <c r="S1380" i="1"/>
  <c r="T1380" i="1"/>
  <c r="U1380" i="1"/>
  <c r="V1380" i="1"/>
  <c r="W1380" i="1"/>
  <c r="X1380" i="1"/>
  <c r="Y1380" i="1"/>
  <c r="Z1380" i="1"/>
  <c r="AA1380" i="1"/>
  <c r="AB1380" i="1"/>
  <c r="AC1380" i="1"/>
  <c r="AD1380" i="1"/>
  <c r="AE1380" i="1"/>
  <c r="AF1380" i="1"/>
  <c r="AG1380" i="1"/>
  <c r="AH1380" i="1"/>
  <c r="AI1380" i="1"/>
  <c r="AJ1380" i="1"/>
  <c r="AK1380" i="1"/>
  <c r="AL1380" i="1"/>
  <c r="AM1380" i="1"/>
  <c r="AN1380" i="1"/>
  <c r="AO1380" i="1"/>
  <c r="AP1380" i="1"/>
  <c r="AQ1380" i="1"/>
  <c r="AR1380" i="1"/>
  <c r="AS1380" i="1"/>
  <c r="AT1380" i="1"/>
  <c r="AU1380" i="1"/>
  <c r="AV1380" i="1"/>
  <c r="AW1380" i="1"/>
  <c r="AX1380" i="1"/>
  <c r="AY1380" i="1"/>
  <c r="AZ1380" i="1"/>
  <c r="BA1380" i="1"/>
  <c r="BB1380" i="1"/>
  <c r="BC1380" i="1"/>
  <c r="BD1380" i="1"/>
  <c r="BE1380" i="1"/>
  <c r="A1400" i="1"/>
  <c r="C1400" i="1"/>
  <c r="E1400" i="1"/>
  <c r="F1400" i="1"/>
  <c r="G1400" i="1"/>
  <c r="H1400" i="1"/>
  <c r="I1400" i="1"/>
  <c r="J1400" i="1"/>
  <c r="K1400" i="1"/>
  <c r="L1400" i="1"/>
  <c r="M1400" i="1"/>
  <c r="N1400" i="1"/>
  <c r="O1400" i="1"/>
  <c r="P1400" i="1"/>
  <c r="Q1400" i="1"/>
  <c r="R1400" i="1"/>
  <c r="S1400" i="1"/>
  <c r="T1400" i="1"/>
  <c r="U1400" i="1"/>
  <c r="V1400" i="1"/>
  <c r="W1400" i="1"/>
  <c r="X1400" i="1"/>
  <c r="Y1400" i="1"/>
  <c r="Z1400" i="1"/>
  <c r="AA1400" i="1"/>
  <c r="AB1400" i="1"/>
  <c r="AC1400" i="1"/>
  <c r="AD1400" i="1"/>
  <c r="AE1400" i="1"/>
  <c r="AF1400" i="1"/>
  <c r="AG1400" i="1"/>
  <c r="AH1400" i="1"/>
  <c r="AI1400" i="1"/>
  <c r="AJ1400" i="1"/>
  <c r="AK1400" i="1"/>
  <c r="AL1400" i="1"/>
  <c r="AM1400" i="1"/>
  <c r="AN1400" i="1"/>
  <c r="AO1400" i="1"/>
  <c r="AP1400" i="1"/>
  <c r="AQ1400" i="1"/>
  <c r="AR1400" i="1"/>
  <c r="AS1400" i="1"/>
  <c r="AT1400" i="1"/>
  <c r="AU1400" i="1"/>
  <c r="AV1400" i="1"/>
  <c r="AW1400" i="1"/>
  <c r="AX1400" i="1"/>
  <c r="AY1400" i="1"/>
  <c r="AZ1400" i="1"/>
  <c r="BA1400" i="1"/>
  <c r="BB1400" i="1"/>
  <c r="BC1400" i="1"/>
  <c r="BD1400" i="1"/>
  <c r="BE1400" i="1"/>
  <c r="A1415" i="1"/>
  <c r="C1415" i="1"/>
  <c r="E1415" i="1"/>
  <c r="F1415" i="1"/>
  <c r="G1415" i="1"/>
  <c r="H1415" i="1"/>
  <c r="I1415" i="1"/>
  <c r="J1415" i="1"/>
  <c r="K1415" i="1"/>
  <c r="L1415" i="1"/>
  <c r="M1415" i="1"/>
  <c r="N1415" i="1"/>
  <c r="O1415" i="1"/>
  <c r="P1415" i="1"/>
  <c r="Q1415" i="1"/>
  <c r="R1415" i="1"/>
  <c r="S1415" i="1"/>
  <c r="T1415" i="1"/>
  <c r="U1415" i="1"/>
  <c r="V1415" i="1"/>
  <c r="W1415" i="1"/>
  <c r="X1415" i="1"/>
  <c r="Y1415" i="1"/>
  <c r="Z1415" i="1"/>
  <c r="AA1415" i="1"/>
  <c r="AB1415" i="1"/>
  <c r="AC1415" i="1"/>
  <c r="AD1415" i="1"/>
  <c r="AE1415" i="1"/>
  <c r="AF1415" i="1"/>
  <c r="AG1415" i="1"/>
  <c r="AH1415" i="1"/>
  <c r="AI1415" i="1"/>
  <c r="AJ1415" i="1"/>
  <c r="AK1415" i="1"/>
  <c r="AL1415" i="1"/>
  <c r="AM1415" i="1"/>
  <c r="AN1415" i="1"/>
  <c r="AO1415" i="1"/>
  <c r="AP1415" i="1"/>
  <c r="AQ1415" i="1"/>
  <c r="AR1415" i="1"/>
  <c r="AS1415" i="1"/>
  <c r="AT1415" i="1"/>
  <c r="AU1415" i="1"/>
  <c r="AV1415" i="1"/>
  <c r="AW1415" i="1"/>
  <c r="AX1415" i="1"/>
  <c r="AY1415" i="1"/>
  <c r="AZ1415" i="1"/>
  <c r="BA1415" i="1"/>
  <c r="BB1415" i="1"/>
  <c r="BC1415" i="1"/>
  <c r="BD1415" i="1"/>
  <c r="BE1415" i="1"/>
  <c r="A29" i="1"/>
  <c r="C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A257" i="1"/>
  <c r="C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A279" i="1"/>
  <c r="C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A365" i="1"/>
  <c r="C365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A387" i="1"/>
  <c r="C387" i="1"/>
  <c r="E387" i="1"/>
  <c r="F387" i="1"/>
  <c r="G387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A407" i="1"/>
  <c r="C407" i="1"/>
  <c r="E407" i="1"/>
  <c r="F407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V407" i="1"/>
  <c r="AW407" i="1"/>
  <c r="AX407" i="1"/>
  <c r="AY407" i="1"/>
  <c r="AZ407" i="1"/>
  <c r="BA407" i="1"/>
  <c r="BB407" i="1"/>
  <c r="BC407" i="1"/>
  <c r="BD407" i="1"/>
  <c r="BE407" i="1"/>
  <c r="A1307" i="1"/>
  <c r="C1307" i="1"/>
  <c r="E1307" i="1"/>
  <c r="F1307" i="1"/>
  <c r="G1307" i="1"/>
  <c r="H1307" i="1"/>
  <c r="I1307" i="1"/>
  <c r="J1307" i="1"/>
  <c r="K1307" i="1"/>
  <c r="L1307" i="1"/>
  <c r="M1307" i="1"/>
  <c r="N1307" i="1"/>
  <c r="O1307" i="1"/>
  <c r="P1307" i="1"/>
  <c r="Q1307" i="1"/>
  <c r="R1307" i="1"/>
  <c r="S1307" i="1"/>
  <c r="T1307" i="1"/>
  <c r="U1307" i="1"/>
  <c r="V1307" i="1"/>
  <c r="W1307" i="1"/>
  <c r="X1307" i="1"/>
  <c r="Y1307" i="1"/>
  <c r="Z1307" i="1"/>
  <c r="AA1307" i="1"/>
  <c r="AB1307" i="1"/>
  <c r="AC1307" i="1"/>
  <c r="AD1307" i="1"/>
  <c r="AE1307" i="1"/>
  <c r="AF1307" i="1"/>
  <c r="AG1307" i="1"/>
  <c r="AH1307" i="1"/>
  <c r="AI1307" i="1"/>
  <c r="AJ1307" i="1"/>
  <c r="AK1307" i="1"/>
  <c r="AL1307" i="1"/>
  <c r="AM1307" i="1"/>
  <c r="AN1307" i="1"/>
  <c r="AO1307" i="1"/>
  <c r="AP1307" i="1"/>
  <c r="AQ1307" i="1"/>
  <c r="AR1307" i="1"/>
  <c r="AS1307" i="1"/>
  <c r="AT1307" i="1"/>
  <c r="AU1307" i="1"/>
  <c r="AV1307" i="1"/>
  <c r="AW1307" i="1"/>
  <c r="AX1307" i="1"/>
  <c r="AY1307" i="1"/>
  <c r="AZ1307" i="1"/>
  <c r="BA1307" i="1"/>
  <c r="BB1307" i="1"/>
  <c r="BC1307" i="1"/>
  <c r="BD1307" i="1"/>
  <c r="BE1307" i="1"/>
  <c r="A1325" i="1"/>
  <c r="C1325" i="1"/>
  <c r="E1325" i="1"/>
  <c r="F1325" i="1"/>
  <c r="G1325" i="1"/>
  <c r="H1325" i="1"/>
  <c r="I1325" i="1"/>
  <c r="J1325" i="1"/>
  <c r="K1325" i="1"/>
  <c r="L1325" i="1"/>
  <c r="M1325" i="1"/>
  <c r="N1325" i="1"/>
  <c r="O1325" i="1"/>
  <c r="P1325" i="1"/>
  <c r="Q1325" i="1"/>
  <c r="R1325" i="1"/>
  <c r="S1325" i="1"/>
  <c r="T1325" i="1"/>
  <c r="U1325" i="1"/>
  <c r="V1325" i="1"/>
  <c r="W1325" i="1"/>
  <c r="X1325" i="1"/>
  <c r="Y1325" i="1"/>
  <c r="Z1325" i="1"/>
  <c r="AA1325" i="1"/>
  <c r="AB1325" i="1"/>
  <c r="AC1325" i="1"/>
  <c r="AD1325" i="1"/>
  <c r="AE1325" i="1"/>
  <c r="AF1325" i="1"/>
  <c r="AG1325" i="1"/>
  <c r="AH1325" i="1"/>
  <c r="AI1325" i="1"/>
  <c r="AJ1325" i="1"/>
  <c r="AK1325" i="1"/>
  <c r="AL1325" i="1"/>
  <c r="AM1325" i="1"/>
  <c r="AN1325" i="1"/>
  <c r="AO1325" i="1"/>
  <c r="AP1325" i="1"/>
  <c r="AQ1325" i="1"/>
  <c r="AR1325" i="1"/>
  <c r="AS1325" i="1"/>
  <c r="AT1325" i="1"/>
  <c r="AU1325" i="1"/>
  <c r="AV1325" i="1"/>
  <c r="AW1325" i="1"/>
  <c r="AX1325" i="1"/>
  <c r="AY1325" i="1"/>
  <c r="AZ1325" i="1"/>
  <c r="BA1325" i="1"/>
  <c r="BB1325" i="1"/>
  <c r="BC1325" i="1"/>
  <c r="BD1325" i="1"/>
  <c r="BE1325" i="1"/>
  <c r="A220" i="1"/>
  <c r="C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A240" i="1"/>
  <c r="C240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A552" i="1"/>
  <c r="C552" i="1"/>
  <c r="E552" i="1"/>
  <c r="F552" i="1"/>
  <c r="G552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AG552" i="1"/>
  <c r="AH552" i="1"/>
  <c r="AI552" i="1"/>
  <c r="AJ552" i="1"/>
  <c r="AK552" i="1"/>
  <c r="AL552" i="1"/>
  <c r="AM552" i="1"/>
  <c r="AN552" i="1"/>
  <c r="AO552" i="1"/>
  <c r="AP552" i="1"/>
  <c r="AQ552" i="1"/>
  <c r="AR552" i="1"/>
  <c r="AS552" i="1"/>
  <c r="AT552" i="1"/>
  <c r="AU552" i="1"/>
  <c r="AV552" i="1"/>
  <c r="AW552" i="1"/>
  <c r="AX552" i="1"/>
  <c r="AY552" i="1"/>
  <c r="AZ552" i="1"/>
  <c r="BA552" i="1"/>
  <c r="BB552" i="1"/>
  <c r="BC552" i="1"/>
  <c r="BD552" i="1"/>
  <c r="BE552" i="1"/>
  <c r="A574" i="1"/>
  <c r="C574" i="1"/>
  <c r="E574" i="1"/>
  <c r="F574" i="1"/>
  <c r="G574" i="1"/>
  <c r="H574" i="1"/>
  <c r="I574" i="1"/>
  <c r="J574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AG574" i="1"/>
  <c r="AH574" i="1"/>
  <c r="AI574" i="1"/>
  <c r="AJ574" i="1"/>
  <c r="AK574" i="1"/>
  <c r="AL574" i="1"/>
  <c r="AM574" i="1"/>
  <c r="AN574" i="1"/>
  <c r="AO574" i="1"/>
  <c r="AP574" i="1"/>
  <c r="AQ574" i="1"/>
  <c r="AR574" i="1"/>
  <c r="AS574" i="1"/>
  <c r="AT574" i="1"/>
  <c r="AU574" i="1"/>
  <c r="AV574" i="1"/>
  <c r="AW574" i="1"/>
  <c r="AX574" i="1"/>
  <c r="AY574" i="1"/>
  <c r="AZ574" i="1"/>
  <c r="BA574" i="1"/>
  <c r="BB574" i="1"/>
  <c r="BC574" i="1"/>
  <c r="BD574" i="1"/>
  <c r="BE574" i="1"/>
  <c r="A603" i="1"/>
  <c r="C603" i="1"/>
  <c r="E603" i="1"/>
  <c r="F603" i="1"/>
  <c r="G603" i="1"/>
  <c r="H603" i="1"/>
  <c r="I603" i="1"/>
  <c r="J603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AD603" i="1"/>
  <c r="AE603" i="1"/>
  <c r="AF603" i="1"/>
  <c r="AG603" i="1"/>
  <c r="AH603" i="1"/>
  <c r="AI603" i="1"/>
  <c r="AJ603" i="1"/>
  <c r="AK603" i="1"/>
  <c r="AL603" i="1"/>
  <c r="AM603" i="1"/>
  <c r="AN603" i="1"/>
  <c r="AO603" i="1"/>
  <c r="AP603" i="1"/>
  <c r="AQ603" i="1"/>
  <c r="AR603" i="1"/>
  <c r="AS603" i="1"/>
  <c r="AT603" i="1"/>
  <c r="AU603" i="1"/>
  <c r="AV603" i="1"/>
  <c r="AW603" i="1"/>
  <c r="AX603" i="1"/>
  <c r="AY603" i="1"/>
  <c r="AZ603" i="1"/>
  <c r="BA603" i="1"/>
  <c r="BB603" i="1"/>
  <c r="BC603" i="1"/>
  <c r="BD603" i="1"/>
  <c r="BE603" i="1"/>
  <c r="A793" i="1"/>
  <c r="C793" i="1"/>
  <c r="E793" i="1"/>
  <c r="F793" i="1"/>
  <c r="G793" i="1"/>
  <c r="H793" i="1"/>
  <c r="I793" i="1"/>
  <c r="J793" i="1"/>
  <c r="K793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X793" i="1"/>
  <c r="Y793" i="1"/>
  <c r="Z793" i="1"/>
  <c r="AA793" i="1"/>
  <c r="AB793" i="1"/>
  <c r="AC793" i="1"/>
  <c r="AD793" i="1"/>
  <c r="AE793" i="1"/>
  <c r="AF793" i="1"/>
  <c r="AG793" i="1"/>
  <c r="AH793" i="1"/>
  <c r="AI793" i="1"/>
  <c r="AJ793" i="1"/>
  <c r="AK793" i="1"/>
  <c r="AL793" i="1"/>
  <c r="AM793" i="1"/>
  <c r="AN793" i="1"/>
  <c r="AO793" i="1"/>
  <c r="AP793" i="1"/>
  <c r="AQ793" i="1"/>
  <c r="AR793" i="1"/>
  <c r="AS793" i="1"/>
  <c r="AT793" i="1"/>
  <c r="AU793" i="1"/>
  <c r="AV793" i="1"/>
  <c r="AW793" i="1"/>
  <c r="AX793" i="1"/>
  <c r="AY793" i="1"/>
  <c r="AZ793" i="1"/>
  <c r="BA793" i="1"/>
  <c r="BB793" i="1"/>
  <c r="BC793" i="1"/>
  <c r="BD793" i="1"/>
  <c r="BE793" i="1"/>
  <c r="A817" i="1"/>
  <c r="C817" i="1"/>
  <c r="E817" i="1"/>
  <c r="F817" i="1"/>
  <c r="G817" i="1"/>
  <c r="H817" i="1"/>
  <c r="I817" i="1"/>
  <c r="J817" i="1"/>
  <c r="K817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X817" i="1"/>
  <c r="Y817" i="1"/>
  <c r="Z817" i="1"/>
  <c r="AA817" i="1"/>
  <c r="AB817" i="1"/>
  <c r="AC817" i="1"/>
  <c r="AD817" i="1"/>
  <c r="AE817" i="1"/>
  <c r="AF817" i="1"/>
  <c r="AG817" i="1"/>
  <c r="AH817" i="1"/>
  <c r="AI817" i="1"/>
  <c r="AJ817" i="1"/>
  <c r="AK817" i="1"/>
  <c r="AL817" i="1"/>
  <c r="AM817" i="1"/>
  <c r="AN817" i="1"/>
  <c r="AO817" i="1"/>
  <c r="AP817" i="1"/>
  <c r="AQ817" i="1"/>
  <c r="AR817" i="1"/>
  <c r="AS817" i="1"/>
  <c r="AT817" i="1"/>
  <c r="AU817" i="1"/>
  <c r="AV817" i="1"/>
  <c r="AW817" i="1"/>
  <c r="AX817" i="1"/>
  <c r="AY817" i="1"/>
  <c r="AZ817" i="1"/>
  <c r="BA817" i="1"/>
  <c r="BB817" i="1"/>
  <c r="BC817" i="1"/>
  <c r="BD817" i="1"/>
  <c r="BE817" i="1"/>
  <c r="A1438" i="1"/>
  <c r="C1438" i="1"/>
  <c r="E1438" i="1"/>
  <c r="F1438" i="1"/>
  <c r="G1438" i="1"/>
  <c r="H1438" i="1"/>
  <c r="I1438" i="1"/>
  <c r="J1438" i="1"/>
  <c r="K1438" i="1"/>
  <c r="L1438" i="1"/>
  <c r="M1438" i="1"/>
  <c r="N1438" i="1"/>
  <c r="O1438" i="1"/>
  <c r="P1438" i="1"/>
  <c r="Q1438" i="1"/>
  <c r="R1438" i="1"/>
  <c r="S1438" i="1"/>
  <c r="T1438" i="1"/>
  <c r="U1438" i="1"/>
  <c r="V1438" i="1"/>
  <c r="W1438" i="1"/>
  <c r="X1438" i="1"/>
  <c r="Y1438" i="1"/>
  <c r="Z1438" i="1"/>
  <c r="AA1438" i="1"/>
  <c r="AB1438" i="1"/>
  <c r="AC1438" i="1"/>
  <c r="AD1438" i="1"/>
  <c r="AE1438" i="1"/>
  <c r="AF1438" i="1"/>
  <c r="AG1438" i="1"/>
  <c r="AH1438" i="1"/>
  <c r="AI1438" i="1"/>
  <c r="AJ1438" i="1"/>
  <c r="AK1438" i="1"/>
  <c r="AL1438" i="1"/>
  <c r="AM1438" i="1"/>
  <c r="AN1438" i="1"/>
  <c r="AO1438" i="1"/>
  <c r="AP1438" i="1"/>
  <c r="AQ1438" i="1"/>
  <c r="AR1438" i="1"/>
  <c r="AS1438" i="1"/>
  <c r="AT1438" i="1"/>
  <c r="AU1438" i="1"/>
  <c r="AV1438" i="1"/>
  <c r="AW1438" i="1"/>
  <c r="AX1438" i="1"/>
  <c r="AY1438" i="1"/>
  <c r="AZ1438" i="1"/>
  <c r="BA1438" i="1"/>
  <c r="BB1438" i="1"/>
  <c r="BC1438" i="1"/>
  <c r="BD1438" i="1"/>
  <c r="BE1438" i="1"/>
  <c r="A1456" i="1"/>
  <c r="C1456" i="1"/>
  <c r="E1456" i="1"/>
  <c r="F1456" i="1"/>
  <c r="G1456" i="1"/>
  <c r="H1456" i="1"/>
  <c r="I1456" i="1"/>
  <c r="J1456" i="1"/>
  <c r="K1456" i="1"/>
  <c r="L1456" i="1"/>
  <c r="M1456" i="1"/>
  <c r="N1456" i="1"/>
  <c r="O1456" i="1"/>
  <c r="P1456" i="1"/>
  <c r="Q1456" i="1"/>
  <c r="R1456" i="1"/>
  <c r="S1456" i="1"/>
  <c r="T1456" i="1"/>
  <c r="U1456" i="1"/>
  <c r="V1456" i="1"/>
  <c r="W1456" i="1"/>
  <c r="X1456" i="1"/>
  <c r="Y1456" i="1"/>
  <c r="Z1456" i="1"/>
  <c r="AA1456" i="1"/>
  <c r="AB1456" i="1"/>
  <c r="AC1456" i="1"/>
  <c r="AD1456" i="1"/>
  <c r="AE1456" i="1"/>
  <c r="AF1456" i="1"/>
  <c r="AG1456" i="1"/>
  <c r="AH1456" i="1"/>
  <c r="AI1456" i="1"/>
  <c r="AJ1456" i="1"/>
  <c r="AK1456" i="1"/>
  <c r="AL1456" i="1"/>
  <c r="AM1456" i="1"/>
  <c r="AN1456" i="1"/>
  <c r="AO1456" i="1"/>
  <c r="AP1456" i="1"/>
  <c r="AQ1456" i="1"/>
  <c r="AR1456" i="1"/>
  <c r="AS1456" i="1"/>
  <c r="AT1456" i="1"/>
  <c r="AU1456" i="1"/>
  <c r="AV1456" i="1"/>
  <c r="AW1456" i="1"/>
  <c r="AX1456" i="1"/>
  <c r="AY1456" i="1"/>
  <c r="AZ1456" i="1"/>
  <c r="BA1456" i="1"/>
  <c r="BB1456" i="1"/>
  <c r="BC1456" i="1"/>
  <c r="BD1456" i="1"/>
  <c r="BE1456" i="1"/>
  <c r="A1473" i="1"/>
  <c r="C1473" i="1"/>
  <c r="E1473" i="1"/>
  <c r="F1473" i="1"/>
  <c r="G1473" i="1"/>
  <c r="H1473" i="1"/>
  <c r="I1473" i="1"/>
  <c r="J1473" i="1"/>
  <c r="K1473" i="1"/>
  <c r="L1473" i="1"/>
  <c r="M1473" i="1"/>
  <c r="N1473" i="1"/>
  <c r="O1473" i="1"/>
  <c r="P1473" i="1"/>
  <c r="Q1473" i="1"/>
  <c r="R1473" i="1"/>
  <c r="S1473" i="1"/>
  <c r="T1473" i="1"/>
  <c r="U1473" i="1"/>
  <c r="V1473" i="1"/>
  <c r="W1473" i="1"/>
  <c r="X1473" i="1"/>
  <c r="Y1473" i="1"/>
  <c r="Z1473" i="1"/>
  <c r="AA1473" i="1"/>
  <c r="AB1473" i="1"/>
  <c r="AC1473" i="1"/>
  <c r="AD1473" i="1"/>
  <c r="AE1473" i="1"/>
  <c r="AF1473" i="1"/>
  <c r="AG1473" i="1"/>
  <c r="AH1473" i="1"/>
  <c r="AI1473" i="1"/>
  <c r="AJ1473" i="1"/>
  <c r="AK1473" i="1"/>
  <c r="AL1473" i="1"/>
  <c r="AM1473" i="1"/>
  <c r="AN1473" i="1"/>
  <c r="AO1473" i="1"/>
  <c r="AP1473" i="1"/>
  <c r="AQ1473" i="1"/>
  <c r="AR1473" i="1"/>
  <c r="AS1473" i="1"/>
  <c r="AT1473" i="1"/>
  <c r="AU1473" i="1"/>
  <c r="AV1473" i="1"/>
  <c r="AW1473" i="1"/>
  <c r="AX1473" i="1"/>
  <c r="AY1473" i="1"/>
  <c r="AZ1473" i="1"/>
  <c r="BA1473" i="1"/>
  <c r="BB1473" i="1"/>
  <c r="BC1473" i="1"/>
  <c r="BD1473" i="1"/>
  <c r="BE1473" i="1"/>
  <c r="A334" i="1"/>
  <c r="C334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A356" i="1"/>
  <c r="C356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A514" i="1"/>
  <c r="C514" i="1"/>
  <c r="E514" i="1"/>
  <c r="F514" i="1"/>
  <c r="G514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AG514" i="1"/>
  <c r="AH514" i="1"/>
  <c r="AI514" i="1"/>
  <c r="AJ514" i="1"/>
  <c r="AK514" i="1"/>
  <c r="AL514" i="1"/>
  <c r="AM514" i="1"/>
  <c r="AN514" i="1"/>
  <c r="AO514" i="1"/>
  <c r="AP514" i="1"/>
  <c r="AQ514" i="1"/>
  <c r="AR514" i="1"/>
  <c r="AS514" i="1"/>
  <c r="AT514" i="1"/>
  <c r="AU514" i="1"/>
  <c r="AV514" i="1"/>
  <c r="AW514" i="1"/>
  <c r="AX514" i="1"/>
  <c r="AY514" i="1"/>
  <c r="AZ514" i="1"/>
  <c r="BA514" i="1"/>
  <c r="BB514" i="1"/>
  <c r="BC514" i="1"/>
  <c r="BD514" i="1"/>
  <c r="BE514" i="1"/>
  <c r="A528" i="1"/>
  <c r="C528" i="1"/>
  <c r="E528" i="1"/>
  <c r="F528" i="1"/>
  <c r="G528" i="1"/>
  <c r="H528" i="1"/>
  <c r="I528" i="1"/>
  <c r="J528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AG528" i="1"/>
  <c r="AH528" i="1"/>
  <c r="AI528" i="1"/>
  <c r="AJ528" i="1"/>
  <c r="AK528" i="1"/>
  <c r="AL528" i="1"/>
  <c r="AM528" i="1"/>
  <c r="AN528" i="1"/>
  <c r="AO528" i="1"/>
  <c r="AP528" i="1"/>
  <c r="AQ528" i="1"/>
  <c r="AR528" i="1"/>
  <c r="AS528" i="1"/>
  <c r="AT528" i="1"/>
  <c r="AU528" i="1"/>
  <c r="AV528" i="1"/>
  <c r="AW528" i="1"/>
  <c r="AX528" i="1"/>
  <c r="AY528" i="1"/>
  <c r="AZ528" i="1"/>
  <c r="BA528" i="1"/>
  <c r="BB528" i="1"/>
  <c r="BC528" i="1"/>
  <c r="BD528" i="1"/>
  <c r="BE528" i="1"/>
  <c r="A985" i="1"/>
  <c r="C985" i="1"/>
  <c r="E985" i="1"/>
  <c r="F985" i="1"/>
  <c r="G985" i="1"/>
  <c r="H985" i="1"/>
  <c r="I985" i="1"/>
  <c r="J985" i="1"/>
  <c r="K985" i="1"/>
  <c r="L985" i="1"/>
  <c r="M985" i="1"/>
  <c r="N985" i="1"/>
  <c r="O985" i="1"/>
  <c r="P985" i="1"/>
  <c r="Q985" i="1"/>
  <c r="R985" i="1"/>
  <c r="S985" i="1"/>
  <c r="T985" i="1"/>
  <c r="U985" i="1"/>
  <c r="V985" i="1"/>
  <c r="W985" i="1"/>
  <c r="X985" i="1"/>
  <c r="Y985" i="1"/>
  <c r="Z985" i="1"/>
  <c r="AA985" i="1"/>
  <c r="AB985" i="1"/>
  <c r="AC985" i="1"/>
  <c r="AD985" i="1"/>
  <c r="AE985" i="1"/>
  <c r="AF985" i="1"/>
  <c r="AG985" i="1"/>
  <c r="AH985" i="1"/>
  <c r="AI985" i="1"/>
  <c r="AJ985" i="1"/>
  <c r="AK985" i="1"/>
  <c r="AL985" i="1"/>
  <c r="AM985" i="1"/>
  <c r="AN985" i="1"/>
  <c r="AO985" i="1"/>
  <c r="AP985" i="1"/>
  <c r="AQ985" i="1"/>
  <c r="AR985" i="1"/>
  <c r="AS985" i="1"/>
  <c r="AT985" i="1"/>
  <c r="AU985" i="1"/>
  <c r="AV985" i="1"/>
  <c r="AW985" i="1"/>
  <c r="AX985" i="1"/>
  <c r="AY985" i="1"/>
  <c r="AZ985" i="1"/>
  <c r="BA985" i="1"/>
  <c r="BB985" i="1"/>
  <c r="BC985" i="1"/>
  <c r="BD985" i="1"/>
  <c r="BE985" i="1"/>
  <c r="A1009" i="1"/>
  <c r="C1009" i="1"/>
  <c r="E1009" i="1"/>
  <c r="F1009" i="1"/>
  <c r="G1009" i="1"/>
  <c r="H1009" i="1"/>
  <c r="I1009" i="1"/>
  <c r="J1009" i="1"/>
  <c r="K1009" i="1"/>
  <c r="L1009" i="1"/>
  <c r="M1009" i="1"/>
  <c r="N1009" i="1"/>
  <c r="O1009" i="1"/>
  <c r="P1009" i="1"/>
  <c r="Q1009" i="1"/>
  <c r="R1009" i="1"/>
  <c r="S1009" i="1"/>
  <c r="T1009" i="1"/>
  <c r="U1009" i="1"/>
  <c r="V1009" i="1"/>
  <c r="W1009" i="1"/>
  <c r="X1009" i="1"/>
  <c r="Y1009" i="1"/>
  <c r="Z1009" i="1"/>
  <c r="AA1009" i="1"/>
  <c r="AB1009" i="1"/>
  <c r="AC1009" i="1"/>
  <c r="AD1009" i="1"/>
  <c r="AE1009" i="1"/>
  <c r="AF1009" i="1"/>
  <c r="AG1009" i="1"/>
  <c r="AH1009" i="1"/>
  <c r="AI1009" i="1"/>
  <c r="AJ1009" i="1"/>
  <c r="AK1009" i="1"/>
  <c r="AL1009" i="1"/>
  <c r="AM1009" i="1"/>
  <c r="AN1009" i="1"/>
  <c r="AO1009" i="1"/>
  <c r="AP1009" i="1"/>
  <c r="AQ1009" i="1"/>
  <c r="AR1009" i="1"/>
  <c r="AS1009" i="1"/>
  <c r="AT1009" i="1"/>
  <c r="AU1009" i="1"/>
  <c r="AV1009" i="1"/>
  <c r="AW1009" i="1"/>
  <c r="AX1009" i="1"/>
  <c r="AY1009" i="1"/>
  <c r="AZ1009" i="1"/>
  <c r="BA1009" i="1"/>
  <c r="BB1009" i="1"/>
  <c r="BC1009" i="1"/>
  <c r="BD1009" i="1"/>
  <c r="BE1009" i="1"/>
  <c r="A686" i="1"/>
  <c r="C686" i="1"/>
  <c r="E686" i="1"/>
  <c r="F686" i="1"/>
  <c r="G686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AG686" i="1"/>
  <c r="AH686" i="1"/>
  <c r="AI686" i="1"/>
  <c r="AJ686" i="1"/>
  <c r="AK686" i="1"/>
  <c r="AL686" i="1"/>
  <c r="AM686" i="1"/>
  <c r="AN686" i="1"/>
  <c r="AO686" i="1"/>
  <c r="AP686" i="1"/>
  <c r="AQ686" i="1"/>
  <c r="AR686" i="1"/>
  <c r="AS686" i="1"/>
  <c r="AT686" i="1"/>
  <c r="AU686" i="1"/>
  <c r="AV686" i="1"/>
  <c r="AW686" i="1"/>
  <c r="AX686" i="1"/>
  <c r="AY686" i="1"/>
  <c r="AZ686" i="1"/>
  <c r="BA686" i="1"/>
  <c r="BB686" i="1"/>
  <c r="BC686" i="1"/>
  <c r="BD686" i="1"/>
  <c r="BE686" i="1"/>
  <c r="A706" i="1"/>
  <c r="C706" i="1"/>
  <c r="E706" i="1"/>
  <c r="F706" i="1"/>
  <c r="G706" i="1"/>
  <c r="H706" i="1"/>
  <c r="I706" i="1"/>
  <c r="J706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AG706" i="1"/>
  <c r="AH706" i="1"/>
  <c r="AI706" i="1"/>
  <c r="AJ706" i="1"/>
  <c r="AK706" i="1"/>
  <c r="AL706" i="1"/>
  <c r="AM706" i="1"/>
  <c r="AN706" i="1"/>
  <c r="AO706" i="1"/>
  <c r="AP706" i="1"/>
  <c r="AQ706" i="1"/>
  <c r="AR706" i="1"/>
  <c r="AS706" i="1"/>
  <c r="AT706" i="1"/>
  <c r="AU706" i="1"/>
  <c r="AV706" i="1"/>
  <c r="AW706" i="1"/>
  <c r="AX706" i="1"/>
  <c r="AY706" i="1"/>
  <c r="AZ706" i="1"/>
  <c r="BA706" i="1"/>
  <c r="BB706" i="1"/>
  <c r="BC706" i="1"/>
  <c r="BD706" i="1"/>
  <c r="BE706" i="1"/>
  <c r="A157" i="1"/>
  <c r="C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A177" i="1"/>
  <c r="C177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A622" i="1"/>
  <c r="C622" i="1"/>
  <c r="E622" i="1"/>
  <c r="F622" i="1"/>
  <c r="G622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AG622" i="1"/>
  <c r="AH622" i="1"/>
  <c r="AI622" i="1"/>
  <c r="AJ622" i="1"/>
  <c r="AK622" i="1"/>
  <c r="AL622" i="1"/>
  <c r="AM622" i="1"/>
  <c r="AN622" i="1"/>
  <c r="AO622" i="1"/>
  <c r="AP622" i="1"/>
  <c r="AQ622" i="1"/>
  <c r="AR622" i="1"/>
  <c r="AS622" i="1"/>
  <c r="AT622" i="1"/>
  <c r="AU622" i="1"/>
  <c r="AV622" i="1"/>
  <c r="AW622" i="1"/>
  <c r="AX622" i="1"/>
  <c r="AY622" i="1"/>
  <c r="AZ622" i="1"/>
  <c r="BA622" i="1"/>
  <c r="BB622" i="1"/>
  <c r="BC622" i="1"/>
  <c r="BD622" i="1"/>
  <c r="BE622" i="1"/>
  <c r="A645" i="1"/>
  <c r="C645" i="1"/>
  <c r="E645" i="1"/>
  <c r="F645" i="1"/>
  <c r="G645" i="1"/>
  <c r="H645" i="1"/>
  <c r="I645" i="1"/>
  <c r="J645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Z645" i="1"/>
  <c r="AA645" i="1"/>
  <c r="AB645" i="1"/>
  <c r="AC645" i="1"/>
  <c r="AD645" i="1"/>
  <c r="AE645" i="1"/>
  <c r="AF645" i="1"/>
  <c r="AG645" i="1"/>
  <c r="AH645" i="1"/>
  <c r="AI645" i="1"/>
  <c r="AJ645" i="1"/>
  <c r="AK645" i="1"/>
  <c r="AL645" i="1"/>
  <c r="AM645" i="1"/>
  <c r="AN645" i="1"/>
  <c r="AO645" i="1"/>
  <c r="AP645" i="1"/>
  <c r="AQ645" i="1"/>
  <c r="AR645" i="1"/>
  <c r="AS645" i="1"/>
  <c r="AT645" i="1"/>
  <c r="AU645" i="1"/>
  <c r="AV645" i="1"/>
  <c r="AW645" i="1"/>
  <c r="AX645" i="1"/>
  <c r="AY645" i="1"/>
  <c r="AZ645" i="1"/>
  <c r="BA645" i="1"/>
  <c r="BB645" i="1"/>
  <c r="BC645" i="1"/>
  <c r="BD645" i="1"/>
  <c r="BE645" i="1"/>
  <c r="A1038" i="1"/>
  <c r="C1038" i="1"/>
  <c r="E1038" i="1"/>
  <c r="F1038" i="1"/>
  <c r="G1038" i="1"/>
  <c r="H1038" i="1"/>
  <c r="I1038" i="1"/>
  <c r="J1038" i="1"/>
  <c r="K1038" i="1"/>
  <c r="L1038" i="1"/>
  <c r="M1038" i="1"/>
  <c r="N1038" i="1"/>
  <c r="O1038" i="1"/>
  <c r="P1038" i="1"/>
  <c r="Q1038" i="1"/>
  <c r="R1038" i="1"/>
  <c r="S1038" i="1"/>
  <c r="T1038" i="1"/>
  <c r="U1038" i="1"/>
  <c r="V1038" i="1"/>
  <c r="W1038" i="1"/>
  <c r="X1038" i="1"/>
  <c r="Y1038" i="1"/>
  <c r="Z1038" i="1"/>
  <c r="AA1038" i="1"/>
  <c r="AB1038" i="1"/>
  <c r="AC1038" i="1"/>
  <c r="AD1038" i="1"/>
  <c r="AE1038" i="1"/>
  <c r="AF1038" i="1"/>
  <c r="AG1038" i="1"/>
  <c r="AH1038" i="1"/>
  <c r="AI1038" i="1"/>
  <c r="AJ1038" i="1"/>
  <c r="AK1038" i="1"/>
  <c r="AL1038" i="1"/>
  <c r="AM1038" i="1"/>
  <c r="AN1038" i="1"/>
  <c r="AO1038" i="1"/>
  <c r="AP1038" i="1"/>
  <c r="AQ1038" i="1"/>
  <c r="AR1038" i="1"/>
  <c r="AS1038" i="1"/>
  <c r="AT1038" i="1"/>
  <c r="AU1038" i="1"/>
  <c r="AV1038" i="1"/>
  <c r="AW1038" i="1"/>
  <c r="AX1038" i="1"/>
  <c r="AY1038" i="1"/>
  <c r="AZ1038" i="1"/>
  <c r="BA1038" i="1"/>
  <c r="BB1038" i="1"/>
  <c r="BC1038" i="1"/>
  <c r="BD1038" i="1"/>
  <c r="BE1038" i="1"/>
  <c r="A885" i="1"/>
  <c r="C885" i="1"/>
  <c r="E885" i="1"/>
  <c r="F885" i="1"/>
  <c r="G885" i="1"/>
  <c r="H885" i="1"/>
  <c r="I885" i="1"/>
  <c r="J885" i="1"/>
  <c r="K885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X885" i="1"/>
  <c r="Y885" i="1"/>
  <c r="Z885" i="1"/>
  <c r="AA885" i="1"/>
  <c r="AB885" i="1"/>
  <c r="AC885" i="1"/>
  <c r="AD885" i="1"/>
  <c r="AE885" i="1"/>
  <c r="AF885" i="1"/>
  <c r="AG885" i="1"/>
  <c r="AH885" i="1"/>
  <c r="AI885" i="1"/>
  <c r="AJ885" i="1"/>
  <c r="AK885" i="1"/>
  <c r="AL885" i="1"/>
  <c r="AM885" i="1"/>
  <c r="AN885" i="1"/>
  <c r="AO885" i="1"/>
  <c r="AP885" i="1"/>
  <c r="AQ885" i="1"/>
  <c r="AR885" i="1"/>
  <c r="AS885" i="1"/>
  <c r="AT885" i="1"/>
  <c r="AU885" i="1"/>
  <c r="AV885" i="1"/>
  <c r="AW885" i="1"/>
  <c r="AX885" i="1"/>
  <c r="AY885" i="1"/>
  <c r="AZ885" i="1"/>
  <c r="BA885" i="1"/>
  <c r="BB885" i="1"/>
  <c r="BC885" i="1"/>
  <c r="BD885" i="1"/>
  <c r="BE885" i="1"/>
  <c r="A1190" i="1"/>
  <c r="C1190" i="1"/>
  <c r="E1190" i="1"/>
  <c r="F1190" i="1"/>
  <c r="G1190" i="1"/>
  <c r="H1190" i="1"/>
  <c r="I1190" i="1"/>
  <c r="J1190" i="1"/>
  <c r="K1190" i="1"/>
  <c r="L1190" i="1"/>
  <c r="M1190" i="1"/>
  <c r="N1190" i="1"/>
  <c r="O1190" i="1"/>
  <c r="P1190" i="1"/>
  <c r="Q1190" i="1"/>
  <c r="R1190" i="1"/>
  <c r="S1190" i="1"/>
  <c r="T1190" i="1"/>
  <c r="U1190" i="1"/>
  <c r="V1190" i="1"/>
  <c r="W1190" i="1"/>
  <c r="X1190" i="1"/>
  <c r="Y1190" i="1"/>
  <c r="Z1190" i="1"/>
  <c r="AA1190" i="1"/>
  <c r="AB1190" i="1"/>
  <c r="AC1190" i="1"/>
  <c r="AD1190" i="1"/>
  <c r="AE1190" i="1"/>
  <c r="AF1190" i="1"/>
  <c r="AG1190" i="1"/>
  <c r="AH1190" i="1"/>
  <c r="AI1190" i="1"/>
  <c r="AJ1190" i="1"/>
  <c r="AK1190" i="1"/>
  <c r="AL1190" i="1"/>
  <c r="AM1190" i="1"/>
  <c r="AN1190" i="1"/>
  <c r="AO1190" i="1"/>
  <c r="AP1190" i="1"/>
  <c r="AQ1190" i="1"/>
  <c r="AR1190" i="1"/>
  <c r="AS1190" i="1"/>
  <c r="AT1190" i="1"/>
  <c r="AU1190" i="1"/>
  <c r="AV1190" i="1"/>
  <c r="AW1190" i="1"/>
  <c r="AX1190" i="1"/>
  <c r="AY1190" i="1"/>
  <c r="AZ1190" i="1"/>
  <c r="BA1190" i="1"/>
  <c r="BB1190" i="1"/>
  <c r="BC1190" i="1"/>
  <c r="BD1190" i="1"/>
  <c r="BE1190" i="1"/>
  <c r="A1210" i="1"/>
  <c r="C1210" i="1"/>
  <c r="E1210" i="1"/>
  <c r="F1210" i="1"/>
  <c r="G1210" i="1"/>
  <c r="H1210" i="1"/>
  <c r="I1210" i="1"/>
  <c r="J1210" i="1"/>
  <c r="K1210" i="1"/>
  <c r="L1210" i="1"/>
  <c r="M1210" i="1"/>
  <c r="N1210" i="1"/>
  <c r="O1210" i="1"/>
  <c r="P1210" i="1"/>
  <c r="Q1210" i="1"/>
  <c r="R1210" i="1"/>
  <c r="S1210" i="1"/>
  <c r="T1210" i="1"/>
  <c r="U1210" i="1"/>
  <c r="V1210" i="1"/>
  <c r="W1210" i="1"/>
  <c r="X1210" i="1"/>
  <c r="Y1210" i="1"/>
  <c r="Z1210" i="1"/>
  <c r="AA1210" i="1"/>
  <c r="AB1210" i="1"/>
  <c r="AC1210" i="1"/>
  <c r="AD1210" i="1"/>
  <c r="AE1210" i="1"/>
  <c r="AF1210" i="1"/>
  <c r="AG1210" i="1"/>
  <c r="AH1210" i="1"/>
  <c r="AI1210" i="1"/>
  <c r="AJ1210" i="1"/>
  <c r="AK1210" i="1"/>
  <c r="AL1210" i="1"/>
  <c r="AM1210" i="1"/>
  <c r="AN1210" i="1"/>
  <c r="AO1210" i="1"/>
  <c r="AP1210" i="1"/>
  <c r="AQ1210" i="1"/>
  <c r="AR1210" i="1"/>
  <c r="AS1210" i="1"/>
  <c r="AT1210" i="1"/>
  <c r="AU1210" i="1"/>
  <c r="AV1210" i="1"/>
  <c r="AW1210" i="1"/>
  <c r="AX1210" i="1"/>
  <c r="AY1210" i="1"/>
  <c r="AZ1210" i="1"/>
  <c r="BA1210" i="1"/>
  <c r="BB1210" i="1"/>
  <c r="BC1210" i="1"/>
  <c r="BD1210" i="1"/>
  <c r="BE1210" i="1"/>
  <c r="A712" i="1"/>
  <c r="C712" i="1"/>
  <c r="E712" i="1"/>
  <c r="F712" i="1"/>
  <c r="G712" i="1"/>
  <c r="H712" i="1"/>
  <c r="I712" i="1"/>
  <c r="J712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AG712" i="1"/>
  <c r="AH712" i="1"/>
  <c r="AI712" i="1"/>
  <c r="AJ712" i="1"/>
  <c r="AK712" i="1"/>
  <c r="AL712" i="1"/>
  <c r="AM712" i="1"/>
  <c r="AN712" i="1"/>
  <c r="AO712" i="1"/>
  <c r="AP712" i="1"/>
  <c r="AQ712" i="1"/>
  <c r="AR712" i="1"/>
  <c r="AS712" i="1"/>
  <c r="AT712" i="1"/>
  <c r="AU712" i="1"/>
  <c r="AV712" i="1"/>
  <c r="AW712" i="1"/>
  <c r="AX712" i="1"/>
  <c r="AY712" i="1"/>
  <c r="AZ712" i="1"/>
  <c r="BA712" i="1"/>
  <c r="BB712" i="1"/>
  <c r="BC712" i="1"/>
  <c r="BD712" i="1"/>
  <c r="BE712" i="1"/>
  <c r="A733" i="1"/>
  <c r="C733" i="1"/>
  <c r="E733" i="1"/>
  <c r="F733" i="1"/>
  <c r="G733" i="1"/>
  <c r="H733" i="1"/>
  <c r="I733" i="1"/>
  <c r="J733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Z733" i="1"/>
  <c r="AA733" i="1"/>
  <c r="AB733" i="1"/>
  <c r="AC733" i="1"/>
  <c r="AD733" i="1"/>
  <c r="AE733" i="1"/>
  <c r="AF733" i="1"/>
  <c r="AG733" i="1"/>
  <c r="AH733" i="1"/>
  <c r="AI733" i="1"/>
  <c r="AJ733" i="1"/>
  <c r="AK733" i="1"/>
  <c r="AL733" i="1"/>
  <c r="AM733" i="1"/>
  <c r="AN733" i="1"/>
  <c r="AO733" i="1"/>
  <c r="AP733" i="1"/>
  <c r="AQ733" i="1"/>
  <c r="AR733" i="1"/>
  <c r="AS733" i="1"/>
  <c r="AT733" i="1"/>
  <c r="AU733" i="1"/>
  <c r="AV733" i="1"/>
  <c r="AW733" i="1"/>
  <c r="AX733" i="1"/>
  <c r="AY733" i="1"/>
  <c r="AZ733" i="1"/>
  <c r="BA733" i="1"/>
  <c r="BB733" i="1"/>
  <c r="BC733" i="1"/>
  <c r="BD733" i="1"/>
  <c r="BE733" i="1"/>
  <c r="A260" i="1"/>
  <c r="C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A1441" i="1"/>
  <c r="C1441" i="1"/>
  <c r="E1441" i="1"/>
  <c r="F1441" i="1"/>
  <c r="G1441" i="1"/>
  <c r="H1441" i="1"/>
  <c r="I1441" i="1"/>
  <c r="J1441" i="1"/>
  <c r="K1441" i="1"/>
  <c r="L1441" i="1"/>
  <c r="M1441" i="1"/>
  <c r="N1441" i="1"/>
  <c r="O1441" i="1"/>
  <c r="P1441" i="1"/>
  <c r="Q1441" i="1"/>
  <c r="R1441" i="1"/>
  <c r="S1441" i="1"/>
  <c r="T1441" i="1"/>
  <c r="U1441" i="1"/>
  <c r="V1441" i="1"/>
  <c r="W1441" i="1"/>
  <c r="X1441" i="1"/>
  <c r="Y1441" i="1"/>
  <c r="Z1441" i="1"/>
  <c r="AA1441" i="1"/>
  <c r="AB1441" i="1"/>
  <c r="AC1441" i="1"/>
  <c r="AD1441" i="1"/>
  <c r="AE1441" i="1"/>
  <c r="AF1441" i="1"/>
  <c r="AG1441" i="1"/>
  <c r="AH1441" i="1"/>
  <c r="AI1441" i="1"/>
  <c r="AJ1441" i="1"/>
  <c r="AK1441" i="1"/>
  <c r="AL1441" i="1"/>
  <c r="AM1441" i="1"/>
  <c r="AN1441" i="1"/>
  <c r="AO1441" i="1"/>
  <c r="AP1441" i="1"/>
  <c r="AQ1441" i="1"/>
  <c r="AR1441" i="1"/>
  <c r="AS1441" i="1"/>
  <c r="AT1441" i="1"/>
  <c r="AU1441" i="1"/>
  <c r="AV1441" i="1"/>
  <c r="AW1441" i="1"/>
  <c r="AX1441" i="1"/>
  <c r="AY1441" i="1"/>
  <c r="AZ1441" i="1"/>
  <c r="BA1441" i="1"/>
  <c r="BB1441" i="1"/>
  <c r="BC1441" i="1"/>
  <c r="BD1441" i="1"/>
  <c r="BE1441" i="1"/>
  <c r="A925" i="1"/>
  <c r="C925" i="1"/>
  <c r="E925" i="1"/>
  <c r="F925" i="1"/>
  <c r="G925" i="1"/>
  <c r="H925" i="1"/>
  <c r="I925" i="1"/>
  <c r="J925" i="1"/>
  <c r="K925" i="1"/>
  <c r="L925" i="1"/>
  <c r="M925" i="1"/>
  <c r="N925" i="1"/>
  <c r="O925" i="1"/>
  <c r="P925" i="1"/>
  <c r="Q925" i="1"/>
  <c r="R925" i="1"/>
  <c r="S925" i="1"/>
  <c r="T925" i="1"/>
  <c r="U925" i="1"/>
  <c r="V925" i="1"/>
  <c r="W925" i="1"/>
  <c r="X925" i="1"/>
  <c r="Y925" i="1"/>
  <c r="Z925" i="1"/>
  <c r="AA925" i="1"/>
  <c r="AB925" i="1"/>
  <c r="AC925" i="1"/>
  <c r="AD925" i="1"/>
  <c r="AE925" i="1"/>
  <c r="AF925" i="1"/>
  <c r="AG925" i="1"/>
  <c r="AH925" i="1"/>
  <c r="AI925" i="1"/>
  <c r="AJ925" i="1"/>
  <c r="AK925" i="1"/>
  <c r="AL925" i="1"/>
  <c r="AM925" i="1"/>
  <c r="AN925" i="1"/>
  <c r="AO925" i="1"/>
  <c r="AP925" i="1"/>
  <c r="AQ925" i="1"/>
  <c r="AR925" i="1"/>
  <c r="AS925" i="1"/>
  <c r="AT925" i="1"/>
  <c r="AU925" i="1"/>
  <c r="AV925" i="1"/>
  <c r="AW925" i="1"/>
  <c r="AX925" i="1"/>
  <c r="AY925" i="1"/>
  <c r="AZ925" i="1"/>
  <c r="BA925" i="1"/>
  <c r="BB925" i="1"/>
  <c r="BC925" i="1"/>
  <c r="BD925" i="1"/>
  <c r="BE925" i="1"/>
  <c r="A951" i="1"/>
  <c r="C951" i="1"/>
  <c r="E951" i="1"/>
  <c r="F951" i="1"/>
  <c r="G951" i="1"/>
  <c r="H951" i="1"/>
  <c r="I951" i="1"/>
  <c r="J951" i="1"/>
  <c r="K951" i="1"/>
  <c r="L951" i="1"/>
  <c r="M951" i="1"/>
  <c r="N951" i="1"/>
  <c r="O951" i="1"/>
  <c r="P951" i="1"/>
  <c r="Q951" i="1"/>
  <c r="R951" i="1"/>
  <c r="S951" i="1"/>
  <c r="T951" i="1"/>
  <c r="U951" i="1"/>
  <c r="V951" i="1"/>
  <c r="W951" i="1"/>
  <c r="X951" i="1"/>
  <c r="Y951" i="1"/>
  <c r="Z951" i="1"/>
  <c r="AA951" i="1"/>
  <c r="AB951" i="1"/>
  <c r="AC951" i="1"/>
  <c r="AD951" i="1"/>
  <c r="AE951" i="1"/>
  <c r="AF951" i="1"/>
  <c r="AG951" i="1"/>
  <c r="AH951" i="1"/>
  <c r="AI951" i="1"/>
  <c r="AJ951" i="1"/>
  <c r="AK951" i="1"/>
  <c r="AL951" i="1"/>
  <c r="AM951" i="1"/>
  <c r="AN951" i="1"/>
  <c r="AO951" i="1"/>
  <c r="AP951" i="1"/>
  <c r="AQ951" i="1"/>
  <c r="AR951" i="1"/>
  <c r="AS951" i="1"/>
  <c r="AT951" i="1"/>
  <c r="AU951" i="1"/>
  <c r="AV951" i="1"/>
  <c r="AW951" i="1"/>
  <c r="AX951" i="1"/>
  <c r="AY951" i="1"/>
  <c r="AZ951" i="1"/>
  <c r="BA951" i="1"/>
  <c r="BB951" i="1"/>
  <c r="BC951" i="1"/>
  <c r="BD951" i="1"/>
  <c r="BE951" i="1"/>
  <c r="A1053" i="1"/>
  <c r="C1053" i="1"/>
  <c r="E1053" i="1"/>
  <c r="F1053" i="1"/>
  <c r="G1053" i="1"/>
  <c r="H1053" i="1"/>
  <c r="I1053" i="1"/>
  <c r="J1053" i="1"/>
  <c r="K1053" i="1"/>
  <c r="L1053" i="1"/>
  <c r="M1053" i="1"/>
  <c r="N1053" i="1"/>
  <c r="O1053" i="1"/>
  <c r="P1053" i="1"/>
  <c r="Q1053" i="1"/>
  <c r="R1053" i="1"/>
  <c r="S1053" i="1"/>
  <c r="T1053" i="1"/>
  <c r="U1053" i="1"/>
  <c r="V1053" i="1"/>
  <c r="W1053" i="1"/>
  <c r="X1053" i="1"/>
  <c r="Y1053" i="1"/>
  <c r="Z1053" i="1"/>
  <c r="AA1053" i="1"/>
  <c r="AB1053" i="1"/>
  <c r="AC1053" i="1"/>
  <c r="AD1053" i="1"/>
  <c r="AE1053" i="1"/>
  <c r="AF1053" i="1"/>
  <c r="AG1053" i="1"/>
  <c r="AH1053" i="1"/>
  <c r="AI1053" i="1"/>
  <c r="AJ1053" i="1"/>
  <c r="AK1053" i="1"/>
  <c r="AL1053" i="1"/>
  <c r="AM1053" i="1"/>
  <c r="AN1053" i="1"/>
  <c r="AO1053" i="1"/>
  <c r="AP1053" i="1"/>
  <c r="AQ1053" i="1"/>
  <c r="AR1053" i="1"/>
  <c r="AS1053" i="1"/>
  <c r="AT1053" i="1"/>
  <c r="AU1053" i="1"/>
  <c r="AV1053" i="1"/>
  <c r="AW1053" i="1"/>
  <c r="AX1053" i="1"/>
  <c r="AY1053" i="1"/>
  <c r="AZ1053" i="1"/>
  <c r="BA1053" i="1"/>
  <c r="BB1053" i="1"/>
  <c r="BC1053" i="1"/>
  <c r="BD1053" i="1"/>
  <c r="BE1053" i="1"/>
  <c r="A1077" i="1"/>
  <c r="C1077" i="1"/>
  <c r="E1077" i="1"/>
  <c r="F1077" i="1"/>
  <c r="G1077" i="1"/>
  <c r="H1077" i="1"/>
  <c r="I1077" i="1"/>
  <c r="J1077" i="1"/>
  <c r="K1077" i="1"/>
  <c r="L1077" i="1"/>
  <c r="M1077" i="1"/>
  <c r="N1077" i="1"/>
  <c r="O1077" i="1"/>
  <c r="P1077" i="1"/>
  <c r="Q1077" i="1"/>
  <c r="R1077" i="1"/>
  <c r="S1077" i="1"/>
  <c r="T1077" i="1"/>
  <c r="U1077" i="1"/>
  <c r="V1077" i="1"/>
  <c r="W1077" i="1"/>
  <c r="X1077" i="1"/>
  <c r="Y1077" i="1"/>
  <c r="Z1077" i="1"/>
  <c r="AA1077" i="1"/>
  <c r="AB1077" i="1"/>
  <c r="AC1077" i="1"/>
  <c r="AD1077" i="1"/>
  <c r="AE1077" i="1"/>
  <c r="AF1077" i="1"/>
  <c r="AG1077" i="1"/>
  <c r="AH1077" i="1"/>
  <c r="AI1077" i="1"/>
  <c r="AJ1077" i="1"/>
  <c r="AK1077" i="1"/>
  <c r="AL1077" i="1"/>
  <c r="AM1077" i="1"/>
  <c r="AN1077" i="1"/>
  <c r="AO1077" i="1"/>
  <c r="AP1077" i="1"/>
  <c r="AQ1077" i="1"/>
  <c r="AR1077" i="1"/>
  <c r="AS1077" i="1"/>
  <c r="AT1077" i="1"/>
  <c r="AU1077" i="1"/>
  <c r="AV1077" i="1"/>
  <c r="AW1077" i="1"/>
  <c r="AX1077" i="1"/>
  <c r="AY1077" i="1"/>
  <c r="AZ1077" i="1"/>
  <c r="BA1077" i="1"/>
  <c r="BB1077" i="1"/>
  <c r="BC1077" i="1"/>
  <c r="BD1077" i="1"/>
  <c r="BE1077" i="1"/>
  <c r="A1459" i="1"/>
  <c r="C1459" i="1"/>
  <c r="E1459" i="1"/>
  <c r="F1459" i="1"/>
  <c r="G1459" i="1"/>
  <c r="H1459" i="1"/>
  <c r="I1459" i="1"/>
  <c r="J1459" i="1"/>
  <c r="K1459" i="1"/>
  <c r="L1459" i="1"/>
  <c r="M1459" i="1"/>
  <c r="N1459" i="1"/>
  <c r="O1459" i="1"/>
  <c r="P1459" i="1"/>
  <c r="Q1459" i="1"/>
  <c r="R1459" i="1"/>
  <c r="S1459" i="1"/>
  <c r="T1459" i="1"/>
  <c r="U1459" i="1"/>
  <c r="V1459" i="1"/>
  <c r="W1459" i="1"/>
  <c r="X1459" i="1"/>
  <c r="Y1459" i="1"/>
  <c r="Z1459" i="1"/>
  <c r="AA1459" i="1"/>
  <c r="AB1459" i="1"/>
  <c r="AC1459" i="1"/>
  <c r="AD1459" i="1"/>
  <c r="AE1459" i="1"/>
  <c r="AF1459" i="1"/>
  <c r="AG1459" i="1"/>
  <c r="AH1459" i="1"/>
  <c r="AI1459" i="1"/>
  <c r="AJ1459" i="1"/>
  <c r="AK1459" i="1"/>
  <c r="AL1459" i="1"/>
  <c r="AM1459" i="1"/>
  <c r="AN1459" i="1"/>
  <c r="AO1459" i="1"/>
  <c r="AP1459" i="1"/>
  <c r="AQ1459" i="1"/>
  <c r="AR1459" i="1"/>
  <c r="AS1459" i="1"/>
  <c r="AT1459" i="1"/>
  <c r="AU1459" i="1"/>
  <c r="AV1459" i="1"/>
  <c r="AW1459" i="1"/>
  <c r="AX1459" i="1"/>
  <c r="AY1459" i="1"/>
  <c r="AZ1459" i="1"/>
  <c r="BA1459" i="1"/>
  <c r="BB1459" i="1"/>
  <c r="BC1459" i="1"/>
  <c r="BD1459" i="1"/>
  <c r="BE1459" i="1"/>
  <c r="A1469" i="1"/>
  <c r="C1469" i="1"/>
  <c r="E1469" i="1"/>
  <c r="F1469" i="1"/>
  <c r="G1469" i="1"/>
  <c r="H1469" i="1"/>
  <c r="I1469" i="1"/>
  <c r="J1469" i="1"/>
  <c r="K1469" i="1"/>
  <c r="L1469" i="1"/>
  <c r="M1469" i="1"/>
  <c r="N1469" i="1"/>
  <c r="O1469" i="1"/>
  <c r="P1469" i="1"/>
  <c r="Q1469" i="1"/>
  <c r="R1469" i="1"/>
  <c r="S1469" i="1"/>
  <c r="T1469" i="1"/>
  <c r="U1469" i="1"/>
  <c r="V1469" i="1"/>
  <c r="W1469" i="1"/>
  <c r="X1469" i="1"/>
  <c r="Y1469" i="1"/>
  <c r="Z1469" i="1"/>
  <c r="AA1469" i="1"/>
  <c r="AB1469" i="1"/>
  <c r="AC1469" i="1"/>
  <c r="AD1469" i="1"/>
  <c r="AE1469" i="1"/>
  <c r="AF1469" i="1"/>
  <c r="AG1469" i="1"/>
  <c r="AH1469" i="1"/>
  <c r="AI1469" i="1"/>
  <c r="AJ1469" i="1"/>
  <c r="AK1469" i="1"/>
  <c r="AL1469" i="1"/>
  <c r="AM1469" i="1"/>
  <c r="AN1469" i="1"/>
  <c r="AO1469" i="1"/>
  <c r="AP1469" i="1"/>
  <c r="AQ1469" i="1"/>
  <c r="AR1469" i="1"/>
  <c r="AS1469" i="1"/>
  <c r="AT1469" i="1"/>
  <c r="AU1469" i="1"/>
  <c r="AV1469" i="1"/>
  <c r="AW1469" i="1"/>
  <c r="AX1469" i="1"/>
  <c r="AY1469" i="1"/>
  <c r="AZ1469" i="1"/>
  <c r="BA1469" i="1"/>
  <c r="BB1469" i="1"/>
  <c r="BC1469" i="1"/>
  <c r="BD1469" i="1"/>
  <c r="BE1469" i="1"/>
  <c r="A85" i="1"/>
  <c r="C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A275" i="1"/>
  <c r="C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A295" i="1"/>
  <c r="C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A478" i="1"/>
  <c r="C478" i="1"/>
  <c r="E478" i="1"/>
  <c r="F478" i="1"/>
  <c r="G478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V478" i="1"/>
  <c r="AW478" i="1"/>
  <c r="AX478" i="1"/>
  <c r="AY478" i="1"/>
  <c r="AZ478" i="1"/>
  <c r="BA478" i="1"/>
  <c r="BB478" i="1"/>
  <c r="BC478" i="1"/>
  <c r="BD478" i="1"/>
  <c r="BE478" i="1"/>
  <c r="A1342" i="1"/>
  <c r="C1342" i="1"/>
  <c r="E1342" i="1"/>
  <c r="F1342" i="1"/>
  <c r="G1342" i="1"/>
  <c r="H1342" i="1"/>
  <c r="I1342" i="1"/>
  <c r="J1342" i="1"/>
  <c r="K1342" i="1"/>
  <c r="L1342" i="1"/>
  <c r="M1342" i="1"/>
  <c r="N1342" i="1"/>
  <c r="O1342" i="1"/>
  <c r="P1342" i="1"/>
  <c r="Q1342" i="1"/>
  <c r="R1342" i="1"/>
  <c r="S1342" i="1"/>
  <c r="T1342" i="1"/>
  <c r="U1342" i="1"/>
  <c r="V1342" i="1"/>
  <c r="W1342" i="1"/>
  <c r="X1342" i="1"/>
  <c r="Y1342" i="1"/>
  <c r="Z1342" i="1"/>
  <c r="AA1342" i="1"/>
  <c r="AB1342" i="1"/>
  <c r="AC1342" i="1"/>
  <c r="AD1342" i="1"/>
  <c r="AE1342" i="1"/>
  <c r="AF1342" i="1"/>
  <c r="AG1342" i="1"/>
  <c r="AH1342" i="1"/>
  <c r="AI1342" i="1"/>
  <c r="AJ1342" i="1"/>
  <c r="AK1342" i="1"/>
  <c r="AL1342" i="1"/>
  <c r="AM1342" i="1"/>
  <c r="AN1342" i="1"/>
  <c r="AO1342" i="1"/>
  <c r="AP1342" i="1"/>
  <c r="AQ1342" i="1"/>
  <c r="AR1342" i="1"/>
  <c r="AS1342" i="1"/>
  <c r="AT1342" i="1"/>
  <c r="AU1342" i="1"/>
  <c r="AV1342" i="1"/>
  <c r="AW1342" i="1"/>
  <c r="AX1342" i="1"/>
  <c r="AY1342" i="1"/>
  <c r="AZ1342" i="1"/>
  <c r="BA1342" i="1"/>
  <c r="BB1342" i="1"/>
  <c r="BC1342" i="1"/>
  <c r="BD1342" i="1"/>
  <c r="BE1342" i="1"/>
  <c r="A1360" i="1"/>
  <c r="C1360" i="1"/>
  <c r="E1360" i="1"/>
  <c r="F1360" i="1"/>
  <c r="G1360" i="1"/>
  <c r="H1360" i="1"/>
  <c r="I1360" i="1"/>
  <c r="J1360" i="1"/>
  <c r="K1360" i="1"/>
  <c r="L1360" i="1"/>
  <c r="M1360" i="1"/>
  <c r="N1360" i="1"/>
  <c r="O1360" i="1"/>
  <c r="P1360" i="1"/>
  <c r="Q1360" i="1"/>
  <c r="R1360" i="1"/>
  <c r="S1360" i="1"/>
  <c r="T1360" i="1"/>
  <c r="U1360" i="1"/>
  <c r="V1360" i="1"/>
  <c r="W1360" i="1"/>
  <c r="X1360" i="1"/>
  <c r="Y1360" i="1"/>
  <c r="Z1360" i="1"/>
  <c r="AA1360" i="1"/>
  <c r="AB1360" i="1"/>
  <c r="AC1360" i="1"/>
  <c r="AD1360" i="1"/>
  <c r="AE1360" i="1"/>
  <c r="AF1360" i="1"/>
  <c r="AG1360" i="1"/>
  <c r="AH1360" i="1"/>
  <c r="AI1360" i="1"/>
  <c r="AJ1360" i="1"/>
  <c r="AK1360" i="1"/>
  <c r="AL1360" i="1"/>
  <c r="AM1360" i="1"/>
  <c r="AN1360" i="1"/>
  <c r="AO1360" i="1"/>
  <c r="AP1360" i="1"/>
  <c r="AQ1360" i="1"/>
  <c r="AR1360" i="1"/>
  <c r="AS1360" i="1"/>
  <c r="AT1360" i="1"/>
  <c r="AU1360" i="1"/>
  <c r="AV1360" i="1"/>
  <c r="AW1360" i="1"/>
  <c r="AX1360" i="1"/>
  <c r="AY1360" i="1"/>
  <c r="AZ1360" i="1"/>
  <c r="BA1360" i="1"/>
  <c r="BB1360" i="1"/>
  <c r="BC1360" i="1"/>
  <c r="BD1360" i="1"/>
  <c r="BE1360" i="1"/>
  <c r="A1485" i="1"/>
  <c r="C1485" i="1"/>
  <c r="E1485" i="1"/>
  <c r="F1485" i="1"/>
  <c r="G1485" i="1"/>
  <c r="H1485" i="1"/>
  <c r="I1485" i="1"/>
  <c r="J1485" i="1"/>
  <c r="K1485" i="1"/>
  <c r="L1485" i="1"/>
  <c r="M1485" i="1"/>
  <c r="N1485" i="1"/>
  <c r="O1485" i="1"/>
  <c r="P1485" i="1"/>
  <c r="Q1485" i="1"/>
  <c r="R1485" i="1"/>
  <c r="S1485" i="1"/>
  <c r="T1485" i="1"/>
  <c r="U1485" i="1"/>
  <c r="V1485" i="1"/>
  <c r="W1485" i="1"/>
  <c r="X1485" i="1"/>
  <c r="Y1485" i="1"/>
  <c r="Z1485" i="1"/>
  <c r="AA1485" i="1"/>
  <c r="AB1485" i="1"/>
  <c r="AC1485" i="1"/>
  <c r="AD1485" i="1"/>
  <c r="AE1485" i="1"/>
  <c r="AF1485" i="1"/>
  <c r="AG1485" i="1"/>
  <c r="AH1485" i="1"/>
  <c r="AI1485" i="1"/>
  <c r="AJ1485" i="1"/>
  <c r="AK1485" i="1"/>
  <c r="AL1485" i="1"/>
  <c r="AM1485" i="1"/>
  <c r="AN1485" i="1"/>
  <c r="AO1485" i="1"/>
  <c r="AP1485" i="1"/>
  <c r="AQ1485" i="1"/>
  <c r="AR1485" i="1"/>
  <c r="AS1485" i="1"/>
  <c r="AT1485" i="1"/>
  <c r="AU1485" i="1"/>
  <c r="AV1485" i="1"/>
  <c r="AW1485" i="1"/>
  <c r="AX1485" i="1"/>
  <c r="AY1485" i="1"/>
  <c r="AZ1485" i="1"/>
  <c r="BA1485" i="1"/>
  <c r="BB1485" i="1"/>
  <c r="BC1485" i="1"/>
  <c r="BD1485" i="1"/>
  <c r="BE1485" i="1"/>
  <c r="A1093" i="1"/>
  <c r="C1093" i="1"/>
  <c r="E1093" i="1"/>
  <c r="F1093" i="1"/>
  <c r="G1093" i="1"/>
  <c r="H1093" i="1"/>
  <c r="I1093" i="1"/>
  <c r="J1093" i="1"/>
  <c r="K1093" i="1"/>
  <c r="L1093" i="1"/>
  <c r="M1093" i="1"/>
  <c r="N1093" i="1"/>
  <c r="O1093" i="1"/>
  <c r="P1093" i="1"/>
  <c r="Q1093" i="1"/>
  <c r="R1093" i="1"/>
  <c r="S1093" i="1"/>
  <c r="T1093" i="1"/>
  <c r="U1093" i="1"/>
  <c r="V1093" i="1"/>
  <c r="W1093" i="1"/>
  <c r="X1093" i="1"/>
  <c r="Y1093" i="1"/>
  <c r="Z1093" i="1"/>
  <c r="AA1093" i="1"/>
  <c r="AB1093" i="1"/>
  <c r="AC1093" i="1"/>
  <c r="AD1093" i="1"/>
  <c r="AE1093" i="1"/>
  <c r="AF1093" i="1"/>
  <c r="AG1093" i="1"/>
  <c r="AH1093" i="1"/>
  <c r="AI1093" i="1"/>
  <c r="AJ1093" i="1"/>
  <c r="AK1093" i="1"/>
  <c r="AL1093" i="1"/>
  <c r="AM1093" i="1"/>
  <c r="AN1093" i="1"/>
  <c r="AO1093" i="1"/>
  <c r="AP1093" i="1"/>
  <c r="AQ1093" i="1"/>
  <c r="AR1093" i="1"/>
  <c r="AS1093" i="1"/>
  <c r="AT1093" i="1"/>
  <c r="AU1093" i="1"/>
  <c r="AV1093" i="1"/>
  <c r="AW1093" i="1"/>
  <c r="AX1093" i="1"/>
  <c r="AY1093" i="1"/>
  <c r="AZ1093" i="1"/>
  <c r="BA1093" i="1"/>
  <c r="BB1093" i="1"/>
  <c r="BC1093" i="1"/>
  <c r="BD1093" i="1"/>
  <c r="BE1093" i="1"/>
  <c r="A1115" i="1"/>
  <c r="C1115" i="1"/>
  <c r="E1115" i="1"/>
  <c r="F1115" i="1"/>
  <c r="G1115" i="1"/>
  <c r="H1115" i="1"/>
  <c r="I1115" i="1"/>
  <c r="J1115" i="1"/>
  <c r="K1115" i="1"/>
  <c r="L1115" i="1"/>
  <c r="M1115" i="1"/>
  <c r="N1115" i="1"/>
  <c r="O1115" i="1"/>
  <c r="P1115" i="1"/>
  <c r="Q1115" i="1"/>
  <c r="R1115" i="1"/>
  <c r="S1115" i="1"/>
  <c r="T1115" i="1"/>
  <c r="U1115" i="1"/>
  <c r="V1115" i="1"/>
  <c r="W1115" i="1"/>
  <c r="X1115" i="1"/>
  <c r="Y1115" i="1"/>
  <c r="Z1115" i="1"/>
  <c r="AA1115" i="1"/>
  <c r="AB1115" i="1"/>
  <c r="AC1115" i="1"/>
  <c r="AD1115" i="1"/>
  <c r="AE1115" i="1"/>
  <c r="AF1115" i="1"/>
  <c r="AG1115" i="1"/>
  <c r="AH1115" i="1"/>
  <c r="AI1115" i="1"/>
  <c r="AJ1115" i="1"/>
  <c r="AK1115" i="1"/>
  <c r="AL1115" i="1"/>
  <c r="AM1115" i="1"/>
  <c r="AN1115" i="1"/>
  <c r="AO1115" i="1"/>
  <c r="AP1115" i="1"/>
  <c r="AQ1115" i="1"/>
  <c r="AR1115" i="1"/>
  <c r="AS1115" i="1"/>
  <c r="AT1115" i="1"/>
  <c r="AU1115" i="1"/>
  <c r="AV1115" i="1"/>
  <c r="AW1115" i="1"/>
  <c r="AX1115" i="1"/>
  <c r="AY1115" i="1"/>
  <c r="AZ1115" i="1"/>
  <c r="BA1115" i="1"/>
  <c r="BB1115" i="1"/>
  <c r="BC1115" i="1"/>
  <c r="BD1115" i="1"/>
  <c r="BE1115" i="1"/>
  <c r="A65" i="1"/>
  <c r="C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A209" i="1"/>
  <c r="C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A229" i="1"/>
  <c r="C229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A438" i="1"/>
  <c r="C438" i="1"/>
  <c r="E438" i="1"/>
  <c r="F438" i="1"/>
  <c r="G438" i="1"/>
  <c r="H438" i="1"/>
  <c r="I438" i="1"/>
  <c r="J438" i="1"/>
  <c r="K438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V438" i="1"/>
  <c r="AW438" i="1"/>
  <c r="AX438" i="1"/>
  <c r="AY438" i="1"/>
  <c r="AZ438" i="1"/>
  <c r="BA438" i="1"/>
  <c r="BB438" i="1"/>
  <c r="BC438" i="1"/>
  <c r="BD438" i="1"/>
  <c r="BE438" i="1"/>
  <c r="A458" i="1"/>
  <c r="C458" i="1"/>
  <c r="E458" i="1"/>
  <c r="F458" i="1"/>
  <c r="G458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V458" i="1"/>
  <c r="AW458" i="1"/>
  <c r="AX458" i="1"/>
  <c r="AY458" i="1"/>
  <c r="AZ458" i="1"/>
  <c r="BA458" i="1"/>
  <c r="BB458" i="1"/>
  <c r="BC458" i="1"/>
  <c r="BD458" i="1"/>
  <c r="BE458" i="1"/>
  <c r="A1386" i="1"/>
  <c r="C1386" i="1"/>
  <c r="E1386" i="1"/>
  <c r="F1386" i="1"/>
  <c r="G1386" i="1"/>
  <c r="H1386" i="1"/>
  <c r="I1386" i="1"/>
  <c r="J1386" i="1"/>
  <c r="K1386" i="1"/>
  <c r="L1386" i="1"/>
  <c r="M1386" i="1"/>
  <c r="N1386" i="1"/>
  <c r="O1386" i="1"/>
  <c r="P1386" i="1"/>
  <c r="Q1386" i="1"/>
  <c r="R1386" i="1"/>
  <c r="S1386" i="1"/>
  <c r="T1386" i="1"/>
  <c r="U1386" i="1"/>
  <c r="V1386" i="1"/>
  <c r="W1386" i="1"/>
  <c r="X1386" i="1"/>
  <c r="Y1386" i="1"/>
  <c r="Z1386" i="1"/>
  <c r="AA1386" i="1"/>
  <c r="AB1386" i="1"/>
  <c r="AC1386" i="1"/>
  <c r="AD1386" i="1"/>
  <c r="AE1386" i="1"/>
  <c r="AF1386" i="1"/>
  <c r="AG1386" i="1"/>
  <c r="AH1386" i="1"/>
  <c r="AI1386" i="1"/>
  <c r="AJ1386" i="1"/>
  <c r="AK1386" i="1"/>
  <c r="AL1386" i="1"/>
  <c r="AM1386" i="1"/>
  <c r="AN1386" i="1"/>
  <c r="AO1386" i="1"/>
  <c r="AP1386" i="1"/>
  <c r="AQ1386" i="1"/>
  <c r="AR1386" i="1"/>
  <c r="AS1386" i="1"/>
  <c r="AT1386" i="1"/>
  <c r="AU1386" i="1"/>
  <c r="AV1386" i="1"/>
  <c r="AW1386" i="1"/>
  <c r="AX1386" i="1"/>
  <c r="AY1386" i="1"/>
  <c r="AZ1386" i="1"/>
  <c r="BA1386" i="1"/>
  <c r="BB1386" i="1"/>
  <c r="BC1386" i="1"/>
  <c r="BD1386" i="1"/>
  <c r="BE1386" i="1"/>
  <c r="A1405" i="1"/>
  <c r="C1405" i="1"/>
  <c r="E1405" i="1"/>
  <c r="F1405" i="1"/>
  <c r="G1405" i="1"/>
  <c r="H1405" i="1"/>
  <c r="I1405" i="1"/>
  <c r="J1405" i="1"/>
  <c r="K1405" i="1"/>
  <c r="L1405" i="1"/>
  <c r="M1405" i="1"/>
  <c r="N1405" i="1"/>
  <c r="O1405" i="1"/>
  <c r="P1405" i="1"/>
  <c r="Q1405" i="1"/>
  <c r="R1405" i="1"/>
  <c r="S1405" i="1"/>
  <c r="T1405" i="1"/>
  <c r="U1405" i="1"/>
  <c r="V1405" i="1"/>
  <c r="W1405" i="1"/>
  <c r="X1405" i="1"/>
  <c r="Y1405" i="1"/>
  <c r="Z1405" i="1"/>
  <c r="AA1405" i="1"/>
  <c r="AB1405" i="1"/>
  <c r="AC1405" i="1"/>
  <c r="AD1405" i="1"/>
  <c r="AE1405" i="1"/>
  <c r="AF1405" i="1"/>
  <c r="AG1405" i="1"/>
  <c r="AH1405" i="1"/>
  <c r="AI1405" i="1"/>
  <c r="AJ1405" i="1"/>
  <c r="AK1405" i="1"/>
  <c r="AL1405" i="1"/>
  <c r="AM1405" i="1"/>
  <c r="AN1405" i="1"/>
  <c r="AO1405" i="1"/>
  <c r="AP1405" i="1"/>
  <c r="AQ1405" i="1"/>
  <c r="AR1405" i="1"/>
  <c r="AS1405" i="1"/>
  <c r="AT1405" i="1"/>
  <c r="AU1405" i="1"/>
  <c r="AV1405" i="1"/>
  <c r="AW1405" i="1"/>
  <c r="AX1405" i="1"/>
  <c r="AY1405" i="1"/>
  <c r="AZ1405" i="1"/>
  <c r="BA1405" i="1"/>
  <c r="BB1405" i="1"/>
  <c r="BC1405" i="1"/>
  <c r="BD1405" i="1"/>
  <c r="BE1405" i="1"/>
  <c r="A1419" i="1"/>
  <c r="C1419" i="1"/>
  <c r="E1419" i="1"/>
  <c r="F1419" i="1"/>
  <c r="G1419" i="1"/>
  <c r="H1419" i="1"/>
  <c r="I1419" i="1"/>
  <c r="J1419" i="1"/>
  <c r="K1419" i="1"/>
  <c r="L1419" i="1"/>
  <c r="M1419" i="1"/>
  <c r="N1419" i="1"/>
  <c r="O1419" i="1"/>
  <c r="P1419" i="1"/>
  <c r="Q1419" i="1"/>
  <c r="R1419" i="1"/>
  <c r="S1419" i="1"/>
  <c r="T1419" i="1"/>
  <c r="U1419" i="1"/>
  <c r="V1419" i="1"/>
  <c r="W1419" i="1"/>
  <c r="X1419" i="1"/>
  <c r="Y1419" i="1"/>
  <c r="Z1419" i="1"/>
  <c r="AA1419" i="1"/>
  <c r="AB1419" i="1"/>
  <c r="AC1419" i="1"/>
  <c r="AD1419" i="1"/>
  <c r="AE1419" i="1"/>
  <c r="AF1419" i="1"/>
  <c r="AG1419" i="1"/>
  <c r="AH1419" i="1"/>
  <c r="AI1419" i="1"/>
  <c r="AJ1419" i="1"/>
  <c r="AK1419" i="1"/>
  <c r="AL1419" i="1"/>
  <c r="AM1419" i="1"/>
  <c r="AN1419" i="1"/>
  <c r="AO1419" i="1"/>
  <c r="AP1419" i="1"/>
  <c r="AQ1419" i="1"/>
  <c r="AR1419" i="1"/>
  <c r="AS1419" i="1"/>
  <c r="AT1419" i="1"/>
  <c r="AU1419" i="1"/>
  <c r="AV1419" i="1"/>
  <c r="AW1419" i="1"/>
  <c r="AX1419" i="1"/>
  <c r="AY1419" i="1"/>
  <c r="AZ1419" i="1"/>
  <c r="BA1419" i="1"/>
  <c r="BB1419" i="1"/>
  <c r="BC1419" i="1"/>
  <c r="BD1419" i="1"/>
  <c r="BE1419" i="1"/>
  <c r="A1251" i="1"/>
  <c r="C1251" i="1"/>
  <c r="E1251" i="1"/>
  <c r="F1251" i="1"/>
  <c r="G1251" i="1"/>
  <c r="H1251" i="1"/>
  <c r="I1251" i="1"/>
  <c r="J1251" i="1"/>
  <c r="K1251" i="1"/>
  <c r="L1251" i="1"/>
  <c r="M1251" i="1"/>
  <c r="N1251" i="1"/>
  <c r="O1251" i="1"/>
  <c r="P1251" i="1"/>
  <c r="Q1251" i="1"/>
  <c r="R1251" i="1"/>
  <c r="S1251" i="1"/>
  <c r="T1251" i="1"/>
  <c r="U1251" i="1"/>
  <c r="V1251" i="1"/>
  <c r="W1251" i="1"/>
  <c r="X1251" i="1"/>
  <c r="Y1251" i="1"/>
  <c r="Z1251" i="1"/>
  <c r="AA1251" i="1"/>
  <c r="AB1251" i="1"/>
  <c r="AC1251" i="1"/>
  <c r="AD1251" i="1"/>
  <c r="AE1251" i="1"/>
  <c r="AF1251" i="1"/>
  <c r="AG1251" i="1"/>
  <c r="AH1251" i="1"/>
  <c r="AI1251" i="1"/>
  <c r="AJ1251" i="1"/>
  <c r="AK1251" i="1"/>
  <c r="AL1251" i="1"/>
  <c r="AM1251" i="1"/>
  <c r="AN1251" i="1"/>
  <c r="AO1251" i="1"/>
  <c r="AP1251" i="1"/>
  <c r="AQ1251" i="1"/>
  <c r="AR1251" i="1"/>
  <c r="AS1251" i="1"/>
  <c r="AT1251" i="1"/>
  <c r="AU1251" i="1"/>
  <c r="AV1251" i="1"/>
  <c r="AW1251" i="1"/>
  <c r="AX1251" i="1"/>
  <c r="AY1251" i="1"/>
  <c r="AZ1251" i="1"/>
  <c r="BA1251" i="1"/>
  <c r="BB1251" i="1"/>
  <c r="BC1251" i="1"/>
  <c r="BD1251" i="1"/>
  <c r="BE1251" i="1"/>
  <c r="A1272" i="1"/>
  <c r="C1272" i="1"/>
  <c r="E1272" i="1"/>
  <c r="F1272" i="1"/>
  <c r="G1272" i="1"/>
  <c r="H1272" i="1"/>
  <c r="I1272" i="1"/>
  <c r="J1272" i="1"/>
  <c r="K1272" i="1"/>
  <c r="L1272" i="1"/>
  <c r="M1272" i="1"/>
  <c r="N1272" i="1"/>
  <c r="O1272" i="1"/>
  <c r="P1272" i="1"/>
  <c r="Q1272" i="1"/>
  <c r="R1272" i="1"/>
  <c r="S1272" i="1"/>
  <c r="T1272" i="1"/>
  <c r="U1272" i="1"/>
  <c r="V1272" i="1"/>
  <c r="W1272" i="1"/>
  <c r="X1272" i="1"/>
  <c r="Y1272" i="1"/>
  <c r="Z1272" i="1"/>
  <c r="AA1272" i="1"/>
  <c r="AB1272" i="1"/>
  <c r="AC1272" i="1"/>
  <c r="AD1272" i="1"/>
  <c r="AE1272" i="1"/>
  <c r="AF1272" i="1"/>
  <c r="AG1272" i="1"/>
  <c r="AH1272" i="1"/>
  <c r="AI1272" i="1"/>
  <c r="AJ1272" i="1"/>
  <c r="AK1272" i="1"/>
  <c r="AL1272" i="1"/>
  <c r="AM1272" i="1"/>
  <c r="AN1272" i="1"/>
  <c r="AO1272" i="1"/>
  <c r="AP1272" i="1"/>
  <c r="AQ1272" i="1"/>
  <c r="AR1272" i="1"/>
  <c r="AS1272" i="1"/>
  <c r="AT1272" i="1"/>
  <c r="AU1272" i="1"/>
  <c r="AV1272" i="1"/>
  <c r="AW1272" i="1"/>
  <c r="AX1272" i="1"/>
  <c r="AY1272" i="1"/>
  <c r="AZ1272" i="1"/>
  <c r="BA1272" i="1"/>
  <c r="BB1272" i="1"/>
  <c r="BC1272" i="1"/>
  <c r="BD1272" i="1"/>
  <c r="BE1272" i="1"/>
  <c r="A23" i="1"/>
  <c r="C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A43" i="1"/>
  <c r="C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A834" i="1"/>
  <c r="C834" i="1"/>
  <c r="E834" i="1"/>
  <c r="F834" i="1"/>
  <c r="G834" i="1"/>
  <c r="H834" i="1"/>
  <c r="I834" i="1"/>
  <c r="J834" i="1"/>
  <c r="K834" i="1"/>
  <c r="L834" i="1"/>
  <c r="M834" i="1"/>
  <c r="N834" i="1"/>
  <c r="O834" i="1"/>
  <c r="P834" i="1"/>
  <c r="Q834" i="1"/>
  <c r="R834" i="1"/>
  <c r="S834" i="1"/>
  <c r="T834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AG834" i="1"/>
  <c r="AH834" i="1"/>
  <c r="AI834" i="1"/>
  <c r="AJ834" i="1"/>
  <c r="AK834" i="1"/>
  <c r="AL834" i="1"/>
  <c r="AM834" i="1"/>
  <c r="AN834" i="1"/>
  <c r="AO834" i="1"/>
  <c r="AP834" i="1"/>
  <c r="AQ834" i="1"/>
  <c r="AR834" i="1"/>
  <c r="AS834" i="1"/>
  <c r="AT834" i="1"/>
  <c r="AU834" i="1"/>
  <c r="AV834" i="1"/>
  <c r="AW834" i="1"/>
  <c r="AX834" i="1"/>
  <c r="AY834" i="1"/>
  <c r="AZ834" i="1"/>
  <c r="BA834" i="1"/>
  <c r="BB834" i="1"/>
  <c r="BC834" i="1"/>
  <c r="BD834" i="1"/>
  <c r="BE834" i="1"/>
  <c r="A859" i="1"/>
  <c r="C859" i="1"/>
  <c r="E859" i="1"/>
  <c r="F859" i="1"/>
  <c r="G859" i="1"/>
  <c r="H859" i="1"/>
  <c r="I859" i="1"/>
  <c r="J859" i="1"/>
  <c r="K859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X859" i="1"/>
  <c r="Y859" i="1"/>
  <c r="Z859" i="1"/>
  <c r="AA859" i="1"/>
  <c r="AB859" i="1"/>
  <c r="AC859" i="1"/>
  <c r="AD859" i="1"/>
  <c r="AE859" i="1"/>
  <c r="AF859" i="1"/>
  <c r="AG859" i="1"/>
  <c r="AH859" i="1"/>
  <c r="AI859" i="1"/>
  <c r="AJ859" i="1"/>
  <c r="AK859" i="1"/>
  <c r="AL859" i="1"/>
  <c r="AM859" i="1"/>
  <c r="AN859" i="1"/>
  <c r="AO859" i="1"/>
  <c r="AP859" i="1"/>
  <c r="AQ859" i="1"/>
  <c r="AR859" i="1"/>
  <c r="AS859" i="1"/>
  <c r="AT859" i="1"/>
  <c r="AU859" i="1"/>
  <c r="AV859" i="1"/>
  <c r="AW859" i="1"/>
  <c r="AX859" i="1"/>
  <c r="AY859" i="1"/>
  <c r="AZ859" i="1"/>
  <c r="BA859" i="1"/>
  <c r="BB859" i="1"/>
  <c r="BC859" i="1"/>
  <c r="BD859" i="1"/>
  <c r="BE859" i="1"/>
  <c r="A1142" i="1"/>
  <c r="C1142" i="1"/>
  <c r="E1142" i="1"/>
  <c r="F1142" i="1"/>
  <c r="G1142" i="1"/>
  <c r="H1142" i="1"/>
  <c r="I1142" i="1"/>
  <c r="J1142" i="1"/>
  <c r="K1142" i="1"/>
  <c r="L1142" i="1"/>
  <c r="M1142" i="1"/>
  <c r="N1142" i="1"/>
  <c r="O1142" i="1"/>
  <c r="P1142" i="1"/>
  <c r="Q1142" i="1"/>
  <c r="R1142" i="1"/>
  <c r="S1142" i="1"/>
  <c r="T1142" i="1"/>
  <c r="U1142" i="1"/>
  <c r="V1142" i="1"/>
  <c r="W1142" i="1"/>
  <c r="X1142" i="1"/>
  <c r="Y1142" i="1"/>
  <c r="Z1142" i="1"/>
  <c r="AA1142" i="1"/>
  <c r="AB1142" i="1"/>
  <c r="AC1142" i="1"/>
  <c r="AD1142" i="1"/>
  <c r="AE1142" i="1"/>
  <c r="AF1142" i="1"/>
  <c r="AG1142" i="1"/>
  <c r="AH1142" i="1"/>
  <c r="AI1142" i="1"/>
  <c r="AJ1142" i="1"/>
  <c r="AK1142" i="1"/>
  <c r="AL1142" i="1"/>
  <c r="AM1142" i="1"/>
  <c r="AN1142" i="1"/>
  <c r="AO1142" i="1"/>
  <c r="AP1142" i="1"/>
  <c r="AQ1142" i="1"/>
  <c r="AR1142" i="1"/>
  <c r="AS1142" i="1"/>
  <c r="AT1142" i="1"/>
  <c r="AU1142" i="1"/>
  <c r="AV1142" i="1"/>
  <c r="AW1142" i="1"/>
  <c r="AX1142" i="1"/>
  <c r="AY1142" i="1"/>
  <c r="AZ1142" i="1"/>
  <c r="BA1142" i="1"/>
  <c r="BB1142" i="1"/>
  <c r="BC1142" i="1"/>
  <c r="BD1142" i="1"/>
  <c r="BE1142" i="1"/>
  <c r="A1165" i="1"/>
  <c r="C1165" i="1"/>
  <c r="E1165" i="1"/>
  <c r="F1165" i="1"/>
  <c r="G1165" i="1"/>
  <c r="H1165" i="1"/>
  <c r="I1165" i="1"/>
  <c r="J1165" i="1"/>
  <c r="K1165" i="1"/>
  <c r="L1165" i="1"/>
  <c r="M1165" i="1"/>
  <c r="N1165" i="1"/>
  <c r="O1165" i="1"/>
  <c r="P1165" i="1"/>
  <c r="Q1165" i="1"/>
  <c r="R1165" i="1"/>
  <c r="S1165" i="1"/>
  <c r="T1165" i="1"/>
  <c r="U1165" i="1"/>
  <c r="V1165" i="1"/>
  <c r="W1165" i="1"/>
  <c r="X1165" i="1"/>
  <c r="Y1165" i="1"/>
  <c r="Z1165" i="1"/>
  <c r="AA1165" i="1"/>
  <c r="AB1165" i="1"/>
  <c r="AC1165" i="1"/>
  <c r="AD1165" i="1"/>
  <c r="AE1165" i="1"/>
  <c r="AF1165" i="1"/>
  <c r="AG1165" i="1"/>
  <c r="AH1165" i="1"/>
  <c r="AI1165" i="1"/>
  <c r="AJ1165" i="1"/>
  <c r="AK1165" i="1"/>
  <c r="AL1165" i="1"/>
  <c r="AM1165" i="1"/>
  <c r="AN1165" i="1"/>
  <c r="AO1165" i="1"/>
  <c r="AP1165" i="1"/>
  <c r="AQ1165" i="1"/>
  <c r="AR1165" i="1"/>
  <c r="AS1165" i="1"/>
  <c r="AT1165" i="1"/>
  <c r="AU1165" i="1"/>
  <c r="AV1165" i="1"/>
  <c r="AW1165" i="1"/>
  <c r="AX1165" i="1"/>
  <c r="AY1165" i="1"/>
  <c r="AZ1165" i="1"/>
  <c r="BA1165" i="1"/>
  <c r="BB1165" i="1"/>
  <c r="BC1165" i="1"/>
  <c r="BD1165" i="1"/>
  <c r="BE1165" i="1"/>
  <c r="D109" i="1"/>
  <c r="B131" i="1"/>
  <c r="D131" i="1"/>
  <c r="D154" i="1"/>
  <c r="D1144" i="1"/>
  <c r="D1167" i="1"/>
  <c r="B1189" i="1"/>
  <c r="D1189" i="1"/>
  <c r="B839" i="1"/>
  <c r="D839" i="1"/>
  <c r="B865" i="1"/>
  <c r="D865" i="1"/>
  <c r="D886" i="1"/>
  <c r="D736" i="1"/>
  <c r="D755" i="1"/>
  <c r="B75" i="1"/>
  <c r="D75" i="1"/>
  <c r="D90" i="1"/>
  <c r="D1076" i="1"/>
  <c r="B1098" i="1"/>
  <c r="D1098" i="1"/>
  <c r="D1118" i="1"/>
  <c r="BQ678" i="1" l="1"/>
  <c r="BQ696" i="1"/>
  <c r="BQ866" i="1"/>
  <c r="B696" i="1"/>
  <c r="BQ136" i="1"/>
  <c r="B866" i="1"/>
  <c r="BQ569" i="1"/>
  <c r="BQ160" i="1"/>
  <c r="BQ887" i="1"/>
  <c r="B678" i="1"/>
  <c r="BQ715" i="1"/>
  <c r="BQ114" i="1"/>
  <c r="BQ840" i="1"/>
  <c r="BQ596" i="1"/>
  <c r="BQ646" i="1"/>
  <c r="BQ70" i="1"/>
  <c r="BQ788" i="1"/>
  <c r="B70" i="1"/>
  <c r="BQ812" i="1"/>
  <c r="BQ179" i="1"/>
  <c r="BQ194" i="1"/>
  <c r="BQ623" i="1"/>
  <c r="B812" i="1"/>
  <c r="B179" i="1"/>
  <c r="BQ734" i="1"/>
  <c r="BQ754" i="1"/>
  <c r="B646" i="1"/>
  <c r="B623" i="1"/>
  <c r="B194" i="1"/>
  <c r="BQ50" i="1"/>
  <c r="BQ861" i="1"/>
  <c r="BQ1253" i="1"/>
  <c r="BQ594" i="1"/>
  <c r="BQ278" i="1"/>
  <c r="B1253" i="1"/>
  <c r="BQ256" i="1"/>
  <c r="BQ1274" i="1"/>
  <c r="B861" i="1"/>
  <c r="BQ835" i="1"/>
  <c r="BQ1299" i="1"/>
  <c r="BQ1239" i="1"/>
  <c r="BQ1101" i="1"/>
  <c r="BQ1280" i="1"/>
  <c r="BQ1232" i="1"/>
  <c r="BQ506" i="1"/>
  <c r="BQ1120" i="1"/>
  <c r="BQ486" i="1"/>
  <c r="D1299" i="1"/>
  <c r="B1280" i="1"/>
  <c r="BQ1167" i="1"/>
  <c r="B1167" i="1"/>
  <c r="BQ755" i="1"/>
  <c r="B755" i="1"/>
  <c r="BQ1144" i="1"/>
  <c r="B1144" i="1"/>
  <c r="BQ1098" i="1"/>
  <c r="BQ1118" i="1"/>
  <c r="B1118" i="1"/>
  <c r="BQ154" i="1"/>
  <c r="B154" i="1"/>
  <c r="BQ736" i="1"/>
  <c r="B736" i="1"/>
  <c r="BQ131" i="1"/>
  <c r="BQ1076" i="1"/>
  <c r="B1076" i="1"/>
  <c r="BQ886" i="1"/>
  <c r="B886" i="1"/>
  <c r="BQ865" i="1"/>
  <c r="BQ109" i="1"/>
  <c r="B109" i="1"/>
  <c r="BQ839" i="1"/>
  <c r="BQ90" i="1"/>
  <c r="B90" i="1"/>
  <c r="BQ75" i="1"/>
  <c r="BQ1189" i="1"/>
  <c r="B1259" i="1"/>
  <c r="BQ1259" i="1"/>
  <c r="BQ522" i="1"/>
  <c r="B506" i="1"/>
  <c r="B1101" i="1"/>
  <c r="B522" i="1"/>
  <c r="B1120" i="1"/>
  <c r="B486" i="1"/>
  <c r="D121" i="1"/>
  <c r="D144" i="1"/>
  <c r="D300" i="1"/>
  <c r="D635" i="1"/>
  <c r="D651" i="1"/>
  <c r="D931" i="1"/>
  <c r="D957" i="1"/>
  <c r="D1055" i="1"/>
  <c r="D1079" i="1"/>
  <c r="D1260" i="1"/>
  <c r="D1281" i="1"/>
  <c r="D1352" i="1"/>
  <c r="D1372" i="1"/>
  <c r="D353" i="1"/>
  <c r="D377" i="1"/>
  <c r="D124" i="1"/>
  <c r="D147" i="1"/>
  <c r="D167" i="1"/>
  <c r="D803" i="1"/>
  <c r="D827" i="1"/>
  <c r="D851" i="1"/>
  <c r="D724" i="1"/>
  <c r="D742" i="1"/>
  <c r="D761" i="1"/>
  <c r="D1156" i="1"/>
  <c r="D1179" i="1"/>
  <c r="D1203" i="1"/>
  <c r="BQ1179" i="1" l="1"/>
  <c r="B1179" i="1"/>
  <c r="BQ144" i="1"/>
  <c r="B144" i="1"/>
  <c r="BQ121" i="1"/>
  <c r="B121" i="1"/>
  <c r="BQ1352" i="1"/>
  <c r="B1352" i="1"/>
  <c r="BQ353" i="1"/>
  <c r="B353" i="1"/>
  <c r="BQ803" i="1"/>
  <c r="B803" i="1"/>
  <c r="BQ742" i="1"/>
  <c r="B742" i="1"/>
  <c r="BQ147" i="1"/>
  <c r="B147" i="1"/>
  <c r="BQ1281" i="1"/>
  <c r="B1281" i="1"/>
  <c r="BQ651" i="1"/>
  <c r="B651" i="1"/>
  <c r="BQ1055" i="1"/>
  <c r="B1055" i="1"/>
  <c r="BQ1372" i="1"/>
  <c r="B1372" i="1"/>
  <c r="BQ931" i="1"/>
  <c r="B931" i="1"/>
  <c r="BQ1156" i="1"/>
  <c r="B1156" i="1"/>
  <c r="BQ167" i="1"/>
  <c r="B167" i="1"/>
  <c r="BQ724" i="1"/>
  <c r="B724" i="1"/>
  <c r="BQ124" i="1"/>
  <c r="B124" i="1"/>
  <c r="BQ1260" i="1"/>
  <c r="B1260" i="1"/>
  <c r="BQ635" i="1"/>
  <c r="B635" i="1"/>
  <c r="BQ761" i="1"/>
  <c r="B761" i="1"/>
  <c r="BQ827" i="1"/>
  <c r="B827" i="1"/>
  <c r="BQ957" i="1"/>
  <c r="B957" i="1"/>
  <c r="BQ1203" i="1"/>
  <c r="B1203" i="1"/>
  <c r="BQ851" i="1"/>
  <c r="B851" i="1"/>
  <c r="BQ377" i="1"/>
  <c r="B377" i="1"/>
  <c r="BQ1079" i="1"/>
  <c r="B1079" i="1"/>
  <c r="BQ300" i="1"/>
  <c r="B300" i="1"/>
  <c r="D211" i="1"/>
  <c r="D231" i="1"/>
  <c r="D1387" i="1"/>
  <c r="D1406" i="1"/>
  <c r="D1420" i="1"/>
  <c r="D439" i="1"/>
  <c r="D459" i="1"/>
  <c r="D1252" i="1"/>
  <c r="D1273" i="1"/>
  <c r="D66" i="1"/>
  <c r="D146" i="1"/>
  <c r="D123" i="1"/>
  <c r="D525" i="1"/>
  <c r="D510" i="1"/>
  <c r="D490" i="1"/>
  <c r="D1061" i="1"/>
  <c r="D1044" i="1"/>
  <c r="D1010" i="1"/>
  <c r="D986" i="1"/>
  <c r="D585" i="1"/>
  <c r="D561" i="1"/>
  <c r="D471" i="1"/>
  <c r="D451" i="1"/>
  <c r="D640" i="1"/>
  <c r="D614" i="1"/>
  <c r="D1108" i="1"/>
  <c r="D1087" i="1"/>
  <c r="D1206" i="1"/>
  <c r="D1183" i="1"/>
  <c r="D1159" i="1"/>
  <c r="D382" i="1"/>
  <c r="D359" i="1"/>
  <c r="D337" i="1"/>
  <c r="D45" i="1"/>
  <c r="D68" i="1"/>
  <c r="D87" i="1"/>
  <c r="D212" i="1"/>
  <c r="D232" i="1"/>
  <c r="D784" i="1"/>
  <c r="D808" i="1"/>
  <c r="D587" i="1"/>
  <c r="D615" i="1"/>
  <c r="D641" i="1"/>
  <c r="D670" i="1"/>
  <c r="D687" i="1"/>
  <c r="D909" i="1"/>
  <c r="D935" i="1"/>
  <c r="D962" i="1"/>
  <c r="D988" i="1"/>
  <c r="D1013" i="1"/>
  <c r="D1161" i="1"/>
  <c r="D1186" i="1"/>
  <c r="D1208" i="1"/>
  <c r="D1483" i="1"/>
  <c r="D1497" i="1"/>
  <c r="BQ62" i="1" l="1"/>
  <c r="B62" i="1"/>
  <c r="BQ587" i="1"/>
  <c r="B587" i="1"/>
  <c r="BQ471" i="1"/>
  <c r="B471" i="1"/>
  <c r="BQ1283" i="1"/>
  <c r="B1283" i="1"/>
  <c r="BQ909" i="1"/>
  <c r="B909" i="1"/>
  <c r="BQ45" i="1"/>
  <c r="B45" i="1"/>
  <c r="BQ1273" i="1"/>
  <c r="B1273" i="1"/>
  <c r="BQ337" i="1"/>
  <c r="B337" i="1"/>
  <c r="BQ561" i="1"/>
  <c r="B561" i="1"/>
  <c r="BQ1374" i="1"/>
  <c r="B1374" i="1"/>
  <c r="BQ359" i="1"/>
  <c r="B359" i="1"/>
  <c r="BQ1108" i="1"/>
  <c r="B1108" i="1"/>
  <c r="BQ585" i="1"/>
  <c r="B585" i="1"/>
  <c r="BQ510" i="1"/>
  <c r="B510" i="1"/>
  <c r="BQ1237" i="1"/>
  <c r="B1237" i="1"/>
  <c r="BQ1208" i="1"/>
  <c r="B1208" i="1"/>
  <c r="BQ1186" i="1"/>
  <c r="B1186" i="1"/>
  <c r="BQ808" i="1"/>
  <c r="B808" i="1"/>
  <c r="BQ1353" i="1"/>
  <c r="B1353" i="1"/>
  <c r="BQ490" i="1"/>
  <c r="B490" i="1"/>
  <c r="BQ670" i="1"/>
  <c r="B670" i="1"/>
  <c r="BQ232" i="1"/>
  <c r="B232" i="1"/>
  <c r="BQ20" i="1"/>
  <c r="B20" i="1"/>
  <c r="BQ459" i="1"/>
  <c r="B459" i="1"/>
  <c r="BQ211" i="1"/>
  <c r="B211" i="1"/>
  <c r="BQ1252" i="1"/>
  <c r="B1252" i="1"/>
  <c r="BQ382" i="1"/>
  <c r="B382" i="1"/>
  <c r="BQ614" i="1"/>
  <c r="B614" i="1"/>
  <c r="BQ986" i="1"/>
  <c r="B986" i="1"/>
  <c r="BQ525" i="1"/>
  <c r="B525" i="1"/>
  <c r="BQ40" i="1"/>
  <c r="B40" i="1"/>
  <c r="BQ1183" i="1"/>
  <c r="B1183" i="1"/>
  <c r="BQ1087" i="1"/>
  <c r="B1087" i="1"/>
  <c r="BQ1497" i="1"/>
  <c r="B1497" i="1"/>
  <c r="BQ641" i="1"/>
  <c r="B641" i="1"/>
  <c r="BQ212" i="1"/>
  <c r="B212" i="1"/>
  <c r="BQ728" i="1"/>
  <c r="B728" i="1"/>
  <c r="BQ439" i="1"/>
  <c r="B439" i="1"/>
  <c r="BQ1044" i="1"/>
  <c r="B1044" i="1"/>
  <c r="BQ68" i="1"/>
  <c r="B68" i="1"/>
  <c r="BQ1406" i="1"/>
  <c r="B1406" i="1"/>
  <c r="BQ1206" i="1"/>
  <c r="B1206" i="1"/>
  <c r="B1159" i="1"/>
  <c r="BQ1159" i="1"/>
  <c r="B1010" i="1"/>
  <c r="BQ1010" i="1"/>
  <c r="BQ123" i="1"/>
  <c r="B123" i="1"/>
  <c r="B104" i="1"/>
  <c r="BQ451" i="1"/>
  <c r="B451" i="1"/>
  <c r="BQ66" i="1"/>
  <c r="B66" i="1"/>
  <c r="BQ935" i="1"/>
  <c r="B935" i="1"/>
  <c r="BQ1262" i="1"/>
  <c r="B1262" i="1"/>
  <c r="BQ1061" i="1"/>
  <c r="B1061" i="1"/>
  <c r="BQ1387" i="1"/>
  <c r="B1387" i="1"/>
  <c r="BQ1161" i="1"/>
  <c r="B1161" i="1"/>
  <c r="BQ687" i="1"/>
  <c r="B687" i="1"/>
  <c r="B784" i="1"/>
  <c r="BQ784" i="1"/>
  <c r="BQ1222" i="1"/>
  <c r="B1222" i="1"/>
  <c r="BQ231" i="1"/>
  <c r="B231" i="1"/>
  <c r="BQ1013" i="1"/>
  <c r="B1013" i="1"/>
  <c r="BQ988" i="1"/>
  <c r="B988" i="1"/>
  <c r="BQ640" i="1"/>
  <c r="B640" i="1"/>
  <c r="BQ1483" i="1"/>
  <c r="B1483" i="1"/>
  <c r="BQ962" i="1"/>
  <c r="B962" i="1"/>
  <c r="BQ615" i="1"/>
  <c r="B615" i="1"/>
  <c r="BQ87" i="1"/>
  <c r="B87" i="1"/>
  <c r="BQ747" i="1"/>
  <c r="B747" i="1"/>
  <c r="BQ1420" i="1"/>
  <c r="B1420" i="1"/>
  <c r="BQ146" i="1"/>
  <c r="B146" i="1"/>
  <c r="D946" i="1"/>
  <c r="D920" i="1"/>
  <c r="D409" i="1"/>
  <c r="D390" i="1"/>
  <c r="BQ390" i="1" l="1"/>
  <c r="B390" i="1"/>
  <c r="BQ409" i="1"/>
  <c r="B409" i="1"/>
  <c r="BQ920" i="1"/>
  <c r="B920" i="1"/>
  <c r="BQ946" i="1"/>
  <c r="B946" i="1"/>
  <c r="B597" i="1"/>
  <c r="B115" i="1"/>
  <c r="B137" i="1"/>
  <c r="B161" i="1"/>
  <c r="B679" i="1"/>
  <c r="B697" i="1"/>
  <c r="B716" i="1"/>
  <c r="B841" i="1"/>
  <c r="B867" i="1"/>
  <c r="B888" i="1"/>
  <c r="D8" i="1"/>
  <c r="D9" i="1"/>
  <c r="D449" i="1"/>
  <c r="D469" i="1"/>
  <c r="D1107" i="1"/>
  <c r="D1123" i="1"/>
  <c r="D515" i="1"/>
  <c r="D529" i="1"/>
  <c r="D1043" i="1"/>
  <c r="D1060" i="1"/>
  <c r="D111" i="1"/>
  <c r="D133" i="1"/>
  <c r="D213" i="1"/>
  <c r="D234" i="1"/>
  <c r="D481" i="1"/>
  <c r="D503" i="1"/>
  <c r="D674" i="1"/>
  <c r="D691" i="1"/>
  <c r="D786" i="1"/>
  <c r="D810" i="1"/>
  <c r="D787" i="1"/>
  <c r="D811" i="1"/>
  <c r="D966" i="1"/>
  <c r="D993" i="1"/>
  <c r="D27" i="1"/>
  <c r="D48" i="1"/>
  <c r="D112" i="1"/>
  <c r="D134" i="1"/>
  <c r="D214" i="1"/>
  <c r="D235" i="1"/>
  <c r="D675" i="1"/>
  <c r="D692" i="1"/>
  <c r="D917" i="1"/>
  <c r="D943" i="1"/>
  <c r="D967" i="1"/>
  <c r="D994" i="1"/>
  <c r="D1071" i="1"/>
  <c r="D1096" i="1"/>
  <c r="D389" i="1"/>
  <c r="D408" i="1"/>
  <c r="D919" i="1"/>
  <c r="D945" i="1"/>
  <c r="D548" i="1"/>
  <c r="D568" i="1"/>
  <c r="D713" i="1"/>
  <c r="D735" i="1"/>
  <c r="D366" i="1"/>
  <c r="D388" i="1"/>
  <c r="D547" i="1"/>
  <c r="D567" i="1"/>
  <c r="D321" i="1"/>
  <c r="D340" i="1"/>
  <c r="D595" i="1"/>
  <c r="D625" i="1"/>
  <c r="D259" i="1"/>
  <c r="D281" i="1"/>
  <c r="D604" i="1"/>
  <c r="D630" i="1"/>
  <c r="D1257" i="1"/>
  <c r="D1278" i="1"/>
  <c r="D1148" i="1"/>
  <c r="D1171" i="1"/>
  <c r="D1439" i="1"/>
  <c r="D1457" i="1"/>
  <c r="D162" i="1"/>
  <c r="D181" i="1"/>
  <c r="D795" i="1"/>
  <c r="D819" i="1"/>
  <c r="D1349" i="1"/>
  <c r="D1368" i="1"/>
  <c r="D1214" i="1"/>
  <c r="D1228" i="1"/>
  <c r="D1492" i="1"/>
  <c r="D1504" i="1"/>
  <c r="D1011" i="1"/>
  <c r="D1184" i="1"/>
  <c r="D1207" i="1"/>
  <c r="D1226" i="1"/>
  <c r="D1381" i="1"/>
  <c r="D1401" i="1"/>
  <c r="D1416" i="1"/>
  <c r="D192" i="1"/>
  <c r="D831" i="1"/>
  <c r="D856" i="1"/>
  <c r="D880" i="1"/>
  <c r="D642" i="1"/>
  <c r="D1447" i="1"/>
  <c r="D1466" i="1"/>
  <c r="D163" i="1"/>
  <c r="D182" i="1"/>
  <c r="D196" i="1"/>
  <c r="D324" i="1"/>
  <c r="D345" i="1"/>
  <c r="D371" i="1"/>
  <c r="D1296" i="1"/>
  <c r="D1311" i="1"/>
  <c r="D76" i="1"/>
  <c r="D91" i="1"/>
  <c r="D718" i="1"/>
  <c r="D737" i="1"/>
  <c r="D756" i="1"/>
  <c r="D1295" i="1"/>
  <c r="D1310" i="1"/>
  <c r="D1328" i="1"/>
  <c r="D41" i="1"/>
  <c r="D63" i="1"/>
  <c r="D83" i="1"/>
  <c r="D1045" i="1"/>
  <c r="D1062" i="1"/>
  <c r="D1088" i="1"/>
  <c r="D1355" i="1"/>
  <c r="D1376" i="1"/>
  <c r="D269" i="1"/>
  <c r="D289" i="1"/>
  <c r="D303" i="1"/>
  <c r="D452" i="1"/>
  <c r="D472" i="1"/>
  <c r="D496" i="1"/>
  <c r="D1265" i="1"/>
  <c r="D1286" i="1"/>
  <c r="D384" i="1"/>
  <c r="D404" i="1"/>
  <c r="D833" i="1"/>
  <c r="D858" i="1"/>
  <c r="D882" i="1"/>
  <c r="D912" i="1"/>
  <c r="D938" i="1"/>
  <c r="D749" i="1"/>
  <c r="D766" i="1"/>
  <c r="D1321" i="1"/>
  <c r="D319" i="1"/>
  <c r="D338" i="1"/>
  <c r="D588" i="1"/>
  <c r="D616" i="1"/>
  <c r="D1382" i="1"/>
  <c r="D961" i="1"/>
  <c r="D987" i="1"/>
  <c r="D1012" i="1"/>
  <c r="D1402" i="1"/>
  <c r="D1417" i="1"/>
  <c r="D360" i="1"/>
  <c r="D385" i="1"/>
  <c r="D405" i="1"/>
  <c r="D543" i="1"/>
  <c r="D563" i="1"/>
  <c r="D913" i="1"/>
  <c r="D939" i="1"/>
  <c r="D1139" i="1"/>
  <c r="D1160" i="1"/>
  <c r="D1185" i="1"/>
  <c r="D309" i="1"/>
  <c r="D314" i="1"/>
  <c r="D531" i="1"/>
  <c r="D537" i="1"/>
  <c r="D898" i="1"/>
  <c r="D904" i="1"/>
  <c r="D1130" i="1"/>
  <c r="D1135" i="1"/>
  <c r="D1335" i="1"/>
  <c r="D1339" i="1"/>
  <c r="D1124" i="1"/>
  <c r="D855" i="1"/>
  <c r="D879" i="1"/>
  <c r="D896" i="1"/>
  <c r="D653" i="1"/>
  <c r="D3" i="1"/>
  <c r="D4" i="1"/>
  <c r="D204" i="1"/>
  <c r="D206" i="1"/>
  <c r="D532" i="1"/>
  <c r="D538" i="1"/>
  <c r="D899" i="1"/>
  <c r="D905" i="1"/>
  <c r="D1241" i="1"/>
  <c r="D1243" i="1"/>
  <c r="D101" i="1"/>
  <c r="D102" i="1"/>
  <c r="D105" i="1"/>
  <c r="D426" i="1"/>
  <c r="D429" i="1"/>
  <c r="D770" i="1"/>
  <c r="D772" i="1"/>
  <c r="D659" i="1"/>
  <c r="D663" i="1"/>
  <c r="D668" i="1"/>
  <c r="D168" i="1"/>
  <c r="D187" i="1"/>
  <c r="D267" i="1"/>
  <c r="D287" i="1"/>
  <c r="D611" i="1"/>
  <c r="D638" i="1"/>
  <c r="D743" i="1"/>
  <c r="D762" i="1"/>
  <c r="D332" i="1"/>
  <c r="D354" i="1"/>
  <c r="D125" i="1"/>
  <c r="D148" i="1"/>
  <c r="D16" i="1"/>
  <c r="D492" i="1"/>
  <c r="D511" i="1"/>
  <c r="D526" i="1"/>
  <c r="D122" i="1"/>
  <c r="D145" i="1"/>
  <c r="D849" i="1"/>
  <c r="D874" i="1"/>
  <c r="D895" i="1"/>
  <c r="D932" i="1"/>
  <c r="D958" i="1"/>
  <c r="D224" i="1"/>
  <c r="D245" i="1"/>
  <c r="D264" i="1"/>
  <c r="D358" i="1"/>
  <c r="D380" i="1"/>
  <c r="D227" i="1"/>
  <c r="D248" i="1"/>
  <c r="D559" i="1"/>
  <c r="D583" i="1"/>
  <c r="D1086" i="1"/>
  <c r="D1106" i="1"/>
  <c r="D1223" i="1"/>
  <c r="D336" i="1"/>
  <c r="D1224" i="1"/>
  <c r="D1238" i="1"/>
  <c r="D170" i="1"/>
  <c r="D189" i="1"/>
  <c r="D613" i="1"/>
  <c r="D639" i="1"/>
  <c r="D745" i="1"/>
  <c r="D764" i="1"/>
  <c r="D288" i="1"/>
  <c r="D381" i="1"/>
  <c r="D484" i="1"/>
  <c r="D505" i="1"/>
  <c r="D521" i="1"/>
  <c r="D927" i="1"/>
  <c r="D953" i="1"/>
  <c r="D1150" i="1"/>
  <c r="D1173" i="1"/>
  <c r="D1195" i="1"/>
  <c r="D553" i="1"/>
  <c r="D576" i="1"/>
  <c r="D845" i="1"/>
  <c r="D870" i="1"/>
  <c r="D890" i="1"/>
  <c r="D1442" i="1"/>
  <c r="D1460" i="1"/>
  <c r="D1475" i="1"/>
  <c r="D992" i="1"/>
  <c r="D1014" i="1"/>
  <c r="D1434" i="1"/>
  <c r="D1452" i="1"/>
  <c r="D1343" i="1"/>
  <c r="D1362" i="1"/>
  <c r="D1070" i="1"/>
  <c r="D1095" i="1"/>
  <c r="D1116" i="1"/>
  <c r="D1143" i="1"/>
  <c r="D1166" i="1"/>
  <c r="D1188" i="1"/>
  <c r="D36" i="1"/>
  <c r="D60" i="1"/>
  <c r="D81" i="1"/>
  <c r="D802" i="1"/>
  <c r="D826" i="1"/>
  <c r="D1041" i="1"/>
  <c r="D1057" i="1"/>
  <c r="D1397" i="1"/>
  <c r="D1424" i="1"/>
  <c r="D197" i="1"/>
  <c r="D1312" i="1"/>
  <c r="D798" i="1"/>
  <c r="D822" i="1"/>
  <c r="D1040" i="1"/>
  <c r="D1054" i="1"/>
  <c r="D1411" i="1"/>
  <c r="D313" i="1"/>
  <c r="D318" i="1"/>
  <c r="D536" i="1"/>
  <c r="D542" i="1"/>
  <c r="D903" i="1"/>
  <c r="D1046" i="1"/>
  <c r="D1063" i="1"/>
  <c r="D1358" i="1"/>
  <c r="D1379" i="1"/>
  <c r="D1399" i="1"/>
  <c r="D1301" i="1"/>
  <c r="D398" i="1"/>
  <c r="D417" i="1"/>
  <c r="D1261" i="1"/>
  <c r="D1282" i="1"/>
  <c r="D402" i="1"/>
  <c r="D421" i="1"/>
  <c r="D708" i="1"/>
  <c r="D727" i="1"/>
  <c r="D693" i="1"/>
  <c r="D710" i="1"/>
  <c r="D440" i="1"/>
  <c r="D460" i="1"/>
  <c r="D982" i="1"/>
  <c r="D983" i="1"/>
  <c r="D984" i="1"/>
  <c r="D494" i="1"/>
  <c r="D513" i="1"/>
  <c r="D333" i="1"/>
  <c r="D355" i="1"/>
  <c r="D378" i="1"/>
  <c r="D1042" i="1"/>
  <c r="D1059" i="1"/>
  <c r="D1084" i="1"/>
  <c r="D18" i="1"/>
  <c r="D38" i="1"/>
  <c r="D127" i="1"/>
  <c r="D150" i="1"/>
  <c r="D400" i="1"/>
  <c r="D419" i="1"/>
  <c r="D1122" i="1"/>
  <c r="D1158" i="1"/>
  <c r="D1181" i="1"/>
  <c r="D1204" i="1"/>
  <c r="D19" i="1"/>
  <c r="D39" i="1"/>
  <c r="D128" i="1"/>
  <c r="D151" i="1"/>
  <c r="D401" i="1"/>
  <c r="D420" i="1"/>
  <c r="D1182" i="1"/>
  <c r="D1205" i="1"/>
  <c r="D1263" i="1"/>
  <c r="D1284" i="1"/>
  <c r="D723" i="1"/>
  <c r="D741" i="1"/>
  <c r="D760" i="1"/>
  <c r="D448" i="1"/>
  <c r="D468" i="1"/>
  <c r="D981" i="1"/>
  <c r="D1008" i="1"/>
  <c r="D1104" i="1"/>
  <c r="D14" i="1"/>
  <c r="D33" i="1"/>
  <c r="D54" i="1"/>
  <c r="D602" i="1"/>
  <c r="D629" i="1"/>
  <c r="D648" i="1"/>
  <c r="D1256" i="1"/>
  <c r="D1277" i="1"/>
  <c r="D74" i="1"/>
  <c r="D89" i="1"/>
  <c r="D393" i="1"/>
  <c r="D412" i="1"/>
  <c r="D924" i="1"/>
  <c r="D950" i="1"/>
  <c r="D1170" i="1"/>
  <c r="D1193" i="1"/>
  <c r="D156" i="1"/>
  <c r="D176" i="1"/>
  <c r="D836" i="1"/>
  <c r="D862" i="1"/>
  <c r="D158" i="1"/>
  <c r="D178" i="1"/>
  <c r="D838" i="1"/>
  <c r="D864" i="1"/>
  <c r="D270" i="1"/>
  <c r="D290" i="1"/>
  <c r="D1303" i="1"/>
  <c r="D1320" i="1"/>
  <c r="D265" i="1"/>
  <c r="D285" i="1"/>
  <c r="D301" i="1"/>
  <c r="D1302" i="1"/>
  <c r="D1318" i="1"/>
  <c r="D53" i="1"/>
  <c r="D73" i="1"/>
  <c r="D218" i="1"/>
  <c r="D238" i="1"/>
  <c r="D921" i="1"/>
  <c r="D947" i="1"/>
  <c r="D573" i="1"/>
  <c r="D601" i="1"/>
  <c r="D628" i="1"/>
  <c r="D1348" i="1"/>
  <c r="D1367" i="1"/>
  <c r="D1390" i="1"/>
  <c r="D208" i="1"/>
  <c r="D228" i="1"/>
  <c r="D672" i="1"/>
  <c r="D689" i="1"/>
  <c r="D783" i="1"/>
  <c r="D807" i="1"/>
  <c r="D562" i="1"/>
  <c r="D586" i="1"/>
  <c r="D1225" i="1"/>
  <c r="D1356" i="1"/>
  <c r="D1377" i="1"/>
  <c r="D1398" i="1"/>
  <c r="D216" i="1"/>
  <c r="D237" i="1"/>
  <c r="D546" i="1"/>
  <c r="D566" i="1"/>
  <c r="D1211" i="1"/>
  <c r="D1227" i="1"/>
  <c r="D120" i="1"/>
  <c r="D143" i="1"/>
  <c r="D894" i="1"/>
  <c r="D1462" i="1"/>
  <c r="D1444" i="1"/>
  <c r="D1371" i="1"/>
  <c r="D671" i="1"/>
  <c r="D688" i="1"/>
  <c r="D1209" i="1"/>
  <c r="D1341" i="1"/>
  <c r="D1359" i="1"/>
  <c r="D1384" i="1"/>
  <c r="D226" i="1"/>
  <c r="D247" i="1"/>
  <c r="D558" i="1"/>
  <c r="D582" i="1"/>
  <c r="D804" i="1"/>
  <c r="D829" i="1"/>
  <c r="D107" i="1"/>
  <c r="D223" i="1"/>
  <c r="D244" i="1"/>
  <c r="D329" i="1"/>
  <c r="D352" i="1"/>
  <c r="D556" i="1"/>
  <c r="D580" i="1"/>
  <c r="D607" i="1"/>
  <c r="D632" i="1"/>
  <c r="D443" i="1"/>
  <c r="D463" i="1"/>
  <c r="D485" i="1"/>
  <c r="D1151" i="1"/>
  <c r="D1174" i="1"/>
  <c r="D1196" i="1"/>
  <c r="D1078" i="1"/>
  <c r="D1099" i="1"/>
  <c r="D272" i="1"/>
  <c r="D293" i="1"/>
  <c r="D729" i="1"/>
  <c r="D750" i="1"/>
  <c r="D1248" i="1"/>
  <c r="D1269" i="1"/>
  <c r="D661" i="1"/>
  <c r="D666" i="1"/>
  <c r="D901" i="1"/>
  <c r="D907" i="1"/>
  <c r="D1026" i="1"/>
  <c r="D1031" i="1"/>
  <c r="D1131" i="1"/>
  <c r="D1136" i="1"/>
  <c r="D1336" i="1"/>
  <c r="D1340" i="1"/>
  <c r="D97" i="1"/>
  <c r="D172" i="1"/>
  <c r="D191" i="1"/>
  <c r="D201" i="1"/>
  <c r="D1357" i="1"/>
  <c r="D1378" i="1"/>
  <c r="D117" i="1"/>
  <c r="D139" i="1"/>
  <c r="D843" i="1"/>
  <c r="D869" i="1"/>
  <c r="D1392" i="1"/>
  <c r="D1410" i="1"/>
  <c r="D782" i="1"/>
  <c r="D806" i="1"/>
  <c r="D963" i="1"/>
  <c r="D989" i="1"/>
  <c r="D1432" i="1"/>
  <c r="D1450" i="1"/>
  <c r="D1163" i="1"/>
  <c r="D1187" i="1"/>
  <c r="D394" i="1"/>
  <c r="D413" i="1"/>
  <c r="D701" i="1"/>
  <c r="D719" i="1"/>
  <c r="D797" i="1"/>
  <c r="D821" i="1"/>
  <c r="D999" i="1"/>
  <c r="D1016" i="1"/>
  <c r="D1216" i="1"/>
  <c r="D1230" i="1"/>
  <c r="D26" i="1"/>
  <c r="D47" i="1"/>
  <c r="D69" i="1"/>
  <c r="D255" i="1"/>
  <c r="D363" i="1"/>
  <c r="D1324" i="1"/>
  <c r="D593" i="1"/>
  <c r="D621" i="1"/>
  <c r="D1292" i="1"/>
  <c r="D1306" i="1"/>
  <c r="D1490" i="1"/>
  <c r="D1503" i="1"/>
  <c r="D159" i="1"/>
  <c r="D180" i="1"/>
  <c r="D922" i="1"/>
  <c r="D948" i="1"/>
  <c r="D1073" i="1"/>
  <c r="D1097" i="1"/>
  <c r="D1117" i="1"/>
  <c r="D854" i="1"/>
  <c r="D878" i="1"/>
  <c r="D450" i="1"/>
  <c r="D470" i="1"/>
  <c r="D1264" i="1"/>
  <c r="D1285" i="1"/>
  <c r="D1446" i="1"/>
  <c r="D1464" i="1"/>
  <c r="D1481" i="1"/>
  <c r="D1154" i="1"/>
  <c r="D1177" i="1"/>
  <c r="D1202" i="1"/>
  <c r="D103" i="1"/>
  <c r="D106" i="1"/>
  <c r="D534" i="1"/>
  <c r="D540" i="1"/>
  <c r="D775" i="1"/>
  <c r="D779" i="1"/>
  <c r="D1191" i="1"/>
  <c r="D1212" i="1"/>
  <c r="D442" i="1"/>
  <c r="D462" i="1"/>
  <c r="D482" i="1"/>
  <c r="D1436" i="1"/>
  <c r="D1454" i="1"/>
  <c r="D1472" i="1"/>
  <c r="D792" i="1"/>
  <c r="D816" i="1"/>
  <c r="D923" i="1"/>
  <c r="D949" i="1"/>
  <c r="D1255" i="1"/>
  <c r="D1276" i="1"/>
  <c r="D1294" i="1"/>
  <c r="D600" i="1"/>
  <c r="D627" i="1"/>
  <c r="D1147" i="1"/>
  <c r="D61" i="1"/>
  <c r="D82" i="1"/>
  <c r="D96" i="1"/>
  <c r="D1085" i="1"/>
  <c r="D1105" i="1"/>
  <c r="D1121" i="1"/>
  <c r="D832" i="1"/>
  <c r="D857" i="1"/>
  <c r="D1064" i="1"/>
  <c r="D1089" i="1"/>
  <c r="D1110" i="1"/>
  <c r="D881" i="1"/>
  <c r="D915" i="1"/>
  <c r="D941" i="1"/>
  <c r="D361" i="1"/>
  <c r="D386" i="1"/>
  <c r="D1288" i="1"/>
  <c r="D406" i="1"/>
  <c r="D190" i="1"/>
  <c r="D250" i="1"/>
  <c r="D746" i="1"/>
  <c r="D171" i="1"/>
  <c r="D726" i="1"/>
  <c r="D830" i="1"/>
  <c r="D266" i="1"/>
  <c r="D286" i="1"/>
  <c r="D302" i="1"/>
  <c r="D491" i="1"/>
  <c r="D1373" i="1"/>
  <c r="D24" i="1"/>
  <c r="D46" i="1"/>
  <c r="D1388" i="1"/>
  <c r="D1407" i="1"/>
  <c r="D1421" i="1"/>
  <c r="D968" i="1"/>
  <c r="D995" i="1"/>
  <c r="D341" i="1"/>
  <c r="D677" i="1"/>
  <c r="D695" i="1"/>
  <c r="D447" i="1"/>
  <c r="D467" i="1"/>
  <c r="D1316" i="1"/>
  <c r="D1332" i="1"/>
  <c r="D428" i="1"/>
  <c r="D432" i="1"/>
  <c r="D1027" i="1"/>
  <c r="D1032" i="1"/>
  <c r="D1337" i="1"/>
  <c r="D116" i="1"/>
  <c r="D138" i="1"/>
  <c r="D221" i="1"/>
  <c r="D241" i="1"/>
  <c r="D681" i="1"/>
  <c r="D1391" i="1"/>
  <c r="D794" i="1"/>
  <c r="D818" i="1"/>
  <c r="D1409" i="1"/>
  <c r="D1423" i="1"/>
  <c r="D392" i="1"/>
  <c r="D411" i="1"/>
  <c r="D1491" i="1"/>
  <c r="D699" i="1"/>
  <c r="D972" i="1"/>
  <c r="D998" i="1"/>
  <c r="D28" i="1"/>
  <c r="D49" i="1"/>
  <c r="D155" i="1"/>
  <c r="D175" i="1"/>
  <c r="D364" i="1"/>
  <c r="D918" i="1"/>
  <c r="D944" i="1"/>
  <c r="D311" i="1"/>
  <c r="D316" i="1"/>
  <c r="D664" i="1"/>
  <c r="D669" i="1"/>
  <c r="D1133" i="1"/>
  <c r="D474" i="1"/>
  <c r="D497" i="1"/>
  <c r="D590" i="1"/>
  <c r="D618" i="1"/>
  <c r="D914" i="1"/>
  <c r="D940" i="1"/>
  <c r="D1066" i="1"/>
  <c r="D1090" i="1"/>
  <c r="D306" i="1"/>
  <c r="D1250" i="1"/>
  <c r="D274" i="1"/>
  <c r="D294" i="1"/>
  <c r="D436" i="1"/>
  <c r="D456" i="1"/>
  <c r="D730" i="1"/>
  <c r="D751" i="1"/>
  <c r="D1271" i="1"/>
  <c r="D1289" i="1"/>
  <c r="D249" i="1"/>
  <c r="D268" i="1"/>
  <c r="D560" i="1"/>
  <c r="D584" i="1"/>
  <c r="D707" i="1"/>
  <c r="D725" i="1"/>
  <c r="D1354" i="1"/>
  <c r="D1375" i="1"/>
  <c r="D853" i="1"/>
  <c r="D877" i="1"/>
  <c r="D335" i="1"/>
  <c r="D357" i="1"/>
  <c r="D379" i="1"/>
  <c r="D119" i="1"/>
  <c r="D141" i="1"/>
  <c r="D307" i="1"/>
  <c r="D308" i="1"/>
  <c r="D222" i="1"/>
  <c r="D242" i="1"/>
  <c r="D657" i="1"/>
  <c r="D658" i="1"/>
  <c r="D325" i="1"/>
  <c r="D346" i="1"/>
  <c r="D372" i="1"/>
  <c r="D554" i="1"/>
  <c r="D577" i="1"/>
  <c r="D769" i="1"/>
  <c r="D683" i="1"/>
  <c r="D702" i="1"/>
  <c r="D720" i="1"/>
  <c r="D799" i="1"/>
  <c r="D252" i="1"/>
  <c r="D273" i="1"/>
  <c r="D591" i="1"/>
  <c r="D619" i="1"/>
  <c r="D1249" i="1"/>
  <c r="D1270" i="1"/>
  <c r="D1141" i="1"/>
  <c r="D1164" i="1"/>
  <c r="D1433" i="1"/>
  <c r="D1451" i="1"/>
  <c r="D1468" i="1"/>
  <c r="D1484" i="1"/>
  <c r="D1500" i="1"/>
  <c r="D92" i="1"/>
  <c r="D98" i="1"/>
  <c r="D184" i="1"/>
  <c r="D198" i="1"/>
  <c r="D202" i="1"/>
  <c r="D846" i="1"/>
  <c r="D871" i="1"/>
  <c r="D891" i="1"/>
  <c r="D1017" i="1"/>
  <c r="D1197" i="1"/>
  <c r="D1217" i="1"/>
  <c r="D1231" i="1"/>
  <c r="D1297" i="1"/>
  <c r="D1313" i="1"/>
  <c r="D1329" i="1"/>
  <c r="D166" i="1"/>
  <c r="D488" i="1"/>
  <c r="D508" i="1"/>
  <c r="D739" i="1"/>
  <c r="D758" i="1"/>
  <c r="D824" i="1"/>
  <c r="D977" i="1"/>
  <c r="D1004" i="1"/>
  <c r="D1395" i="1"/>
  <c r="D1413" i="1"/>
  <c r="D395" i="1"/>
  <c r="D414" i="1"/>
  <c r="D929" i="1"/>
  <c r="D955" i="1"/>
  <c r="D299" i="1"/>
  <c r="D650" i="1"/>
  <c r="D292" i="1"/>
  <c r="D305" i="1"/>
  <c r="D476" i="1"/>
  <c r="D477" i="1"/>
  <c r="D499" i="1"/>
  <c r="D500" i="1"/>
  <c r="D897" i="1"/>
  <c r="D1113" i="1"/>
  <c r="D1114" i="1"/>
  <c r="D1126" i="1"/>
  <c r="D1127" i="1"/>
  <c r="D1385" i="1"/>
  <c r="D1404" i="1"/>
  <c r="D1418" i="1"/>
  <c r="D251" i="1"/>
  <c r="D271" i="1"/>
  <c r="D434" i="1"/>
  <c r="D435" i="1"/>
  <c r="D454" i="1"/>
  <c r="D455" i="1"/>
  <c r="D517" i="1"/>
  <c r="D518" i="1"/>
  <c r="D1498" i="1"/>
  <c r="D1499" i="1"/>
  <c r="D964" i="1"/>
  <c r="D990" i="1"/>
  <c r="D1068" i="1"/>
  <c r="D1092" i="1"/>
  <c r="D15" i="1"/>
  <c r="D34" i="1"/>
  <c r="D164" i="1"/>
  <c r="D183" i="1"/>
  <c r="D205" i="1"/>
  <c r="D207" i="1"/>
  <c r="D326" i="1"/>
  <c r="D347" i="1"/>
  <c r="D373" i="1"/>
  <c r="D444" i="1"/>
  <c r="D464" i="1"/>
  <c r="D928" i="1"/>
  <c r="D954" i="1"/>
  <c r="D5" i="1"/>
  <c r="D21" i="1"/>
  <c r="D153" i="1"/>
  <c r="D174" i="1"/>
  <c r="D291" i="1"/>
  <c r="D304" i="1"/>
  <c r="D383" i="1"/>
  <c r="D403" i="1"/>
  <c r="D911" i="1"/>
  <c r="D937" i="1"/>
  <c r="D1246" i="1"/>
  <c r="D1267" i="1"/>
  <c r="D1111" i="1"/>
  <c r="D100" i="1"/>
  <c r="D200" i="1"/>
  <c r="D203" i="1"/>
  <c r="D652" i="1"/>
  <c r="D656" i="1"/>
  <c r="D738" i="1"/>
  <c r="D757" i="1"/>
  <c r="D768" i="1"/>
  <c r="D800" i="1"/>
  <c r="D823" i="1"/>
  <c r="D1300" i="1"/>
  <c r="D1317" i="1"/>
  <c r="D1333" i="1"/>
  <c r="D348" i="1"/>
  <c r="D349" i="1"/>
  <c r="D374" i="1"/>
  <c r="D375" i="1"/>
  <c r="D1152" i="1"/>
  <c r="D1153" i="1"/>
  <c r="D1175" i="1"/>
  <c r="D1176" i="1"/>
  <c r="D1494" i="1"/>
  <c r="D57" i="1"/>
  <c r="D78" i="1"/>
  <c r="D94" i="1"/>
  <c r="D684" i="1"/>
  <c r="D704" i="1"/>
  <c r="D722" i="1"/>
  <c r="D974" i="1"/>
  <c r="D1001" i="1"/>
  <c r="D1019" i="1"/>
  <c r="D1198" i="1"/>
  <c r="D1218" i="1"/>
  <c r="D1233" i="1"/>
  <c r="D1443" i="1"/>
  <c r="D1461" i="1"/>
  <c r="D1477" i="1"/>
  <c r="D1394" i="1"/>
  <c r="D1412" i="1"/>
  <c r="D1425" i="1"/>
  <c r="D771" i="1"/>
  <c r="D773" i="1"/>
  <c r="D777" i="1"/>
  <c r="D113" i="1"/>
  <c r="D135" i="1"/>
  <c r="D215" i="1"/>
  <c r="D236" i="1"/>
  <c r="D545" i="1"/>
  <c r="D565" i="1"/>
  <c r="D837" i="1"/>
  <c r="D863" i="1"/>
  <c r="D884" i="1"/>
  <c r="D1036" i="1"/>
  <c r="D1051" i="1"/>
  <c r="D1345" i="1"/>
  <c r="D1364" i="1"/>
  <c r="D396" i="1"/>
  <c r="D415" i="1"/>
  <c r="D423" i="1"/>
  <c r="D524" i="1"/>
  <c r="D530" i="1"/>
  <c r="D1080" i="1"/>
  <c r="D1102" i="1"/>
  <c r="D1199" i="1"/>
  <c r="D1219" i="1"/>
  <c r="D1234" i="1"/>
  <c r="D397" i="1"/>
  <c r="D416" i="1"/>
  <c r="D424" i="1"/>
  <c r="D1240" i="1"/>
  <c r="D1427" i="1"/>
  <c r="D978" i="1"/>
  <c r="D1005" i="1"/>
  <c r="D1022" i="1"/>
  <c r="D1081" i="1"/>
  <c r="D1103" i="1"/>
  <c r="D330" i="1"/>
  <c r="D1129" i="1"/>
  <c r="D609" i="1"/>
  <c r="D636" i="1"/>
  <c r="D1200" i="1"/>
  <c r="D1220" i="1"/>
  <c r="D1235" i="1"/>
  <c r="D1396" i="1"/>
  <c r="D1414" i="1"/>
  <c r="D1426" i="1"/>
  <c r="D489" i="1"/>
  <c r="D509" i="1"/>
  <c r="D610" i="1"/>
  <c r="D637" i="1"/>
  <c r="D1201" i="1"/>
  <c r="D1221" i="1"/>
  <c r="D1236" i="1"/>
  <c r="D1445" i="1"/>
  <c r="D1463" i="1"/>
  <c r="D1480" i="1"/>
  <c r="D55" i="1"/>
  <c r="D77" i="1"/>
  <c r="D93" i="1"/>
  <c r="D185" i="1"/>
  <c r="D199" i="1"/>
  <c r="D262" i="1"/>
  <c r="D283" i="1"/>
  <c r="D298" i="1"/>
  <c r="D327" i="1"/>
  <c r="D350" i="1"/>
  <c r="D847" i="1"/>
  <c r="D872" i="1"/>
  <c r="D892" i="1"/>
  <c r="D633" i="1"/>
  <c r="D649" i="1"/>
  <c r="D655" i="1"/>
  <c r="D1100" i="1"/>
  <c r="D1119" i="1"/>
  <c r="D1128" i="1"/>
  <c r="D1298" i="1"/>
  <c r="D1314" i="1"/>
  <c r="D1330" i="1"/>
  <c r="D52" i="1"/>
  <c r="D51" i="1"/>
  <c r="D72" i="1"/>
  <c r="D71" i="1"/>
  <c r="D1293" i="1"/>
  <c r="D195" i="1"/>
  <c r="D626" i="1"/>
  <c r="D647" i="1"/>
  <c r="D654" i="1"/>
  <c r="D1346" i="1"/>
  <c r="D1365" i="1"/>
  <c r="D217" i="1"/>
  <c r="D1437" i="1"/>
  <c r="D1455" i="1"/>
  <c r="D1039" i="1"/>
  <c r="D343" i="1"/>
  <c r="D369" i="1"/>
  <c r="D572" i="1"/>
  <c r="D599" i="1"/>
  <c r="D791" i="1"/>
  <c r="D815" i="1"/>
  <c r="D483" i="1"/>
  <c r="D504" i="1"/>
  <c r="D520" i="1"/>
  <c r="D680" i="1"/>
  <c r="D698" i="1"/>
  <c r="D842" i="1"/>
  <c r="D868" i="1"/>
  <c r="D889" i="1"/>
  <c r="D1075" i="1"/>
  <c r="D88" i="1"/>
  <c r="D110" i="1"/>
  <c r="D132" i="1"/>
  <c r="D233" i="1"/>
  <c r="D254" i="1"/>
  <c r="D277" i="1"/>
  <c r="D1471" i="1"/>
  <c r="D1050" i="1"/>
  <c r="D1145" i="1"/>
  <c r="D1168" i="1"/>
  <c r="D1305" i="1"/>
  <c r="D1323" i="1"/>
  <c r="D1489" i="1"/>
  <c r="D118" i="1"/>
  <c r="D140" i="1"/>
  <c r="D323" i="1"/>
  <c r="D344" i="1"/>
  <c r="D370" i="1"/>
  <c r="D605" i="1"/>
  <c r="D631" i="1"/>
  <c r="D796" i="1"/>
  <c r="D820" i="1"/>
  <c r="D844" i="1"/>
  <c r="D1149" i="1"/>
  <c r="D1172" i="1"/>
  <c r="D1440" i="1"/>
  <c r="D1458" i="1"/>
  <c r="D1474" i="1"/>
  <c r="D44" i="1"/>
  <c r="D67" i="1"/>
  <c r="D86" i="1"/>
  <c r="D193" i="1"/>
  <c r="D422" i="1"/>
  <c r="D643" i="1"/>
  <c r="D709" i="1"/>
  <c r="D1035" i="1"/>
  <c r="D1049" i="1"/>
  <c r="D1290" i="1"/>
  <c r="D210" i="1"/>
  <c r="D230" i="1"/>
  <c r="D479" i="1"/>
  <c r="D501" i="1"/>
  <c r="D1486" i="1"/>
  <c r="D673" i="1"/>
  <c r="D690" i="1"/>
  <c r="D965" i="1"/>
  <c r="D991" i="1"/>
  <c r="D1304" i="1"/>
  <c r="D1322" i="1"/>
  <c r="D253" i="1"/>
  <c r="D276" i="1"/>
  <c r="D437" i="1"/>
  <c r="D457" i="1"/>
  <c r="D544" i="1"/>
  <c r="D564" i="1"/>
  <c r="D731" i="1"/>
  <c r="D752" i="1"/>
  <c r="D860" i="1"/>
  <c r="D883" i="1"/>
  <c r="D1069" i="1"/>
  <c r="D1094" i="1"/>
  <c r="D1361" i="1"/>
  <c r="D95" i="1"/>
  <c r="D99" i="1"/>
  <c r="D243" i="1"/>
  <c r="D263" i="1"/>
  <c r="D284" i="1"/>
  <c r="D328" i="1"/>
  <c r="D351" i="1"/>
  <c r="D376" i="1"/>
  <c r="D555" i="1"/>
  <c r="D579" i="1"/>
  <c r="D1331" i="1"/>
  <c r="D1315" i="1"/>
  <c r="D1495" i="1"/>
  <c r="D1506" i="1"/>
  <c r="D1479" i="1"/>
  <c r="D126" i="1"/>
  <c r="D149" i="1"/>
  <c r="D612" i="1"/>
  <c r="D685" i="1"/>
  <c r="D705" i="1"/>
  <c r="D493" i="1"/>
  <c r="D828" i="1"/>
  <c r="D852" i="1"/>
  <c r="D876" i="1"/>
  <c r="D1058" i="1"/>
  <c r="D1083" i="1"/>
  <c r="D1157" i="1"/>
  <c r="D1180" i="1"/>
  <c r="D512" i="1"/>
  <c r="D527" i="1"/>
  <c r="D13" i="1"/>
  <c r="D32" i="1"/>
  <c r="D219" i="1"/>
  <c r="D239" i="1"/>
  <c r="D367" i="1"/>
  <c r="D391" i="1"/>
  <c r="D410" i="1"/>
  <c r="D551" i="1"/>
  <c r="D571" i="1"/>
  <c r="D790" i="1"/>
  <c r="D814" i="1"/>
  <c r="D970" i="1"/>
  <c r="D996" i="1"/>
  <c r="D1347" i="1"/>
  <c r="D1366" i="1"/>
  <c r="D480" i="1"/>
  <c r="D502" i="1"/>
  <c r="D519" i="1"/>
  <c r="D592" i="1"/>
  <c r="D620" i="1"/>
  <c r="D644" i="1"/>
  <c r="D1487" i="1"/>
  <c r="D1501" i="1"/>
  <c r="D1291" i="1"/>
  <c r="D1470" i="1"/>
  <c r="D129" i="1"/>
  <c r="D152" i="1"/>
  <c r="D173" i="1"/>
  <c r="D453" i="1"/>
  <c r="D473" i="1"/>
  <c r="D1319" i="1"/>
  <c r="D748" i="1"/>
  <c r="D765" i="1"/>
  <c r="D934" i="1"/>
  <c r="D960" i="1"/>
  <c r="D1109" i="1"/>
  <c r="D1125" i="1"/>
  <c r="D1334" i="1"/>
  <c r="D676" i="1"/>
  <c r="D694" i="1"/>
  <c r="D1037" i="1"/>
  <c r="D1052" i="1"/>
  <c r="D1072" i="1"/>
  <c r="D1146" i="1"/>
  <c r="D1169" i="1"/>
  <c r="D1254" i="1"/>
  <c r="D1275" i="1"/>
  <c r="D1435" i="1"/>
  <c r="D1453" i="1"/>
  <c r="D711" i="1"/>
  <c r="D740" i="1"/>
  <c r="D759" i="1"/>
  <c r="D980" i="1"/>
  <c r="D1007" i="1"/>
  <c r="D1351" i="1"/>
  <c r="D1370" i="1"/>
  <c r="D225" i="1"/>
  <c r="D246" i="1"/>
  <c r="D446" i="1"/>
  <c r="D466" i="1"/>
  <c r="D930" i="1"/>
  <c r="D956" i="1"/>
  <c r="D362" i="1"/>
  <c r="D475" i="1"/>
  <c r="D498" i="1"/>
  <c r="D516" i="1"/>
  <c r="D781" i="1"/>
  <c r="D805" i="1"/>
  <c r="D1048" i="1"/>
  <c r="D1067" i="1"/>
  <c r="D1140" i="1"/>
  <c r="D1162" i="1"/>
  <c r="D1247" i="1"/>
  <c r="D1268" i="1"/>
  <c r="D1431" i="1"/>
  <c r="D1449" i="1"/>
  <c r="D1467" i="1"/>
  <c r="D12" i="1"/>
  <c r="D31" i="1"/>
  <c r="D550" i="1"/>
  <c r="D570" i="1"/>
  <c r="D597" i="1"/>
  <c r="D115" i="1"/>
  <c r="D137" i="1"/>
  <c r="D161" i="1"/>
  <c r="D679" i="1"/>
  <c r="D697" i="1"/>
  <c r="D716" i="1"/>
  <c r="D841" i="1"/>
  <c r="D867" i="1"/>
  <c r="D888" i="1"/>
  <c r="D56" i="1"/>
  <c r="D142" i="1"/>
  <c r="D165" i="1"/>
  <c r="D186" i="1"/>
  <c r="D578" i="1"/>
  <c r="D608" i="1"/>
  <c r="D634" i="1"/>
  <c r="D848" i="1"/>
  <c r="D873" i="1"/>
  <c r="D893" i="1"/>
  <c r="D973" i="1"/>
  <c r="D1000" i="1"/>
  <c r="D1018" i="1"/>
  <c r="D445" i="1"/>
  <c r="D465" i="1"/>
  <c r="D975" i="1"/>
  <c r="D1002" i="1"/>
  <c r="D1020" i="1"/>
  <c r="D10" i="1"/>
  <c r="D25" i="1"/>
  <c r="D662" i="1"/>
  <c r="D667" i="1"/>
  <c r="D732" i="1"/>
  <c r="D753" i="1"/>
  <c r="D767" i="1"/>
  <c r="D785" i="1"/>
  <c r="D809" i="1"/>
  <c r="D916" i="1"/>
  <c r="D942" i="1"/>
  <c r="D1344" i="1"/>
  <c r="D575" i="1"/>
  <c r="D606" i="1"/>
  <c r="D682" i="1"/>
  <c r="D700" i="1"/>
  <c r="D717" i="1"/>
  <c r="D926" i="1"/>
  <c r="D952" i="1"/>
  <c r="D1194" i="1"/>
  <c r="D1215" i="1"/>
  <c r="D1229" i="1"/>
  <c r="D1493" i="1"/>
  <c r="D1505" i="1"/>
  <c r="D331" i="1"/>
  <c r="D84" i="1"/>
  <c r="D1091" i="1"/>
  <c r="D1112" i="1"/>
  <c r="D1403" i="1"/>
  <c r="D1383" i="1"/>
  <c r="D22" i="1"/>
  <c r="D42" i="1"/>
  <c r="D64" i="1"/>
  <c r="D589" i="1"/>
  <c r="D617" i="1"/>
  <c r="D1034" i="1"/>
  <c r="D1047" i="1"/>
  <c r="D1430" i="1"/>
  <c r="D1448" i="1"/>
  <c r="D1065" i="1"/>
  <c r="D703" i="1"/>
  <c r="D721" i="1"/>
  <c r="D1350" i="1"/>
  <c r="D1369" i="1"/>
  <c r="D261" i="1"/>
  <c r="D282" i="1"/>
  <c r="D297" i="1"/>
  <c r="D1476" i="1"/>
  <c r="D1258" i="1"/>
  <c r="D1279" i="1"/>
  <c r="D322" i="1"/>
  <c r="D342" i="1"/>
  <c r="D368" i="1"/>
  <c r="D598" i="1"/>
  <c r="D971" i="1"/>
  <c r="D997" i="1"/>
  <c r="D1015" i="1"/>
  <c r="D1074" i="1"/>
  <c r="D1192" i="1"/>
  <c r="D1213" i="1"/>
  <c r="D1389" i="1"/>
  <c r="D1408" i="1"/>
  <c r="D1422" i="1"/>
  <c r="D624" i="1"/>
  <c r="D1326" i="1"/>
  <c r="D789" i="1"/>
  <c r="D813" i="1"/>
  <c r="D258" i="1"/>
  <c r="D280" i="1"/>
  <c r="D296" i="1"/>
  <c r="D441" i="1"/>
  <c r="D461" i="1"/>
  <c r="D1308" i="1"/>
  <c r="D1482" i="1"/>
  <c r="D1496" i="1"/>
  <c r="D1507" i="1"/>
  <c r="D17" i="1"/>
  <c r="D37" i="1"/>
  <c r="D169" i="1"/>
  <c r="D188" i="1"/>
  <c r="D744" i="1"/>
  <c r="D763" i="1"/>
  <c r="D933" i="1"/>
  <c r="D959" i="1"/>
  <c r="D399" i="1"/>
  <c r="D418" i="1"/>
  <c r="D425" i="1"/>
  <c r="D1465" i="1"/>
  <c r="D59" i="1"/>
  <c r="D80" i="1"/>
  <c r="D850" i="1"/>
  <c r="D875" i="1"/>
  <c r="D1056" i="1"/>
  <c r="D1082" i="1"/>
  <c r="D1155" i="1"/>
  <c r="D1178" i="1"/>
  <c r="D487" i="1"/>
  <c r="D507" i="1"/>
  <c r="D523" i="1"/>
  <c r="D976" i="1"/>
  <c r="D1003" i="1"/>
  <c r="D1021" i="1"/>
  <c r="D108" i="1"/>
  <c r="D130" i="1"/>
  <c r="D910" i="1"/>
  <c r="D936" i="1"/>
  <c r="D1245" i="1"/>
  <c r="D1266" i="1"/>
  <c r="D1287" i="1"/>
  <c r="D1380" i="1"/>
  <c r="D1400" i="1"/>
  <c r="D1415" i="1"/>
  <c r="D29" i="1"/>
  <c r="D257" i="1"/>
  <c r="D279" i="1"/>
  <c r="D365" i="1"/>
  <c r="D387" i="1"/>
  <c r="D407" i="1"/>
  <c r="D1307" i="1"/>
  <c r="D1325" i="1"/>
  <c r="D220" i="1"/>
  <c r="D240" i="1"/>
  <c r="D552" i="1"/>
  <c r="D574" i="1"/>
  <c r="D603" i="1"/>
  <c r="D793" i="1"/>
  <c r="D817" i="1"/>
  <c r="D1438" i="1"/>
  <c r="D1456" i="1"/>
  <c r="D1473" i="1"/>
  <c r="D334" i="1"/>
  <c r="D356" i="1"/>
  <c r="D514" i="1"/>
  <c r="D528" i="1"/>
  <c r="D985" i="1"/>
  <c r="D1009" i="1"/>
  <c r="D686" i="1"/>
  <c r="D706" i="1"/>
  <c r="D157" i="1"/>
  <c r="D177" i="1"/>
  <c r="D622" i="1"/>
  <c r="D645" i="1"/>
  <c r="D1038" i="1"/>
  <c r="D885" i="1"/>
  <c r="D1190" i="1"/>
  <c r="D1210" i="1"/>
  <c r="D712" i="1"/>
  <c r="D733" i="1"/>
  <c r="D260" i="1"/>
  <c r="D1441" i="1"/>
  <c r="D925" i="1"/>
  <c r="D951" i="1"/>
  <c r="D1053" i="1"/>
  <c r="D1077" i="1"/>
  <c r="D1459" i="1"/>
  <c r="D1469" i="1"/>
  <c r="D85" i="1"/>
  <c r="D275" i="1"/>
  <c r="D295" i="1"/>
  <c r="D478" i="1"/>
  <c r="D1342" i="1"/>
  <c r="D1360" i="1"/>
  <c r="D1485" i="1"/>
  <c r="D1093" i="1"/>
  <c r="D1115" i="1"/>
  <c r="D65" i="1"/>
  <c r="D209" i="1"/>
  <c r="D229" i="1"/>
  <c r="D438" i="1"/>
  <c r="D458" i="1"/>
  <c r="D1386" i="1"/>
  <c r="D1405" i="1"/>
  <c r="D1419" i="1"/>
  <c r="D1251" i="1"/>
  <c r="D1272" i="1"/>
  <c r="D23" i="1"/>
  <c r="D43" i="1"/>
  <c r="D834" i="1"/>
  <c r="D859" i="1"/>
  <c r="D1142" i="1"/>
  <c r="D1165" i="1"/>
  <c r="BQ7" i="1" l="1"/>
  <c r="BQ481" i="1"/>
  <c r="B481" i="1"/>
  <c r="BQ1227" i="1"/>
  <c r="B1227" i="1"/>
  <c r="BQ65" i="1"/>
  <c r="B65" i="1"/>
  <c r="BQ959" i="1"/>
  <c r="B959" i="1"/>
  <c r="BQ1034" i="1"/>
  <c r="B1034" i="1"/>
  <c r="BQ475" i="1"/>
  <c r="B475" i="1"/>
  <c r="BQ828" i="1"/>
  <c r="B828" i="1"/>
  <c r="BQ1075" i="1"/>
  <c r="B1075" i="1"/>
  <c r="BQ93" i="1"/>
  <c r="B93" i="1"/>
  <c r="BQ1153" i="1"/>
  <c r="B1153" i="1"/>
  <c r="BQ758" i="1"/>
  <c r="B758" i="1"/>
  <c r="BQ241" i="1"/>
  <c r="B241" i="1"/>
  <c r="BQ775" i="1"/>
  <c r="B775" i="1"/>
  <c r="BQ394" i="1"/>
  <c r="B394" i="1"/>
  <c r="BQ120" i="1"/>
  <c r="B120" i="1"/>
  <c r="BQ151" i="1"/>
  <c r="B151" i="1"/>
  <c r="BQ264" i="1"/>
  <c r="B264" i="1"/>
  <c r="BQ112" i="1"/>
  <c r="B112" i="1"/>
  <c r="BQ1473" i="1"/>
  <c r="B1473" i="1"/>
  <c r="BQ617" i="1"/>
  <c r="B617" i="1"/>
  <c r="BQ740" i="1"/>
  <c r="B740" i="1"/>
  <c r="BQ219" i="1"/>
  <c r="B219" i="1"/>
  <c r="BQ991" i="1"/>
  <c r="B991" i="1"/>
  <c r="BQ369" i="1"/>
  <c r="B369" i="1"/>
  <c r="BQ633" i="1"/>
  <c r="B633" i="1"/>
  <c r="BQ1022" i="1"/>
  <c r="B1022" i="1"/>
  <c r="BQ1394" i="1"/>
  <c r="B1394" i="1"/>
  <c r="BQ1152" i="1"/>
  <c r="B1152" i="1"/>
  <c r="BQ738" i="1"/>
  <c r="B738" i="1"/>
  <c r="BQ383" i="1"/>
  <c r="B383" i="1"/>
  <c r="BQ650" i="1"/>
  <c r="B650" i="1"/>
  <c r="BQ871" i="1"/>
  <c r="B871" i="1"/>
  <c r="BQ1164" i="1"/>
  <c r="B1164" i="1"/>
  <c r="BQ683" i="1"/>
  <c r="B683" i="1"/>
  <c r="BQ308" i="1"/>
  <c r="B308" i="1"/>
  <c r="BQ274" i="1"/>
  <c r="B274" i="1"/>
  <c r="BQ669" i="1"/>
  <c r="B669" i="1"/>
  <c r="B972" i="1"/>
  <c r="BQ972" i="1"/>
  <c r="BQ221" i="1"/>
  <c r="B221" i="1"/>
  <c r="BQ1388" i="1"/>
  <c r="B1388" i="1"/>
  <c r="BQ250" i="1"/>
  <c r="B250" i="1"/>
  <c r="BQ857" i="1"/>
  <c r="B857" i="1"/>
  <c r="BQ1276" i="1"/>
  <c r="B1276" i="1"/>
  <c r="BQ540" i="1"/>
  <c r="B540" i="1"/>
  <c r="BQ180" i="1"/>
  <c r="B180" i="1"/>
  <c r="BQ47" i="1"/>
  <c r="B47" i="1"/>
  <c r="BQ807" i="1"/>
  <c r="B807" i="1"/>
  <c r="B1459" i="1"/>
  <c r="BQ1459" i="1"/>
  <c r="BQ1476" i="1"/>
  <c r="B1476" i="1"/>
  <c r="BQ759" i="1"/>
  <c r="B759" i="1"/>
  <c r="BQ1035" i="1"/>
  <c r="B1035" i="1"/>
  <c r="BQ489" i="1"/>
  <c r="B489" i="1"/>
  <c r="BQ403" i="1"/>
  <c r="B403" i="1"/>
  <c r="BQ702" i="1"/>
  <c r="B702" i="1"/>
  <c r="BQ1407" i="1"/>
  <c r="B1407" i="1"/>
  <c r="BQ69" i="1"/>
  <c r="B69" i="1"/>
  <c r="BQ562" i="1"/>
  <c r="B562" i="1"/>
  <c r="BQ981" i="1"/>
  <c r="B981" i="1"/>
  <c r="BQ1188" i="1"/>
  <c r="B1188" i="1"/>
  <c r="BQ187" i="1"/>
  <c r="B187" i="1"/>
  <c r="BQ882" i="1"/>
  <c r="B882" i="1"/>
  <c r="BQ1011" i="1"/>
  <c r="B1011" i="1"/>
  <c r="BQ936" i="1"/>
  <c r="B936" i="1"/>
  <c r="BQ1493" i="1"/>
  <c r="B1493" i="1"/>
  <c r="BQ555" i="1"/>
  <c r="B555" i="1"/>
  <c r="BQ347" i="1"/>
  <c r="B347" i="1"/>
  <c r="BQ1187" i="1"/>
  <c r="B1187" i="1"/>
  <c r="BQ1504" i="1"/>
  <c r="B1504" i="1"/>
  <c r="BQ1155" i="1"/>
  <c r="B1155" i="1"/>
  <c r="BQ662" i="1"/>
  <c r="B662" i="1"/>
  <c r="BQ239" i="1"/>
  <c r="B239" i="1"/>
  <c r="BQ1293" i="1"/>
  <c r="B1293" i="1"/>
  <c r="BQ373" i="1"/>
  <c r="B373" i="1"/>
  <c r="BQ725" i="1"/>
  <c r="B725" i="1"/>
  <c r="BQ1064" i="1"/>
  <c r="B1064" i="1"/>
  <c r="BQ1131" i="1"/>
  <c r="B1131" i="1"/>
  <c r="BQ1475" i="1"/>
  <c r="B1475" i="1"/>
  <c r="BQ879" i="1"/>
  <c r="B879" i="1"/>
  <c r="BQ718" i="1"/>
  <c r="B718" i="1"/>
  <c r="BQ43" i="1"/>
  <c r="B43" i="1"/>
  <c r="BQ1082" i="1"/>
  <c r="B1082" i="1"/>
  <c r="BQ848" i="1"/>
  <c r="B848" i="1"/>
  <c r="BQ883" i="1"/>
  <c r="B883" i="1"/>
  <c r="BQ139" i="1"/>
  <c r="B139" i="1"/>
  <c r="BQ1096" i="1"/>
  <c r="B1096" i="1"/>
  <c r="BQ334" i="1"/>
  <c r="B334" i="1"/>
  <c r="BQ1505" i="1"/>
  <c r="B1505" i="1"/>
  <c r="BQ173" i="1"/>
  <c r="B173" i="1"/>
  <c r="BQ1323" i="1"/>
  <c r="B1323" i="1"/>
  <c r="BQ863" i="1"/>
  <c r="B863" i="1"/>
  <c r="BQ292" i="1"/>
  <c r="B292" i="1"/>
  <c r="BQ998" i="1"/>
  <c r="B998" i="1"/>
  <c r="BQ556" i="1"/>
  <c r="B556" i="1"/>
  <c r="BQ950" i="1"/>
  <c r="B950" i="1"/>
  <c r="BQ1358" i="1"/>
  <c r="B1358" i="1"/>
  <c r="BQ492" i="1"/>
  <c r="B492" i="1"/>
  <c r="BQ1160" i="1"/>
  <c r="B1160" i="1"/>
  <c r="BQ1447" i="1"/>
  <c r="B1447" i="1"/>
  <c r="BQ645" i="1"/>
  <c r="B645" i="1"/>
  <c r="BQ1192" i="1"/>
  <c r="B1192" i="1"/>
  <c r="BQ362" i="1"/>
  <c r="B362" i="1"/>
  <c r="BQ889" i="1"/>
  <c r="B889" i="1"/>
  <c r="BQ739" i="1"/>
  <c r="B739" i="1"/>
  <c r="BQ1099" i="1"/>
  <c r="B1099" i="1"/>
  <c r="B567" i="1"/>
  <c r="BQ567" i="1"/>
  <c r="BQ1245" i="1"/>
  <c r="B1245" i="1"/>
  <c r="BQ873" i="1"/>
  <c r="B873" i="1"/>
  <c r="BQ1069" i="1"/>
  <c r="B1069" i="1"/>
  <c r="BQ1081" i="1"/>
  <c r="B1081" i="1"/>
  <c r="BQ434" i="1"/>
  <c r="B434" i="1"/>
  <c r="BQ222" i="1"/>
  <c r="B222" i="1"/>
  <c r="BQ746" i="1"/>
  <c r="B746" i="1"/>
  <c r="BQ843" i="1"/>
  <c r="B843" i="1"/>
  <c r="BQ53" i="1"/>
  <c r="B53" i="1"/>
  <c r="BQ693" i="1"/>
  <c r="B693" i="1"/>
  <c r="BQ927" i="1"/>
  <c r="B927" i="1"/>
  <c r="BQ1439" i="1"/>
  <c r="B1439" i="1"/>
  <c r="BQ1077" i="1"/>
  <c r="B1077" i="1"/>
  <c r="BQ441" i="1"/>
  <c r="B441" i="1"/>
  <c r="BQ697" i="1"/>
  <c r="BQ844" i="1"/>
  <c r="B844" i="1"/>
  <c r="BQ1114" i="1"/>
  <c r="B1114" i="1"/>
  <c r="BQ1031" i="1"/>
  <c r="B1031" i="1"/>
  <c r="BQ1171" i="1"/>
  <c r="B1171" i="1"/>
  <c r="B1038" i="1"/>
  <c r="BQ1038" i="1"/>
  <c r="BQ461" i="1"/>
  <c r="B461" i="1"/>
  <c r="BQ1449" i="1"/>
  <c r="B1449" i="1"/>
  <c r="BQ694" i="1"/>
  <c r="B694" i="1"/>
  <c r="BQ579" i="1"/>
  <c r="B579" i="1"/>
  <c r="BQ1149" i="1"/>
  <c r="B1149" i="1"/>
  <c r="BQ572" i="1"/>
  <c r="B572" i="1"/>
  <c r="BQ649" i="1"/>
  <c r="B649" i="1"/>
  <c r="BQ1102" i="1"/>
  <c r="B1102" i="1"/>
  <c r="BQ757" i="1"/>
  <c r="B757" i="1"/>
  <c r="BQ1126" i="1"/>
  <c r="B1126" i="1"/>
  <c r="BQ1433" i="1"/>
  <c r="B1433" i="1"/>
  <c r="BQ294" i="1"/>
  <c r="B294" i="1"/>
  <c r="BQ1294" i="1"/>
  <c r="B1294" i="1"/>
  <c r="BQ922" i="1"/>
  <c r="B922" i="1"/>
  <c r="BQ1384" i="1"/>
  <c r="B1384" i="1"/>
  <c r="BQ38" i="1"/>
  <c r="B38" i="1"/>
  <c r="BQ798" i="1"/>
  <c r="B798" i="1"/>
  <c r="B1238" i="1"/>
  <c r="BQ1238" i="1"/>
  <c r="BQ1243" i="1"/>
  <c r="B1243" i="1"/>
  <c r="BQ987" i="1"/>
  <c r="B987" i="1"/>
  <c r="BQ389" i="1"/>
  <c r="B389" i="1"/>
  <c r="BQ1115" i="1"/>
  <c r="B1115" i="1"/>
  <c r="BQ407" i="1"/>
  <c r="B407" i="1"/>
  <c r="BQ933" i="1"/>
  <c r="B933" i="1"/>
  <c r="BQ297" i="1"/>
  <c r="B297" i="1"/>
  <c r="BQ25" i="1"/>
  <c r="B25" i="1"/>
  <c r="BQ1431" i="1"/>
  <c r="B1431" i="1"/>
  <c r="BQ676" i="1"/>
  <c r="B676" i="1"/>
  <c r="BQ152" i="1"/>
  <c r="B152" i="1"/>
  <c r="BQ1366" i="1"/>
  <c r="B1366" i="1"/>
  <c r="BQ493" i="1"/>
  <c r="B493" i="1"/>
  <c r="BQ709" i="1"/>
  <c r="B709" i="1"/>
  <c r="BQ1305" i="1"/>
  <c r="B1305" i="1"/>
  <c r="BQ71" i="1"/>
  <c r="B71" i="1"/>
  <c r="BQ77" i="1"/>
  <c r="B77" i="1"/>
  <c r="BQ1426" i="1"/>
  <c r="B1426" i="1"/>
  <c r="BQ1080" i="1"/>
  <c r="B1080" i="1"/>
  <c r="BQ837" i="1"/>
  <c r="B837" i="1"/>
  <c r="BQ707" i="1"/>
  <c r="B707" i="1"/>
  <c r="BQ352" i="1"/>
  <c r="B352" i="1"/>
  <c r="BQ48" i="1"/>
  <c r="B48" i="1"/>
  <c r="BQ834" i="1"/>
  <c r="B834" i="1"/>
  <c r="BQ321" i="1"/>
  <c r="B321" i="1"/>
  <c r="B1307" i="1"/>
  <c r="BQ1307" i="1"/>
  <c r="BQ1213" i="1"/>
  <c r="B1213" i="1"/>
  <c r="BQ716" i="1"/>
  <c r="BQ480" i="1"/>
  <c r="B480" i="1"/>
  <c r="BQ1304" i="1"/>
  <c r="B1304" i="1"/>
  <c r="BQ1365" i="1"/>
  <c r="B1365" i="1"/>
  <c r="BQ1412" i="1"/>
  <c r="B1412" i="1"/>
  <c r="BQ1068" i="1"/>
  <c r="B1068" i="1"/>
  <c r="BQ891" i="1"/>
  <c r="B891" i="1"/>
  <c r="BQ1133" i="1"/>
  <c r="B1133" i="1"/>
  <c r="BQ272" i="1"/>
  <c r="B272" i="1"/>
  <c r="BQ33" i="1"/>
  <c r="B33" i="1"/>
  <c r="BQ1355" i="1"/>
  <c r="B1355" i="1"/>
  <c r="BQ1359" i="1"/>
  <c r="B1359" i="1"/>
  <c r="BQ449" i="1"/>
  <c r="B449" i="1"/>
  <c r="BQ9" i="1"/>
  <c r="B9" i="1"/>
  <c r="BQ1390" i="1"/>
  <c r="B1390" i="1"/>
  <c r="B1318" i="1"/>
  <c r="BQ1318" i="1"/>
  <c r="BQ924" i="1"/>
  <c r="B924" i="1"/>
  <c r="B14" i="1"/>
  <c r="BQ14" i="1"/>
  <c r="BQ468" i="1"/>
  <c r="B468" i="1"/>
  <c r="BQ128" i="1"/>
  <c r="B128" i="1"/>
  <c r="B18" i="1"/>
  <c r="BQ18" i="1"/>
  <c r="BQ727" i="1"/>
  <c r="B727" i="1"/>
  <c r="B1063" i="1"/>
  <c r="BQ1063" i="1"/>
  <c r="BQ1312" i="1"/>
  <c r="B1312" i="1"/>
  <c r="BQ1166" i="1"/>
  <c r="B1166" i="1"/>
  <c r="B1460" i="1"/>
  <c r="BQ1460" i="1"/>
  <c r="BQ521" i="1"/>
  <c r="B521" i="1"/>
  <c r="BQ1224" i="1"/>
  <c r="B1224" i="1"/>
  <c r="B245" i="1"/>
  <c r="BQ245" i="1"/>
  <c r="BQ16" i="1"/>
  <c r="B16" i="1"/>
  <c r="BQ168" i="1"/>
  <c r="B168" i="1"/>
  <c r="B1241" i="1"/>
  <c r="BQ1241" i="1"/>
  <c r="BQ855" i="1"/>
  <c r="B855" i="1"/>
  <c r="BQ1339" i="1"/>
  <c r="B1339" i="1"/>
  <c r="B1139" i="1"/>
  <c r="BQ1139" i="1"/>
  <c r="BQ961" i="1"/>
  <c r="B961" i="1"/>
  <c r="BQ858" i="1"/>
  <c r="B858" i="1"/>
  <c r="BQ1088" i="1"/>
  <c r="B1088" i="1"/>
  <c r="BQ91" i="1"/>
  <c r="B91" i="1"/>
  <c r="B642" i="1"/>
  <c r="BQ642" i="1"/>
  <c r="BQ234" i="1"/>
  <c r="B234" i="1"/>
  <c r="BQ23" i="1"/>
  <c r="B23" i="1"/>
  <c r="BQ910" i="1"/>
  <c r="B910" i="1"/>
  <c r="BQ1074" i="1"/>
  <c r="B1074" i="1"/>
  <c r="BQ1229" i="1"/>
  <c r="B1229" i="1"/>
  <c r="BQ634" i="1"/>
  <c r="B634" i="1"/>
  <c r="BQ1334" i="1"/>
  <c r="B1334" i="1"/>
  <c r="BQ860" i="1"/>
  <c r="B860" i="1"/>
  <c r="BQ820" i="1"/>
  <c r="B820" i="1"/>
  <c r="BQ868" i="1"/>
  <c r="B868" i="1"/>
  <c r="BQ892" i="1"/>
  <c r="B892" i="1"/>
  <c r="BQ55" i="1"/>
  <c r="B55" i="1"/>
  <c r="BQ565" i="1"/>
  <c r="B565" i="1"/>
  <c r="BQ990" i="1"/>
  <c r="B990" i="1"/>
  <c r="BQ508" i="1"/>
  <c r="B508" i="1"/>
  <c r="BQ307" i="1"/>
  <c r="B307" i="1"/>
  <c r="BQ664" i="1"/>
  <c r="B664" i="1"/>
  <c r="BQ46" i="1"/>
  <c r="B46" i="1"/>
  <c r="B1163" i="1"/>
  <c r="BQ1163" i="1"/>
  <c r="BQ329" i="1"/>
  <c r="B329" i="1"/>
  <c r="BQ1302" i="1"/>
  <c r="B1302" i="1"/>
  <c r="BQ39" i="1"/>
  <c r="B39" i="1"/>
  <c r="B1046" i="1"/>
  <c r="BQ1046" i="1"/>
  <c r="B336" i="1"/>
  <c r="BQ336" i="1"/>
  <c r="BQ939" i="1"/>
  <c r="B939" i="1"/>
  <c r="BQ8" i="1"/>
  <c r="B8" i="1"/>
  <c r="BQ1272" i="1"/>
  <c r="B1272" i="1"/>
  <c r="BQ365" i="1"/>
  <c r="B365" i="1"/>
  <c r="BQ744" i="1"/>
  <c r="B744" i="1"/>
  <c r="BQ1015" i="1"/>
  <c r="B1015" i="1"/>
  <c r="BQ64" i="1"/>
  <c r="B64" i="1"/>
  <c r="BQ1020" i="1"/>
  <c r="B1020" i="1"/>
  <c r="BQ608" i="1"/>
  <c r="B608" i="1"/>
  <c r="BQ1453" i="1"/>
  <c r="B1453" i="1"/>
  <c r="BQ996" i="1"/>
  <c r="B996" i="1"/>
  <c r="BQ13" i="1"/>
  <c r="B13" i="1"/>
  <c r="BQ685" i="1"/>
  <c r="B685" i="1"/>
  <c r="BQ752" i="1"/>
  <c r="B752" i="1"/>
  <c r="BQ690" i="1"/>
  <c r="B690" i="1"/>
  <c r="BQ796" i="1"/>
  <c r="B796" i="1"/>
  <c r="BQ1145" i="1"/>
  <c r="B1145" i="1"/>
  <c r="BQ842" i="1"/>
  <c r="B842" i="1"/>
  <c r="BQ51" i="1"/>
  <c r="B51" i="1"/>
  <c r="BQ872" i="1"/>
  <c r="B872" i="1"/>
  <c r="BQ1480" i="1"/>
  <c r="B1480" i="1"/>
  <c r="BQ1396" i="1"/>
  <c r="B1396" i="1"/>
  <c r="BQ524" i="1"/>
  <c r="B524" i="1"/>
  <c r="BQ374" i="1"/>
  <c r="B374" i="1"/>
  <c r="BQ207" i="1"/>
  <c r="B207" i="1"/>
  <c r="BQ955" i="1"/>
  <c r="B955" i="1"/>
  <c r="BQ488" i="1"/>
  <c r="B488" i="1"/>
  <c r="BQ202" i="1"/>
  <c r="B202" i="1"/>
  <c r="BQ1270" i="1"/>
  <c r="B1270" i="1"/>
  <c r="BQ769" i="1"/>
  <c r="B769" i="1"/>
  <c r="BQ141" i="1"/>
  <c r="B141" i="1"/>
  <c r="BQ560" i="1"/>
  <c r="B560" i="1"/>
  <c r="BQ306" i="1"/>
  <c r="B306" i="1"/>
  <c r="BQ316" i="1"/>
  <c r="B316" i="1"/>
  <c r="BQ1491" i="1"/>
  <c r="B1491" i="1"/>
  <c r="BQ116" i="1"/>
  <c r="B116" i="1"/>
  <c r="BQ1316" i="1"/>
  <c r="B1316" i="1"/>
  <c r="BQ24" i="1"/>
  <c r="B24" i="1"/>
  <c r="BQ406" i="1"/>
  <c r="B406" i="1"/>
  <c r="BQ1121" i="1"/>
  <c r="B1121" i="1"/>
  <c r="BQ949" i="1"/>
  <c r="B949" i="1"/>
  <c r="BQ1472" i="1"/>
  <c r="B1472" i="1"/>
  <c r="BQ106" i="1"/>
  <c r="B106" i="1"/>
  <c r="BQ470" i="1"/>
  <c r="B470" i="1"/>
  <c r="BQ1503" i="1"/>
  <c r="B1503" i="1"/>
  <c r="BQ1230" i="1"/>
  <c r="B1230" i="1"/>
  <c r="BQ1450" i="1"/>
  <c r="B1450" i="1"/>
  <c r="BQ1378" i="1"/>
  <c r="B1378" i="1"/>
  <c r="BQ907" i="1"/>
  <c r="B907" i="1"/>
  <c r="BQ1196" i="1"/>
  <c r="B1196" i="1"/>
  <c r="BQ244" i="1"/>
  <c r="B244" i="1"/>
  <c r="BQ1209" i="1"/>
  <c r="B1209" i="1"/>
  <c r="BQ566" i="1"/>
  <c r="B566" i="1"/>
  <c r="BQ689" i="1"/>
  <c r="B689" i="1"/>
  <c r="BQ1348" i="1"/>
  <c r="B1348" i="1"/>
  <c r="BQ301" i="1"/>
  <c r="B301" i="1"/>
  <c r="BQ838" i="1"/>
  <c r="B838" i="1"/>
  <c r="BQ393" i="1"/>
  <c r="B393" i="1"/>
  <c r="BQ760" i="1"/>
  <c r="B760" i="1"/>
  <c r="BQ19" i="1"/>
  <c r="B19" i="1"/>
  <c r="BQ1059" i="1"/>
  <c r="B1059" i="1"/>
  <c r="BQ421" i="1"/>
  <c r="B421" i="1"/>
  <c r="BQ903" i="1"/>
  <c r="B903" i="1"/>
  <c r="BQ1424" i="1"/>
  <c r="B1424" i="1"/>
  <c r="BQ1116" i="1"/>
  <c r="B1116" i="1"/>
  <c r="BQ890" i="1"/>
  <c r="B890" i="1"/>
  <c r="BQ484" i="1"/>
  <c r="B484" i="1"/>
  <c r="B1223" i="1"/>
  <c r="BQ1223" i="1"/>
  <c r="BQ958" i="1"/>
  <c r="B958" i="1"/>
  <c r="BQ125" i="1"/>
  <c r="B125" i="1"/>
  <c r="BQ663" i="1"/>
  <c r="B663" i="1"/>
  <c r="BQ899" i="1"/>
  <c r="B899" i="1"/>
  <c r="BQ1135" i="1"/>
  <c r="B1135" i="1"/>
  <c r="BQ913" i="1"/>
  <c r="B913" i="1"/>
  <c r="BQ616" i="1"/>
  <c r="B616" i="1"/>
  <c r="BQ404" i="1"/>
  <c r="B404" i="1"/>
  <c r="BQ1286" i="1"/>
  <c r="B1286" i="1"/>
  <c r="BQ1045" i="1"/>
  <c r="B1045" i="1"/>
  <c r="B1311" i="1"/>
  <c r="BQ1311" i="1"/>
  <c r="BQ1251" i="1"/>
  <c r="B1251" i="1"/>
  <c r="BQ1360" i="1"/>
  <c r="B1360" i="1"/>
  <c r="BQ925" i="1"/>
  <c r="B925" i="1"/>
  <c r="BQ157" i="1"/>
  <c r="B157" i="1"/>
  <c r="BQ817" i="1"/>
  <c r="B817" i="1"/>
  <c r="BQ279" i="1"/>
  <c r="B279" i="1"/>
  <c r="BQ108" i="1"/>
  <c r="B108" i="1"/>
  <c r="BQ850" i="1"/>
  <c r="B850" i="1"/>
  <c r="BQ188" i="1"/>
  <c r="B188" i="1"/>
  <c r="BQ258" i="1"/>
  <c r="B258" i="1"/>
  <c r="BQ997" i="1"/>
  <c r="B997" i="1"/>
  <c r="BQ1369" i="1"/>
  <c r="B1369" i="1"/>
  <c r="BQ42" i="1"/>
  <c r="B42" i="1"/>
  <c r="BQ1194" i="1"/>
  <c r="B1194" i="1"/>
  <c r="BQ942" i="1"/>
  <c r="B942" i="1"/>
  <c r="BQ1002" i="1"/>
  <c r="B1002" i="1"/>
  <c r="BQ578" i="1"/>
  <c r="B578" i="1"/>
  <c r="BQ137" i="1"/>
  <c r="BQ1162" i="1"/>
  <c r="B1162" i="1"/>
  <c r="BQ466" i="1"/>
  <c r="B466" i="1"/>
  <c r="BQ1435" i="1"/>
  <c r="B1435" i="1"/>
  <c r="BQ1109" i="1"/>
  <c r="B1109" i="1"/>
  <c r="BQ1291" i="1"/>
  <c r="B1291" i="1"/>
  <c r="BQ970" i="1"/>
  <c r="B970" i="1"/>
  <c r="BQ527" i="1"/>
  <c r="B527" i="1"/>
  <c r="BQ612" i="1"/>
  <c r="B612" i="1"/>
  <c r="BQ328" i="1"/>
  <c r="B328" i="1"/>
  <c r="BQ731" i="1"/>
  <c r="B731" i="1"/>
  <c r="BQ673" i="1"/>
  <c r="B673" i="1"/>
  <c r="BQ193" i="1"/>
  <c r="B193" i="1"/>
  <c r="BQ631" i="1"/>
  <c r="B631" i="1"/>
  <c r="BQ1050" i="1"/>
  <c r="B1050" i="1"/>
  <c r="BQ698" i="1"/>
  <c r="B698" i="1"/>
  <c r="BQ1039" i="1"/>
  <c r="B1039" i="1"/>
  <c r="BQ654" i="1"/>
  <c r="B654" i="1"/>
  <c r="BQ52" i="1"/>
  <c r="B52" i="1"/>
  <c r="BQ847" i="1"/>
  <c r="B847" i="1"/>
  <c r="BQ1463" i="1"/>
  <c r="B1463" i="1"/>
  <c r="BQ1235" i="1"/>
  <c r="B1235" i="1"/>
  <c r="BQ1427" i="1"/>
  <c r="B1427" i="1"/>
  <c r="BQ423" i="1"/>
  <c r="B423" i="1"/>
  <c r="BQ236" i="1"/>
  <c r="B236" i="1"/>
  <c r="BQ1443" i="1"/>
  <c r="B1443" i="1"/>
  <c r="BQ684" i="1"/>
  <c r="B684" i="1"/>
  <c r="BQ349" i="1"/>
  <c r="B349" i="1"/>
  <c r="BQ203" i="1"/>
  <c r="B203" i="1"/>
  <c r="BQ174" i="1"/>
  <c r="B174" i="1"/>
  <c r="BQ205" i="1"/>
  <c r="B205" i="1"/>
  <c r="BQ964" i="1"/>
  <c r="B964" i="1"/>
  <c r="BQ251" i="1"/>
  <c r="B251" i="1"/>
  <c r="BQ897" i="1"/>
  <c r="B897" i="1"/>
  <c r="BQ929" i="1"/>
  <c r="B929" i="1"/>
  <c r="BQ166" i="1"/>
  <c r="B166" i="1"/>
  <c r="BQ198" i="1"/>
  <c r="B198" i="1"/>
  <c r="BQ1249" i="1"/>
  <c r="B1249" i="1"/>
  <c r="BQ577" i="1"/>
  <c r="B577" i="1"/>
  <c r="BQ119" i="1"/>
  <c r="B119" i="1"/>
  <c r="BQ268" i="1"/>
  <c r="B268" i="1"/>
  <c r="BQ1090" i="1"/>
  <c r="B1090" i="1"/>
  <c r="BQ311" i="1"/>
  <c r="B311" i="1"/>
  <c r="BQ411" i="1"/>
  <c r="B411" i="1"/>
  <c r="BQ1337" i="1"/>
  <c r="B1337" i="1"/>
  <c r="BQ467" i="1"/>
  <c r="B467" i="1"/>
  <c r="BQ1373" i="1"/>
  <c r="B1373" i="1"/>
  <c r="BQ1288" i="1"/>
  <c r="B1288" i="1"/>
  <c r="BQ1105" i="1"/>
  <c r="B1105" i="1"/>
  <c r="BQ923" i="1"/>
  <c r="B923" i="1"/>
  <c r="BQ1454" i="1"/>
  <c r="B1454" i="1"/>
  <c r="BQ103" i="1"/>
  <c r="B103" i="1"/>
  <c r="BQ450" i="1"/>
  <c r="B450" i="1"/>
  <c r="BQ1490" i="1"/>
  <c r="B1490" i="1"/>
  <c r="BQ1216" i="1"/>
  <c r="B1216" i="1"/>
  <c r="BQ1432" i="1"/>
  <c r="B1432" i="1"/>
  <c r="BQ1357" i="1"/>
  <c r="B1357" i="1"/>
  <c r="BQ901" i="1"/>
  <c r="B901" i="1"/>
  <c r="BQ1174" i="1"/>
  <c r="B1174" i="1"/>
  <c r="BQ223" i="1"/>
  <c r="B223" i="1"/>
  <c r="BQ688" i="1"/>
  <c r="B688" i="1"/>
  <c r="BQ546" i="1"/>
  <c r="B546" i="1"/>
  <c r="BQ672" i="1"/>
  <c r="B672" i="1"/>
  <c r="BQ628" i="1"/>
  <c r="B628" i="1"/>
  <c r="BQ285" i="1"/>
  <c r="B285" i="1"/>
  <c r="BQ178" i="1"/>
  <c r="B178" i="1"/>
  <c r="BQ89" i="1"/>
  <c r="B89" i="1"/>
  <c r="BQ741" i="1"/>
  <c r="B741" i="1"/>
  <c r="BQ1204" i="1"/>
  <c r="B1204" i="1"/>
  <c r="BQ1042" i="1"/>
  <c r="B1042" i="1"/>
  <c r="BQ402" i="1"/>
  <c r="B402" i="1"/>
  <c r="BQ542" i="1"/>
  <c r="B542" i="1"/>
  <c r="BQ1397" i="1"/>
  <c r="B1397" i="1"/>
  <c r="BQ1095" i="1"/>
  <c r="B1095" i="1"/>
  <c r="BQ870" i="1"/>
  <c r="B870" i="1"/>
  <c r="BQ381" i="1"/>
  <c r="B381" i="1"/>
  <c r="BQ1106" i="1"/>
  <c r="B1106" i="1"/>
  <c r="BQ932" i="1"/>
  <c r="B932" i="1"/>
  <c r="BQ354" i="1"/>
  <c r="B354" i="1"/>
  <c r="BQ659" i="1"/>
  <c r="B659" i="1"/>
  <c r="BQ538" i="1"/>
  <c r="B538" i="1"/>
  <c r="BQ1130" i="1"/>
  <c r="B1130" i="1"/>
  <c r="BQ563" i="1"/>
  <c r="B563" i="1"/>
  <c r="BQ588" i="1"/>
  <c r="B588" i="1"/>
  <c r="BQ384" i="1"/>
  <c r="B384" i="1"/>
  <c r="BQ1265" i="1"/>
  <c r="B1265" i="1"/>
  <c r="BQ83" i="1"/>
  <c r="B83" i="1"/>
  <c r="BQ1296" i="1"/>
  <c r="B1296" i="1"/>
  <c r="BQ831" i="1"/>
  <c r="B831" i="1"/>
  <c r="BQ1214" i="1"/>
  <c r="B1214" i="1"/>
  <c r="BQ1257" i="1"/>
  <c r="B1257" i="1"/>
  <c r="BQ366" i="1"/>
  <c r="B366" i="1"/>
  <c r="BQ967" i="1"/>
  <c r="B967" i="1"/>
  <c r="BQ966" i="1"/>
  <c r="B966" i="1"/>
  <c r="B111" i="1"/>
  <c r="BQ111" i="1"/>
  <c r="BQ1456" i="1"/>
  <c r="B1456" i="1"/>
  <c r="BQ129" i="1"/>
  <c r="B129" i="1"/>
  <c r="BQ656" i="1"/>
  <c r="B656" i="1"/>
  <c r="BQ1264" i="1"/>
  <c r="B1264" i="1"/>
  <c r="BQ1492" i="1"/>
  <c r="B1492" i="1"/>
  <c r="BQ875" i="1"/>
  <c r="B875" i="1"/>
  <c r="BQ1470" i="1"/>
  <c r="B1470" i="1"/>
  <c r="BQ652" i="1"/>
  <c r="B652" i="1"/>
  <c r="BQ1228" i="1"/>
  <c r="B1228" i="1"/>
  <c r="BQ1419" i="1"/>
  <c r="B1419" i="1"/>
  <c r="BQ1342" i="1"/>
  <c r="B1342" i="1"/>
  <c r="BQ1441" i="1"/>
  <c r="B1441" i="1"/>
  <c r="BQ706" i="1"/>
  <c r="B706" i="1"/>
  <c r="BQ793" i="1"/>
  <c r="B793" i="1"/>
  <c r="BQ257" i="1"/>
  <c r="B257" i="1"/>
  <c r="BQ1021" i="1"/>
  <c r="B1021" i="1"/>
  <c r="BQ80" i="1"/>
  <c r="B80" i="1"/>
  <c r="BQ169" i="1"/>
  <c r="B169" i="1"/>
  <c r="BQ813" i="1"/>
  <c r="B813" i="1"/>
  <c r="BQ971" i="1"/>
  <c r="B971" i="1"/>
  <c r="BQ1350" i="1"/>
  <c r="B1350" i="1"/>
  <c r="BQ22" i="1"/>
  <c r="B22" i="1"/>
  <c r="BQ952" i="1"/>
  <c r="B952" i="1"/>
  <c r="BQ916" i="1"/>
  <c r="B916" i="1"/>
  <c r="BQ975" i="1"/>
  <c r="B975" i="1"/>
  <c r="BQ186" i="1"/>
  <c r="B186" i="1"/>
  <c r="BQ115" i="1"/>
  <c r="BQ1140" i="1"/>
  <c r="B1140" i="1"/>
  <c r="BQ446" i="1"/>
  <c r="B446" i="1"/>
  <c r="BQ1275" i="1"/>
  <c r="B1275" i="1"/>
  <c r="BQ960" i="1"/>
  <c r="B960" i="1"/>
  <c r="BQ1501" i="1"/>
  <c r="B1501" i="1"/>
  <c r="BQ814" i="1"/>
  <c r="B814" i="1"/>
  <c r="BQ512" i="1"/>
  <c r="B512" i="1"/>
  <c r="BQ149" i="1"/>
  <c r="B149" i="1"/>
  <c r="BQ284" i="1"/>
  <c r="B284" i="1"/>
  <c r="BQ564" i="1"/>
  <c r="B564" i="1"/>
  <c r="BQ1486" i="1"/>
  <c r="B1486" i="1"/>
  <c r="BQ86" i="1"/>
  <c r="B86" i="1"/>
  <c r="BQ605" i="1"/>
  <c r="B605" i="1"/>
  <c r="BQ1471" i="1"/>
  <c r="B1471" i="1"/>
  <c r="BQ680" i="1"/>
  <c r="B680" i="1"/>
  <c r="BQ1330" i="1"/>
  <c r="B1330" i="1"/>
  <c r="BQ350" i="1"/>
  <c r="B350" i="1"/>
  <c r="B1445" i="1"/>
  <c r="BQ1445" i="1"/>
  <c r="BQ1220" i="1"/>
  <c r="B1220" i="1"/>
  <c r="BQ1240" i="1"/>
  <c r="B1240" i="1"/>
  <c r="BQ415" i="1"/>
  <c r="B415" i="1"/>
  <c r="BQ215" i="1"/>
  <c r="B215" i="1"/>
  <c r="BQ1233" i="1"/>
  <c r="B1233" i="1"/>
  <c r="BQ94" i="1"/>
  <c r="B94" i="1"/>
  <c r="BQ348" i="1"/>
  <c r="B348" i="1"/>
  <c r="BQ200" i="1"/>
  <c r="B200" i="1"/>
  <c r="BQ153" i="1"/>
  <c r="B153" i="1"/>
  <c r="BQ183" i="1"/>
  <c r="B183" i="1"/>
  <c r="BQ1499" i="1"/>
  <c r="B1499" i="1"/>
  <c r="B500" i="1"/>
  <c r="BQ500" i="1"/>
  <c r="BQ414" i="1"/>
  <c r="B414" i="1"/>
  <c r="B1329" i="1"/>
  <c r="BQ1329" i="1"/>
  <c r="BQ184" i="1"/>
  <c r="B184" i="1"/>
  <c r="BQ619" i="1"/>
  <c r="B619" i="1"/>
  <c r="B554" i="1"/>
  <c r="BQ554" i="1"/>
  <c r="BQ379" i="1"/>
  <c r="B379" i="1"/>
  <c r="BQ249" i="1"/>
  <c r="B249" i="1"/>
  <c r="BQ1066" i="1"/>
  <c r="B1066" i="1"/>
  <c r="BQ944" i="1"/>
  <c r="B944" i="1"/>
  <c r="BQ392" i="1"/>
  <c r="B392" i="1"/>
  <c r="BQ1032" i="1"/>
  <c r="B1032" i="1"/>
  <c r="BQ447" i="1"/>
  <c r="B447" i="1"/>
  <c r="BQ491" i="1"/>
  <c r="B491" i="1"/>
  <c r="BQ386" i="1"/>
  <c r="B386" i="1"/>
  <c r="BQ1085" i="1"/>
  <c r="B1085" i="1"/>
  <c r="B816" i="1"/>
  <c r="BQ816" i="1"/>
  <c r="BQ1436" i="1"/>
  <c r="B1436" i="1"/>
  <c r="BQ1202" i="1"/>
  <c r="B1202" i="1"/>
  <c r="BQ878" i="1"/>
  <c r="B878" i="1"/>
  <c r="BQ1306" i="1"/>
  <c r="B1306" i="1"/>
  <c r="B1016" i="1"/>
  <c r="BQ1016" i="1"/>
  <c r="BQ989" i="1"/>
  <c r="B989" i="1"/>
  <c r="BQ201" i="1"/>
  <c r="B201" i="1"/>
  <c r="BQ666" i="1"/>
  <c r="B666" i="1"/>
  <c r="BQ1151" i="1"/>
  <c r="B1151" i="1"/>
  <c r="BQ107" i="1"/>
  <c r="B107" i="1"/>
  <c r="BQ671" i="1"/>
  <c r="B671" i="1"/>
  <c r="BQ237" i="1"/>
  <c r="B237" i="1"/>
  <c r="BQ228" i="1"/>
  <c r="B228" i="1"/>
  <c r="BQ601" i="1"/>
  <c r="B601" i="1"/>
  <c r="BQ265" i="1"/>
  <c r="B265" i="1"/>
  <c r="BQ158" i="1"/>
  <c r="B158" i="1"/>
  <c r="BQ74" i="1"/>
  <c r="B74" i="1"/>
  <c r="BQ723" i="1"/>
  <c r="B723" i="1"/>
  <c r="BQ1181" i="1"/>
  <c r="B1181" i="1"/>
  <c r="BQ378" i="1"/>
  <c r="B378" i="1"/>
  <c r="BQ1282" i="1"/>
  <c r="B1282" i="1"/>
  <c r="BQ536" i="1"/>
  <c r="B536" i="1"/>
  <c r="BQ1057" i="1"/>
  <c r="B1057" i="1"/>
  <c r="BQ1070" i="1"/>
  <c r="B1070" i="1"/>
  <c r="BQ845" i="1"/>
  <c r="B845" i="1"/>
  <c r="BQ288" i="1"/>
  <c r="B288" i="1"/>
  <c r="BQ1086" i="1"/>
  <c r="B1086" i="1"/>
  <c r="BQ895" i="1"/>
  <c r="B895" i="1"/>
  <c r="BQ332" i="1"/>
  <c r="B332" i="1"/>
  <c r="BQ772" i="1"/>
  <c r="B772" i="1"/>
  <c r="BQ532" i="1"/>
  <c r="B532" i="1"/>
  <c r="BQ904" i="1"/>
  <c r="B904" i="1"/>
  <c r="BQ543" i="1"/>
  <c r="B543" i="1"/>
  <c r="BQ338" i="1"/>
  <c r="B338" i="1"/>
  <c r="BQ496" i="1"/>
  <c r="B496" i="1"/>
  <c r="BQ63" i="1"/>
  <c r="B63" i="1"/>
  <c r="BQ371" i="1"/>
  <c r="B371" i="1"/>
  <c r="BQ192" i="1"/>
  <c r="B192" i="1"/>
  <c r="BQ1368" i="1"/>
  <c r="B1368" i="1"/>
  <c r="BQ630" i="1"/>
  <c r="B630" i="1"/>
  <c r="BQ735" i="1"/>
  <c r="B735" i="1"/>
  <c r="BQ943" i="1"/>
  <c r="B943" i="1"/>
  <c r="BQ811" i="1"/>
  <c r="B811" i="1"/>
  <c r="B1060" i="1"/>
  <c r="BQ1060" i="1"/>
  <c r="BQ622" i="1"/>
  <c r="B622" i="1"/>
  <c r="BQ956" i="1"/>
  <c r="B956" i="1"/>
  <c r="BQ1477" i="1"/>
  <c r="B1477" i="1"/>
  <c r="BQ832" i="1"/>
  <c r="B832" i="1"/>
  <c r="B1148" i="1"/>
  <c r="BQ1148" i="1"/>
  <c r="BQ1215" i="1"/>
  <c r="B1215" i="1"/>
  <c r="BQ978" i="1"/>
  <c r="B978" i="1"/>
  <c r="BQ993" i="1"/>
  <c r="B993" i="1"/>
  <c r="BQ1405" i="1"/>
  <c r="B1405" i="1"/>
  <c r="BQ478" i="1"/>
  <c r="B478" i="1"/>
  <c r="BQ260" i="1"/>
  <c r="B260" i="1"/>
  <c r="BQ686" i="1"/>
  <c r="B686" i="1"/>
  <c r="BQ603" i="1"/>
  <c r="B603" i="1"/>
  <c r="BQ29" i="1"/>
  <c r="B29" i="1"/>
  <c r="BQ1003" i="1"/>
  <c r="B1003" i="1"/>
  <c r="BQ59" i="1"/>
  <c r="B59" i="1"/>
  <c r="BQ37" i="1"/>
  <c r="B37" i="1"/>
  <c r="BQ789" i="1"/>
  <c r="B789" i="1"/>
  <c r="BQ598" i="1"/>
  <c r="B598" i="1"/>
  <c r="BQ721" i="1"/>
  <c r="B721" i="1"/>
  <c r="BQ1383" i="1"/>
  <c r="B1383" i="1"/>
  <c r="BQ926" i="1"/>
  <c r="B926" i="1"/>
  <c r="BQ809" i="1"/>
  <c r="B809" i="1"/>
  <c r="BQ465" i="1"/>
  <c r="B465" i="1"/>
  <c r="BQ165" i="1"/>
  <c r="B165" i="1"/>
  <c r="BQ597" i="1"/>
  <c r="BQ1067" i="1"/>
  <c r="B1067" i="1"/>
  <c r="BQ246" i="1"/>
  <c r="B246" i="1"/>
  <c r="BQ1254" i="1"/>
  <c r="B1254" i="1"/>
  <c r="BQ934" i="1"/>
  <c r="B934" i="1"/>
  <c r="BQ1487" i="1"/>
  <c r="B1487" i="1"/>
  <c r="BQ790" i="1"/>
  <c r="B790" i="1"/>
  <c r="BQ1180" i="1"/>
  <c r="B1180" i="1"/>
  <c r="BQ126" i="1"/>
  <c r="B126" i="1"/>
  <c r="BQ263" i="1"/>
  <c r="B263" i="1"/>
  <c r="BQ544" i="1"/>
  <c r="B544" i="1"/>
  <c r="BQ501" i="1"/>
  <c r="B501" i="1"/>
  <c r="BQ67" i="1"/>
  <c r="B67" i="1"/>
  <c r="BQ370" i="1"/>
  <c r="B370" i="1"/>
  <c r="BQ277" i="1"/>
  <c r="B277" i="1"/>
  <c r="BQ520" i="1"/>
  <c r="B520" i="1"/>
  <c r="BQ1455" i="1"/>
  <c r="B1455" i="1"/>
  <c r="BQ647" i="1"/>
  <c r="B647" i="1"/>
  <c r="BQ1314" i="1"/>
  <c r="B1314" i="1"/>
  <c r="BQ327" i="1"/>
  <c r="B327" i="1"/>
  <c r="BQ1236" i="1"/>
  <c r="B1236" i="1"/>
  <c r="BQ1200" i="1"/>
  <c r="B1200" i="1"/>
  <c r="BQ424" i="1"/>
  <c r="B424" i="1"/>
  <c r="BQ396" i="1"/>
  <c r="B396" i="1"/>
  <c r="BQ135" i="1"/>
  <c r="B135" i="1"/>
  <c r="BQ1218" i="1"/>
  <c r="B1218" i="1"/>
  <c r="BQ78" i="1"/>
  <c r="B78" i="1"/>
  <c r="BQ1333" i="1"/>
  <c r="B1333" i="1"/>
  <c r="BQ100" i="1"/>
  <c r="B100" i="1"/>
  <c r="BQ21" i="1"/>
  <c r="B21" i="1"/>
  <c r="BQ164" i="1"/>
  <c r="B164" i="1"/>
  <c r="BQ1498" i="1"/>
  <c r="B1498" i="1"/>
  <c r="BQ1418" i="1"/>
  <c r="B1418" i="1"/>
  <c r="BQ499" i="1"/>
  <c r="B499" i="1"/>
  <c r="BQ395" i="1"/>
  <c r="B395" i="1"/>
  <c r="BQ1313" i="1"/>
  <c r="B1313" i="1"/>
  <c r="BQ98" i="1"/>
  <c r="B98" i="1"/>
  <c r="BQ591" i="1"/>
  <c r="B591" i="1"/>
  <c r="BQ372" i="1"/>
  <c r="B372" i="1"/>
  <c r="BQ357" i="1"/>
  <c r="B357" i="1"/>
  <c r="BQ1289" i="1"/>
  <c r="B1289" i="1"/>
  <c r="BQ940" i="1"/>
  <c r="B940" i="1"/>
  <c r="BQ918" i="1"/>
  <c r="B918" i="1"/>
  <c r="BQ1423" i="1"/>
  <c r="B1423" i="1"/>
  <c r="BQ1027" i="1"/>
  <c r="B1027" i="1"/>
  <c r="BQ695" i="1"/>
  <c r="B695" i="1"/>
  <c r="BQ302" i="1"/>
  <c r="B302" i="1"/>
  <c r="BQ361" i="1"/>
  <c r="B361" i="1"/>
  <c r="BQ96" i="1"/>
  <c r="B96" i="1"/>
  <c r="BQ792" i="1"/>
  <c r="B792" i="1"/>
  <c r="BQ482" i="1"/>
  <c r="B482" i="1"/>
  <c r="BQ1177" i="1"/>
  <c r="B1177" i="1"/>
  <c r="BQ854" i="1"/>
  <c r="B854" i="1"/>
  <c r="BQ1292" i="1"/>
  <c r="B1292" i="1"/>
  <c r="BQ999" i="1"/>
  <c r="B999" i="1"/>
  <c r="BQ963" i="1"/>
  <c r="B963" i="1"/>
  <c r="BQ191" i="1"/>
  <c r="B191" i="1"/>
  <c r="BQ661" i="1"/>
  <c r="B661" i="1"/>
  <c r="BQ485" i="1"/>
  <c r="B485" i="1"/>
  <c r="BQ829" i="1"/>
  <c r="B829" i="1"/>
  <c r="BQ1371" i="1"/>
  <c r="B1371" i="1"/>
  <c r="BQ216" i="1"/>
  <c r="B216" i="1"/>
  <c r="BQ208" i="1"/>
  <c r="B208" i="1"/>
  <c r="BQ573" i="1"/>
  <c r="B573" i="1"/>
  <c r="BQ1320" i="1"/>
  <c r="B1320" i="1"/>
  <c r="BQ862" i="1"/>
  <c r="B862" i="1"/>
  <c r="BQ1277" i="1"/>
  <c r="B1277" i="1"/>
  <c r="BQ1284" i="1"/>
  <c r="B1284" i="1"/>
  <c r="BQ1158" i="1"/>
  <c r="B1158" i="1"/>
  <c r="BQ355" i="1"/>
  <c r="B355" i="1"/>
  <c r="BQ984" i="1"/>
  <c r="B984" i="1"/>
  <c r="BQ1261" i="1"/>
  <c r="B1261" i="1"/>
  <c r="BQ318" i="1"/>
  <c r="B318" i="1"/>
  <c r="BQ1041" i="1"/>
  <c r="B1041" i="1"/>
  <c r="BQ1362" i="1"/>
  <c r="B1362" i="1"/>
  <c r="BQ576" i="1"/>
  <c r="B576" i="1"/>
  <c r="BQ764" i="1"/>
  <c r="B764" i="1"/>
  <c r="BQ583" i="1"/>
  <c r="B583" i="1"/>
  <c r="BQ874" i="1"/>
  <c r="B874" i="1"/>
  <c r="BQ762" i="1"/>
  <c r="B762" i="1"/>
  <c r="BQ770" i="1"/>
  <c r="B770" i="1"/>
  <c r="BQ206" i="1"/>
  <c r="B206" i="1"/>
  <c r="BQ898" i="1"/>
  <c r="B898" i="1"/>
  <c r="BQ405" i="1"/>
  <c r="B405" i="1"/>
  <c r="BQ319" i="1"/>
  <c r="B319" i="1"/>
  <c r="BQ472" i="1"/>
  <c r="B472" i="1"/>
  <c r="BQ41" i="1"/>
  <c r="B41" i="1"/>
  <c r="BQ345" i="1"/>
  <c r="B345" i="1"/>
  <c r="BQ1416" i="1"/>
  <c r="B1416" i="1"/>
  <c r="BQ1349" i="1"/>
  <c r="B1349" i="1"/>
  <c r="BQ604" i="1"/>
  <c r="B604" i="1"/>
  <c r="BQ713" i="1"/>
  <c r="B713" i="1"/>
  <c r="B917" i="1"/>
  <c r="BQ917" i="1"/>
  <c r="BQ787" i="1"/>
  <c r="B787" i="1"/>
  <c r="BQ1043" i="1"/>
  <c r="B1043" i="1"/>
  <c r="BQ387" i="1"/>
  <c r="B387" i="1"/>
  <c r="BQ1347" i="1"/>
  <c r="B1347" i="1"/>
  <c r="BQ722" i="1"/>
  <c r="B722" i="1"/>
  <c r="B880" i="1"/>
  <c r="BQ880" i="1"/>
  <c r="BQ951" i="1"/>
  <c r="B951" i="1"/>
  <c r="BQ1247" i="1"/>
  <c r="B1247" i="1"/>
  <c r="BQ1461" i="1"/>
  <c r="B1461" i="1"/>
  <c r="BQ994" i="1"/>
  <c r="B994" i="1"/>
  <c r="BQ1386" i="1"/>
  <c r="B1386" i="1"/>
  <c r="BQ295" i="1"/>
  <c r="B295" i="1"/>
  <c r="BQ733" i="1"/>
  <c r="B733" i="1"/>
  <c r="BQ1009" i="1"/>
  <c r="B1009" i="1"/>
  <c r="BQ574" i="1"/>
  <c r="B574" i="1"/>
  <c r="BQ1415" i="1"/>
  <c r="B1415" i="1"/>
  <c r="BQ976" i="1"/>
  <c r="B976" i="1"/>
  <c r="BQ1465" i="1"/>
  <c r="B1465" i="1"/>
  <c r="BQ17" i="1"/>
  <c r="B17" i="1"/>
  <c r="BQ1326" i="1"/>
  <c r="B1326" i="1"/>
  <c r="BQ368" i="1"/>
  <c r="B368" i="1"/>
  <c r="BQ703" i="1"/>
  <c r="B703" i="1"/>
  <c r="BQ1403" i="1"/>
  <c r="B1403" i="1"/>
  <c r="BQ717" i="1"/>
  <c r="B717" i="1"/>
  <c r="BQ785" i="1"/>
  <c r="B785" i="1"/>
  <c r="BQ445" i="1"/>
  <c r="B445" i="1"/>
  <c r="BQ142" i="1"/>
  <c r="B142" i="1"/>
  <c r="BQ570" i="1"/>
  <c r="B570" i="1"/>
  <c r="BQ1048" i="1"/>
  <c r="B1048" i="1"/>
  <c r="BQ225" i="1"/>
  <c r="B225" i="1"/>
  <c r="BQ1169" i="1"/>
  <c r="B1169" i="1"/>
  <c r="BQ765" i="1"/>
  <c r="B765" i="1"/>
  <c r="BQ644" i="1"/>
  <c r="B644" i="1"/>
  <c r="BQ571" i="1"/>
  <c r="B571" i="1"/>
  <c r="BQ1157" i="1"/>
  <c r="B1157" i="1"/>
  <c r="BQ1479" i="1"/>
  <c r="B1479" i="1"/>
  <c r="BQ243" i="1"/>
  <c r="B243" i="1"/>
  <c r="BQ457" i="1"/>
  <c r="B457" i="1"/>
  <c r="BQ479" i="1"/>
  <c r="B479" i="1"/>
  <c r="BQ44" i="1"/>
  <c r="B44" i="1"/>
  <c r="BQ344" i="1"/>
  <c r="B344" i="1"/>
  <c r="BQ254" i="1"/>
  <c r="B254" i="1"/>
  <c r="BQ504" i="1"/>
  <c r="B504" i="1"/>
  <c r="BQ1298" i="1"/>
  <c r="B1298" i="1"/>
  <c r="BQ298" i="1"/>
  <c r="B298" i="1"/>
  <c r="BQ1221" i="1"/>
  <c r="B1221" i="1"/>
  <c r="BQ636" i="1"/>
  <c r="B636" i="1"/>
  <c r="BQ416" i="1"/>
  <c r="B416" i="1"/>
  <c r="BQ1364" i="1"/>
  <c r="B1364" i="1"/>
  <c r="BQ113" i="1"/>
  <c r="B113" i="1"/>
  <c r="BQ1198" i="1"/>
  <c r="B1198" i="1"/>
  <c r="BQ57" i="1"/>
  <c r="B57" i="1"/>
  <c r="BQ1317" i="1"/>
  <c r="B1317" i="1"/>
  <c r="BQ1111" i="1"/>
  <c r="B1111" i="1"/>
  <c r="BQ5" i="1"/>
  <c r="B5" i="1"/>
  <c r="BQ34" i="1"/>
  <c r="B34" i="1"/>
  <c r="BQ518" i="1"/>
  <c r="B518" i="1"/>
  <c r="BQ477" i="1"/>
  <c r="B477" i="1"/>
  <c r="BQ1413" i="1"/>
  <c r="B1413" i="1"/>
  <c r="BQ1297" i="1"/>
  <c r="B1297" i="1"/>
  <c r="BQ92" i="1"/>
  <c r="B92" i="1"/>
  <c r="BQ273" i="1"/>
  <c r="B273" i="1"/>
  <c r="BQ346" i="1"/>
  <c r="B346" i="1"/>
  <c r="BQ335" i="1"/>
  <c r="B335" i="1"/>
  <c r="BQ1271" i="1"/>
  <c r="B1271" i="1"/>
  <c r="BQ914" i="1"/>
  <c r="B914" i="1"/>
  <c r="BQ364" i="1"/>
  <c r="B364" i="1"/>
  <c r="BQ1409" i="1"/>
  <c r="B1409" i="1"/>
  <c r="BQ432" i="1"/>
  <c r="B432" i="1"/>
  <c r="BQ677" i="1"/>
  <c r="B677" i="1"/>
  <c r="BQ286" i="1"/>
  <c r="B286" i="1"/>
  <c r="BQ941" i="1"/>
  <c r="B941" i="1"/>
  <c r="BQ82" i="1"/>
  <c r="B82" i="1"/>
  <c r="BQ462" i="1"/>
  <c r="B462" i="1"/>
  <c r="BQ1154" i="1"/>
  <c r="B1154" i="1"/>
  <c r="BQ1117" i="1"/>
  <c r="B1117" i="1"/>
  <c r="BQ621" i="1"/>
  <c r="B621" i="1"/>
  <c r="BQ821" i="1"/>
  <c r="B821" i="1"/>
  <c r="BQ806" i="1"/>
  <c r="B806" i="1"/>
  <c r="BQ172" i="1"/>
  <c r="B172" i="1"/>
  <c r="BQ1269" i="1"/>
  <c r="B1269" i="1"/>
  <c r="BQ463" i="1"/>
  <c r="B463" i="1"/>
  <c r="BQ804" i="1"/>
  <c r="B804" i="1"/>
  <c r="BQ1444" i="1"/>
  <c r="B1444" i="1"/>
  <c r="BQ1398" i="1"/>
  <c r="B1398" i="1"/>
  <c r="BQ947" i="1"/>
  <c r="B947" i="1"/>
  <c r="BQ1303" i="1"/>
  <c r="B1303" i="1"/>
  <c r="BQ836" i="1"/>
  <c r="B836" i="1"/>
  <c r="BQ1256" i="1"/>
  <c r="B1256" i="1"/>
  <c r="BQ1263" i="1"/>
  <c r="B1263" i="1"/>
  <c r="BQ1122" i="1"/>
  <c r="B1122" i="1"/>
  <c r="BQ333" i="1"/>
  <c r="B333" i="1"/>
  <c r="BQ983" i="1"/>
  <c r="B983" i="1"/>
  <c r="BQ417" i="1"/>
  <c r="B417" i="1"/>
  <c r="BQ313" i="1"/>
  <c r="B313" i="1"/>
  <c r="BQ826" i="1"/>
  <c r="B826" i="1"/>
  <c r="BQ1343" i="1"/>
  <c r="B1343" i="1"/>
  <c r="BQ553" i="1"/>
  <c r="B553" i="1"/>
  <c r="BQ745" i="1"/>
  <c r="B745" i="1"/>
  <c r="BQ559" i="1"/>
  <c r="B559" i="1"/>
  <c r="BQ849" i="1"/>
  <c r="B849" i="1"/>
  <c r="BQ743" i="1"/>
  <c r="B743" i="1"/>
  <c r="BQ429" i="1"/>
  <c r="B429" i="1"/>
  <c r="BQ204" i="1"/>
  <c r="B204" i="1"/>
  <c r="BQ537" i="1"/>
  <c r="B537" i="1"/>
  <c r="BQ385" i="1"/>
  <c r="B385" i="1"/>
  <c r="BQ1321" i="1"/>
  <c r="B1321" i="1"/>
  <c r="BQ452" i="1"/>
  <c r="B452" i="1"/>
  <c r="BQ1328" i="1"/>
  <c r="B1328" i="1"/>
  <c r="BQ324" i="1"/>
  <c r="B324" i="1"/>
  <c r="BQ1401" i="1"/>
  <c r="B1401" i="1"/>
  <c r="BQ819" i="1"/>
  <c r="B819" i="1"/>
  <c r="BQ281" i="1"/>
  <c r="B281" i="1"/>
  <c r="BQ568" i="1"/>
  <c r="B568" i="1"/>
  <c r="B692" i="1"/>
  <c r="BQ692" i="1"/>
  <c r="BQ810" i="1"/>
  <c r="B810" i="1"/>
  <c r="BQ529" i="1"/>
  <c r="B529" i="1"/>
  <c r="BQ763" i="1"/>
  <c r="B763" i="1"/>
  <c r="BQ705" i="1"/>
  <c r="B705" i="1"/>
  <c r="BQ375" i="1"/>
  <c r="B375" i="1"/>
  <c r="BQ534" i="1"/>
  <c r="B534" i="1"/>
  <c r="B547" i="1"/>
  <c r="BQ547" i="1"/>
  <c r="B177" i="1"/>
  <c r="BQ177" i="1"/>
  <c r="BQ930" i="1"/>
  <c r="B930" i="1"/>
  <c r="BQ704" i="1"/>
  <c r="B704" i="1"/>
  <c r="BQ388" i="1"/>
  <c r="B388" i="1"/>
  <c r="BQ458" i="1"/>
  <c r="B458" i="1"/>
  <c r="BQ275" i="1"/>
  <c r="B275" i="1"/>
  <c r="BQ712" i="1"/>
  <c r="B712" i="1"/>
  <c r="BQ985" i="1"/>
  <c r="B985" i="1"/>
  <c r="BQ552" i="1"/>
  <c r="B552" i="1"/>
  <c r="BQ1400" i="1"/>
  <c r="B1400" i="1"/>
  <c r="BQ523" i="1"/>
  <c r="B523" i="1"/>
  <c r="BQ1507" i="1"/>
  <c r="B1507" i="1"/>
  <c r="BQ624" i="1"/>
  <c r="B624" i="1"/>
  <c r="BQ342" i="1"/>
  <c r="B342" i="1"/>
  <c r="BQ1065" i="1"/>
  <c r="B1065" i="1"/>
  <c r="BQ1112" i="1"/>
  <c r="B1112" i="1"/>
  <c r="BQ700" i="1"/>
  <c r="B700" i="1"/>
  <c r="BQ767" i="1"/>
  <c r="B767" i="1"/>
  <c r="BQ1018" i="1"/>
  <c r="B1018" i="1"/>
  <c r="BQ56" i="1"/>
  <c r="B56" i="1"/>
  <c r="BQ550" i="1"/>
  <c r="B550" i="1"/>
  <c r="BQ805" i="1"/>
  <c r="B805" i="1"/>
  <c r="BQ1370" i="1"/>
  <c r="B1370" i="1"/>
  <c r="BQ1146" i="1"/>
  <c r="B1146" i="1"/>
  <c r="BQ748" i="1"/>
  <c r="B748" i="1"/>
  <c r="BQ620" i="1"/>
  <c r="B620" i="1"/>
  <c r="BQ551" i="1"/>
  <c r="B551" i="1"/>
  <c r="BQ1083" i="1"/>
  <c r="B1083" i="1"/>
  <c r="BQ1506" i="1"/>
  <c r="B1506" i="1"/>
  <c r="BQ99" i="1"/>
  <c r="B99" i="1"/>
  <c r="BQ437" i="1"/>
  <c r="B437" i="1"/>
  <c r="BQ230" i="1"/>
  <c r="B230" i="1"/>
  <c r="BQ1474" i="1"/>
  <c r="B1474" i="1"/>
  <c r="BQ323" i="1"/>
  <c r="B323" i="1"/>
  <c r="BQ233" i="1"/>
  <c r="B233" i="1"/>
  <c r="BQ483" i="1"/>
  <c r="B483" i="1"/>
  <c r="BQ1437" i="1"/>
  <c r="B1437" i="1"/>
  <c r="BQ626" i="1"/>
  <c r="B626" i="1"/>
  <c r="BQ1128" i="1"/>
  <c r="B1128" i="1"/>
  <c r="BQ283" i="1"/>
  <c r="B283" i="1"/>
  <c r="BQ1201" i="1"/>
  <c r="B1201" i="1"/>
  <c r="BQ609" i="1"/>
  <c r="B609" i="1"/>
  <c r="BQ397" i="1"/>
  <c r="B397" i="1"/>
  <c r="BQ1345" i="1"/>
  <c r="B1345" i="1"/>
  <c r="BQ777" i="1"/>
  <c r="B777" i="1"/>
  <c r="BQ1019" i="1"/>
  <c r="B1019" i="1"/>
  <c r="BQ1300" i="1"/>
  <c r="B1300" i="1"/>
  <c r="BQ1267" i="1"/>
  <c r="B1267" i="1"/>
  <c r="BQ954" i="1"/>
  <c r="B954" i="1"/>
  <c r="BQ15" i="1"/>
  <c r="B15" i="1"/>
  <c r="BQ517" i="1"/>
  <c r="B517" i="1"/>
  <c r="BQ1404" i="1"/>
  <c r="B1404" i="1"/>
  <c r="BQ476" i="1"/>
  <c r="B476" i="1"/>
  <c r="BQ1395" i="1"/>
  <c r="B1395" i="1"/>
  <c r="BQ1231" i="1"/>
  <c r="B1231" i="1"/>
  <c r="BQ1500" i="1"/>
  <c r="B1500" i="1"/>
  <c r="BQ252" i="1"/>
  <c r="B252" i="1"/>
  <c r="BQ325" i="1"/>
  <c r="B325" i="1"/>
  <c r="BQ877" i="1"/>
  <c r="B877" i="1"/>
  <c r="BQ751" i="1"/>
  <c r="B751" i="1"/>
  <c r="BQ618" i="1"/>
  <c r="B618" i="1"/>
  <c r="BQ175" i="1"/>
  <c r="B175" i="1"/>
  <c r="BQ818" i="1"/>
  <c r="B818" i="1"/>
  <c r="BQ428" i="1"/>
  <c r="B428" i="1"/>
  <c r="BQ341" i="1"/>
  <c r="B341" i="1"/>
  <c r="BQ266" i="1"/>
  <c r="B266" i="1"/>
  <c r="BQ915" i="1"/>
  <c r="B915" i="1"/>
  <c r="BQ61" i="1"/>
  <c r="B61" i="1"/>
  <c r="BQ442" i="1"/>
  <c r="B442" i="1"/>
  <c r="BQ1481" i="1"/>
  <c r="B1481" i="1"/>
  <c r="BQ1097" i="1"/>
  <c r="B1097" i="1"/>
  <c r="BQ593" i="1"/>
  <c r="B593" i="1"/>
  <c r="BQ797" i="1"/>
  <c r="B797" i="1"/>
  <c r="BQ782" i="1"/>
  <c r="B782" i="1"/>
  <c r="BQ97" i="1"/>
  <c r="B97" i="1"/>
  <c r="BQ1248" i="1"/>
  <c r="B1248" i="1"/>
  <c r="BQ443" i="1"/>
  <c r="B443" i="1"/>
  <c r="BQ582" i="1"/>
  <c r="B582" i="1"/>
  <c r="BQ1377" i="1"/>
  <c r="B1377" i="1"/>
  <c r="BQ921" i="1"/>
  <c r="B921" i="1"/>
  <c r="BQ290" i="1"/>
  <c r="B290" i="1"/>
  <c r="BQ176" i="1"/>
  <c r="B176" i="1"/>
  <c r="BQ648" i="1"/>
  <c r="B648" i="1"/>
  <c r="B1205" i="1"/>
  <c r="BQ1205" i="1"/>
  <c r="BQ419" i="1"/>
  <c r="B419" i="1"/>
  <c r="B513" i="1"/>
  <c r="BQ513" i="1"/>
  <c r="BQ982" i="1"/>
  <c r="B982" i="1"/>
  <c r="BQ398" i="1"/>
  <c r="B398" i="1"/>
  <c r="BQ1411" i="1"/>
  <c r="B1411" i="1"/>
  <c r="BQ802" i="1"/>
  <c r="B802" i="1"/>
  <c r="BQ1452" i="1"/>
  <c r="B1452" i="1"/>
  <c r="BQ1195" i="1"/>
  <c r="B1195" i="1"/>
  <c r="BQ639" i="1"/>
  <c r="B639" i="1"/>
  <c r="BQ248" i="1"/>
  <c r="B248" i="1"/>
  <c r="BQ145" i="1"/>
  <c r="B145" i="1"/>
  <c r="BQ638" i="1"/>
  <c r="B638" i="1"/>
  <c r="BQ426" i="1"/>
  <c r="B426" i="1"/>
  <c r="BQ4" i="1"/>
  <c r="B4" i="1"/>
  <c r="BQ531" i="1"/>
  <c r="B531" i="1"/>
  <c r="BQ360" i="1"/>
  <c r="B360" i="1"/>
  <c r="BQ766" i="1"/>
  <c r="B766" i="1"/>
  <c r="BQ303" i="1"/>
  <c r="B303" i="1"/>
  <c r="BQ1310" i="1"/>
  <c r="B1310" i="1"/>
  <c r="BQ196" i="1"/>
  <c r="B196" i="1"/>
  <c r="BQ1381" i="1"/>
  <c r="B1381" i="1"/>
  <c r="BQ795" i="1"/>
  <c r="B795" i="1"/>
  <c r="BQ259" i="1"/>
  <c r="B259" i="1"/>
  <c r="BQ548" i="1"/>
  <c r="B548" i="1"/>
  <c r="BQ675" i="1"/>
  <c r="B675" i="1"/>
  <c r="BQ786" i="1"/>
  <c r="B786" i="1"/>
  <c r="B515" i="1"/>
  <c r="BQ515" i="1"/>
  <c r="BQ1053" i="1"/>
  <c r="B1053" i="1"/>
  <c r="BQ282" i="1"/>
  <c r="B282" i="1"/>
  <c r="BQ10" i="1"/>
  <c r="B10" i="1"/>
  <c r="BQ711" i="1"/>
  <c r="B711" i="1"/>
  <c r="BQ965" i="1"/>
  <c r="B965" i="1"/>
  <c r="BQ343" i="1"/>
  <c r="B343" i="1"/>
  <c r="BQ1414" i="1"/>
  <c r="B1414" i="1"/>
  <c r="BQ304" i="1"/>
  <c r="B304" i="1"/>
  <c r="BQ299" i="1"/>
  <c r="B299" i="1"/>
  <c r="BQ699" i="1"/>
  <c r="B699" i="1"/>
  <c r="BQ190" i="1"/>
  <c r="B190" i="1"/>
  <c r="BQ117" i="1"/>
  <c r="B117" i="1"/>
  <c r="B1211" i="1"/>
  <c r="BQ1211" i="1"/>
  <c r="BQ864" i="1"/>
  <c r="B864" i="1"/>
  <c r="BQ1084" i="1"/>
  <c r="B1084" i="1"/>
  <c r="B1143" i="1"/>
  <c r="BQ1143" i="1"/>
  <c r="B224" i="1"/>
  <c r="BQ224" i="1"/>
  <c r="BQ905" i="1"/>
  <c r="B905" i="1"/>
  <c r="BQ1382" i="1"/>
  <c r="B1382" i="1"/>
  <c r="BQ1062" i="1"/>
  <c r="B1062" i="1"/>
  <c r="BQ27" i="1"/>
  <c r="B27" i="1"/>
  <c r="BQ1438" i="1"/>
  <c r="B1438" i="1"/>
  <c r="BQ1344" i="1"/>
  <c r="B1344" i="1"/>
  <c r="BQ351" i="1"/>
  <c r="B351" i="1"/>
  <c r="BQ291" i="1"/>
  <c r="B291" i="1"/>
  <c r="B1278" i="1"/>
  <c r="BQ1278" i="1"/>
  <c r="BQ1165" i="1"/>
  <c r="B1165" i="1"/>
  <c r="BQ438" i="1"/>
  <c r="B438" i="1"/>
  <c r="BQ85" i="1"/>
  <c r="B85" i="1"/>
  <c r="BQ1210" i="1"/>
  <c r="B1210" i="1"/>
  <c r="BQ528" i="1"/>
  <c r="B528" i="1"/>
  <c r="BQ240" i="1"/>
  <c r="B240" i="1"/>
  <c r="BQ1380" i="1"/>
  <c r="B1380" i="1"/>
  <c r="BQ507" i="1"/>
  <c r="B507" i="1"/>
  <c r="BQ425" i="1"/>
  <c r="B425" i="1"/>
  <c r="BQ1496" i="1"/>
  <c r="B1496" i="1"/>
  <c r="BQ1422" i="1"/>
  <c r="B1422" i="1"/>
  <c r="BQ322" i="1"/>
  <c r="B322" i="1"/>
  <c r="BQ1448" i="1"/>
  <c r="B1448" i="1"/>
  <c r="BQ1091" i="1"/>
  <c r="B1091" i="1"/>
  <c r="BQ682" i="1"/>
  <c r="B682" i="1"/>
  <c r="BQ753" i="1"/>
  <c r="B753" i="1"/>
  <c r="BQ1000" i="1"/>
  <c r="B1000" i="1"/>
  <c r="BQ888" i="1"/>
  <c r="BQ31" i="1"/>
  <c r="B31" i="1"/>
  <c r="BQ781" i="1"/>
  <c r="B781" i="1"/>
  <c r="BQ1351" i="1"/>
  <c r="B1351" i="1"/>
  <c r="BQ1072" i="1"/>
  <c r="B1072" i="1"/>
  <c r="BQ1319" i="1"/>
  <c r="B1319" i="1"/>
  <c r="BQ592" i="1"/>
  <c r="B592" i="1"/>
  <c r="BQ410" i="1"/>
  <c r="B410" i="1"/>
  <c r="BQ1058" i="1"/>
  <c r="B1058" i="1"/>
  <c r="BQ1495" i="1"/>
  <c r="B1495" i="1"/>
  <c r="BQ95" i="1"/>
  <c r="B95" i="1"/>
  <c r="BQ276" i="1"/>
  <c r="B276" i="1"/>
  <c r="BQ210" i="1"/>
  <c r="B210" i="1"/>
  <c r="BQ1458" i="1"/>
  <c r="B1458" i="1"/>
  <c r="BQ140" i="1"/>
  <c r="B140" i="1"/>
  <c r="BQ132" i="1"/>
  <c r="B132" i="1"/>
  <c r="BQ815" i="1"/>
  <c r="B815" i="1"/>
  <c r="BQ1119" i="1"/>
  <c r="B1119" i="1"/>
  <c r="BQ262" i="1"/>
  <c r="B262" i="1"/>
  <c r="BQ637" i="1"/>
  <c r="B637" i="1"/>
  <c r="BQ1129" i="1"/>
  <c r="B1129" i="1"/>
  <c r="B1234" i="1"/>
  <c r="BQ1234" i="1"/>
  <c r="BQ1051" i="1"/>
  <c r="B1051" i="1"/>
  <c r="BQ773" i="1"/>
  <c r="B773" i="1"/>
  <c r="B1001" i="1"/>
  <c r="BQ1001" i="1"/>
  <c r="BQ1494" i="1"/>
  <c r="B1494" i="1"/>
  <c r="BQ823" i="1"/>
  <c r="B823" i="1"/>
  <c r="BQ1246" i="1"/>
  <c r="B1246" i="1"/>
  <c r="BQ928" i="1"/>
  <c r="B928" i="1"/>
  <c r="BQ455" i="1"/>
  <c r="B455" i="1"/>
  <c r="BQ1004" i="1"/>
  <c r="B1004" i="1"/>
  <c r="BQ1217" i="1"/>
  <c r="B1217" i="1"/>
  <c r="BQ1484" i="1"/>
  <c r="B1484" i="1"/>
  <c r="BQ658" i="1"/>
  <c r="B658" i="1"/>
  <c r="BQ853" i="1"/>
  <c r="B853" i="1"/>
  <c r="BQ730" i="1"/>
  <c r="B730" i="1"/>
  <c r="BQ590" i="1"/>
  <c r="B590" i="1"/>
  <c r="BQ155" i="1"/>
  <c r="B155" i="1"/>
  <c r="BQ794" i="1"/>
  <c r="B794" i="1"/>
  <c r="BQ995" i="1"/>
  <c r="B995" i="1"/>
  <c r="BQ830" i="1"/>
  <c r="B830" i="1"/>
  <c r="BQ881" i="1"/>
  <c r="B881" i="1"/>
  <c r="BQ1147" i="1"/>
  <c r="B1147" i="1"/>
  <c r="BQ1212" i="1"/>
  <c r="B1212" i="1"/>
  <c r="BQ1464" i="1"/>
  <c r="B1464" i="1"/>
  <c r="BQ1073" i="1"/>
  <c r="B1073" i="1"/>
  <c r="BQ1324" i="1"/>
  <c r="B1324" i="1"/>
  <c r="BQ719" i="1"/>
  <c r="B719" i="1"/>
  <c r="BQ1410" i="1"/>
  <c r="B1410" i="1"/>
  <c r="B1340" i="1"/>
  <c r="BQ1340" i="1"/>
  <c r="BQ750" i="1"/>
  <c r="B750" i="1"/>
  <c r="BQ632" i="1"/>
  <c r="B632" i="1"/>
  <c r="BQ558" i="1"/>
  <c r="B558" i="1"/>
  <c r="BQ1462" i="1"/>
  <c r="B1462" i="1"/>
  <c r="BQ1356" i="1"/>
  <c r="B1356" i="1"/>
  <c r="BQ238" i="1"/>
  <c r="B238" i="1"/>
  <c r="BQ270" i="1"/>
  <c r="B270" i="1"/>
  <c r="B156" i="1"/>
  <c r="BQ156" i="1"/>
  <c r="BQ629" i="1"/>
  <c r="B629" i="1"/>
  <c r="B1182" i="1"/>
  <c r="BQ1182" i="1"/>
  <c r="BQ400" i="1"/>
  <c r="B400" i="1"/>
  <c r="BQ494" i="1"/>
  <c r="B494" i="1"/>
  <c r="B460" i="1"/>
  <c r="BQ460" i="1"/>
  <c r="BQ1301" i="1"/>
  <c r="B1301" i="1"/>
  <c r="BQ1054" i="1"/>
  <c r="B1054" i="1"/>
  <c r="B81" i="1"/>
  <c r="BQ81" i="1"/>
  <c r="BQ1434" i="1"/>
  <c r="B1434" i="1"/>
  <c r="BQ1173" i="1"/>
  <c r="B1173" i="1"/>
  <c r="BQ613" i="1"/>
  <c r="B613" i="1"/>
  <c r="BQ227" i="1"/>
  <c r="B227" i="1"/>
  <c r="BQ122" i="1"/>
  <c r="B122" i="1"/>
  <c r="B611" i="1"/>
  <c r="BQ611" i="1"/>
  <c r="BQ105" i="1"/>
  <c r="B105" i="1"/>
  <c r="BQ3" i="1"/>
  <c r="B3" i="1"/>
  <c r="BQ314" i="1"/>
  <c r="B314" i="1"/>
  <c r="BQ1417" i="1"/>
  <c r="B1417" i="1"/>
  <c r="B749" i="1"/>
  <c r="BQ749" i="1"/>
  <c r="BQ289" i="1"/>
  <c r="B289" i="1"/>
  <c r="B1295" i="1"/>
  <c r="BQ1295" i="1"/>
  <c r="BQ182" i="1"/>
  <c r="B182" i="1"/>
  <c r="BQ1226" i="1"/>
  <c r="B1226" i="1"/>
  <c r="B181" i="1"/>
  <c r="BQ181" i="1"/>
  <c r="BQ625" i="1"/>
  <c r="B625" i="1"/>
  <c r="BQ945" i="1"/>
  <c r="B945" i="1"/>
  <c r="BQ235" i="1"/>
  <c r="B235" i="1"/>
  <c r="B691" i="1"/>
  <c r="BQ691" i="1"/>
  <c r="BQ1123" i="1"/>
  <c r="B1123" i="1"/>
  <c r="BQ1093" i="1"/>
  <c r="B1093" i="1"/>
  <c r="BQ296" i="1"/>
  <c r="B296" i="1"/>
  <c r="BQ1268" i="1"/>
  <c r="B1268" i="1"/>
  <c r="BQ376" i="1"/>
  <c r="B376" i="1"/>
  <c r="BQ1168" i="1"/>
  <c r="B1168" i="1"/>
  <c r="BQ72" i="1"/>
  <c r="B72" i="1"/>
  <c r="BQ1005" i="1"/>
  <c r="B1005" i="1"/>
  <c r="BQ326" i="1"/>
  <c r="B326" i="1"/>
  <c r="BQ1113" i="1"/>
  <c r="B1113" i="1"/>
  <c r="BQ1141" i="1"/>
  <c r="B1141" i="1"/>
  <c r="BQ1250" i="1"/>
  <c r="B1250" i="1"/>
  <c r="BQ1332" i="1"/>
  <c r="B1332" i="1"/>
  <c r="BQ159" i="1"/>
  <c r="B159" i="1"/>
  <c r="BQ1078" i="1"/>
  <c r="B1078" i="1"/>
  <c r="BQ783" i="1"/>
  <c r="B783" i="1"/>
  <c r="BQ412" i="1"/>
  <c r="B412" i="1"/>
  <c r="B1442" i="1"/>
  <c r="BQ1442" i="1"/>
  <c r="BQ148" i="1"/>
  <c r="B148" i="1"/>
  <c r="BQ1124" i="1"/>
  <c r="B1124" i="1"/>
  <c r="BQ213" i="1"/>
  <c r="B213" i="1"/>
  <c r="BQ1485" i="1"/>
  <c r="B1485" i="1"/>
  <c r="BQ130" i="1"/>
  <c r="B130" i="1"/>
  <c r="BQ261" i="1"/>
  <c r="B261" i="1"/>
  <c r="BQ161" i="1"/>
  <c r="BQ422" i="1"/>
  <c r="B422" i="1"/>
  <c r="B856" i="1"/>
  <c r="BQ856" i="1"/>
  <c r="D104" i="1"/>
  <c r="BQ104" i="1"/>
  <c r="BQ1142" i="1"/>
  <c r="B1142" i="1"/>
  <c r="BQ229" i="1"/>
  <c r="B229" i="1"/>
  <c r="BQ1469" i="1"/>
  <c r="B1469" i="1"/>
  <c r="BQ1190" i="1"/>
  <c r="B1190" i="1"/>
  <c r="BQ514" i="1"/>
  <c r="B514" i="1"/>
  <c r="BQ220" i="1"/>
  <c r="B220" i="1"/>
  <c r="BQ1287" i="1"/>
  <c r="B1287" i="1"/>
  <c r="BQ487" i="1"/>
  <c r="B487" i="1"/>
  <c r="BQ418" i="1"/>
  <c r="B418" i="1"/>
  <c r="BQ1482" i="1"/>
  <c r="B1482" i="1"/>
  <c r="BQ1408" i="1"/>
  <c r="B1408" i="1"/>
  <c r="BQ1279" i="1"/>
  <c r="B1279" i="1"/>
  <c r="BQ1430" i="1"/>
  <c r="B1430" i="1"/>
  <c r="BQ84" i="1"/>
  <c r="B84" i="1"/>
  <c r="BQ606" i="1"/>
  <c r="B606" i="1"/>
  <c r="BQ732" i="1"/>
  <c r="B732" i="1"/>
  <c r="BQ973" i="1"/>
  <c r="B973" i="1"/>
  <c r="BQ867" i="1"/>
  <c r="BQ12" i="1"/>
  <c r="B12" i="1"/>
  <c r="BQ516" i="1"/>
  <c r="B516" i="1"/>
  <c r="BQ1007" i="1"/>
  <c r="B1007" i="1"/>
  <c r="BQ1052" i="1"/>
  <c r="B1052" i="1"/>
  <c r="BQ473" i="1"/>
  <c r="B473" i="1"/>
  <c r="BQ519" i="1"/>
  <c r="B519" i="1"/>
  <c r="BQ391" i="1"/>
  <c r="B391" i="1"/>
  <c r="BQ876" i="1"/>
  <c r="B876" i="1"/>
  <c r="BQ1315" i="1"/>
  <c r="B1315" i="1"/>
  <c r="BQ1361" i="1"/>
  <c r="B1361" i="1"/>
  <c r="BQ253" i="1"/>
  <c r="B253" i="1"/>
  <c r="BQ1290" i="1"/>
  <c r="B1290" i="1"/>
  <c r="BQ1440" i="1"/>
  <c r="B1440" i="1"/>
  <c r="BQ118" i="1"/>
  <c r="B118" i="1"/>
  <c r="BQ110" i="1"/>
  <c r="B110" i="1"/>
  <c r="BQ791" i="1"/>
  <c r="B791" i="1"/>
  <c r="BQ217" i="1"/>
  <c r="B217" i="1"/>
  <c r="BQ195" i="1"/>
  <c r="B195" i="1"/>
  <c r="BQ1100" i="1"/>
  <c r="B1100" i="1"/>
  <c r="BQ199" i="1"/>
  <c r="B199" i="1"/>
  <c r="BQ610" i="1"/>
  <c r="B610" i="1"/>
  <c r="BQ330" i="1"/>
  <c r="B330" i="1"/>
  <c r="BQ1219" i="1"/>
  <c r="B1219" i="1"/>
  <c r="BQ1036" i="1"/>
  <c r="B1036" i="1"/>
  <c r="BQ771" i="1"/>
  <c r="B771" i="1"/>
  <c r="BQ974" i="1"/>
  <c r="B974" i="1"/>
  <c r="BQ1176" i="1"/>
  <c r="B1176" i="1"/>
  <c r="BQ800" i="1"/>
  <c r="B800" i="1"/>
  <c r="BQ937" i="1"/>
  <c r="B937" i="1"/>
  <c r="BQ464" i="1"/>
  <c r="B464" i="1"/>
  <c r="BQ1092" i="1"/>
  <c r="B1092" i="1"/>
  <c r="BQ454" i="1"/>
  <c r="B454" i="1"/>
  <c r="BQ1385" i="1"/>
  <c r="B1385" i="1"/>
  <c r="BQ305" i="1"/>
  <c r="B305" i="1"/>
  <c r="BQ977" i="1"/>
  <c r="B977" i="1"/>
  <c r="BQ1197" i="1"/>
  <c r="B1197" i="1"/>
  <c r="BQ1468" i="1"/>
  <c r="B1468" i="1"/>
  <c r="BQ799" i="1"/>
  <c r="B799" i="1"/>
  <c r="BQ657" i="1"/>
  <c r="B657" i="1"/>
  <c r="BQ1375" i="1"/>
  <c r="B1375" i="1"/>
  <c r="BQ456" i="1"/>
  <c r="B456" i="1"/>
  <c r="BQ497" i="1"/>
  <c r="B497" i="1"/>
  <c r="BQ49" i="1"/>
  <c r="B49" i="1"/>
  <c r="BQ1391" i="1"/>
  <c r="B1391" i="1"/>
  <c r="BQ968" i="1"/>
  <c r="B968" i="1"/>
  <c r="BQ726" i="1"/>
  <c r="B726" i="1"/>
  <c r="BQ1110" i="1"/>
  <c r="B1110" i="1"/>
  <c r="BQ627" i="1"/>
  <c r="B627" i="1"/>
  <c r="BQ1191" i="1"/>
  <c r="B1191" i="1"/>
  <c r="BQ1446" i="1"/>
  <c r="B1446" i="1"/>
  <c r="BQ363" i="1"/>
  <c r="B363" i="1"/>
  <c r="BQ701" i="1"/>
  <c r="B701" i="1"/>
  <c r="BQ1392" i="1"/>
  <c r="B1392" i="1"/>
  <c r="BQ1336" i="1"/>
  <c r="B1336" i="1"/>
  <c r="BQ729" i="1"/>
  <c r="B729" i="1"/>
  <c r="BQ607" i="1"/>
  <c r="B607" i="1"/>
  <c r="BQ247" i="1"/>
  <c r="B247" i="1"/>
  <c r="BQ894" i="1"/>
  <c r="B894" i="1"/>
  <c r="BQ1225" i="1"/>
  <c r="B1225" i="1"/>
  <c r="BQ218" i="1"/>
  <c r="B218" i="1"/>
  <c r="B1193" i="1"/>
  <c r="BQ1193" i="1"/>
  <c r="BQ602" i="1"/>
  <c r="B602" i="1"/>
  <c r="BQ1104" i="1"/>
  <c r="B1104" i="1"/>
  <c r="BQ420" i="1"/>
  <c r="B420" i="1"/>
  <c r="BQ150" i="1"/>
  <c r="B150" i="1"/>
  <c r="BQ440" i="1"/>
  <c r="B440" i="1"/>
  <c r="BQ1399" i="1"/>
  <c r="B1399" i="1"/>
  <c r="B1040" i="1"/>
  <c r="BQ1040" i="1"/>
  <c r="BQ60" i="1"/>
  <c r="B60" i="1"/>
  <c r="BQ1014" i="1"/>
  <c r="B1014" i="1"/>
  <c r="BQ1150" i="1"/>
  <c r="B1150" i="1"/>
  <c r="B189" i="1"/>
  <c r="BQ189" i="1"/>
  <c r="BQ380" i="1"/>
  <c r="B380" i="1"/>
  <c r="BQ526" i="1"/>
  <c r="B526" i="1"/>
  <c r="B287" i="1"/>
  <c r="BQ287" i="1"/>
  <c r="BQ102" i="1"/>
  <c r="B102" i="1"/>
  <c r="B653" i="1"/>
  <c r="BQ653" i="1"/>
  <c r="BQ309" i="1"/>
  <c r="B309" i="1"/>
  <c r="B1402" i="1"/>
  <c r="BQ1402" i="1"/>
  <c r="B938" i="1"/>
  <c r="BQ938" i="1"/>
  <c r="B269" i="1"/>
  <c r="BQ269" i="1"/>
  <c r="BQ756" i="1"/>
  <c r="B756" i="1"/>
  <c r="BQ163" i="1"/>
  <c r="B163" i="1"/>
  <c r="B1207" i="1"/>
  <c r="BQ1207" i="1"/>
  <c r="BQ162" i="1"/>
  <c r="B162" i="1"/>
  <c r="BQ595" i="1"/>
  <c r="B595" i="1"/>
  <c r="BQ919" i="1"/>
  <c r="B919" i="1"/>
  <c r="B214" i="1"/>
  <c r="BQ214" i="1"/>
  <c r="B674" i="1"/>
  <c r="BQ674" i="1"/>
  <c r="BQ1107" i="1"/>
  <c r="B1107" i="1"/>
  <c r="BQ1056" i="1"/>
  <c r="B1056" i="1"/>
  <c r="BQ589" i="1"/>
  <c r="B589" i="1"/>
  <c r="BQ679" i="1"/>
  <c r="BQ32" i="1"/>
  <c r="B32" i="1"/>
  <c r="BQ643" i="1"/>
  <c r="B643" i="1"/>
  <c r="BQ1346" i="1"/>
  <c r="B1346" i="1"/>
  <c r="BQ530" i="1"/>
  <c r="B530" i="1"/>
  <c r="BQ271" i="1"/>
  <c r="B271" i="1"/>
  <c r="BQ846" i="1"/>
  <c r="B846" i="1"/>
  <c r="BQ584" i="1"/>
  <c r="B584" i="1"/>
  <c r="BQ138" i="1"/>
  <c r="B138" i="1"/>
  <c r="BQ1255" i="1"/>
  <c r="B1255" i="1"/>
  <c r="BQ26" i="1"/>
  <c r="B26" i="1"/>
  <c r="BQ1026" i="1"/>
  <c r="B1026" i="1"/>
  <c r="BQ1341" i="1"/>
  <c r="B1341" i="1"/>
  <c r="BQ1367" i="1"/>
  <c r="B1367" i="1"/>
  <c r="BQ448" i="1"/>
  <c r="B448" i="1"/>
  <c r="BQ708" i="1"/>
  <c r="B708" i="1"/>
  <c r="BQ197" i="1"/>
  <c r="B197" i="1"/>
  <c r="BQ505" i="1"/>
  <c r="B505" i="1"/>
  <c r="B668" i="1"/>
  <c r="BQ668" i="1"/>
  <c r="B1335" i="1"/>
  <c r="BQ1335" i="1"/>
  <c r="BQ833" i="1"/>
  <c r="B833" i="1"/>
  <c r="BQ76" i="1"/>
  <c r="B76" i="1"/>
  <c r="BQ1071" i="1"/>
  <c r="B1071" i="1"/>
  <c r="BQ280" i="1"/>
  <c r="B280" i="1"/>
  <c r="BQ1125" i="1"/>
  <c r="B1125" i="1"/>
  <c r="BQ545" i="1"/>
  <c r="B545" i="1"/>
  <c r="BQ133" i="1"/>
  <c r="B133" i="1"/>
  <c r="BQ859" i="1"/>
  <c r="B859" i="1"/>
  <c r="BQ209" i="1"/>
  <c r="B209" i="1"/>
  <c r="BQ885" i="1"/>
  <c r="B885" i="1"/>
  <c r="BQ356" i="1"/>
  <c r="B356" i="1"/>
  <c r="BQ1325" i="1"/>
  <c r="B1325" i="1"/>
  <c r="BQ1266" i="1"/>
  <c r="B1266" i="1"/>
  <c r="BQ1178" i="1"/>
  <c r="B1178" i="1"/>
  <c r="BQ399" i="1"/>
  <c r="B399" i="1"/>
  <c r="BQ1308" i="1"/>
  <c r="B1308" i="1"/>
  <c r="BQ1389" i="1"/>
  <c r="B1389" i="1"/>
  <c r="BQ1258" i="1"/>
  <c r="B1258" i="1"/>
  <c r="BQ1047" i="1"/>
  <c r="B1047" i="1"/>
  <c r="BQ331" i="1"/>
  <c r="B331" i="1"/>
  <c r="BQ575" i="1"/>
  <c r="B575" i="1"/>
  <c r="BQ667" i="1"/>
  <c r="B667" i="1"/>
  <c r="BQ893" i="1"/>
  <c r="B893" i="1"/>
  <c r="BQ841" i="1"/>
  <c r="BQ1467" i="1"/>
  <c r="B1467" i="1"/>
  <c r="BQ498" i="1"/>
  <c r="B498" i="1"/>
  <c r="BQ980" i="1"/>
  <c r="B980" i="1"/>
  <c r="BQ1037" i="1"/>
  <c r="B1037" i="1"/>
  <c r="BQ453" i="1"/>
  <c r="B453" i="1"/>
  <c r="BQ502" i="1"/>
  <c r="B502" i="1"/>
  <c r="BQ367" i="1"/>
  <c r="B367" i="1"/>
  <c r="BQ852" i="1"/>
  <c r="B852" i="1"/>
  <c r="BQ1331" i="1"/>
  <c r="B1331" i="1"/>
  <c r="BQ1094" i="1"/>
  <c r="B1094" i="1"/>
  <c r="BQ1322" i="1"/>
  <c r="B1322" i="1"/>
  <c r="BQ1049" i="1"/>
  <c r="B1049" i="1"/>
  <c r="BQ1172" i="1"/>
  <c r="B1172" i="1"/>
  <c r="BQ1489" i="1"/>
  <c r="B1489" i="1"/>
  <c r="BQ88" i="1"/>
  <c r="B88" i="1"/>
  <c r="BQ599" i="1"/>
  <c r="B599" i="1"/>
  <c r="BQ655" i="1"/>
  <c r="B655" i="1"/>
  <c r="BQ185" i="1"/>
  <c r="B185" i="1"/>
  <c r="BQ509" i="1"/>
  <c r="B509" i="1"/>
  <c r="BQ1103" i="1"/>
  <c r="B1103" i="1"/>
  <c r="BQ1199" i="1"/>
  <c r="B1199" i="1"/>
  <c r="BQ884" i="1"/>
  <c r="B884" i="1"/>
  <c r="BQ1425" i="1"/>
  <c r="B1425" i="1"/>
  <c r="BQ1175" i="1"/>
  <c r="B1175" i="1"/>
  <c r="BQ768" i="1"/>
  <c r="B768" i="1"/>
  <c r="BQ911" i="1"/>
  <c r="B911" i="1"/>
  <c r="BQ444" i="1"/>
  <c r="B444" i="1"/>
  <c r="BQ435" i="1"/>
  <c r="B435" i="1"/>
  <c r="BQ1127" i="1"/>
  <c r="B1127" i="1"/>
  <c r="BQ824" i="1"/>
  <c r="B824" i="1"/>
  <c r="BQ1017" i="1"/>
  <c r="B1017" i="1"/>
  <c r="BQ1451" i="1"/>
  <c r="B1451" i="1"/>
  <c r="BQ720" i="1"/>
  <c r="B720" i="1"/>
  <c r="BQ242" i="1"/>
  <c r="B242" i="1"/>
  <c r="BQ1354" i="1"/>
  <c r="B1354" i="1"/>
  <c r="BQ436" i="1"/>
  <c r="B436" i="1"/>
  <c r="BQ474" i="1"/>
  <c r="B474" i="1"/>
  <c r="BQ28" i="1"/>
  <c r="B28" i="1"/>
  <c r="BQ681" i="1"/>
  <c r="B681" i="1"/>
  <c r="BQ1421" i="1"/>
  <c r="B1421" i="1"/>
  <c r="BQ171" i="1"/>
  <c r="B171" i="1"/>
  <c r="BQ1089" i="1"/>
  <c r="B1089" i="1"/>
  <c r="BQ600" i="1"/>
  <c r="B600" i="1"/>
  <c r="BQ779" i="1"/>
  <c r="B779" i="1"/>
  <c r="BQ1285" i="1"/>
  <c r="B1285" i="1"/>
  <c r="BQ948" i="1"/>
  <c r="B948" i="1"/>
  <c r="BQ255" i="1"/>
  <c r="B255" i="1"/>
  <c r="BQ413" i="1"/>
  <c r="B413" i="1"/>
  <c r="BQ869" i="1"/>
  <c r="B869" i="1"/>
  <c r="BQ1136" i="1"/>
  <c r="B1136" i="1"/>
  <c r="BQ293" i="1"/>
  <c r="B293" i="1"/>
  <c r="BQ580" i="1"/>
  <c r="B580" i="1"/>
  <c r="BQ226" i="1"/>
  <c r="B226" i="1"/>
  <c r="BQ143" i="1"/>
  <c r="B143" i="1"/>
  <c r="BQ586" i="1"/>
  <c r="B586" i="1"/>
  <c r="BQ73" i="1"/>
  <c r="B73" i="1"/>
  <c r="BQ1170" i="1"/>
  <c r="B1170" i="1"/>
  <c r="BQ54" i="1"/>
  <c r="B54" i="1"/>
  <c r="BQ1008" i="1"/>
  <c r="B1008" i="1"/>
  <c r="BQ401" i="1"/>
  <c r="B401" i="1"/>
  <c r="BQ127" i="1"/>
  <c r="B127" i="1"/>
  <c r="BQ710" i="1"/>
  <c r="B710" i="1"/>
  <c r="BQ1379" i="1"/>
  <c r="B1379" i="1"/>
  <c r="BQ822" i="1"/>
  <c r="B822" i="1"/>
  <c r="BQ36" i="1"/>
  <c r="B36" i="1"/>
  <c r="BQ992" i="1"/>
  <c r="B992" i="1"/>
  <c r="BQ953" i="1"/>
  <c r="B953" i="1"/>
  <c r="BQ170" i="1"/>
  <c r="B170" i="1"/>
  <c r="BQ358" i="1"/>
  <c r="B358" i="1"/>
  <c r="BQ511" i="1"/>
  <c r="B511" i="1"/>
  <c r="B267" i="1"/>
  <c r="BQ267" i="1"/>
  <c r="BQ101" i="1"/>
  <c r="B101" i="1"/>
  <c r="BQ896" i="1"/>
  <c r="B896" i="1"/>
  <c r="BQ1185" i="1"/>
  <c r="B1185" i="1"/>
  <c r="BQ1012" i="1"/>
  <c r="B1012" i="1"/>
  <c r="BQ912" i="1"/>
  <c r="B912" i="1"/>
  <c r="BQ1376" i="1"/>
  <c r="B1376" i="1"/>
  <c r="BQ737" i="1"/>
  <c r="B737" i="1"/>
  <c r="BQ1466" i="1"/>
  <c r="B1466" i="1"/>
  <c r="BQ1184" i="1"/>
  <c r="B1184" i="1"/>
  <c r="BQ1457" i="1"/>
  <c r="B1457" i="1"/>
  <c r="BQ340" i="1"/>
  <c r="B340" i="1"/>
  <c r="BQ408" i="1"/>
  <c r="B408" i="1"/>
  <c r="B134" i="1"/>
  <c r="BQ134" i="1"/>
  <c r="BQ503" i="1"/>
  <c r="B503" i="1"/>
  <c r="BQ469" i="1"/>
  <c r="B469" i="1"/>
  <c r="P10" i="92"/>
  <c r="O10" i="92"/>
  <c r="N10" i="92"/>
  <c r="M10" i="92"/>
  <c r="L10" i="92"/>
  <c r="K10" i="92"/>
  <c r="J10" i="92"/>
  <c r="I10" i="92"/>
  <c r="H10" i="92"/>
  <c r="G10" i="92"/>
  <c r="F10" i="92"/>
  <c r="E10" i="92"/>
  <c r="D10" i="92"/>
  <c r="C10" i="92"/>
  <c r="B10" i="92"/>
  <c r="P10" i="91"/>
  <c r="O10" i="91"/>
  <c r="N10" i="91"/>
  <c r="M10" i="91"/>
  <c r="L10" i="91"/>
  <c r="K10" i="91"/>
  <c r="J10" i="91"/>
  <c r="I10" i="91"/>
  <c r="H10" i="91"/>
  <c r="G10" i="91"/>
  <c r="F10" i="91"/>
  <c r="E10" i="91"/>
  <c r="D10" i="91"/>
  <c r="C10" i="91"/>
  <c r="B10" i="91"/>
  <c r="P10" i="90"/>
  <c r="O10" i="90"/>
  <c r="N10" i="90"/>
  <c r="M10" i="90"/>
  <c r="L10" i="90"/>
  <c r="K10" i="90"/>
  <c r="J10" i="90"/>
  <c r="I10" i="90"/>
  <c r="H10" i="90"/>
  <c r="G10" i="90"/>
  <c r="F10" i="90"/>
  <c r="E10" i="90"/>
  <c r="D10" i="90"/>
  <c r="C10" i="90"/>
  <c r="B10" i="90"/>
  <c r="AB7" i="1"/>
  <c r="AB6" i="1"/>
  <c r="AC7" i="1"/>
  <c r="AC6" i="1"/>
  <c r="AD7" i="1"/>
  <c r="AD6" i="1"/>
  <c r="P10" i="89"/>
  <c r="O10" i="89"/>
  <c r="N10" i="89"/>
  <c r="M10" i="89"/>
  <c r="L10" i="89"/>
  <c r="K10" i="89"/>
  <c r="J10" i="89"/>
  <c r="I10" i="89"/>
  <c r="H10" i="89"/>
  <c r="G10" i="89"/>
  <c r="F10" i="89"/>
  <c r="E10" i="89"/>
  <c r="D10" i="89"/>
  <c r="C10" i="89"/>
  <c r="B10" i="89"/>
  <c r="P10" i="88"/>
  <c r="O10" i="88"/>
  <c r="N10" i="88"/>
  <c r="M10" i="88"/>
  <c r="L10" i="88"/>
  <c r="K10" i="88"/>
  <c r="J10" i="88"/>
  <c r="I10" i="88"/>
  <c r="H10" i="88"/>
  <c r="G10" i="88"/>
  <c r="F10" i="88"/>
  <c r="E10" i="88"/>
  <c r="D10" i="88"/>
  <c r="C10" i="88"/>
  <c r="B10" i="88"/>
  <c r="P10" i="87"/>
  <c r="O10" i="87"/>
  <c r="N10" i="87"/>
  <c r="M10" i="87"/>
  <c r="L10" i="87"/>
  <c r="K10" i="87"/>
  <c r="J10" i="87"/>
  <c r="I10" i="87"/>
  <c r="H10" i="87"/>
  <c r="G10" i="87"/>
  <c r="F10" i="87"/>
  <c r="E10" i="87"/>
  <c r="D10" i="87"/>
  <c r="C10" i="87"/>
  <c r="B10" i="87"/>
  <c r="P10" i="86"/>
  <c r="O10" i="86"/>
  <c r="N10" i="86"/>
  <c r="M10" i="86"/>
  <c r="L10" i="86"/>
  <c r="K10" i="86"/>
  <c r="J10" i="86"/>
  <c r="I10" i="86"/>
  <c r="H10" i="86"/>
  <c r="G10" i="86"/>
  <c r="F10" i="86"/>
  <c r="E10" i="86"/>
  <c r="D10" i="86"/>
  <c r="C10" i="86"/>
  <c r="B10" i="86"/>
  <c r="G7" i="1"/>
  <c r="G6" i="1"/>
  <c r="H7" i="1"/>
  <c r="H6" i="1"/>
  <c r="I7" i="1"/>
  <c r="I6" i="1"/>
  <c r="J7" i="1"/>
  <c r="J6" i="1"/>
  <c r="P10" i="37"/>
  <c r="O10" i="37"/>
  <c r="N10" i="37"/>
  <c r="M10" i="37"/>
  <c r="L10" i="37"/>
  <c r="K10" i="37"/>
  <c r="J10" i="37"/>
  <c r="I10" i="37"/>
  <c r="H10" i="37"/>
  <c r="G10" i="37"/>
  <c r="F10" i="37"/>
  <c r="E10" i="37"/>
  <c r="D10" i="37"/>
  <c r="C10" i="37"/>
  <c r="B10" i="37"/>
  <c r="P10" i="38"/>
  <c r="O10" i="38"/>
  <c r="N10" i="38"/>
  <c r="M10" i="38"/>
  <c r="L10" i="38"/>
  <c r="K10" i="38"/>
  <c r="J10" i="38"/>
  <c r="I10" i="38"/>
  <c r="H10" i="38"/>
  <c r="G10" i="38"/>
  <c r="F10" i="38"/>
  <c r="E10" i="38"/>
  <c r="D10" i="38"/>
  <c r="C10" i="38"/>
  <c r="B10" i="38"/>
  <c r="P10" i="39"/>
  <c r="O10" i="39"/>
  <c r="N10" i="39"/>
  <c r="M10" i="39"/>
  <c r="L10" i="39"/>
  <c r="K10" i="39"/>
  <c r="J10" i="39"/>
  <c r="I10" i="39"/>
  <c r="H10" i="39"/>
  <c r="G10" i="39"/>
  <c r="F10" i="39"/>
  <c r="E10" i="39"/>
  <c r="D10" i="39"/>
  <c r="C10" i="39"/>
  <c r="B10" i="39"/>
  <c r="P10" i="72"/>
  <c r="O10" i="72"/>
  <c r="N10" i="72"/>
  <c r="M10" i="72"/>
  <c r="L10" i="72"/>
  <c r="K10" i="72"/>
  <c r="J10" i="72"/>
  <c r="I10" i="72"/>
  <c r="H10" i="72"/>
  <c r="G10" i="72"/>
  <c r="F10" i="72"/>
  <c r="E10" i="72"/>
  <c r="D10" i="72"/>
  <c r="C10" i="72"/>
  <c r="B10" i="72"/>
  <c r="P10" i="67"/>
  <c r="O10" i="67"/>
  <c r="N10" i="67"/>
  <c r="M10" i="67"/>
  <c r="L10" i="67"/>
  <c r="K10" i="67"/>
  <c r="J10" i="67"/>
  <c r="I10" i="67"/>
  <c r="H10" i="67"/>
  <c r="G10" i="67"/>
  <c r="F10" i="67"/>
  <c r="E10" i="67"/>
  <c r="D10" i="67"/>
  <c r="C10" i="67"/>
  <c r="B10" i="67"/>
  <c r="P10" i="18"/>
  <c r="O10" i="18"/>
  <c r="N10" i="18"/>
  <c r="M10" i="18"/>
  <c r="L10" i="18"/>
  <c r="K10" i="18"/>
  <c r="J10" i="18"/>
  <c r="I10" i="18"/>
  <c r="H10" i="18"/>
  <c r="G10" i="18"/>
  <c r="F10" i="18"/>
  <c r="E10" i="18"/>
  <c r="D10" i="18"/>
  <c r="C10" i="18"/>
  <c r="B10" i="18"/>
  <c r="P10" i="56"/>
  <c r="O10" i="56"/>
  <c r="N10" i="56"/>
  <c r="M10" i="56"/>
  <c r="L10" i="56"/>
  <c r="K10" i="56"/>
  <c r="J10" i="56"/>
  <c r="I10" i="56"/>
  <c r="H10" i="56"/>
  <c r="G10" i="56"/>
  <c r="F10" i="56"/>
  <c r="E10" i="56"/>
  <c r="D10" i="56"/>
  <c r="C10" i="56"/>
  <c r="B10" i="56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  <c r="B10" i="17"/>
  <c r="P10" i="68"/>
  <c r="O10" i="68"/>
  <c r="N10" i="68"/>
  <c r="M10" i="68"/>
  <c r="L10" i="68"/>
  <c r="K10" i="68"/>
  <c r="J10" i="68"/>
  <c r="I10" i="68"/>
  <c r="H10" i="68"/>
  <c r="G10" i="68"/>
  <c r="F10" i="68"/>
  <c r="E10" i="68"/>
  <c r="D10" i="68"/>
  <c r="C10" i="68"/>
  <c r="B10" i="68"/>
  <c r="P10" i="40"/>
  <c r="O10" i="40"/>
  <c r="N10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P10" i="71"/>
  <c r="O10" i="71"/>
  <c r="N10" i="71"/>
  <c r="M10" i="71"/>
  <c r="L10" i="71"/>
  <c r="K10" i="71"/>
  <c r="J10" i="71"/>
  <c r="I10" i="71"/>
  <c r="H10" i="71"/>
  <c r="G10" i="71"/>
  <c r="F10" i="71"/>
  <c r="E10" i="71"/>
  <c r="D10" i="71"/>
  <c r="C10" i="71"/>
  <c r="B10" i="71"/>
  <c r="P10" i="41"/>
  <c r="O10" i="41"/>
  <c r="N10" i="41"/>
  <c r="M10" i="41"/>
  <c r="L10" i="41"/>
  <c r="K10" i="41"/>
  <c r="J10" i="41"/>
  <c r="I10" i="41"/>
  <c r="H10" i="41"/>
  <c r="G10" i="41"/>
  <c r="F10" i="41"/>
  <c r="E10" i="41"/>
  <c r="D10" i="41"/>
  <c r="C10" i="41"/>
  <c r="B10" i="41"/>
  <c r="P10" i="66"/>
  <c r="O10" i="66"/>
  <c r="N10" i="66"/>
  <c r="M10" i="66"/>
  <c r="L10" i="66"/>
  <c r="K10" i="66"/>
  <c r="J10" i="66"/>
  <c r="I10" i="66"/>
  <c r="H10" i="66"/>
  <c r="G10" i="66"/>
  <c r="F10" i="66"/>
  <c r="E10" i="66"/>
  <c r="D10" i="66"/>
  <c r="C10" i="66"/>
  <c r="B10" i="66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P10" i="12"/>
  <c r="O10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B10" i="12"/>
  <c r="P10" i="58"/>
  <c r="O10" i="58"/>
  <c r="N10" i="58"/>
  <c r="M10" i="58"/>
  <c r="L10" i="58"/>
  <c r="K10" i="58"/>
  <c r="J10" i="58"/>
  <c r="I10" i="58"/>
  <c r="H10" i="58"/>
  <c r="G10" i="58"/>
  <c r="F10" i="58"/>
  <c r="E10" i="58"/>
  <c r="D10" i="58"/>
  <c r="C10" i="58"/>
  <c r="B10" i="58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P10" i="26"/>
  <c r="O10" i="26"/>
  <c r="N10" i="26"/>
  <c r="M10" i="26"/>
  <c r="L10" i="26"/>
  <c r="K10" i="26"/>
  <c r="J10" i="26"/>
  <c r="I10" i="26"/>
  <c r="H10" i="26"/>
  <c r="G10" i="26"/>
  <c r="F10" i="26"/>
  <c r="E10" i="26"/>
  <c r="D10" i="26"/>
  <c r="C10" i="26"/>
  <c r="B10" i="26"/>
  <c r="P10" i="70"/>
  <c r="O10" i="70"/>
  <c r="N10" i="70"/>
  <c r="M10" i="70"/>
  <c r="L10" i="70"/>
  <c r="K10" i="70"/>
  <c r="J10" i="70"/>
  <c r="I10" i="70"/>
  <c r="H10" i="70"/>
  <c r="G10" i="70"/>
  <c r="F10" i="70"/>
  <c r="E10" i="70"/>
  <c r="D10" i="70"/>
  <c r="C10" i="70"/>
  <c r="B10" i="70"/>
  <c r="P10" i="55"/>
  <c r="O10" i="55"/>
  <c r="N10" i="55"/>
  <c r="M10" i="55"/>
  <c r="L10" i="55"/>
  <c r="K10" i="55"/>
  <c r="J10" i="55"/>
  <c r="I10" i="55"/>
  <c r="H10" i="55"/>
  <c r="G10" i="55"/>
  <c r="F10" i="55"/>
  <c r="E10" i="55"/>
  <c r="D10" i="55"/>
  <c r="C10" i="55"/>
  <c r="B10" i="55"/>
  <c r="P10" i="21"/>
  <c r="O10" i="21"/>
  <c r="N10" i="21"/>
  <c r="M10" i="21"/>
  <c r="L10" i="21"/>
  <c r="K10" i="21"/>
  <c r="J10" i="21"/>
  <c r="I10" i="21"/>
  <c r="H10" i="21"/>
  <c r="G10" i="21"/>
  <c r="F10" i="21"/>
  <c r="E10" i="21"/>
  <c r="D10" i="21"/>
  <c r="C10" i="21"/>
  <c r="B10" i="21"/>
  <c r="P10" i="62"/>
  <c r="O10" i="62"/>
  <c r="N10" i="62"/>
  <c r="M10" i="62"/>
  <c r="L10" i="62"/>
  <c r="K10" i="62"/>
  <c r="J10" i="62"/>
  <c r="I10" i="62"/>
  <c r="H10" i="62"/>
  <c r="G10" i="62"/>
  <c r="F10" i="62"/>
  <c r="E10" i="62"/>
  <c r="D10" i="62"/>
  <c r="C10" i="62"/>
  <c r="B10" i="62"/>
  <c r="P10" i="42"/>
  <c r="O10" i="42"/>
  <c r="N10" i="42"/>
  <c r="M10" i="42"/>
  <c r="L10" i="42"/>
  <c r="K10" i="42"/>
  <c r="J10" i="42"/>
  <c r="I10" i="42"/>
  <c r="H10" i="42"/>
  <c r="G10" i="42"/>
  <c r="F10" i="42"/>
  <c r="E10" i="42"/>
  <c r="D10" i="42"/>
  <c r="C10" i="42"/>
  <c r="B10" i="42"/>
  <c r="P10" i="43"/>
  <c r="O10" i="43"/>
  <c r="N10" i="43"/>
  <c r="M10" i="43"/>
  <c r="L10" i="43"/>
  <c r="K10" i="43"/>
  <c r="J10" i="43"/>
  <c r="I10" i="43"/>
  <c r="H10" i="43"/>
  <c r="G10" i="43"/>
  <c r="F10" i="43"/>
  <c r="E10" i="43"/>
  <c r="D10" i="43"/>
  <c r="C10" i="43"/>
  <c r="B10" i="43"/>
  <c r="P10" i="69"/>
  <c r="O10" i="69"/>
  <c r="N10" i="69"/>
  <c r="M10" i="69"/>
  <c r="L10" i="69"/>
  <c r="K10" i="69"/>
  <c r="J10" i="69"/>
  <c r="I10" i="69"/>
  <c r="H10" i="69"/>
  <c r="G10" i="69"/>
  <c r="F10" i="69"/>
  <c r="E10" i="69"/>
  <c r="D10" i="69"/>
  <c r="C10" i="69"/>
  <c r="B10" i="69"/>
  <c r="P10" i="65"/>
  <c r="O10" i="65"/>
  <c r="N10" i="65"/>
  <c r="M10" i="65"/>
  <c r="L10" i="65"/>
  <c r="K10" i="65"/>
  <c r="J10" i="65"/>
  <c r="I10" i="65"/>
  <c r="H10" i="65"/>
  <c r="G10" i="65"/>
  <c r="F10" i="65"/>
  <c r="E10" i="65"/>
  <c r="D10" i="65"/>
  <c r="C10" i="65"/>
  <c r="B10" i="65"/>
  <c r="P10" i="64"/>
  <c r="O10" i="64"/>
  <c r="N10" i="64"/>
  <c r="M10" i="64"/>
  <c r="L10" i="64"/>
  <c r="K10" i="64"/>
  <c r="J10" i="64"/>
  <c r="I10" i="64"/>
  <c r="H10" i="64"/>
  <c r="G10" i="64"/>
  <c r="F10" i="64"/>
  <c r="E10" i="64"/>
  <c r="D10" i="64"/>
  <c r="C10" i="64"/>
  <c r="B10" i="64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P10" i="24"/>
  <c r="O10" i="24"/>
  <c r="N10" i="24"/>
  <c r="M10" i="24"/>
  <c r="L10" i="24"/>
  <c r="K10" i="24"/>
  <c r="J10" i="24"/>
  <c r="I10" i="24"/>
  <c r="H10" i="24"/>
  <c r="G10" i="24"/>
  <c r="F10" i="24"/>
  <c r="E10" i="24"/>
  <c r="D10" i="24"/>
  <c r="C10" i="24"/>
  <c r="B10" i="24"/>
  <c r="P10" i="16"/>
  <c r="O10" i="16"/>
  <c r="N10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P10" i="28"/>
  <c r="O10" i="28"/>
  <c r="N10" i="28"/>
  <c r="M10" i="28"/>
  <c r="L10" i="28"/>
  <c r="K10" i="28"/>
  <c r="J10" i="28"/>
  <c r="I10" i="28"/>
  <c r="H10" i="28"/>
  <c r="G10" i="28"/>
  <c r="F10" i="28"/>
  <c r="E10" i="28"/>
  <c r="D10" i="28"/>
  <c r="C10" i="28"/>
  <c r="B10" i="28"/>
  <c r="P10" i="35"/>
  <c r="O10" i="35"/>
  <c r="N10" i="35"/>
  <c r="M10" i="35"/>
  <c r="L10" i="35"/>
  <c r="K10" i="35"/>
  <c r="J10" i="35"/>
  <c r="I10" i="35"/>
  <c r="H10" i="35"/>
  <c r="G10" i="35"/>
  <c r="F10" i="35"/>
  <c r="E10" i="35"/>
  <c r="D10" i="35"/>
  <c r="C10" i="35"/>
  <c r="B10" i="35"/>
  <c r="P10" i="82"/>
  <c r="O10" i="82"/>
  <c r="N10" i="82"/>
  <c r="M10" i="82"/>
  <c r="L10" i="82"/>
  <c r="K10" i="82"/>
  <c r="J10" i="82"/>
  <c r="I10" i="82"/>
  <c r="H10" i="82"/>
  <c r="G10" i="82"/>
  <c r="F10" i="82"/>
  <c r="E10" i="82"/>
  <c r="D10" i="82"/>
  <c r="C10" i="82"/>
  <c r="B10" i="82"/>
  <c r="P10" i="83"/>
  <c r="O10" i="83"/>
  <c r="N10" i="83"/>
  <c r="M10" i="83"/>
  <c r="L10" i="83"/>
  <c r="K10" i="83"/>
  <c r="J10" i="83"/>
  <c r="I10" i="83"/>
  <c r="H10" i="83"/>
  <c r="G10" i="83"/>
  <c r="F10" i="83"/>
  <c r="E10" i="83"/>
  <c r="D10" i="83"/>
  <c r="C10" i="83"/>
  <c r="B10" i="83"/>
  <c r="P10" i="85"/>
  <c r="O10" i="85"/>
  <c r="N10" i="85"/>
  <c r="M10" i="85"/>
  <c r="L10" i="85"/>
  <c r="K10" i="85"/>
  <c r="J10" i="85"/>
  <c r="I10" i="85"/>
  <c r="H10" i="85"/>
  <c r="G10" i="85"/>
  <c r="F10" i="85"/>
  <c r="E10" i="85"/>
  <c r="D10" i="85"/>
  <c r="C10" i="85"/>
  <c r="B10" i="85"/>
  <c r="P10" i="84"/>
  <c r="O10" i="84"/>
  <c r="N10" i="84"/>
  <c r="M10" i="84"/>
  <c r="L10" i="84"/>
  <c r="K10" i="84"/>
  <c r="J10" i="84"/>
  <c r="I10" i="84"/>
  <c r="H10" i="84"/>
  <c r="G10" i="84"/>
  <c r="F10" i="84"/>
  <c r="E10" i="84"/>
  <c r="D10" i="84"/>
  <c r="C10" i="84"/>
  <c r="B10" i="84"/>
  <c r="P10" i="63"/>
  <c r="O10" i="63"/>
  <c r="N10" i="63"/>
  <c r="M10" i="63"/>
  <c r="L10" i="63"/>
  <c r="K10" i="63"/>
  <c r="J10" i="63"/>
  <c r="I10" i="63"/>
  <c r="H10" i="63"/>
  <c r="G10" i="63"/>
  <c r="F10" i="63"/>
  <c r="E10" i="63"/>
  <c r="D10" i="63"/>
  <c r="C10" i="63"/>
  <c r="B10" i="63"/>
  <c r="P10" i="74"/>
  <c r="O10" i="74"/>
  <c r="N10" i="74"/>
  <c r="M10" i="74"/>
  <c r="L10" i="74"/>
  <c r="K10" i="74"/>
  <c r="J10" i="74"/>
  <c r="I10" i="74"/>
  <c r="H10" i="74"/>
  <c r="G10" i="74"/>
  <c r="F10" i="74"/>
  <c r="E10" i="74"/>
  <c r="D10" i="74"/>
  <c r="C10" i="74"/>
  <c r="B10" i="74"/>
  <c r="P10" i="78"/>
  <c r="O10" i="78"/>
  <c r="N10" i="78"/>
  <c r="M10" i="78"/>
  <c r="L10" i="78"/>
  <c r="K10" i="78"/>
  <c r="J10" i="78"/>
  <c r="I10" i="78"/>
  <c r="H10" i="78"/>
  <c r="G10" i="78"/>
  <c r="F10" i="78"/>
  <c r="E10" i="78"/>
  <c r="D10" i="78"/>
  <c r="C10" i="78"/>
  <c r="B10" i="78"/>
  <c r="P10" i="79"/>
  <c r="O10" i="79"/>
  <c r="N10" i="79"/>
  <c r="M10" i="79"/>
  <c r="L10" i="79"/>
  <c r="K10" i="79"/>
  <c r="J10" i="79"/>
  <c r="I10" i="79"/>
  <c r="H10" i="79"/>
  <c r="G10" i="79"/>
  <c r="F10" i="79"/>
  <c r="E10" i="79"/>
  <c r="D10" i="79"/>
  <c r="C10" i="79"/>
  <c r="B10" i="79"/>
  <c r="P10" i="80"/>
  <c r="O10" i="80"/>
  <c r="N10" i="80"/>
  <c r="M10" i="80"/>
  <c r="L10" i="80"/>
  <c r="K10" i="80"/>
  <c r="J10" i="80"/>
  <c r="I10" i="80"/>
  <c r="H10" i="80"/>
  <c r="G10" i="80"/>
  <c r="F10" i="80"/>
  <c r="E10" i="80"/>
  <c r="D10" i="80"/>
  <c r="C10" i="80"/>
  <c r="B10" i="80"/>
  <c r="P10" i="81"/>
  <c r="O10" i="81"/>
  <c r="N10" i="81"/>
  <c r="M10" i="81"/>
  <c r="L10" i="81"/>
  <c r="K10" i="81"/>
  <c r="J10" i="81"/>
  <c r="I10" i="81"/>
  <c r="H10" i="81"/>
  <c r="G10" i="81"/>
  <c r="F10" i="81"/>
  <c r="E10" i="81"/>
  <c r="D10" i="81"/>
  <c r="C10" i="81"/>
  <c r="B10" i="81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P10" i="44"/>
  <c r="O10" i="44"/>
  <c r="N10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J10" i="4"/>
  <c r="AF7" i="1"/>
  <c r="AF6" i="1"/>
  <c r="G4" i="92" l="1"/>
  <c r="J8" i="92"/>
  <c r="H6" i="92"/>
  <c r="G5" i="92"/>
  <c r="J7" i="92"/>
  <c r="J6" i="92"/>
  <c r="H8" i="92"/>
  <c r="H7" i="92"/>
  <c r="J6" i="86"/>
  <c r="J7" i="86"/>
  <c r="C8" i="86"/>
  <c r="P6" i="92"/>
  <c r="N8" i="92"/>
  <c r="H9" i="92"/>
  <c r="P7" i="92"/>
  <c r="F14" i="90"/>
  <c r="O6" i="90"/>
  <c r="F13" i="90"/>
  <c r="P9" i="90"/>
  <c r="J8" i="90"/>
  <c r="N4" i="90"/>
  <c r="L16" i="90"/>
  <c r="P8" i="91"/>
  <c r="C15" i="90"/>
  <c r="J13" i="90"/>
  <c r="J9" i="90"/>
  <c r="P7" i="90"/>
  <c r="C6" i="90"/>
  <c r="H4" i="90"/>
  <c r="D16" i="90"/>
  <c r="E14" i="90"/>
  <c r="F8" i="90"/>
  <c r="P14" i="90"/>
  <c r="N9" i="90"/>
  <c r="L14" i="90"/>
  <c r="D8" i="90"/>
  <c r="F16" i="90"/>
  <c r="E16" i="90"/>
  <c r="I9" i="90"/>
  <c r="D14" i="90"/>
  <c r="H9" i="90"/>
  <c r="G7" i="90"/>
  <c r="L5" i="90"/>
  <c r="F4" i="90"/>
  <c r="I15" i="90"/>
  <c r="N13" i="90"/>
  <c r="F7" i="90"/>
  <c r="K5" i="90"/>
  <c r="B13" i="90"/>
  <c r="H15" i="90"/>
  <c r="M13" i="90"/>
  <c r="N6" i="90"/>
  <c r="J6" i="90"/>
  <c r="F6" i="90"/>
  <c r="C8" i="90"/>
  <c r="P5" i="90"/>
  <c r="N8" i="90"/>
  <c r="E7" i="90"/>
  <c r="J5" i="90"/>
  <c r="P16" i="90"/>
  <c r="G15" i="90"/>
  <c r="L13" i="90"/>
  <c r="O9" i="90"/>
  <c r="H16" i="90"/>
  <c r="L4" i="90"/>
  <c r="K4" i="90"/>
  <c r="D6" i="90"/>
  <c r="G4" i="90"/>
  <c r="L8" i="90"/>
  <c r="D7" i="90"/>
  <c r="I5" i="90"/>
  <c r="N16" i="90"/>
  <c r="F15" i="90"/>
  <c r="K13" i="90"/>
  <c r="M4" i="90"/>
  <c r="E8" i="90"/>
  <c r="G16" i="90"/>
  <c r="H14" i="90"/>
  <c r="L9" i="90"/>
  <c r="J4" i="90"/>
  <c r="H7" i="90"/>
  <c r="J15" i="90"/>
  <c r="C13" i="90"/>
  <c r="K8" i="90"/>
  <c r="P6" i="90"/>
  <c r="H5" i="90"/>
  <c r="M16" i="90"/>
  <c r="D15" i="90"/>
  <c r="C9" i="90"/>
  <c r="N7" i="90"/>
  <c r="I6" i="90"/>
  <c r="F5" i="90"/>
  <c r="B16" i="90"/>
  <c r="P15" i="90"/>
  <c r="K14" i="90"/>
  <c r="H13" i="90"/>
  <c r="B9" i="90"/>
  <c r="P8" i="90"/>
  <c r="M7" i="90"/>
  <c r="H6" i="90"/>
  <c r="E5" i="90"/>
  <c r="B15" i="90"/>
  <c r="O15" i="90"/>
  <c r="J14" i="90"/>
  <c r="G13" i="90"/>
  <c r="B8" i="90"/>
  <c r="O8" i="90"/>
  <c r="L7" i="90"/>
  <c r="G6" i="90"/>
  <c r="D5" i="90"/>
  <c r="B14" i="90"/>
  <c r="N15" i="90"/>
  <c r="I14" i="90"/>
  <c r="K9" i="90"/>
  <c r="M8" i="90"/>
  <c r="O7" i="90"/>
  <c r="C7" i="90"/>
  <c r="E6" i="90"/>
  <c r="G5" i="90"/>
  <c r="I4" i="90"/>
  <c r="O16" i="90"/>
  <c r="C16" i="90"/>
  <c r="E15" i="90"/>
  <c r="G14" i="90"/>
  <c r="I13" i="90"/>
  <c r="B7" i="90"/>
  <c r="G9" i="90"/>
  <c r="I8" i="90"/>
  <c r="K7" i="90"/>
  <c r="M6" i="90"/>
  <c r="O5" i="90"/>
  <c r="C5" i="90"/>
  <c r="E4" i="90"/>
  <c r="K16" i="90"/>
  <c r="M15" i="90"/>
  <c r="O14" i="90"/>
  <c r="C14" i="90"/>
  <c r="E13" i="90"/>
  <c r="B6" i="90"/>
  <c r="H8" i="90"/>
  <c r="J7" i="90"/>
  <c r="L6" i="90"/>
  <c r="N5" i="90"/>
  <c r="P4" i="90"/>
  <c r="D4" i="90"/>
  <c r="J16" i="90"/>
  <c r="L15" i="90"/>
  <c r="N14" i="90"/>
  <c r="P13" i="90"/>
  <c r="D13" i="90"/>
  <c r="B5" i="90"/>
  <c r="E9" i="90"/>
  <c r="G8" i="90"/>
  <c r="I7" i="90"/>
  <c r="K6" i="90"/>
  <c r="M5" i="90"/>
  <c r="O4" i="90"/>
  <c r="C4" i="90"/>
  <c r="I16" i="90"/>
  <c r="K15" i="90"/>
  <c r="M14" i="90"/>
  <c r="O13" i="90"/>
  <c r="I7" i="91"/>
  <c r="N7" i="91"/>
  <c r="I9" i="91"/>
  <c r="D9" i="91"/>
  <c r="J9" i="91"/>
  <c r="C9" i="91"/>
  <c r="L8" i="91"/>
  <c r="F8" i="91"/>
  <c r="B9" i="91"/>
  <c r="D8" i="91"/>
  <c r="O9" i="91"/>
  <c r="C8" i="91"/>
  <c r="K8" i="91"/>
  <c r="E8" i="91"/>
  <c r="P9" i="91"/>
  <c r="N9" i="91"/>
  <c r="L9" i="91"/>
  <c r="N8" i="91"/>
  <c r="P7" i="91"/>
  <c r="M9" i="91"/>
  <c r="O8" i="91"/>
  <c r="K9" i="91"/>
  <c r="M8" i="91"/>
  <c r="O7" i="91"/>
  <c r="M7" i="91"/>
  <c r="B8" i="91"/>
  <c r="H9" i="91"/>
  <c r="J8" i="91"/>
  <c r="L7" i="91"/>
  <c r="B7" i="91"/>
  <c r="G9" i="91"/>
  <c r="I8" i="91"/>
  <c r="K7" i="91"/>
  <c r="B6" i="91"/>
  <c r="F9" i="91"/>
  <c r="H8" i="91"/>
  <c r="J7" i="91"/>
  <c r="B5" i="91"/>
  <c r="E9" i="91"/>
  <c r="G8" i="91"/>
  <c r="C13" i="92"/>
  <c r="D13" i="92"/>
  <c r="E13" i="92"/>
  <c r="F13" i="92"/>
  <c r="G13" i="92"/>
  <c r="H13" i="92"/>
  <c r="I13" i="92"/>
  <c r="J13" i="92"/>
  <c r="K13" i="92"/>
  <c r="L13" i="92"/>
  <c r="M13" i="92"/>
  <c r="N13" i="92"/>
  <c r="O13" i="92"/>
  <c r="P13" i="92"/>
  <c r="C14" i="92"/>
  <c r="D14" i="92"/>
  <c r="E14" i="92"/>
  <c r="F14" i="92"/>
  <c r="G14" i="92"/>
  <c r="H14" i="92"/>
  <c r="I14" i="92"/>
  <c r="J14" i="92"/>
  <c r="K14" i="92"/>
  <c r="L14" i="92"/>
  <c r="M14" i="92"/>
  <c r="N14" i="92"/>
  <c r="O14" i="92"/>
  <c r="P14" i="92"/>
  <c r="C15" i="92"/>
  <c r="D15" i="92"/>
  <c r="F15" i="92"/>
  <c r="H15" i="92"/>
  <c r="I15" i="92"/>
  <c r="J15" i="92"/>
  <c r="L15" i="92"/>
  <c r="N15" i="92"/>
  <c r="O15" i="92"/>
  <c r="P15" i="92"/>
  <c r="C16" i="92"/>
  <c r="D16" i="92"/>
  <c r="F16" i="92"/>
  <c r="H16" i="92"/>
  <c r="I16" i="92"/>
  <c r="J16" i="92"/>
  <c r="L16" i="92"/>
  <c r="N16" i="92"/>
  <c r="O16" i="92"/>
  <c r="P16" i="92"/>
  <c r="B14" i="92"/>
  <c r="B15" i="92"/>
  <c r="B16" i="92"/>
  <c r="B13" i="92"/>
  <c r="C4" i="92"/>
  <c r="D4" i="92"/>
  <c r="E4" i="92"/>
  <c r="F4" i="92"/>
  <c r="H4" i="92"/>
  <c r="I4" i="92"/>
  <c r="J4" i="92"/>
  <c r="L4" i="92"/>
  <c r="M4" i="92"/>
  <c r="N4" i="92"/>
  <c r="O4" i="92"/>
  <c r="P4" i="92"/>
  <c r="C5" i="92"/>
  <c r="D5" i="92"/>
  <c r="E5" i="92"/>
  <c r="F5" i="92"/>
  <c r="H5" i="92"/>
  <c r="I5" i="92"/>
  <c r="J5" i="92"/>
  <c r="L5" i="92"/>
  <c r="M5" i="92"/>
  <c r="N5" i="92"/>
  <c r="O5" i="92"/>
  <c r="P5" i="92"/>
  <c r="C6" i="92"/>
  <c r="D6" i="92"/>
  <c r="E6" i="92"/>
  <c r="F6" i="92"/>
  <c r="G6" i="92"/>
  <c r="I6" i="92"/>
  <c r="K6" i="92"/>
  <c r="L6" i="92"/>
  <c r="M6" i="92"/>
  <c r="N6" i="92"/>
  <c r="O6" i="92"/>
  <c r="C7" i="92"/>
  <c r="D7" i="92"/>
  <c r="F7" i="92"/>
  <c r="G7" i="92"/>
  <c r="I7" i="92"/>
  <c r="K7" i="92"/>
  <c r="L7" i="92"/>
  <c r="M7" i="92"/>
  <c r="N7" i="92"/>
  <c r="O7" i="92"/>
  <c r="C8" i="92"/>
  <c r="D8" i="92"/>
  <c r="F8" i="92"/>
  <c r="G8" i="92"/>
  <c r="I8" i="92"/>
  <c r="K8" i="92"/>
  <c r="L8" i="92"/>
  <c r="M8" i="92"/>
  <c r="O8" i="92"/>
  <c r="P8" i="92"/>
  <c r="C9" i="92"/>
  <c r="E9" i="92"/>
  <c r="G9" i="92"/>
  <c r="I9" i="92"/>
  <c r="J9" i="92"/>
  <c r="L9" i="92"/>
  <c r="N9" i="92"/>
  <c r="O9" i="92"/>
  <c r="P9" i="92"/>
  <c r="B5" i="92"/>
  <c r="B6" i="92"/>
  <c r="B7" i="92"/>
  <c r="B8" i="92"/>
  <c r="B9" i="92"/>
  <c r="C13" i="91"/>
  <c r="D13" i="91"/>
  <c r="E13" i="91"/>
  <c r="F13" i="91"/>
  <c r="G13" i="91"/>
  <c r="H13" i="91"/>
  <c r="I13" i="91"/>
  <c r="J13" i="91"/>
  <c r="K13" i="91"/>
  <c r="L13" i="91"/>
  <c r="M13" i="91"/>
  <c r="N13" i="91"/>
  <c r="O13" i="91"/>
  <c r="P13" i="91"/>
  <c r="C14" i="91"/>
  <c r="D14" i="91"/>
  <c r="E14" i="91"/>
  <c r="F14" i="91"/>
  <c r="G14" i="91"/>
  <c r="H14" i="91"/>
  <c r="I14" i="91"/>
  <c r="J14" i="91"/>
  <c r="K14" i="91"/>
  <c r="L14" i="91"/>
  <c r="M14" i="91"/>
  <c r="N14" i="91"/>
  <c r="O14" i="91"/>
  <c r="P14" i="91"/>
  <c r="C15" i="91"/>
  <c r="D15" i="91"/>
  <c r="E15" i="91"/>
  <c r="F15" i="91"/>
  <c r="G15" i="91"/>
  <c r="H15" i="91"/>
  <c r="I15" i="91"/>
  <c r="J15" i="91"/>
  <c r="K15" i="91"/>
  <c r="L15" i="91"/>
  <c r="M15" i="91"/>
  <c r="N15" i="91"/>
  <c r="O15" i="91"/>
  <c r="P15" i="91"/>
  <c r="C16" i="91"/>
  <c r="D16" i="91"/>
  <c r="E16" i="91"/>
  <c r="F16" i="91"/>
  <c r="G16" i="91"/>
  <c r="H16" i="91"/>
  <c r="I16" i="91"/>
  <c r="J16" i="91"/>
  <c r="K16" i="91"/>
  <c r="L16" i="91"/>
  <c r="M16" i="91"/>
  <c r="N16" i="91"/>
  <c r="O16" i="91"/>
  <c r="P16" i="91"/>
  <c r="B14" i="91"/>
  <c r="B15" i="91"/>
  <c r="B16" i="91"/>
  <c r="B13" i="91"/>
  <c r="C4" i="91"/>
  <c r="D4" i="91"/>
  <c r="E4" i="91"/>
  <c r="F4" i="91"/>
  <c r="G4" i="91"/>
  <c r="H4" i="91"/>
  <c r="I4" i="91"/>
  <c r="J4" i="91"/>
  <c r="K4" i="91"/>
  <c r="L4" i="91"/>
  <c r="M4" i="91"/>
  <c r="N4" i="91"/>
  <c r="O4" i="91"/>
  <c r="P4" i="91"/>
  <c r="C5" i="91"/>
  <c r="D5" i="91"/>
  <c r="E5" i="91"/>
  <c r="F5" i="91"/>
  <c r="G5" i="91"/>
  <c r="H5" i="91"/>
  <c r="I5" i="91"/>
  <c r="J5" i="91"/>
  <c r="K5" i="91"/>
  <c r="L5" i="91"/>
  <c r="M5" i="91"/>
  <c r="N5" i="91"/>
  <c r="O5" i="91"/>
  <c r="P5" i="91"/>
  <c r="C6" i="91"/>
  <c r="D6" i="91"/>
  <c r="E6" i="91"/>
  <c r="F6" i="91"/>
  <c r="G6" i="91"/>
  <c r="H6" i="91"/>
  <c r="I6" i="91"/>
  <c r="J6" i="91"/>
  <c r="K6" i="91"/>
  <c r="L6" i="91"/>
  <c r="M6" i="91"/>
  <c r="N6" i="91"/>
  <c r="O6" i="91"/>
  <c r="P6" i="91"/>
  <c r="C7" i="91"/>
  <c r="D7" i="91"/>
  <c r="E7" i="91"/>
  <c r="F7" i="91"/>
  <c r="G7" i="91"/>
  <c r="H7" i="91"/>
  <c r="D13" i="88"/>
  <c r="E13" i="88"/>
  <c r="F13" i="88"/>
  <c r="G13" i="88"/>
  <c r="H13" i="88"/>
  <c r="I13" i="88"/>
  <c r="J13" i="88"/>
  <c r="K13" i="88"/>
  <c r="L13" i="88"/>
  <c r="M13" i="88"/>
  <c r="N13" i="88"/>
  <c r="O13" i="88"/>
  <c r="P13" i="88"/>
  <c r="C14" i="88"/>
  <c r="D14" i="88"/>
  <c r="E14" i="88"/>
  <c r="F14" i="88"/>
  <c r="G14" i="88"/>
  <c r="H14" i="88"/>
  <c r="I14" i="88"/>
  <c r="J14" i="88"/>
  <c r="K14" i="88"/>
  <c r="L14" i="88"/>
  <c r="M14" i="88"/>
  <c r="N14" i="88"/>
  <c r="O14" i="88"/>
  <c r="P14" i="88"/>
  <c r="C15" i="88"/>
  <c r="D15" i="88"/>
  <c r="F15" i="88"/>
  <c r="H15" i="88"/>
  <c r="I15" i="88"/>
  <c r="J15" i="88"/>
  <c r="L15" i="88"/>
  <c r="N15" i="88"/>
  <c r="O15" i="88"/>
  <c r="P15" i="88"/>
  <c r="C16" i="88"/>
  <c r="D16" i="88"/>
  <c r="F16" i="88"/>
  <c r="H16" i="88"/>
  <c r="I16" i="88"/>
  <c r="J16" i="88"/>
  <c r="L16" i="88"/>
  <c r="N16" i="88"/>
  <c r="O16" i="88"/>
  <c r="P16" i="88"/>
  <c r="B14" i="88"/>
  <c r="B15" i="88"/>
  <c r="B16" i="88"/>
  <c r="B13" i="88"/>
  <c r="C4" i="88"/>
  <c r="D4" i="88"/>
  <c r="F4" i="88"/>
  <c r="H4" i="88"/>
  <c r="I4" i="88"/>
  <c r="J4" i="88"/>
  <c r="L4" i="88"/>
  <c r="M4" i="88"/>
  <c r="N4" i="88"/>
  <c r="O4" i="88"/>
  <c r="P4" i="88"/>
  <c r="C5" i="88"/>
  <c r="D5" i="88"/>
  <c r="F5" i="88"/>
  <c r="H5" i="88"/>
  <c r="I5" i="88"/>
  <c r="J5" i="88"/>
  <c r="L5" i="88"/>
  <c r="M5" i="88"/>
  <c r="N5" i="88"/>
  <c r="O5" i="88"/>
  <c r="P5" i="88"/>
  <c r="C6" i="88"/>
  <c r="D6" i="88"/>
  <c r="F6" i="88"/>
  <c r="H6" i="88"/>
  <c r="I6" i="88"/>
  <c r="J6" i="88"/>
  <c r="L6" i="88"/>
  <c r="M6" i="88"/>
  <c r="N6" i="88"/>
  <c r="O6" i="88"/>
  <c r="P6" i="88"/>
  <c r="C7" i="88"/>
  <c r="D7" i="88"/>
  <c r="F7" i="88"/>
  <c r="H7" i="88"/>
  <c r="I7" i="88"/>
  <c r="C13" i="88"/>
  <c r="L7" i="88"/>
  <c r="M7" i="88"/>
  <c r="N7" i="88"/>
  <c r="O7" i="88"/>
  <c r="P7" i="88"/>
  <c r="C8" i="88"/>
  <c r="D8" i="88"/>
  <c r="E8" i="88"/>
  <c r="F8" i="88"/>
  <c r="G8" i="88"/>
  <c r="H8" i="88"/>
  <c r="I8" i="88"/>
  <c r="J8" i="88"/>
  <c r="K8" i="88"/>
  <c r="L8" i="88"/>
  <c r="M8" i="88"/>
  <c r="J7" i="88"/>
  <c r="O8" i="88"/>
  <c r="P8" i="88"/>
  <c r="C9" i="88"/>
  <c r="E9" i="88"/>
  <c r="G9" i="88"/>
  <c r="I9" i="88"/>
  <c r="J9" i="88"/>
  <c r="L9" i="88"/>
  <c r="N9" i="88"/>
  <c r="O9" i="88"/>
  <c r="P9" i="88"/>
  <c r="B5" i="88"/>
  <c r="B6" i="88"/>
  <c r="B7" i="88"/>
  <c r="B8" i="88"/>
  <c r="B9" i="88"/>
  <c r="N8" i="88"/>
  <c r="H13" i="89"/>
  <c r="G13" i="89"/>
  <c r="F13" i="89"/>
  <c r="E13" i="89"/>
  <c r="D13" i="89"/>
  <c r="C13" i="89"/>
  <c r="P4" i="89"/>
  <c r="N4" i="89"/>
  <c r="L4" i="89"/>
  <c r="J4" i="89"/>
  <c r="H4" i="89"/>
  <c r="F4" i="89"/>
  <c r="D4" i="89"/>
  <c r="P9" i="89"/>
  <c r="N9" i="89"/>
  <c r="I9" i="89"/>
  <c r="G9" i="89"/>
  <c r="B9" i="89"/>
  <c r="O8" i="89"/>
  <c r="M8" i="89"/>
  <c r="K8" i="89"/>
  <c r="I8" i="89"/>
  <c r="G8" i="89"/>
  <c r="E8" i="89"/>
  <c r="C8" i="89"/>
  <c r="P7" i="89"/>
  <c r="O7" i="89"/>
  <c r="M7" i="89"/>
  <c r="I7" i="89"/>
  <c r="C7" i="89"/>
  <c r="P6" i="89"/>
  <c r="N6" i="89"/>
  <c r="L6" i="89"/>
  <c r="J6" i="89"/>
  <c r="H6" i="89"/>
  <c r="F6" i="89"/>
  <c r="D6" i="89"/>
  <c r="B6" i="89"/>
  <c r="O5" i="89"/>
  <c r="M5" i="89"/>
  <c r="J5" i="89"/>
  <c r="H5" i="89"/>
  <c r="F5" i="89"/>
  <c r="D5" i="89"/>
  <c r="B5" i="89"/>
  <c r="B16" i="89"/>
  <c r="B14" i="89"/>
  <c r="O16" i="89"/>
  <c r="I16" i="89"/>
  <c r="J15" i="89"/>
  <c r="C16" i="89"/>
  <c r="O15" i="89"/>
  <c r="L15" i="89"/>
  <c r="H15" i="89"/>
  <c r="F15" i="89"/>
  <c r="D15" i="89"/>
  <c r="P14" i="89"/>
  <c r="N14" i="89"/>
  <c r="L14" i="89"/>
  <c r="J14" i="89"/>
  <c r="H14" i="89"/>
  <c r="F14" i="89"/>
  <c r="D14" i="89"/>
  <c r="P13" i="89"/>
  <c r="N13" i="89"/>
  <c r="K13" i="89"/>
  <c r="O4" i="89"/>
  <c r="M4" i="89"/>
  <c r="I4" i="89"/>
  <c r="C4" i="89"/>
  <c r="O9" i="89"/>
  <c r="L9" i="89"/>
  <c r="J9" i="89"/>
  <c r="E9" i="89"/>
  <c r="C9" i="89"/>
  <c r="P8" i="89"/>
  <c r="N8" i="89"/>
  <c r="L8" i="89"/>
  <c r="J8" i="89"/>
  <c r="H8" i="89"/>
  <c r="F8" i="89"/>
  <c r="D8" i="89"/>
  <c r="B8" i="89"/>
  <c r="N7" i="89"/>
  <c r="L7" i="89"/>
  <c r="J7" i="89"/>
  <c r="H7" i="89"/>
  <c r="F7" i="89"/>
  <c r="D7" i="89"/>
  <c r="B7" i="89"/>
  <c r="O6" i="89"/>
  <c r="M6" i="89"/>
  <c r="I6" i="89"/>
  <c r="C6" i="89"/>
  <c r="P5" i="89"/>
  <c r="N5" i="89"/>
  <c r="L5" i="89"/>
  <c r="I5" i="89"/>
  <c r="C5" i="89"/>
  <c r="B13" i="89"/>
  <c r="B15" i="89"/>
  <c r="P16" i="89"/>
  <c r="N16" i="89"/>
  <c r="L16" i="89"/>
  <c r="J16" i="89"/>
  <c r="H16" i="89"/>
  <c r="F16" i="89"/>
  <c r="D16" i="89"/>
  <c r="P15" i="89"/>
  <c r="N15" i="89"/>
  <c r="I15" i="89"/>
  <c r="C15" i="89"/>
  <c r="O14" i="89"/>
  <c r="M14" i="89"/>
  <c r="K14" i="89"/>
  <c r="I14" i="89"/>
  <c r="G14" i="89"/>
  <c r="E14" i="89"/>
  <c r="C14" i="89"/>
  <c r="O13" i="89"/>
  <c r="M13" i="89"/>
  <c r="L13" i="89"/>
  <c r="J13" i="89"/>
  <c r="I13" i="89"/>
  <c r="B5" i="87"/>
  <c r="B6" i="87"/>
  <c r="B7" i="87"/>
  <c r="B8" i="87"/>
  <c r="B9" i="87"/>
  <c r="C13" i="87"/>
  <c r="D13" i="87"/>
  <c r="E13" i="87"/>
  <c r="F13" i="87"/>
  <c r="G13" i="87"/>
  <c r="H13" i="87"/>
  <c r="I13" i="87"/>
  <c r="J13" i="87"/>
  <c r="K13" i="87"/>
  <c r="L13" i="87"/>
  <c r="M13" i="87"/>
  <c r="N13" i="87"/>
  <c r="O13" i="87"/>
  <c r="P13" i="87"/>
  <c r="C14" i="87"/>
  <c r="D14" i="87"/>
  <c r="E14" i="87"/>
  <c r="F14" i="87"/>
  <c r="G14" i="87"/>
  <c r="H14" i="87"/>
  <c r="I14" i="87"/>
  <c r="J14" i="87"/>
  <c r="K14" i="87"/>
  <c r="L14" i="87"/>
  <c r="M14" i="87"/>
  <c r="N14" i="87"/>
  <c r="O14" i="87"/>
  <c r="P14" i="87"/>
  <c r="C15" i="87"/>
  <c r="D15" i="87"/>
  <c r="E15" i="87"/>
  <c r="F15" i="87"/>
  <c r="G15" i="87"/>
  <c r="H15" i="87"/>
  <c r="I15" i="87"/>
  <c r="J15" i="87"/>
  <c r="K15" i="87"/>
  <c r="L15" i="87"/>
  <c r="M15" i="87"/>
  <c r="N15" i="87"/>
  <c r="O15" i="87"/>
  <c r="P15" i="87"/>
  <c r="C16" i="87"/>
  <c r="D16" i="87"/>
  <c r="E16" i="87"/>
  <c r="F16" i="87"/>
  <c r="G16" i="87"/>
  <c r="H16" i="87"/>
  <c r="I16" i="87"/>
  <c r="J16" i="87"/>
  <c r="K16" i="87"/>
  <c r="L16" i="87"/>
  <c r="M16" i="87"/>
  <c r="N16" i="87"/>
  <c r="O16" i="87"/>
  <c r="P16" i="87"/>
  <c r="B14" i="87"/>
  <c r="B15" i="87"/>
  <c r="B16" i="87"/>
  <c r="B13" i="87"/>
  <c r="C4" i="87"/>
  <c r="D4" i="87"/>
  <c r="E4" i="87"/>
  <c r="F4" i="87"/>
  <c r="G4" i="87"/>
  <c r="H4" i="87"/>
  <c r="I4" i="87"/>
  <c r="J4" i="87"/>
  <c r="K4" i="87"/>
  <c r="L4" i="87"/>
  <c r="M4" i="87"/>
  <c r="N4" i="87"/>
  <c r="O4" i="87"/>
  <c r="P4" i="87"/>
  <c r="C5" i="87"/>
  <c r="D5" i="87"/>
  <c r="E5" i="87"/>
  <c r="F5" i="87"/>
  <c r="G5" i="87"/>
  <c r="H5" i="87"/>
  <c r="I5" i="87"/>
  <c r="J5" i="87"/>
  <c r="K5" i="87"/>
  <c r="L5" i="87"/>
  <c r="M5" i="87"/>
  <c r="N5" i="87"/>
  <c r="O5" i="87"/>
  <c r="P5" i="87"/>
  <c r="C6" i="87"/>
  <c r="D6" i="87"/>
  <c r="E6" i="87"/>
  <c r="F6" i="87"/>
  <c r="G6" i="87"/>
  <c r="H6" i="87"/>
  <c r="I6" i="87"/>
  <c r="J6" i="87"/>
  <c r="K6" i="87"/>
  <c r="L6" i="87"/>
  <c r="M6" i="87"/>
  <c r="N6" i="87"/>
  <c r="O6" i="87"/>
  <c r="P6" i="87"/>
  <c r="C7" i="87"/>
  <c r="D7" i="87"/>
  <c r="E7" i="87"/>
  <c r="F7" i="87"/>
  <c r="G7" i="87"/>
  <c r="H7" i="87"/>
  <c r="I7" i="87"/>
  <c r="J7" i="87"/>
  <c r="K7" i="87"/>
  <c r="L7" i="87"/>
  <c r="M7" i="87"/>
  <c r="N7" i="87"/>
  <c r="O7" i="87"/>
  <c r="P7" i="87"/>
  <c r="C8" i="87"/>
  <c r="D8" i="87"/>
  <c r="E8" i="87"/>
  <c r="F8" i="87"/>
  <c r="G8" i="87"/>
  <c r="H8" i="87"/>
  <c r="I8" i="87"/>
  <c r="J8" i="87"/>
  <c r="K8" i="87"/>
  <c r="L8" i="87"/>
  <c r="M8" i="87"/>
  <c r="N8" i="87"/>
  <c r="O8" i="87"/>
  <c r="P8" i="87"/>
  <c r="C9" i="87"/>
  <c r="D9" i="87"/>
  <c r="E9" i="87"/>
  <c r="F9" i="87"/>
  <c r="G9" i="87"/>
  <c r="H9" i="87"/>
  <c r="I9" i="87"/>
  <c r="J9" i="87"/>
  <c r="K9" i="87"/>
  <c r="L9" i="87"/>
  <c r="M9" i="87"/>
  <c r="N9" i="87"/>
  <c r="O9" i="87"/>
  <c r="P9" i="87"/>
  <c r="C13" i="86"/>
  <c r="D13" i="86"/>
  <c r="E13" i="86"/>
  <c r="F13" i="86"/>
  <c r="G13" i="86"/>
  <c r="H13" i="86"/>
  <c r="B9" i="86"/>
  <c r="B8" i="86"/>
  <c r="B7" i="86"/>
  <c r="B6" i="86"/>
  <c r="B5" i="86"/>
  <c r="P9" i="86"/>
  <c r="O9" i="86"/>
  <c r="N9" i="86"/>
  <c r="M9" i="86"/>
  <c r="L9" i="86"/>
  <c r="K9" i="86"/>
  <c r="J9" i="86"/>
  <c r="I9" i="86"/>
  <c r="H9" i="86"/>
  <c r="G9" i="86"/>
  <c r="F9" i="86"/>
  <c r="E9" i="86"/>
  <c r="D9" i="86"/>
  <c r="C9" i="86"/>
  <c r="P8" i="86"/>
  <c r="O8" i="86"/>
  <c r="N8" i="86"/>
  <c r="M8" i="86"/>
  <c r="L8" i="86"/>
  <c r="K8" i="86"/>
  <c r="J8" i="86"/>
  <c r="I8" i="86"/>
  <c r="H8" i="86"/>
  <c r="G8" i="86"/>
  <c r="F8" i="86"/>
  <c r="E8" i="86"/>
  <c r="D8" i="86"/>
  <c r="P7" i="86"/>
  <c r="O7" i="86"/>
  <c r="N7" i="86"/>
  <c r="M7" i="86"/>
  <c r="K7" i="86"/>
  <c r="I7" i="86"/>
  <c r="H7" i="86"/>
  <c r="F7" i="86"/>
  <c r="E7" i="86"/>
  <c r="D7" i="86"/>
  <c r="P6" i="86"/>
  <c r="O6" i="86"/>
  <c r="N6" i="86"/>
  <c r="M6" i="86"/>
  <c r="I6" i="86"/>
  <c r="H6" i="86"/>
  <c r="F6" i="86"/>
  <c r="E6" i="86"/>
  <c r="D6" i="86"/>
  <c r="P5" i="86"/>
  <c r="O5" i="86"/>
  <c r="N5" i="86"/>
  <c r="M5" i="86"/>
  <c r="L5" i="86"/>
  <c r="K5" i="86"/>
  <c r="J5" i="86"/>
  <c r="I5" i="86"/>
  <c r="H5" i="86"/>
  <c r="G5" i="86"/>
  <c r="F5" i="86"/>
  <c r="E5" i="86"/>
  <c r="D5" i="86"/>
  <c r="C5" i="86"/>
  <c r="P4" i="86"/>
  <c r="O4" i="86"/>
  <c r="N4" i="86"/>
  <c r="M4" i="86"/>
  <c r="L4" i="86"/>
  <c r="K4" i="86"/>
  <c r="J4" i="86"/>
  <c r="I4" i="86"/>
  <c r="H4" i="86"/>
  <c r="G4" i="86"/>
  <c r="F4" i="86"/>
  <c r="E4" i="86"/>
  <c r="P16" i="86"/>
  <c r="D4" i="86"/>
  <c r="C4" i="86"/>
  <c r="B13" i="86"/>
  <c r="B16" i="86"/>
  <c r="B15" i="86"/>
  <c r="B14" i="86"/>
  <c r="O16" i="86"/>
  <c r="N16" i="86"/>
  <c r="M16" i="86"/>
  <c r="L16" i="86"/>
  <c r="K16" i="86"/>
  <c r="J16" i="86"/>
  <c r="I16" i="86"/>
  <c r="H16" i="86"/>
  <c r="G16" i="86"/>
  <c r="F16" i="86"/>
  <c r="E16" i="86"/>
  <c r="D16" i="86"/>
  <c r="C16" i="86"/>
  <c r="P15" i="86"/>
  <c r="O15" i="86"/>
  <c r="N15" i="86"/>
  <c r="M15" i="86"/>
  <c r="L15" i="86"/>
  <c r="K15" i="86"/>
  <c r="J15" i="86"/>
  <c r="I15" i="86"/>
  <c r="H15" i="86"/>
  <c r="G15" i="86"/>
  <c r="F15" i="86"/>
  <c r="E15" i="86"/>
  <c r="D15" i="86"/>
  <c r="C15" i="86"/>
  <c r="P14" i="86"/>
  <c r="O14" i="86"/>
  <c r="N14" i="86"/>
  <c r="M14" i="86"/>
  <c r="L14" i="86"/>
  <c r="K14" i="86"/>
  <c r="J14" i="86"/>
  <c r="I14" i="86"/>
  <c r="H14" i="86"/>
  <c r="G14" i="86"/>
  <c r="F14" i="86"/>
  <c r="E14" i="86"/>
  <c r="D14" i="86"/>
  <c r="C14" i="86"/>
  <c r="P13" i="86"/>
  <c r="O13" i="86"/>
  <c r="N13" i="86"/>
  <c r="M13" i="86"/>
  <c r="L13" i="86"/>
  <c r="K13" i="86"/>
  <c r="J13" i="86"/>
  <c r="I13" i="86"/>
  <c r="C13" i="85"/>
  <c r="K14" i="85"/>
  <c r="P9" i="85"/>
  <c r="F15" i="85"/>
  <c r="M4" i="85"/>
  <c r="O16" i="85"/>
  <c r="I13" i="85"/>
  <c r="J7" i="85"/>
  <c r="N16" i="85"/>
  <c r="F16" i="85"/>
  <c r="L15" i="85"/>
  <c r="D15" i="85"/>
  <c r="J14" i="85"/>
  <c r="P13" i="85"/>
  <c r="H13" i="85"/>
  <c r="H9" i="85"/>
  <c r="N15" i="85"/>
  <c r="M15" i="85"/>
  <c r="I7" i="85"/>
  <c r="M5" i="85"/>
  <c r="K4" i="85"/>
  <c r="M16" i="85"/>
  <c r="E16" i="85"/>
  <c r="K15" i="85"/>
  <c r="C15" i="85"/>
  <c r="I14" i="85"/>
  <c r="O13" i="85"/>
  <c r="G13" i="85"/>
  <c r="H16" i="85"/>
  <c r="E15" i="85"/>
  <c r="L9" i="85"/>
  <c r="J8" i="85"/>
  <c r="P7" i="85"/>
  <c r="J4" i="85"/>
  <c r="B13" i="85"/>
  <c r="L16" i="85"/>
  <c r="D16" i="85"/>
  <c r="J15" i="85"/>
  <c r="P14" i="85"/>
  <c r="H14" i="85"/>
  <c r="N13" i="85"/>
  <c r="F13" i="85"/>
  <c r="D14" i="85"/>
  <c r="C14" i="85"/>
  <c r="K9" i="85"/>
  <c r="C9" i="85"/>
  <c r="I8" i="85"/>
  <c r="K5" i="85"/>
  <c r="I4" i="85"/>
  <c r="B14" i="85"/>
  <c r="K16" i="85"/>
  <c r="C16" i="85"/>
  <c r="I15" i="85"/>
  <c r="O14" i="85"/>
  <c r="G14" i="85"/>
  <c r="M13" i="85"/>
  <c r="E13" i="85"/>
  <c r="L14" i="85"/>
  <c r="I6" i="85"/>
  <c r="G16" i="85"/>
  <c r="B8" i="85"/>
  <c r="J9" i="85"/>
  <c r="P8" i="85"/>
  <c r="J5" i="85"/>
  <c r="B15" i="85"/>
  <c r="J16" i="85"/>
  <c r="P15" i="85"/>
  <c r="H15" i="85"/>
  <c r="N14" i="85"/>
  <c r="F14" i="85"/>
  <c r="L13" i="85"/>
  <c r="D13" i="85"/>
  <c r="N8" i="85"/>
  <c r="J6" i="85"/>
  <c r="P16" i="85"/>
  <c r="J13" i="85"/>
  <c r="O9" i="85"/>
  <c r="B9" i="85"/>
  <c r="I9" i="85"/>
  <c r="O8" i="85"/>
  <c r="I5" i="85"/>
  <c r="O4" i="85"/>
  <c r="B16" i="85"/>
  <c r="I16" i="85"/>
  <c r="O15" i="85"/>
  <c r="G15" i="85"/>
  <c r="M14" i="85"/>
  <c r="E14" i="85"/>
  <c r="K13" i="85"/>
  <c r="BH71" i="1"/>
  <c r="BH51" i="1"/>
  <c r="BH1356" i="1" l="1"/>
  <c r="BH894" i="1" l="1"/>
  <c r="Q10" i="54"/>
  <c r="BH1409" i="1"/>
  <c r="G7" i="85"/>
  <c r="BH554" i="1"/>
  <c r="BH577" i="1"/>
  <c r="BH892" i="1" l="1"/>
  <c r="BH633" i="1"/>
  <c r="BH649" i="1"/>
  <c r="BH655" i="1"/>
  <c r="BH1100" i="1"/>
  <c r="BH1119" i="1"/>
  <c r="BH1128" i="1"/>
  <c r="BH1298" i="1"/>
  <c r="BH1314" i="1"/>
  <c r="BH1330" i="1"/>
  <c r="AE6" i="1" l="1"/>
  <c r="AG6" i="1"/>
  <c r="AH6" i="1"/>
  <c r="AE7" i="1"/>
  <c r="AG7" i="1"/>
  <c r="AH7" i="1"/>
  <c r="J16" i="82" l="1"/>
  <c r="M15" i="82"/>
  <c r="E5" i="83"/>
  <c r="N4" i="82"/>
  <c r="N6" i="82"/>
  <c r="E6" i="82"/>
  <c r="N5" i="82"/>
  <c r="N7" i="82"/>
  <c r="B16" i="82"/>
  <c r="B15" i="82"/>
  <c r="K16" i="82"/>
  <c r="K15" i="82"/>
  <c r="D16" i="82"/>
  <c r="F15" i="82"/>
  <c r="F14" i="82"/>
  <c r="D15" i="82"/>
  <c r="H16" i="82"/>
  <c r="O6" i="84"/>
  <c r="D8" i="84"/>
  <c r="O5" i="84"/>
  <c r="O4" i="84"/>
  <c r="M5" i="84"/>
  <c r="M4" i="84"/>
  <c r="H5" i="84"/>
  <c r="H4" i="84"/>
  <c r="F8" i="84"/>
  <c r="F7" i="84"/>
  <c r="F6" i="84"/>
  <c r="D6" i="84"/>
  <c r="D7" i="84"/>
  <c r="I5" i="84"/>
  <c r="I9" i="84"/>
  <c r="I13" i="84"/>
  <c r="C14" i="84"/>
  <c r="K14" i="84"/>
  <c r="E15" i="84"/>
  <c r="G16" i="84"/>
  <c r="O16" i="84"/>
  <c r="G13" i="84"/>
  <c r="E16" i="84"/>
  <c r="P13" i="84"/>
  <c r="N16" i="84"/>
  <c r="J5" i="84"/>
  <c r="I8" i="84"/>
  <c r="P9" i="84"/>
  <c r="J13" i="84"/>
  <c r="D14" i="84"/>
  <c r="L14" i="84"/>
  <c r="N15" i="84"/>
  <c r="P16" i="84"/>
  <c r="O13" i="84"/>
  <c r="I4" i="84"/>
  <c r="J8" i="84"/>
  <c r="O9" i="84"/>
  <c r="G9" i="84"/>
  <c r="C13" i="84"/>
  <c r="K13" i="84"/>
  <c r="E14" i="84"/>
  <c r="M14" i="84"/>
  <c r="G15" i="84"/>
  <c r="O15" i="84"/>
  <c r="I16" i="84"/>
  <c r="B14" i="84"/>
  <c r="J4" i="84"/>
  <c r="B8" i="84"/>
  <c r="H13" i="84"/>
  <c r="J7" i="84"/>
  <c r="E9" i="84"/>
  <c r="D13" i="84"/>
  <c r="L13" i="84"/>
  <c r="F14" i="84"/>
  <c r="N14" i="84"/>
  <c r="P15" i="84"/>
  <c r="J16" i="84"/>
  <c r="B15" i="84"/>
  <c r="J9" i="84"/>
  <c r="J14" i="84"/>
  <c r="J6" i="84"/>
  <c r="I7" i="84"/>
  <c r="L8" i="84"/>
  <c r="C9" i="84"/>
  <c r="E13" i="84"/>
  <c r="M13" i="84"/>
  <c r="G14" i="84"/>
  <c r="O14" i="84"/>
  <c r="I15" i="84"/>
  <c r="C16" i="84"/>
  <c r="B16" i="84"/>
  <c r="C15" i="84"/>
  <c r="I6" i="84"/>
  <c r="L9" i="84"/>
  <c r="B9" i="84"/>
  <c r="F13" i="84"/>
  <c r="N13" i="84"/>
  <c r="H14" i="84"/>
  <c r="P14" i="84"/>
  <c r="J15" i="84"/>
  <c r="L16" i="84"/>
  <c r="B13" i="84"/>
  <c r="I14" i="84"/>
  <c r="L15" i="84"/>
  <c r="BH807" i="1"/>
  <c r="BH783" i="1"/>
  <c r="BH689" i="1"/>
  <c r="BH672" i="1"/>
  <c r="BH228" i="1"/>
  <c r="BH208" i="1"/>
  <c r="BH1185" i="1" l="1"/>
  <c r="BH309" i="1"/>
  <c r="D16" i="84"/>
  <c r="BH314" i="1"/>
  <c r="BH531" i="1"/>
  <c r="F16" i="84"/>
  <c r="BH537" i="1"/>
  <c r="BH898" i="1"/>
  <c r="H16" i="84"/>
  <c r="BH904" i="1"/>
  <c r="K9" i="92"/>
  <c r="BH1130" i="1"/>
  <c r="K16" i="84"/>
  <c r="BH1135" i="1"/>
  <c r="M9" i="92"/>
  <c r="BH1335" i="1"/>
  <c r="M16" i="84"/>
  <c r="BH1339" i="1"/>
  <c r="F15" i="84" l="1"/>
  <c r="F9" i="92"/>
  <c r="D15" i="84"/>
  <c r="D9" i="92"/>
  <c r="H15" i="84"/>
  <c r="H9" i="84"/>
  <c r="K15" i="84"/>
  <c r="K9" i="84"/>
  <c r="M15" i="84"/>
  <c r="BH3" i="1"/>
  <c r="BH4" i="1"/>
  <c r="BH204" i="1"/>
  <c r="BH206" i="1"/>
  <c r="BH532" i="1"/>
  <c r="BH538" i="1"/>
  <c r="BH899" i="1"/>
  <c r="BH905" i="1"/>
  <c r="BH1241" i="1"/>
  <c r="BH1243" i="1"/>
  <c r="BH723" i="1"/>
  <c r="BH741" i="1"/>
  <c r="BH760" i="1"/>
  <c r="BH448" i="1"/>
  <c r="BH468" i="1"/>
  <c r="BH981" i="1"/>
  <c r="BH1008" i="1"/>
  <c r="BH1104" i="1"/>
  <c r="BH270" i="1"/>
  <c r="BH290" i="1"/>
  <c r="BH1303" i="1"/>
  <c r="BH1320" i="1"/>
  <c r="BH1486" i="1" l="1"/>
  <c r="BH673" i="1"/>
  <c r="BH690" i="1"/>
  <c r="BH965" i="1"/>
  <c r="BH991" i="1"/>
  <c r="BH1304" i="1"/>
  <c r="BH1322" i="1"/>
  <c r="BH253" i="1"/>
  <c r="BH740" i="1" l="1"/>
  <c r="BH759" i="1"/>
  <c r="BH980" i="1"/>
  <c r="BH1007" i="1"/>
  <c r="BH1351" i="1"/>
  <c r="BH1370" i="1"/>
  <c r="BH225" i="1"/>
  <c r="BH246" i="1"/>
  <c r="BH446" i="1"/>
  <c r="BH466" i="1"/>
  <c r="BH930" i="1"/>
  <c r="BH956" i="1"/>
  <c r="BH362" i="1"/>
  <c r="BH475" i="1"/>
  <c r="BH498" i="1"/>
  <c r="BH516" i="1"/>
  <c r="BH781" i="1"/>
  <c r="BH805" i="1"/>
  <c r="BH1048" i="1"/>
  <c r="BH1067" i="1"/>
  <c r="BH1140" i="1"/>
  <c r="BH1162" i="1"/>
  <c r="BH1247" i="1"/>
  <c r="BH1268" i="1"/>
  <c r="BH1431" i="1"/>
  <c r="BH1449" i="1"/>
  <c r="BH1467" i="1"/>
  <c r="BH12" i="1"/>
  <c r="BH31" i="1"/>
  <c r="BH550" i="1"/>
  <c r="BH570" i="1"/>
  <c r="BH56" i="1"/>
  <c r="BH142" i="1"/>
  <c r="BH165" i="1"/>
  <c r="BH186" i="1"/>
  <c r="BH578" i="1"/>
  <c r="BH52" i="1"/>
  <c r="BH72" i="1"/>
  <c r="BH1293" i="1"/>
  <c r="BH195" i="1"/>
  <c r="BH626" i="1"/>
  <c r="BH647" i="1"/>
  <c r="BH654" i="1"/>
  <c r="BH1346" i="1"/>
  <c r="BH1365" i="1"/>
  <c r="BH217" i="1"/>
  <c r="BH1437" i="1"/>
  <c r="BH1455" i="1"/>
  <c r="BH1039" i="1"/>
  <c r="BH343" i="1"/>
  <c r="BH369" i="1"/>
  <c r="BH572" i="1"/>
  <c r="BH599" i="1"/>
  <c r="BH791" i="1"/>
  <c r="BH815" i="1"/>
  <c r="BH483" i="1"/>
  <c r="BH504" i="1"/>
  <c r="BH520" i="1"/>
  <c r="BH680" i="1"/>
  <c r="BH698" i="1"/>
  <c r="BH842" i="1"/>
  <c r="BH868" i="1"/>
  <c r="BH889" i="1"/>
  <c r="BH1075" i="1"/>
  <c r="BH88" i="1"/>
  <c r="BH110" i="1"/>
  <c r="BH132" i="1"/>
  <c r="BH233" i="1"/>
  <c r="BH254" i="1"/>
  <c r="BH277" i="1"/>
  <c r="BH1471" i="1"/>
  <c r="BH1050" i="1"/>
  <c r="BH1145" i="1"/>
  <c r="BH1168" i="1"/>
  <c r="BH1305" i="1"/>
  <c r="BH1323" i="1"/>
  <c r="BH1489" i="1"/>
  <c r="BH118" i="1"/>
  <c r="BH140" i="1"/>
  <c r="BH323" i="1"/>
  <c r="BH344" i="1"/>
  <c r="BH370" i="1"/>
  <c r="BH605" i="1"/>
  <c r="BH631" i="1"/>
  <c r="BH796" i="1"/>
  <c r="BH820" i="1"/>
  <c r="BH844" i="1"/>
  <c r="BH1149" i="1"/>
  <c r="BH1172" i="1"/>
  <c r="BH1440" i="1"/>
  <c r="BH1458" i="1"/>
  <c r="BH1474" i="1"/>
  <c r="BH44" i="1"/>
  <c r="BH67" i="1"/>
  <c r="BH86" i="1"/>
  <c r="BH193" i="1"/>
  <c r="BH422" i="1"/>
  <c r="BH643" i="1"/>
  <c r="BH709" i="1"/>
  <c r="BH1035" i="1"/>
  <c r="BH1049" i="1"/>
  <c r="BH1290" i="1"/>
  <c r="BH210" i="1"/>
  <c r="BH230" i="1"/>
  <c r="BH479" i="1"/>
  <c r="BH501" i="1"/>
  <c r="BH276" i="1"/>
  <c r="BH437" i="1"/>
  <c r="BH457" i="1"/>
  <c r="BH544" i="1"/>
  <c r="BH564" i="1"/>
  <c r="BH731" i="1"/>
  <c r="BH752" i="1"/>
  <c r="BH860" i="1"/>
  <c r="BH883" i="1"/>
  <c r="BH1069" i="1"/>
  <c r="BH1094" i="1"/>
  <c r="BH1361" i="1"/>
  <c r="BH95" i="1"/>
  <c r="BH99" i="1"/>
  <c r="BH243" i="1"/>
  <c r="BH263" i="1"/>
  <c r="BH284" i="1"/>
  <c r="BH328" i="1"/>
  <c r="BH351" i="1"/>
  <c r="BH376" i="1"/>
  <c r="BH555" i="1"/>
  <c r="BH579" i="1"/>
  <c r="BH1331" i="1"/>
  <c r="BH1315" i="1"/>
  <c r="BH1495" i="1"/>
  <c r="BH1506" i="1"/>
  <c r="BH1479" i="1"/>
  <c r="BH126" i="1"/>
  <c r="BH149" i="1"/>
  <c r="BH612" i="1"/>
  <c r="BH685" i="1"/>
  <c r="BH705" i="1"/>
  <c r="BH493" i="1"/>
  <c r="BH828" i="1"/>
  <c r="BH852" i="1"/>
  <c r="BH876" i="1"/>
  <c r="BH1058" i="1"/>
  <c r="BH1083" i="1"/>
  <c r="BH1157" i="1"/>
  <c r="BH1180" i="1"/>
  <c r="BH512" i="1"/>
  <c r="BH527" i="1"/>
  <c r="BH13" i="1"/>
  <c r="BH32" i="1"/>
  <c r="BH219" i="1"/>
  <c r="BH239" i="1"/>
  <c r="BH367" i="1"/>
  <c r="BH391" i="1"/>
  <c r="BH410" i="1"/>
  <c r="BH551" i="1"/>
  <c r="BH571" i="1"/>
  <c r="BH790" i="1"/>
  <c r="BH814" i="1"/>
  <c r="BH970" i="1"/>
  <c r="BH996" i="1"/>
  <c r="BH1347" i="1"/>
  <c r="BH1366" i="1"/>
  <c r="BH480" i="1"/>
  <c r="BH502" i="1"/>
  <c r="BH519" i="1"/>
  <c r="BH592" i="1"/>
  <c r="BH620" i="1"/>
  <c r="BH644" i="1"/>
  <c r="BH1487" i="1"/>
  <c r="BH1501" i="1"/>
  <c r="BH1291" i="1"/>
  <c r="BH1470" i="1"/>
  <c r="BH129" i="1"/>
  <c r="BH152" i="1"/>
  <c r="BH173" i="1"/>
  <c r="BH453" i="1"/>
  <c r="BH473" i="1"/>
  <c r="BH1319" i="1"/>
  <c r="BH748" i="1"/>
  <c r="BH765" i="1"/>
  <c r="BH934" i="1"/>
  <c r="BH960" i="1"/>
  <c r="BH1109" i="1"/>
  <c r="BH1125" i="1"/>
  <c r="BH1334" i="1"/>
  <c r="BH676" i="1"/>
  <c r="BH694" i="1"/>
  <c r="BH1037" i="1"/>
  <c r="BH1052" i="1"/>
  <c r="BH1072" i="1"/>
  <c r="BH1146" i="1"/>
  <c r="BH1169" i="1"/>
  <c r="BH1254" i="1"/>
  <c r="BH1275" i="1"/>
  <c r="BH1435" i="1"/>
  <c r="BH1453" i="1"/>
  <c r="BH773" i="1"/>
  <c r="BH1412" i="1"/>
  <c r="BH1461" i="1"/>
  <c r="BH428" i="1" l="1"/>
  <c r="BH432" i="1"/>
  <c r="BH1027" i="1"/>
  <c r="BH1032" i="1"/>
  <c r="BH1337" i="1"/>
  <c r="BH832" i="1" l="1"/>
  <c r="BH857" i="1"/>
  <c r="BH1064" i="1"/>
  <c r="BH1089" i="1"/>
  <c r="BH1110" i="1"/>
  <c r="BH881" i="1"/>
  <c r="BH915" i="1"/>
  <c r="BH941" i="1"/>
  <c r="BH361" i="1"/>
  <c r="BH386" i="1"/>
  <c r="BH1288" i="1"/>
  <c r="BH406" i="1"/>
  <c r="BH190" i="1"/>
  <c r="BH250" i="1"/>
  <c r="BH746" i="1"/>
  <c r="BH171" i="1"/>
  <c r="BH726" i="1"/>
  <c r="BH830" i="1"/>
  <c r="BH266" i="1"/>
  <c r="BH286" i="1"/>
  <c r="BH302" i="1"/>
  <c r="BH491" i="1"/>
  <c r="BH1373" i="1"/>
  <c r="BH24" i="1"/>
  <c r="BH46" i="1"/>
  <c r="BH1388" i="1"/>
  <c r="BH1407" i="1"/>
  <c r="BH1421" i="1"/>
  <c r="BH968" i="1"/>
  <c r="BH995" i="1"/>
  <c r="BH341" i="1"/>
  <c r="BH677" i="1"/>
  <c r="BH695" i="1"/>
  <c r="BH447" i="1"/>
  <c r="BH467" i="1"/>
  <c r="BH1316" i="1"/>
  <c r="D4" i="85"/>
  <c r="BH116" i="1"/>
  <c r="D5" i="85"/>
  <c r="BH138" i="1"/>
  <c r="C4" i="85"/>
  <c r="BH221" i="1"/>
  <c r="C5" i="85"/>
  <c r="BH241" i="1"/>
  <c r="C6" i="85"/>
  <c r="BH681" i="1"/>
  <c r="F4" i="85"/>
  <c r="BH1391" i="1"/>
  <c r="F5" i="85"/>
  <c r="BH794" i="1"/>
  <c r="G6" i="85"/>
  <c r="BH818" i="1"/>
  <c r="G8" i="85"/>
  <c r="BH1423" i="1"/>
  <c r="C7" i="85"/>
  <c r="BH392" i="1"/>
  <c r="C8" i="85"/>
  <c r="BH411" i="1"/>
  <c r="F6" i="85"/>
  <c r="BH1491" i="1"/>
  <c r="F7" i="85"/>
  <c r="BH699" i="1"/>
  <c r="F8" i="85"/>
  <c r="BH972" i="1"/>
  <c r="O5" i="85"/>
  <c r="BH998" i="1"/>
  <c r="E6" i="85"/>
  <c r="BH28" i="1"/>
  <c r="E7" i="85"/>
  <c r="BH49" i="1"/>
  <c r="K6" i="85"/>
  <c r="BH155" i="1"/>
  <c r="K7" i="85"/>
  <c r="BH175" i="1"/>
  <c r="K8" i="85"/>
  <c r="BH364" i="1"/>
  <c r="N4" i="85"/>
  <c r="BH918" i="1"/>
  <c r="N5" i="85"/>
  <c r="BH944" i="1"/>
  <c r="BH311" i="1"/>
  <c r="BH316" i="1"/>
  <c r="BH664" i="1"/>
  <c r="BH669" i="1"/>
  <c r="BH1133" i="1"/>
  <c r="BH474" i="1"/>
  <c r="BH497" i="1"/>
  <c r="BH590" i="1"/>
  <c r="BH618" i="1"/>
  <c r="BH914" i="1"/>
  <c r="BH940" i="1"/>
  <c r="BH1066" i="1"/>
  <c r="BH306" i="1"/>
  <c r="BH1250" i="1"/>
  <c r="BH274" i="1"/>
  <c r="BH294" i="1"/>
  <c r="BH436" i="1"/>
  <c r="BH456" i="1"/>
  <c r="BH730" i="1"/>
  <c r="BH751" i="1"/>
  <c r="BH1271" i="1"/>
  <c r="BH1289" i="1"/>
  <c r="BH249" i="1"/>
  <c r="BH268" i="1"/>
  <c r="BH560" i="1"/>
  <c r="BH584" i="1"/>
  <c r="BH707" i="1"/>
  <c r="BH725" i="1"/>
  <c r="BH1354" i="1"/>
  <c r="BH1375" i="1"/>
  <c r="BH853" i="1"/>
  <c r="BH877" i="1"/>
  <c r="BH335" i="1"/>
  <c r="BH357" i="1"/>
  <c r="BH379" i="1"/>
  <c r="BH216" i="1" l="1"/>
  <c r="BH237" i="1"/>
  <c r="BH546" i="1"/>
  <c r="BH566" i="1"/>
  <c r="BH1211" i="1"/>
  <c r="BH1227" i="1"/>
  <c r="BH120" i="1"/>
  <c r="BH143" i="1"/>
  <c r="BH1462" i="1"/>
  <c r="BH1444" i="1"/>
  <c r="BH1371" i="1"/>
  <c r="BH671" i="1"/>
  <c r="BH494" i="1" l="1"/>
  <c r="BH513" i="1"/>
  <c r="BH333" i="1"/>
  <c r="BH355" i="1"/>
  <c r="BH378" i="1"/>
  <c r="BH1042" i="1"/>
  <c r="BH1059" i="1"/>
  <c r="BH1084" i="1"/>
  <c r="BH18" i="1"/>
  <c r="BH38" i="1"/>
  <c r="BH127" i="1"/>
  <c r="BH313" i="1"/>
  <c r="BH318" i="1"/>
  <c r="BH536" i="1"/>
  <c r="BH542" i="1"/>
  <c r="BH903" i="1"/>
  <c r="BH1046" i="1"/>
  <c r="BH1063" i="1"/>
  <c r="BH1358" i="1"/>
  <c r="BH1379" i="1"/>
  <c r="BH1399" i="1"/>
  <c r="BH1301" i="1"/>
  <c r="BH398" i="1"/>
  <c r="B6" i="1" l="1"/>
  <c r="D6" i="1"/>
  <c r="D7" i="1"/>
  <c r="A6" i="1"/>
  <c r="C6" i="1"/>
  <c r="E6" i="1"/>
  <c r="F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B4" i="18" s="1"/>
  <c r="AZ6" i="1"/>
  <c r="BA6" i="1"/>
  <c r="BB6" i="1"/>
  <c r="BC6" i="1"/>
  <c r="BD6" i="1"/>
  <c r="BE6" i="1"/>
  <c r="BH6" i="1"/>
  <c r="A7" i="1"/>
  <c r="C7" i="1"/>
  <c r="E7" i="1"/>
  <c r="F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H7" i="1"/>
  <c r="BH8" i="1"/>
  <c r="BH9" i="1"/>
  <c r="M16" i="69" l="1"/>
  <c r="M15" i="69"/>
  <c r="G16" i="69"/>
  <c r="G15" i="69"/>
  <c r="G15" i="43"/>
  <c r="M15" i="43"/>
  <c r="G16" i="43"/>
  <c r="M16" i="43"/>
  <c r="M15" i="35"/>
  <c r="F6" i="43"/>
  <c r="F7" i="43"/>
  <c r="F8" i="69"/>
  <c r="F9" i="69"/>
  <c r="O9" i="69"/>
  <c r="M9" i="69"/>
  <c r="D5" i="67"/>
  <c r="D4" i="67"/>
  <c r="N4" i="67"/>
  <c r="N5" i="67"/>
  <c r="O8" i="67"/>
  <c r="O5" i="13"/>
  <c r="O4" i="13"/>
  <c r="L6" i="80"/>
  <c r="L7" i="80"/>
  <c r="L8" i="80"/>
  <c r="K4" i="24"/>
  <c r="K5" i="24"/>
  <c r="J6" i="18"/>
  <c r="D8" i="20"/>
  <c r="N4" i="16"/>
  <c r="N5" i="16"/>
  <c r="D5" i="13"/>
  <c r="N4" i="13"/>
  <c r="N5" i="13"/>
  <c r="D4" i="13"/>
  <c r="E5" i="67"/>
  <c r="E4" i="67"/>
  <c r="F4" i="67"/>
  <c r="F5" i="67"/>
  <c r="C6" i="37"/>
  <c r="E5" i="37"/>
  <c r="M6" i="37"/>
  <c r="E4" i="37"/>
  <c r="H8" i="37"/>
  <c r="H6" i="37"/>
  <c r="C5" i="67"/>
  <c r="G5" i="67"/>
  <c r="K4" i="16"/>
  <c r="K5" i="16"/>
  <c r="M5" i="81"/>
  <c r="N4" i="24"/>
  <c r="L7" i="24"/>
  <c r="N5" i="24"/>
  <c r="L8" i="24"/>
  <c r="H9" i="18"/>
  <c r="N4" i="18"/>
  <c r="P6" i="81"/>
  <c r="N4" i="17"/>
  <c r="C15" i="20"/>
  <c r="G15" i="20"/>
  <c r="J15" i="24"/>
  <c r="G16" i="24"/>
  <c r="C16" i="20"/>
  <c r="J15" i="20"/>
  <c r="G16" i="20"/>
  <c r="J16" i="20"/>
  <c r="C15" i="24"/>
  <c r="J16" i="24"/>
  <c r="C16" i="24"/>
  <c r="G15" i="24"/>
  <c r="K7" i="38"/>
  <c r="K8" i="38"/>
  <c r="E4" i="41"/>
  <c r="E5" i="41"/>
  <c r="H8" i="41"/>
  <c r="E6" i="41"/>
  <c r="H7" i="41"/>
  <c r="H6" i="41"/>
  <c r="E4" i="66"/>
  <c r="E5" i="66"/>
  <c r="E6" i="66"/>
  <c r="H8" i="66"/>
  <c r="H7" i="66"/>
  <c r="H6" i="66"/>
  <c r="E6" i="12"/>
  <c r="E5" i="12"/>
  <c r="H7" i="12"/>
  <c r="E4" i="12"/>
  <c r="H8" i="12"/>
  <c r="H6" i="12"/>
  <c r="E4" i="70"/>
  <c r="E5" i="70"/>
  <c r="E6" i="70"/>
  <c r="H8" i="70"/>
  <c r="H7" i="70"/>
  <c r="H6" i="70"/>
  <c r="E6" i="58"/>
  <c r="E5" i="58"/>
  <c r="E4" i="58"/>
  <c r="H8" i="58"/>
  <c r="H7" i="58"/>
  <c r="H6" i="58"/>
  <c r="E6" i="59"/>
  <c r="E5" i="59"/>
  <c r="H6" i="59"/>
  <c r="E4" i="59"/>
  <c r="H8" i="59"/>
  <c r="H7" i="59"/>
  <c r="D6" i="24"/>
  <c r="D7" i="24"/>
  <c r="D8" i="54"/>
  <c r="D5" i="54"/>
  <c r="D12" i="54"/>
  <c r="D7" i="54"/>
  <c r="D11" i="54"/>
  <c r="D6" i="54"/>
  <c r="D3" i="54"/>
  <c r="D13" i="54"/>
  <c r="D4" i="54"/>
  <c r="D14" i="54"/>
  <c r="O7" i="37"/>
  <c r="L7" i="37"/>
  <c r="B8" i="38"/>
  <c r="O7" i="38"/>
  <c r="B8" i="39"/>
  <c r="L8" i="39"/>
  <c r="L7" i="39"/>
  <c r="O7" i="39"/>
  <c r="L8" i="20"/>
  <c r="L7" i="20"/>
  <c r="D6" i="20"/>
  <c r="D7" i="20"/>
  <c r="K6" i="38"/>
  <c r="H4" i="38"/>
  <c r="H5" i="38"/>
  <c r="L9" i="56"/>
  <c r="G9" i="56"/>
  <c r="B8" i="56"/>
  <c r="G8" i="38"/>
  <c r="P6" i="58"/>
  <c r="C8" i="12"/>
  <c r="C8" i="58"/>
  <c r="C8" i="59"/>
  <c r="B8" i="59"/>
  <c r="K4" i="58"/>
  <c r="K5" i="58"/>
  <c r="B4" i="58"/>
  <c r="B5" i="58"/>
  <c r="B8" i="58"/>
  <c r="D6" i="16"/>
  <c r="D8" i="16"/>
  <c r="D7" i="16"/>
  <c r="D5" i="12"/>
  <c r="D4" i="12"/>
  <c r="E6" i="74"/>
  <c r="N5" i="74"/>
  <c r="N4" i="74"/>
  <c r="E6" i="78"/>
  <c r="N5" i="78"/>
  <c r="N4" i="78"/>
  <c r="E6" i="79"/>
  <c r="N4" i="79"/>
  <c r="N5" i="79"/>
  <c r="E6" i="35"/>
  <c r="N6" i="35"/>
  <c r="N7" i="35"/>
  <c r="L7" i="16"/>
  <c r="L8" i="16"/>
  <c r="F15" i="74"/>
  <c r="F14" i="74"/>
  <c r="F14" i="35"/>
  <c r="D15" i="35"/>
  <c r="B16" i="35"/>
  <c r="F15" i="35"/>
  <c r="K16" i="35"/>
  <c r="K15" i="35"/>
  <c r="D16" i="35"/>
  <c r="B15" i="35"/>
  <c r="H16" i="78"/>
  <c r="N16" i="78"/>
  <c r="N15" i="78"/>
  <c r="K15" i="78"/>
  <c r="G16" i="78"/>
  <c r="K16" i="78"/>
  <c r="G15" i="78"/>
  <c r="B16" i="78"/>
  <c r="F15" i="78"/>
  <c r="F14" i="78"/>
  <c r="D16" i="78"/>
  <c r="D15" i="78"/>
  <c r="B15" i="78"/>
  <c r="H16" i="79"/>
  <c r="N16" i="79"/>
  <c r="N15" i="79"/>
  <c r="G15" i="79"/>
  <c r="B15" i="79"/>
  <c r="K16" i="79"/>
  <c r="K15" i="79"/>
  <c r="G16" i="79"/>
  <c r="F15" i="79"/>
  <c r="F14" i="79"/>
  <c r="D16" i="79"/>
  <c r="D15" i="79"/>
  <c r="B16" i="79"/>
  <c r="H16" i="74"/>
  <c r="H16" i="69"/>
  <c r="J16" i="69"/>
  <c r="H16" i="35"/>
  <c r="H5" i="41"/>
  <c r="H4" i="41"/>
  <c r="C8" i="41"/>
  <c r="C8" i="66"/>
  <c r="H4" i="66"/>
  <c r="H5" i="66"/>
  <c r="H4" i="12"/>
  <c r="F7" i="12"/>
  <c r="H5" i="12"/>
  <c r="F6" i="12"/>
  <c r="F6" i="58"/>
  <c r="F7" i="58"/>
  <c r="H4" i="58"/>
  <c r="H5" i="58"/>
  <c r="H5" i="59"/>
  <c r="H4" i="59"/>
  <c r="H4" i="26"/>
  <c r="C8" i="26"/>
  <c r="H5" i="26"/>
  <c r="N7" i="64"/>
  <c r="N6" i="26"/>
  <c r="N6" i="65"/>
  <c r="N6" i="64"/>
  <c r="K8" i="26"/>
  <c r="N7" i="26"/>
  <c r="O4" i="26"/>
  <c r="O5" i="26"/>
  <c r="O6" i="26"/>
  <c r="N7" i="65"/>
  <c r="O5" i="41"/>
  <c r="D6" i="41"/>
  <c r="N7" i="41"/>
  <c r="O4" i="41"/>
  <c r="D7" i="66"/>
  <c r="K8" i="41"/>
  <c r="D8" i="41"/>
  <c r="O6" i="41"/>
  <c r="D6" i="66"/>
  <c r="N7" i="66"/>
  <c r="N6" i="66"/>
  <c r="D7" i="41"/>
  <c r="N6" i="41"/>
  <c r="F5" i="65"/>
  <c r="L7" i="65"/>
  <c r="K7" i="65"/>
  <c r="K6" i="65"/>
  <c r="F4" i="65"/>
  <c r="L7" i="64"/>
  <c r="K7" i="64"/>
  <c r="F4" i="64"/>
  <c r="K6" i="64"/>
  <c r="F5" i="64"/>
  <c r="K8" i="66"/>
  <c r="O4" i="66"/>
  <c r="O6" i="66"/>
  <c r="O5" i="66"/>
  <c r="O5" i="12"/>
  <c r="K8" i="12"/>
  <c r="D7" i="58"/>
  <c r="K8" i="58"/>
  <c r="O5" i="58"/>
  <c r="O5" i="59"/>
  <c r="K8" i="59"/>
  <c r="O6" i="59"/>
  <c r="N6" i="59"/>
  <c r="N7" i="59"/>
  <c r="D7" i="59"/>
  <c r="D6" i="59"/>
  <c r="O4" i="59"/>
  <c r="E6" i="26"/>
  <c r="E5" i="26"/>
  <c r="E4" i="26"/>
  <c r="F5" i="26"/>
  <c r="F4" i="26"/>
  <c r="K7" i="26"/>
  <c r="K6" i="26"/>
  <c r="E6" i="64"/>
  <c r="E5" i="64"/>
  <c r="E4" i="64"/>
  <c r="K7" i="41"/>
  <c r="F5" i="66"/>
  <c r="F4" i="66"/>
  <c r="L7" i="66"/>
  <c r="K7" i="66"/>
  <c r="F4" i="12"/>
  <c r="F5" i="12"/>
  <c r="K6" i="12"/>
  <c r="K7" i="12"/>
  <c r="F5" i="58"/>
  <c r="F4" i="58"/>
  <c r="K6" i="58"/>
  <c r="K7" i="58"/>
  <c r="D4" i="55"/>
  <c r="K4" i="55"/>
  <c r="I5" i="55"/>
  <c r="F4" i="55"/>
  <c r="E7" i="55"/>
  <c r="F5" i="55"/>
  <c r="G8" i="55"/>
  <c r="H4" i="55"/>
  <c r="H5" i="55"/>
  <c r="F7" i="55"/>
  <c r="H6" i="55"/>
  <c r="H8" i="55"/>
  <c r="D8" i="55"/>
  <c r="M4" i="55"/>
  <c r="K6" i="55"/>
  <c r="M8" i="55"/>
  <c r="I8" i="55"/>
  <c r="K5" i="55"/>
  <c r="L7" i="55"/>
  <c r="K9" i="55"/>
  <c r="G4" i="55"/>
  <c r="K8" i="55"/>
  <c r="L8" i="55"/>
  <c r="D5" i="55"/>
  <c r="G9" i="55"/>
  <c r="D9" i="55"/>
  <c r="F6" i="55"/>
  <c r="L9" i="55"/>
  <c r="G6" i="55"/>
  <c r="M9" i="55"/>
  <c r="E9" i="55"/>
  <c r="I7" i="55"/>
  <c r="M5" i="55"/>
  <c r="M7" i="55"/>
  <c r="L4" i="55"/>
  <c r="L6" i="55"/>
  <c r="E4" i="55"/>
  <c r="I9" i="55"/>
  <c r="J5" i="55"/>
  <c r="J9" i="55"/>
  <c r="I4" i="55"/>
  <c r="G5" i="55"/>
  <c r="F9" i="55"/>
  <c r="G7" i="55"/>
  <c r="E8" i="55"/>
  <c r="I6" i="55"/>
  <c r="E6" i="55"/>
  <c r="M6" i="55"/>
  <c r="J8" i="55"/>
  <c r="L5" i="55"/>
  <c r="K7" i="55"/>
  <c r="H7" i="55"/>
  <c r="J4" i="55"/>
  <c r="E5" i="55"/>
  <c r="H9" i="55"/>
  <c r="F8" i="55"/>
  <c r="F4" i="59"/>
  <c r="K7" i="59"/>
  <c r="K6" i="59"/>
  <c r="F5" i="59"/>
  <c r="D4" i="21"/>
  <c r="E7" i="21"/>
  <c r="L4" i="21"/>
  <c r="F9" i="21"/>
  <c r="M7" i="21"/>
  <c r="D5" i="21"/>
  <c r="K6" i="21"/>
  <c r="E8" i="21"/>
  <c r="L8" i="21"/>
  <c r="G5" i="21"/>
  <c r="N4" i="21"/>
  <c r="H5" i="21"/>
  <c r="I4" i="21"/>
  <c r="E6" i="21"/>
  <c r="K9" i="21"/>
  <c r="E9" i="21"/>
  <c r="M5" i="21"/>
  <c r="G8" i="21"/>
  <c r="N8" i="21"/>
  <c r="D9" i="21"/>
  <c r="F8" i="21"/>
  <c r="L5" i="21"/>
  <c r="G4" i="21"/>
  <c r="M9" i="21"/>
  <c r="H6" i="21"/>
  <c r="O5" i="21"/>
  <c r="M6" i="21"/>
  <c r="K7" i="21"/>
  <c r="D8" i="21"/>
  <c r="L9" i="21"/>
  <c r="G7" i="21"/>
  <c r="H9" i="21"/>
  <c r="O8" i="21"/>
  <c r="N9" i="21"/>
  <c r="L6" i="21"/>
  <c r="G6" i="21"/>
  <c r="H8" i="21"/>
  <c r="O6" i="21"/>
  <c r="I7" i="21"/>
  <c r="K4" i="21"/>
  <c r="G9" i="21"/>
  <c r="O4" i="21"/>
  <c r="I6" i="21"/>
  <c r="F4" i="21"/>
  <c r="J5" i="21"/>
  <c r="L7" i="21"/>
  <c r="H4" i="21"/>
  <c r="O9" i="21"/>
  <c r="I9" i="21"/>
  <c r="F5" i="21"/>
  <c r="J9" i="21"/>
  <c r="M4" i="21"/>
  <c r="H7" i="21"/>
  <c r="E4" i="21"/>
  <c r="J4" i="21"/>
  <c r="F6" i="21"/>
  <c r="K5" i="21"/>
  <c r="M8" i="21"/>
  <c r="I5" i="21"/>
  <c r="E5" i="21"/>
  <c r="J8" i="21"/>
  <c r="F7" i="21"/>
  <c r="K8" i="21"/>
  <c r="N5" i="21"/>
  <c r="I8" i="21"/>
  <c r="O7" i="21"/>
  <c r="C5" i="13"/>
  <c r="E7" i="13"/>
  <c r="D8" i="13"/>
  <c r="E8" i="13"/>
  <c r="G8" i="13"/>
  <c r="F7" i="13"/>
  <c r="G6" i="13"/>
  <c r="D7" i="13"/>
  <c r="G7" i="13"/>
  <c r="F5" i="13"/>
  <c r="C8" i="13"/>
  <c r="G5" i="13"/>
  <c r="F6" i="13"/>
  <c r="D6" i="13"/>
  <c r="F8" i="13"/>
  <c r="E6" i="13"/>
  <c r="C16" i="64"/>
  <c r="M14" i="69"/>
  <c r="C14" i="69"/>
  <c r="J14" i="69"/>
  <c r="C15" i="69"/>
  <c r="C16" i="69"/>
  <c r="D16" i="69"/>
  <c r="D15" i="69"/>
  <c r="C4" i="78"/>
  <c r="G4" i="78"/>
  <c r="K4" i="78"/>
  <c r="N6" i="78"/>
  <c r="G5" i="78"/>
  <c r="J6" i="78"/>
  <c r="O4" i="78"/>
  <c r="I6" i="78"/>
  <c r="M7" i="78"/>
  <c r="H8" i="78"/>
  <c r="C8" i="78"/>
  <c r="G8" i="78"/>
  <c r="L8" i="78"/>
  <c r="B8" i="78"/>
  <c r="K6" i="78"/>
  <c r="J5" i="78"/>
  <c r="C5" i="78"/>
  <c r="O7" i="78"/>
  <c r="M6" i="78"/>
  <c r="H4" i="78"/>
  <c r="K5" i="78"/>
  <c r="E4" i="78"/>
  <c r="F5" i="78"/>
  <c r="F8" i="78"/>
  <c r="L7" i="78"/>
  <c r="F6" i="78"/>
  <c r="I7" i="78"/>
  <c r="C6" i="78"/>
  <c r="F7" i="78"/>
  <c r="L6" i="78"/>
  <c r="D7" i="78"/>
  <c r="K8" i="78"/>
  <c r="D8" i="78"/>
  <c r="M4" i="78"/>
  <c r="M8" i="78"/>
  <c r="B5" i="78"/>
  <c r="L4" i="78"/>
  <c r="H7" i="78"/>
  <c r="D5" i="78"/>
  <c r="I4" i="78"/>
  <c r="J7" i="78"/>
  <c r="E5" i="78"/>
  <c r="I5" i="78"/>
  <c r="L5" i="78"/>
  <c r="O5" i="78"/>
  <c r="O6" i="78"/>
  <c r="G6" i="78"/>
  <c r="M5" i="78"/>
  <c r="C7" i="78"/>
  <c r="G7" i="78"/>
  <c r="I8" i="78"/>
  <c r="D6" i="78"/>
  <c r="O8" i="78"/>
  <c r="N7" i="78"/>
  <c r="J8" i="78"/>
  <c r="N8" i="78"/>
  <c r="B6" i="78"/>
  <c r="K7" i="78"/>
  <c r="F4" i="78"/>
  <c r="J4" i="78"/>
  <c r="D4" i="78"/>
  <c r="B7" i="78"/>
  <c r="D8" i="43"/>
  <c r="L8" i="43"/>
  <c r="N4" i="43"/>
  <c r="N5" i="43"/>
  <c r="K5" i="43"/>
  <c r="K4" i="43"/>
  <c r="L4" i="43"/>
  <c r="M4" i="43"/>
  <c r="M5" i="43"/>
  <c r="L5" i="43"/>
  <c r="L8" i="69"/>
  <c r="D8" i="69"/>
  <c r="H4" i="69"/>
  <c r="H5" i="69"/>
  <c r="L7" i="43"/>
  <c r="H4" i="43"/>
  <c r="H5" i="43"/>
  <c r="F5" i="43"/>
  <c r="N7" i="28"/>
  <c r="L7" i="28"/>
  <c r="L6" i="28"/>
  <c r="K6" i="28"/>
  <c r="K7" i="28"/>
  <c r="H8" i="28"/>
  <c r="H7" i="28"/>
  <c r="H6" i="28"/>
  <c r="H5" i="28"/>
  <c r="P8" i="28"/>
  <c r="H4" i="28"/>
  <c r="P7" i="28"/>
  <c r="C7" i="28"/>
  <c r="N6" i="28"/>
  <c r="C6" i="28"/>
  <c r="L5" i="71"/>
  <c r="I6" i="71"/>
  <c r="O8" i="71"/>
  <c r="E7" i="71"/>
  <c r="G5" i="71"/>
  <c r="D8" i="71"/>
  <c r="K7" i="71"/>
  <c r="H5" i="71"/>
  <c r="G7" i="71"/>
  <c r="L4" i="71"/>
  <c r="I5" i="71"/>
  <c r="F8" i="71"/>
  <c r="E6" i="71"/>
  <c r="D7" i="71"/>
  <c r="M7" i="71"/>
  <c r="J6" i="71"/>
  <c r="M6" i="71"/>
  <c r="N8" i="71"/>
  <c r="J4" i="71"/>
  <c r="H7" i="71"/>
  <c r="N7" i="71"/>
  <c r="I4" i="71"/>
  <c r="F7" i="71"/>
  <c r="E5" i="71"/>
  <c r="D6" i="71"/>
  <c r="L8" i="71"/>
  <c r="C7" i="71"/>
  <c r="L7" i="71"/>
  <c r="G6" i="71"/>
  <c r="L6" i="71"/>
  <c r="E8" i="71"/>
  <c r="N4" i="71"/>
  <c r="F6" i="71"/>
  <c r="E4" i="71"/>
  <c r="D5" i="71"/>
  <c r="H6" i="71"/>
  <c r="O7" i="71"/>
  <c r="I7" i="71"/>
  <c r="F5" i="71"/>
  <c r="D4" i="71"/>
  <c r="K5" i="71"/>
  <c r="C6" i="71"/>
  <c r="K4" i="71"/>
  <c r="G8" i="71"/>
  <c r="F4" i="71"/>
  <c r="M4" i="71"/>
  <c r="C8" i="71"/>
  <c r="K6" i="71"/>
  <c r="H4" i="71"/>
  <c r="N5" i="71"/>
  <c r="H8" i="71"/>
  <c r="N6" i="71"/>
  <c r="J8" i="71"/>
  <c r="G4" i="71"/>
  <c r="M8" i="71"/>
  <c r="K8" i="71"/>
  <c r="J7" i="71"/>
  <c r="M5" i="71"/>
  <c r="O5" i="71"/>
  <c r="J5" i="71"/>
  <c r="I8" i="71"/>
  <c r="C4" i="71"/>
  <c r="O6" i="71"/>
  <c r="C5" i="71"/>
  <c r="C4" i="68"/>
  <c r="F5" i="68"/>
  <c r="O7" i="68"/>
  <c r="L6" i="68"/>
  <c r="N7" i="68"/>
  <c r="M7" i="68"/>
  <c r="I8" i="68"/>
  <c r="G7" i="68"/>
  <c r="I7" i="68"/>
  <c r="O8" i="68"/>
  <c r="D4" i="68"/>
  <c r="F8" i="68"/>
  <c r="K7" i="68"/>
  <c r="D6" i="68"/>
  <c r="J7" i="68"/>
  <c r="N6" i="68"/>
  <c r="E5" i="68"/>
  <c r="F6" i="68"/>
  <c r="M6" i="68"/>
  <c r="H8" i="68"/>
  <c r="G6" i="68"/>
  <c r="C7" i="68"/>
  <c r="O5" i="68"/>
  <c r="M8" i="68"/>
  <c r="N8" i="68"/>
  <c r="F7" i="68"/>
  <c r="E4" i="68"/>
  <c r="N4" i="68"/>
  <c r="M5" i="68"/>
  <c r="I6" i="68"/>
  <c r="H7" i="68"/>
  <c r="G5" i="68"/>
  <c r="C6" i="68"/>
  <c r="G8" i="68"/>
  <c r="L8" i="68"/>
  <c r="G4" i="68"/>
  <c r="L4" i="68"/>
  <c r="D8" i="68"/>
  <c r="M4" i="68"/>
  <c r="I5" i="68"/>
  <c r="H6" i="68"/>
  <c r="C5" i="68"/>
  <c r="N5" i="68"/>
  <c r="E7" i="68"/>
  <c r="O6" i="68"/>
  <c r="K6" i="68"/>
  <c r="I4" i="68"/>
  <c r="H5" i="68"/>
  <c r="K5" i="68"/>
  <c r="L5" i="68"/>
  <c r="J4" i="68"/>
  <c r="E6" i="68"/>
  <c r="D5" i="68"/>
  <c r="H4" i="68"/>
  <c r="E8" i="68"/>
  <c r="L7" i="68"/>
  <c r="K4" i="68"/>
  <c r="K8" i="68"/>
  <c r="J5" i="68"/>
  <c r="D7" i="68"/>
  <c r="C8" i="68"/>
  <c r="J6" i="68"/>
  <c r="J8" i="68"/>
  <c r="F4" i="68"/>
  <c r="O8" i="40"/>
  <c r="C8" i="40"/>
  <c r="D6" i="40"/>
  <c r="D5" i="40"/>
  <c r="D4" i="40"/>
  <c r="L5" i="40"/>
  <c r="F8" i="40"/>
  <c r="C7" i="40"/>
  <c r="D8" i="40"/>
  <c r="M4" i="40"/>
  <c r="N5" i="40"/>
  <c r="L4" i="40"/>
  <c r="O5" i="40"/>
  <c r="G8" i="40"/>
  <c r="F7" i="40"/>
  <c r="C6" i="40"/>
  <c r="L6" i="40"/>
  <c r="G7" i="40"/>
  <c r="F6" i="40"/>
  <c r="J7" i="40"/>
  <c r="C5" i="40"/>
  <c r="K8" i="40"/>
  <c r="L7" i="40"/>
  <c r="E5" i="40"/>
  <c r="N7" i="40"/>
  <c r="M5" i="40"/>
  <c r="H8" i="40"/>
  <c r="G6" i="40"/>
  <c r="F5" i="40"/>
  <c r="O7" i="40"/>
  <c r="J6" i="40"/>
  <c r="C4" i="40"/>
  <c r="J8" i="40"/>
  <c r="K7" i="40"/>
  <c r="E4" i="40"/>
  <c r="H7" i="40"/>
  <c r="G5" i="40"/>
  <c r="F4" i="40"/>
  <c r="E8" i="40"/>
  <c r="I8" i="40"/>
  <c r="M8" i="40"/>
  <c r="J5" i="40"/>
  <c r="I6" i="40"/>
  <c r="K6" i="40"/>
  <c r="K4" i="40"/>
  <c r="E6" i="40"/>
  <c r="H4" i="40"/>
  <c r="N4" i="40"/>
  <c r="H6" i="40"/>
  <c r="G4" i="40"/>
  <c r="E7" i="40"/>
  <c r="I4" i="40"/>
  <c r="J4" i="40"/>
  <c r="M7" i="40"/>
  <c r="I7" i="40"/>
  <c r="L8" i="40"/>
  <c r="K5" i="40"/>
  <c r="H5" i="40"/>
  <c r="N8" i="40"/>
  <c r="M6" i="40"/>
  <c r="I5" i="40"/>
  <c r="O6" i="40"/>
  <c r="N6" i="40"/>
  <c r="D7" i="40"/>
  <c r="K7" i="13"/>
  <c r="H4" i="13"/>
  <c r="K8" i="13"/>
  <c r="H5" i="13"/>
  <c r="C4" i="74"/>
  <c r="M8" i="74"/>
  <c r="H4" i="74"/>
  <c r="J7" i="74"/>
  <c r="M4" i="74"/>
  <c r="F8" i="74"/>
  <c r="L7" i="74"/>
  <c r="G5" i="74"/>
  <c r="C5" i="74"/>
  <c r="N7" i="74"/>
  <c r="M5" i="74"/>
  <c r="H7" i="74"/>
  <c r="J8" i="74"/>
  <c r="M7" i="74"/>
  <c r="J4" i="74"/>
  <c r="G8" i="74"/>
  <c r="C6" i="74"/>
  <c r="D4" i="74"/>
  <c r="M6" i="74"/>
  <c r="K4" i="74"/>
  <c r="N6" i="74"/>
  <c r="J5" i="74"/>
  <c r="C7" i="74"/>
  <c r="D5" i="74"/>
  <c r="E4" i="74"/>
  <c r="K5" i="74"/>
  <c r="N8" i="74"/>
  <c r="B8" i="74"/>
  <c r="C8" i="74"/>
  <c r="D6" i="74"/>
  <c r="E5" i="74"/>
  <c r="I4" i="74"/>
  <c r="K6" i="74"/>
  <c r="B5" i="74"/>
  <c r="D7" i="74"/>
  <c r="I5" i="74"/>
  <c r="K7" i="74"/>
  <c r="L6" i="74"/>
  <c r="L8" i="74"/>
  <c r="F4" i="74"/>
  <c r="D8" i="74"/>
  <c r="I6" i="74"/>
  <c r="K8" i="74"/>
  <c r="F5" i="74"/>
  <c r="J6" i="74"/>
  <c r="F7" i="74"/>
  <c r="B6" i="74"/>
  <c r="I7" i="74"/>
  <c r="L4" i="74"/>
  <c r="G6" i="74"/>
  <c r="G4" i="74"/>
  <c r="F6" i="74"/>
  <c r="B7" i="74"/>
  <c r="I8" i="74"/>
  <c r="L5" i="74"/>
  <c r="G7" i="74"/>
  <c r="H8" i="74"/>
  <c r="D6" i="43"/>
  <c r="D7" i="43"/>
  <c r="N4" i="69"/>
  <c r="N5" i="69"/>
  <c r="K5" i="69"/>
  <c r="K4" i="69"/>
  <c r="D7" i="69"/>
  <c r="D6" i="69"/>
  <c r="G4" i="80"/>
  <c r="G6" i="80"/>
  <c r="G8" i="80"/>
  <c r="H4" i="80"/>
  <c r="H6" i="80"/>
  <c r="H8" i="80"/>
  <c r="I4" i="80"/>
  <c r="I6" i="80"/>
  <c r="I8" i="80"/>
  <c r="J4" i="80"/>
  <c r="J6" i="80"/>
  <c r="J8" i="80"/>
  <c r="K4" i="80"/>
  <c r="K6" i="80"/>
  <c r="K8" i="80"/>
  <c r="L4" i="80"/>
  <c r="G5" i="80"/>
  <c r="G7" i="80"/>
  <c r="E6" i="80"/>
  <c r="H5" i="80"/>
  <c r="H7" i="80"/>
  <c r="E7" i="80"/>
  <c r="I5" i="80"/>
  <c r="I7" i="80"/>
  <c r="E8" i="80"/>
  <c r="J5" i="80"/>
  <c r="J7" i="80"/>
  <c r="E9" i="80"/>
  <c r="K5" i="80"/>
  <c r="K7" i="80"/>
  <c r="L5" i="80"/>
  <c r="E4" i="81"/>
  <c r="I5" i="81"/>
  <c r="E7" i="81"/>
  <c r="I8" i="81"/>
  <c r="F4" i="81"/>
  <c r="F7" i="81"/>
  <c r="J8" i="81"/>
  <c r="G4" i="81"/>
  <c r="K5" i="81"/>
  <c r="G7" i="81"/>
  <c r="K8" i="81"/>
  <c r="H4" i="81"/>
  <c r="L5" i="81"/>
  <c r="H7" i="81"/>
  <c r="L8" i="81"/>
  <c r="I4" i="81"/>
  <c r="E6" i="81"/>
  <c r="I7" i="81"/>
  <c r="E9" i="81"/>
  <c r="F6" i="81"/>
  <c r="J7" i="81"/>
  <c r="F9" i="81"/>
  <c r="K4" i="81"/>
  <c r="G6" i="81"/>
  <c r="K7" i="81"/>
  <c r="G9" i="81"/>
  <c r="L4" i="81"/>
  <c r="H6" i="81"/>
  <c r="L7" i="81"/>
  <c r="H9" i="81"/>
  <c r="E5" i="81"/>
  <c r="I6" i="81"/>
  <c r="E8" i="81"/>
  <c r="I9" i="81"/>
  <c r="F5" i="81"/>
  <c r="J6" i="81"/>
  <c r="F8" i="81"/>
  <c r="J9" i="81"/>
  <c r="G5" i="81"/>
  <c r="K6" i="81"/>
  <c r="G8" i="81"/>
  <c r="K9" i="81"/>
  <c r="H5" i="81"/>
  <c r="L6" i="81"/>
  <c r="H8" i="81"/>
  <c r="L9" i="81"/>
  <c r="BQ6" i="1"/>
  <c r="B7" i="1"/>
  <c r="E7" i="84" l="1"/>
  <c r="BH449" i="1"/>
  <c r="E8" i="84"/>
  <c r="BH469" i="1"/>
  <c r="L4" i="84"/>
  <c r="BH1107" i="1"/>
  <c r="L5" i="84"/>
  <c r="BH1123" i="1"/>
  <c r="E4" i="85"/>
  <c r="BH515" i="1"/>
  <c r="E5" i="85"/>
  <c r="BH529" i="1"/>
  <c r="L7" i="85"/>
  <c r="BH1043" i="1"/>
  <c r="L8" i="85"/>
  <c r="BH1060" i="1"/>
  <c r="C13" i="82" l="1"/>
  <c r="D13" i="82"/>
  <c r="E13" i="82"/>
  <c r="F13" i="82"/>
  <c r="G13" i="82"/>
  <c r="H13" i="82"/>
  <c r="I13" i="82"/>
  <c r="J13" i="82"/>
  <c r="K13" i="82"/>
  <c r="L13" i="82"/>
  <c r="M13" i="82"/>
  <c r="N13" i="82"/>
  <c r="O13" i="82"/>
  <c r="P13" i="82"/>
  <c r="C14" i="82"/>
  <c r="D14" i="82"/>
  <c r="E14" i="82"/>
  <c r="G14" i="82"/>
  <c r="H14" i="82"/>
  <c r="I14" i="82"/>
  <c r="J14" i="82"/>
  <c r="K14" i="82"/>
  <c r="L14" i="82"/>
  <c r="M14" i="82"/>
  <c r="N14" i="82"/>
  <c r="O14" i="82"/>
  <c r="P14" i="82"/>
  <c r="C15" i="82"/>
  <c r="E15" i="82"/>
  <c r="H15" i="82"/>
  <c r="I15" i="82"/>
  <c r="L15" i="82"/>
  <c r="O15" i="82"/>
  <c r="P15" i="82"/>
  <c r="C16" i="82"/>
  <c r="E16" i="82"/>
  <c r="I16" i="82"/>
  <c r="L16" i="82"/>
  <c r="O16" i="82"/>
  <c r="P16" i="82"/>
  <c r="B14" i="82"/>
  <c r="B13" i="82"/>
  <c r="I4" i="82"/>
  <c r="J4" i="82"/>
  <c r="K4" i="82"/>
  <c r="L4" i="82"/>
  <c r="I5" i="82"/>
  <c r="J5" i="82"/>
  <c r="K5" i="82"/>
  <c r="L5" i="82"/>
  <c r="I6" i="82"/>
  <c r="J6" i="82"/>
  <c r="I7" i="82"/>
  <c r="J7" i="82"/>
  <c r="P7" i="82"/>
  <c r="I8" i="82"/>
  <c r="J8" i="82"/>
  <c r="P8" i="82"/>
  <c r="G9" i="82"/>
  <c r="I9" i="82"/>
  <c r="J9" i="82"/>
  <c r="P9" i="82"/>
  <c r="B4" i="82"/>
  <c r="C13" i="83"/>
  <c r="D13" i="83"/>
  <c r="E13" i="83"/>
  <c r="F13" i="83"/>
  <c r="G13" i="83"/>
  <c r="H13" i="83"/>
  <c r="I13" i="83"/>
  <c r="J13" i="83"/>
  <c r="K13" i="83"/>
  <c r="L13" i="83"/>
  <c r="M13" i="83"/>
  <c r="N13" i="83"/>
  <c r="O13" i="83"/>
  <c r="P13" i="83"/>
  <c r="C14" i="83"/>
  <c r="D14" i="83"/>
  <c r="E14" i="83"/>
  <c r="F14" i="83"/>
  <c r="G14" i="83"/>
  <c r="H14" i="83"/>
  <c r="I14" i="83"/>
  <c r="J14" i="83"/>
  <c r="K14" i="83"/>
  <c r="L14" i="83"/>
  <c r="M14" i="83"/>
  <c r="N14" i="83"/>
  <c r="O14" i="83"/>
  <c r="P14" i="83"/>
  <c r="C15" i="83"/>
  <c r="E15" i="83"/>
  <c r="G15" i="83"/>
  <c r="H15" i="83"/>
  <c r="I15" i="83"/>
  <c r="J15" i="83"/>
  <c r="K15" i="83"/>
  <c r="L15" i="83"/>
  <c r="N15" i="83"/>
  <c r="O15" i="83"/>
  <c r="P15" i="83"/>
  <c r="C16" i="83"/>
  <c r="E16" i="83"/>
  <c r="G16" i="83"/>
  <c r="H16" i="83"/>
  <c r="I16" i="83"/>
  <c r="J16" i="83"/>
  <c r="K16" i="83"/>
  <c r="L16" i="83"/>
  <c r="N16" i="83"/>
  <c r="O16" i="83"/>
  <c r="P16" i="83"/>
  <c r="B14" i="83"/>
  <c r="B15" i="83"/>
  <c r="B16" i="83"/>
  <c r="B13" i="83"/>
  <c r="I4" i="83"/>
  <c r="J4" i="83"/>
  <c r="K4" i="83"/>
  <c r="L4" i="83"/>
  <c r="N4" i="83"/>
  <c r="P4" i="83"/>
  <c r="I5" i="83"/>
  <c r="J5" i="83"/>
  <c r="K5" i="83"/>
  <c r="L5" i="83"/>
  <c r="I6" i="83"/>
  <c r="J6" i="83"/>
  <c r="E7" i="83"/>
  <c r="G7" i="83"/>
  <c r="I7" i="83"/>
  <c r="J7" i="83"/>
  <c r="P7" i="83"/>
  <c r="E8" i="83"/>
  <c r="I8" i="83"/>
  <c r="J8" i="83"/>
  <c r="P8" i="83"/>
  <c r="C9" i="83"/>
  <c r="E9" i="83"/>
  <c r="H9" i="83"/>
  <c r="I9" i="83"/>
  <c r="J9" i="83"/>
  <c r="K9" i="83"/>
  <c r="O9" i="83"/>
  <c r="P9" i="83"/>
  <c r="L8" i="79" l="1"/>
  <c r="D4" i="79"/>
  <c r="H13" i="79"/>
  <c r="I6" i="79"/>
  <c r="E4" i="79"/>
  <c r="E15" i="79"/>
  <c r="O5" i="79"/>
  <c r="O16" i="79"/>
  <c r="K14" i="79"/>
  <c r="B4" i="79"/>
  <c r="J14" i="79"/>
  <c r="O9" i="79"/>
  <c r="K7" i="79"/>
  <c r="C14" i="79"/>
  <c r="N9" i="79"/>
  <c r="J7" i="79"/>
  <c r="F5" i="79"/>
  <c r="F16" i="79"/>
  <c r="P13" i="79"/>
  <c r="G9" i="79"/>
  <c r="C7" i="79"/>
  <c r="M4" i="79"/>
  <c r="M15" i="79"/>
  <c r="I13" i="79"/>
  <c r="L15" i="79"/>
  <c r="J13" i="79"/>
  <c r="E13" i="80"/>
  <c r="I15" i="80"/>
  <c r="G13" i="80"/>
  <c r="I13" i="81"/>
  <c r="P14" i="80"/>
  <c r="B16" i="80"/>
  <c r="O14" i="80"/>
  <c r="H14" i="80"/>
  <c r="L16" i="80"/>
  <c r="G14" i="80"/>
  <c r="B9" i="80"/>
  <c r="B8" i="80"/>
  <c r="E5" i="80"/>
  <c r="N13" i="80"/>
  <c r="C13" i="80"/>
  <c r="L9" i="80"/>
  <c r="C16" i="80"/>
  <c r="M13" i="80"/>
  <c r="J15" i="80"/>
  <c r="F13" i="80"/>
  <c r="O16" i="81"/>
  <c r="G16" i="81"/>
  <c r="C13" i="81"/>
  <c r="E15" i="81"/>
  <c r="K14" i="81"/>
  <c r="C14" i="81"/>
  <c r="P13" i="81"/>
  <c r="P9" i="81"/>
  <c r="N16" i="81"/>
  <c r="H13" i="81"/>
  <c r="P16" i="81"/>
  <c r="N15" i="81"/>
  <c r="L14" i="81"/>
  <c r="D14" i="81"/>
  <c r="J13" i="81"/>
  <c r="O9" i="81"/>
  <c r="N9" i="81"/>
  <c r="E16" i="81"/>
  <c r="C15" i="81"/>
  <c r="I14" i="81"/>
  <c r="O13" i="81"/>
  <c r="G13" i="81"/>
  <c r="B13" i="81"/>
  <c r="L16" i="81"/>
  <c r="J15" i="81"/>
  <c r="P14" i="81"/>
  <c r="H14" i="81"/>
  <c r="N13" i="81"/>
  <c r="F13" i="81"/>
  <c r="J14" i="81"/>
  <c r="B16" i="81"/>
  <c r="C16" i="81"/>
  <c r="I15" i="81"/>
  <c r="O14" i="81"/>
  <c r="G14" i="81"/>
  <c r="M13" i="81"/>
  <c r="E13" i="81"/>
  <c r="L15" i="81"/>
  <c r="C9" i="81"/>
  <c r="B15" i="81"/>
  <c r="J16" i="81"/>
  <c r="P15" i="81"/>
  <c r="N14" i="81"/>
  <c r="F14" i="81"/>
  <c r="L13" i="81"/>
  <c r="D13" i="81"/>
  <c r="B9" i="81"/>
  <c r="B14" i="81"/>
  <c r="I16" i="81"/>
  <c r="O15" i="81"/>
  <c r="G15" i="81"/>
  <c r="M14" i="81"/>
  <c r="E14" i="81"/>
  <c r="K13" i="81"/>
  <c r="C9" i="80"/>
  <c r="B15" i="80"/>
  <c r="J16" i="80"/>
  <c r="P15" i="80"/>
  <c r="N14" i="80"/>
  <c r="F14" i="80"/>
  <c r="L13" i="80"/>
  <c r="D13" i="80"/>
  <c r="J9" i="80"/>
  <c r="B14" i="80"/>
  <c r="I16" i="80"/>
  <c r="O15" i="80"/>
  <c r="G15" i="80"/>
  <c r="M14" i="80"/>
  <c r="E14" i="80"/>
  <c r="K13" i="80"/>
  <c r="I9" i="80"/>
  <c r="O8" i="80"/>
  <c r="P16" i="80"/>
  <c r="N15" i="80"/>
  <c r="L14" i="80"/>
  <c r="D14" i="80"/>
  <c r="J13" i="80"/>
  <c r="P9" i="80"/>
  <c r="O16" i="80"/>
  <c r="G16" i="80"/>
  <c r="E15" i="80"/>
  <c r="K14" i="80"/>
  <c r="C14" i="80"/>
  <c r="I13" i="80"/>
  <c r="O9" i="80"/>
  <c r="G9" i="80"/>
  <c r="E4" i="80"/>
  <c r="N16" i="80"/>
  <c r="L15" i="80"/>
  <c r="J14" i="80"/>
  <c r="P13" i="80"/>
  <c r="H13" i="80"/>
  <c r="N9" i="80"/>
  <c r="E16" i="80"/>
  <c r="C15" i="80"/>
  <c r="I14" i="80"/>
  <c r="O13" i="80"/>
  <c r="B9" i="79"/>
  <c r="M9" i="79"/>
  <c r="I7" i="79"/>
  <c r="G6" i="79"/>
  <c r="M5" i="79"/>
  <c r="E5" i="79"/>
  <c r="C4" i="79"/>
  <c r="M16" i="79"/>
  <c r="E16" i="79"/>
  <c r="C15" i="79"/>
  <c r="I14" i="79"/>
  <c r="O13" i="79"/>
  <c r="G13" i="79"/>
  <c r="B8" i="79"/>
  <c r="L9" i="79"/>
  <c r="D9" i="79"/>
  <c r="J8" i="79"/>
  <c r="P7" i="79"/>
  <c r="D5" i="79"/>
  <c r="J4" i="79"/>
  <c r="B13" i="79"/>
  <c r="L16" i="79"/>
  <c r="J15" i="79"/>
  <c r="P14" i="79"/>
  <c r="H14" i="79"/>
  <c r="N13" i="79"/>
  <c r="F13" i="79"/>
  <c r="I8" i="79"/>
  <c r="G7" i="79"/>
  <c r="C5" i="79"/>
  <c r="I4" i="79"/>
  <c r="C16" i="79"/>
  <c r="I15" i="79"/>
  <c r="O14" i="79"/>
  <c r="G14" i="79"/>
  <c r="M13" i="79"/>
  <c r="E13" i="79"/>
  <c r="J9" i="79"/>
  <c r="P8" i="79"/>
  <c r="J5" i="79"/>
  <c r="J16" i="79"/>
  <c r="P15" i="79"/>
  <c r="H15" i="79"/>
  <c r="N14" i="79"/>
  <c r="L13" i="79"/>
  <c r="D13" i="79"/>
  <c r="I9" i="79"/>
  <c r="O8" i="79"/>
  <c r="G8" i="79"/>
  <c r="K6" i="79"/>
  <c r="C6" i="79"/>
  <c r="I5" i="79"/>
  <c r="O4" i="79"/>
  <c r="B14" i="79"/>
  <c r="I16" i="79"/>
  <c r="O15" i="79"/>
  <c r="M14" i="79"/>
  <c r="E14" i="79"/>
  <c r="K13" i="79"/>
  <c r="C13" i="79"/>
  <c r="P9" i="79"/>
  <c r="N8" i="79"/>
  <c r="L7" i="79"/>
  <c r="J6" i="79"/>
  <c r="F4" i="79"/>
  <c r="P16" i="79"/>
  <c r="L14" i="79"/>
  <c r="D14" i="79"/>
  <c r="BH1400" i="1" l="1"/>
  <c r="BH910" i="1"/>
  <c r="BH630" i="1" l="1"/>
  <c r="P4" i="84"/>
  <c r="P4" i="82" l="1"/>
  <c r="BH464" i="1"/>
  <c r="BH373" i="1"/>
  <c r="BH347" i="1"/>
  <c r="BH1264" i="1" l="1"/>
  <c r="BH349" i="1" l="1"/>
  <c r="BH374" i="1"/>
  <c r="BH375" i="1"/>
  <c r="BH1152" i="1"/>
  <c r="BH1153" i="1"/>
  <c r="BH1175" i="1"/>
  <c r="BH1176" i="1"/>
  <c r="BH1494" i="1"/>
  <c r="BH23" i="1"/>
  <c r="BH43" i="1"/>
  <c r="BH834" i="1"/>
  <c r="BH859" i="1"/>
  <c r="BH1142" i="1"/>
  <c r="BH1165" i="1"/>
  <c r="BH1113" i="1" l="1"/>
  <c r="BH1114" i="1"/>
  <c r="BH1126" i="1"/>
  <c r="BH1127" i="1"/>
  <c r="BH1385" i="1"/>
  <c r="BH1404" i="1"/>
  <c r="BH1418" i="1"/>
  <c r="BH251" i="1"/>
  <c r="BH271" i="1"/>
  <c r="BH434" i="1"/>
  <c r="BH435" i="1"/>
  <c r="BH454" i="1"/>
  <c r="BH455" i="1"/>
  <c r="BH517" i="1"/>
  <c r="BH518" i="1"/>
  <c r="BH1498" i="1"/>
  <c r="BH1499" i="1"/>
  <c r="BH964" i="1"/>
  <c r="BH990" i="1"/>
  <c r="BH1068" i="1"/>
  <c r="BH1092" i="1"/>
  <c r="BH1204" i="1" l="1"/>
  <c r="BH19" i="1"/>
  <c r="BH39" i="1"/>
  <c r="BH128" i="1"/>
  <c r="BH151" i="1"/>
  <c r="BH401" i="1"/>
  <c r="BH420" i="1"/>
  <c r="BH1182" i="1"/>
  <c r="BH1205" i="1"/>
  <c r="BH1263" i="1"/>
  <c r="BH1284" i="1"/>
  <c r="BH1234" i="1" l="1"/>
  <c r="BH397" i="1"/>
  <c r="BH416" i="1"/>
  <c r="BH424" i="1"/>
  <c r="BH1240" i="1"/>
  <c r="BH1427" i="1"/>
  <c r="BH978" i="1"/>
  <c r="BH1005" i="1"/>
  <c r="BH1022" i="1"/>
  <c r="BH1081" i="1"/>
  <c r="BH1103" i="1"/>
  <c r="BH330" i="1"/>
  <c r="BH1129" i="1"/>
  <c r="BH609" i="1"/>
  <c r="BH636" i="1"/>
  <c r="BH1200" i="1"/>
  <c r="BH1220" i="1"/>
  <c r="BH1235" i="1"/>
  <c r="BH1396" i="1"/>
  <c r="BH1414" i="1"/>
  <c r="BH1426" i="1"/>
  <c r="BH489" i="1"/>
  <c r="BH509" i="1"/>
  <c r="BH610" i="1"/>
  <c r="BH637" i="1"/>
  <c r="BH1201" i="1"/>
  <c r="BH1221" i="1"/>
  <c r="BH1236" i="1"/>
  <c r="BH1445" i="1"/>
  <c r="BH1463" i="1"/>
  <c r="BH1480" i="1"/>
  <c r="H9" i="88" l="1"/>
  <c r="H9" i="89"/>
  <c r="K9" i="88"/>
  <c r="K9" i="89"/>
  <c r="M9" i="88"/>
  <c r="M9" i="89"/>
  <c r="H9" i="80"/>
  <c r="M9" i="81"/>
  <c r="M9" i="80"/>
  <c r="M15" i="81"/>
  <c r="M15" i="80"/>
  <c r="H15" i="81"/>
  <c r="H15" i="80"/>
  <c r="M16" i="80"/>
  <c r="M16" i="81"/>
  <c r="K16" i="81"/>
  <c r="K16" i="80"/>
  <c r="H16" i="81"/>
  <c r="H16" i="80"/>
  <c r="K15" i="80"/>
  <c r="K15" i="81"/>
  <c r="BH1507" i="1"/>
  <c r="BH17" i="1"/>
  <c r="BH37" i="1"/>
  <c r="BH169" i="1"/>
  <c r="BH188" i="1"/>
  <c r="BH744" i="1"/>
  <c r="BH763" i="1"/>
  <c r="BH933" i="1"/>
  <c r="BH959" i="1"/>
  <c r="BH399" i="1"/>
  <c r="BH418" i="1"/>
  <c r="BH425" i="1"/>
  <c r="BH1465" i="1"/>
  <c r="BH777" i="1"/>
  <c r="BH771" i="1"/>
  <c r="BH1425" i="1"/>
  <c r="BH1394" i="1"/>
  <c r="BH1477" i="1"/>
  <c r="BH1443" i="1"/>
  <c r="BH1233" i="1"/>
  <c r="BH1218" i="1"/>
  <c r="BH1198" i="1"/>
  <c r="BH1019" i="1"/>
  <c r="O7" i="80" l="1"/>
  <c r="BH653" i="1"/>
  <c r="BH101" i="1"/>
  <c r="E9" i="82"/>
  <c r="BH102" i="1"/>
  <c r="BH105" i="1"/>
  <c r="H9" i="79"/>
  <c r="H9" i="82"/>
  <c r="BH426" i="1"/>
  <c r="K8" i="79"/>
  <c r="BH429" i="1"/>
  <c r="K9" i="79"/>
  <c r="K9" i="82"/>
  <c r="BH770" i="1"/>
  <c r="C8" i="79"/>
  <c r="BH772" i="1"/>
  <c r="C9" i="79"/>
  <c r="C9" i="82"/>
  <c r="BH659" i="1"/>
  <c r="F8" i="79"/>
  <c r="BH663" i="1"/>
  <c r="F9" i="79"/>
  <c r="BH668" i="1"/>
  <c r="BH168" i="1"/>
  <c r="BH1147" i="1" l="1"/>
  <c r="BH627" i="1"/>
  <c r="BH600" i="1"/>
  <c r="BH1294" i="1"/>
  <c r="BH1276" i="1"/>
  <c r="BH1255" i="1"/>
  <c r="BH949" i="1"/>
  <c r="BH923" i="1"/>
  <c r="BH816" i="1"/>
  <c r="BH792" i="1"/>
  <c r="BH1424" i="1"/>
  <c r="BH197" i="1"/>
  <c r="BH1312" i="1"/>
  <c r="BH798" i="1"/>
  <c r="BH822" i="1"/>
  <c r="BH1040" i="1"/>
  <c r="BH1054" i="1"/>
  <c r="BH1411" i="1"/>
  <c r="BH36" i="1"/>
  <c r="BH60" i="1"/>
  <c r="BH81" i="1"/>
  <c r="BH802" i="1"/>
  <c r="BH826" i="1"/>
  <c r="BH1041" i="1"/>
  <c r="BH1057" i="1"/>
  <c r="BH1397" i="1"/>
  <c r="BH360" i="1"/>
  <c r="BH385" i="1"/>
  <c r="BH405" i="1"/>
  <c r="BH543" i="1"/>
  <c r="BH563" i="1"/>
  <c r="BH913" i="1"/>
  <c r="BH939" i="1"/>
  <c r="BH1139" i="1"/>
  <c r="BH1160" i="1"/>
  <c r="K9" i="80" l="1"/>
  <c r="N8" i="81"/>
  <c r="N8" i="80"/>
  <c r="BH799" i="1" l="1"/>
  <c r="BH1187" i="1"/>
  <c r="BH1163" i="1"/>
  <c r="BH1450" i="1"/>
  <c r="BH1432" i="1"/>
  <c r="BH989" i="1"/>
  <c r="BH963" i="1"/>
  <c r="BH806" i="1"/>
  <c r="BH782" i="1"/>
  <c r="C4" i="84" l="1"/>
  <c r="BH111" i="1"/>
  <c r="C5" i="84"/>
  <c r="BH133" i="1"/>
  <c r="D4" i="84"/>
  <c r="BH213" i="1"/>
  <c r="D5" i="84"/>
  <c r="BH234" i="1"/>
  <c r="F4" i="84"/>
  <c r="BH481" i="1"/>
  <c r="F5" i="84"/>
  <c r="BH503" i="1"/>
  <c r="G4" i="84"/>
  <c r="BH674" i="1"/>
  <c r="G5" i="84"/>
  <c r="BH691" i="1"/>
  <c r="K4" i="84"/>
  <c r="BH786" i="1"/>
  <c r="K5" i="84"/>
  <c r="BH810" i="1"/>
  <c r="BH787" i="1"/>
  <c r="BH811" i="1"/>
  <c r="L6" i="84"/>
  <c r="BH966" i="1"/>
  <c r="L7" i="84"/>
  <c r="BH993" i="1"/>
  <c r="BH1191" i="1"/>
  <c r="BH1212" i="1"/>
  <c r="BH442" i="1"/>
  <c r="BH462" i="1"/>
  <c r="BH482" i="1"/>
  <c r="BH1436" i="1"/>
  <c r="BH1454" i="1"/>
  <c r="BH1472" i="1"/>
  <c r="BH61" i="1"/>
  <c r="BH82" i="1"/>
  <c r="BH96" i="1"/>
  <c r="BH1085" i="1"/>
  <c r="BH1105" i="1"/>
  <c r="BH1121" i="1"/>
  <c r="BH1321" i="1" l="1"/>
  <c r="BH319" i="1"/>
  <c r="BH338" i="1"/>
  <c r="BH588" i="1"/>
  <c r="BH616" i="1"/>
  <c r="BH1382" i="1"/>
  <c r="BH961" i="1"/>
  <c r="BH987" i="1"/>
  <c r="BH1012" i="1"/>
  <c r="BH1402" i="1"/>
  <c r="BH1417" i="1"/>
  <c r="BH1124" i="1"/>
  <c r="D9" i="88" l="1"/>
  <c r="D9" i="89"/>
  <c r="F9" i="88"/>
  <c r="F9" i="89"/>
  <c r="D9" i="80"/>
  <c r="D9" i="81"/>
  <c r="D15" i="81"/>
  <c r="D15" i="80"/>
  <c r="F16" i="80"/>
  <c r="F16" i="81"/>
  <c r="F15" i="80"/>
  <c r="F15" i="81"/>
  <c r="D16" i="80"/>
  <c r="D16" i="81"/>
  <c r="P8" i="80"/>
  <c r="P8" i="81"/>
  <c r="P7" i="81"/>
  <c r="P7" i="80"/>
  <c r="F9" i="80"/>
  <c r="F8" i="80"/>
  <c r="BH1325" i="1" l="1"/>
  <c r="BH1307" i="1"/>
  <c r="BH1131" i="1"/>
  <c r="BH1136" i="1"/>
  <c r="BH1336" i="1"/>
  <c r="BH1340" i="1"/>
  <c r="BH974" i="1" l="1"/>
  <c r="BH1001" i="1"/>
  <c r="BH119" i="1"/>
  <c r="BH141" i="1"/>
  <c r="BH307" i="1"/>
  <c r="BH308" i="1"/>
  <c r="BH222" i="1"/>
  <c r="BH242" i="1"/>
  <c r="BH657" i="1"/>
  <c r="D9" i="85" l="1"/>
  <c r="D9" i="90"/>
  <c r="F9" i="85"/>
  <c r="F9" i="90"/>
  <c r="F15" i="83"/>
  <c r="D15" i="83"/>
  <c r="D5" i="83"/>
  <c r="D5" i="82"/>
  <c r="C5" i="82"/>
  <c r="C5" i="83"/>
  <c r="D4" i="83"/>
  <c r="D4" i="82"/>
  <c r="C4" i="83"/>
  <c r="C4" i="82"/>
  <c r="D16" i="83"/>
  <c r="BH1070" i="1" l="1"/>
  <c r="BH1095" i="1"/>
  <c r="BH1116" i="1"/>
  <c r="BH1143" i="1"/>
  <c r="BH1166" i="1"/>
  <c r="BH1188" i="1"/>
  <c r="BH521" i="1"/>
  <c r="BH927" i="1"/>
  <c r="BH953" i="1"/>
  <c r="BH1150" i="1"/>
  <c r="BH1173" i="1"/>
  <c r="BH1195" i="1"/>
  <c r="BH932" i="1"/>
  <c r="BH958" i="1"/>
  <c r="BH224" i="1"/>
  <c r="BH245" i="1"/>
  <c r="BH264" i="1"/>
  <c r="BH855" i="1"/>
  <c r="BH879" i="1"/>
  <c r="O6" i="80"/>
  <c r="BH896" i="1"/>
  <c r="BH384" i="1"/>
  <c r="D9" i="84"/>
  <c r="BH404" i="1"/>
  <c r="BH833" i="1"/>
  <c r="BH858" i="1"/>
  <c r="BH882" i="1"/>
  <c r="BH912" i="1"/>
  <c r="BH938" i="1"/>
  <c r="BH749" i="1"/>
  <c r="BH766" i="1"/>
  <c r="D6" i="83"/>
  <c r="BH548" i="1"/>
  <c r="D7" i="83"/>
  <c r="BH568" i="1"/>
  <c r="H4" i="83"/>
  <c r="BH713" i="1"/>
  <c r="H5" i="83"/>
  <c r="BH735" i="1"/>
  <c r="BH675" i="1"/>
  <c r="BH692" i="1"/>
  <c r="BH917" i="1"/>
  <c r="BH943" i="1"/>
  <c r="BH967" i="1"/>
  <c r="O5" i="38" l="1"/>
  <c r="O6" i="38"/>
  <c r="D6" i="38"/>
  <c r="C6" i="38"/>
  <c r="C7" i="38"/>
  <c r="D7" i="38"/>
  <c r="G9" i="67"/>
  <c r="E9" i="67"/>
  <c r="B5" i="67"/>
  <c r="B9" i="67"/>
  <c r="G9" i="18"/>
  <c r="N9" i="18"/>
  <c r="C4" i="18"/>
  <c r="C5" i="18"/>
  <c r="D8" i="17"/>
  <c r="B4" i="17"/>
  <c r="N9" i="17"/>
  <c r="H9" i="17"/>
  <c r="P6" i="17"/>
  <c r="O4" i="17"/>
  <c r="E4" i="17"/>
  <c r="H8" i="17"/>
  <c r="C4" i="17"/>
  <c r="F8" i="17"/>
  <c r="P5" i="17"/>
  <c r="C9" i="17"/>
  <c r="G9" i="17"/>
  <c r="C8" i="17"/>
  <c r="F9" i="17"/>
  <c r="P4" i="17"/>
  <c r="C5" i="17"/>
  <c r="H6" i="17"/>
  <c r="B8" i="17"/>
  <c r="B9" i="17"/>
  <c r="E5" i="17"/>
  <c r="G8" i="17"/>
  <c r="H7" i="17"/>
  <c r="O5" i="17"/>
  <c r="L8" i="67"/>
  <c r="L9" i="67"/>
  <c r="E5" i="18"/>
  <c r="O4" i="18"/>
  <c r="E4" i="18"/>
  <c r="B9" i="18"/>
  <c r="O5" i="18"/>
  <c r="F9" i="18"/>
  <c r="C9" i="18"/>
  <c r="N6" i="67"/>
  <c r="G8" i="65"/>
  <c r="H8" i="65"/>
  <c r="B5" i="12"/>
  <c r="B4" i="12"/>
  <c r="O6" i="13"/>
  <c r="O6" i="12"/>
  <c r="O6" i="58"/>
  <c r="O5" i="37"/>
  <c r="N5" i="12"/>
  <c r="N4" i="12"/>
  <c r="G4" i="59"/>
  <c r="G5" i="59"/>
  <c r="M5" i="38"/>
  <c r="N8" i="16"/>
  <c r="N7" i="16"/>
  <c r="L15" i="20"/>
  <c r="L16" i="20"/>
  <c r="M16" i="20"/>
  <c r="B16" i="20"/>
  <c r="D15" i="20"/>
  <c r="D16" i="20"/>
  <c r="B15" i="20"/>
  <c r="M15" i="20"/>
  <c r="L16" i="24"/>
  <c r="M15" i="24"/>
  <c r="B15" i="24"/>
  <c r="M16" i="24"/>
  <c r="D16" i="24"/>
  <c r="L15" i="24"/>
  <c r="B16" i="24"/>
  <c r="L15" i="16"/>
  <c r="B15" i="16"/>
  <c r="L16" i="16"/>
  <c r="M15" i="16"/>
  <c r="D16" i="16"/>
  <c r="G16" i="16"/>
  <c r="B16" i="16"/>
  <c r="M16" i="16"/>
  <c r="L15" i="43"/>
  <c r="D16" i="43"/>
  <c r="B16" i="43"/>
  <c r="D15" i="43"/>
  <c r="L16" i="43"/>
  <c r="B15" i="43"/>
  <c r="B16" i="69"/>
  <c r="B15" i="69"/>
  <c r="L16" i="69"/>
  <c r="L15" i="69"/>
  <c r="E6" i="56"/>
  <c r="L8" i="56"/>
  <c r="F5" i="56"/>
  <c r="M4" i="56"/>
  <c r="K4" i="56"/>
  <c r="J7" i="56"/>
  <c r="C7" i="56"/>
  <c r="P6" i="56"/>
  <c r="C6" i="56"/>
  <c r="F7" i="56"/>
  <c r="K5" i="56"/>
  <c r="D6" i="56"/>
  <c r="G8" i="56"/>
  <c r="H6" i="56"/>
  <c r="I4" i="56"/>
  <c r="H8" i="56"/>
  <c r="F4" i="56"/>
  <c r="G4" i="56"/>
  <c r="L6" i="56"/>
  <c r="F6" i="56"/>
  <c r="G7" i="56"/>
  <c r="J8" i="56"/>
  <c r="M5" i="56"/>
  <c r="E7" i="56"/>
  <c r="D8" i="56"/>
  <c r="O4" i="56"/>
  <c r="C4" i="56"/>
  <c r="I6" i="56"/>
  <c r="J6" i="56"/>
  <c r="N4" i="56"/>
  <c r="E4" i="56"/>
  <c r="P4" i="56"/>
  <c r="O6" i="56"/>
  <c r="D7" i="56"/>
  <c r="G5" i="56"/>
  <c r="J4" i="56"/>
  <c r="L7" i="56"/>
  <c r="I8" i="56"/>
  <c r="E8" i="56"/>
  <c r="P5" i="56"/>
  <c r="H7" i="56"/>
  <c r="C8" i="56"/>
  <c r="K6" i="56"/>
  <c r="G6" i="56"/>
  <c r="I5" i="56"/>
  <c r="J5" i="56"/>
  <c r="B4" i="56"/>
  <c r="F8" i="56"/>
  <c r="O5" i="56"/>
  <c r="I7" i="56"/>
  <c r="E5" i="56"/>
  <c r="C5" i="56"/>
  <c r="P6" i="55"/>
  <c r="P5" i="55"/>
  <c r="C15" i="43"/>
  <c r="C14" i="43"/>
  <c r="F15" i="43"/>
  <c r="F14" i="43"/>
  <c r="F15" i="69"/>
  <c r="F14" i="69"/>
  <c r="K15" i="20"/>
  <c r="K14" i="20"/>
  <c r="J14" i="20"/>
  <c r="E15" i="43"/>
  <c r="K15" i="43"/>
  <c r="K14" i="43"/>
  <c r="H15" i="43"/>
  <c r="H14" i="43"/>
  <c r="H15" i="69"/>
  <c r="E15" i="69"/>
  <c r="H14" i="69"/>
  <c r="K14" i="69"/>
  <c r="K15" i="69"/>
  <c r="I6" i="67"/>
  <c r="E6" i="67"/>
  <c r="I7" i="67"/>
  <c r="H4" i="67"/>
  <c r="G8" i="67"/>
  <c r="I5" i="67"/>
  <c r="G7" i="67"/>
  <c r="H5" i="67"/>
  <c r="E8" i="67"/>
  <c r="D6" i="67"/>
  <c r="H7" i="67"/>
  <c r="C6" i="67"/>
  <c r="H6" i="67"/>
  <c r="E7" i="67"/>
  <c r="I8" i="67"/>
  <c r="F6" i="67"/>
  <c r="G4" i="67"/>
  <c r="I4" i="67"/>
  <c r="C4" i="67"/>
  <c r="H8" i="67"/>
  <c r="G6" i="17"/>
  <c r="D9" i="17"/>
  <c r="E8" i="17"/>
  <c r="F4" i="17"/>
  <c r="E7" i="17"/>
  <c r="G5" i="17"/>
  <c r="D6" i="17"/>
  <c r="C7" i="17"/>
  <c r="F6" i="17"/>
  <c r="E9" i="17"/>
  <c r="G4" i="17"/>
  <c r="F5" i="17"/>
  <c r="C6" i="17"/>
  <c r="E6" i="17"/>
  <c r="D7" i="17"/>
  <c r="F7" i="17"/>
  <c r="G7" i="17"/>
  <c r="G7" i="18"/>
  <c r="G5" i="18"/>
  <c r="I5" i="18"/>
  <c r="D6" i="18"/>
  <c r="H8" i="18"/>
  <c r="H6" i="18"/>
  <c r="C7" i="18"/>
  <c r="E7" i="18"/>
  <c r="E6" i="18"/>
  <c r="I7" i="18"/>
  <c r="D8" i="18"/>
  <c r="F8" i="18"/>
  <c r="F7" i="18"/>
  <c r="F5" i="18"/>
  <c r="G4" i="18"/>
  <c r="I4" i="18"/>
  <c r="G8" i="18"/>
  <c r="G6" i="18"/>
  <c r="C6" i="18"/>
  <c r="H7" i="18"/>
  <c r="I6" i="18"/>
  <c r="D7" i="18"/>
  <c r="I8" i="18"/>
  <c r="C8" i="18"/>
  <c r="E8" i="18"/>
  <c r="F6" i="18"/>
  <c r="F4" i="18"/>
  <c r="E9" i="56"/>
  <c r="C9" i="56"/>
  <c r="F9" i="56"/>
  <c r="D9" i="56"/>
  <c r="P7" i="71"/>
  <c r="F9" i="71"/>
  <c r="I9" i="71"/>
  <c r="D9" i="71"/>
  <c r="P8" i="71"/>
  <c r="L9" i="71"/>
  <c r="G9" i="71"/>
  <c r="J9" i="71"/>
  <c r="E9" i="71"/>
  <c r="O9" i="71"/>
  <c r="M9" i="71"/>
  <c r="H9" i="71"/>
  <c r="P9" i="71"/>
  <c r="K9" i="71"/>
  <c r="N9" i="71"/>
  <c r="H8" i="62"/>
  <c r="H7" i="62"/>
  <c r="I6" i="62"/>
  <c r="L4" i="62"/>
  <c r="E8" i="62"/>
  <c r="E7" i="62"/>
  <c r="I8" i="62"/>
  <c r="I4" i="62"/>
  <c r="M8" i="62"/>
  <c r="F4" i="62"/>
  <c r="J8" i="62"/>
  <c r="F6" i="62"/>
  <c r="J5" i="62"/>
  <c r="J4" i="62"/>
  <c r="N5" i="62"/>
  <c r="O4" i="62"/>
  <c r="H4" i="62"/>
  <c r="L8" i="62"/>
  <c r="P8" i="62"/>
  <c r="G8" i="62"/>
  <c r="G7" i="62"/>
  <c r="O5" i="62"/>
  <c r="H5" i="62"/>
  <c r="K8" i="62"/>
  <c r="H6" i="62"/>
  <c r="I5" i="62"/>
  <c r="L5" i="62"/>
  <c r="I7" i="62"/>
  <c r="F5" i="62"/>
  <c r="I4" i="35"/>
  <c r="K4" i="35"/>
  <c r="D5" i="35"/>
  <c r="L4" i="35"/>
  <c r="L5" i="35"/>
  <c r="I8" i="35"/>
  <c r="K5" i="35"/>
  <c r="I6" i="35"/>
  <c r="I5" i="35"/>
  <c r="J5" i="35"/>
  <c r="J7" i="35"/>
  <c r="J6" i="35"/>
  <c r="I7" i="35"/>
  <c r="D4" i="35"/>
  <c r="J4" i="35"/>
  <c r="J8" i="35"/>
  <c r="L4" i="20"/>
  <c r="F9" i="20"/>
  <c r="K7" i="20"/>
  <c r="F5" i="20"/>
  <c r="N9" i="20"/>
  <c r="E8" i="20"/>
  <c r="J6" i="20"/>
  <c r="O4" i="20"/>
  <c r="I9" i="20"/>
  <c r="E6" i="20"/>
  <c r="C4" i="20"/>
  <c r="K8" i="20"/>
  <c r="M8" i="20"/>
  <c r="I5" i="20"/>
  <c r="E9" i="20"/>
  <c r="H9" i="20"/>
  <c r="M4" i="20"/>
  <c r="G9" i="20"/>
  <c r="C6" i="20"/>
  <c r="P8" i="20"/>
  <c r="M9" i="20"/>
  <c r="P7" i="20"/>
  <c r="O9" i="20"/>
  <c r="J9" i="20"/>
  <c r="M5" i="20"/>
  <c r="B9" i="20"/>
  <c r="J8" i="20"/>
  <c r="I4" i="20"/>
  <c r="J7" i="20"/>
  <c r="O5" i="20"/>
  <c r="F4" i="20"/>
  <c r="N8" i="20"/>
  <c r="E7" i="20"/>
  <c r="J5" i="20"/>
  <c r="I8" i="20"/>
  <c r="J4" i="20"/>
  <c r="D9" i="20"/>
  <c r="C9" i="20"/>
  <c r="L9" i="20"/>
  <c r="I6" i="20"/>
  <c r="P9" i="20"/>
  <c r="C5" i="20"/>
  <c r="K9" i="20"/>
  <c r="I7" i="20"/>
  <c r="L5" i="20"/>
  <c r="G4" i="13"/>
  <c r="I4" i="13"/>
  <c r="I5" i="13"/>
  <c r="I7" i="13"/>
  <c r="I6" i="13"/>
  <c r="P5" i="24"/>
  <c r="P4" i="24"/>
  <c r="N8" i="24"/>
  <c r="J7" i="24"/>
  <c r="M5" i="24"/>
  <c r="O5" i="24"/>
  <c r="N7" i="24"/>
  <c r="J6" i="24"/>
  <c r="I8" i="24"/>
  <c r="N6" i="24"/>
  <c r="M8" i="24"/>
  <c r="J5" i="24"/>
  <c r="I7" i="24"/>
  <c r="O4" i="24"/>
  <c r="K7" i="24"/>
  <c r="J4" i="24"/>
  <c r="I6" i="24"/>
  <c r="J8" i="24"/>
  <c r="M4" i="24"/>
  <c r="I5" i="24"/>
  <c r="P8" i="24"/>
  <c r="P7" i="24"/>
  <c r="I4" i="24"/>
  <c r="P6" i="24"/>
  <c r="O8" i="24"/>
  <c r="K8" i="24"/>
  <c r="G4" i="12"/>
  <c r="G5" i="12"/>
  <c r="I5" i="12"/>
  <c r="I7" i="12"/>
  <c r="I4" i="12"/>
  <c r="I6" i="12"/>
  <c r="I8" i="16"/>
  <c r="I7" i="16"/>
  <c r="F5" i="16"/>
  <c r="F4" i="16"/>
  <c r="I4" i="16"/>
  <c r="I6" i="16"/>
  <c r="I5" i="16"/>
  <c r="F9" i="58"/>
  <c r="E9" i="58"/>
  <c r="D9" i="58"/>
  <c r="C4" i="58"/>
  <c r="E8" i="58"/>
  <c r="E7" i="58"/>
  <c r="G7" i="63"/>
  <c r="G8" i="63"/>
  <c r="E4" i="63"/>
  <c r="C8" i="63"/>
  <c r="E7" i="63"/>
  <c r="I6" i="63"/>
  <c r="F8" i="63"/>
  <c r="B8" i="63"/>
  <c r="C7" i="63"/>
  <c r="K8" i="63"/>
  <c r="D8" i="63"/>
  <c r="B7" i="63"/>
  <c r="C6" i="63"/>
  <c r="K7" i="63"/>
  <c r="I4" i="63"/>
  <c r="B5" i="63"/>
  <c r="I5" i="63"/>
  <c r="C4" i="63"/>
  <c r="C5" i="63"/>
  <c r="K6" i="63"/>
  <c r="J8" i="63"/>
  <c r="H5" i="63"/>
  <c r="F7" i="63"/>
  <c r="I7" i="63"/>
  <c r="K4" i="63"/>
  <c r="K5" i="63"/>
  <c r="J7" i="63"/>
  <c r="G4" i="63"/>
  <c r="G6" i="63"/>
  <c r="E8" i="63"/>
  <c r="E6" i="63"/>
  <c r="J4" i="63"/>
  <c r="J5" i="63"/>
  <c r="J6" i="63"/>
  <c r="I8" i="63"/>
  <c r="F5" i="63"/>
  <c r="H4" i="63"/>
  <c r="B6" i="63"/>
  <c r="F4" i="63"/>
  <c r="G5" i="63"/>
  <c r="H6" i="63"/>
  <c r="H7" i="63"/>
  <c r="H8" i="63"/>
  <c r="E5" i="63"/>
  <c r="D7" i="63"/>
  <c r="F6" i="63"/>
  <c r="E9" i="59"/>
  <c r="D8" i="59"/>
  <c r="F9" i="59"/>
  <c r="E8" i="59"/>
  <c r="E7" i="59"/>
  <c r="D9" i="59"/>
  <c r="F7" i="65"/>
  <c r="F8" i="65"/>
  <c r="I7" i="64"/>
  <c r="H6" i="64"/>
  <c r="H8" i="64"/>
  <c r="E9" i="64"/>
  <c r="G9" i="64"/>
  <c r="B8" i="64"/>
  <c r="J8" i="64"/>
  <c r="C8" i="64"/>
  <c r="I8" i="64"/>
  <c r="H7" i="64"/>
  <c r="I9" i="64"/>
  <c r="B9" i="64"/>
  <c r="F9" i="64"/>
  <c r="I6" i="64"/>
  <c r="J9" i="64"/>
  <c r="D9" i="64"/>
  <c r="H9" i="64"/>
  <c r="D8" i="64"/>
  <c r="H4" i="37"/>
  <c r="J5" i="37"/>
  <c r="J4" i="37"/>
  <c r="H5" i="37"/>
  <c r="B7" i="38"/>
  <c r="L4" i="37"/>
  <c r="L5" i="37"/>
  <c r="L5" i="38"/>
  <c r="L6" i="38"/>
  <c r="B7" i="58"/>
  <c r="B6" i="58"/>
  <c r="J6" i="17"/>
  <c r="I7" i="17"/>
  <c r="J7" i="17"/>
  <c r="I7" i="59"/>
  <c r="K9" i="40"/>
  <c r="O9" i="40"/>
  <c r="N7" i="67"/>
  <c r="P7" i="13"/>
  <c r="P7" i="12"/>
  <c r="D8" i="65"/>
  <c r="B7" i="16"/>
  <c r="J7" i="38"/>
  <c r="J6" i="38"/>
  <c r="K15" i="41"/>
  <c r="J16" i="55"/>
  <c r="G16" i="65"/>
  <c r="L8" i="59"/>
  <c r="O15" i="38"/>
  <c r="M16" i="39"/>
  <c r="K4" i="39"/>
  <c r="C13" i="72"/>
  <c r="O13" i="67"/>
  <c r="M14" i="18"/>
  <c r="N15" i="56"/>
  <c r="G15" i="38"/>
  <c r="E16" i="39"/>
  <c r="G13" i="67"/>
  <c r="E14" i="18"/>
  <c r="E15" i="56"/>
  <c r="H15" i="12"/>
  <c r="M14" i="38"/>
  <c r="K15" i="39"/>
  <c r="I16" i="72"/>
  <c r="K13" i="18"/>
  <c r="D14" i="56"/>
  <c r="E14" i="38"/>
  <c r="C15" i="39"/>
  <c r="O15" i="72"/>
  <c r="M16" i="67"/>
  <c r="C13" i="18"/>
  <c r="B13" i="56"/>
  <c r="K13" i="38"/>
  <c r="I14" i="39"/>
  <c r="G15" i="72"/>
  <c r="E16" i="67"/>
  <c r="I9" i="18"/>
  <c r="C13" i="38"/>
  <c r="I5" i="38"/>
  <c r="O13" i="39"/>
  <c r="M14" i="72"/>
  <c r="K15" i="67"/>
  <c r="I16" i="18"/>
  <c r="I9" i="38"/>
  <c r="G13" i="39"/>
  <c r="M5" i="39"/>
  <c r="E14" i="72"/>
  <c r="O15" i="18"/>
  <c r="P14" i="56"/>
  <c r="I16" i="38"/>
  <c r="K13" i="72"/>
  <c r="I14" i="67"/>
  <c r="G15" i="18"/>
  <c r="H16" i="56"/>
  <c r="G13" i="24"/>
  <c r="O13" i="24"/>
  <c r="I14" i="24"/>
  <c r="K15" i="24"/>
  <c r="E16" i="24"/>
  <c r="I9" i="24"/>
  <c r="H13" i="24"/>
  <c r="B14" i="24"/>
  <c r="J14" i="24"/>
  <c r="D15" i="24"/>
  <c r="F16" i="24"/>
  <c r="N16" i="24"/>
  <c r="B9" i="24"/>
  <c r="J9" i="24"/>
  <c r="I13" i="24"/>
  <c r="K14" i="24"/>
  <c r="O16" i="24"/>
  <c r="C9" i="24"/>
  <c r="K9" i="24"/>
  <c r="B13" i="24"/>
  <c r="J13" i="24"/>
  <c r="D14" i="24"/>
  <c r="L14" i="24"/>
  <c r="F15" i="24"/>
  <c r="N15" i="24"/>
  <c r="H16" i="24"/>
  <c r="B4" i="24"/>
  <c r="D9" i="24"/>
  <c r="L9" i="24"/>
  <c r="K13" i="24"/>
  <c r="M14" i="24"/>
  <c r="O15" i="24"/>
  <c r="I16" i="24"/>
  <c r="E9" i="24"/>
  <c r="M9" i="24"/>
  <c r="D13" i="24"/>
  <c r="L13" i="24"/>
  <c r="F14" i="24"/>
  <c r="N14" i="24"/>
  <c r="H15" i="24"/>
  <c r="F9" i="24"/>
  <c r="N9" i="24"/>
  <c r="M13" i="24"/>
  <c r="O14" i="24"/>
  <c r="I15" i="24"/>
  <c r="K16" i="24"/>
  <c r="G9" i="24"/>
  <c r="O9" i="24"/>
  <c r="N13" i="24"/>
  <c r="H14" i="24"/>
  <c r="F13" i="24"/>
  <c r="H9" i="24"/>
  <c r="G16" i="17"/>
  <c r="E15" i="17"/>
  <c r="C14" i="17"/>
  <c r="O9" i="17"/>
  <c r="I15" i="58"/>
  <c r="E13" i="58"/>
  <c r="E13" i="59"/>
  <c r="G13" i="40"/>
  <c r="E8" i="41"/>
  <c r="F13" i="68"/>
  <c r="N13" i="68"/>
  <c r="H14" i="68"/>
  <c r="B15" i="68"/>
  <c r="J15" i="68"/>
  <c r="D16" i="68"/>
  <c r="L16" i="68"/>
  <c r="H9" i="68"/>
  <c r="B13" i="68"/>
  <c r="J13" i="68"/>
  <c r="D14" i="68"/>
  <c r="L14" i="68"/>
  <c r="F15" i="68"/>
  <c r="N15" i="68"/>
  <c r="H16" i="68"/>
  <c r="D9" i="68"/>
  <c r="L9" i="68"/>
  <c r="I13" i="68"/>
  <c r="F14" i="68"/>
  <c r="M15" i="68"/>
  <c r="J16" i="68"/>
  <c r="K9" i="68"/>
  <c r="K13" i="68"/>
  <c r="G14" i="68"/>
  <c r="D15" i="68"/>
  <c r="O15" i="68"/>
  <c r="K16" i="68"/>
  <c r="M9" i="68"/>
  <c r="L13" i="68"/>
  <c r="I14" i="68"/>
  <c r="E15" i="68"/>
  <c r="B16" i="68"/>
  <c r="M16" i="68"/>
  <c r="N9" i="68"/>
  <c r="C13" i="68"/>
  <c r="M13" i="68"/>
  <c r="J14" i="68"/>
  <c r="G15" i="68"/>
  <c r="N16" i="68"/>
  <c r="E9" i="68"/>
  <c r="O9" i="68"/>
  <c r="D13" i="68"/>
  <c r="O13" i="68"/>
  <c r="K14" i="68"/>
  <c r="H15" i="68"/>
  <c r="E16" i="68"/>
  <c r="O16" i="68"/>
  <c r="F9" i="68"/>
  <c r="G13" i="68"/>
  <c r="C14" i="68"/>
  <c r="N14" i="68"/>
  <c r="K15" i="68"/>
  <c r="G16" i="68"/>
  <c r="I9" i="68"/>
  <c r="H13" i="68"/>
  <c r="E14" i="68"/>
  <c r="O14" i="68"/>
  <c r="L15" i="68"/>
  <c r="I16" i="68"/>
  <c r="J9" i="68"/>
  <c r="B13" i="62"/>
  <c r="J13" i="62"/>
  <c r="D14" i="62"/>
  <c r="L14" i="62"/>
  <c r="F15" i="62"/>
  <c r="N15" i="62"/>
  <c r="H16" i="62"/>
  <c r="I9" i="62"/>
  <c r="C13" i="62"/>
  <c r="K13" i="62"/>
  <c r="E14" i="62"/>
  <c r="M14" i="62"/>
  <c r="G15" i="62"/>
  <c r="O15" i="62"/>
  <c r="I16" i="62"/>
  <c r="K9" i="62"/>
  <c r="E13" i="62"/>
  <c r="M13" i="62"/>
  <c r="G14" i="62"/>
  <c r="O14" i="62"/>
  <c r="I15" i="62"/>
  <c r="C16" i="62"/>
  <c r="K16" i="62"/>
  <c r="F13" i="62"/>
  <c r="N13" i="62"/>
  <c r="H14" i="62"/>
  <c r="B15" i="62"/>
  <c r="J15" i="62"/>
  <c r="D16" i="62"/>
  <c r="L16" i="62"/>
  <c r="E9" i="62"/>
  <c r="M9" i="62"/>
  <c r="G13" i="62"/>
  <c r="O13" i="62"/>
  <c r="I14" i="62"/>
  <c r="C15" i="62"/>
  <c r="K15" i="62"/>
  <c r="E16" i="62"/>
  <c r="M16" i="62"/>
  <c r="N9" i="62"/>
  <c r="H13" i="62"/>
  <c r="B14" i="62"/>
  <c r="J14" i="62"/>
  <c r="D15" i="62"/>
  <c r="L15" i="62"/>
  <c r="F16" i="62"/>
  <c r="N16" i="62"/>
  <c r="E15" i="62"/>
  <c r="D13" i="62"/>
  <c r="H15" i="62"/>
  <c r="I13" i="62"/>
  <c r="M15" i="62"/>
  <c r="L13" i="62"/>
  <c r="B16" i="62"/>
  <c r="C14" i="62"/>
  <c r="G16" i="62"/>
  <c r="F14" i="62"/>
  <c r="J16" i="62"/>
  <c r="G9" i="62"/>
  <c r="K14" i="62"/>
  <c r="O16" i="62"/>
  <c r="J9" i="62"/>
  <c r="N14" i="62"/>
  <c r="E13" i="12"/>
  <c r="M13" i="12"/>
  <c r="G14" i="12"/>
  <c r="O14" i="12"/>
  <c r="I15" i="12"/>
  <c r="K16" i="12"/>
  <c r="L9" i="12"/>
  <c r="F13" i="12"/>
  <c r="N13" i="12"/>
  <c r="H14" i="12"/>
  <c r="B15" i="12"/>
  <c r="J15" i="12"/>
  <c r="D16" i="12"/>
  <c r="L16" i="12"/>
  <c r="E9" i="12"/>
  <c r="G13" i="12"/>
  <c r="O13" i="12"/>
  <c r="I14" i="12"/>
  <c r="K15" i="12"/>
  <c r="E16" i="12"/>
  <c r="M16" i="12"/>
  <c r="L8" i="12"/>
  <c r="N9" i="12"/>
  <c r="H13" i="12"/>
  <c r="B14" i="12"/>
  <c r="J14" i="12"/>
  <c r="D15" i="12"/>
  <c r="L15" i="12"/>
  <c r="F16" i="12"/>
  <c r="N16" i="12"/>
  <c r="H9" i="12"/>
  <c r="B13" i="12"/>
  <c r="J13" i="12"/>
  <c r="D14" i="12"/>
  <c r="L14" i="12"/>
  <c r="F15" i="12"/>
  <c r="N15" i="12"/>
  <c r="H16" i="12"/>
  <c r="I9" i="12"/>
  <c r="B4" i="16"/>
  <c r="J8" i="16"/>
  <c r="D9" i="16"/>
  <c r="L9" i="16"/>
  <c r="F13" i="16"/>
  <c r="N13" i="16"/>
  <c r="E9" i="16"/>
  <c r="M9" i="16"/>
  <c r="H9" i="16"/>
  <c r="B13" i="16"/>
  <c r="J13" i="16"/>
  <c r="D14" i="16"/>
  <c r="L14" i="16"/>
  <c r="I9" i="16"/>
  <c r="K13" i="16"/>
  <c r="J9" i="16"/>
  <c r="D13" i="16"/>
  <c r="L13" i="16"/>
  <c r="F14" i="16"/>
  <c r="N14" i="16"/>
  <c r="G13" i="16"/>
  <c r="K15" i="16"/>
  <c r="E16" i="16"/>
  <c r="C9" i="16"/>
  <c r="H13" i="16"/>
  <c r="H14" i="16"/>
  <c r="D15" i="16"/>
  <c r="F16" i="16"/>
  <c r="N16" i="16"/>
  <c r="F9" i="16"/>
  <c r="I13" i="16"/>
  <c r="I14" i="16"/>
  <c r="O16" i="16"/>
  <c r="G9" i="16"/>
  <c r="M13" i="16"/>
  <c r="J14" i="16"/>
  <c r="F15" i="16"/>
  <c r="N15" i="16"/>
  <c r="H16" i="16"/>
  <c r="O13" i="16"/>
  <c r="K14" i="16"/>
  <c r="O15" i="16"/>
  <c r="I16" i="16"/>
  <c r="N9" i="16"/>
  <c r="B14" i="16"/>
  <c r="M14" i="16"/>
  <c r="H15" i="16"/>
  <c r="J16" i="16"/>
  <c r="O9" i="16"/>
  <c r="O14" i="16"/>
  <c r="I15" i="16"/>
  <c r="C16" i="16"/>
  <c r="K16" i="16"/>
  <c r="J15" i="16"/>
  <c r="H16" i="38"/>
  <c r="N15" i="38"/>
  <c r="F15" i="38"/>
  <c r="L14" i="38"/>
  <c r="D14" i="38"/>
  <c r="J13" i="38"/>
  <c r="B13" i="38"/>
  <c r="H9" i="38"/>
  <c r="L16" i="39"/>
  <c r="D16" i="39"/>
  <c r="J15" i="39"/>
  <c r="B15" i="39"/>
  <c r="H14" i="39"/>
  <c r="N13" i="39"/>
  <c r="F13" i="39"/>
  <c r="L9" i="39"/>
  <c r="J8" i="39"/>
  <c r="J4" i="39"/>
  <c r="B4" i="39"/>
  <c r="H16" i="72"/>
  <c r="N15" i="72"/>
  <c r="F15" i="72"/>
  <c r="L14" i="72"/>
  <c r="D14" i="72"/>
  <c r="J13" i="72"/>
  <c r="B13" i="72"/>
  <c r="H9" i="72"/>
  <c r="L16" i="67"/>
  <c r="D16" i="67"/>
  <c r="J15" i="67"/>
  <c r="B15" i="67"/>
  <c r="H14" i="67"/>
  <c r="N13" i="67"/>
  <c r="F13" i="67"/>
  <c r="H16" i="18"/>
  <c r="N15" i="18"/>
  <c r="F15" i="18"/>
  <c r="L14" i="18"/>
  <c r="D14" i="18"/>
  <c r="J13" i="18"/>
  <c r="B13" i="18"/>
  <c r="O16" i="56"/>
  <c r="G16" i="56"/>
  <c r="M15" i="56"/>
  <c r="O13" i="56"/>
  <c r="D16" i="17"/>
  <c r="B15" i="17"/>
  <c r="N13" i="17"/>
  <c r="L9" i="17"/>
  <c r="O16" i="12"/>
  <c r="G15" i="12"/>
  <c r="L13" i="12"/>
  <c r="B9" i="12"/>
  <c r="D15" i="58"/>
  <c r="N9" i="58"/>
  <c r="I9" i="59"/>
  <c r="G9" i="68"/>
  <c r="F16" i="68"/>
  <c r="E13" i="17"/>
  <c r="M13" i="17"/>
  <c r="G14" i="17"/>
  <c r="O14" i="17"/>
  <c r="I15" i="17"/>
  <c r="K16" i="17"/>
  <c r="G13" i="17"/>
  <c r="O13" i="17"/>
  <c r="I14" i="17"/>
  <c r="K15" i="17"/>
  <c r="E16" i="17"/>
  <c r="M16" i="17"/>
  <c r="L8" i="17"/>
  <c r="H13" i="17"/>
  <c r="B14" i="17"/>
  <c r="J14" i="17"/>
  <c r="D15" i="17"/>
  <c r="L15" i="17"/>
  <c r="F16" i="17"/>
  <c r="N16" i="17"/>
  <c r="B13" i="17"/>
  <c r="J13" i="17"/>
  <c r="D14" i="17"/>
  <c r="L14" i="17"/>
  <c r="F15" i="17"/>
  <c r="N15" i="17"/>
  <c r="H16" i="17"/>
  <c r="P14" i="17"/>
  <c r="H13" i="40"/>
  <c r="B14" i="40"/>
  <c r="J14" i="40"/>
  <c r="I13" i="40"/>
  <c r="C14" i="40"/>
  <c r="K14" i="40"/>
  <c r="E15" i="40"/>
  <c r="M15" i="40"/>
  <c r="G16" i="40"/>
  <c r="O16" i="40"/>
  <c r="B13" i="40"/>
  <c r="J13" i="40"/>
  <c r="D14" i="40"/>
  <c r="L14" i="40"/>
  <c r="F15" i="40"/>
  <c r="N15" i="40"/>
  <c r="H16" i="40"/>
  <c r="C13" i="40"/>
  <c r="K13" i="40"/>
  <c r="E14" i="40"/>
  <c r="M14" i="40"/>
  <c r="G15" i="40"/>
  <c r="F13" i="40"/>
  <c r="N13" i="40"/>
  <c r="H14" i="40"/>
  <c r="B15" i="40"/>
  <c r="J15" i="40"/>
  <c r="D16" i="40"/>
  <c r="O13" i="40"/>
  <c r="H15" i="40"/>
  <c r="F16" i="40"/>
  <c r="M9" i="40"/>
  <c r="F14" i="40"/>
  <c r="I15" i="40"/>
  <c r="I16" i="40"/>
  <c r="N9" i="40"/>
  <c r="G14" i="40"/>
  <c r="K15" i="40"/>
  <c r="J16" i="40"/>
  <c r="D13" i="40"/>
  <c r="I14" i="40"/>
  <c r="K16" i="40"/>
  <c r="E13" i="40"/>
  <c r="N14" i="40"/>
  <c r="O15" i="40"/>
  <c r="M16" i="40"/>
  <c r="L13" i="40"/>
  <c r="J9" i="40"/>
  <c r="M13" i="40"/>
  <c r="D15" i="40"/>
  <c r="E16" i="40"/>
  <c r="B4" i="42"/>
  <c r="J4" i="42"/>
  <c r="J8" i="42"/>
  <c r="F13" i="42"/>
  <c r="N13" i="42"/>
  <c r="H14" i="42"/>
  <c r="B15" i="42"/>
  <c r="J15" i="42"/>
  <c r="D16" i="42"/>
  <c r="L16" i="42"/>
  <c r="G13" i="42"/>
  <c r="O13" i="42"/>
  <c r="I14" i="42"/>
  <c r="C15" i="42"/>
  <c r="K15" i="42"/>
  <c r="M16" i="42"/>
  <c r="J7" i="42"/>
  <c r="N9" i="42"/>
  <c r="H13" i="42"/>
  <c r="B14" i="42"/>
  <c r="J14" i="42"/>
  <c r="D15" i="42"/>
  <c r="O9" i="42"/>
  <c r="I13" i="42"/>
  <c r="C14" i="42"/>
  <c r="K14" i="42"/>
  <c r="G16" i="42"/>
  <c r="O16" i="42"/>
  <c r="B13" i="42"/>
  <c r="J13" i="42"/>
  <c r="D14" i="42"/>
  <c r="L14" i="42"/>
  <c r="F15" i="42"/>
  <c r="N15" i="42"/>
  <c r="C13" i="42"/>
  <c r="K13" i="42"/>
  <c r="E14" i="42"/>
  <c r="M14" i="42"/>
  <c r="G15" i="42"/>
  <c r="O15" i="42"/>
  <c r="I16" i="42"/>
  <c r="J9" i="42"/>
  <c r="D13" i="42"/>
  <c r="L13" i="42"/>
  <c r="F14" i="42"/>
  <c r="N14" i="42"/>
  <c r="B16" i="42"/>
  <c r="J16" i="42"/>
  <c r="C9" i="42"/>
  <c r="C16" i="42"/>
  <c r="F16" i="42"/>
  <c r="E13" i="42"/>
  <c r="K16" i="42"/>
  <c r="M13" i="42"/>
  <c r="N16" i="42"/>
  <c r="G14" i="42"/>
  <c r="O14" i="42"/>
  <c r="I15" i="42"/>
  <c r="L15" i="42"/>
  <c r="J4" i="58"/>
  <c r="L8" i="58"/>
  <c r="O9" i="58"/>
  <c r="I13" i="58"/>
  <c r="K14" i="58"/>
  <c r="M15" i="58"/>
  <c r="G16" i="58"/>
  <c r="O16" i="58"/>
  <c r="L7" i="58"/>
  <c r="H9" i="58"/>
  <c r="B13" i="58"/>
  <c r="J13" i="58"/>
  <c r="D14" i="58"/>
  <c r="L14" i="58"/>
  <c r="F15" i="58"/>
  <c r="N15" i="58"/>
  <c r="H16" i="58"/>
  <c r="I9" i="58"/>
  <c r="C13" i="58"/>
  <c r="K13" i="58"/>
  <c r="M14" i="58"/>
  <c r="G15" i="58"/>
  <c r="O15" i="58"/>
  <c r="I16" i="58"/>
  <c r="L6" i="58"/>
  <c r="B9" i="58"/>
  <c r="J9" i="58"/>
  <c r="D13" i="58"/>
  <c r="L13" i="58"/>
  <c r="F14" i="58"/>
  <c r="N14" i="58"/>
  <c r="H15" i="58"/>
  <c r="B16" i="58"/>
  <c r="J16" i="58"/>
  <c r="L9" i="58"/>
  <c r="F13" i="58"/>
  <c r="N13" i="58"/>
  <c r="H14" i="58"/>
  <c r="B15" i="58"/>
  <c r="J15" i="58"/>
  <c r="D16" i="58"/>
  <c r="L16" i="58"/>
  <c r="I7" i="58"/>
  <c r="G13" i="58"/>
  <c r="O13" i="58"/>
  <c r="I14" i="58"/>
  <c r="K15" i="58"/>
  <c r="E16" i="58"/>
  <c r="M16" i="58"/>
  <c r="N7" i="63"/>
  <c r="J9" i="63"/>
  <c r="D13" i="63"/>
  <c r="L13" i="63"/>
  <c r="F14" i="63"/>
  <c r="N14" i="63"/>
  <c r="H15" i="63"/>
  <c r="B16" i="63"/>
  <c r="J16" i="63"/>
  <c r="C9" i="63"/>
  <c r="E13" i="63"/>
  <c r="M13" i="63"/>
  <c r="G14" i="63"/>
  <c r="O14" i="63"/>
  <c r="I15" i="63"/>
  <c r="B4" i="63"/>
  <c r="D9" i="63"/>
  <c r="L9" i="63"/>
  <c r="F13" i="63"/>
  <c r="N13" i="63"/>
  <c r="E9" i="63"/>
  <c r="M9" i="63"/>
  <c r="G13" i="63"/>
  <c r="O13" i="63"/>
  <c r="I14" i="63"/>
  <c r="C15" i="63"/>
  <c r="K15" i="63"/>
  <c r="E16" i="63"/>
  <c r="M16" i="63"/>
  <c r="F9" i="63"/>
  <c r="N9" i="63"/>
  <c r="H13" i="63"/>
  <c r="B14" i="63"/>
  <c r="J14" i="63"/>
  <c r="D15" i="63"/>
  <c r="L15" i="63"/>
  <c r="F16" i="63"/>
  <c r="N16" i="63"/>
  <c r="N8" i="63"/>
  <c r="H9" i="63"/>
  <c r="B13" i="63"/>
  <c r="J13" i="63"/>
  <c r="D14" i="63"/>
  <c r="L14" i="63"/>
  <c r="F15" i="63"/>
  <c r="N15" i="63"/>
  <c r="H16" i="63"/>
  <c r="C13" i="63"/>
  <c r="B15" i="63"/>
  <c r="G16" i="63"/>
  <c r="I13" i="63"/>
  <c r="E15" i="63"/>
  <c r="I16" i="63"/>
  <c r="K13" i="63"/>
  <c r="G15" i="63"/>
  <c r="K16" i="63"/>
  <c r="C14" i="63"/>
  <c r="J15" i="63"/>
  <c r="L16" i="63"/>
  <c r="E14" i="63"/>
  <c r="M15" i="63"/>
  <c r="O16" i="63"/>
  <c r="I9" i="63"/>
  <c r="K14" i="63"/>
  <c r="C16" i="63"/>
  <c r="O9" i="63"/>
  <c r="M14" i="63"/>
  <c r="D16" i="63"/>
  <c r="G9" i="63"/>
  <c r="H14" i="63"/>
  <c r="O15" i="63"/>
  <c r="O16" i="38"/>
  <c r="G16" i="38"/>
  <c r="M15" i="38"/>
  <c r="E15" i="38"/>
  <c r="K14" i="38"/>
  <c r="C14" i="38"/>
  <c r="I13" i="38"/>
  <c r="O9" i="38"/>
  <c r="G9" i="38"/>
  <c r="M4" i="38"/>
  <c r="K16" i="39"/>
  <c r="C16" i="39"/>
  <c r="I15" i="39"/>
  <c r="O14" i="39"/>
  <c r="G14" i="39"/>
  <c r="M13" i="39"/>
  <c r="E13" i="39"/>
  <c r="K9" i="39"/>
  <c r="I8" i="39"/>
  <c r="O16" i="72"/>
  <c r="G16" i="72"/>
  <c r="M15" i="72"/>
  <c r="E15" i="72"/>
  <c r="K14" i="72"/>
  <c r="C14" i="72"/>
  <c r="I13" i="72"/>
  <c r="K16" i="67"/>
  <c r="I15" i="67"/>
  <c r="O14" i="67"/>
  <c r="G14" i="67"/>
  <c r="M13" i="67"/>
  <c r="E13" i="67"/>
  <c r="O16" i="18"/>
  <c r="G16" i="18"/>
  <c r="M15" i="18"/>
  <c r="E15" i="18"/>
  <c r="K14" i="18"/>
  <c r="C14" i="18"/>
  <c r="I13" i="18"/>
  <c r="O9" i="18"/>
  <c r="N16" i="56"/>
  <c r="F16" i="56"/>
  <c r="L15" i="56"/>
  <c r="O14" i="56"/>
  <c r="M13" i="56"/>
  <c r="P16" i="17"/>
  <c r="B16" i="17"/>
  <c r="N14" i="17"/>
  <c r="L13" i="17"/>
  <c r="J9" i="17"/>
  <c r="J16" i="12"/>
  <c r="K13" i="12"/>
  <c r="O14" i="58"/>
  <c r="I15" i="68"/>
  <c r="D13" i="71"/>
  <c r="L13" i="71"/>
  <c r="F14" i="71"/>
  <c r="N14" i="71"/>
  <c r="H15" i="71"/>
  <c r="B16" i="71"/>
  <c r="J16" i="71"/>
  <c r="M13" i="71"/>
  <c r="O14" i="71"/>
  <c r="I15" i="71"/>
  <c r="F13" i="71"/>
  <c r="N13" i="71"/>
  <c r="H14" i="71"/>
  <c r="B15" i="71"/>
  <c r="J15" i="71"/>
  <c r="D16" i="71"/>
  <c r="G13" i="71"/>
  <c r="O13" i="71"/>
  <c r="I14" i="71"/>
  <c r="E16" i="71"/>
  <c r="M16" i="71"/>
  <c r="B13" i="71"/>
  <c r="J13" i="71"/>
  <c r="D14" i="71"/>
  <c r="L14" i="71"/>
  <c r="N15" i="71"/>
  <c r="H16" i="71"/>
  <c r="H13" i="71"/>
  <c r="M14" i="71"/>
  <c r="G16" i="71"/>
  <c r="I13" i="71"/>
  <c r="D15" i="71"/>
  <c r="I16" i="71"/>
  <c r="K13" i="71"/>
  <c r="N16" i="71"/>
  <c r="B14" i="71"/>
  <c r="O16" i="71"/>
  <c r="J14" i="71"/>
  <c r="O15" i="71"/>
  <c r="K14" i="71"/>
  <c r="O9" i="43"/>
  <c r="I13" i="43"/>
  <c r="K9" i="43"/>
  <c r="F13" i="43"/>
  <c r="O13" i="43"/>
  <c r="J14" i="43"/>
  <c r="N15" i="43"/>
  <c r="C9" i="43"/>
  <c r="L9" i="43"/>
  <c r="G13" i="43"/>
  <c r="B14" i="43"/>
  <c r="L14" i="43"/>
  <c r="O15" i="43"/>
  <c r="I16" i="43"/>
  <c r="H13" i="43"/>
  <c r="D14" i="43"/>
  <c r="M14" i="43"/>
  <c r="N9" i="43"/>
  <c r="J13" i="43"/>
  <c r="E14" i="43"/>
  <c r="N14" i="43"/>
  <c r="I15" i="43"/>
  <c r="C16" i="43"/>
  <c r="F9" i="43"/>
  <c r="B13" i="43"/>
  <c r="K13" i="43"/>
  <c r="O14" i="43"/>
  <c r="C13" i="43"/>
  <c r="L13" i="43"/>
  <c r="G14" i="43"/>
  <c r="I9" i="43"/>
  <c r="D13" i="43"/>
  <c r="M13" i="43"/>
  <c r="F16" i="43"/>
  <c r="N16" i="43"/>
  <c r="J9" i="43"/>
  <c r="E13" i="43"/>
  <c r="N13" i="43"/>
  <c r="I14" i="43"/>
  <c r="O16" i="43"/>
  <c r="L9" i="59"/>
  <c r="F13" i="59"/>
  <c r="N13" i="59"/>
  <c r="H14" i="59"/>
  <c r="B15" i="59"/>
  <c r="J15" i="59"/>
  <c r="D16" i="59"/>
  <c r="L16" i="59"/>
  <c r="L7" i="59"/>
  <c r="H9" i="59"/>
  <c r="B13" i="59"/>
  <c r="J13" i="59"/>
  <c r="D14" i="59"/>
  <c r="L14" i="59"/>
  <c r="F15" i="59"/>
  <c r="N15" i="59"/>
  <c r="H16" i="59"/>
  <c r="L6" i="59"/>
  <c r="B9" i="59"/>
  <c r="I13" i="59"/>
  <c r="F14" i="59"/>
  <c r="M15" i="59"/>
  <c r="J16" i="59"/>
  <c r="G8" i="59"/>
  <c r="N9" i="59"/>
  <c r="K13" i="59"/>
  <c r="G14" i="59"/>
  <c r="D15" i="59"/>
  <c r="O15" i="59"/>
  <c r="K16" i="59"/>
  <c r="O9" i="59"/>
  <c r="L13" i="59"/>
  <c r="I14" i="59"/>
  <c r="B16" i="59"/>
  <c r="M16" i="59"/>
  <c r="I8" i="59"/>
  <c r="C13" i="59"/>
  <c r="M13" i="59"/>
  <c r="J14" i="59"/>
  <c r="G15" i="59"/>
  <c r="N16" i="59"/>
  <c r="D13" i="59"/>
  <c r="O13" i="59"/>
  <c r="K14" i="59"/>
  <c r="H15" i="59"/>
  <c r="E16" i="59"/>
  <c r="O16" i="59"/>
  <c r="J9" i="59"/>
  <c r="G13" i="59"/>
  <c r="N14" i="59"/>
  <c r="K15" i="59"/>
  <c r="G16" i="59"/>
  <c r="C5" i="59"/>
  <c r="O8" i="59"/>
  <c r="H13" i="59"/>
  <c r="O14" i="59"/>
  <c r="L15" i="59"/>
  <c r="I16" i="59"/>
  <c r="B4" i="74"/>
  <c r="D9" i="74"/>
  <c r="L9" i="74"/>
  <c r="F13" i="74"/>
  <c r="N13" i="74"/>
  <c r="H14" i="74"/>
  <c r="B15" i="74"/>
  <c r="J15" i="74"/>
  <c r="D16" i="74"/>
  <c r="L16" i="74"/>
  <c r="E9" i="74"/>
  <c r="M9" i="74"/>
  <c r="G13" i="74"/>
  <c r="O13" i="74"/>
  <c r="I14" i="74"/>
  <c r="C15" i="74"/>
  <c r="K15" i="74"/>
  <c r="M16" i="74"/>
  <c r="F9" i="74"/>
  <c r="N9" i="74"/>
  <c r="H13" i="74"/>
  <c r="B14" i="74"/>
  <c r="J14" i="74"/>
  <c r="D15" i="74"/>
  <c r="L15" i="74"/>
  <c r="F16" i="74"/>
  <c r="N16" i="74"/>
  <c r="G9" i="74"/>
  <c r="O9" i="74"/>
  <c r="I13" i="74"/>
  <c r="C14" i="74"/>
  <c r="K14" i="74"/>
  <c r="M15" i="74"/>
  <c r="G16" i="74"/>
  <c r="O16" i="74"/>
  <c r="H9" i="74"/>
  <c r="B13" i="74"/>
  <c r="J13" i="74"/>
  <c r="D14" i="74"/>
  <c r="L14" i="74"/>
  <c r="N15" i="74"/>
  <c r="P13" i="74"/>
  <c r="P9" i="74"/>
  <c r="O8" i="74"/>
  <c r="I9" i="74"/>
  <c r="C13" i="74"/>
  <c r="K13" i="74"/>
  <c r="E14" i="74"/>
  <c r="M14" i="74"/>
  <c r="G15" i="74"/>
  <c r="B9" i="74"/>
  <c r="J9" i="74"/>
  <c r="D13" i="74"/>
  <c r="L13" i="74"/>
  <c r="N14" i="74"/>
  <c r="H15" i="74"/>
  <c r="B16" i="74"/>
  <c r="J16" i="74"/>
  <c r="P7" i="74"/>
  <c r="K9" i="74"/>
  <c r="I16" i="74"/>
  <c r="E13" i="74"/>
  <c r="K16" i="74"/>
  <c r="P8" i="74"/>
  <c r="M13" i="74"/>
  <c r="G14" i="74"/>
  <c r="O14" i="74"/>
  <c r="O15" i="74"/>
  <c r="C9" i="74"/>
  <c r="C16" i="74"/>
  <c r="I15" i="74"/>
  <c r="N16" i="38"/>
  <c r="F16" i="38"/>
  <c r="L15" i="38"/>
  <c r="D15" i="38"/>
  <c r="J14" i="38"/>
  <c r="B14" i="38"/>
  <c r="H13" i="38"/>
  <c r="N9" i="38"/>
  <c r="F9" i="38"/>
  <c r="J16" i="39"/>
  <c r="B16" i="39"/>
  <c r="H15" i="39"/>
  <c r="N14" i="39"/>
  <c r="F14" i="39"/>
  <c r="L13" i="39"/>
  <c r="D13" i="39"/>
  <c r="J9" i="39"/>
  <c r="J5" i="39"/>
  <c r="B5" i="39"/>
  <c r="N16" i="72"/>
  <c r="F16" i="72"/>
  <c r="L15" i="72"/>
  <c r="D15" i="72"/>
  <c r="J14" i="72"/>
  <c r="B14" i="72"/>
  <c r="H13" i="72"/>
  <c r="J16" i="67"/>
  <c r="B16" i="67"/>
  <c r="H15" i="67"/>
  <c r="N14" i="67"/>
  <c r="F14" i="67"/>
  <c r="L13" i="67"/>
  <c r="D13" i="67"/>
  <c r="J9" i="67"/>
  <c r="N16" i="18"/>
  <c r="F16" i="18"/>
  <c r="L15" i="18"/>
  <c r="D15" i="18"/>
  <c r="J14" i="18"/>
  <c r="B14" i="18"/>
  <c r="H13" i="18"/>
  <c r="L8" i="18"/>
  <c r="M16" i="56"/>
  <c r="E16" i="56"/>
  <c r="K15" i="56"/>
  <c r="N14" i="56"/>
  <c r="L13" i="56"/>
  <c r="J9" i="56"/>
  <c r="P15" i="17"/>
  <c r="O15" i="17"/>
  <c r="M14" i="17"/>
  <c r="K13" i="17"/>
  <c r="I9" i="17"/>
  <c r="I16" i="12"/>
  <c r="N14" i="12"/>
  <c r="I13" i="12"/>
  <c r="N16" i="58"/>
  <c r="J14" i="58"/>
  <c r="M14" i="68"/>
  <c r="H13" i="41"/>
  <c r="B14" i="41"/>
  <c r="J14" i="41"/>
  <c r="D15" i="41"/>
  <c r="F16" i="41"/>
  <c r="N16" i="41"/>
  <c r="J9" i="41"/>
  <c r="I13" i="41"/>
  <c r="C14" i="41"/>
  <c r="K14" i="41"/>
  <c r="E15" i="41"/>
  <c r="M15" i="41"/>
  <c r="G16" i="41"/>
  <c r="O16" i="41"/>
  <c r="K9" i="41"/>
  <c r="B13" i="41"/>
  <c r="J13" i="41"/>
  <c r="D14" i="41"/>
  <c r="L14" i="41"/>
  <c r="F15" i="41"/>
  <c r="N15" i="41"/>
  <c r="H16" i="41"/>
  <c r="D9" i="41"/>
  <c r="C13" i="41"/>
  <c r="K13" i="41"/>
  <c r="E14" i="41"/>
  <c r="M14" i="41"/>
  <c r="G15" i="41"/>
  <c r="O15" i="41"/>
  <c r="I16" i="41"/>
  <c r="E9" i="41"/>
  <c r="M9" i="41"/>
  <c r="D13" i="41"/>
  <c r="L13" i="41"/>
  <c r="F14" i="41"/>
  <c r="N14" i="41"/>
  <c r="H15" i="41"/>
  <c r="B16" i="41"/>
  <c r="J16" i="41"/>
  <c r="E13" i="41"/>
  <c r="M13" i="41"/>
  <c r="G14" i="41"/>
  <c r="O14" i="41"/>
  <c r="I15" i="41"/>
  <c r="K16" i="41"/>
  <c r="F13" i="41"/>
  <c r="N13" i="41"/>
  <c r="H14" i="41"/>
  <c r="B15" i="41"/>
  <c r="J15" i="41"/>
  <c r="D16" i="41"/>
  <c r="G13" i="41"/>
  <c r="O13" i="41"/>
  <c r="I14" i="41"/>
  <c r="G9" i="41"/>
  <c r="I9" i="41"/>
  <c r="E16" i="41"/>
  <c r="O9" i="41"/>
  <c r="M16" i="41"/>
  <c r="E13" i="69"/>
  <c r="M13" i="69"/>
  <c r="G14" i="69"/>
  <c r="O14" i="69"/>
  <c r="I15" i="69"/>
  <c r="I13" i="69"/>
  <c r="O16" i="69"/>
  <c r="B13" i="69"/>
  <c r="L13" i="69"/>
  <c r="I14" i="69"/>
  <c r="C13" i="69"/>
  <c r="N13" i="69"/>
  <c r="N16" i="69"/>
  <c r="D13" i="69"/>
  <c r="O13" i="69"/>
  <c r="L14" i="69"/>
  <c r="I9" i="69"/>
  <c r="F13" i="69"/>
  <c r="B14" i="69"/>
  <c r="F16" i="69"/>
  <c r="J9" i="69"/>
  <c r="G13" i="69"/>
  <c r="D14" i="69"/>
  <c r="N14" i="69"/>
  <c r="L9" i="69"/>
  <c r="H13" i="69"/>
  <c r="E14" i="69"/>
  <c r="I16" i="69"/>
  <c r="J13" i="69"/>
  <c r="N15" i="69"/>
  <c r="N9" i="69"/>
  <c r="K13" i="69"/>
  <c r="O15" i="69"/>
  <c r="I5" i="26"/>
  <c r="E7" i="26"/>
  <c r="G8" i="26"/>
  <c r="I9" i="26"/>
  <c r="C13" i="26"/>
  <c r="K13" i="26"/>
  <c r="E14" i="26"/>
  <c r="M14" i="26"/>
  <c r="G15" i="26"/>
  <c r="O15" i="26"/>
  <c r="I16" i="26"/>
  <c r="J5" i="26"/>
  <c r="L6" i="26"/>
  <c r="H8" i="26"/>
  <c r="B9" i="26"/>
  <c r="J9" i="26"/>
  <c r="D13" i="26"/>
  <c r="L13" i="26"/>
  <c r="F14" i="26"/>
  <c r="B4" i="26"/>
  <c r="J4" i="26"/>
  <c r="H7" i="26"/>
  <c r="B8" i="26"/>
  <c r="J8" i="26"/>
  <c r="E9" i="26"/>
  <c r="M9" i="26"/>
  <c r="G13" i="26"/>
  <c r="O13" i="26"/>
  <c r="I14" i="26"/>
  <c r="K15" i="26"/>
  <c r="E16" i="26"/>
  <c r="M16" i="26"/>
  <c r="H6" i="26"/>
  <c r="L8" i="26"/>
  <c r="F9" i="26"/>
  <c r="N9" i="26"/>
  <c r="H13" i="26"/>
  <c r="B14" i="26"/>
  <c r="J14" i="26"/>
  <c r="D15" i="26"/>
  <c r="L15" i="26"/>
  <c r="F16" i="26"/>
  <c r="E8" i="26"/>
  <c r="M8" i="26"/>
  <c r="G9" i="26"/>
  <c r="O9" i="26"/>
  <c r="I13" i="26"/>
  <c r="C14" i="26"/>
  <c r="K14" i="26"/>
  <c r="E15" i="26"/>
  <c r="M15" i="26"/>
  <c r="G16" i="26"/>
  <c r="O16" i="26"/>
  <c r="E13" i="26"/>
  <c r="L14" i="26"/>
  <c r="N15" i="26"/>
  <c r="N16" i="26"/>
  <c r="I8" i="26"/>
  <c r="F13" i="26"/>
  <c r="N14" i="26"/>
  <c r="B16" i="26"/>
  <c r="J13" i="26"/>
  <c r="O14" i="26"/>
  <c r="I4" i="26"/>
  <c r="M13" i="26"/>
  <c r="B15" i="26"/>
  <c r="D16" i="26"/>
  <c r="H9" i="26"/>
  <c r="N13" i="26"/>
  <c r="F15" i="26"/>
  <c r="H16" i="26"/>
  <c r="K9" i="26"/>
  <c r="D14" i="26"/>
  <c r="H15" i="26"/>
  <c r="J16" i="26"/>
  <c r="L7" i="26"/>
  <c r="L9" i="26"/>
  <c r="G14" i="26"/>
  <c r="I15" i="26"/>
  <c r="K16" i="26"/>
  <c r="B13" i="26"/>
  <c r="H14" i="26"/>
  <c r="J15" i="26"/>
  <c r="L16" i="26"/>
  <c r="P16" i="78"/>
  <c r="O15" i="78"/>
  <c r="N14" i="78"/>
  <c r="M13" i="78"/>
  <c r="E13" i="78"/>
  <c r="L9" i="78"/>
  <c r="D9" i="78"/>
  <c r="C16" i="78"/>
  <c r="J15" i="78"/>
  <c r="I14" i="78"/>
  <c r="P13" i="78"/>
  <c r="M16" i="78"/>
  <c r="K14" i="78"/>
  <c r="O13" i="78"/>
  <c r="F13" i="78"/>
  <c r="K9" i="78"/>
  <c r="B9" i="78"/>
  <c r="L16" i="78"/>
  <c r="P15" i="78"/>
  <c r="E15" i="78"/>
  <c r="J14" i="78"/>
  <c r="N13" i="78"/>
  <c r="D13" i="78"/>
  <c r="J9" i="78"/>
  <c r="P8" i="78"/>
  <c r="J16" i="78"/>
  <c r="H14" i="78"/>
  <c r="L13" i="78"/>
  <c r="C13" i="78"/>
  <c r="I9" i="78"/>
  <c r="I16" i="78"/>
  <c r="M15" i="78"/>
  <c r="C15" i="78"/>
  <c r="G14" i="78"/>
  <c r="K13" i="78"/>
  <c r="B13" i="78"/>
  <c r="H9" i="78"/>
  <c r="B4" i="78"/>
  <c r="L15" i="78"/>
  <c r="P14" i="78"/>
  <c r="E14" i="78"/>
  <c r="J13" i="78"/>
  <c r="P9" i="78"/>
  <c r="G9" i="78"/>
  <c r="F16" i="78"/>
  <c r="O14" i="78"/>
  <c r="D14" i="78"/>
  <c r="I13" i="78"/>
  <c r="O9" i="78"/>
  <c r="F9" i="78"/>
  <c r="O16" i="78"/>
  <c r="E16" i="78"/>
  <c r="I15" i="78"/>
  <c r="M14" i="78"/>
  <c r="C14" i="78"/>
  <c r="H13" i="78"/>
  <c r="N9" i="78"/>
  <c r="E9" i="78"/>
  <c r="M9" i="78"/>
  <c r="C9" i="78"/>
  <c r="H15" i="78"/>
  <c r="B14" i="78"/>
  <c r="G13" i="78"/>
  <c r="L14" i="78"/>
  <c r="M16" i="38"/>
  <c r="E16" i="38"/>
  <c r="K15" i="38"/>
  <c r="C15" i="38"/>
  <c r="I14" i="38"/>
  <c r="O13" i="38"/>
  <c r="G13" i="38"/>
  <c r="M9" i="38"/>
  <c r="E9" i="38"/>
  <c r="I16" i="39"/>
  <c r="O15" i="39"/>
  <c r="G15" i="39"/>
  <c r="M14" i="39"/>
  <c r="E14" i="39"/>
  <c r="K13" i="39"/>
  <c r="C13" i="39"/>
  <c r="I9" i="39"/>
  <c r="G4" i="39"/>
  <c r="M16" i="72"/>
  <c r="E16" i="72"/>
  <c r="K15" i="72"/>
  <c r="C15" i="72"/>
  <c r="I14" i="72"/>
  <c r="O13" i="72"/>
  <c r="G13" i="72"/>
  <c r="I16" i="67"/>
  <c r="O15" i="67"/>
  <c r="G15" i="67"/>
  <c r="M14" i="67"/>
  <c r="E14" i="67"/>
  <c r="K13" i="67"/>
  <c r="C13" i="67"/>
  <c r="I9" i="67"/>
  <c r="M16" i="18"/>
  <c r="E16" i="18"/>
  <c r="K15" i="18"/>
  <c r="I14" i="18"/>
  <c r="O13" i="18"/>
  <c r="G13" i="18"/>
  <c r="E9" i="18"/>
  <c r="L16" i="56"/>
  <c r="D16" i="56"/>
  <c r="J15" i="56"/>
  <c r="L14" i="56"/>
  <c r="J13" i="56"/>
  <c r="H9" i="56"/>
  <c r="O16" i="17"/>
  <c r="M15" i="17"/>
  <c r="K14" i="17"/>
  <c r="I13" i="17"/>
  <c r="G16" i="12"/>
  <c r="M14" i="12"/>
  <c r="D13" i="12"/>
  <c r="K16" i="58"/>
  <c r="G14" i="58"/>
  <c r="I8" i="58"/>
  <c r="F16" i="59"/>
  <c r="B14" i="68"/>
  <c r="L16" i="38"/>
  <c r="D16" i="38"/>
  <c r="J15" i="38"/>
  <c r="B15" i="38"/>
  <c r="H14" i="38"/>
  <c r="N13" i="38"/>
  <c r="F13" i="38"/>
  <c r="L9" i="38"/>
  <c r="D9" i="38"/>
  <c r="J8" i="38"/>
  <c r="J4" i="38"/>
  <c r="H16" i="39"/>
  <c r="N15" i="39"/>
  <c r="F15" i="39"/>
  <c r="L14" i="39"/>
  <c r="D14" i="39"/>
  <c r="J13" i="39"/>
  <c r="B13" i="39"/>
  <c r="H9" i="39"/>
  <c r="J6" i="39"/>
  <c r="B6" i="39"/>
  <c r="L16" i="72"/>
  <c r="D16" i="72"/>
  <c r="J15" i="72"/>
  <c r="B15" i="72"/>
  <c r="H14" i="72"/>
  <c r="N13" i="72"/>
  <c r="F13" i="72"/>
  <c r="L9" i="72"/>
  <c r="H16" i="67"/>
  <c r="N15" i="67"/>
  <c r="F15" i="67"/>
  <c r="L14" i="67"/>
  <c r="D14" i="67"/>
  <c r="J13" i="67"/>
  <c r="B13" i="67"/>
  <c r="H9" i="67"/>
  <c r="L16" i="18"/>
  <c r="D16" i="18"/>
  <c r="J15" i="18"/>
  <c r="B15" i="18"/>
  <c r="H14" i="18"/>
  <c r="N13" i="18"/>
  <c r="F13" i="18"/>
  <c r="L9" i="18"/>
  <c r="K16" i="56"/>
  <c r="I15" i="56"/>
  <c r="I14" i="56"/>
  <c r="G13" i="56"/>
  <c r="L16" i="17"/>
  <c r="J15" i="17"/>
  <c r="H14" i="17"/>
  <c r="F13" i="17"/>
  <c r="B16" i="12"/>
  <c r="K14" i="12"/>
  <c r="C13" i="12"/>
  <c r="F16" i="58"/>
  <c r="B14" i="58"/>
  <c r="I15" i="59"/>
  <c r="E13" i="68"/>
  <c r="N16" i="40"/>
  <c r="M15" i="71"/>
  <c r="L8" i="66"/>
  <c r="F9" i="66"/>
  <c r="N9" i="66"/>
  <c r="H13" i="66"/>
  <c r="B14" i="66"/>
  <c r="J14" i="66"/>
  <c r="D15" i="66"/>
  <c r="L15" i="66"/>
  <c r="F16" i="66"/>
  <c r="N16" i="66"/>
  <c r="G9" i="66"/>
  <c r="O9" i="66"/>
  <c r="I13" i="66"/>
  <c r="C14" i="66"/>
  <c r="K14" i="66"/>
  <c r="E15" i="66"/>
  <c r="M15" i="66"/>
  <c r="G16" i="66"/>
  <c r="O16" i="66"/>
  <c r="B6" i="66"/>
  <c r="H9" i="66"/>
  <c r="B13" i="66"/>
  <c r="J13" i="66"/>
  <c r="D14" i="66"/>
  <c r="L14" i="66"/>
  <c r="F15" i="66"/>
  <c r="N15" i="66"/>
  <c r="H16" i="66"/>
  <c r="I9" i="66"/>
  <c r="C13" i="66"/>
  <c r="K13" i="66"/>
  <c r="E14" i="66"/>
  <c r="M14" i="66"/>
  <c r="G15" i="66"/>
  <c r="O15" i="66"/>
  <c r="I16" i="66"/>
  <c r="B5" i="66"/>
  <c r="B9" i="66"/>
  <c r="J9" i="66"/>
  <c r="D13" i="66"/>
  <c r="L13" i="66"/>
  <c r="F14" i="66"/>
  <c r="N14" i="66"/>
  <c r="H15" i="66"/>
  <c r="B16" i="66"/>
  <c r="J16" i="66"/>
  <c r="I8" i="66"/>
  <c r="K9" i="66"/>
  <c r="E13" i="66"/>
  <c r="M13" i="66"/>
  <c r="G14" i="66"/>
  <c r="O14" i="66"/>
  <c r="I15" i="66"/>
  <c r="K16" i="66"/>
  <c r="B4" i="66"/>
  <c r="D9" i="66"/>
  <c r="L9" i="66"/>
  <c r="F13" i="66"/>
  <c r="N13" i="66"/>
  <c r="H14" i="66"/>
  <c r="B15" i="66"/>
  <c r="J15" i="66"/>
  <c r="D16" i="66"/>
  <c r="L16" i="66"/>
  <c r="E9" i="66"/>
  <c r="M16" i="66"/>
  <c r="M9" i="66"/>
  <c r="G13" i="66"/>
  <c r="O13" i="66"/>
  <c r="I14" i="66"/>
  <c r="K15" i="66"/>
  <c r="E16" i="66"/>
  <c r="G9" i="28"/>
  <c r="O9" i="28"/>
  <c r="I13" i="28"/>
  <c r="C14" i="28"/>
  <c r="K14" i="28"/>
  <c r="E15" i="28"/>
  <c r="M15" i="28"/>
  <c r="O16" i="28"/>
  <c r="H9" i="28"/>
  <c r="B13" i="28"/>
  <c r="I9" i="28"/>
  <c r="C13" i="28"/>
  <c r="K13" i="28"/>
  <c r="E14" i="28"/>
  <c r="M14" i="28"/>
  <c r="G15" i="28"/>
  <c r="O15" i="28"/>
  <c r="B9" i="28"/>
  <c r="J9" i="28"/>
  <c r="D13" i="28"/>
  <c r="L13" i="28"/>
  <c r="F14" i="28"/>
  <c r="N14" i="28"/>
  <c r="B16" i="28"/>
  <c r="C9" i="28"/>
  <c r="K9" i="28"/>
  <c r="E13" i="28"/>
  <c r="M13" i="28"/>
  <c r="G14" i="28"/>
  <c r="O14" i="28"/>
  <c r="I15" i="28"/>
  <c r="C16" i="28"/>
  <c r="K16" i="28"/>
  <c r="E9" i="28"/>
  <c r="M9" i="28"/>
  <c r="G13" i="28"/>
  <c r="O13" i="28"/>
  <c r="I14" i="28"/>
  <c r="C15" i="28"/>
  <c r="K15" i="28"/>
  <c r="E16" i="28"/>
  <c r="M16" i="28"/>
  <c r="L4" i="28"/>
  <c r="F9" i="28"/>
  <c r="N9" i="28"/>
  <c r="H13" i="28"/>
  <c r="B14" i="28"/>
  <c r="J14" i="28"/>
  <c r="D15" i="28"/>
  <c r="L15" i="28"/>
  <c r="D14" i="28"/>
  <c r="H14" i="28"/>
  <c r="B4" i="28"/>
  <c r="L14" i="28"/>
  <c r="I16" i="28"/>
  <c r="D9" i="28"/>
  <c r="B15" i="28"/>
  <c r="L16" i="28"/>
  <c r="L9" i="28"/>
  <c r="N16" i="28"/>
  <c r="F13" i="28"/>
  <c r="J13" i="28"/>
  <c r="N15" i="28"/>
  <c r="N13" i="28"/>
  <c r="D16" i="28"/>
  <c r="C4" i="65"/>
  <c r="K8" i="65"/>
  <c r="E9" i="65"/>
  <c r="M9" i="65"/>
  <c r="G13" i="65"/>
  <c r="O13" i="65"/>
  <c r="I14" i="65"/>
  <c r="C15" i="65"/>
  <c r="K15" i="65"/>
  <c r="E16" i="65"/>
  <c r="M16" i="65"/>
  <c r="F9" i="65"/>
  <c r="N9" i="65"/>
  <c r="H13" i="65"/>
  <c r="B14" i="65"/>
  <c r="J14" i="65"/>
  <c r="D15" i="65"/>
  <c r="L15" i="65"/>
  <c r="F16" i="65"/>
  <c r="N16" i="65"/>
  <c r="G9" i="65"/>
  <c r="O9" i="65"/>
  <c r="I13" i="65"/>
  <c r="C14" i="65"/>
  <c r="N8" i="65"/>
  <c r="H9" i="65"/>
  <c r="B13" i="65"/>
  <c r="J13" i="65"/>
  <c r="D14" i="65"/>
  <c r="L14" i="65"/>
  <c r="F15" i="65"/>
  <c r="N15" i="65"/>
  <c r="H16" i="65"/>
  <c r="I9" i="65"/>
  <c r="C13" i="65"/>
  <c r="K13" i="65"/>
  <c r="E14" i="65"/>
  <c r="M14" i="65"/>
  <c r="G15" i="65"/>
  <c r="O15" i="65"/>
  <c r="I16" i="65"/>
  <c r="J9" i="65"/>
  <c r="D13" i="65"/>
  <c r="L13" i="65"/>
  <c r="F14" i="65"/>
  <c r="N14" i="65"/>
  <c r="H15" i="65"/>
  <c r="B16" i="65"/>
  <c r="J16" i="65"/>
  <c r="E13" i="65"/>
  <c r="M13" i="65"/>
  <c r="G14" i="65"/>
  <c r="O14" i="65"/>
  <c r="I15" i="65"/>
  <c r="C16" i="65"/>
  <c r="K16" i="65"/>
  <c r="H14" i="65"/>
  <c r="L16" i="65"/>
  <c r="K14" i="65"/>
  <c r="O16" i="65"/>
  <c r="B15" i="65"/>
  <c r="J8" i="65"/>
  <c r="E15" i="65"/>
  <c r="D9" i="65"/>
  <c r="J15" i="65"/>
  <c r="L9" i="65"/>
  <c r="M15" i="65"/>
  <c r="F13" i="65"/>
  <c r="D16" i="65"/>
  <c r="N13" i="65"/>
  <c r="B9" i="70"/>
  <c r="J9" i="70"/>
  <c r="D13" i="70"/>
  <c r="L13" i="70"/>
  <c r="F14" i="70"/>
  <c r="N14" i="70"/>
  <c r="B16" i="70"/>
  <c r="J16" i="70"/>
  <c r="E13" i="70"/>
  <c r="M13" i="70"/>
  <c r="G14" i="70"/>
  <c r="O14" i="70"/>
  <c r="I15" i="70"/>
  <c r="C16" i="70"/>
  <c r="D9" i="70"/>
  <c r="L9" i="70"/>
  <c r="F13" i="70"/>
  <c r="N13" i="70"/>
  <c r="H14" i="70"/>
  <c r="B15" i="70"/>
  <c r="J15" i="70"/>
  <c r="D16" i="70"/>
  <c r="L16" i="70"/>
  <c r="E9" i="70"/>
  <c r="M9" i="70"/>
  <c r="G13" i="70"/>
  <c r="O13" i="70"/>
  <c r="I14" i="70"/>
  <c r="C15" i="70"/>
  <c r="E16" i="70"/>
  <c r="M16" i="70"/>
  <c r="D8" i="70"/>
  <c r="F9" i="70"/>
  <c r="N9" i="70"/>
  <c r="H13" i="70"/>
  <c r="B14" i="70"/>
  <c r="J14" i="70"/>
  <c r="D15" i="70"/>
  <c r="L15" i="70"/>
  <c r="N16" i="70"/>
  <c r="G9" i="70"/>
  <c r="O9" i="70"/>
  <c r="I13" i="70"/>
  <c r="C14" i="70"/>
  <c r="K14" i="70"/>
  <c r="E15" i="70"/>
  <c r="M15" i="70"/>
  <c r="G16" i="70"/>
  <c r="O16" i="70"/>
  <c r="B13" i="70"/>
  <c r="J13" i="70"/>
  <c r="D14" i="70"/>
  <c r="L14" i="70"/>
  <c r="N15" i="70"/>
  <c r="C13" i="70"/>
  <c r="K13" i="70"/>
  <c r="E14" i="70"/>
  <c r="M14" i="70"/>
  <c r="G15" i="70"/>
  <c r="I16" i="70"/>
  <c r="I9" i="70"/>
  <c r="C9" i="35"/>
  <c r="K9" i="35"/>
  <c r="E13" i="35"/>
  <c r="M13" i="35"/>
  <c r="G14" i="35"/>
  <c r="O14" i="35"/>
  <c r="I15" i="35"/>
  <c r="C16" i="35"/>
  <c r="B4" i="35"/>
  <c r="F13" i="35"/>
  <c r="N13" i="35"/>
  <c r="H14" i="35"/>
  <c r="L16" i="35"/>
  <c r="G13" i="35"/>
  <c r="O13" i="35"/>
  <c r="I14" i="35"/>
  <c r="C15" i="35"/>
  <c r="E16" i="35"/>
  <c r="H13" i="35"/>
  <c r="B14" i="35"/>
  <c r="J14" i="35"/>
  <c r="L15" i="35"/>
  <c r="I13" i="35"/>
  <c r="C14" i="35"/>
  <c r="K14" i="35"/>
  <c r="E15" i="35"/>
  <c r="O16" i="35"/>
  <c r="I9" i="35"/>
  <c r="C13" i="35"/>
  <c r="K13" i="35"/>
  <c r="E14" i="35"/>
  <c r="M14" i="35"/>
  <c r="O15" i="35"/>
  <c r="I16" i="35"/>
  <c r="J9" i="35"/>
  <c r="D13" i="35"/>
  <c r="L13" i="35"/>
  <c r="N14" i="35"/>
  <c r="J16" i="35"/>
  <c r="B13" i="35"/>
  <c r="J13" i="35"/>
  <c r="D14" i="35"/>
  <c r="L14" i="35"/>
  <c r="C13" i="64"/>
  <c r="K13" i="64"/>
  <c r="E14" i="64"/>
  <c r="M14" i="64"/>
  <c r="O15" i="64"/>
  <c r="I16" i="64"/>
  <c r="D13" i="64"/>
  <c r="L13" i="64"/>
  <c r="F14" i="64"/>
  <c r="N14" i="64"/>
  <c r="H15" i="64"/>
  <c r="B16" i="64"/>
  <c r="J16" i="64"/>
  <c r="K9" i="64"/>
  <c r="E13" i="64"/>
  <c r="M13" i="64"/>
  <c r="G14" i="64"/>
  <c r="O14" i="64"/>
  <c r="I15" i="64"/>
  <c r="K16" i="64"/>
  <c r="L9" i="64"/>
  <c r="F13" i="64"/>
  <c r="N13" i="64"/>
  <c r="H14" i="64"/>
  <c r="B15" i="64"/>
  <c r="J15" i="64"/>
  <c r="D16" i="64"/>
  <c r="L16" i="64"/>
  <c r="M9" i="64"/>
  <c r="G13" i="64"/>
  <c r="O13" i="64"/>
  <c r="I14" i="64"/>
  <c r="K15" i="64"/>
  <c r="E16" i="64"/>
  <c r="M16" i="64"/>
  <c r="N9" i="64"/>
  <c r="H13" i="64"/>
  <c r="B14" i="64"/>
  <c r="J14" i="64"/>
  <c r="D15" i="64"/>
  <c r="L15" i="64"/>
  <c r="N16" i="64"/>
  <c r="O9" i="64"/>
  <c r="I13" i="64"/>
  <c r="C14" i="64"/>
  <c r="K14" i="64"/>
  <c r="E15" i="64"/>
  <c r="M15" i="64"/>
  <c r="O16" i="64"/>
  <c r="F15" i="64"/>
  <c r="N15" i="64"/>
  <c r="H16" i="64"/>
  <c r="B13" i="64"/>
  <c r="J13" i="64"/>
  <c r="D14" i="64"/>
  <c r="L14" i="64"/>
  <c r="K16" i="38"/>
  <c r="C16" i="38"/>
  <c r="I15" i="38"/>
  <c r="O14" i="38"/>
  <c r="G14" i="38"/>
  <c r="M13" i="38"/>
  <c r="E13" i="38"/>
  <c r="K9" i="38"/>
  <c r="C9" i="38"/>
  <c r="I4" i="38"/>
  <c r="O16" i="39"/>
  <c r="G16" i="39"/>
  <c r="M15" i="39"/>
  <c r="E15" i="39"/>
  <c r="K14" i="39"/>
  <c r="C14" i="39"/>
  <c r="I13" i="39"/>
  <c r="O9" i="39"/>
  <c r="K16" i="72"/>
  <c r="C16" i="72"/>
  <c r="I15" i="72"/>
  <c r="O14" i="72"/>
  <c r="G14" i="72"/>
  <c r="M13" i="72"/>
  <c r="E13" i="72"/>
  <c r="K9" i="72"/>
  <c r="O16" i="67"/>
  <c r="G16" i="67"/>
  <c r="M15" i="67"/>
  <c r="E15" i="67"/>
  <c r="K14" i="67"/>
  <c r="C14" i="67"/>
  <c r="I13" i="67"/>
  <c r="O9" i="67"/>
  <c r="K16" i="18"/>
  <c r="I15" i="18"/>
  <c r="O14" i="18"/>
  <c r="G14" i="18"/>
  <c r="M13" i="18"/>
  <c r="E13" i="18"/>
  <c r="P16" i="56"/>
  <c r="J16" i="56"/>
  <c r="B16" i="56"/>
  <c r="H15" i="56"/>
  <c r="G14" i="56"/>
  <c r="E13" i="56"/>
  <c r="J16" i="17"/>
  <c r="H15" i="17"/>
  <c r="F14" i="17"/>
  <c r="D13" i="17"/>
  <c r="O15" i="12"/>
  <c r="F14" i="12"/>
  <c r="O9" i="12"/>
  <c r="M13" i="58"/>
  <c r="M14" i="59"/>
  <c r="B16" i="40"/>
  <c r="O15" i="70"/>
  <c r="G13" i="21"/>
  <c r="O13" i="21"/>
  <c r="I14" i="21"/>
  <c r="K15" i="21"/>
  <c r="E16" i="21"/>
  <c r="M16" i="21"/>
  <c r="I13" i="21"/>
  <c r="K14" i="21"/>
  <c r="M15" i="21"/>
  <c r="O16" i="21"/>
  <c r="L13" i="21"/>
  <c r="H14" i="21"/>
  <c r="F15" i="21"/>
  <c r="B16" i="21"/>
  <c r="L16" i="21"/>
  <c r="B13" i="21"/>
  <c r="M13" i="21"/>
  <c r="J14" i="21"/>
  <c r="C16" i="21"/>
  <c r="N16" i="21"/>
  <c r="D13" i="21"/>
  <c r="N13" i="21"/>
  <c r="L14" i="21"/>
  <c r="H15" i="21"/>
  <c r="B14" i="21"/>
  <c r="M14" i="21"/>
  <c r="I15" i="21"/>
  <c r="F16" i="21"/>
  <c r="F13" i="21"/>
  <c r="D14" i="21"/>
  <c r="N14" i="21"/>
  <c r="J15" i="21"/>
  <c r="H16" i="21"/>
  <c r="H13" i="21"/>
  <c r="O14" i="21"/>
  <c r="L15" i="21"/>
  <c r="I16" i="21"/>
  <c r="J13" i="21"/>
  <c r="F14" i="21"/>
  <c r="B15" i="21"/>
  <c r="N15" i="21"/>
  <c r="J16" i="21"/>
  <c r="K16" i="21"/>
  <c r="K13" i="21"/>
  <c r="O15" i="21"/>
  <c r="F13" i="56"/>
  <c r="N13" i="56"/>
  <c r="H14" i="56"/>
  <c r="B15" i="56"/>
  <c r="N9" i="56"/>
  <c r="H13" i="56"/>
  <c r="B14" i="56"/>
  <c r="J14" i="56"/>
  <c r="D15" i="56"/>
  <c r="O9" i="56"/>
  <c r="I13" i="56"/>
  <c r="C14" i="56"/>
  <c r="K14" i="56"/>
  <c r="I9" i="56"/>
  <c r="C13" i="56"/>
  <c r="K13" i="56"/>
  <c r="E14" i="56"/>
  <c r="M14" i="56"/>
  <c r="G15" i="56"/>
  <c r="K13" i="55"/>
  <c r="M14" i="55"/>
  <c r="O15" i="55"/>
  <c r="I16" i="55"/>
  <c r="M13" i="55"/>
  <c r="O14" i="55"/>
  <c r="I15" i="55"/>
  <c r="C16" i="55"/>
  <c r="K16" i="55"/>
  <c r="J13" i="55"/>
  <c r="H14" i="55"/>
  <c r="D15" i="55"/>
  <c r="N15" i="55"/>
  <c r="L16" i="55"/>
  <c r="L13" i="55"/>
  <c r="I14" i="55"/>
  <c r="B16" i="55"/>
  <c r="M16" i="55"/>
  <c r="N9" i="55"/>
  <c r="B13" i="55"/>
  <c r="N13" i="55"/>
  <c r="J14" i="55"/>
  <c r="F15" i="55"/>
  <c r="D16" i="55"/>
  <c r="N16" i="55"/>
  <c r="O9" i="55"/>
  <c r="D13" i="55"/>
  <c r="O13" i="55"/>
  <c r="K14" i="55"/>
  <c r="H15" i="55"/>
  <c r="E16" i="55"/>
  <c r="O16" i="55"/>
  <c r="F13" i="55"/>
  <c r="B14" i="55"/>
  <c r="L14" i="55"/>
  <c r="J15" i="55"/>
  <c r="F16" i="55"/>
  <c r="G13" i="55"/>
  <c r="N14" i="55"/>
  <c r="K15" i="55"/>
  <c r="G16" i="55"/>
  <c r="H13" i="55"/>
  <c r="D14" i="55"/>
  <c r="B15" i="55"/>
  <c r="L15" i="55"/>
  <c r="H16" i="55"/>
  <c r="I13" i="55"/>
  <c r="F14" i="55"/>
  <c r="M15" i="55"/>
  <c r="G13" i="20"/>
  <c r="O13" i="20"/>
  <c r="I14" i="20"/>
  <c r="E16" i="20"/>
  <c r="H13" i="20"/>
  <c r="B14" i="20"/>
  <c r="N16" i="20"/>
  <c r="I13" i="20"/>
  <c r="C14" i="20"/>
  <c r="E15" i="20"/>
  <c r="O16" i="20"/>
  <c r="B13" i="20"/>
  <c r="J13" i="20"/>
  <c r="D14" i="20"/>
  <c r="L14" i="20"/>
  <c r="F15" i="20"/>
  <c r="N15" i="20"/>
  <c r="H16" i="20"/>
  <c r="C13" i="20"/>
  <c r="K13" i="20"/>
  <c r="E14" i="20"/>
  <c r="M14" i="20"/>
  <c r="O15" i="20"/>
  <c r="I16" i="20"/>
  <c r="D13" i="20"/>
  <c r="L13" i="20"/>
  <c r="F14" i="20"/>
  <c r="N14" i="20"/>
  <c r="H15" i="20"/>
  <c r="E13" i="20"/>
  <c r="M13" i="20"/>
  <c r="G14" i="20"/>
  <c r="O14" i="20"/>
  <c r="I15" i="20"/>
  <c r="K16" i="20"/>
  <c r="F13" i="20"/>
  <c r="N13" i="20"/>
  <c r="H14" i="20"/>
  <c r="J16" i="38"/>
  <c r="B16" i="38"/>
  <c r="H15" i="38"/>
  <c r="N14" i="38"/>
  <c r="F14" i="38"/>
  <c r="L13" i="38"/>
  <c r="D13" i="38"/>
  <c r="J9" i="38"/>
  <c r="B9" i="38"/>
  <c r="J5" i="38"/>
  <c r="N16" i="39"/>
  <c r="F16" i="39"/>
  <c r="L15" i="39"/>
  <c r="D15" i="39"/>
  <c r="J14" i="39"/>
  <c r="B14" i="39"/>
  <c r="H13" i="39"/>
  <c r="N9" i="39"/>
  <c r="J7" i="39"/>
  <c r="J16" i="72"/>
  <c r="B16" i="72"/>
  <c r="H15" i="72"/>
  <c r="N14" i="72"/>
  <c r="F14" i="72"/>
  <c r="L13" i="72"/>
  <c r="D13" i="72"/>
  <c r="J9" i="72"/>
  <c r="N16" i="67"/>
  <c r="F16" i="67"/>
  <c r="L15" i="67"/>
  <c r="D15" i="67"/>
  <c r="J14" i="67"/>
  <c r="B14" i="67"/>
  <c r="H13" i="67"/>
  <c r="N9" i="67"/>
  <c r="J16" i="18"/>
  <c r="B16" i="18"/>
  <c r="H15" i="18"/>
  <c r="N14" i="18"/>
  <c r="F14" i="18"/>
  <c r="L13" i="18"/>
  <c r="D13" i="18"/>
  <c r="J9" i="18"/>
  <c r="P15" i="56"/>
  <c r="I16" i="56"/>
  <c r="O15" i="56"/>
  <c r="F15" i="56"/>
  <c r="F14" i="56"/>
  <c r="D13" i="56"/>
  <c r="B9" i="56"/>
  <c r="I16" i="17"/>
  <c r="G15" i="17"/>
  <c r="E14" i="17"/>
  <c r="C13" i="17"/>
  <c r="M15" i="12"/>
  <c r="J9" i="12"/>
  <c r="L15" i="58"/>
  <c r="H13" i="58"/>
  <c r="B14" i="59"/>
  <c r="O14" i="40"/>
  <c r="N9" i="41"/>
  <c r="P16" i="74"/>
  <c r="P15" i="74"/>
  <c r="P14" i="74"/>
  <c r="C10" i="4"/>
  <c r="D10" i="4"/>
  <c r="E10" i="4"/>
  <c r="F10" i="4"/>
  <c r="G10" i="4"/>
  <c r="H10" i="4"/>
  <c r="I10" i="4"/>
  <c r="K10" i="4"/>
  <c r="L10" i="4"/>
  <c r="M10" i="4"/>
  <c r="N10" i="4"/>
  <c r="O10" i="4"/>
  <c r="P10" i="4"/>
  <c r="B9" i="16" l="1"/>
  <c r="BH878" i="1"/>
  <c r="BH450" i="1"/>
  <c r="B5" i="83"/>
  <c r="BH703" i="1"/>
  <c r="B6" i="83"/>
  <c r="BH721" i="1"/>
  <c r="B7" i="83"/>
  <c r="BH1350" i="1"/>
  <c r="E4" i="83"/>
  <c r="BH1369" i="1"/>
  <c r="BH261" i="1"/>
  <c r="E6" i="83"/>
  <c r="BH282" i="1"/>
  <c r="BH297" i="1"/>
  <c r="M6" i="83"/>
  <c r="BH1476" i="1"/>
  <c r="BH1258" i="1"/>
  <c r="P6" i="83"/>
  <c r="BH1279" i="1"/>
  <c r="C9" i="69" l="1"/>
  <c r="P5" i="83"/>
  <c r="M5" i="83"/>
  <c r="E7" i="65"/>
  <c r="E7" i="16"/>
  <c r="B9" i="63"/>
  <c r="B9" i="65"/>
  <c r="K4" i="28"/>
  <c r="F16" i="20" l="1"/>
  <c r="F16" i="64"/>
  <c r="G16" i="64"/>
  <c r="C15" i="64"/>
  <c r="G15" i="64"/>
  <c r="BH84" i="1"/>
  <c r="I9" i="72"/>
  <c r="J8" i="72"/>
  <c r="O9" i="72"/>
  <c r="N9" i="72"/>
  <c r="M4" i="72"/>
  <c r="B4" i="70"/>
  <c r="F8" i="70"/>
  <c r="BH1020" i="1"/>
  <c r="BH1002" i="1"/>
  <c r="I5" i="37"/>
  <c r="BH975" i="1"/>
  <c r="I4" i="37"/>
  <c r="BH465" i="1"/>
  <c r="BH445" i="1"/>
  <c r="B4" i="71"/>
  <c r="BH15" i="1"/>
  <c r="BH34" i="1"/>
  <c r="BH164" i="1"/>
  <c r="BH183" i="1"/>
  <c r="BH205" i="1"/>
  <c r="BH207" i="1"/>
  <c r="BH326" i="1"/>
  <c r="BH444" i="1"/>
  <c r="BH928" i="1"/>
  <c r="BH954" i="1"/>
  <c r="F15" i="28"/>
  <c r="F16" i="28"/>
  <c r="G16" i="28"/>
  <c r="J15" i="28"/>
  <c r="J16" i="28"/>
  <c r="V10" i="54"/>
  <c r="E8" i="37" l="1"/>
  <c r="B6" i="37"/>
  <c r="D16" i="21"/>
  <c r="B5" i="71"/>
  <c r="B5" i="21"/>
  <c r="B6" i="71"/>
  <c r="B6" i="21"/>
  <c r="F16" i="71"/>
  <c r="F15" i="71"/>
  <c r="I8" i="72"/>
  <c r="J7" i="72"/>
  <c r="K15" i="71"/>
  <c r="K16" i="71"/>
  <c r="P13" i="71"/>
  <c r="P16" i="71"/>
  <c r="P15" i="71"/>
  <c r="P14" i="71"/>
  <c r="P13" i="70"/>
  <c r="P16" i="70"/>
  <c r="P9" i="70"/>
  <c r="P9" i="69"/>
  <c r="P16" i="69"/>
  <c r="P14" i="70"/>
  <c r="P16" i="72"/>
  <c r="P13" i="72"/>
  <c r="P13" i="69"/>
  <c r="P15" i="69"/>
  <c r="P14" i="69"/>
  <c r="P15" i="72"/>
  <c r="P14" i="72"/>
  <c r="P15" i="70"/>
  <c r="BH764" i="1" l="1"/>
  <c r="BH288" i="1"/>
  <c r="BH984" i="1" l="1"/>
  <c r="BH983" i="1"/>
  <c r="BH366" i="1"/>
  <c r="BH388" i="1"/>
  <c r="I5" i="28" l="1"/>
  <c r="C9" i="65" l="1"/>
  <c r="C9" i="70"/>
  <c r="BH104" i="1"/>
  <c r="C16" i="26"/>
  <c r="BH107" i="1"/>
  <c r="BH223" i="1"/>
  <c r="BH982" i="1"/>
  <c r="C15" i="26" l="1"/>
  <c r="C9" i="64"/>
  <c r="C15" i="68"/>
  <c r="C15" i="40"/>
  <c r="C15" i="66"/>
  <c r="C15" i="41"/>
  <c r="C16" i="40"/>
  <c r="C16" i="71"/>
  <c r="C16" i="66"/>
  <c r="C16" i="41"/>
  <c r="C16" i="68"/>
  <c r="K6" i="20"/>
  <c r="K6" i="24"/>
  <c r="C9" i="66"/>
  <c r="C9" i="71"/>
  <c r="C9" i="41"/>
  <c r="C9" i="58"/>
  <c r="C9" i="26"/>
  <c r="C9" i="12"/>
  <c r="C9" i="59"/>
  <c r="C16" i="67"/>
  <c r="C16" i="56"/>
  <c r="C16" i="17"/>
  <c r="C16" i="18"/>
  <c r="C16" i="12"/>
  <c r="C16" i="59"/>
  <c r="C16" i="58"/>
  <c r="C15" i="18"/>
  <c r="C15" i="17"/>
  <c r="C15" i="67"/>
  <c r="C15" i="56"/>
  <c r="D9" i="18"/>
  <c r="D9" i="12"/>
  <c r="B7" i="17" l="1"/>
  <c r="B7" i="56"/>
  <c r="E15" i="12" l="1"/>
  <c r="E15" i="58"/>
  <c r="E15" i="59"/>
  <c r="E14" i="12"/>
  <c r="E14" i="58"/>
  <c r="E14" i="59"/>
  <c r="C15" i="58"/>
  <c r="C15" i="12"/>
  <c r="C15" i="59"/>
  <c r="C14" i="12"/>
  <c r="C14" i="59"/>
  <c r="C14" i="58"/>
  <c r="BH244" i="1"/>
  <c r="O10" i="54"/>
  <c r="BH1246" i="1" l="1"/>
  <c r="N8" i="55" l="1"/>
  <c r="N8" i="56"/>
  <c r="J6" i="72"/>
  <c r="C10" i="54" l="1"/>
  <c r="E10" i="54"/>
  <c r="F10" i="54"/>
  <c r="G10" i="54"/>
  <c r="H10" i="54"/>
  <c r="I10" i="54"/>
  <c r="J10" i="54"/>
  <c r="K10" i="54"/>
  <c r="L10" i="54"/>
  <c r="M10" i="54"/>
  <c r="N10" i="54"/>
  <c r="P10" i="54"/>
  <c r="R10" i="54"/>
  <c r="S10" i="54"/>
  <c r="T10" i="54"/>
  <c r="U10" i="54"/>
  <c r="W10" i="54"/>
  <c r="X10" i="54"/>
  <c r="BH292" i="1" l="1"/>
  <c r="P9" i="72" l="1"/>
  <c r="N5" i="39"/>
  <c r="N4" i="72"/>
  <c r="N4" i="39"/>
  <c r="P4" i="72"/>
  <c r="M9" i="39"/>
  <c r="M9" i="72"/>
  <c r="H6" i="85"/>
  <c r="BH553" i="1"/>
  <c r="H7" i="85"/>
  <c r="BH576" i="1"/>
  <c r="H8" i="85"/>
  <c r="BH845" i="1"/>
  <c r="L4" i="85"/>
  <c r="BH870" i="1"/>
  <c r="L5" i="85"/>
  <c r="BH890" i="1"/>
  <c r="L6" i="85"/>
  <c r="BH1442" i="1"/>
  <c r="O6" i="85"/>
  <c r="BH1460" i="1"/>
  <c r="O7" i="85"/>
  <c r="BH1475" i="1"/>
  <c r="O6" i="79" l="1"/>
  <c r="O6" i="24"/>
  <c r="H8" i="79"/>
  <c r="H8" i="24"/>
  <c r="H8" i="16"/>
  <c r="O7" i="79"/>
  <c r="O7" i="24"/>
  <c r="L4" i="79"/>
  <c r="L4" i="24"/>
  <c r="L5" i="79"/>
  <c r="L5" i="24"/>
  <c r="H6" i="16"/>
  <c r="H6" i="24"/>
  <c r="L6" i="79"/>
  <c r="L6" i="24"/>
  <c r="H7" i="79"/>
  <c r="H7" i="24"/>
  <c r="H7" i="16"/>
  <c r="M4" i="64"/>
  <c r="F4" i="24"/>
  <c r="F5" i="24"/>
  <c r="BH460" i="1"/>
  <c r="K5" i="20" l="1"/>
  <c r="BH53" i="1"/>
  <c r="BH1318" i="1"/>
  <c r="G6" i="26" l="1"/>
  <c r="BH836" i="1"/>
  <c r="BH176" i="1"/>
  <c r="BH156" i="1"/>
  <c r="BH1193" i="1"/>
  <c r="P6" i="71" l="1"/>
  <c r="B4" i="67"/>
  <c r="O7" i="67"/>
  <c r="G4" i="58"/>
  <c r="BH417" i="1"/>
  <c r="BH1261" i="1"/>
  <c r="BH1282" i="1"/>
  <c r="BH402" i="1"/>
  <c r="BH421" i="1"/>
  <c r="D8" i="24" l="1"/>
  <c r="N5" i="20"/>
  <c r="N4" i="20"/>
  <c r="L8" i="64"/>
  <c r="E8" i="85"/>
  <c r="E9" i="85"/>
  <c r="G4" i="85"/>
  <c r="G5" i="85"/>
  <c r="E4" i="84"/>
  <c r="E5" i="84"/>
  <c r="E6" i="84"/>
  <c r="P5" i="84"/>
  <c r="P6" i="84"/>
  <c r="H6" i="84"/>
  <c r="H7" i="84"/>
  <c r="H8" i="84"/>
  <c r="K6" i="84"/>
  <c r="K7" i="84"/>
  <c r="K8" i="84"/>
  <c r="M6" i="84"/>
  <c r="M7" i="84"/>
  <c r="M8" i="84"/>
  <c r="P7" i="84"/>
  <c r="P8" i="84"/>
  <c r="C6" i="84"/>
  <c r="C7" i="84"/>
  <c r="C8" i="84"/>
  <c r="N4" i="84"/>
  <c r="N5" i="84"/>
  <c r="N6" i="84"/>
  <c r="O7" i="84"/>
  <c r="O8" i="84"/>
  <c r="B5" i="85"/>
  <c r="B6" i="85"/>
  <c r="B7" i="85"/>
  <c r="N6" i="85"/>
  <c r="N7" i="85"/>
  <c r="P4" i="85"/>
  <c r="P5" i="85"/>
  <c r="P6" i="85"/>
  <c r="B5" i="84"/>
  <c r="B6" i="84"/>
  <c r="B7" i="84"/>
  <c r="G6" i="84"/>
  <c r="G7" i="84"/>
  <c r="G8" i="84"/>
  <c r="N7" i="84"/>
  <c r="N8" i="84"/>
  <c r="D6" i="85"/>
  <c r="D7" i="85"/>
  <c r="D8" i="85"/>
  <c r="H4" i="85"/>
  <c r="H5" i="85"/>
  <c r="M6" i="85"/>
  <c r="M7" i="85"/>
  <c r="M8" i="85"/>
  <c r="F9" i="84"/>
  <c r="D5" i="69"/>
  <c r="E5" i="38"/>
  <c r="L6" i="17"/>
  <c r="L7" i="17"/>
  <c r="K4" i="67"/>
  <c r="K5" i="67"/>
  <c r="M4" i="66"/>
  <c r="O6" i="17"/>
  <c r="D8" i="66"/>
  <c r="K4" i="66"/>
  <c r="K6" i="66"/>
  <c r="B4" i="68"/>
  <c r="C4" i="42"/>
  <c r="C5" i="42"/>
  <c r="F4" i="42"/>
  <c r="I4" i="28"/>
  <c r="G8" i="66"/>
  <c r="E8" i="66"/>
  <c r="B7" i="66"/>
  <c r="B8" i="66"/>
  <c r="N8" i="66"/>
  <c r="J4" i="66"/>
  <c r="J5" i="66"/>
  <c r="F4" i="35"/>
  <c r="F5" i="35"/>
  <c r="F6" i="35"/>
  <c r="E4" i="35"/>
  <c r="P7" i="35"/>
  <c r="G9" i="85"/>
  <c r="O8" i="83"/>
  <c r="D6" i="35"/>
  <c r="M8" i="42"/>
  <c r="O4" i="42"/>
  <c r="B5" i="56"/>
  <c r="B6" i="56"/>
  <c r="L4" i="56"/>
  <c r="L5" i="56"/>
  <c r="N5" i="56"/>
  <c r="O7" i="56"/>
  <c r="C5" i="21"/>
  <c r="P4" i="62"/>
  <c r="P5" i="62"/>
  <c r="P6" i="62"/>
  <c r="L6" i="62"/>
  <c r="O6" i="55"/>
  <c r="C8" i="67"/>
  <c r="C9" i="67"/>
  <c r="D7" i="67"/>
  <c r="D8" i="67"/>
  <c r="D9" i="67"/>
  <c r="F7" i="67"/>
  <c r="F9" i="67"/>
  <c r="O4" i="39"/>
  <c r="O5" i="39"/>
  <c r="E8" i="72"/>
  <c r="E9" i="72"/>
  <c r="F4" i="39"/>
  <c r="F5" i="39"/>
  <c r="F6" i="39"/>
  <c r="C8" i="38"/>
  <c r="I6" i="38"/>
  <c r="D8" i="38"/>
  <c r="K4" i="38"/>
  <c r="L4" i="38"/>
  <c r="P6" i="38"/>
  <c r="D4" i="38"/>
  <c r="D5" i="38"/>
  <c r="B6" i="38"/>
  <c r="C4" i="38"/>
  <c r="E8" i="38"/>
  <c r="G6" i="38"/>
  <c r="G7" i="38"/>
  <c r="H6" i="38"/>
  <c r="N6" i="38"/>
  <c r="L8" i="38"/>
  <c r="H7" i="38"/>
  <c r="D4" i="37"/>
  <c r="D5" i="37"/>
  <c r="D6" i="37"/>
  <c r="D7" i="37"/>
  <c r="F8" i="37"/>
  <c r="F9" i="37"/>
  <c r="L6" i="37"/>
  <c r="K5" i="37"/>
  <c r="N8" i="37"/>
  <c r="P8" i="37"/>
  <c r="G4" i="37"/>
  <c r="G5" i="37"/>
  <c r="G8" i="83"/>
  <c r="G9" i="83"/>
  <c r="H6" i="83"/>
  <c r="H7" i="83"/>
  <c r="H8" i="83"/>
  <c r="L9" i="83"/>
  <c r="N7" i="83"/>
  <c r="N8" i="83"/>
  <c r="N9" i="83"/>
  <c r="B6" i="62"/>
  <c r="E4" i="62"/>
  <c r="E5" i="62"/>
  <c r="E6" i="62"/>
  <c r="F7" i="62"/>
  <c r="K7" i="62"/>
  <c r="N8" i="62"/>
  <c r="O8" i="62"/>
  <c r="O9" i="62"/>
  <c r="B4" i="62"/>
  <c r="C4" i="62"/>
  <c r="C5" i="62"/>
  <c r="D4" i="62"/>
  <c r="D5" i="62"/>
  <c r="N4" i="62"/>
  <c r="M7" i="62"/>
  <c r="P7" i="62"/>
  <c r="L8" i="41"/>
  <c r="B9" i="72"/>
  <c r="M8" i="41"/>
  <c r="O8" i="41"/>
  <c r="N4" i="28"/>
  <c r="N5" i="28"/>
  <c r="D6" i="28"/>
  <c r="D7" i="28"/>
  <c r="J5" i="42"/>
  <c r="J6" i="42"/>
  <c r="C8" i="70"/>
  <c r="L6" i="70"/>
  <c r="L7" i="70"/>
  <c r="L8" i="70"/>
  <c r="F15" i="70"/>
  <c r="F16" i="70"/>
  <c r="H16" i="70"/>
  <c r="K16" i="70"/>
  <c r="K8" i="70"/>
  <c r="P8" i="70"/>
  <c r="M4" i="70"/>
  <c r="M5" i="70"/>
  <c r="B5" i="70"/>
  <c r="P9" i="18"/>
  <c r="N9" i="85" l="1"/>
  <c r="N9" i="84"/>
  <c r="M9" i="90"/>
  <c r="M9" i="85"/>
  <c r="M9" i="84"/>
  <c r="M9" i="82"/>
  <c r="M9" i="83"/>
  <c r="N9" i="82"/>
  <c r="N9" i="35"/>
  <c r="G15" i="21"/>
  <c r="G9" i="35"/>
  <c r="H15" i="70"/>
  <c r="H9" i="70"/>
  <c r="K15" i="70"/>
  <c r="K9" i="70"/>
  <c r="O8" i="38"/>
  <c r="N4" i="38"/>
  <c r="N5" i="38"/>
  <c r="F8" i="38"/>
  <c r="F4" i="38"/>
  <c r="M6" i="38"/>
  <c r="G5" i="38"/>
  <c r="G4" i="38"/>
  <c r="M8" i="38"/>
  <c r="B4" i="38"/>
  <c r="M7" i="38"/>
  <c r="E7" i="38"/>
  <c r="L7" i="38"/>
  <c r="P7" i="70"/>
  <c r="K4" i="37"/>
  <c r="M5" i="37"/>
  <c r="P7" i="37"/>
  <c r="J4" i="41"/>
  <c r="K6" i="62"/>
  <c r="B6" i="41"/>
  <c r="B5" i="62"/>
  <c r="N8" i="41"/>
  <c r="M6" i="62"/>
  <c r="G5" i="62"/>
  <c r="J5" i="41"/>
  <c r="G4" i="62"/>
  <c r="M8" i="56"/>
  <c r="M7" i="56"/>
  <c r="M6" i="56"/>
  <c r="K8" i="56"/>
  <c r="E4" i="39"/>
  <c r="G6" i="67"/>
  <c r="K5" i="39"/>
  <c r="C9" i="72"/>
  <c r="F9" i="39"/>
  <c r="F9" i="72"/>
  <c r="G5" i="39"/>
  <c r="C7" i="67"/>
  <c r="C9" i="39"/>
  <c r="F8" i="67"/>
  <c r="P4" i="71"/>
  <c r="P5" i="71"/>
  <c r="L7" i="18"/>
  <c r="L6" i="18"/>
  <c r="O4" i="68"/>
  <c r="O4" i="71"/>
  <c r="O4" i="40"/>
  <c r="K6" i="41"/>
  <c r="K5" i="41"/>
  <c r="K4" i="41"/>
  <c r="I6" i="17"/>
  <c r="K5" i="66"/>
  <c r="F7" i="70"/>
  <c r="B7" i="70"/>
  <c r="F8" i="66"/>
  <c r="K6" i="17"/>
  <c r="M6" i="39"/>
  <c r="B4" i="69"/>
  <c r="B4" i="43"/>
  <c r="M6" i="17"/>
  <c r="M6" i="18"/>
  <c r="M7" i="39"/>
  <c r="N5" i="18"/>
  <c r="M7" i="17"/>
  <c r="O8" i="18"/>
  <c r="O8" i="56"/>
  <c r="O8" i="17"/>
  <c r="D5" i="56"/>
  <c r="D5" i="18"/>
  <c r="D5" i="17"/>
  <c r="D4" i="56"/>
  <c r="D4" i="17"/>
  <c r="D4" i="18"/>
  <c r="K7" i="56"/>
  <c r="H5" i="18"/>
  <c r="H5" i="56"/>
  <c r="H4" i="56"/>
  <c r="H4" i="18"/>
  <c r="N7" i="56"/>
  <c r="N6" i="18"/>
  <c r="N6" i="56"/>
  <c r="B6" i="17"/>
  <c r="P4" i="55"/>
  <c r="B5" i="18"/>
  <c r="B5" i="17"/>
  <c r="O8" i="55"/>
  <c r="O7" i="17"/>
  <c r="O7" i="18"/>
  <c r="G4" i="72"/>
  <c r="L5" i="72"/>
  <c r="L4" i="72"/>
  <c r="D15" i="21"/>
  <c r="O7" i="55"/>
  <c r="H9" i="62"/>
  <c r="M5" i="62"/>
  <c r="L7" i="62"/>
  <c r="L9" i="82"/>
  <c r="L9" i="35"/>
  <c r="O7" i="62"/>
  <c r="O6" i="62"/>
  <c r="F8" i="62"/>
  <c r="B9" i="41"/>
  <c r="F9" i="62"/>
  <c r="M4" i="62"/>
  <c r="C8" i="21"/>
  <c r="C8" i="62"/>
  <c r="C9" i="21"/>
  <c r="C9" i="55"/>
  <c r="K5" i="62"/>
  <c r="K4" i="62"/>
  <c r="G6" i="62"/>
  <c r="B7" i="55"/>
  <c r="B7" i="21"/>
  <c r="B7" i="62"/>
  <c r="D8" i="62"/>
  <c r="B9" i="55"/>
  <c r="B9" i="21"/>
  <c r="B8" i="21"/>
  <c r="B8" i="62"/>
  <c r="B8" i="55"/>
  <c r="B9" i="62"/>
  <c r="G8" i="41"/>
  <c r="D9" i="62"/>
  <c r="G9" i="40"/>
  <c r="I9" i="40"/>
  <c r="P5" i="35"/>
  <c r="P5" i="21"/>
  <c r="P4" i="35"/>
  <c r="P4" i="21"/>
  <c r="P6" i="35"/>
  <c r="P6" i="21"/>
  <c r="C7" i="82"/>
  <c r="C6" i="82"/>
  <c r="B9" i="83"/>
  <c r="B9" i="82"/>
  <c r="B9" i="35"/>
  <c r="B8" i="83"/>
  <c r="B8" i="82"/>
  <c r="F9" i="83"/>
  <c r="F9" i="82"/>
  <c r="F9" i="35"/>
  <c r="F8" i="83"/>
  <c r="F8" i="82"/>
  <c r="F8" i="35"/>
  <c r="F7" i="82"/>
  <c r="F7" i="83"/>
  <c r="F7" i="35"/>
  <c r="C8" i="82"/>
  <c r="C8" i="83"/>
  <c r="O9" i="82"/>
  <c r="O9" i="35"/>
  <c r="K8" i="82"/>
  <c r="K8" i="83"/>
  <c r="K8" i="35"/>
  <c r="O7" i="83"/>
  <c r="O7" i="82"/>
  <c r="O7" i="35"/>
  <c r="O5" i="83"/>
  <c r="O5" i="82"/>
  <c r="O5" i="35"/>
  <c r="G5" i="82"/>
  <c r="G5" i="35"/>
  <c r="L6" i="82"/>
  <c r="L6" i="83"/>
  <c r="L6" i="35"/>
  <c r="O8" i="82"/>
  <c r="O8" i="35"/>
  <c r="K7" i="82"/>
  <c r="K7" i="35"/>
  <c r="O6" i="82"/>
  <c r="O6" i="83"/>
  <c r="O6" i="35"/>
  <c r="M8" i="82"/>
  <c r="M8" i="83"/>
  <c r="M8" i="35"/>
  <c r="L8" i="82"/>
  <c r="L8" i="83"/>
  <c r="L8" i="35"/>
  <c r="D9" i="82"/>
  <c r="D9" i="83"/>
  <c r="D9" i="35"/>
  <c r="N6" i="83"/>
  <c r="D8" i="82"/>
  <c r="D8" i="83"/>
  <c r="D8" i="35"/>
  <c r="N5" i="83"/>
  <c r="N5" i="35"/>
  <c r="M7" i="83"/>
  <c r="M7" i="82"/>
  <c r="M7" i="35"/>
  <c r="L7" i="83"/>
  <c r="L7" i="82"/>
  <c r="L7" i="35"/>
  <c r="O4" i="83"/>
  <c r="O4" i="82"/>
  <c r="O4" i="35"/>
  <c r="G4" i="82"/>
  <c r="G4" i="83"/>
  <c r="G4" i="35"/>
  <c r="P8" i="35"/>
  <c r="G16" i="21"/>
  <c r="F4" i="43"/>
  <c r="F4" i="69"/>
  <c r="M7" i="72"/>
  <c r="H4" i="82"/>
  <c r="H4" i="35"/>
  <c r="D7" i="82"/>
  <c r="D7" i="35"/>
  <c r="D5" i="43"/>
  <c r="D6" i="82"/>
  <c r="H8" i="35"/>
  <c r="K6" i="35"/>
  <c r="H7" i="35"/>
  <c r="K6" i="82"/>
  <c r="H8" i="82"/>
  <c r="H7" i="82"/>
  <c r="N6" i="37"/>
  <c r="N5" i="37"/>
  <c r="B5" i="82"/>
  <c r="N8" i="82"/>
  <c r="N8" i="35"/>
  <c r="G8" i="82"/>
  <c r="G8" i="35"/>
  <c r="G7" i="82"/>
  <c r="G7" i="35"/>
  <c r="G6" i="82"/>
  <c r="G6" i="35"/>
  <c r="B7" i="82"/>
  <c r="B6" i="82"/>
  <c r="P8" i="67"/>
  <c r="P8" i="17"/>
  <c r="P8" i="18"/>
  <c r="P8" i="56"/>
  <c r="P8" i="72"/>
  <c r="P7" i="67"/>
  <c r="P7" i="17"/>
  <c r="P7" i="56"/>
  <c r="P7" i="18"/>
  <c r="P7" i="72"/>
  <c r="K7" i="17"/>
  <c r="M8" i="17"/>
  <c r="M8" i="39"/>
  <c r="M8" i="72"/>
  <c r="N6" i="39"/>
  <c r="K8" i="67"/>
  <c r="K8" i="18"/>
  <c r="K8" i="17"/>
  <c r="C7" i="42"/>
  <c r="E5" i="35"/>
  <c r="E5" i="82"/>
  <c r="E4" i="82"/>
  <c r="P6" i="82"/>
  <c r="P5" i="82"/>
  <c r="N4" i="35"/>
  <c r="M6" i="35"/>
  <c r="M6" i="82"/>
  <c r="M5" i="35"/>
  <c r="M5" i="82"/>
  <c r="M4" i="83"/>
  <c r="M4" i="82"/>
  <c r="M16" i="35"/>
  <c r="M16" i="83"/>
  <c r="M16" i="82"/>
  <c r="M15" i="83"/>
  <c r="E9" i="35"/>
  <c r="F6" i="83"/>
  <c r="F6" i="82"/>
  <c r="F5" i="83"/>
  <c r="F5" i="82"/>
  <c r="F4" i="83"/>
  <c r="F4" i="82"/>
  <c r="F16" i="35"/>
  <c r="F16" i="83"/>
  <c r="F16" i="82"/>
  <c r="H16" i="42"/>
  <c r="M4" i="35"/>
  <c r="L9" i="41"/>
  <c r="L9" i="62"/>
  <c r="M9" i="43"/>
  <c r="M9" i="35"/>
  <c r="H15" i="42"/>
  <c r="H9" i="35"/>
  <c r="E9" i="42"/>
  <c r="E9" i="43"/>
  <c r="F7" i="38"/>
  <c r="F5" i="38"/>
  <c r="F6" i="38"/>
  <c r="E4" i="38"/>
  <c r="C5" i="38"/>
  <c r="B5" i="38"/>
  <c r="N8" i="38"/>
  <c r="O4" i="38"/>
  <c r="I8" i="38"/>
  <c r="E6" i="38"/>
  <c r="H8" i="38"/>
  <c r="I7" i="38"/>
  <c r="N7" i="38"/>
  <c r="K5" i="38"/>
  <c r="C9" i="68"/>
  <c r="C9" i="62"/>
  <c r="M4" i="39"/>
  <c r="E5" i="39"/>
  <c r="B7" i="68"/>
  <c r="G9" i="72"/>
  <c r="G9" i="39"/>
  <c r="M5" i="41"/>
  <c r="I4" i="41"/>
  <c r="M6" i="41"/>
  <c r="M4" i="41"/>
  <c r="G6" i="41"/>
  <c r="I7" i="66"/>
  <c r="O6" i="67"/>
  <c r="O6" i="18"/>
  <c r="M7" i="18"/>
  <c r="M7" i="67"/>
  <c r="J4" i="17"/>
  <c r="J5" i="17"/>
  <c r="M6" i="67"/>
  <c r="O5" i="67"/>
  <c r="B6" i="70"/>
  <c r="B6" i="18"/>
  <c r="B6" i="67"/>
  <c r="P6" i="18"/>
  <c r="P6" i="67"/>
  <c r="P6" i="70"/>
  <c r="B8" i="18"/>
  <c r="B8" i="67"/>
  <c r="B8" i="70"/>
  <c r="E8" i="70"/>
  <c r="N7" i="18"/>
  <c r="D4" i="66"/>
  <c r="G4" i="70"/>
  <c r="L6" i="66"/>
  <c r="I6" i="66"/>
  <c r="D5" i="66"/>
  <c r="G5" i="70"/>
  <c r="N7" i="17"/>
  <c r="N5" i="17"/>
  <c r="N6" i="17"/>
  <c r="L6" i="39"/>
  <c r="B4" i="41"/>
  <c r="B7" i="39"/>
  <c r="J8" i="41"/>
  <c r="L4" i="39"/>
  <c r="B9" i="39"/>
  <c r="M7" i="41"/>
  <c r="L5" i="39"/>
  <c r="B5" i="41"/>
  <c r="K9" i="69"/>
  <c r="O8" i="39"/>
  <c r="O8" i="72"/>
  <c r="E5" i="72"/>
  <c r="G5" i="72"/>
  <c r="E4" i="72"/>
  <c r="H4" i="72"/>
  <c r="D5" i="28"/>
  <c r="D4" i="28"/>
  <c r="C4" i="41"/>
  <c r="E4" i="28"/>
  <c r="F4" i="28"/>
  <c r="E7" i="39"/>
  <c r="E7" i="72"/>
  <c r="E6" i="39"/>
  <c r="E6" i="72"/>
  <c r="E7" i="41"/>
  <c r="N4" i="42"/>
  <c r="F8" i="42"/>
  <c r="N8" i="42"/>
  <c r="F9" i="42"/>
  <c r="D4" i="42"/>
  <c r="D4" i="69"/>
  <c r="D4" i="43"/>
  <c r="D5" i="42"/>
  <c r="E16" i="42"/>
  <c r="E16" i="69"/>
  <c r="E16" i="43"/>
  <c r="E15" i="42"/>
  <c r="M15" i="42"/>
  <c r="N5" i="42"/>
  <c r="N6" i="42"/>
  <c r="C5" i="41"/>
  <c r="I4" i="72"/>
  <c r="I5" i="72"/>
  <c r="G5" i="42"/>
  <c r="G9" i="69"/>
  <c r="G4" i="42"/>
  <c r="H8" i="42"/>
  <c r="L9" i="42"/>
  <c r="M9" i="42"/>
  <c r="G8" i="42"/>
  <c r="N7" i="42"/>
  <c r="D9" i="42"/>
  <c r="D9" i="43"/>
  <c r="D9" i="69"/>
  <c r="C8" i="42"/>
  <c r="B9" i="69"/>
  <c r="B9" i="43"/>
  <c r="B9" i="42"/>
  <c r="I8" i="42"/>
  <c r="G9" i="43"/>
  <c r="C5" i="66"/>
  <c r="C4" i="66"/>
  <c r="F6" i="42"/>
  <c r="H5" i="72"/>
  <c r="I6" i="42"/>
  <c r="E9" i="40"/>
  <c r="B6" i="42"/>
  <c r="G7" i="41"/>
  <c r="H9" i="41"/>
  <c r="H9" i="40"/>
  <c r="L16" i="41"/>
  <c r="L16" i="40"/>
  <c r="L16" i="71"/>
  <c r="L15" i="71"/>
  <c r="L15" i="41"/>
  <c r="L15" i="40"/>
  <c r="K9" i="42"/>
  <c r="I5" i="42"/>
  <c r="I9" i="42"/>
  <c r="I4" i="42"/>
  <c r="H7" i="42"/>
  <c r="H6" i="42"/>
  <c r="C6" i="42"/>
  <c r="N8" i="39"/>
  <c r="N8" i="72"/>
  <c r="N7" i="39"/>
  <c r="N7" i="72"/>
  <c r="K5" i="28"/>
  <c r="O5" i="72"/>
  <c r="O5" i="28"/>
  <c r="O4" i="72"/>
  <c r="O4" i="28"/>
  <c r="K8" i="42"/>
  <c r="G9" i="42"/>
  <c r="M7" i="42"/>
  <c r="M6" i="42"/>
  <c r="I7" i="42"/>
  <c r="B5" i="42"/>
  <c r="F5" i="42"/>
  <c r="H9" i="69"/>
  <c r="H9" i="42"/>
  <c r="H9" i="43"/>
  <c r="B6" i="28"/>
  <c r="B6" i="35"/>
  <c r="B5" i="28"/>
  <c r="B5" i="35"/>
  <c r="B9" i="68"/>
  <c r="B8" i="68"/>
  <c r="I5" i="39"/>
  <c r="I4" i="39"/>
  <c r="E9" i="39"/>
  <c r="H5" i="39"/>
  <c r="E8" i="39"/>
  <c r="H4" i="39"/>
  <c r="O8" i="70"/>
  <c r="O8" i="66"/>
  <c r="O7" i="66"/>
  <c r="O7" i="70"/>
  <c r="H5" i="42"/>
  <c r="O5" i="42"/>
  <c r="E7" i="42"/>
  <c r="M5" i="42"/>
  <c r="M4" i="42"/>
  <c r="L8" i="42"/>
  <c r="H4" i="42"/>
  <c r="E8" i="42"/>
  <c r="O6" i="42"/>
  <c r="O8" i="42"/>
  <c r="D8" i="42"/>
  <c r="O7" i="42"/>
  <c r="L5" i="42"/>
  <c r="L4" i="42"/>
  <c r="D5" i="72"/>
  <c r="D5" i="39"/>
  <c r="D4" i="72"/>
  <c r="D4" i="39"/>
  <c r="D9" i="39"/>
  <c r="D9" i="72"/>
  <c r="D8" i="39"/>
  <c r="D7" i="39"/>
  <c r="C5" i="72"/>
  <c r="C5" i="39"/>
  <c r="H8" i="39"/>
  <c r="H8" i="72"/>
  <c r="D6" i="39"/>
  <c r="C4" i="39"/>
  <c r="C4" i="72"/>
  <c r="H7" i="72"/>
  <c r="H7" i="39"/>
  <c r="F8" i="39"/>
  <c r="F8" i="72"/>
  <c r="H6" i="72"/>
  <c r="H6" i="39"/>
  <c r="F7" i="39"/>
  <c r="F7" i="72"/>
  <c r="K8" i="39"/>
  <c r="K7" i="39"/>
  <c r="K7" i="72"/>
  <c r="G8" i="39"/>
  <c r="G8" i="72"/>
  <c r="K6" i="39"/>
  <c r="K6" i="72"/>
  <c r="G7" i="72"/>
  <c r="G7" i="39"/>
  <c r="G6" i="39"/>
  <c r="G6" i="72"/>
  <c r="D9" i="40"/>
  <c r="C9" i="40"/>
  <c r="F9" i="40"/>
  <c r="F9" i="41"/>
  <c r="O8" i="28"/>
  <c r="E6" i="28"/>
  <c r="O6" i="28"/>
  <c r="F7" i="28"/>
  <c r="G8" i="28"/>
  <c r="G7" i="28"/>
  <c r="G6" i="28"/>
  <c r="O7" i="28"/>
  <c r="E5" i="28"/>
  <c r="F8" i="28"/>
  <c r="F6" i="72"/>
  <c r="B4" i="72"/>
  <c r="B4" i="40"/>
  <c r="F5" i="72"/>
  <c r="J4" i="72"/>
  <c r="F4" i="72"/>
  <c r="D7" i="72"/>
  <c r="J5" i="72"/>
  <c r="B5" i="40"/>
  <c r="B5" i="72"/>
  <c r="M6" i="72"/>
  <c r="D6" i="72"/>
  <c r="M5" i="72"/>
  <c r="B6" i="40"/>
  <c r="B6" i="72"/>
  <c r="L5" i="17"/>
  <c r="L4" i="17"/>
  <c r="M9" i="56"/>
  <c r="M9" i="17"/>
  <c r="M9" i="67"/>
  <c r="M9" i="18"/>
  <c r="M8" i="67"/>
  <c r="M8" i="18"/>
  <c r="O4" i="67"/>
  <c r="L5" i="67"/>
  <c r="L5" i="18"/>
  <c r="L4" i="67"/>
  <c r="L4" i="18"/>
  <c r="D5" i="41"/>
  <c r="D4" i="41"/>
  <c r="L9" i="40"/>
  <c r="B9" i="71"/>
  <c r="B9" i="40"/>
  <c r="L7" i="41"/>
  <c r="I5" i="41"/>
  <c r="B7" i="18"/>
  <c r="B7" i="67"/>
  <c r="E7" i="70"/>
  <c r="E7" i="66"/>
  <c r="J6" i="67"/>
  <c r="J8" i="18"/>
  <c r="J8" i="67"/>
  <c r="J7" i="67"/>
  <c r="J7" i="18"/>
  <c r="N8" i="67"/>
  <c r="N8" i="70"/>
  <c r="N8" i="18"/>
  <c r="H5" i="17"/>
  <c r="H4" i="17"/>
  <c r="N8" i="17"/>
  <c r="J8" i="17"/>
  <c r="N4" i="55"/>
  <c r="N5" i="55"/>
  <c r="B6" i="55"/>
  <c r="B5" i="55"/>
  <c r="O5" i="55"/>
  <c r="B4" i="21"/>
  <c r="B4" i="55"/>
  <c r="O4" i="55"/>
  <c r="D7" i="70"/>
  <c r="D6" i="70"/>
  <c r="L7" i="67"/>
  <c r="L6" i="67"/>
  <c r="I8" i="70"/>
  <c r="I8" i="17"/>
  <c r="I4" i="70"/>
  <c r="I4" i="66"/>
  <c r="M8" i="70"/>
  <c r="M8" i="66"/>
  <c r="M7" i="66"/>
  <c r="M7" i="70"/>
  <c r="I5" i="70"/>
  <c r="I5" i="66"/>
  <c r="M6" i="70"/>
  <c r="M6" i="66"/>
  <c r="J8" i="66"/>
  <c r="J8" i="70"/>
  <c r="D5" i="70"/>
  <c r="D4" i="70"/>
  <c r="C5" i="70"/>
  <c r="C4" i="70"/>
  <c r="K7" i="18"/>
  <c r="K7" i="67"/>
  <c r="K6" i="67"/>
  <c r="K6" i="18"/>
  <c r="G8" i="70"/>
  <c r="L5" i="70"/>
  <c r="L5" i="66"/>
  <c r="L4" i="66"/>
  <c r="L4" i="70"/>
  <c r="K6" i="70"/>
  <c r="G7" i="66"/>
  <c r="G7" i="70"/>
  <c r="G6" i="70"/>
  <c r="G6" i="66"/>
  <c r="P5" i="70"/>
  <c r="O6" i="70"/>
  <c r="P4" i="70"/>
  <c r="O5" i="70"/>
  <c r="O4" i="70"/>
  <c r="K7" i="70"/>
  <c r="G7" i="42"/>
  <c r="G6" i="42"/>
  <c r="D7" i="42"/>
  <c r="D6" i="42"/>
  <c r="K5" i="42"/>
  <c r="K4" i="42"/>
  <c r="O7" i="41"/>
  <c r="L4" i="41"/>
  <c r="F8" i="41"/>
  <c r="I8" i="41"/>
  <c r="L6" i="41"/>
  <c r="F7" i="41"/>
  <c r="I7" i="41"/>
  <c r="B8" i="40"/>
  <c r="B8" i="71"/>
  <c r="B8" i="41"/>
  <c r="I6" i="41"/>
  <c r="B7" i="41"/>
  <c r="B7" i="40"/>
  <c r="B7" i="71"/>
  <c r="L5" i="41"/>
  <c r="G5" i="41"/>
  <c r="G4" i="41"/>
  <c r="G5" i="66"/>
  <c r="G4" i="66"/>
  <c r="F7" i="66"/>
  <c r="C8" i="55"/>
  <c r="M5" i="66"/>
  <c r="N5" i="41"/>
  <c r="N5" i="66"/>
  <c r="N4" i="66"/>
  <c r="N4" i="41"/>
  <c r="I7" i="70"/>
  <c r="I6" i="70"/>
  <c r="N7" i="70"/>
  <c r="N6" i="70"/>
  <c r="H4" i="70"/>
  <c r="N5" i="70"/>
  <c r="H5" i="70"/>
  <c r="N4" i="70"/>
  <c r="J5" i="70"/>
  <c r="J5" i="18"/>
  <c r="J5" i="67"/>
  <c r="J4" i="67"/>
  <c r="J4" i="70"/>
  <c r="J4" i="18"/>
  <c r="I4" i="17"/>
  <c r="M5" i="17"/>
  <c r="M5" i="18"/>
  <c r="M5" i="67"/>
  <c r="M4" i="18"/>
  <c r="M4" i="17"/>
  <c r="M4" i="67"/>
  <c r="K5" i="17"/>
  <c r="K4" i="17"/>
  <c r="I5" i="17"/>
  <c r="C4" i="69"/>
  <c r="C4" i="28"/>
  <c r="C4" i="43"/>
  <c r="C4" i="35"/>
  <c r="E8" i="43"/>
  <c r="E8" i="28"/>
  <c r="C5" i="43"/>
  <c r="C5" i="28"/>
  <c r="C5" i="35"/>
  <c r="C5" i="69"/>
  <c r="C5" i="55"/>
  <c r="C4" i="55"/>
  <c r="C4" i="21"/>
  <c r="B8" i="42"/>
  <c r="B7" i="42"/>
  <c r="E4" i="42"/>
  <c r="F7" i="42"/>
  <c r="L7" i="42"/>
  <c r="L6" i="42"/>
  <c r="K6" i="42"/>
  <c r="E6" i="42"/>
  <c r="K7" i="42"/>
  <c r="E5" i="42"/>
  <c r="K8" i="72"/>
  <c r="K8" i="28"/>
  <c r="C14" i="21"/>
  <c r="C14" i="71"/>
  <c r="C14" i="55"/>
  <c r="C13" i="21"/>
  <c r="C13" i="55"/>
  <c r="C13" i="71"/>
  <c r="G15" i="71"/>
  <c r="G15" i="55"/>
  <c r="G14" i="21"/>
  <c r="G14" i="71"/>
  <c r="G14" i="55"/>
  <c r="E15" i="71"/>
  <c r="E15" i="55"/>
  <c r="E15" i="21"/>
  <c r="E14" i="21"/>
  <c r="E14" i="71"/>
  <c r="E14" i="55"/>
  <c r="E13" i="71"/>
  <c r="E13" i="21"/>
  <c r="E13" i="55"/>
  <c r="C15" i="55"/>
  <c r="C15" i="21"/>
  <c r="C15" i="71"/>
  <c r="F4" i="70"/>
  <c r="F4" i="41"/>
  <c r="K5" i="70"/>
  <c r="K4" i="70"/>
  <c r="F6" i="66"/>
  <c r="F6" i="70"/>
  <c r="F6" i="41"/>
  <c r="F5" i="41"/>
  <c r="F5" i="70"/>
  <c r="G8" i="43"/>
  <c r="O5" i="43"/>
  <c r="K8" i="43"/>
  <c r="K7" i="43"/>
  <c r="K6" i="43"/>
  <c r="I5" i="43"/>
  <c r="O4" i="43"/>
  <c r="I4" i="43"/>
  <c r="O6" i="39"/>
  <c r="O6" i="72"/>
  <c r="I7" i="39"/>
  <c r="I7" i="72"/>
  <c r="I6" i="72"/>
  <c r="I6" i="39"/>
  <c r="C8" i="39"/>
  <c r="C8" i="72"/>
  <c r="C7" i="39"/>
  <c r="C7" i="72"/>
  <c r="C6" i="72"/>
  <c r="C6" i="39"/>
  <c r="O7" i="72"/>
  <c r="B6" i="68"/>
  <c r="B5" i="68"/>
  <c r="P4" i="69"/>
  <c r="L6" i="43"/>
  <c r="L5" i="28"/>
  <c r="L5" i="69"/>
  <c r="H8" i="43"/>
  <c r="H8" i="69"/>
  <c r="N6" i="72"/>
  <c r="M4" i="69"/>
  <c r="M4" i="28"/>
  <c r="J7" i="28"/>
  <c r="J7" i="69"/>
  <c r="J7" i="43"/>
  <c r="F8" i="43"/>
  <c r="I8" i="43"/>
  <c r="I8" i="28"/>
  <c r="I8" i="69"/>
  <c r="H7" i="69"/>
  <c r="H7" i="43"/>
  <c r="N5" i="72"/>
  <c r="F7" i="69"/>
  <c r="I7" i="28"/>
  <c r="I7" i="43"/>
  <c r="I7" i="69"/>
  <c r="N8" i="43"/>
  <c r="N8" i="28"/>
  <c r="H6" i="69"/>
  <c r="H6" i="43"/>
  <c r="L8" i="28"/>
  <c r="L8" i="72"/>
  <c r="O6" i="69"/>
  <c r="B8" i="43"/>
  <c r="B8" i="69"/>
  <c r="I6" i="28"/>
  <c r="I6" i="69"/>
  <c r="I6" i="43"/>
  <c r="N7" i="43"/>
  <c r="C8" i="69"/>
  <c r="C8" i="35"/>
  <c r="C8" i="28"/>
  <c r="C8" i="43"/>
  <c r="L7" i="72"/>
  <c r="N6" i="43"/>
  <c r="N6" i="69"/>
  <c r="B7" i="69"/>
  <c r="B7" i="43"/>
  <c r="C7" i="35"/>
  <c r="C7" i="69"/>
  <c r="C7" i="43"/>
  <c r="L6" i="72"/>
  <c r="M6" i="28"/>
  <c r="C6" i="69"/>
  <c r="C6" i="43"/>
  <c r="C6" i="35"/>
  <c r="M5" i="69"/>
  <c r="M5" i="28"/>
  <c r="E7" i="43"/>
  <c r="E7" i="28"/>
  <c r="J8" i="69"/>
  <c r="J8" i="28"/>
  <c r="J8" i="43"/>
  <c r="B8" i="28"/>
  <c r="B8" i="35"/>
  <c r="B8" i="72"/>
  <c r="B7" i="72"/>
  <c r="B7" i="35"/>
  <c r="B7" i="28"/>
  <c r="D8" i="72"/>
  <c r="D8" i="28"/>
  <c r="M8" i="28"/>
  <c r="M7" i="28"/>
  <c r="O5" i="69"/>
  <c r="O4" i="69"/>
  <c r="I5" i="69"/>
  <c r="I4" i="69"/>
  <c r="G6" i="69"/>
  <c r="F6" i="28"/>
  <c r="F6" i="69"/>
  <c r="J6" i="28"/>
  <c r="J6" i="43"/>
  <c r="J6" i="69"/>
  <c r="F5" i="69"/>
  <c r="F5" i="28"/>
  <c r="J5" i="43"/>
  <c r="J5" i="69"/>
  <c r="J5" i="28"/>
  <c r="J4" i="43"/>
  <c r="J4" i="69"/>
  <c r="J4" i="28"/>
  <c r="L4" i="69"/>
  <c r="G5" i="43"/>
  <c r="G5" i="28"/>
  <c r="G5" i="69"/>
  <c r="G4" i="43"/>
  <c r="G4" i="28"/>
  <c r="G4" i="69"/>
  <c r="K16" i="43"/>
  <c r="K16" i="69"/>
  <c r="H16" i="28"/>
  <c r="H16" i="43"/>
  <c r="H15" i="35"/>
  <c r="H15" i="28"/>
  <c r="P8" i="69"/>
  <c r="O8" i="69"/>
  <c r="G8" i="69"/>
  <c r="P7" i="69"/>
  <c r="O7" i="69"/>
  <c r="G7" i="69"/>
  <c r="N8" i="69"/>
  <c r="N7" i="69"/>
  <c r="K9" i="18"/>
  <c r="K9" i="67"/>
  <c r="K9" i="56"/>
  <c r="K9" i="17"/>
  <c r="E6" i="43"/>
  <c r="E6" i="69"/>
  <c r="E5" i="69"/>
  <c r="E5" i="43"/>
  <c r="E4" i="69"/>
  <c r="E4" i="43"/>
  <c r="B6" i="43"/>
  <c r="B6" i="69"/>
  <c r="B5" i="69"/>
  <c r="B5" i="43"/>
  <c r="F5" i="37"/>
  <c r="B7" i="37"/>
  <c r="J7" i="37"/>
  <c r="D8" i="37"/>
  <c r="L8" i="37"/>
  <c r="N9" i="37"/>
  <c r="H13" i="37"/>
  <c r="B14" i="37"/>
  <c r="J14" i="37"/>
  <c r="D15" i="37"/>
  <c r="L15" i="37"/>
  <c r="F16" i="37"/>
  <c r="N16" i="37"/>
  <c r="K8" i="37"/>
  <c r="K15" i="37"/>
  <c r="M4" i="37"/>
  <c r="I6" i="37"/>
  <c r="C7" i="37"/>
  <c r="K7" i="37"/>
  <c r="M8" i="37"/>
  <c r="G9" i="37"/>
  <c r="O9" i="37"/>
  <c r="I13" i="37"/>
  <c r="C14" i="37"/>
  <c r="K14" i="37"/>
  <c r="E15" i="37"/>
  <c r="M15" i="37"/>
  <c r="G16" i="37"/>
  <c r="O16" i="37"/>
  <c r="F4" i="37"/>
  <c r="N4" i="37"/>
  <c r="J6" i="37"/>
  <c r="H9" i="37"/>
  <c r="B13" i="37"/>
  <c r="J13" i="37"/>
  <c r="D14" i="37"/>
  <c r="L14" i="37"/>
  <c r="F15" i="37"/>
  <c r="N15" i="37"/>
  <c r="H16" i="37"/>
  <c r="P14" i="37"/>
  <c r="O4" i="37"/>
  <c r="K6" i="37"/>
  <c r="E7" i="37"/>
  <c r="M7" i="37"/>
  <c r="G8" i="37"/>
  <c r="O8" i="37"/>
  <c r="I9" i="37"/>
  <c r="C13" i="37"/>
  <c r="K13" i="37"/>
  <c r="E14" i="37"/>
  <c r="M14" i="37"/>
  <c r="G15" i="37"/>
  <c r="O15" i="37"/>
  <c r="I16" i="37"/>
  <c r="P15" i="37"/>
  <c r="G13" i="37"/>
  <c r="M16" i="37"/>
  <c r="B5" i="37"/>
  <c r="F7" i="37"/>
  <c r="N7" i="37"/>
  <c r="B9" i="37"/>
  <c r="J9" i="37"/>
  <c r="D13" i="37"/>
  <c r="L13" i="37"/>
  <c r="F14" i="37"/>
  <c r="N14" i="37"/>
  <c r="H15" i="37"/>
  <c r="B16" i="37"/>
  <c r="J16" i="37"/>
  <c r="P16" i="37"/>
  <c r="C5" i="37"/>
  <c r="E6" i="37"/>
  <c r="G7" i="37"/>
  <c r="I8" i="37"/>
  <c r="C9" i="37"/>
  <c r="K9" i="37"/>
  <c r="E13" i="37"/>
  <c r="M13" i="37"/>
  <c r="G14" i="37"/>
  <c r="O14" i="37"/>
  <c r="I15" i="37"/>
  <c r="C16" i="37"/>
  <c r="K16" i="37"/>
  <c r="C8" i="37"/>
  <c r="E16" i="37"/>
  <c r="B4" i="37"/>
  <c r="F6" i="37"/>
  <c r="H7" i="37"/>
  <c r="B8" i="37"/>
  <c r="J8" i="37"/>
  <c r="D9" i="37"/>
  <c r="L9" i="37"/>
  <c r="F13" i="37"/>
  <c r="N13" i="37"/>
  <c r="H14" i="37"/>
  <c r="B15" i="37"/>
  <c r="J15" i="37"/>
  <c r="D16" i="37"/>
  <c r="L16" i="37"/>
  <c r="C4" i="37"/>
  <c r="G6" i="37"/>
  <c r="O6" i="37"/>
  <c r="I7" i="37"/>
  <c r="E9" i="37"/>
  <c r="O13" i="37"/>
  <c r="I14" i="37"/>
  <c r="C15" i="37"/>
  <c r="M9" i="37"/>
  <c r="P7" i="55"/>
  <c r="P6" i="69"/>
  <c r="P6" i="72"/>
  <c r="P5" i="69"/>
  <c r="P5" i="72"/>
  <c r="P13" i="17"/>
  <c r="P9" i="17"/>
  <c r="P13" i="41"/>
  <c r="P7" i="41"/>
  <c r="P8" i="41"/>
  <c r="P5" i="41"/>
  <c r="P4" i="41"/>
  <c r="P16" i="41"/>
  <c r="P15" i="41"/>
  <c r="P14" i="41"/>
  <c r="P6" i="41"/>
  <c r="P9" i="41"/>
  <c r="P16" i="35"/>
  <c r="P14" i="35"/>
  <c r="P13" i="35"/>
  <c r="P9" i="35"/>
  <c r="P15" i="35"/>
  <c r="P15" i="66"/>
  <c r="P14" i="66"/>
  <c r="P8" i="66"/>
  <c r="P13" i="66"/>
  <c r="P16" i="66"/>
  <c r="P9" i="66"/>
  <c r="P5" i="66"/>
  <c r="P4" i="66"/>
  <c r="P7" i="66"/>
  <c r="P6" i="66"/>
  <c r="P8" i="68"/>
  <c r="P6" i="68"/>
  <c r="P9" i="68"/>
  <c r="P4" i="68"/>
  <c r="P5" i="68"/>
  <c r="P7" i="68"/>
  <c r="P13" i="67"/>
  <c r="P5" i="67"/>
  <c r="P9" i="67"/>
  <c r="P15" i="67"/>
  <c r="P14" i="67"/>
  <c r="P4" i="67"/>
  <c r="P16" i="67"/>
  <c r="P6" i="42"/>
  <c r="P5" i="42"/>
  <c r="P4" i="42"/>
  <c r="P7" i="42"/>
  <c r="P13" i="42"/>
  <c r="P8" i="42"/>
  <c r="P16" i="42"/>
  <c r="P9" i="42"/>
  <c r="P14" i="42"/>
  <c r="P15" i="42"/>
  <c r="P8" i="43"/>
  <c r="P7" i="43"/>
  <c r="P9" i="43"/>
  <c r="P15" i="43"/>
  <c r="P14" i="43"/>
  <c r="P16" i="43"/>
  <c r="P13" i="43"/>
  <c r="P13" i="55"/>
  <c r="P16" i="55"/>
  <c r="P15" i="55"/>
  <c r="P9" i="55"/>
  <c r="P14" i="55"/>
  <c r="P8" i="55"/>
  <c r="P5" i="18"/>
  <c r="P14" i="18"/>
  <c r="P16" i="18"/>
  <c r="P4" i="18"/>
  <c r="P13" i="18"/>
  <c r="P15" i="18"/>
  <c r="P14" i="21"/>
  <c r="P15" i="21"/>
  <c r="P9" i="21"/>
  <c r="P8" i="21"/>
  <c r="P7" i="21"/>
  <c r="P13" i="21"/>
  <c r="P16" i="21"/>
  <c r="P13" i="56"/>
  <c r="P9" i="56"/>
  <c r="P9" i="62"/>
  <c r="P6" i="40"/>
  <c r="P7" i="40"/>
  <c r="P8" i="40"/>
  <c r="P9" i="40"/>
  <c r="P5" i="40"/>
  <c r="P4" i="40"/>
  <c r="P16" i="40"/>
  <c r="P13" i="40"/>
  <c r="P14" i="40"/>
  <c r="P15" i="40"/>
  <c r="P9" i="28"/>
  <c r="P6" i="28"/>
  <c r="P5" i="28"/>
  <c r="P4" i="28"/>
  <c r="O9" i="13" l="1"/>
  <c r="I13" i="13"/>
  <c r="C14" i="13"/>
  <c r="K14" i="13"/>
  <c r="E15" i="13"/>
  <c r="M15" i="13"/>
  <c r="G16" i="13"/>
  <c r="O16" i="13"/>
  <c r="I9" i="13"/>
  <c r="C13" i="13"/>
  <c r="K13" i="13"/>
  <c r="E14" i="13"/>
  <c r="M14" i="13"/>
  <c r="G15" i="13"/>
  <c r="O15" i="13"/>
  <c r="I16" i="13"/>
  <c r="H8" i="13"/>
  <c r="B9" i="13"/>
  <c r="J9" i="13"/>
  <c r="D13" i="13"/>
  <c r="L13" i="13"/>
  <c r="F14" i="13"/>
  <c r="N14" i="13"/>
  <c r="H15" i="13"/>
  <c r="B16" i="13"/>
  <c r="J16" i="13"/>
  <c r="D9" i="13"/>
  <c r="L9" i="13"/>
  <c r="F13" i="13"/>
  <c r="N13" i="13"/>
  <c r="H14" i="13"/>
  <c r="B15" i="13"/>
  <c r="J15" i="13"/>
  <c r="D16" i="13"/>
  <c r="L16" i="13"/>
  <c r="O13" i="13"/>
  <c r="C15" i="13"/>
  <c r="E16" i="13"/>
  <c r="L8" i="13"/>
  <c r="N9" i="13"/>
  <c r="B14" i="13"/>
  <c r="D15" i="13"/>
  <c r="F16" i="13"/>
  <c r="B13" i="13"/>
  <c r="D14" i="13"/>
  <c r="F15" i="13"/>
  <c r="H16" i="13"/>
  <c r="C9" i="13"/>
  <c r="E13" i="13"/>
  <c r="G14" i="13"/>
  <c r="I15" i="13"/>
  <c r="K16" i="13"/>
  <c r="E9" i="13"/>
  <c r="G13" i="13"/>
  <c r="I14" i="13"/>
  <c r="K15" i="13"/>
  <c r="M16" i="13"/>
  <c r="H13" i="13"/>
  <c r="J14" i="13"/>
  <c r="L15" i="13"/>
  <c r="N16" i="13"/>
  <c r="H9" i="13"/>
  <c r="J13" i="13"/>
  <c r="L14" i="13"/>
  <c r="N15" i="13"/>
  <c r="M13" i="13"/>
  <c r="O14" i="13"/>
  <c r="C16" i="13"/>
  <c r="P6" i="64"/>
  <c r="P15" i="12"/>
  <c r="P13" i="12"/>
  <c r="P16" i="12"/>
  <c r="P8" i="12"/>
  <c r="P14" i="12"/>
  <c r="P14" i="58"/>
  <c r="P15" i="58"/>
  <c r="P13" i="58"/>
  <c r="P16" i="58"/>
  <c r="P8" i="58"/>
  <c r="P15" i="63"/>
  <c r="P8" i="63"/>
  <c r="P13" i="63"/>
  <c r="P16" i="63"/>
  <c r="P9" i="63"/>
  <c r="P14" i="63"/>
  <c r="P16" i="16"/>
  <c r="P15" i="16"/>
  <c r="P7" i="16"/>
  <c r="P8" i="16"/>
  <c r="P14" i="16"/>
  <c r="P13" i="16"/>
  <c r="P9" i="16"/>
  <c r="P14" i="59"/>
  <c r="P9" i="59"/>
  <c r="P15" i="59"/>
  <c r="P13" i="59"/>
  <c r="P16" i="59"/>
  <c r="P16" i="26"/>
  <c r="P14" i="26"/>
  <c r="P9" i="26"/>
  <c r="P15" i="26"/>
  <c r="P13" i="26"/>
  <c r="P13" i="65"/>
  <c r="P16" i="65"/>
  <c r="P9" i="65"/>
  <c r="P14" i="65"/>
  <c r="P15" i="65"/>
  <c r="P14" i="24"/>
  <c r="P15" i="24"/>
  <c r="P13" i="24"/>
  <c r="P16" i="24"/>
  <c r="P9" i="24"/>
  <c r="P14" i="64"/>
  <c r="P9" i="64"/>
  <c r="P15" i="64"/>
  <c r="P7" i="64"/>
  <c r="P13" i="64"/>
  <c r="P16" i="64"/>
  <c r="P8" i="64"/>
  <c r="P16" i="13"/>
  <c r="P8" i="13"/>
  <c r="P14" i="13"/>
  <c r="P15" i="13"/>
  <c r="P13" i="13"/>
  <c r="P14" i="20"/>
  <c r="P15" i="20"/>
  <c r="P13" i="20"/>
  <c r="P16" i="20"/>
  <c r="BH854" i="1" l="1"/>
  <c r="B8" i="65" l="1"/>
  <c r="B8" i="16"/>
  <c r="M5" i="64"/>
  <c r="P7" i="63" l="1"/>
  <c r="BH113" i="1" l="1"/>
  <c r="BH265" i="1" l="1"/>
  <c r="BH285" i="1"/>
  <c r="J4" i="64" l="1"/>
  <c r="C13" i="24" l="1"/>
  <c r="C13" i="16"/>
  <c r="BH334" i="1"/>
  <c r="BH356" i="1"/>
  <c r="BH514" i="1"/>
  <c r="N8" i="26"/>
  <c r="BH528" i="1"/>
  <c r="BH985" i="1"/>
  <c r="C4" i="26"/>
  <c r="BH1009" i="1"/>
  <c r="C5" i="26"/>
  <c r="BH686" i="1"/>
  <c r="BH706" i="1"/>
  <c r="BH157" i="1"/>
  <c r="BH177" i="1"/>
  <c r="BH622" i="1"/>
  <c r="BH645" i="1"/>
  <c r="BH1038" i="1"/>
  <c r="BH885" i="1"/>
  <c r="BH1190" i="1"/>
  <c r="BH1210" i="1"/>
  <c r="BH712" i="1"/>
  <c r="BH733" i="1"/>
  <c r="BH260" i="1"/>
  <c r="BH1441" i="1"/>
  <c r="BH925" i="1"/>
  <c r="BH951" i="1"/>
  <c r="BH1053" i="1"/>
  <c r="BH1077" i="1"/>
  <c r="BH1459" i="1"/>
  <c r="BH1469" i="1"/>
  <c r="BH85" i="1"/>
  <c r="BH275" i="1"/>
  <c r="BH295" i="1"/>
  <c r="BH478" i="1"/>
  <c r="BH1342" i="1"/>
  <c r="BH1360" i="1"/>
  <c r="BH1485" i="1"/>
  <c r="BH1093" i="1"/>
  <c r="BH1115" i="1"/>
  <c r="BH65" i="1"/>
  <c r="BH209" i="1"/>
  <c r="BH229" i="1"/>
  <c r="BH438" i="1"/>
  <c r="BH458" i="1"/>
  <c r="BH1386" i="1"/>
  <c r="BH1405" i="1"/>
  <c r="BH1419" i="1"/>
  <c r="BH1251" i="1"/>
  <c r="BH1272" i="1"/>
  <c r="BH322" i="1"/>
  <c r="BH342" i="1"/>
  <c r="BH368" i="1"/>
  <c r="BH598" i="1"/>
  <c r="BH971" i="1"/>
  <c r="BH997" i="1"/>
  <c r="BH1015" i="1"/>
  <c r="BH1074" i="1"/>
  <c r="BH1192" i="1"/>
  <c r="BH1213" i="1"/>
  <c r="BH1389" i="1"/>
  <c r="BH1408" i="1"/>
  <c r="BH1422" i="1"/>
  <c r="BH624" i="1"/>
  <c r="BH1326" i="1"/>
  <c r="BH789" i="1"/>
  <c r="BH813" i="1"/>
  <c r="BH258" i="1"/>
  <c r="BH280" i="1"/>
  <c r="BH296" i="1"/>
  <c r="BH441" i="1"/>
  <c r="BH461" i="1"/>
  <c r="BH1308" i="1"/>
  <c r="BH1482" i="1"/>
  <c r="BH1496" i="1"/>
  <c r="BH59" i="1"/>
  <c r="N7" i="58" l="1"/>
  <c r="BH103" i="1"/>
  <c r="BH106" i="1"/>
  <c r="BH540" i="1"/>
  <c r="BH775" i="1"/>
  <c r="BH779" i="1"/>
  <c r="D9" i="26"/>
  <c r="BH688" i="1"/>
  <c r="BH1209" i="1"/>
  <c r="BH1341" i="1"/>
  <c r="BH1359" i="1"/>
  <c r="BH1384" i="1"/>
  <c r="C5" i="58"/>
  <c r="BH226" i="1"/>
  <c r="BH247" i="1"/>
  <c r="BH558" i="1"/>
  <c r="BH582" i="1"/>
  <c r="BH804" i="1"/>
  <c r="P7" i="58"/>
  <c r="L4" i="26" l="1"/>
  <c r="I6" i="26"/>
  <c r="L5" i="26"/>
  <c r="I7" i="26"/>
  <c r="P8" i="59"/>
  <c r="F7" i="26"/>
  <c r="BH14" i="1"/>
  <c r="D8" i="58"/>
  <c r="BH33" i="1"/>
  <c r="F8" i="26" l="1"/>
  <c r="N5" i="26"/>
  <c r="N4" i="26"/>
  <c r="F8" i="58"/>
  <c r="F8" i="12"/>
  <c r="F8" i="59"/>
  <c r="D5" i="58"/>
  <c r="D5" i="59"/>
  <c r="F7" i="59"/>
  <c r="F6" i="59"/>
  <c r="F6" i="26"/>
  <c r="N4" i="58"/>
  <c r="D6" i="58"/>
  <c r="D4" i="58"/>
  <c r="D4" i="59"/>
  <c r="B6" i="12"/>
  <c r="N6" i="13"/>
  <c r="N6" i="58"/>
  <c r="BH708" i="1"/>
  <c r="BH727" i="1"/>
  <c r="BH693" i="1"/>
  <c r="BH710" i="1"/>
  <c r="BH440" i="1"/>
  <c r="BH547" i="1"/>
  <c r="BH567" i="1"/>
  <c r="K4" i="20" l="1"/>
  <c r="L5" i="58"/>
  <c r="L5" i="59"/>
  <c r="L4" i="58"/>
  <c r="L4" i="59"/>
  <c r="D8" i="12"/>
  <c r="M4" i="59"/>
  <c r="K4" i="12"/>
  <c r="I4" i="59"/>
  <c r="C15" i="16"/>
  <c r="E13" i="24"/>
  <c r="E13" i="16"/>
  <c r="G14" i="24"/>
  <c r="G14" i="16"/>
  <c r="C14" i="24"/>
  <c r="C14" i="16"/>
  <c r="G15" i="16"/>
  <c r="E14" i="16"/>
  <c r="E14" i="24"/>
  <c r="E15" i="24"/>
  <c r="E15" i="16"/>
  <c r="P13" i="68"/>
  <c r="P16" i="68"/>
  <c r="P14" i="68"/>
  <c r="P15" i="68"/>
  <c r="P13" i="62" l="1"/>
  <c r="P16" i="62"/>
  <c r="P14" i="62"/>
  <c r="P15" i="62"/>
  <c r="P13" i="28" l="1"/>
  <c r="P16" i="28"/>
  <c r="P14" i="28"/>
  <c r="P15" i="28"/>
  <c r="N4" i="63"/>
  <c r="BH580" i="1"/>
  <c r="BH607" i="1"/>
  <c r="BH632" i="1"/>
  <c r="BH443" i="1"/>
  <c r="BH400" i="1"/>
  <c r="BH419" i="1"/>
  <c r="BH1122" i="1"/>
  <c r="BH1158" i="1"/>
  <c r="BH1181" i="1"/>
  <c r="J8" i="58" l="1"/>
  <c r="J8" i="59"/>
  <c r="BH470" i="1"/>
  <c r="E8" i="65" l="1"/>
  <c r="E8" i="16"/>
  <c r="C4" i="59" l="1"/>
  <c r="BH1225" i="1"/>
  <c r="BH1377" i="1"/>
  <c r="BH1378" i="1"/>
  <c r="BH117" i="1"/>
  <c r="BH139" i="1"/>
  <c r="BH843" i="1"/>
  <c r="D6" i="63" l="1"/>
  <c r="D4" i="63"/>
  <c r="D5" i="63"/>
  <c r="K6" i="13"/>
  <c r="K5" i="13"/>
  <c r="K5" i="59"/>
  <c r="K4" i="13"/>
  <c r="K4" i="59"/>
  <c r="M8" i="63"/>
  <c r="M8" i="16"/>
  <c r="M6" i="63"/>
  <c r="M7" i="63"/>
  <c r="N5" i="58"/>
  <c r="J5" i="58"/>
  <c r="I6" i="58"/>
  <c r="BH1269" i="1"/>
  <c r="BH661" i="1"/>
  <c r="BH666" i="1"/>
  <c r="BH901" i="1"/>
  <c r="BH907" i="1"/>
  <c r="BH1026" i="1"/>
  <c r="BH1031" i="1"/>
  <c r="BH97" i="1"/>
  <c r="BH172" i="1"/>
  <c r="BH191" i="1"/>
  <c r="BH201" i="1"/>
  <c r="BH1357" i="1"/>
  <c r="BH869" i="1"/>
  <c r="N5" i="63" l="1"/>
  <c r="P4" i="74"/>
  <c r="L6" i="63"/>
  <c r="B5" i="24"/>
  <c r="B5" i="16"/>
  <c r="B6" i="16"/>
  <c r="B6" i="24"/>
  <c r="K8" i="16"/>
  <c r="E7" i="24"/>
  <c r="B7" i="24"/>
  <c r="E8" i="24"/>
  <c r="B8" i="24"/>
  <c r="BH187" i="1"/>
  <c r="BH267" i="1"/>
  <c r="BH287" i="1"/>
  <c r="BH611" i="1"/>
  <c r="BH795" i="1"/>
  <c r="BH819" i="1"/>
  <c r="BH1349" i="1"/>
  <c r="BH1368" i="1"/>
  <c r="BH1214" i="1"/>
  <c r="N4" i="80" l="1"/>
  <c r="N4" i="81"/>
  <c r="F5" i="80"/>
  <c r="BH1390" i="1"/>
  <c r="BH638" i="1" l="1"/>
  <c r="BH332" i="1"/>
  <c r="BH762" i="1"/>
  <c r="BH1096" i="1"/>
  <c r="BH1071" i="1"/>
  <c r="BH396" i="1"/>
  <c r="BH415" i="1"/>
  <c r="BH423" i="1"/>
  <c r="BH704" i="1"/>
  <c r="BH684" i="1"/>
  <c r="BH94" i="1"/>
  <c r="BH1224" i="1" l="1"/>
  <c r="BH1238" i="1"/>
  <c r="BH170" i="1"/>
  <c r="BH55" i="1"/>
  <c r="N8" i="58" l="1"/>
  <c r="N8" i="59"/>
  <c r="BH809" i="1" l="1"/>
  <c r="BH916" i="1"/>
  <c r="BH1229" i="1" l="1"/>
  <c r="BH1493" i="1"/>
  <c r="BH1505" i="1"/>
  <c r="BH756" i="1" l="1"/>
  <c r="BH737" i="1"/>
  <c r="BH526" i="1" l="1"/>
  <c r="BH511" i="1"/>
  <c r="BH492" i="1"/>
  <c r="BH16" i="1"/>
  <c r="BH148" i="1"/>
  <c r="BH559" i="1" l="1"/>
  <c r="BH583" i="1"/>
  <c r="BH1086" i="1"/>
  <c r="BH1106" i="1"/>
  <c r="BH1223" i="1"/>
  <c r="BH336" i="1"/>
  <c r="C7" i="20"/>
  <c r="C8" i="20"/>
  <c r="F6" i="20" l="1"/>
  <c r="F6" i="16"/>
  <c r="BH27" i="1"/>
  <c r="BH48" i="1"/>
  <c r="BH112" i="1"/>
  <c r="BH134" i="1"/>
  <c r="BH214" i="1"/>
  <c r="BH235" i="1"/>
  <c r="BH994" i="1"/>
  <c r="BH389" i="1"/>
  <c r="BH321" i="1"/>
  <c r="BH340" i="1"/>
  <c r="BH595" i="1"/>
  <c r="BH625" i="1"/>
  <c r="BH259" i="1"/>
  <c r="BH281" i="1"/>
  <c r="BH604" i="1"/>
  <c r="BH1257" i="1"/>
  <c r="BH1278" i="1"/>
  <c r="BH1148" i="1"/>
  <c r="BH1171" i="1"/>
  <c r="BH1439" i="1"/>
  <c r="BH1457" i="1"/>
  <c r="BH162" i="1"/>
  <c r="BH181" i="1"/>
  <c r="BH1228" i="1"/>
  <c r="BH1492" i="1"/>
  <c r="BH1504" i="1"/>
  <c r="BH1011" i="1"/>
  <c r="BH1184" i="1"/>
  <c r="BH1207" i="1"/>
  <c r="BH1226" i="1"/>
  <c r="BH1381" i="1"/>
  <c r="BH1401" i="1"/>
  <c r="BH1416" i="1"/>
  <c r="BH192" i="1"/>
  <c r="BH831" i="1"/>
  <c r="BH856" i="1"/>
  <c r="BH880" i="1"/>
  <c r="BH642" i="1"/>
  <c r="BH1447" i="1"/>
  <c r="BH1466" i="1"/>
  <c r="BH163" i="1"/>
  <c r="BH182" i="1"/>
  <c r="BH196" i="1"/>
  <c r="BH324" i="1"/>
  <c r="BH345" i="1"/>
  <c r="BH371" i="1"/>
  <c r="BH1296" i="1"/>
  <c r="BH1311" i="1"/>
  <c r="BH76" i="1"/>
  <c r="BH91" i="1"/>
  <c r="BH718" i="1"/>
  <c r="BH1295" i="1"/>
  <c r="BH1310" i="1"/>
  <c r="BH1328" i="1"/>
  <c r="BH41" i="1"/>
  <c r="BH63" i="1"/>
  <c r="BH83" i="1"/>
  <c r="BH1045" i="1"/>
  <c r="BH1062" i="1"/>
  <c r="BH1088" i="1"/>
  <c r="BH1355" i="1"/>
  <c r="BH1376" i="1"/>
  <c r="BH269" i="1"/>
  <c r="BH289" i="1"/>
  <c r="BH303" i="1"/>
  <c r="BH452" i="1"/>
  <c r="BH472" i="1"/>
  <c r="BH496" i="1"/>
  <c r="BH1265" i="1"/>
  <c r="BH1286" i="1"/>
  <c r="BH743" i="1"/>
  <c r="BH354" i="1"/>
  <c r="BH125" i="1"/>
  <c r="BH122" i="1"/>
  <c r="BH145" i="1"/>
  <c r="BH849" i="1"/>
  <c r="BH874" i="1"/>
  <c r="BH895" i="1"/>
  <c r="BH358" i="1"/>
  <c r="BH380" i="1"/>
  <c r="BH227" i="1"/>
  <c r="BH248" i="1"/>
  <c r="BH189" i="1"/>
  <c r="BH613" i="1"/>
  <c r="BH639" i="1"/>
  <c r="BH745" i="1"/>
  <c r="BH381" i="1"/>
  <c r="BH484" i="1"/>
  <c r="BH505" i="1"/>
  <c r="BH992" i="1"/>
  <c r="BH1014" i="1"/>
  <c r="BH1434" i="1"/>
  <c r="BH1452" i="1"/>
  <c r="BH1343" i="1"/>
  <c r="BH1362" i="1"/>
  <c r="BH150" i="1"/>
  <c r="BH54" i="1"/>
  <c r="BH602" i="1"/>
  <c r="BH629" i="1"/>
  <c r="BH648" i="1"/>
  <c r="BH1256" i="1"/>
  <c r="BH1277" i="1"/>
  <c r="BH74" i="1"/>
  <c r="BH89" i="1"/>
  <c r="BH393" i="1"/>
  <c r="BH412" i="1"/>
  <c r="BH924" i="1"/>
  <c r="BH950" i="1"/>
  <c r="BH1170" i="1"/>
  <c r="BH862" i="1"/>
  <c r="BH158" i="1"/>
  <c r="BH178" i="1"/>
  <c r="BH838" i="1"/>
  <c r="BH864" i="1"/>
  <c r="BH301" i="1"/>
  <c r="BH1302" i="1"/>
  <c r="BH73" i="1"/>
  <c r="BH218" i="1"/>
  <c r="BH238" i="1"/>
  <c r="BH921" i="1"/>
  <c r="BH947" i="1"/>
  <c r="BH573" i="1"/>
  <c r="BH601" i="1"/>
  <c r="BH628" i="1"/>
  <c r="BH1348" i="1"/>
  <c r="BH1367" i="1"/>
  <c r="BH562" i="1"/>
  <c r="BH586" i="1"/>
  <c r="BH329" i="1"/>
  <c r="BH352" i="1"/>
  <c r="BH556" i="1"/>
  <c r="BH463" i="1"/>
  <c r="BH485" i="1"/>
  <c r="BH1151" i="1"/>
  <c r="BH1174" i="1"/>
  <c r="BH1196" i="1"/>
  <c r="BH1078" i="1"/>
  <c r="BH1099" i="1"/>
  <c r="BH272" i="1"/>
  <c r="BH293" i="1"/>
  <c r="BH729" i="1"/>
  <c r="BH750" i="1"/>
  <c r="BH1248" i="1"/>
  <c r="BH1392" i="1"/>
  <c r="BH1410" i="1"/>
  <c r="BH394" i="1"/>
  <c r="BH413" i="1"/>
  <c r="BH701" i="1"/>
  <c r="BH719" i="1"/>
  <c r="BH797" i="1"/>
  <c r="BH821" i="1"/>
  <c r="BH999" i="1"/>
  <c r="BH1016" i="1"/>
  <c r="BH1216" i="1"/>
  <c r="BH1230" i="1"/>
  <c r="BH26" i="1"/>
  <c r="BH47" i="1"/>
  <c r="BH69" i="1"/>
  <c r="BH255" i="1"/>
  <c r="BH363" i="1"/>
  <c r="BH1324" i="1"/>
  <c r="BH593" i="1"/>
  <c r="BH621" i="1"/>
  <c r="BH1292" i="1"/>
  <c r="BH1306" i="1"/>
  <c r="BH1490" i="1"/>
  <c r="BH1503" i="1"/>
  <c r="BH159" i="1"/>
  <c r="BH180" i="1"/>
  <c r="BH922" i="1"/>
  <c r="BH948" i="1"/>
  <c r="BH1073" i="1"/>
  <c r="BH1097" i="1"/>
  <c r="BH1117" i="1"/>
  <c r="BH1285" i="1"/>
  <c r="BH1446" i="1"/>
  <c r="BH1464" i="1"/>
  <c r="BH1481" i="1"/>
  <c r="BH1154" i="1"/>
  <c r="BH1177" i="1"/>
  <c r="BH1202" i="1"/>
  <c r="BH658" i="1"/>
  <c r="BH325" i="1"/>
  <c r="BH346" i="1"/>
  <c r="BH372" i="1"/>
  <c r="BH769" i="1"/>
  <c r="BH683" i="1"/>
  <c r="BH702" i="1"/>
  <c r="BH720" i="1"/>
  <c r="BH252" i="1"/>
  <c r="BH273" i="1"/>
  <c r="BH591" i="1"/>
  <c r="BH619" i="1"/>
  <c r="BH1249" i="1"/>
  <c r="BH1270" i="1"/>
  <c r="BH1141" i="1"/>
  <c r="BH1164" i="1"/>
  <c r="BH1433" i="1"/>
  <c r="BH1451" i="1"/>
  <c r="BH1468" i="1"/>
  <c r="BH1484" i="1"/>
  <c r="BH1500" i="1"/>
  <c r="BH92" i="1"/>
  <c r="BH98" i="1"/>
  <c r="BH184" i="1"/>
  <c r="BH198" i="1"/>
  <c r="BH202" i="1"/>
  <c r="BH846" i="1"/>
  <c r="BH871" i="1"/>
  <c r="BH891" i="1"/>
  <c r="BH1017" i="1"/>
  <c r="BH1197" i="1"/>
  <c r="BH1217" i="1"/>
  <c r="BH1231" i="1"/>
  <c r="BH1297" i="1"/>
  <c r="BH1313" i="1"/>
  <c r="BH1329" i="1"/>
  <c r="BH166" i="1"/>
  <c r="BH488" i="1"/>
  <c r="BH508" i="1"/>
  <c r="BH739" i="1"/>
  <c r="BH758" i="1"/>
  <c r="BH824" i="1"/>
  <c r="BH977" i="1"/>
  <c r="BH1004" i="1"/>
  <c r="BH1395" i="1"/>
  <c r="BH1413" i="1"/>
  <c r="BH395" i="1"/>
  <c r="BH414" i="1"/>
  <c r="BH929" i="1"/>
  <c r="BH955" i="1"/>
  <c r="BH299" i="1"/>
  <c r="BH650" i="1"/>
  <c r="BH305" i="1"/>
  <c r="BH476" i="1"/>
  <c r="BH477" i="1"/>
  <c r="BH499" i="1"/>
  <c r="BH500" i="1"/>
  <c r="BH897" i="1"/>
  <c r="BH5" i="1"/>
  <c r="BH21" i="1"/>
  <c r="BH153" i="1"/>
  <c r="BH174" i="1"/>
  <c r="BH291" i="1"/>
  <c r="BH304" i="1"/>
  <c r="BH383" i="1"/>
  <c r="BH403" i="1"/>
  <c r="BH911" i="1"/>
  <c r="BH937" i="1"/>
  <c r="BH1267" i="1"/>
  <c r="BH1111" i="1"/>
  <c r="BH100" i="1"/>
  <c r="BH200" i="1"/>
  <c r="BH203" i="1"/>
  <c r="BH652" i="1"/>
  <c r="BH656" i="1"/>
  <c r="BH738" i="1"/>
  <c r="BH757" i="1"/>
  <c r="BH768" i="1"/>
  <c r="BH800" i="1"/>
  <c r="BH823" i="1"/>
  <c r="BH1300" i="1"/>
  <c r="BH1317" i="1"/>
  <c r="BH1333" i="1"/>
  <c r="BH348" i="1"/>
  <c r="BH57" i="1"/>
  <c r="BH78" i="1"/>
  <c r="BH722" i="1"/>
  <c r="BH135" i="1"/>
  <c r="BH215" i="1"/>
  <c r="BH236" i="1"/>
  <c r="BH545" i="1"/>
  <c r="BH565" i="1"/>
  <c r="BH837" i="1"/>
  <c r="BH863" i="1"/>
  <c r="BH884" i="1"/>
  <c r="BH1036" i="1"/>
  <c r="BH1051" i="1"/>
  <c r="BH1345" i="1"/>
  <c r="BH1364" i="1"/>
  <c r="BH524" i="1"/>
  <c r="BH530" i="1"/>
  <c r="BH1080" i="1"/>
  <c r="BH1102" i="1"/>
  <c r="BH1199" i="1"/>
  <c r="BH1219" i="1"/>
  <c r="BH77" i="1"/>
  <c r="BH93" i="1"/>
  <c r="BH185" i="1"/>
  <c r="BH199" i="1"/>
  <c r="BH262" i="1"/>
  <c r="BH283" i="1"/>
  <c r="BH298" i="1"/>
  <c r="BH327" i="1"/>
  <c r="BH350" i="1"/>
  <c r="BH847" i="1"/>
  <c r="BH872" i="1"/>
  <c r="BH608" i="1"/>
  <c r="BH634" i="1"/>
  <c r="BH848" i="1"/>
  <c r="BH873" i="1"/>
  <c r="BH893" i="1"/>
  <c r="BH973" i="1"/>
  <c r="BH1000" i="1"/>
  <c r="BH1018" i="1"/>
  <c r="BH10" i="1"/>
  <c r="BH25" i="1"/>
  <c r="BH662" i="1"/>
  <c r="BH667" i="1"/>
  <c r="BH732" i="1"/>
  <c r="BH753" i="1"/>
  <c r="BH767" i="1"/>
  <c r="BH785" i="1"/>
  <c r="BH942" i="1"/>
  <c r="BH1344" i="1"/>
  <c r="BH575" i="1"/>
  <c r="BH606" i="1"/>
  <c r="BH682" i="1"/>
  <c r="BH700" i="1"/>
  <c r="BH717" i="1"/>
  <c r="BH926" i="1"/>
  <c r="BH952" i="1"/>
  <c r="BH1194" i="1"/>
  <c r="BH1215" i="1"/>
  <c r="BH1091" i="1"/>
  <c r="BH1112" i="1"/>
  <c r="BH1403" i="1"/>
  <c r="BH1383" i="1"/>
  <c r="BH22" i="1"/>
  <c r="BH42" i="1"/>
  <c r="BH64" i="1"/>
  <c r="BH589" i="1"/>
  <c r="BH617" i="1"/>
  <c r="BH1034" i="1"/>
  <c r="BH1047" i="1"/>
  <c r="BH1430" i="1"/>
  <c r="BH1448" i="1"/>
  <c r="BH1065" i="1"/>
  <c r="BH80" i="1"/>
  <c r="BH850" i="1"/>
  <c r="BH875" i="1"/>
  <c r="BH1056" i="1"/>
  <c r="BH1082" i="1"/>
  <c r="BH1155" i="1"/>
  <c r="BH1178" i="1"/>
  <c r="BH487" i="1"/>
  <c r="BH507" i="1"/>
  <c r="BH523" i="1"/>
  <c r="BH976" i="1"/>
  <c r="BH1003" i="1"/>
  <c r="BH1021" i="1"/>
  <c r="BH108" i="1"/>
  <c r="BH130" i="1"/>
  <c r="BH936" i="1"/>
  <c r="BH1245" i="1"/>
  <c r="BH1266" i="1"/>
  <c r="BH1287" i="1"/>
  <c r="BH1380" i="1"/>
  <c r="BH1415" i="1"/>
  <c r="BH29" i="1"/>
  <c r="BH257" i="1"/>
  <c r="BH279" i="1"/>
  <c r="BH365" i="1"/>
  <c r="BH387" i="1"/>
  <c r="BH407" i="1"/>
  <c r="BH220" i="1"/>
  <c r="BH240" i="1"/>
  <c r="BH552" i="1"/>
  <c r="BH574" i="1"/>
  <c r="BH603" i="1"/>
  <c r="BH793" i="1"/>
  <c r="BH817" i="1"/>
  <c r="BH1438" i="1"/>
  <c r="BH1456" i="1"/>
  <c r="BH1473" i="1"/>
  <c r="J5" i="64" l="1"/>
  <c r="D5" i="64"/>
  <c r="D4" i="64"/>
  <c r="C4" i="64"/>
  <c r="O7" i="64"/>
  <c r="O6" i="64"/>
  <c r="C5" i="64"/>
  <c r="K9" i="16"/>
  <c r="I4" i="65"/>
  <c r="B4" i="65"/>
  <c r="G8" i="64"/>
  <c r="B7" i="64"/>
  <c r="F8" i="64"/>
  <c r="P6" i="74"/>
  <c r="H7" i="13"/>
  <c r="H6" i="13"/>
  <c r="B7" i="59"/>
  <c r="M6" i="26"/>
  <c r="K5" i="26"/>
  <c r="D8" i="26"/>
  <c r="O7" i="26"/>
  <c r="M5" i="26"/>
  <c r="M4" i="26"/>
  <c r="G7" i="26"/>
  <c r="O8" i="13"/>
  <c r="M8" i="58"/>
  <c r="M7" i="58"/>
  <c r="K8" i="64"/>
  <c r="C6" i="16"/>
  <c r="P4" i="16"/>
  <c r="P4" i="58" l="1"/>
  <c r="P5" i="58"/>
  <c r="E7" i="64"/>
  <c r="G6" i="64"/>
  <c r="I8" i="65"/>
  <c r="G7" i="64"/>
  <c r="H7" i="65"/>
  <c r="E8" i="64"/>
  <c r="M5" i="63"/>
  <c r="O5" i="64"/>
  <c r="M4" i="63"/>
  <c r="O4" i="64"/>
  <c r="P6" i="63"/>
  <c r="P5" i="78"/>
  <c r="P5" i="74"/>
  <c r="F6" i="64"/>
  <c r="F7" i="64"/>
  <c r="F4" i="13"/>
  <c r="G6" i="12"/>
  <c r="M5" i="12"/>
  <c r="M5" i="13"/>
  <c r="M5" i="58"/>
  <c r="M4" i="12"/>
  <c r="M4" i="13"/>
  <c r="M4" i="58"/>
  <c r="M6" i="12"/>
  <c r="M6" i="58"/>
  <c r="M6" i="13"/>
  <c r="O8" i="64"/>
  <c r="O4" i="58"/>
  <c r="O4" i="12"/>
  <c r="B5" i="13"/>
  <c r="B5" i="59"/>
  <c r="B4" i="13"/>
  <c r="B4" i="59"/>
  <c r="I6" i="59"/>
  <c r="O7" i="59"/>
  <c r="O8" i="26"/>
  <c r="M6" i="59"/>
  <c r="M7" i="26"/>
  <c r="I5" i="59"/>
  <c r="K4" i="26"/>
  <c r="G7" i="12"/>
  <c r="G8" i="12"/>
  <c r="G8" i="58"/>
  <c r="O7" i="12"/>
  <c r="O7" i="58"/>
  <c r="O7" i="13"/>
  <c r="O8" i="58"/>
  <c r="O8" i="12"/>
  <c r="B6" i="59"/>
  <c r="B6" i="13"/>
  <c r="K5" i="12"/>
  <c r="I5" i="65"/>
  <c r="C8" i="65"/>
  <c r="O7" i="65"/>
  <c r="G7" i="65"/>
  <c r="F6" i="65"/>
  <c r="L6" i="65"/>
  <c r="O6" i="65"/>
  <c r="G6" i="65"/>
  <c r="O8" i="65"/>
  <c r="O8" i="16"/>
  <c r="O8" i="63"/>
  <c r="I7" i="65"/>
  <c r="N6" i="16"/>
  <c r="L7" i="63"/>
  <c r="L8" i="65"/>
  <c r="L8" i="63"/>
  <c r="P5" i="63"/>
  <c r="N6" i="63"/>
  <c r="P4" i="63"/>
  <c r="C4" i="12"/>
  <c r="C4" i="13"/>
  <c r="L6" i="12"/>
  <c r="L6" i="13"/>
  <c r="M7" i="13"/>
  <c r="M7" i="12"/>
  <c r="O5" i="16"/>
  <c r="O5" i="63"/>
  <c r="L7" i="12"/>
  <c r="L7" i="13"/>
  <c r="L4" i="63"/>
  <c r="L4" i="65"/>
  <c r="O4" i="16"/>
  <c r="O4" i="63"/>
  <c r="C5" i="12"/>
  <c r="L5" i="63"/>
  <c r="L5" i="65"/>
  <c r="J4" i="59"/>
  <c r="G6" i="59"/>
  <c r="J5" i="59"/>
  <c r="G7" i="59"/>
  <c r="N5" i="59"/>
  <c r="M5" i="59"/>
  <c r="I5" i="58"/>
  <c r="I4" i="58"/>
  <c r="J4" i="65"/>
  <c r="J5" i="65"/>
  <c r="P5" i="13"/>
  <c r="P5" i="12"/>
  <c r="P4" i="13"/>
  <c r="P4" i="12"/>
  <c r="B8" i="12"/>
  <c r="B8" i="13"/>
  <c r="N8" i="13"/>
  <c r="P6" i="13"/>
  <c r="P6" i="12"/>
  <c r="I8" i="12"/>
  <c r="I8" i="13"/>
  <c r="M5" i="65"/>
  <c r="I6" i="65"/>
  <c r="B7" i="13"/>
  <c r="E8" i="12"/>
  <c r="G6" i="58"/>
  <c r="G7" i="58"/>
  <c r="O7" i="16"/>
  <c r="O7" i="63"/>
  <c r="O6" i="16"/>
  <c r="K6" i="16"/>
  <c r="P6" i="59"/>
  <c r="M7" i="59"/>
  <c r="N4" i="59"/>
  <c r="P7" i="59"/>
  <c r="K7" i="16"/>
  <c r="K9" i="63"/>
  <c r="K9" i="65"/>
  <c r="M4" i="16"/>
  <c r="M5" i="16"/>
  <c r="F6" i="24"/>
  <c r="C7" i="16"/>
  <c r="G5" i="58"/>
  <c r="C8" i="16"/>
  <c r="F9" i="12"/>
  <c r="F9" i="13"/>
  <c r="E5" i="65"/>
  <c r="E4" i="65"/>
  <c r="E6" i="65"/>
  <c r="C5" i="65"/>
  <c r="B7" i="26"/>
  <c r="B7" i="65"/>
  <c r="P4" i="59"/>
  <c r="O4" i="65"/>
  <c r="D5" i="26"/>
  <c r="D5" i="65"/>
  <c r="B6" i="26"/>
  <c r="B6" i="65"/>
  <c r="D4" i="26"/>
  <c r="D4" i="65"/>
  <c r="G5" i="26"/>
  <c r="G5" i="65"/>
  <c r="P5" i="59"/>
  <c r="O5" i="65"/>
  <c r="B5" i="26"/>
  <c r="B5" i="65"/>
  <c r="G4" i="65"/>
  <c r="G4" i="26"/>
  <c r="N8" i="64"/>
  <c r="M4" i="65"/>
  <c r="P8" i="65"/>
  <c r="M9" i="12"/>
  <c r="M9" i="58"/>
  <c r="M9" i="59"/>
  <c r="M9" i="13"/>
  <c r="M8" i="59"/>
  <c r="M8" i="12"/>
  <c r="M8" i="13"/>
  <c r="H4" i="65"/>
  <c r="H5" i="65"/>
  <c r="H6" i="65"/>
  <c r="K4" i="65"/>
  <c r="K5" i="65"/>
  <c r="N4" i="65"/>
  <c r="N5" i="65"/>
  <c r="P4" i="78"/>
  <c r="E7" i="12"/>
  <c r="L5" i="12"/>
  <c r="L5" i="13"/>
  <c r="L4" i="12"/>
  <c r="L4" i="13"/>
  <c r="B7" i="12"/>
  <c r="J8" i="12"/>
  <c r="J8" i="13"/>
  <c r="N8" i="12"/>
  <c r="D7" i="12"/>
  <c r="D6" i="12"/>
  <c r="I5" i="64"/>
  <c r="M7" i="64"/>
  <c r="I4" i="64"/>
  <c r="M6" i="64"/>
  <c r="M8" i="64"/>
  <c r="N4" i="64"/>
  <c r="N5" i="64"/>
  <c r="C6" i="24"/>
  <c r="C8" i="24"/>
  <c r="M7" i="65"/>
  <c r="C7" i="24"/>
  <c r="M6" i="65"/>
  <c r="M8" i="65"/>
  <c r="J4" i="12"/>
  <c r="J4" i="13"/>
  <c r="J5" i="12"/>
  <c r="J5" i="13"/>
  <c r="O6" i="63"/>
  <c r="K5" i="64"/>
  <c r="K4" i="64"/>
  <c r="K9" i="12"/>
  <c r="K9" i="58"/>
  <c r="K9" i="59"/>
  <c r="K9" i="13"/>
  <c r="G9" i="58"/>
  <c r="G9" i="59"/>
  <c r="G9" i="12"/>
  <c r="G9" i="13"/>
  <c r="P6" i="26"/>
  <c r="P6" i="65"/>
  <c r="P7" i="26"/>
  <c r="P7" i="65"/>
  <c r="P8" i="26"/>
  <c r="P4" i="65"/>
  <c r="P5" i="65"/>
  <c r="P5" i="26"/>
  <c r="P4" i="26"/>
  <c r="P9" i="58"/>
  <c r="P9" i="13"/>
  <c r="P9" i="12"/>
  <c r="P5" i="64"/>
  <c r="P6" i="16"/>
  <c r="P4" i="64"/>
  <c r="P5" i="16"/>
  <c r="H4" i="20" l="1"/>
  <c r="H4" i="24"/>
  <c r="H4" i="16"/>
  <c r="H5" i="16"/>
  <c r="H5" i="20"/>
  <c r="H5" i="24"/>
  <c r="G4" i="16"/>
  <c r="G4" i="20"/>
  <c r="G4" i="24"/>
  <c r="G5" i="16"/>
  <c r="G5" i="20"/>
  <c r="G5" i="24"/>
  <c r="D5" i="20"/>
  <c r="D5" i="24"/>
  <c r="D5" i="16"/>
  <c r="H5" i="64"/>
  <c r="H4" i="64"/>
  <c r="E6" i="16"/>
  <c r="E6" i="24"/>
  <c r="J5" i="16"/>
  <c r="J4" i="16"/>
  <c r="B10" i="54"/>
  <c r="P4" i="39" l="1"/>
  <c r="P9" i="39"/>
  <c r="P5" i="39"/>
  <c r="P6" i="37"/>
  <c r="P4" i="37"/>
  <c r="P9" i="37"/>
  <c r="P5" i="37"/>
  <c r="P9" i="38"/>
  <c r="P7" i="38"/>
  <c r="P5" i="38"/>
  <c r="P8" i="38"/>
  <c r="P4" i="38"/>
  <c r="D4" i="20" l="1"/>
  <c r="F4" i="80" l="1"/>
  <c r="M7" i="20"/>
  <c r="M7" i="24"/>
  <c r="M7" i="16"/>
  <c r="M6" i="20"/>
  <c r="M6" i="24"/>
  <c r="M6" i="16"/>
  <c r="G6" i="16"/>
  <c r="G6" i="20"/>
  <c r="G6" i="24"/>
  <c r="F8" i="20"/>
  <c r="F8" i="16"/>
  <c r="F8" i="24"/>
  <c r="F7" i="16"/>
  <c r="F7" i="20"/>
  <c r="F7" i="24"/>
  <c r="G8" i="16"/>
  <c r="G8" i="20"/>
  <c r="G8" i="24"/>
  <c r="G7" i="16"/>
  <c r="G7" i="20"/>
  <c r="E5" i="20"/>
  <c r="E5" i="24"/>
  <c r="E5" i="16"/>
  <c r="E4" i="20"/>
  <c r="E4" i="24"/>
  <c r="E4" i="16"/>
  <c r="B8" i="20"/>
  <c r="P7" i="78"/>
  <c r="O8" i="81"/>
  <c r="O8" i="20"/>
  <c r="P6" i="78"/>
  <c r="O7" i="81"/>
  <c r="O7" i="20"/>
  <c r="O6" i="81"/>
  <c r="O6" i="20"/>
  <c r="L6" i="20"/>
  <c r="H8" i="20"/>
  <c r="H7" i="20"/>
  <c r="H6" i="20"/>
  <c r="O4" i="80"/>
  <c r="O4" i="81"/>
  <c r="N5" i="80"/>
  <c r="N5" i="81"/>
  <c r="C5" i="80"/>
  <c r="C5" i="81"/>
  <c r="C4" i="80"/>
  <c r="C4" i="81"/>
  <c r="O5" i="81"/>
  <c r="O5" i="80"/>
  <c r="M8" i="80"/>
  <c r="M8" i="79"/>
  <c r="M8" i="81"/>
  <c r="M7" i="81"/>
  <c r="M7" i="80"/>
  <c r="M7" i="79"/>
  <c r="M6" i="80"/>
  <c r="M6" i="79"/>
  <c r="H4" i="79"/>
  <c r="D8" i="81"/>
  <c r="D8" i="80"/>
  <c r="D8" i="79"/>
  <c r="D7" i="80"/>
  <c r="D7" i="79"/>
  <c r="D7" i="81"/>
  <c r="D6" i="80"/>
  <c r="D6" i="81"/>
  <c r="D6" i="79"/>
  <c r="B6" i="81"/>
  <c r="B6" i="80"/>
  <c r="B6" i="79"/>
  <c r="B6" i="20"/>
  <c r="B5" i="81"/>
  <c r="B5" i="79"/>
  <c r="B5" i="80"/>
  <c r="B5" i="20"/>
  <c r="P5" i="79"/>
  <c r="P5" i="80"/>
  <c r="P5" i="20"/>
  <c r="P4" i="80"/>
  <c r="P4" i="79"/>
  <c r="P4" i="20"/>
  <c r="P6" i="79"/>
  <c r="P6" i="80"/>
  <c r="P6" i="20"/>
  <c r="N6" i="80"/>
  <c r="N6" i="79"/>
  <c r="N6" i="81"/>
  <c r="N6" i="20"/>
  <c r="N7" i="81"/>
  <c r="N7" i="80"/>
  <c r="N7" i="79"/>
  <c r="N7" i="20"/>
  <c r="B7" i="79"/>
  <c r="B7" i="81"/>
  <c r="B7" i="80"/>
  <c r="B7" i="20"/>
  <c r="D5" i="81"/>
  <c r="D5" i="80"/>
  <c r="C8" i="80"/>
  <c r="C8" i="81"/>
  <c r="D4" i="80"/>
  <c r="D4" i="81"/>
  <c r="C7" i="81"/>
  <c r="C7" i="80"/>
  <c r="M5" i="80"/>
  <c r="M4" i="80"/>
  <c r="M4" i="81"/>
  <c r="C6" i="80"/>
  <c r="C6" i="81"/>
  <c r="G5" i="79"/>
  <c r="G4" i="79"/>
  <c r="E9" i="79"/>
  <c r="F6" i="79"/>
  <c r="F6" i="80"/>
  <c r="F7" i="80"/>
  <c r="F7" i="79"/>
  <c r="K5" i="79"/>
  <c r="K4" i="79"/>
  <c r="L6" i="64"/>
  <c r="B6" i="64"/>
  <c r="B5" i="64"/>
  <c r="B4" i="64"/>
  <c r="B4" i="20"/>
  <c r="O6" i="74"/>
  <c r="O7" i="74"/>
  <c r="O5" i="74"/>
  <c r="O4" i="74"/>
  <c r="L5" i="64"/>
  <c r="G4" i="64"/>
  <c r="L4" i="64"/>
  <c r="G5" i="64"/>
  <c r="L4" i="16"/>
  <c r="L6" i="16"/>
  <c r="L5" i="16"/>
  <c r="G7" i="24"/>
  <c r="D4" i="24"/>
  <c r="D4" i="16"/>
  <c r="C5" i="16"/>
  <c r="C5" i="24"/>
  <c r="C4" i="24"/>
  <c r="C4" i="16"/>
  <c r="P8" i="39"/>
  <c r="P6" i="39"/>
  <c r="P7" i="39"/>
  <c r="W5" i="54" l="1"/>
  <c r="Q12" i="54"/>
  <c r="Q11" i="54"/>
  <c r="Q3" i="54"/>
  <c r="Q14" i="54"/>
  <c r="Q5" i="54"/>
  <c r="Q7" i="54"/>
  <c r="Q13" i="54"/>
  <c r="Q6" i="54"/>
  <c r="Q4" i="54"/>
  <c r="Q8" i="54"/>
  <c r="J13" i="44"/>
  <c r="D14" i="44"/>
  <c r="L14" i="44"/>
  <c r="F15" i="44"/>
  <c r="N15" i="44"/>
  <c r="H16" i="44"/>
  <c r="P16" i="44"/>
  <c r="J4" i="44"/>
  <c r="D5" i="44"/>
  <c r="L5" i="44"/>
  <c r="F6" i="44"/>
  <c r="N6" i="44"/>
  <c r="H7" i="44"/>
  <c r="P7" i="44"/>
  <c r="J8" i="44"/>
  <c r="D9" i="44"/>
  <c r="L9" i="44"/>
  <c r="C13" i="44"/>
  <c r="K13" i="44"/>
  <c r="E14" i="44"/>
  <c r="M14" i="44"/>
  <c r="G15" i="44"/>
  <c r="O15" i="44"/>
  <c r="I16" i="44"/>
  <c r="C4" i="44"/>
  <c r="K4" i="44"/>
  <c r="E5" i="44"/>
  <c r="M5" i="44"/>
  <c r="G6" i="44"/>
  <c r="O6" i="44"/>
  <c r="I7" i="44"/>
  <c r="C8" i="44"/>
  <c r="K8" i="44"/>
  <c r="E9" i="44"/>
  <c r="M9" i="44"/>
  <c r="D13" i="44"/>
  <c r="L13" i="44"/>
  <c r="F14" i="44"/>
  <c r="N14" i="44"/>
  <c r="H15" i="44"/>
  <c r="P15" i="44"/>
  <c r="J16" i="44"/>
  <c r="D4" i="44"/>
  <c r="L4" i="44"/>
  <c r="F5" i="44"/>
  <c r="N5" i="44"/>
  <c r="H6" i="44"/>
  <c r="P6" i="44"/>
  <c r="J7" i="44"/>
  <c r="D8" i="44"/>
  <c r="L8" i="44"/>
  <c r="F9" i="44"/>
  <c r="N9" i="44"/>
  <c r="E13" i="44"/>
  <c r="M13" i="44"/>
  <c r="G14" i="44"/>
  <c r="O14" i="44"/>
  <c r="I15" i="44"/>
  <c r="C16" i="44"/>
  <c r="K16" i="44"/>
  <c r="E4" i="44"/>
  <c r="M4" i="44"/>
  <c r="G5" i="44"/>
  <c r="O5" i="44"/>
  <c r="I6" i="44"/>
  <c r="C7" i="44"/>
  <c r="K7" i="44"/>
  <c r="E8" i="44"/>
  <c r="M8" i="44"/>
  <c r="G9" i="44"/>
  <c r="O9" i="44"/>
  <c r="I4" i="44"/>
  <c r="O7" i="44"/>
  <c r="F13" i="44"/>
  <c r="N13" i="44"/>
  <c r="H14" i="44"/>
  <c r="P14" i="44"/>
  <c r="J15" i="44"/>
  <c r="D16" i="44"/>
  <c r="L16" i="44"/>
  <c r="F4" i="44"/>
  <c r="N4" i="44"/>
  <c r="H5" i="44"/>
  <c r="P5" i="44"/>
  <c r="J6" i="44"/>
  <c r="D7" i="44"/>
  <c r="L7" i="44"/>
  <c r="F8" i="44"/>
  <c r="N8" i="44"/>
  <c r="H9" i="44"/>
  <c r="P9" i="44"/>
  <c r="E6" i="44"/>
  <c r="C9" i="44"/>
  <c r="G13" i="44"/>
  <c r="O13" i="44"/>
  <c r="I14" i="44"/>
  <c r="C15" i="44"/>
  <c r="K15" i="44"/>
  <c r="E16" i="44"/>
  <c r="M16" i="44"/>
  <c r="G4" i="44"/>
  <c r="O4" i="44"/>
  <c r="I5" i="44"/>
  <c r="C6" i="44"/>
  <c r="K6" i="44"/>
  <c r="E7" i="44"/>
  <c r="M7" i="44"/>
  <c r="G8" i="44"/>
  <c r="O8" i="44"/>
  <c r="I9" i="44"/>
  <c r="C5" i="44"/>
  <c r="G7" i="44"/>
  <c r="K9" i="44"/>
  <c r="H13" i="44"/>
  <c r="P13" i="44"/>
  <c r="J14" i="44"/>
  <c r="D15" i="44"/>
  <c r="L15" i="44"/>
  <c r="F16" i="44"/>
  <c r="N16" i="44"/>
  <c r="H4" i="44"/>
  <c r="P4" i="44"/>
  <c r="J5" i="44"/>
  <c r="D6" i="44"/>
  <c r="L6" i="44"/>
  <c r="F7" i="44"/>
  <c r="N7" i="44"/>
  <c r="H8" i="44"/>
  <c r="P8" i="44"/>
  <c r="J9" i="44"/>
  <c r="I13" i="44"/>
  <c r="C14" i="44"/>
  <c r="K14" i="44"/>
  <c r="E15" i="44"/>
  <c r="M15" i="44"/>
  <c r="G16" i="44"/>
  <c r="O16" i="44"/>
  <c r="K5" i="44"/>
  <c r="M6" i="44"/>
  <c r="I8" i="44"/>
  <c r="V14" i="54"/>
  <c r="V13" i="54"/>
  <c r="V12" i="54"/>
  <c r="V11" i="54"/>
  <c r="V6" i="54"/>
  <c r="V5" i="54"/>
  <c r="V7" i="54"/>
  <c r="V8" i="54"/>
  <c r="V4" i="54"/>
  <c r="V3" i="54"/>
  <c r="O7" i="54"/>
  <c r="O11" i="54"/>
  <c r="O6" i="54"/>
  <c r="O13" i="54"/>
  <c r="O5" i="54"/>
  <c r="O4" i="54"/>
  <c r="O3" i="54"/>
  <c r="O8" i="54"/>
  <c r="O14" i="54"/>
  <c r="O12" i="54"/>
  <c r="C14" i="54"/>
  <c r="C8" i="54"/>
  <c r="C11" i="54"/>
  <c r="C3" i="54"/>
  <c r="C12" i="54"/>
  <c r="C6" i="54"/>
  <c r="C13" i="54"/>
  <c r="C7" i="54"/>
  <c r="C5" i="54"/>
  <c r="C4" i="54"/>
  <c r="E11" i="54"/>
  <c r="F11" i="54"/>
  <c r="H11" i="54"/>
  <c r="J11" i="54"/>
  <c r="L11" i="54"/>
  <c r="N11" i="54"/>
  <c r="R11" i="54"/>
  <c r="T11" i="54"/>
  <c r="W11" i="54"/>
  <c r="E12" i="54"/>
  <c r="F12" i="54"/>
  <c r="H12" i="54"/>
  <c r="J12" i="54"/>
  <c r="L12" i="54"/>
  <c r="N12" i="54"/>
  <c r="R12" i="54"/>
  <c r="T12" i="54"/>
  <c r="W12" i="54"/>
  <c r="E13" i="54"/>
  <c r="F13" i="54"/>
  <c r="H13" i="54"/>
  <c r="J13" i="54"/>
  <c r="L13" i="54"/>
  <c r="N13" i="54"/>
  <c r="R13" i="54"/>
  <c r="T13" i="54"/>
  <c r="W13" i="54"/>
  <c r="E14" i="54"/>
  <c r="F14" i="54"/>
  <c r="H14" i="54"/>
  <c r="G11" i="54"/>
  <c r="K11" i="54"/>
  <c r="P11" i="54"/>
  <c r="U11" i="54"/>
  <c r="I12" i="54"/>
  <c r="M12" i="54"/>
  <c r="S12" i="54"/>
  <c r="X12" i="54"/>
  <c r="G13" i="54"/>
  <c r="K13" i="54"/>
  <c r="P13" i="54"/>
  <c r="U13" i="54"/>
  <c r="I14" i="54"/>
  <c r="K14" i="54"/>
  <c r="M14" i="54"/>
  <c r="P14" i="54"/>
  <c r="S14" i="54"/>
  <c r="U14" i="54"/>
  <c r="X14" i="54"/>
  <c r="B13" i="54"/>
  <c r="B11" i="54"/>
  <c r="G3" i="54"/>
  <c r="I3" i="54"/>
  <c r="K3" i="54"/>
  <c r="M3" i="54"/>
  <c r="P3" i="54"/>
  <c r="S3" i="54"/>
  <c r="U3" i="54"/>
  <c r="X3" i="54"/>
  <c r="G4" i="54"/>
  <c r="I4" i="54"/>
  <c r="K4" i="54"/>
  <c r="M4" i="54"/>
  <c r="P4" i="54"/>
  <c r="S4" i="54"/>
  <c r="U4" i="54"/>
  <c r="X4" i="54"/>
  <c r="G5" i="54"/>
  <c r="I5" i="54"/>
  <c r="K5" i="54"/>
  <c r="M5" i="54"/>
  <c r="P5" i="54"/>
  <c r="S5" i="54"/>
  <c r="U5" i="54"/>
  <c r="X5" i="54"/>
  <c r="G6" i="54"/>
  <c r="I6" i="54"/>
  <c r="K6" i="54"/>
  <c r="M6" i="54"/>
  <c r="P6" i="54"/>
  <c r="S6" i="54"/>
  <c r="U6" i="54"/>
  <c r="X6" i="54"/>
  <c r="G7" i="54"/>
  <c r="I7" i="54"/>
  <c r="K7" i="54"/>
  <c r="M7" i="54"/>
  <c r="P7" i="54"/>
  <c r="S7" i="54"/>
  <c r="U7" i="54"/>
  <c r="X7" i="54"/>
  <c r="G8" i="54"/>
  <c r="I8" i="54"/>
  <c r="K8" i="54"/>
  <c r="M8" i="54"/>
  <c r="P8" i="54"/>
  <c r="S8" i="54"/>
  <c r="U8" i="54"/>
  <c r="X8" i="54"/>
  <c r="B5" i="54"/>
  <c r="B7" i="54"/>
  <c r="I11" i="54"/>
  <c r="S11" i="54"/>
  <c r="G12" i="54"/>
  <c r="P12" i="54"/>
  <c r="M13" i="54"/>
  <c r="X13" i="54"/>
  <c r="J14" i="54"/>
  <c r="N14" i="54"/>
  <c r="T14" i="54"/>
  <c r="B12" i="54"/>
  <c r="E3" i="54"/>
  <c r="H3" i="54"/>
  <c r="L3" i="54"/>
  <c r="R3" i="54"/>
  <c r="W3" i="54"/>
  <c r="F4" i="54"/>
  <c r="J4" i="54"/>
  <c r="N4" i="54"/>
  <c r="T4" i="54"/>
  <c r="E5" i="54"/>
  <c r="H5" i="54"/>
  <c r="L5" i="54"/>
  <c r="R5" i="54"/>
  <c r="F6" i="54"/>
  <c r="J6" i="54"/>
  <c r="N6" i="54"/>
  <c r="T6" i="54"/>
  <c r="E7" i="54"/>
  <c r="H7" i="54"/>
  <c r="L7" i="54"/>
  <c r="R7" i="54"/>
  <c r="W7" i="54"/>
  <c r="F8" i="54"/>
  <c r="J8" i="54"/>
  <c r="N8" i="54"/>
  <c r="T8" i="54"/>
  <c r="B6" i="54"/>
  <c r="B3" i="54"/>
  <c r="M11" i="54"/>
  <c r="K12" i="54"/>
  <c r="I13" i="54"/>
  <c r="G14" i="54"/>
  <c r="R14" i="54"/>
  <c r="B14" i="54"/>
  <c r="J3" i="54"/>
  <c r="T3" i="54"/>
  <c r="H4" i="54"/>
  <c r="R4" i="54"/>
  <c r="F5" i="54"/>
  <c r="N5" i="54"/>
  <c r="E6" i="54"/>
  <c r="L6" i="54"/>
  <c r="W6" i="54"/>
  <c r="J7" i="54"/>
  <c r="T7" i="54"/>
  <c r="H8" i="54"/>
  <c r="R8" i="54"/>
  <c r="B4" i="54"/>
  <c r="X11" i="54"/>
  <c r="U12" i="54"/>
  <c r="S13" i="54"/>
  <c r="L14" i="54"/>
  <c r="W14" i="54"/>
  <c r="F3" i="54"/>
  <c r="N3" i="54"/>
  <c r="E4" i="54"/>
  <c r="L4" i="54"/>
  <c r="W4" i="54"/>
  <c r="J5" i="54"/>
  <c r="T5" i="54"/>
  <c r="H6" i="54"/>
  <c r="R6" i="54"/>
  <c r="F7" i="54"/>
  <c r="N7" i="54"/>
  <c r="E8" i="54"/>
  <c r="L8" i="54"/>
  <c r="W8" i="54"/>
  <c r="B8" i="54"/>
  <c r="B9" i="44"/>
  <c r="B7" i="44"/>
  <c r="B4" i="44"/>
  <c r="B5" i="44"/>
  <c r="B15" i="44"/>
  <c r="B8" i="44"/>
  <c r="B6" i="44"/>
  <c r="B16" i="44"/>
  <c r="B14" i="44"/>
  <c r="P13" i="37" l="1"/>
  <c r="P13" i="38"/>
  <c r="P14" i="38"/>
  <c r="P16" i="38"/>
  <c r="P15" i="38"/>
  <c r="P14" i="39"/>
  <c r="P13" i="39"/>
  <c r="P16" i="39"/>
  <c r="P15" i="39"/>
  <c r="B10" i="4" l="1"/>
  <c r="C4" i="3" l="1"/>
  <c r="F8" i="3"/>
  <c r="L3" i="46"/>
  <c r="K13" i="46"/>
  <c r="L5" i="46"/>
  <c r="K5" i="46"/>
  <c r="K3" i="46"/>
  <c r="K7" i="46"/>
  <c r="L6" i="46"/>
  <c r="L7" i="46"/>
  <c r="K11" i="46"/>
  <c r="L12" i="46"/>
  <c r="L8" i="46"/>
  <c r="K8" i="46"/>
  <c r="L14" i="46"/>
  <c r="K14" i="46"/>
  <c r="K12" i="46"/>
  <c r="K6" i="46"/>
  <c r="L11" i="46"/>
  <c r="L4" i="46"/>
  <c r="K4" i="46"/>
  <c r="L13" i="46"/>
  <c r="P14" i="3"/>
  <c r="P15" i="3"/>
  <c r="P16" i="3"/>
  <c r="I16" i="3"/>
  <c r="I7" i="3"/>
  <c r="I9" i="3"/>
  <c r="I5" i="3"/>
  <c r="I6" i="3"/>
  <c r="I15" i="3"/>
  <c r="I4" i="3"/>
  <c r="I13" i="3"/>
  <c r="I8" i="3"/>
  <c r="I14" i="3"/>
  <c r="F13" i="4"/>
  <c r="N13" i="4"/>
  <c r="H14" i="4"/>
  <c r="P14" i="4"/>
  <c r="J15" i="4"/>
  <c r="D16" i="4"/>
  <c r="L16" i="4"/>
  <c r="E4" i="4"/>
  <c r="M4" i="4"/>
  <c r="G5" i="4"/>
  <c r="O5" i="4"/>
  <c r="I6" i="4"/>
  <c r="C7" i="4"/>
  <c r="K7" i="4"/>
  <c r="E8" i="4"/>
  <c r="M8" i="4"/>
  <c r="H9" i="4"/>
  <c r="G13" i="4"/>
  <c r="O13" i="4"/>
  <c r="I14" i="4"/>
  <c r="C15" i="4"/>
  <c r="K15" i="4"/>
  <c r="E16" i="4"/>
  <c r="M16" i="4"/>
  <c r="F4" i="4"/>
  <c r="N4" i="4"/>
  <c r="H5" i="4"/>
  <c r="P5" i="4"/>
  <c r="J6" i="4"/>
  <c r="D7" i="4"/>
  <c r="L7" i="4"/>
  <c r="F8" i="4"/>
  <c r="N8" i="4"/>
  <c r="P9" i="4"/>
  <c r="H13" i="4"/>
  <c r="P13" i="4"/>
  <c r="J14" i="4"/>
  <c r="D15" i="4"/>
  <c r="L15" i="4"/>
  <c r="F16" i="4"/>
  <c r="N16" i="4"/>
  <c r="G4" i="4"/>
  <c r="O4" i="4"/>
  <c r="I5" i="4"/>
  <c r="C6" i="4"/>
  <c r="K6" i="4"/>
  <c r="E7" i="4"/>
  <c r="M7" i="4"/>
  <c r="G8" i="4"/>
  <c r="O8" i="4"/>
  <c r="I13" i="4"/>
  <c r="C14" i="4"/>
  <c r="K14" i="4"/>
  <c r="E15" i="4"/>
  <c r="M15" i="4"/>
  <c r="G16" i="4"/>
  <c r="O16" i="4"/>
  <c r="H4" i="4"/>
  <c r="P4" i="4"/>
  <c r="J5" i="4"/>
  <c r="D6" i="4"/>
  <c r="L6" i="4"/>
  <c r="F7" i="4"/>
  <c r="N7" i="4"/>
  <c r="H8" i="4"/>
  <c r="P8" i="4"/>
  <c r="J9" i="4"/>
  <c r="B6" i="4"/>
  <c r="G15" i="4"/>
  <c r="D5" i="4"/>
  <c r="H7" i="4"/>
  <c r="D9" i="4"/>
  <c r="E13" i="4"/>
  <c r="I15" i="4"/>
  <c r="D4" i="4"/>
  <c r="H6" i="4"/>
  <c r="L8" i="4"/>
  <c r="O9" i="4"/>
  <c r="J13" i="4"/>
  <c r="D14" i="4"/>
  <c r="L14" i="4"/>
  <c r="F15" i="4"/>
  <c r="N15" i="4"/>
  <c r="H16" i="4"/>
  <c r="P16" i="4"/>
  <c r="I4" i="4"/>
  <c r="C5" i="4"/>
  <c r="K5" i="4"/>
  <c r="E6" i="4"/>
  <c r="M6" i="4"/>
  <c r="G7" i="4"/>
  <c r="O7" i="4"/>
  <c r="I8" i="4"/>
  <c r="C9" i="4"/>
  <c r="K9" i="4"/>
  <c r="B7" i="4"/>
  <c r="C13" i="4"/>
  <c r="E14" i="4"/>
  <c r="O15" i="4"/>
  <c r="B14" i="4"/>
  <c r="L5" i="4"/>
  <c r="N6" i="4"/>
  <c r="J8" i="4"/>
  <c r="B8" i="4"/>
  <c r="G14" i="4"/>
  <c r="K16" i="4"/>
  <c r="F5" i="4"/>
  <c r="J7" i="4"/>
  <c r="N9" i="4"/>
  <c r="I9" i="4"/>
  <c r="K13" i="4"/>
  <c r="M14" i="4"/>
  <c r="I16" i="4"/>
  <c r="J4" i="4"/>
  <c r="F6" i="4"/>
  <c r="P7" i="4"/>
  <c r="L9" i="4"/>
  <c r="O14" i="4"/>
  <c r="B16" i="4"/>
  <c r="N5" i="4"/>
  <c r="D8" i="4"/>
  <c r="G9" i="4"/>
  <c r="D13" i="4"/>
  <c r="L13" i="4"/>
  <c r="F14" i="4"/>
  <c r="N14" i="4"/>
  <c r="H15" i="4"/>
  <c r="P15" i="4"/>
  <c r="J16" i="4"/>
  <c r="B15" i="4"/>
  <c r="C4" i="4"/>
  <c r="K4" i="4"/>
  <c r="E5" i="4"/>
  <c r="M5" i="4"/>
  <c r="G6" i="4"/>
  <c r="O6" i="4"/>
  <c r="I7" i="4"/>
  <c r="C8" i="4"/>
  <c r="K8" i="4"/>
  <c r="E9" i="4"/>
  <c r="M9" i="4"/>
  <c r="B9" i="4"/>
  <c r="M13" i="4"/>
  <c r="C16" i="4"/>
  <c r="L4" i="4"/>
  <c r="P6" i="4"/>
  <c r="F9" i="4"/>
  <c r="B5" i="4"/>
  <c r="H15" i="3"/>
  <c r="H13" i="3"/>
  <c r="H9" i="3"/>
  <c r="H7" i="3"/>
  <c r="H5" i="3"/>
  <c r="H16" i="3"/>
  <c r="H14" i="3"/>
  <c r="H8" i="3"/>
  <c r="H6" i="3"/>
  <c r="H4" i="3"/>
  <c r="N6" i="3"/>
  <c r="H11" i="46"/>
  <c r="H12" i="46"/>
  <c r="H13" i="46"/>
  <c r="H14" i="46"/>
  <c r="H3" i="46"/>
  <c r="H4" i="46"/>
  <c r="H5" i="46"/>
  <c r="H6" i="46"/>
  <c r="H7" i="46"/>
  <c r="H8" i="46"/>
  <c r="I11" i="46"/>
  <c r="I12" i="46"/>
  <c r="I13" i="46"/>
  <c r="I14" i="46"/>
  <c r="I3" i="46"/>
  <c r="I4" i="46"/>
  <c r="I5" i="46"/>
  <c r="I6" i="46"/>
  <c r="I7" i="46"/>
  <c r="I8" i="46"/>
  <c r="C11" i="46"/>
  <c r="E11" i="46"/>
  <c r="G11" i="46"/>
  <c r="J11" i="46"/>
  <c r="D12" i="46"/>
  <c r="F12" i="46"/>
  <c r="M12" i="46"/>
  <c r="C13" i="46"/>
  <c r="E13" i="46"/>
  <c r="G13" i="46"/>
  <c r="J13" i="46"/>
  <c r="D14" i="46"/>
  <c r="F14" i="46"/>
  <c r="M14" i="46"/>
  <c r="B12" i="46"/>
  <c r="B14" i="46"/>
  <c r="C3" i="46"/>
  <c r="E3" i="46"/>
  <c r="G3" i="46"/>
  <c r="J3" i="46"/>
  <c r="D4" i="46"/>
  <c r="F4" i="46"/>
  <c r="M4" i="46"/>
  <c r="C5" i="46"/>
  <c r="E5" i="46"/>
  <c r="G5" i="46"/>
  <c r="J5" i="46"/>
  <c r="D6" i="46"/>
  <c r="F6" i="46"/>
  <c r="M6" i="46"/>
  <c r="C7" i="46"/>
  <c r="E7" i="46"/>
  <c r="G7" i="46"/>
  <c r="J7" i="46"/>
  <c r="D8" i="46"/>
  <c r="F8" i="46"/>
  <c r="M8" i="46"/>
  <c r="B5" i="46"/>
  <c r="B7" i="46"/>
  <c r="D11" i="46"/>
  <c r="C12" i="46"/>
  <c r="G12" i="46"/>
  <c r="F13" i="46"/>
  <c r="M13" i="46"/>
  <c r="E14" i="46"/>
  <c r="J14" i="46"/>
  <c r="B13" i="46"/>
  <c r="D3" i="46"/>
  <c r="C4" i="46"/>
  <c r="G4" i="46"/>
  <c r="F5" i="46"/>
  <c r="M5" i="46"/>
  <c r="E6" i="46"/>
  <c r="J6" i="46"/>
  <c r="D7" i="46"/>
  <c r="C8" i="46"/>
  <c r="G8" i="46"/>
  <c r="B6" i="46"/>
  <c r="B3" i="46"/>
  <c r="F11" i="46"/>
  <c r="E12" i="46"/>
  <c r="D13" i="46"/>
  <c r="C14" i="46"/>
  <c r="F3" i="46"/>
  <c r="E4" i="46"/>
  <c r="D5" i="46"/>
  <c r="C6" i="46"/>
  <c r="M7" i="46"/>
  <c r="J8" i="46"/>
  <c r="B8" i="46"/>
  <c r="M11" i="46"/>
  <c r="B11" i="46"/>
  <c r="J4" i="46"/>
  <c r="G6" i="46"/>
  <c r="E8" i="46"/>
  <c r="B4" i="46"/>
  <c r="J12" i="46"/>
  <c r="G14" i="46"/>
  <c r="M3" i="46"/>
  <c r="F7" i="46"/>
  <c r="B4" i="4"/>
  <c r="B13" i="4"/>
  <c r="C13" i="3"/>
  <c r="E13" i="3"/>
  <c r="G13" i="3"/>
  <c r="K13" i="3"/>
  <c r="M13" i="3"/>
  <c r="O13" i="3"/>
  <c r="C14" i="3"/>
  <c r="E14" i="3"/>
  <c r="G14" i="3"/>
  <c r="K14" i="3"/>
  <c r="M14" i="3"/>
  <c r="O14" i="3"/>
  <c r="C15" i="3"/>
  <c r="E15" i="3"/>
  <c r="G15" i="3"/>
  <c r="K15" i="3"/>
  <c r="M15" i="3"/>
  <c r="O15" i="3"/>
  <c r="C16" i="3"/>
  <c r="E16" i="3"/>
  <c r="G16" i="3"/>
  <c r="K16" i="3"/>
  <c r="M16" i="3"/>
  <c r="O16" i="3"/>
  <c r="B14" i="3"/>
  <c r="B16" i="3"/>
  <c r="B5" i="3"/>
  <c r="D5" i="3"/>
  <c r="F5" i="3"/>
  <c r="J5" i="3"/>
  <c r="L5" i="3"/>
  <c r="N5" i="3"/>
  <c r="P5" i="3"/>
  <c r="C6" i="3"/>
  <c r="E6" i="3"/>
  <c r="G6" i="3"/>
  <c r="K6" i="3"/>
  <c r="M6" i="3"/>
  <c r="O6" i="3"/>
  <c r="B7" i="3"/>
  <c r="D7" i="3"/>
  <c r="F7" i="3"/>
  <c r="J7" i="3"/>
  <c r="L7" i="3"/>
  <c r="N7" i="3"/>
  <c r="P7" i="3"/>
  <c r="C8" i="3"/>
  <c r="E8" i="3"/>
  <c r="G8" i="3"/>
  <c r="K8" i="3"/>
  <c r="M8" i="3"/>
  <c r="O8" i="3"/>
  <c r="B9" i="3"/>
  <c r="D9" i="3"/>
  <c r="F9" i="3"/>
  <c r="J9" i="3"/>
  <c r="L9" i="3"/>
  <c r="N9" i="3"/>
  <c r="P9" i="3"/>
  <c r="E4" i="3"/>
  <c r="K4" i="3"/>
  <c r="O4" i="3"/>
  <c r="D13" i="3"/>
  <c r="F13" i="3"/>
  <c r="J13" i="3"/>
  <c r="L13" i="3"/>
  <c r="N13" i="3"/>
  <c r="P13" i="3"/>
  <c r="D14" i="3"/>
  <c r="F14" i="3"/>
  <c r="J14" i="3"/>
  <c r="L14" i="3"/>
  <c r="N14" i="3"/>
  <c r="D15" i="3"/>
  <c r="F15" i="3"/>
  <c r="J15" i="3"/>
  <c r="L15" i="3"/>
  <c r="N15" i="3"/>
  <c r="D16" i="3"/>
  <c r="F16" i="3"/>
  <c r="J16" i="3"/>
  <c r="L16" i="3"/>
  <c r="N16" i="3"/>
  <c r="B15" i="3"/>
  <c r="B13" i="3"/>
  <c r="C5" i="3"/>
  <c r="E5" i="3"/>
  <c r="G5" i="3"/>
  <c r="K5" i="3"/>
  <c r="M5" i="3"/>
  <c r="O5" i="3"/>
  <c r="B6" i="3"/>
  <c r="D6" i="3"/>
  <c r="F6" i="3"/>
  <c r="J6" i="3"/>
  <c r="L6" i="3"/>
  <c r="P6" i="3"/>
  <c r="C7" i="3"/>
  <c r="E7" i="3"/>
  <c r="G7" i="3"/>
  <c r="K7" i="3"/>
  <c r="M7" i="3"/>
  <c r="O7" i="3"/>
  <c r="B8" i="3"/>
  <c r="D8" i="3"/>
  <c r="J8" i="3"/>
  <c r="L8" i="3"/>
  <c r="N8" i="3"/>
  <c r="P8" i="3"/>
  <c r="C9" i="3"/>
  <c r="E9" i="3"/>
  <c r="G9" i="3"/>
  <c r="K9" i="3"/>
  <c r="M9" i="3"/>
  <c r="O9" i="3"/>
  <c r="D4" i="3"/>
  <c r="F4" i="3"/>
  <c r="J4" i="3"/>
  <c r="L4" i="3"/>
  <c r="N4" i="3"/>
  <c r="P4" i="3"/>
  <c r="G4" i="3"/>
  <c r="M4" i="3"/>
  <c r="B4" i="3"/>
  <c r="B13" i="44" l="1"/>
  <c r="B13" i="80"/>
</calcChain>
</file>

<file path=xl/sharedStrings.xml><?xml version="1.0" encoding="utf-8"?>
<sst xmlns="http://schemas.openxmlformats.org/spreadsheetml/2006/main" count="17873" uniqueCount="2394">
  <si>
    <t>sáv</t>
  </si>
  <si>
    <t>8.00 - 9.30</t>
  </si>
  <si>
    <t>9.45 - 11.15</t>
  </si>
  <si>
    <t>11.30 - 13.00</t>
  </si>
  <si>
    <t>13.30 - 15.00</t>
  </si>
  <si>
    <t>15.15 - 16.45</t>
  </si>
  <si>
    <t>17.00 - 18.30</t>
  </si>
  <si>
    <t>18.45 - 20.15</t>
  </si>
  <si>
    <t>Gazdasági matematika I.</t>
  </si>
  <si>
    <t>Kovács Gergely</t>
  </si>
  <si>
    <t>Bp.</t>
  </si>
  <si>
    <t>Dátum</t>
  </si>
  <si>
    <t>Tárgy</t>
  </si>
  <si>
    <t>Oktató</t>
  </si>
  <si>
    <t>Terem</t>
  </si>
  <si>
    <t>B1</t>
  </si>
  <si>
    <t>B2G</t>
  </si>
  <si>
    <t>B2K</t>
  </si>
  <si>
    <t>T1</t>
  </si>
  <si>
    <t>T2G</t>
  </si>
  <si>
    <t>T2K</t>
  </si>
  <si>
    <t>Oktatóhoz</t>
  </si>
  <si>
    <t>Teremhez</t>
  </si>
  <si>
    <t>Sárkány Péter</t>
  </si>
  <si>
    <t>Szabó Tünde</t>
  </si>
  <si>
    <t>Közgazdaságtan I.</t>
  </si>
  <si>
    <t>Tb.</t>
  </si>
  <si>
    <t>Brunner Zsuzsanna</t>
  </si>
  <si>
    <t>Hallgató Budapest</t>
  </si>
  <si>
    <t>Hallgató Tatabánya</t>
  </si>
  <si>
    <t>Stratégiai és üzleti tervezés</t>
  </si>
  <si>
    <t>Statisztika II.</t>
  </si>
  <si>
    <t>Juhász Krisztina</t>
  </si>
  <si>
    <t>péntek</t>
  </si>
  <si>
    <t>szombat</t>
  </si>
  <si>
    <t>Barócsi Zoltán</t>
  </si>
  <si>
    <t>Piroska László</t>
  </si>
  <si>
    <t>Vigh László</t>
  </si>
  <si>
    <t>Keszthelyi Csaba</t>
  </si>
  <si>
    <t>Művelődéstörténet</t>
  </si>
  <si>
    <t>Gondos Borbála</t>
  </si>
  <si>
    <t>Belyó Pál</t>
  </si>
  <si>
    <t>1Mű</t>
  </si>
  <si>
    <t>1Me</t>
  </si>
  <si>
    <t>2Me</t>
  </si>
  <si>
    <t>Tbteremhez</t>
  </si>
  <si>
    <t>TB terem</t>
  </si>
  <si>
    <t>Borbás Lajos</t>
  </si>
  <si>
    <t>Molnár László</t>
  </si>
  <si>
    <t>Felhasználói útmutató a levelezős órarendi Excel használatához</t>
  </si>
  <si>
    <t>Útmutató oktatóknak:</t>
  </si>
  <si>
    <t>Útmutató hallgatóknak:</t>
  </si>
  <si>
    <t>Az alábbi táblázatban keresse ki az adott évfolyam rövidítését, majd keresse meg az adott rövidítéshez tartozó munkalapot. A pénteki órák a szombati órák alatti táblázatban találhatóak.</t>
  </si>
  <si>
    <t>Amennyiben nem a mintatanterv szerint halad, az órák több munkalapon is lehetnek, ez esetben szerencsésebb az alábbi módszer:</t>
  </si>
  <si>
    <t>2. Egy adott tantárgy óráinak megjelenítése.</t>
  </si>
  <si>
    <t>2. Ha egy tárgyról részletes adatokat szeretne, az Alap munkalapon a tárgy nevére, vagy az oktató nevére szűrve láthatja a saját óráit.</t>
  </si>
  <si>
    <t>Ha egy tárgyról részletes adatokat szeretne, az Alap munkalapon a tárgy nevére szűrve láthatja a tárgy óráit.</t>
  </si>
  <si>
    <t>Sáv0</t>
  </si>
  <si>
    <t>8.00-9.30</t>
  </si>
  <si>
    <t>9.45-11.15</t>
  </si>
  <si>
    <t>11.30-13.00</t>
  </si>
  <si>
    <t>13.30-15.00</t>
  </si>
  <si>
    <t>15.15-16.45</t>
  </si>
  <si>
    <t>17.00-18.30</t>
  </si>
  <si>
    <t>18.45-20.15</t>
  </si>
  <si>
    <t>kód</t>
  </si>
  <si>
    <t>Időtartam</t>
  </si>
  <si>
    <t>Bármilyen kérdése van az órarendi Excellel kapcsolatban, keresse Kovács Gergelyt a kovacs.gergely@edutus.hu elérhetőségen.</t>
  </si>
  <si>
    <t>Az órarend, terembeosztás év közben is változhat, érdemes ellenőrizni!</t>
  </si>
  <si>
    <t>május 16.</t>
  </si>
  <si>
    <t>Balog Mónika</t>
  </si>
  <si>
    <t>3</t>
  </si>
  <si>
    <t>604</t>
  </si>
  <si>
    <t>6</t>
  </si>
  <si>
    <t>212</t>
  </si>
  <si>
    <t>213</t>
  </si>
  <si>
    <t>214</t>
  </si>
  <si>
    <t>215</t>
  </si>
  <si>
    <t>216</t>
  </si>
  <si>
    <t>217</t>
  </si>
  <si>
    <t>501</t>
  </si>
  <si>
    <t>603</t>
  </si>
  <si>
    <t>605</t>
  </si>
  <si>
    <t>Vállalati gazdaságtan</t>
  </si>
  <si>
    <t>Általános és gazdasági jog</t>
  </si>
  <si>
    <t>Döntéselmélet és módszertan</t>
  </si>
  <si>
    <t>Marketingmenedzsment</t>
  </si>
  <si>
    <t>Kutatásmódszertan</t>
  </si>
  <si>
    <t>Vállalkozások gazdaságtana</t>
  </si>
  <si>
    <t>Értékteremtő logisztikai folyamatok</t>
  </si>
  <si>
    <t>Modern közg. és piacelm.</t>
  </si>
  <si>
    <t>Marketingkutatás</t>
  </si>
  <si>
    <t>Számvitel I.</t>
  </si>
  <si>
    <t>Számvitel III.</t>
  </si>
  <si>
    <t>Áruforgalmi ismeretek</t>
  </si>
  <si>
    <t>Termék-, kínálatpolitika</t>
  </si>
  <si>
    <t>Pénzügyi piacok</t>
  </si>
  <si>
    <t>Globalizáció</t>
  </si>
  <si>
    <t>Nemzetközi keresk. és piac</t>
  </si>
  <si>
    <t>Gazdasági és versenyjog</t>
  </si>
  <si>
    <t>Integrált marketingkomm.</t>
  </si>
  <si>
    <t>Közgazdaságtan</t>
  </si>
  <si>
    <t>Logisztika</t>
  </si>
  <si>
    <t>Műszaki kommunikáció</t>
  </si>
  <si>
    <t>Mérnöki alapismeretek</t>
  </si>
  <si>
    <t>Elektrotechnika I.</t>
  </si>
  <si>
    <t>Matematika I.</t>
  </si>
  <si>
    <t>Műszaki fizika</t>
  </si>
  <si>
    <t>Megújuló energiaforrások</t>
  </si>
  <si>
    <t>Analóg és digitális elekt.</t>
  </si>
  <si>
    <t>Jelfeldolgozás és sz. ir.</t>
  </si>
  <si>
    <t>Mechatronikai rend. mod.</t>
  </si>
  <si>
    <t>Mechatronikai rendszerek I.</t>
  </si>
  <si>
    <t>Képzés</t>
  </si>
  <si>
    <t>tatabányai FOKSZ</t>
  </si>
  <si>
    <t>Nemzetközi gazd. ism.</t>
  </si>
  <si>
    <t>Marketing tervezés és kont.</t>
  </si>
  <si>
    <t>web</t>
  </si>
  <si>
    <t>Bp.-ről web</t>
  </si>
  <si>
    <t>Tb.-ről web</t>
  </si>
  <si>
    <t>Duga Zsófia</t>
  </si>
  <si>
    <t>terem</t>
  </si>
  <si>
    <t xml:space="preserve">Ha egy sorban több helyszín rovata is töltött, akkor az óra webináriummal egyszerre több helyszínen zajlik, az oktató a Megjegyzés rovatban jelzett helyszínen jelenik meg. </t>
  </si>
  <si>
    <t>Megjegyzés</t>
  </si>
  <si>
    <t>helyszín, évfolyam, szak, szakirány</t>
  </si>
  <si>
    <t>1. Az Oktató munkalapon a bal felső piros cellában a legördülő menüből válassza ki a nevét (előfordulhat, hogy ehhez a szerkeszthetőséget engedélyezni kell).</t>
  </si>
  <si>
    <t>Ezek után a táblázatban megjelennek az órák, felül a szombatok, alatta egy külön táblázatban a péntekek.</t>
  </si>
  <si>
    <t>weblink</t>
  </si>
  <si>
    <t>KKV-k menedzselése</t>
  </si>
  <si>
    <t>Jogi alapismeretek</t>
  </si>
  <si>
    <t>Gazdasági számítások</t>
  </si>
  <si>
    <t>Mechanika alapjai</t>
  </si>
  <si>
    <t>Antalík Imrich</t>
  </si>
  <si>
    <t>Köbli Ádám</t>
  </si>
  <si>
    <t>Némethné Gál Andrea</t>
  </si>
  <si>
    <t>4</t>
  </si>
  <si>
    <t>B1M</t>
  </si>
  <si>
    <t>T1M</t>
  </si>
  <si>
    <t>EU tanulmányok</t>
  </si>
  <si>
    <t>Szociológia</t>
  </si>
  <si>
    <t>Gazdaságpszichológia</t>
  </si>
  <si>
    <t>Peredy Zoltán</t>
  </si>
  <si>
    <t>Innováció-menedzsment alapjai</t>
  </si>
  <si>
    <t>Wirth Gábor</t>
  </si>
  <si>
    <t>Ellátási lánc menedzsment</t>
  </si>
  <si>
    <t>Gép- és szerkezeti elemek</t>
  </si>
  <si>
    <t>Folyamatok fejlesztése (Six S)</t>
  </si>
  <si>
    <t>Projektmenedzsment</t>
  </si>
  <si>
    <t>Anyagismeret a gyakorlatban</t>
  </si>
  <si>
    <t>Operációkutatás műszakiaknak</t>
  </si>
  <si>
    <t>Mérnöki fizika</t>
  </si>
  <si>
    <t>Adatbányászat, adatvizualizáció</t>
  </si>
  <si>
    <t>Komplex méréstan</t>
  </si>
  <si>
    <t>601</t>
  </si>
  <si>
    <t>Méréstechnika</t>
  </si>
  <si>
    <t>1. Egy adott szak és évfolyam óráinak megjelenítése.</t>
  </si>
  <si>
    <t>Budapest, 1. év, marketing mesterképzés</t>
  </si>
  <si>
    <t>Tatabánya, 1. év, gazdálkodási és menedzsment, illetve kereskedelem és marketing alapképzés</t>
  </si>
  <si>
    <t>Tatabánya, 1. év, műszaki menedzser alapképzés</t>
  </si>
  <si>
    <t>Tatabánya, 1. év, mechatronikai mérnök alapképzés</t>
  </si>
  <si>
    <t>Tatabánya, 1. év, műszaki menedzser mesterképzés</t>
  </si>
  <si>
    <t>Budapest, 2. év, gazdálkodási és menedzsment alapképzés</t>
  </si>
  <si>
    <t>Budapest, 2. év, kereskedelem és marketing alapképzés</t>
  </si>
  <si>
    <t>Budapest, 2. év, marketing mesterképzés</t>
  </si>
  <si>
    <t>Tatabánya, 2. év, gazdálkodási és menedzsment alapképzés</t>
  </si>
  <si>
    <t>Tatabánya, 2. év, kereskedelem és marketing alapképzés</t>
  </si>
  <si>
    <t>2FM</t>
  </si>
  <si>
    <t>Tatabánya, 2. év, műszaki FOKSZ</t>
  </si>
  <si>
    <t>Tatabánya, 2. év, mechatronikai mérnök alapképzés</t>
  </si>
  <si>
    <t>T2M</t>
  </si>
  <si>
    <t>Tatabánya, 2. év, műszaki menedzser mesterképzés</t>
  </si>
  <si>
    <t>Tatabánya, 3. év, gazdálkodási és menedzsment alapképzés, innovatív vállalkozások szakirány</t>
  </si>
  <si>
    <t>Tatabánya, 3. év, kereskedelem és marketing alapképzés, nemzetközi piacok szakirány</t>
  </si>
  <si>
    <t>B2M</t>
  </si>
  <si>
    <t>1FM</t>
  </si>
  <si>
    <t>Budapest, 1. évfolyam, marketing mesterképzés, szombat</t>
  </si>
  <si>
    <t>Tatabánya, 1. évfolyam, gazdálkodási és menedzsment, illetve kereskedelem és marketing alapképzés, szombat</t>
  </si>
  <si>
    <t>Tatabánya, 1. évfolyam, műszaki menedzser alapképzés, szombat</t>
  </si>
  <si>
    <t>Tatabánya, 1. évfolyam, mechatronikai mérnök alapképzés, szombat</t>
  </si>
  <si>
    <t>Tatabánya, 1. évfolyam, műszaki menedzser mesterképzés, szombat</t>
  </si>
  <si>
    <t>Budapest, 2. évfolyam, gazdálkodási és menedzsment alapképzés, szombat</t>
  </si>
  <si>
    <t>Budapest, 2. évfolyam, kereskedelem és marketing alapképzés, szombat</t>
  </si>
  <si>
    <t>Budapest, 2. évfolyam, marketing mesterképzés, szombat</t>
  </si>
  <si>
    <t>Tatabánya, 2. évfolyam, gazdálkodási és menedzsment alapképzés, szombat</t>
  </si>
  <si>
    <t>Tatabánya, 2. évfolyam, kereskedelem és marketing alapképzés, szombat</t>
  </si>
  <si>
    <t>Tatabánya, 2. évfolyam, műszaki FOKSZ, szombat</t>
  </si>
  <si>
    <t>Tatabánya, 2. évfolyam, mechatronikai mérnök alapképzés, szombat</t>
  </si>
  <si>
    <t>Budapest, 3. évfolyam, kereskedelem és marketing alapképzés, nemzetközi piacok szakirány, szombat</t>
  </si>
  <si>
    <t>Tatabánya, 3. évfolyam, gazdálkodási és menedzsment alapképzés, innovatív vállalkozások szakirány, szombat</t>
  </si>
  <si>
    <t>Tatabánya, 3. évfolyam, kereskedelem és marketing alapképzés, nemzetközi piacok szakirány, szombat</t>
  </si>
  <si>
    <t>tatabányai mesterképzés</t>
  </si>
  <si>
    <t>tatabányai alapképzés</t>
  </si>
  <si>
    <t>budapesti, tatabányai alapképzés</t>
  </si>
  <si>
    <t>tatabányai alapképzés, FOKSZ</t>
  </si>
  <si>
    <t>budapesti alapképzés</t>
  </si>
  <si>
    <t>Kommunikáció és média</t>
  </si>
  <si>
    <t>Költségelemzés és árképzés</t>
  </si>
  <si>
    <t>Gazdaságtörténet</t>
  </si>
  <si>
    <t>Nemzetközi pénzügyek (szv.)</t>
  </si>
  <si>
    <t>Irányítástechnika, autom. alapjai</t>
  </si>
  <si>
    <t>Hidraulika, pneumatika alapjai</t>
  </si>
  <si>
    <t>Stratégiai menedzsment</t>
  </si>
  <si>
    <t>Gépipari technológiák</t>
  </si>
  <si>
    <t>Létgazd. folyamatok tervezése</t>
  </si>
  <si>
    <t>Energiamen. és fenntarthatóság</t>
  </si>
  <si>
    <t>Épületek műszaki szolg. irányítása</t>
  </si>
  <si>
    <t>budapesti mesterképzés</t>
  </si>
  <si>
    <t>Böröczki Ágoston</t>
  </si>
  <si>
    <t>401</t>
  </si>
  <si>
    <t>402</t>
  </si>
  <si>
    <t>Tatabánya, 2. évfolyam, műszaki menedzser mesterképzés, szombat</t>
  </si>
  <si>
    <t>403</t>
  </si>
  <si>
    <t>A "terem Bp.", illetve "terem Tb." oszlopok töltöttsége jelzi azt, hogy az óra Budapesten vagy Tatabányán van. Mindenkire csak a saját tagozatának órái vonatkoznak.</t>
  </si>
  <si>
    <t>A "terem Bp.", illetve a "terem Tb." oszlopok töltöttsége jelzi azt, hogy az óra Budapesten vagy Tatabányán van.</t>
  </si>
  <si>
    <t>Számviteli alapok</t>
  </si>
  <si>
    <t>Mérnöki etika</t>
  </si>
  <si>
    <t>gépterem, web</t>
  </si>
  <si>
    <t>Lakatos Péter</t>
  </si>
  <si>
    <t>Szilágyi Zoltán</t>
  </si>
  <si>
    <t>Molnárné Dőry Zsófia</t>
  </si>
  <si>
    <t>Labossa Ildikó</t>
  </si>
  <si>
    <t>Passzív</t>
  </si>
  <si>
    <t>408</t>
  </si>
  <si>
    <t>Nemz. tárgy. id. nyelven</t>
  </si>
  <si>
    <t>Össz.</t>
  </si>
  <si>
    <t>budapesti, tatabányai mesterképzés</t>
  </si>
  <si>
    <t>Specializáció tájékoztató</t>
  </si>
  <si>
    <t>Szakszeminárium I.</t>
  </si>
  <si>
    <t>minden budapesti, tatabányai képzés</t>
  </si>
  <si>
    <t>Oktatásszervezés</t>
  </si>
  <si>
    <t>2Mű</t>
  </si>
  <si>
    <t>Tatabánya, 2. évfolyam, műszaki menedzser alapképzés, szombat</t>
  </si>
  <si>
    <t>Matematika III.</t>
  </si>
  <si>
    <t>Tatabánya, 2. év, műszaki menedzser alapképzés</t>
  </si>
  <si>
    <t>Informatikai projektszimuláció</t>
  </si>
  <si>
    <t>Folyamatok modellezése</t>
  </si>
  <si>
    <t>A webináriumi közvetítés linkje az Alap munkalap weblink nevű oszlopában található.</t>
  </si>
  <si>
    <t>1T</t>
  </si>
  <si>
    <t>Budapest, 1. év, turizmus-vendéglátás alapképzés</t>
  </si>
  <si>
    <t>1E</t>
  </si>
  <si>
    <t>Budapest, 1. év, ellátásilánc-menedzsment mesterképzés</t>
  </si>
  <si>
    <t>BGI</t>
  </si>
  <si>
    <t>BGN</t>
  </si>
  <si>
    <t>BKL</t>
  </si>
  <si>
    <t>BKN</t>
  </si>
  <si>
    <t>TGI</t>
  </si>
  <si>
    <t>TGN</t>
  </si>
  <si>
    <t>TKL</t>
  </si>
  <si>
    <t>TKN</t>
  </si>
  <si>
    <t>Budapest, 3. év, gazdálkodási és menedzsment alapképzés, innovatív vállalkozások szakirány</t>
  </si>
  <si>
    <t>Budapest, 3. év, gazdálkodási és menedzsment alapképzés, nemzetközi piacok szakirány</t>
  </si>
  <si>
    <t>Budapest, 3. év, kereskedelem és marketing alapképzés, logisztika szakirány</t>
  </si>
  <si>
    <t>Budapest, 3. év, Kereskedelem és marketing alapképzés, nemzetközi piacok szakirány</t>
  </si>
  <si>
    <t>Tatabánya, 3. év, gazdálkodás és menedzsment alapképzés, nemzetközi piacok szakirány</t>
  </si>
  <si>
    <t>Tatabánya, 3. év, kereskedelem és marketing alapképzés, logisztika szakirány</t>
  </si>
  <si>
    <t>Tatabánya, 3. évfolyam, kereskedelem és marketing alapképzés, logisztika szakirány, szombat</t>
  </si>
  <si>
    <t>Tatabánya, 3. évfolyam, gazdálkodás és menedzsment alapképzés, nemzetközi piacok szakirány, szombat</t>
  </si>
  <si>
    <t>Budapest, 3. évfolyam, kereskedelem és marketing alapképzés, logisztika szakirány, szombat</t>
  </si>
  <si>
    <t>Budapest, 3. évfolyam, gazdálkodási és menedzsment alapképzés, nemzetközi piacok szakirány, szombat</t>
  </si>
  <si>
    <t>Budapest, 3. évfolyam, gazdálkodási és menedzsment alapképzés, innovatív vállalkozások szakirány, szombat</t>
  </si>
  <si>
    <t>Tatabánya, 1. évfolyam, műszaki menedzser FOKSZ, szombat</t>
  </si>
  <si>
    <t>Tatabánya, 1. év, műszaki menedzser FOKSZ</t>
  </si>
  <si>
    <t>Budapest, 1. évfolyam, ellátásilánc-menedzsment mesterképzés, szombat</t>
  </si>
  <si>
    <t>Budapest, 1. évfolyam, turizmus-vendéglátás alapképzés, szombat</t>
  </si>
  <si>
    <t>Gazdasági matematika I. (dupla terem)</t>
  </si>
  <si>
    <t>Gazdasági matematika I., 1. csoport</t>
  </si>
  <si>
    <t>Gazdasági matematika I., 2. csoport</t>
  </si>
  <si>
    <t>Informatika, 1. csoport</t>
  </si>
  <si>
    <t>Informatika, 2. csoport</t>
  </si>
  <si>
    <t>Angol gazdasági szaknyelv I., 1. csoport</t>
  </si>
  <si>
    <t>Angol gazdasági szaknyelv I., 2. csoport</t>
  </si>
  <si>
    <t>Utazástörténet</t>
  </si>
  <si>
    <t>Business Intelligence</t>
  </si>
  <si>
    <t>Vállalatok a glokális térben</t>
  </si>
  <si>
    <t>Szállítmányozás, fuvarozás</t>
  </si>
  <si>
    <t>Mechatronika építőelemei</t>
  </si>
  <si>
    <t>Dobos Ádám</t>
  </si>
  <si>
    <t>Buda Lorina</t>
  </si>
  <si>
    <t>Varga István</t>
  </si>
  <si>
    <t>Szállítmányozás</t>
  </si>
  <si>
    <t>Kárpáti-Daróczi Judit</t>
  </si>
  <si>
    <t>Gellért Judit Márta</t>
  </si>
  <si>
    <t>Beszerzési menedzsment alapjai</t>
  </si>
  <si>
    <t>Információs rendszerek fejl. az ell.</t>
  </si>
  <si>
    <t>Szállítási logisztikai esettanulmányok</t>
  </si>
  <si>
    <t>1</t>
  </si>
  <si>
    <t>8.45-től, web</t>
  </si>
  <si>
    <t>Budapest, 1. év, gazdálkodási és menedzsment, kereskedelem és marketing, illetve nemzetközi gazdálkodás alapképzés</t>
  </si>
  <si>
    <t>2E</t>
  </si>
  <si>
    <t>Budapest, 2. év, ellátásilánc-menedzsment mesterképzés</t>
  </si>
  <si>
    <t>2FK</t>
  </si>
  <si>
    <t>Budapest, 2. évfolyam, ellátásilánc-menedzsment mesterképzés, szombat</t>
  </si>
  <si>
    <t>Készletgazdálkodás tervezése</t>
  </si>
  <si>
    <t>Idegen nyelv I., angol</t>
  </si>
  <si>
    <t>Közgazdaságtan II.</t>
  </si>
  <si>
    <t>Méréstechnika, 1. csoport</t>
  </si>
  <si>
    <t>Méréstechnika, 2. csoport</t>
  </si>
  <si>
    <t>Méréstechnika, 3. csoport</t>
  </si>
  <si>
    <t>Számítógéppel segített gy. és m. alapjai</t>
  </si>
  <si>
    <t>Műszaki szaknyelv I., 1. csoport</t>
  </si>
  <si>
    <t>Műszaki szaknyelv I., 2. csoport</t>
  </si>
  <si>
    <t>Műszaki szaknyelv I., 3. csoport</t>
  </si>
  <si>
    <t>Nemes Ágnes</t>
  </si>
  <si>
    <t>Zalahegyi Zoltán</t>
  </si>
  <si>
    <t>Nagyné Csóti Beáta</t>
  </si>
  <si>
    <t>Péter Sára</t>
  </si>
  <si>
    <t>Mészáros Sándor</t>
  </si>
  <si>
    <t>Gaál Béla</t>
  </si>
  <si>
    <t>Várnai Ibolya</t>
  </si>
  <si>
    <t>Palotai Péter</t>
  </si>
  <si>
    <t>Méréstechnika, 4. csoport</t>
  </si>
  <si>
    <t>Méréstechnika, 5. csoport</t>
  </si>
  <si>
    <t>Mechatronikai rend. mod. (dupla)</t>
  </si>
  <si>
    <t>CAD alapjai, 1. csoport</t>
  </si>
  <si>
    <t>CAD alapjai, 1. csoport (dupla terem)</t>
  </si>
  <si>
    <t>CAD alapjai, 2. csoport</t>
  </si>
  <si>
    <t>CAD alapjai, 2. csoport (dupla terem)</t>
  </si>
  <si>
    <t>A/Nae.</t>
  </si>
  <si>
    <t>Szamosi Barna</t>
  </si>
  <si>
    <t>Janóczki Mihály</t>
  </si>
  <si>
    <t>Szentgyörgyiné Gyöngyösi Éva</t>
  </si>
  <si>
    <t>Krupánszkyné Léhárt Marianna</t>
  </si>
  <si>
    <t>Bevezetés az ellátási láncok men.</t>
  </si>
  <si>
    <t>szept. 5.</t>
  </si>
  <si>
    <t>szept. 12.</t>
  </si>
  <si>
    <t>szept. 19.</t>
  </si>
  <si>
    <t>szept. 26.</t>
  </si>
  <si>
    <t>október 3.</t>
  </si>
  <si>
    <t>október 10.</t>
  </si>
  <si>
    <t>október 17.</t>
  </si>
  <si>
    <t>október 24.</t>
  </si>
  <si>
    <t>október 31.</t>
  </si>
  <si>
    <t>nov. 7.</t>
  </si>
  <si>
    <t>nov. 14.</t>
  </si>
  <si>
    <t>nov. 21.</t>
  </si>
  <si>
    <t>nov. 28.</t>
  </si>
  <si>
    <t>dec. 5.</t>
  </si>
  <si>
    <t>dec. 12.</t>
  </si>
  <si>
    <t>201</t>
  </si>
  <si>
    <t>202</t>
  </si>
  <si>
    <t>205</t>
  </si>
  <si>
    <t>206</t>
  </si>
  <si>
    <t>207</t>
  </si>
  <si>
    <t>208</t>
  </si>
  <si>
    <t>209</t>
  </si>
  <si>
    <t>210</t>
  </si>
  <si>
    <t>1K</t>
  </si>
  <si>
    <t>Budapest, 1. év, körforgásos gazdaság menedzsment mesterképzés</t>
  </si>
  <si>
    <t>Budapest, 1. év, kereskedelem és marketing FOKSZ</t>
  </si>
  <si>
    <t>2T</t>
  </si>
  <si>
    <t>Budapest, 2. év, turizmus-vendéglátás alapképzés</t>
  </si>
  <si>
    <t>BKM</t>
  </si>
  <si>
    <t>Budapest, 3. év, kereskedelem és marketing alapképzés, marketingkommunikáció szakirány</t>
  </si>
  <si>
    <t>TKM</t>
  </si>
  <si>
    <t>Tatabánya, 3. év, kereskedelem és marketing alapképzés, marketingkommunikáció szakirány</t>
  </si>
  <si>
    <t>Tatabánya, 3. év, műszaki menedzser alapképzés, folyamat- és projektmenedzser szakirány</t>
  </si>
  <si>
    <t>Tatabánya, 3. év, műszaki menedzser alapképzés, létesítménygazdálkodási menedzser szakirány</t>
  </si>
  <si>
    <t>Tatabánya, 3. év, műszaki menedzser alapképzés, minőségmenedzsment szakirány</t>
  </si>
  <si>
    <t>Tatabánya, 3. év, mechatronikai mérnök alapképzés, karbantartás szakirány</t>
  </si>
  <si>
    <t>Tatabánya, 3. év, mechatronikai mérnök alapképzés, robotika és dróntechnológia szakirány</t>
  </si>
  <si>
    <t>Budapest, 1. évfolyam, kereskedelem és marketing FOKSZ, szombat</t>
  </si>
  <si>
    <t>Budapest, 1. évfolyam, körforgásos gazdaság menedzsment mesterképzés, szombat</t>
  </si>
  <si>
    <t>Budapest, 2. évfolyam, turizmus-vendéglátás alapképzés, szombat</t>
  </si>
  <si>
    <t>Budapest, 3. évfolyam, kereskedelem és marketing alapképzés, marketingkommunikáció szakirány, szombat</t>
  </si>
  <si>
    <t>Tatabánya, 3. évfolyam, kereskedelem és marketing alapképzés, marketingkommunikáció szakirány, szombat</t>
  </si>
  <si>
    <t>MeL</t>
  </si>
  <si>
    <t>Tatabánya, 3. évfolyam, műszaki menedzser alapképzés, folyamat- és projektmenedzser szakirány, szombat</t>
  </si>
  <si>
    <t>Tatabánya, 3. évfolyam, műszaki menedzser alapképzés, létesítménygazdálkodási menedzser szakirány, szombat</t>
  </si>
  <si>
    <t>Tatabánya, 3. évfolyam, műszaki menedzser alapképzés, minőségmenedzsment szakirány, szombat</t>
  </si>
  <si>
    <t>Tatabánya, 3. évfolyam, mechatronikai mérnök alapképzés, karbantartás szakirány, szombat</t>
  </si>
  <si>
    <t>Tatabánya, 3. évfolyam, mechatronikai mérnök alapképzés, robotika és dróntechnológia szakirány, szombat</t>
  </si>
  <si>
    <t>Marketing</t>
  </si>
  <si>
    <t>minden tatabányai képzés</t>
  </si>
  <si>
    <t>minden budapesti képzés</t>
  </si>
  <si>
    <t>Tanulás, kreativitás és MI</t>
  </si>
  <si>
    <t>Félév eleji tájékoztató - általános</t>
  </si>
  <si>
    <t>8.45-ig, web</t>
  </si>
  <si>
    <t>Félév eleji tájékoztató, gazd., ker. szakok</t>
  </si>
  <si>
    <t>minden budapesti, tb.-i gazdász képzés</t>
  </si>
  <si>
    <t>Félév eleji tájékoztató, műszaki szakok</t>
  </si>
  <si>
    <t>minden tatabányai műszaki képzés</t>
  </si>
  <si>
    <t>Félév eleji tájékoztató, turizmus szak</t>
  </si>
  <si>
    <t>budapesti turizmus képzés</t>
  </si>
  <si>
    <t>Vendéglátó- és szálloda ismeretek</t>
  </si>
  <si>
    <t>Inbound marketing</t>
  </si>
  <si>
    <t>MI és marketing automatizálás</t>
  </si>
  <si>
    <t>Nemzetközi üzleti földrajz</t>
  </si>
  <si>
    <t>Hibrid projektmenedzsment</t>
  </si>
  <si>
    <t>Általános menedzsment</t>
  </si>
  <si>
    <t>Beruházások elemzése</t>
  </si>
  <si>
    <t>Szellemi alkotások joga</t>
  </si>
  <si>
    <t>Ökológiai gazdaságtan</t>
  </si>
  <si>
    <t>Fenntarthatóság</t>
  </si>
  <si>
    <t>Innovációs technológiák</t>
  </si>
  <si>
    <t>Modern ipari IT megoldások</t>
  </si>
  <si>
    <t>budapesti FOKSZ</t>
  </si>
  <si>
    <t>Műszaki szaknyelv I., 4. csoport</t>
  </si>
  <si>
    <t>Létesítmény- és szolgáltatásmen.</t>
  </si>
  <si>
    <t>Épületvillamosság és világítástechnika</t>
  </si>
  <si>
    <t>Építőanyagok, épít. kapcs. előírások</t>
  </si>
  <si>
    <t>Minőségmenedzsment I.</t>
  </si>
  <si>
    <t>Statisztikai folyamatirányítás</t>
  </si>
  <si>
    <t>Ipari szabályozás</t>
  </si>
  <si>
    <t>Fémtan</t>
  </si>
  <si>
    <t>Villamos hajtások</t>
  </si>
  <si>
    <t>Gépek üzemtana</t>
  </si>
  <si>
    <t>Pilóta nélküli légi járművek kezelése</t>
  </si>
  <si>
    <t>Meterológiai ismeretek d. ü.</t>
  </si>
  <si>
    <t>Bevezetés a robottechnikába</t>
  </si>
  <si>
    <t>Ipari és kollaboratív robotika</t>
  </si>
  <si>
    <t>Épületenergetika</t>
  </si>
  <si>
    <t>Beruházási ismeretek (szv.)</t>
  </si>
  <si>
    <t>Maráczi Gábor</t>
  </si>
  <si>
    <t>Láng László</t>
  </si>
  <si>
    <t>Viselkedéskultúra és protokoll (szv.)</t>
  </si>
  <si>
    <t>Krupánszki Kornél</t>
  </si>
  <si>
    <t>Emberi erőf. gazd. term. váll.</t>
  </si>
  <si>
    <t>Gyalogos Norbert</t>
  </si>
  <si>
    <t>Nagy Judit</t>
  </si>
  <si>
    <t>Vavra Gábor</t>
  </si>
  <si>
    <t>Sándor Zsolt</t>
  </si>
  <si>
    <t>Lukács András</t>
  </si>
  <si>
    <t>Angol gazdasági szaknyelv II.</t>
  </si>
  <si>
    <t>otthonról web</t>
  </si>
  <si>
    <t>otthon</t>
  </si>
  <si>
    <t>budapesti alapképzés, FOKSZ</t>
  </si>
  <si>
    <t>budapesti, tatabányai alapképzés, FOKSZ</t>
  </si>
  <si>
    <t>Mechatronikai rendszerek I., 4. csop.</t>
  </si>
  <si>
    <t>Mechatronikai rendszerek I., 3. csop.</t>
  </si>
  <si>
    <t>Mechatronikai rendszerek I., 2. csop.</t>
  </si>
  <si>
    <t>Mechatronikai rendszerek I., 1. csop.</t>
  </si>
  <si>
    <t>Informatika, 1. csoport (web) / Angol gazd. szaknyelv., 2. csoport</t>
  </si>
  <si>
    <t>Informatika, 2. csoport (web) / Angol gazd. szaknyelv., 1. csoport</t>
  </si>
  <si>
    <t>G. mat. I., 2. csoport (web) / Angol gazd. szaknyelv., 1. csoport</t>
  </si>
  <si>
    <t>G. mat. I., 1. csoport (web) / Angol gazd. szaknyelv., 2. csoport</t>
  </si>
  <si>
    <t>Gazdaságtörténet (Tb.-ről web) / Globalizáció (Bp.-ről web)</t>
  </si>
  <si>
    <t>404</t>
  </si>
  <si>
    <t>8.45-től, Bp.-ről web</t>
  </si>
  <si>
    <t>Informatikai projektsz. (dupla terem)</t>
  </si>
  <si>
    <t>B1F</t>
  </si>
  <si>
    <t>T1FK</t>
  </si>
  <si>
    <t>Tatabánya, 1. év, kereskedelem és marketing FOKSZ</t>
  </si>
  <si>
    <t>szeptember 4-5.</t>
  </si>
  <si>
    <t>szeptember 11-12.</t>
  </si>
  <si>
    <t>szeptember 18-19.</t>
  </si>
  <si>
    <t>szeptember 25-26.</t>
  </si>
  <si>
    <t>október 2-3.</t>
  </si>
  <si>
    <t>október 9-10.</t>
  </si>
  <si>
    <t>október 16-17.</t>
  </si>
  <si>
    <t>október 23-24.</t>
  </si>
  <si>
    <t>november 6-7.</t>
  </si>
  <si>
    <t>november 13-14.</t>
  </si>
  <si>
    <t>november 20-21.</t>
  </si>
  <si>
    <t>november 27-28.</t>
  </si>
  <si>
    <t>december 4-5.</t>
  </si>
  <si>
    <t>december 11-12.</t>
  </si>
  <si>
    <t>szept. 4.</t>
  </si>
  <si>
    <t>szept. 11.</t>
  </si>
  <si>
    <t>szept. 18.</t>
  </si>
  <si>
    <t>szept. 25.</t>
  </si>
  <si>
    <t>október 2.</t>
  </si>
  <si>
    <t>október 9.</t>
  </si>
  <si>
    <t>október 16.</t>
  </si>
  <si>
    <t>október 23.</t>
  </si>
  <si>
    <t>október 30.</t>
  </si>
  <si>
    <t>nov. 6.</t>
  </si>
  <si>
    <t>nov. 13.</t>
  </si>
  <si>
    <t>nov. 20.</t>
  </si>
  <si>
    <t>nov. 27.</t>
  </si>
  <si>
    <t>dec. 4.</t>
  </si>
  <si>
    <t>dec. 11.</t>
  </si>
  <si>
    <t>203</t>
  </si>
  <si>
    <t>Budapest, 2. év, kereskedelem és marketing FOKSZ</t>
  </si>
  <si>
    <t>2K</t>
  </si>
  <si>
    <t>Budapest, 2. év, körforgásos gazdaság menedzsment mesterképzés</t>
  </si>
  <si>
    <t>BGK</t>
  </si>
  <si>
    <t>Budapest, 3. év, gazdálkodási és menedzsment alapképzés, kontrolling szakirány</t>
  </si>
  <si>
    <t>3T</t>
  </si>
  <si>
    <t>Budapest, 3. év, turizmus-vendéglátás alapképzés</t>
  </si>
  <si>
    <t>TGK</t>
  </si>
  <si>
    <t>Tatabánya, 3. év, gazdálkodási és menedzsment alapképzés, kontrolling szakirány</t>
  </si>
  <si>
    <t>Tatabánya, 4. év, műszaki menedzser alapképzés, folyamat- és projektmenedzser szakirány</t>
  </si>
  <si>
    <t>Tatabánya, 4. év, műszaki menedzser alapképzés, létesítménygazdálkodási menedzser szakirány</t>
  </si>
  <si>
    <t>Tatabánya, 4. év, műszaki menedzser alapképzés, minőségmenedzsment szakirány</t>
  </si>
  <si>
    <t>Tatabánya, 4. év, mechatronikai mérnök alapképzés, karbantartás szakirány</t>
  </si>
  <si>
    <t>Tatabánya, 4. év, mechatronikai mérnök alapképzés, lézertechnológia szakirány</t>
  </si>
  <si>
    <t>Tatabánya, 4. év, mechatronikai mérnök alapképzés, robotika és dróntechnológia szakirány</t>
  </si>
  <si>
    <t>3MF</t>
  </si>
  <si>
    <t>3MM</t>
  </si>
  <si>
    <t>3MK</t>
  </si>
  <si>
    <t>3MR</t>
  </si>
  <si>
    <t>3ML</t>
  </si>
  <si>
    <t>Budapest, 2. évfolyam, kereskedelem és marketing FOKSZ, szombat</t>
  </si>
  <si>
    <t>Budapest, 2. évfolyam, körforgásos gazdaság menedzsment mesterképzés, szombat</t>
  </si>
  <si>
    <t>Budapest, 3. évfolyam, gazdálkodási és menedzsment alapképzés, kontrolling szakirány, szombat</t>
  </si>
  <si>
    <t>Budapest, 3. évfolyam, turizmus-vendéglátás alapképzés, szombat</t>
  </si>
  <si>
    <t>4MF</t>
  </si>
  <si>
    <t>4ML</t>
  </si>
  <si>
    <t>4MM</t>
  </si>
  <si>
    <t>4MK</t>
  </si>
  <si>
    <t>4MR</t>
  </si>
  <si>
    <t>Tatabánya, 1. évfolyam, kereskedelem és marketing FOKSZ, szombat</t>
  </si>
  <si>
    <t>Tatabánya, 3. évfolyam, gazdálkodási és menedzsment alapképzés, kontrolling szakirány, szombat</t>
  </si>
  <si>
    <t>Tatabánya, 4. évfolyam, műszaki menedzser alapképzés, folyamat- és projektmenedzser szakirány, szombat</t>
  </si>
  <si>
    <t>Tatabánya, 4. évfolyam, műszaki menedzser alapképzés, létesítménygazdálkodási menedzser szakirány, szombat</t>
  </si>
  <si>
    <t>Tatabánya, 4. évfolyam, műszaki menedzser alapképzés, minőségmenedzsment szakirány, szombat</t>
  </si>
  <si>
    <t>Tatabánya, 4. évfolyam, mechatronikai mérnök alapképzés, karbantartás szakirány, szombat</t>
  </si>
  <si>
    <t>Tatabánya, 4. évfolyam, mechatronikai mérnök alapképzés, lézertechnológia szakirány, szombat</t>
  </si>
  <si>
    <t>Tatabánya, 4. évfolyam, mechatronikai mérnök alapképzés, robotika és dróntechnológia szakirány, szombat</t>
  </si>
  <si>
    <t>Budapest, 1. évfolyam, gazdálkodási és menedzsment, kereskedelem és marketing, illetve nemzetközi gazdálkodás alapképzés, szombat</t>
  </si>
  <si>
    <t>Informatika, 1. csoport (dupla terem)</t>
  </si>
  <si>
    <t>budapesti, tatabányai FOKSZ</t>
  </si>
  <si>
    <t>Nyelvi szintfelmérő - előkészítő</t>
  </si>
  <si>
    <t>Szakdolgozat felkészítő - Kutatásm.</t>
  </si>
  <si>
    <t>Men. és minőségmen. alapjai</t>
  </si>
  <si>
    <t>Beszerzés és készletgazdálkodás</t>
  </si>
  <si>
    <t>Értékalapú vezetés</t>
  </si>
  <si>
    <t>A kont. és a vez. számv. inform.</t>
  </si>
  <si>
    <t>Turizmus menedzsment</t>
  </si>
  <si>
    <t>Turizmus marketing</t>
  </si>
  <si>
    <t>Nemzetközi turizmusföldrajz</t>
  </si>
  <si>
    <t>Szálloda fejlesztés és üzem.</t>
  </si>
  <si>
    <t>Turisztikai szoftverek</t>
  </si>
  <si>
    <t>Épületszolgáltatások irányítása</t>
  </si>
  <si>
    <t>Lézerbiztonsági alapok</t>
  </si>
  <si>
    <t>Robotszerkezetek és perifériák</t>
  </si>
  <si>
    <t>Műszaki diagnosztika II.</t>
  </si>
  <si>
    <t>Fenntarth. a projektmen.</t>
  </si>
  <si>
    <t>Integrált információs rendsz.</t>
  </si>
  <si>
    <t>Körforgásos szemléletű hull.</t>
  </si>
  <si>
    <t>Tóth Zsuzsanna</t>
  </si>
  <si>
    <t>Tarcsiné Fábián Kata</t>
  </si>
  <si>
    <t>Néveri Varagya Szilvia</t>
  </si>
  <si>
    <t>Barna Zsolt</t>
  </si>
  <si>
    <t>Barta Krisztina</t>
  </si>
  <si>
    <t>Krompaszky Gábor</t>
  </si>
  <si>
    <t>Szabó László</t>
  </si>
  <si>
    <t>Póka Viktor</t>
  </si>
  <si>
    <t>Sas Zoltán</t>
  </si>
  <si>
    <t>Szabó Veronika Anna</t>
  </si>
  <si>
    <t>Böcz Gábor</t>
  </si>
  <si>
    <t>Tarján Gábor</t>
  </si>
  <si>
    <t>Nemes Márk</t>
  </si>
  <si>
    <t>Nagy Mónika</t>
  </si>
  <si>
    <t>Hegesztéstechnológia</t>
  </si>
  <si>
    <t>Peres Anna</t>
  </si>
  <si>
    <t>Korcz Miklós</t>
  </si>
  <si>
    <t>Michelberger Pál</t>
  </si>
  <si>
    <t>Kasza József</t>
  </si>
  <si>
    <t>Steiner Imre</t>
  </si>
  <si>
    <t>október 30-31.</t>
  </si>
  <si>
    <t>Ipari és koll. robotika (dupla terem)</t>
  </si>
  <si>
    <t>Méréstechnika, 1. csoport / Műszaki nyelv 2. csoport</t>
  </si>
  <si>
    <t>Méréstechnika, 2. csoport / Műszaki nyelv 1. csoport</t>
  </si>
  <si>
    <t>Méréstechnika, 4. csoport / Műszaki nyelv 3. csoport</t>
  </si>
  <si>
    <t>Méréstechnika, 3. csoport / Műszaki nyelv 4. csoport</t>
  </si>
  <si>
    <t>Műszaki szaknyelv 1. csoport / 2. csoport</t>
  </si>
  <si>
    <t>Műszaki szaknyelv 3. csoport / 4. csoport</t>
  </si>
  <si>
    <t>Vargáné Bukucs Zsuzsanna</t>
  </si>
  <si>
    <t>Én, a Brand - Sportolói énmárka</t>
  </si>
  <si>
    <t>Ruppert Petra</t>
  </si>
  <si>
    <t>Viselkedésk. (Tb.-ről) / Nemz. pü. (Tb.-ről)</t>
  </si>
  <si>
    <t>Viselkedésk. (Bp.-ről) / Nemz. pü. (Bp.-ről)</t>
  </si>
  <si>
    <t>Gazdaságtörténet (Bp.-ről web) / Globalizáció (Tb.-ről web)</t>
  </si>
  <si>
    <t>Szociológia (Bp.-ről, web) / Gazdpszicho. (Tb.-ről, web)</t>
  </si>
  <si>
    <t>8.45-9.30</t>
  </si>
  <si>
    <t>Szociológia (Tb.-ről, web) / Művelődést.  (Tb.-ről, web)</t>
  </si>
  <si>
    <t>Menner Petra</t>
  </si>
  <si>
    <r>
      <t xml:space="preserve">Vendégl.- és száll. ism. (web) / </t>
    </r>
    <r>
      <rPr>
        <sz val="9"/>
        <color rgb="FF00B050"/>
        <rFont val="Calibri"/>
        <family val="2"/>
        <charset val="238"/>
        <scheme val="minor"/>
      </rPr>
      <t>Én, a Brand (Bp.-ről, web)</t>
    </r>
  </si>
  <si>
    <t>2</t>
  </si>
  <si>
    <t>Vállalkozások gazdaságtana (Tb.-ről web) / Gépipari techn. (web)</t>
  </si>
  <si>
    <t xml:space="preserve">Mérnöki fizika (web) / Strat. men. (Tb.-ről, web) </t>
  </si>
  <si>
    <t>Vállalkozások gazdaságtana (Tb.-ről web) / Száll. log. esettan. (web)</t>
  </si>
  <si>
    <t>Rojkovich Ádám Konstantin</t>
  </si>
  <si>
    <t>Bev. az ell. men. (otthon. web) / Készletgazd. (web)</t>
  </si>
  <si>
    <t>Bev. az ell. men. (otthon. web) / Inf. rendsz. (gt., web)</t>
  </si>
  <si>
    <t>Váll. gazd. (Tb.-ről web) / Integr. mark. (web)</t>
  </si>
  <si>
    <t>Mark. men.  (web) / Integr. mark. (web)</t>
  </si>
  <si>
    <t>Mark. men.  (web) / Gazd. és versenyjog (web)</t>
  </si>
  <si>
    <t>15.15-16.00</t>
  </si>
  <si>
    <t>16.00-ig, web</t>
  </si>
  <si>
    <t>Az órarendi adatok augusztustól a Neptun tanulmányi rendszerből is elérhetőek!</t>
  </si>
  <si>
    <t>Ha egy sorban több helyszín rovata is töltött, akkor az óra webináriummal egyszerre több helyszínen zajlik, az oktató a Megjegyzés rovatban jelzett helyszínen jelenik meg, vagy az órát ottthonról tartja.</t>
  </si>
  <si>
    <t>8.00-8.45</t>
  </si>
  <si>
    <t>Kutatásmódszertan (web) / Termék-, kínálatpolitika (web)</t>
  </si>
  <si>
    <t xml:space="preserve">https://teams.microsoft.com/meet/328410023495703?p=hhAi7WeVHaLesl8K8M </t>
  </si>
  <si>
    <t xml:space="preserve">https://teams.microsoft.com/meet/332997148914596?p=wraH800GCJp8guBz2n </t>
  </si>
  <si>
    <t xml:space="preserve">https://teams.microsoft.com/meet/326136277069436?p=wvcgQ8astKQJxuEsnK </t>
  </si>
  <si>
    <t xml:space="preserve">https://teams.microsoft.com/meet/362813348478666?p=CKO0bT0KMRogyb4Ghr </t>
  </si>
  <si>
    <t xml:space="preserve">https://teams.microsoft.com/meet/370408766798143?p=r7pXKBZvjaySaOeb3N </t>
  </si>
  <si>
    <t xml:space="preserve">https://teams.microsoft.com/meet/333810419523860?p=HU00FhmP84Ej4cd7cR </t>
  </si>
  <si>
    <t xml:space="preserve">https://teams.microsoft.com/meet/391558951406836?p=8VxI51kgIYmzsbbGAc </t>
  </si>
  <si>
    <t xml:space="preserve">https://teams.microsoft.com/meet/333965195025584?p=9sDlREtq9C0FCPhPg2 </t>
  </si>
  <si>
    <t xml:space="preserve">https://teams.microsoft.com/meet/345907543308222?p=ByMLoR6bmMWHx4fm3i </t>
  </si>
  <si>
    <t xml:space="preserve">https://teams.microsoft.com/meet/315954212246681?p=2E81Y4LwDInMdYyFrB </t>
  </si>
  <si>
    <t xml:space="preserve">https://teams.microsoft.com/meet/322533074245749?p=bjEGujLuHOFDTOsFmF </t>
  </si>
  <si>
    <t xml:space="preserve">https://teams.microsoft.com/meet/394062537319000?p=1ieN2lFezAMJbiy7Hd </t>
  </si>
  <si>
    <t xml:space="preserve">https://teams.microsoft.com/meet/34639359141876?p=etExkaqXHS07iyTcLI </t>
  </si>
  <si>
    <t xml:space="preserve">https://teams.microsoft.com/meet/399208632652194?p=IwC0g7wl0y9ya9vpS0 </t>
  </si>
  <si>
    <t xml:space="preserve">https://teams.microsoft.com/meet/376358509834598?p=d5Xjlev08EwojCJ0hn </t>
  </si>
  <si>
    <t xml:space="preserve">https://teams.microsoft.com/meet/366381367125937?p=fOIJyBpYI9FJiygcqg </t>
  </si>
  <si>
    <t xml:space="preserve">https://teams.microsoft.com/meet/363831221697208?p=GazvcBgYZCPJBdXMeD </t>
  </si>
  <si>
    <t xml:space="preserve">https://teams.microsoft.com/meet/381118787497332?p=dQdnjZA8euotIbDYAn </t>
  </si>
  <si>
    <t xml:space="preserve">https://teams.microsoft.com/meet/349790596177564?p=VIBs0FBzGIttHG1Evg </t>
  </si>
  <si>
    <t xml:space="preserve">https://teams.microsoft.com/meet/351900360455675?p=nyGKKyAj63WnvSwEA3 </t>
  </si>
  <si>
    <t xml:space="preserve">https://teams.microsoft.com/meet/383109192093472?p=7g1ia3OOVghG4xYHx7 </t>
  </si>
  <si>
    <t xml:space="preserve">https://teams.microsoft.com/meet/356481038554071?p=P5F28LD02gCGcRenM4 </t>
  </si>
  <si>
    <t xml:space="preserve">https://teams.microsoft.com/meet/353677998214337?p=OU8UDV2oEAgwOLckYy </t>
  </si>
  <si>
    <t xml:space="preserve">https://teams.microsoft.com/meet/319963400749355?p=Y4VgouXFrLPY1JNkXq </t>
  </si>
  <si>
    <t xml:space="preserve">https://teams.microsoft.com/meet/331623708175952?p=QRuUUZ8d4qqcG4hVfR </t>
  </si>
  <si>
    <t xml:space="preserve">https://teams.microsoft.com/meet/313381499077703?p=lWBVBdWfdNm4NI9gIR </t>
  </si>
  <si>
    <t xml:space="preserve">https://teams.microsoft.com/meet/397269406424083?p=2Ktma8VPbFQRCMfR40 </t>
  </si>
  <si>
    <t xml:space="preserve">https://teams.microsoft.com/meet/342380620514685?p=90V130C8C0XnkQouKT </t>
  </si>
  <si>
    <t xml:space="preserve">https://teams.microsoft.com/meet/329404216946352?p=mJMOxEOpdxwTu1McQ0 </t>
  </si>
  <si>
    <t xml:space="preserve">https://teams.microsoft.com/meet/354289652061865?p=UM6K9R8uLrewa5uisA </t>
  </si>
  <si>
    <t xml:space="preserve">https://teams.microsoft.com/meet/360205797504057?p=sG2jA8JmTnGc2eTPtG </t>
  </si>
  <si>
    <t xml:space="preserve">https://teams.microsoft.com/meet/351709710550274?p=bKUEdoR1MW929IUdnH </t>
  </si>
  <si>
    <t xml:space="preserve">https://teams.microsoft.com/meet/343431963190319?p=1eSOjUWhqMAK1HlIC2 </t>
  </si>
  <si>
    <t xml:space="preserve">https://teams.microsoft.com/meet/314130947877127?p=ZApvTzfN6N7TZ0rj4D </t>
  </si>
  <si>
    <t xml:space="preserve">https://teams.microsoft.com/meet/375243713231291?p=f22xpH0Fhm9bF59Nsn </t>
  </si>
  <si>
    <t xml:space="preserve">https://teams.microsoft.com/meet/338916545651265?p=tojXUDtzbSgKHXH4Kk </t>
  </si>
  <si>
    <t xml:space="preserve">https://teams.microsoft.com/meet/355873276966240?p=a1JX8OTYHw1RZzb5yx </t>
  </si>
  <si>
    <t xml:space="preserve">https://teams.microsoft.com/meet/329346765118373?p=JhLGpuCs61G7ALiVi1 </t>
  </si>
  <si>
    <t xml:space="preserve">https://teams.microsoft.com/meet/379011902161616?p=3ExaUOAs7n0UhmcaIx </t>
  </si>
  <si>
    <t xml:space="preserve">https://teams.microsoft.com/meet/369976743105843?p=aw7T1LRKCfZMG4tgsb </t>
  </si>
  <si>
    <t xml:space="preserve">https://teams.microsoft.com/meet/369878137222287?p=hjxG6crLPAbFutAQIc </t>
  </si>
  <si>
    <t xml:space="preserve">https://teams.microsoft.com/meet/372476667004790?p=63pj5QWnf4EB1GP653 </t>
  </si>
  <si>
    <t xml:space="preserve">https://teams.microsoft.com/meet/398700838684739?p=6zpmyj3iAeyB9U6Fvs </t>
  </si>
  <si>
    <t xml:space="preserve">https://teams.microsoft.com/meet/393293497221456?p=X0zmJKhwCvqOBtUX2o </t>
  </si>
  <si>
    <t xml:space="preserve">https://teams.microsoft.com/meet/353741733466410?p=k6lCddz4qzw0SvEEcf </t>
  </si>
  <si>
    <t xml:space="preserve">https://teams.microsoft.com/meet/338618204089449?p=MBdqL3NR5EOKtqJlIk </t>
  </si>
  <si>
    <t xml:space="preserve">https://teams.microsoft.com/meet/347371458248670?p=digtBX2IDg4S525AxM </t>
  </si>
  <si>
    <t xml:space="preserve">https://teams.microsoft.com/meet/335290742820226?p=qc0MkO4cJErqUzjQ3G </t>
  </si>
  <si>
    <t xml:space="preserve">https://teams.microsoft.com/meet/327663456665176?p=MyKV70ZQAXRB8gb5hv </t>
  </si>
  <si>
    <t xml:space="preserve">https://teams.microsoft.com/meet/347407751193430?p=iejFMeMk2rxYvYnx6I </t>
  </si>
  <si>
    <t xml:space="preserve">https://teams.microsoft.com/meet/342520072496237?p=xDLmpgR52hM6Igyj65 </t>
  </si>
  <si>
    <t xml:space="preserve">https://teams.microsoft.com/meet/328246417191740?p=PNGA43Mc3C2xotrekn </t>
  </si>
  <si>
    <t xml:space="preserve">https://teams.microsoft.com/meet/37485911363578?p=hctVsY2jCWS4dC1RvL </t>
  </si>
  <si>
    <t xml:space="preserve">https://teams.microsoft.com/meet/360934023118855?p=aVeMB5HkzUZaJZ5Q0W </t>
  </si>
  <si>
    <t xml:space="preserve">https://teams.microsoft.com/meet/336716740332713?p=qIvbGToq5cKHEohVX4 </t>
  </si>
  <si>
    <t xml:space="preserve">https://teams.microsoft.com/meet/398313397602007?p=TBuVAvhFxDqnJjtdsN </t>
  </si>
  <si>
    <t xml:space="preserve">https://teams.microsoft.com/meet/364878894257919?p=EewsDufcEsnMdpObC7 </t>
  </si>
  <si>
    <t xml:space="preserve">https://teams.microsoft.com/meet/378286493841816?p=UgwzRzLfRRvWGlOAOH </t>
  </si>
  <si>
    <t xml:space="preserve">https://teams.microsoft.com/meet/387135172059847?p=ODZuA5ZjYZcobU6m2t </t>
  </si>
  <si>
    <t xml:space="preserve">https://teams.microsoft.com/meet/393702368687353?p=jd1qb6JQvLC0BVyRcS </t>
  </si>
  <si>
    <t xml:space="preserve">https://teams.microsoft.com/meet/363930978114739?p=tajcz1fXsAeBvSrI70 </t>
  </si>
  <si>
    <t xml:space="preserve">https://teams.microsoft.com/meet/335110704600258?p=P0me1U1i40mAwpu4aQ </t>
  </si>
  <si>
    <t xml:space="preserve">https://teams.microsoft.com/meet/35394941903060?p=B6fanW60BgBUZHYnUG </t>
  </si>
  <si>
    <t xml:space="preserve">https://teams.microsoft.com/meet/343549989118912?p=mf4VRYpVZdi0Lti0Ie </t>
  </si>
  <si>
    <t xml:space="preserve">https://teams.microsoft.com/meet/342976626401718?p=fL1br3iw2zhJeBHuFc </t>
  </si>
  <si>
    <t xml:space="preserve">https://teams.microsoft.com/meet/37908104159772?p=zF2FsmqYqfUyHz99gf </t>
  </si>
  <si>
    <t xml:space="preserve">https://teams.microsoft.com/meet/332539901056931?p=PrjhZSsssJ1J5r70Bw </t>
  </si>
  <si>
    <t xml:space="preserve">https://teams.microsoft.com/meet/391517746459576?p=i6YtaQZQQo2tWwhNXA </t>
  </si>
  <si>
    <t xml:space="preserve">https://teams.microsoft.com/meet/364688607625112?p=jmgvWtHcfBNzcGe3nh </t>
  </si>
  <si>
    <t xml:space="preserve">https://teams.microsoft.com/meet/389744723687780?p=sMkQpl2hBO6m2geFuF </t>
  </si>
  <si>
    <t xml:space="preserve">https://teams.microsoft.com/meet/38927853572839?p=GdGjLs9M7qjlVCCSaa </t>
  </si>
  <si>
    <t xml:space="preserve">https://teams.microsoft.com/meet/378638381236287?p=3tZ7d0OTkcVPERyNkE </t>
  </si>
  <si>
    <t xml:space="preserve">https://teams.microsoft.com/meet/337655992084340?p=YLfAliuZsy63On8d3d </t>
  </si>
  <si>
    <t xml:space="preserve">https://teams.microsoft.com/meet/380610556876398?p=CPEKSAc4P7ayG8PdeQ </t>
  </si>
  <si>
    <t xml:space="preserve">https://teams.microsoft.com/meet/386223424309482?p=egWOWG1qmbHh9bJItP </t>
  </si>
  <si>
    <t xml:space="preserve">https://teams.microsoft.com/meet/339356035661860?p=iAQS8BjkqrZiBcjUDU </t>
  </si>
  <si>
    <t xml:space="preserve">https://teams.microsoft.com/meet/328210023953579?p=NT6QJBpsHCsZLmM06D </t>
  </si>
  <si>
    <t xml:space="preserve">https://teams.microsoft.com/meet/391106327429298?p=Y5NLVh8tFWnZDXn1So </t>
  </si>
  <si>
    <t xml:space="preserve">https://teams.microsoft.com/meet/352158927811141?p=IBeiOrRD5YC1BTeHP5 </t>
  </si>
  <si>
    <t xml:space="preserve">https://teams.microsoft.com/meet/347136863765550?p=bIDakTyOKPH3iQaVDU </t>
  </si>
  <si>
    <t xml:space="preserve">https://teams.microsoft.com/meet/319064157222024?p=Bqtu6aycMKX5p9syNv </t>
  </si>
  <si>
    <t xml:space="preserve">https://teams.microsoft.com/meet/385678475916907?p=xgjxPUeTJKmaKNq1mL </t>
  </si>
  <si>
    <t xml:space="preserve">https://teams.microsoft.com/meet/398844399064330?p=alZGKaofLK98GLmlHP </t>
  </si>
  <si>
    <t xml:space="preserve">https://teams.microsoft.com/meet/377882149361609?p=hfTLR1ZXDfaVfE6AfT </t>
  </si>
  <si>
    <t xml:space="preserve">https://teams.microsoft.com/meet/31709964329894?p=i1jLZXfvWHjnwga3qb </t>
  </si>
  <si>
    <t xml:space="preserve">https://teams.microsoft.com/meet/376616915901130?p=C2QwbWmTz06CIkr1d3 </t>
  </si>
  <si>
    <t xml:space="preserve">https://teams.microsoft.com/meet/362202205457046?p=Uz6hQ7pH0d5goZjKUw </t>
  </si>
  <si>
    <t xml:space="preserve">https://teams.microsoft.com/meet/339982174178086?p=SQjhJX10v9om1cir27 </t>
  </si>
  <si>
    <t xml:space="preserve">https://teams.microsoft.com/meet/33919518736039?p=xmXEtKEU9PE6UKSTAo </t>
  </si>
  <si>
    <t xml:space="preserve">https://teams.microsoft.com/meet/320371179976236?p=E0D8keOjRQL6X6LqS1 </t>
  </si>
  <si>
    <t xml:space="preserve">https://teams.microsoft.com/meet/363057790107843?p=pgXeLjHO42NRivx7gd </t>
  </si>
  <si>
    <t xml:space="preserve">https://teams.microsoft.com/meet/326296778747557?p=kJ6Wrvlp2yXEyirlJU </t>
  </si>
  <si>
    <t xml:space="preserve">https://teams.microsoft.com/meet/327448986748738?p=NihY0wtuHaESxelpOx </t>
  </si>
  <si>
    <t xml:space="preserve">https://teams.microsoft.com/meet/312879458059498?p=WtHJDGRrDw7F9zkDfU </t>
  </si>
  <si>
    <t xml:space="preserve">https://teams.microsoft.com/meet/379768724389190?p=PH27XuMsbxmbFRH4T5 </t>
  </si>
  <si>
    <t xml:space="preserve">https://teams.microsoft.com/meet/372093814136083?p=sPxx7tBjvqkMypHK4Q </t>
  </si>
  <si>
    <t xml:space="preserve">https://teams.microsoft.com/meet/333219311624335?p=L7zlKPkA9rFV030fqT </t>
  </si>
  <si>
    <t xml:space="preserve">https://teams.microsoft.com/meet/347096753990672?p=dMmhwrxQGbFoG0FQHD </t>
  </si>
  <si>
    <t xml:space="preserve">https://teams.microsoft.com/meet/343776873301614?p=dc1aUoUO1CVd9NBuZA </t>
  </si>
  <si>
    <t xml:space="preserve">https://teams.microsoft.com/meet/396695461315994?p=2hw985owvMQPhZUkDo </t>
  </si>
  <si>
    <t xml:space="preserve">https://teams.microsoft.com/meet/391211977318595?p=XQPjIS6id3hXrLZXAU </t>
  </si>
  <si>
    <t xml:space="preserve">https://teams.microsoft.com/meet/355176095747380?p=YpSeQXBxfFJ5b9ooM9 </t>
  </si>
  <si>
    <t xml:space="preserve">https://teams.microsoft.com/meet/37946539071930?p=FM3BhmAj2E4Pw9Yo9F </t>
  </si>
  <si>
    <t xml:space="preserve">https://teams.microsoft.com/meet/399742027420762?p=jywRYinb7Z9IgPJptV </t>
  </si>
  <si>
    <t xml:space="preserve">https://teams.microsoft.com/meet/371721827318139?p=eODJMOxkBIfe0QmTT7 </t>
  </si>
  <si>
    <t xml:space="preserve">https://teams.microsoft.com/meet/311845894276710?p=0tDKQqPijZS2KIaR6z </t>
  </si>
  <si>
    <t xml:space="preserve">https://teams.microsoft.com/meet/391342977927335?p=7ef2LYQmkYEgtsYNQx </t>
  </si>
  <si>
    <t xml:space="preserve">https://teams.microsoft.com/meet/313906281044841?p=QhYdzF4fdmu77Y1XvN </t>
  </si>
  <si>
    <t xml:space="preserve">https://teams.microsoft.com/meet/316405324186984?p=dJBOFOvV3j5cNErAOR </t>
  </si>
  <si>
    <t xml:space="preserve">https://teams.microsoft.com/meet/360060563844828?p=pZS3C8nozZOxFFZ2bu </t>
  </si>
  <si>
    <t xml:space="preserve">https://teams.microsoft.com/meet/393893384146876?p=VfmlaSOtiCsANDnB2F </t>
  </si>
  <si>
    <t xml:space="preserve">https://teams.microsoft.com/meet/345201853073445?p=CL8jQOm1atpEcaSWIt </t>
  </si>
  <si>
    <t xml:space="preserve">https://teams.microsoft.com/meet/319893190565837?p=P8AYDWMqKYcTCiWVUR </t>
  </si>
  <si>
    <t xml:space="preserve">https://teams.microsoft.com/meet/369897331490755?p=ITHg3qdXcFgT7XTqCp </t>
  </si>
  <si>
    <t xml:space="preserve">https://teams.microsoft.com/meet/366257833440794?p=o4sAG2cv2kTIehxRwH </t>
  </si>
  <si>
    <t xml:space="preserve">https://teams.microsoft.com/meet/364980680196881?p=A8x924aVBps4FQzwDM </t>
  </si>
  <si>
    <t xml:space="preserve">https://teams.microsoft.com/meet/329017016167389?p=ZgoiI2KjkCfipteaog </t>
  </si>
  <si>
    <t xml:space="preserve">https://teams.microsoft.com/meet/35851344111262?p=gznhJ4Zb4TAu4QDsbu </t>
  </si>
  <si>
    <t xml:space="preserve">https://teams.microsoft.com/meet/340792380576875?p=J696qFlgNDT1b1sXZ3 </t>
  </si>
  <si>
    <t xml:space="preserve">https://teams.microsoft.com/meet/378939729086114?p=6ZqeUjd5GATu2x9UJ8 </t>
  </si>
  <si>
    <t xml:space="preserve">https://teams.microsoft.com/meet/356332323726373?p=4jgyXeQQ3bpX0z1256 </t>
  </si>
  <si>
    <t xml:space="preserve">https://teams.microsoft.com/meet/334115216088815?p=NVRqApNPH464bLmFKP </t>
  </si>
  <si>
    <t xml:space="preserve">https://teams.microsoft.com/meet/347623452381442?p=Y9uMWp578Psa82d3H4 </t>
  </si>
  <si>
    <t xml:space="preserve">https://teams.microsoft.com/meet/332363604749676?p=BwQkWHxr7yUPJBI7eM </t>
  </si>
  <si>
    <t xml:space="preserve">https://teams.microsoft.com/meet/322952999824185?p=bFkX5yFTojr4K3Sv2O </t>
  </si>
  <si>
    <t xml:space="preserve">https://teams.microsoft.com/meet/311332367008931?p=K0i6EUdDGUKklFTZ1F </t>
  </si>
  <si>
    <t xml:space="preserve">https://teams.microsoft.com/meet/390661617784532?p=VnHMgkOzMEW56pWKJw </t>
  </si>
  <si>
    <t xml:space="preserve">https://teams.microsoft.com/meet/31995620730801?p=ySL0ULLYN4IGIAu5Mk </t>
  </si>
  <si>
    <t xml:space="preserve">https://teams.microsoft.com/meet/38914905106798?p=HkWHiS01pxADyPz0XC </t>
  </si>
  <si>
    <t xml:space="preserve">https://teams.microsoft.com/meet/354877106422365?p=hWOwAFNgePg8LE9ehH </t>
  </si>
  <si>
    <t xml:space="preserve">https://teams.microsoft.com/meet/354316572973823?p=wRKPu9c7XhKFUORrsG </t>
  </si>
  <si>
    <t xml:space="preserve">https://teams.microsoft.com/meet/340501464731750?p=5V08pJcAaWmZar1Iwh </t>
  </si>
  <si>
    <t xml:space="preserve">https://teams.microsoft.com/meet/346228927071697?p=t5U2cKg6mbY13lto4Q </t>
  </si>
  <si>
    <t xml:space="preserve">https://teams.microsoft.com/meet/391201289970772?p=N9sE2teSjkNPXgqIuz </t>
  </si>
  <si>
    <t xml:space="preserve">https://teams.microsoft.com/meet/368691213173727?p=nTXk39qlv1uj2ItpQ9 </t>
  </si>
  <si>
    <t xml:space="preserve">https://teams.microsoft.com/meet/365049153497815?p=Hp9RfkmmhCamsWmQnz </t>
  </si>
  <si>
    <t xml:space="preserve">https://teams.microsoft.com/meet/318935397896304?p=8TlxdTSyNeJ4ZmOGIT </t>
  </si>
  <si>
    <t xml:space="preserve">https://teams.microsoft.com/meet/354127271488664?p=93hoCVI48i23tYXYGV </t>
  </si>
  <si>
    <t xml:space="preserve">https://teams.microsoft.com/meet/363361429620218?p=LVlh7I8oSxSNwsPLgs </t>
  </si>
  <si>
    <t xml:space="preserve">https://teams.microsoft.com/meet/359574096428442?p=IfBP309nVAdPnbwbZ5 </t>
  </si>
  <si>
    <t xml:space="preserve">https://teams.microsoft.com/meet/377637511010206?p=uIObKEZyqDfyP7KtfX </t>
  </si>
  <si>
    <t xml:space="preserve">https://teams.microsoft.com/meet/361902437484523?p=DRzYUmqQK22bQf5ss2 </t>
  </si>
  <si>
    <t xml:space="preserve">https://teams.microsoft.com/meet/348262087065552?p=ksqMch3GYNKgJ8W2jL </t>
  </si>
  <si>
    <t xml:space="preserve">https://teams.microsoft.com/meet/388162440312546?p=arkh03kB7ri7xhBiNC </t>
  </si>
  <si>
    <t xml:space="preserve">https://teams.microsoft.com/meet/373707262827408?p=44YbJb36d2x85VUdpX </t>
  </si>
  <si>
    <t xml:space="preserve">https://teams.microsoft.com/meet/321012441565480?p=BQYggZYpIm1Z8yKFA2 </t>
  </si>
  <si>
    <t xml:space="preserve">https://teams.microsoft.com/meet/325770156158867?p=up7VrpbLrAYuVwjzLq </t>
  </si>
  <si>
    <t xml:space="preserve">https://teams.microsoft.com/meet/346230806385820?p=fVDAkHjMUWqnfMXmBq </t>
  </si>
  <si>
    <t xml:space="preserve">https://teams.microsoft.com/meet/368532288625794?p=cyKgVsrWxWVq6jtbWe </t>
  </si>
  <si>
    <t>https://teams.microsoft.com/meet/345053195423243?p=HlHlYzBHzDTuA5AmRD</t>
  </si>
  <si>
    <t xml:space="preserve">https://teams.microsoft.com/meet/399241342831350?p=eGlnhUcMv1sZFtqAGv </t>
  </si>
  <si>
    <t xml:space="preserve">https://teams.microsoft.com/meet/363714419683464?p=XtXY5cz4lH2FUBvTsp </t>
  </si>
  <si>
    <t xml:space="preserve">https://teams.microsoft.com/meet/318723962530686?p=TDCPn9acbrKnX9XomP </t>
  </si>
  <si>
    <t xml:space="preserve">https://teams.microsoft.com/meet/329202429397134?p=GnoUvuH8l4WT26hxoq </t>
  </si>
  <si>
    <t xml:space="preserve">https://teams.microsoft.com/meet/322332678558611?p=S3FLNKIRDpfJlistVC </t>
  </si>
  <si>
    <t xml:space="preserve">https://teams.microsoft.com/meet/389084570665884?p=gtIjsQpYeEi91D5SdY </t>
  </si>
  <si>
    <t xml:space="preserve">https://teams.microsoft.com/meet/369295846110000?p=DJhmNOa2aQTgbTK8SO </t>
  </si>
  <si>
    <t>Maráczi Rodrigó Dávid</t>
  </si>
  <si>
    <t>Csrenkovics Antónia</t>
  </si>
  <si>
    <t>Aschenbrenner Jószef</t>
  </si>
  <si>
    <t>Idegenvezetés</t>
  </si>
  <si>
    <t>https://teams.microsoft.com/meet/352786166947436?p=xTNIw7cj1hWSgGafX6</t>
  </si>
  <si>
    <t>Viselkedéskultúra (szv.) (Tb.-ről web) / Idegenvezetés (web)</t>
  </si>
  <si>
    <r>
      <t xml:space="preserve">Turizmus menedzsment (web) / </t>
    </r>
    <r>
      <rPr>
        <sz val="9"/>
        <color rgb="FF00B050"/>
        <rFont val="Calibri"/>
        <family val="2"/>
        <charset val="238"/>
        <scheme val="minor"/>
      </rPr>
      <t>Idegenvezetés (web)</t>
    </r>
  </si>
  <si>
    <r>
      <t xml:space="preserve">Folyamatok fejlesztése (Six S) (web) / </t>
    </r>
    <r>
      <rPr>
        <sz val="9"/>
        <color rgb="FF00B050"/>
        <rFont val="Calibri"/>
        <family val="2"/>
        <charset val="238"/>
        <scheme val="minor"/>
      </rPr>
      <t>Logisztika (web)</t>
    </r>
  </si>
  <si>
    <t>Beszerzés az ellátási láncban</t>
  </si>
  <si>
    <t>Német általános nyelv I. (II. nyelv)</t>
  </si>
  <si>
    <t>Baksa Dániel</t>
  </si>
  <si>
    <t>https://teams.microsoft.com/meet/343516091016916?p=qrxlvkeh2LbhoUujf8</t>
  </si>
  <si>
    <t>Tárgykód</t>
  </si>
  <si>
    <t>Tárgynév</t>
  </si>
  <si>
    <t>Félév</t>
  </si>
  <si>
    <t>Oktatók</t>
  </si>
  <si>
    <t>Kurzuskód</t>
  </si>
  <si>
    <t>Kurzustípus</t>
  </si>
  <si>
    <t>Létszám</t>
  </si>
  <si>
    <t>Maximális létszám</t>
  </si>
  <si>
    <t>Elmélet</t>
  </si>
  <si>
    <t>B-4-C539T</t>
  </si>
  <si>
    <t>Aktuális nemzetközi gazdasági trendek</t>
  </si>
  <si>
    <t>BB-4-C539NE0</t>
  </si>
  <si>
    <t>TB-4-C539NE0</t>
  </si>
  <si>
    <t>Gyakorlat</t>
  </si>
  <si>
    <t>B-0-A401T</t>
  </si>
  <si>
    <t>Alkalmazott informatika</t>
  </si>
  <si>
    <t>Magyar Tímea</t>
  </si>
  <si>
    <t>B-0-M201T</t>
  </si>
  <si>
    <t xml:space="preserve">Alkalmazott mechanika </t>
  </si>
  <si>
    <t>Tóth Gyula</t>
  </si>
  <si>
    <t>B-0-A101T</t>
  </si>
  <si>
    <t>Dr. Zalahegyi Zoltán</t>
  </si>
  <si>
    <t>Vizsgakurzus</t>
  </si>
  <si>
    <t>K-B-4-C109T</t>
  </si>
  <si>
    <t>Általános nyelv- előkészítő-I</t>
  </si>
  <si>
    <t>BK-B-4-C109NS1</t>
  </si>
  <si>
    <t>Szeminárium</t>
  </si>
  <si>
    <t>Aliné Dr. Peres Anna</t>
  </si>
  <si>
    <t>Dr. Keszthelyi Csaba László</t>
  </si>
  <si>
    <t>B-4-C201T</t>
  </si>
  <si>
    <t>Általános nyelv  III.</t>
  </si>
  <si>
    <t>B-0-M301T</t>
  </si>
  <si>
    <t>Analóg és digitális elektronika</t>
  </si>
  <si>
    <t>Szilágyi Zoltán Győző</t>
  </si>
  <si>
    <t>B-1-A103T</t>
  </si>
  <si>
    <t>Angol gazdasági szaknyelv I.</t>
  </si>
  <si>
    <t>TB-1-A103LS1</t>
  </si>
  <si>
    <t>BB-1-A103LS1</t>
  </si>
  <si>
    <t>B-1-A202T</t>
  </si>
  <si>
    <t>TB-1-A202LS1</t>
  </si>
  <si>
    <t>BB-1-A202LS1</t>
  </si>
  <si>
    <t>Márton Mária</t>
  </si>
  <si>
    <t>B-8-A111T</t>
  </si>
  <si>
    <t>Angol nyelvi szintfelmérő</t>
  </si>
  <si>
    <t>BB-8-A111LS1</t>
  </si>
  <si>
    <t>BB-8-A111NS1</t>
  </si>
  <si>
    <t>TB-8-A111LS1</t>
  </si>
  <si>
    <t>TB-8-A111NS1</t>
  </si>
  <si>
    <t>Dr. Gondos Borbála</t>
  </si>
  <si>
    <t>Dr. Wirth Gábor</t>
  </si>
  <si>
    <t>ERN-0-0063T</t>
  </si>
  <si>
    <t>Applied Statistics</t>
  </si>
  <si>
    <t>BERN-0-0063NE0</t>
  </si>
  <si>
    <t>Székely Szilárd</t>
  </si>
  <si>
    <t>Bedő Viktória</t>
  </si>
  <si>
    <t>B-3-M501T</t>
  </si>
  <si>
    <t>Beruházással, üzemeltetéssel kapcsolatos jogi ismeretek</t>
  </si>
  <si>
    <t>B-3-M526T</t>
  </si>
  <si>
    <t>Vavra Gábor Miklós</t>
  </si>
  <si>
    <t>M-0-C104T</t>
  </si>
  <si>
    <t>Bevezetés az ellátási láncok menedzsmentjébe</t>
  </si>
  <si>
    <t>Dr. Lakatos Péter</t>
  </si>
  <si>
    <t>BM-0-C104LE0</t>
  </si>
  <si>
    <t>BM-0-C104LS1</t>
  </si>
  <si>
    <t>ERN-0-0041T</t>
  </si>
  <si>
    <t>Business English I.</t>
  </si>
  <si>
    <t>BERN-0-0041NS1</t>
  </si>
  <si>
    <t>ERN-0-0123T</t>
  </si>
  <si>
    <t>City Marketing</t>
  </si>
  <si>
    <t>BERN-0-0123NE0</t>
  </si>
  <si>
    <t>Dr. Deés Szilvia</t>
  </si>
  <si>
    <t>M-8-8888T</t>
  </si>
  <si>
    <t>Diplomamunka</t>
  </si>
  <si>
    <t>Kökényesi Flóra</t>
  </si>
  <si>
    <t>BM-8-8888T</t>
  </si>
  <si>
    <t>ML-8-8888T</t>
  </si>
  <si>
    <t>BML-8-8888T</t>
  </si>
  <si>
    <t>Dr. Ilyés Ferenc</t>
  </si>
  <si>
    <t>K-M-8-8888T</t>
  </si>
  <si>
    <t>Diplomamunka / Master's Thesis</t>
  </si>
  <si>
    <t>BK-M-8-8888T</t>
  </si>
  <si>
    <t>B-0-M202T</t>
  </si>
  <si>
    <t>Elektrotechnika II.</t>
  </si>
  <si>
    <t>Labor</t>
  </si>
  <si>
    <t>B-3-C438T</t>
  </si>
  <si>
    <t>Ellátásilánc-menedzsment alapjai</t>
  </si>
  <si>
    <t>Zhou Yimeng</t>
  </si>
  <si>
    <t>B-0-M401T</t>
  </si>
  <si>
    <t>Energiagazdálkodás</t>
  </si>
  <si>
    <t>Dr. Nagy Judit</t>
  </si>
  <si>
    <t>Energiamenedzsment és fenntarthatóság</t>
  </si>
  <si>
    <t>Épületek műszaki szolgáltatásainak irányítása</t>
  </si>
  <si>
    <t>Dr. Miklós Ilona</t>
  </si>
  <si>
    <t>B-5-B301T</t>
  </si>
  <si>
    <t>Dr. Vigh László</t>
  </si>
  <si>
    <t>Dr. Peredy Zoltán Sándor</t>
  </si>
  <si>
    <t>Dr. Köbli Ádám</t>
  </si>
  <si>
    <t>Rózsa Zoltán</t>
  </si>
  <si>
    <t>Földi Péter</t>
  </si>
  <si>
    <t>Dr. Sándor Zsolt Péter</t>
  </si>
  <si>
    <t>B-8-S601T</t>
  </si>
  <si>
    <t>gazdálkodási és menedzsment szakmai szigorlat</t>
  </si>
  <si>
    <t>BPL-S601T</t>
  </si>
  <si>
    <t>BPN-S601T</t>
  </si>
  <si>
    <t>TBL-S601T</t>
  </si>
  <si>
    <t>TBN-S601T</t>
  </si>
  <si>
    <t>K-B-8-S601T</t>
  </si>
  <si>
    <t>Dr. Vigh László, Kökényesi Flóra</t>
  </si>
  <si>
    <t>K-BPN-S601T</t>
  </si>
  <si>
    <t>K-M-0-C302T</t>
  </si>
  <si>
    <t>Gazdasági- és versenyjog, üzleti etika és fogyasztóvédelem</t>
  </si>
  <si>
    <t>B-2-B601T</t>
  </si>
  <si>
    <t xml:space="preserve">Gazdasági etika </t>
  </si>
  <si>
    <t>B-0-A102T</t>
  </si>
  <si>
    <t>SZ-B-0-A102T</t>
  </si>
  <si>
    <t>B-0-A201T</t>
  </si>
  <si>
    <t>Gazdasági matematika II.</t>
  </si>
  <si>
    <t>SZ-B-0-A201T</t>
  </si>
  <si>
    <t>Dr. Sárkány Péter</t>
  </si>
  <si>
    <t>Kolumbán Gábor</t>
  </si>
  <si>
    <t>Dr. Borbás Lajos</t>
  </si>
  <si>
    <t>Dikácz Csaba</t>
  </si>
  <si>
    <t>Dr. Juhász Krisztina</t>
  </si>
  <si>
    <t>ERN-0-0031T</t>
  </si>
  <si>
    <t>Hungarian Language and Culture I.</t>
  </si>
  <si>
    <t>BERN-0-0031NE0</t>
  </si>
  <si>
    <t>BERN-0-0031NS1</t>
  </si>
  <si>
    <t>B-0-A107T</t>
  </si>
  <si>
    <t>Informatika</t>
  </si>
  <si>
    <t>BB-0-A107NS1</t>
  </si>
  <si>
    <t>F-0-A102T</t>
  </si>
  <si>
    <t>Informatika alapjai</t>
  </si>
  <si>
    <t>ERN-0-0087T</t>
  </si>
  <si>
    <t>International Economics</t>
  </si>
  <si>
    <t>BERN-0-0087NE0</t>
  </si>
  <si>
    <t>Lukács András Sándor</t>
  </si>
  <si>
    <t>B-0-M204T</t>
  </si>
  <si>
    <t>Kémia és anyagismeret</t>
  </si>
  <si>
    <t>B-8-S602T</t>
  </si>
  <si>
    <t>kereskedelem és marketing szakmai szigorlat</t>
  </si>
  <si>
    <t>BPL-S602T</t>
  </si>
  <si>
    <t>BPN-S602T</t>
  </si>
  <si>
    <t>TBL-S602T</t>
  </si>
  <si>
    <t>TBN-S602T</t>
  </si>
  <si>
    <t>dr. Mészáros Sándor</t>
  </si>
  <si>
    <t>Rafay János</t>
  </si>
  <si>
    <t>B-3-C609T</t>
  </si>
  <si>
    <t>KKV-k finanszírozása</t>
  </si>
  <si>
    <t>Némethné Dr. Gál Andrea</t>
  </si>
  <si>
    <t>Tóth Arnold</t>
  </si>
  <si>
    <t>Dr. Kárpáti-Daróczi Judit</t>
  </si>
  <si>
    <t>B-0-C408T</t>
  </si>
  <si>
    <t>Kontrolling</t>
  </si>
  <si>
    <t>Dr. Barna Zsolt</t>
  </si>
  <si>
    <t>B-0-C515T</t>
  </si>
  <si>
    <t>B-0-A601T</t>
  </si>
  <si>
    <t>Környezetgazdaságtan</t>
  </si>
  <si>
    <t>F-0-B103T</t>
  </si>
  <si>
    <t>B-0-A108T</t>
  </si>
  <si>
    <t>Közgazdaságtan I. - Mikroökonómia</t>
  </si>
  <si>
    <t>TB-0-A108LE0</t>
  </si>
  <si>
    <t>TB-0-A108LS1</t>
  </si>
  <si>
    <t>BB-0-A108LE0</t>
  </si>
  <si>
    <t>BB-0-A108LS1</t>
  </si>
  <si>
    <t>TB-0-A108TN(vk)</t>
  </si>
  <si>
    <t>SZ-B-0-A108T</t>
  </si>
  <si>
    <t>Dr. Szabó Árpád</t>
  </si>
  <si>
    <t>B-0-A206T</t>
  </si>
  <si>
    <t>Közgazdaságtan II. - Makroökonómia</t>
  </si>
  <si>
    <t>Bartalos Beáta</t>
  </si>
  <si>
    <t>TB-0-A206LE0</t>
  </si>
  <si>
    <t>TB-0-A206LS1</t>
  </si>
  <si>
    <t>BB-0-A206LE0</t>
  </si>
  <si>
    <t>BB-0-A206LS1</t>
  </si>
  <si>
    <t>Valkó Vivien PhD</t>
  </si>
  <si>
    <t>B-0-C409T</t>
  </si>
  <si>
    <t>Külkereskedelem- és értékesítéstechnika</t>
  </si>
  <si>
    <t>Dr. Eperjesi Zoltán</t>
  </si>
  <si>
    <t>B-0-A301T</t>
  </si>
  <si>
    <t>B-0-A207T</t>
  </si>
  <si>
    <t>BB-0-A207NE0</t>
  </si>
  <si>
    <t>BB-0-A207NS1</t>
  </si>
  <si>
    <t>BB-0-A207NS2</t>
  </si>
  <si>
    <t>BB-0-A207LE0</t>
  </si>
  <si>
    <t>BB-0-A207LS1</t>
  </si>
  <si>
    <t>SZ-B-0-A207T</t>
  </si>
  <si>
    <t>SZ-B-0-A207LE0</t>
  </si>
  <si>
    <t>SZ-B-0-A207LS1</t>
  </si>
  <si>
    <t>SZ-B-0-C301T</t>
  </si>
  <si>
    <t>Veres Hanga Katalin</t>
  </si>
  <si>
    <t>Dr. Duga Zsófia</t>
  </si>
  <si>
    <t>Dr. Papp Vanda</t>
  </si>
  <si>
    <t>F-0-B104T</t>
  </si>
  <si>
    <t>Matematika</t>
  </si>
  <si>
    <t>B-0-M102T</t>
  </si>
  <si>
    <t>B-0-M205T</t>
  </si>
  <si>
    <t>Matematika II.</t>
  </si>
  <si>
    <t>B-0-M304T</t>
  </si>
  <si>
    <t>B-0-M103T</t>
  </si>
  <si>
    <t>B-0-M206T</t>
  </si>
  <si>
    <t>Mechatronika alapjai</t>
  </si>
  <si>
    <t>F-0-C102T</t>
  </si>
  <si>
    <t>B-8-S605T</t>
  </si>
  <si>
    <t>Mechatronikai mérnök szakmai szigorlat</t>
  </si>
  <si>
    <t>Dr. Peredy Zoltán Sándor, Horváth Zsuzsanna</t>
  </si>
  <si>
    <t>TB-S605SZ</t>
  </si>
  <si>
    <t>B-0-M512T</t>
  </si>
  <si>
    <t>Mechatronikai rendszerek I. (Szenzorok)</t>
  </si>
  <si>
    <t>B-3-M606T</t>
  </si>
  <si>
    <t>Mechatronikai rendszerek II. (Aktuátorok)</t>
  </si>
  <si>
    <t>B-0-M305T</t>
  </si>
  <si>
    <t>Mechatronikai rendszerek modellezése</t>
  </si>
  <si>
    <t>B-0-M607T</t>
  </si>
  <si>
    <t>Minőségirányítási rendszerek</t>
  </si>
  <si>
    <t>M-0-A104T</t>
  </si>
  <si>
    <t>Modern közgazdasági és piacelméletek</t>
  </si>
  <si>
    <t>Laki Balázs József</t>
  </si>
  <si>
    <t>B-8-S606T</t>
  </si>
  <si>
    <t>Műszaki menedzser szakmai szigorlat</t>
  </si>
  <si>
    <t>TB-S606SZ</t>
  </si>
  <si>
    <t>B-1-M403T</t>
  </si>
  <si>
    <t>Műszaki szaknyelv II.</t>
  </si>
  <si>
    <t>Árendás Bence</t>
  </si>
  <si>
    <t>B-1-A108T</t>
  </si>
  <si>
    <t>B-8-A112T</t>
  </si>
  <si>
    <t>Német nyelvi szintfelmérő</t>
  </si>
  <si>
    <t>BB-8-A112NS1</t>
  </si>
  <si>
    <t>TB-8-A112NS1</t>
  </si>
  <si>
    <t>B-0-A302T</t>
  </si>
  <si>
    <t>Nemzetközi gazdasági ismeretek</t>
  </si>
  <si>
    <t>Dr. Várnai Ibolya, Dr. Vigh László</t>
  </si>
  <si>
    <t>Dr. Várnai Ibolya</t>
  </si>
  <si>
    <t>B-3-C439T</t>
  </si>
  <si>
    <t>Nemzetközi vállalatok működése</t>
  </si>
  <si>
    <t>B-4-C105T</t>
  </si>
  <si>
    <t>Nyelvi szintfelmérő-előkészítő</t>
  </si>
  <si>
    <t>TB-4-C105LS1 angol</t>
  </si>
  <si>
    <t>BB-4-C105LS1 angol</t>
  </si>
  <si>
    <t>B-4-C611T</t>
  </si>
  <si>
    <t>Nyelvi záróvizsga felkészítő</t>
  </si>
  <si>
    <t>B-0-C414T</t>
  </si>
  <si>
    <t>Operációkutatás</t>
  </si>
  <si>
    <t>B-5-M404T</t>
  </si>
  <si>
    <t>Optika és látórendszerek</t>
  </si>
  <si>
    <t>Dr. Janóczki Mihály</t>
  </si>
  <si>
    <t>B-0-A208T</t>
  </si>
  <si>
    <t>Pénzügy</t>
  </si>
  <si>
    <t>Dr. Belyó Pál</t>
  </si>
  <si>
    <t>B-0-M405T</t>
  </si>
  <si>
    <t>Pénzügyi és számviteli ismeretek</t>
  </si>
  <si>
    <t>ERN-0-0121T</t>
  </si>
  <si>
    <t>Presentation Skills Development</t>
  </si>
  <si>
    <t>Vannai Dorottya Etelka</t>
  </si>
  <si>
    <t>BERN-0-0121NE0</t>
  </si>
  <si>
    <t>Prezentációs és karriertervezési technikák</t>
  </si>
  <si>
    <t>Preyer György</t>
  </si>
  <si>
    <t>B-3-M611T</t>
  </si>
  <si>
    <t>Robottechnika</t>
  </si>
  <si>
    <t>ERN-0-0054T</t>
  </si>
  <si>
    <t>Rural Tourism and Cultural Heritage</t>
  </si>
  <si>
    <t>BERN-0-0054NE0</t>
  </si>
  <si>
    <t>B-4-C440T</t>
  </si>
  <si>
    <t>Sportprotokoll</t>
  </si>
  <si>
    <t>Dzur Annamária</t>
  </si>
  <si>
    <t>BB-4-C440NE0</t>
  </si>
  <si>
    <t>TB-4-C440NE0</t>
  </si>
  <si>
    <t>B-0-A209T</t>
  </si>
  <si>
    <t>Statisztika I.</t>
  </si>
  <si>
    <t>B-0-A303T</t>
  </si>
  <si>
    <t>Dr. Gaál Béla</t>
  </si>
  <si>
    <t>SZ-DD-8-8888T</t>
  </si>
  <si>
    <t>Szakdolgozat</t>
  </si>
  <si>
    <t>F-8-K401T</t>
  </si>
  <si>
    <t>Horváth Zsuzsanna, Kökényesi Flóra, Pály Ildikó</t>
  </si>
  <si>
    <t>K401T</t>
  </si>
  <si>
    <t>DD-8-8888T</t>
  </si>
  <si>
    <t>Kökényesi Flóra, Pály Ildikó</t>
  </si>
  <si>
    <t>DD-8-8888(BP)_GAM_NKG</t>
  </si>
  <si>
    <t>Pály Ildikó</t>
  </si>
  <si>
    <t>DD-8-8888(TB)_NKG_KEM_GAM</t>
  </si>
  <si>
    <t>DD-8-8888T(BP)_KEM</t>
  </si>
  <si>
    <t>MDG-0-012T</t>
  </si>
  <si>
    <t>Forrai Márta</t>
  </si>
  <si>
    <t>BMDG-0-012TLE0</t>
  </si>
  <si>
    <t>MDU-8-1420T</t>
  </si>
  <si>
    <t>BMDU-8-1420LS1</t>
  </si>
  <si>
    <t>MT-015T</t>
  </si>
  <si>
    <t>BMT-015LE0</t>
  </si>
  <si>
    <t>MDO-8-1420T</t>
  </si>
  <si>
    <t>MDO-8-1420S01</t>
  </si>
  <si>
    <t>M-8-D888T</t>
  </si>
  <si>
    <t>Horváth Zsuzsanna</t>
  </si>
  <si>
    <t>Szakdolgozat - gazdasági alapszak</t>
  </si>
  <si>
    <t>K-B-8-D701T</t>
  </si>
  <si>
    <t>BK-B-8-D701T</t>
  </si>
  <si>
    <t>B-8-D701T</t>
  </si>
  <si>
    <t>BB-8-D701T</t>
  </si>
  <si>
    <t>TB-8-D701T</t>
  </si>
  <si>
    <t>B-8-D701-2FT</t>
  </si>
  <si>
    <t>Szakdolgozat - gazdasági alapszak-2F(felülbírálat)</t>
  </si>
  <si>
    <t>BB-8-D701-2FT</t>
  </si>
  <si>
    <t>B-8-D702T</t>
  </si>
  <si>
    <t>Szakdolgozat - műszaki alapszak</t>
  </si>
  <si>
    <t>Horváth Zsuzsanna, Pály Ildikó</t>
  </si>
  <si>
    <t>TB-8-D702T</t>
  </si>
  <si>
    <t>MT-014T</t>
  </si>
  <si>
    <t>Szakdolgozat konzultáció</t>
  </si>
  <si>
    <t>BMT-014TLS0</t>
  </si>
  <si>
    <t>MDO-0-1409T</t>
  </si>
  <si>
    <t>BMDO-0-1409LE0</t>
  </si>
  <si>
    <t>MDG-0-011T</t>
  </si>
  <si>
    <t>Szakdolgozati konzultáció</t>
  </si>
  <si>
    <t>BMDG-0-011TLE0</t>
  </si>
  <si>
    <t>MDU-0-1600T</t>
  </si>
  <si>
    <t>BMDU-0-1600LS1</t>
  </si>
  <si>
    <t>M-0-C404T</t>
  </si>
  <si>
    <t>Molnárné Dőry Zsófia_TB</t>
  </si>
  <si>
    <t>M-0-C404LE0</t>
  </si>
  <si>
    <t>Dr. Borbás Lajos_TB</t>
  </si>
  <si>
    <t>Dr. Peredy Zoltán Sándor_TB</t>
  </si>
  <si>
    <t>K-ML-0-7000T</t>
  </si>
  <si>
    <t>Szakdolgozati szakszeminárium</t>
  </si>
  <si>
    <t>Dr. Peredy Zoltán Sándor_BP</t>
  </si>
  <si>
    <t>M-0-7000T</t>
  </si>
  <si>
    <t>Antalík Imrich_BP</t>
  </si>
  <si>
    <t>Barócsi Zoltán_BP</t>
  </si>
  <si>
    <t>Buda Lorina_BP</t>
  </si>
  <si>
    <t>Dr. Duga Zsófia_BP</t>
  </si>
  <si>
    <t>Dr. Gondos Borbála_BP</t>
  </si>
  <si>
    <t>Dr. Juhász Krisztina_BP</t>
  </si>
  <si>
    <t>Dr. Kárpáti-Daróczi Judit_BP</t>
  </si>
  <si>
    <t>Dr. Köbli Ádám_BP</t>
  </si>
  <si>
    <t>Dr. Lakatos Péter_BP</t>
  </si>
  <si>
    <t>Dr. Lányi Márton</t>
  </si>
  <si>
    <t>Dr. Lányi Márton_BP</t>
  </si>
  <si>
    <t>Dr. Miklós Ilona_BP</t>
  </si>
  <si>
    <t>Dr. Peredy Zoltán_BP</t>
  </si>
  <si>
    <t>Dr. Sárkány Péter_BP</t>
  </si>
  <si>
    <t>Némethné Dr. Gál Andrea_BP</t>
  </si>
  <si>
    <t>Vigh László PhD_BP</t>
  </si>
  <si>
    <t>Krupánszki Kornél_BP</t>
  </si>
  <si>
    <t>Piroska László_BP</t>
  </si>
  <si>
    <t>ML-0-7000T</t>
  </si>
  <si>
    <t>Dr. Várnai Ibolya_BP</t>
  </si>
  <si>
    <t>Dr. Wirth Gábor_BP</t>
  </si>
  <si>
    <t>Laki Balázs József_BP</t>
  </si>
  <si>
    <t>F-8-K400T</t>
  </si>
  <si>
    <t>Buda Lorina_TB</t>
  </si>
  <si>
    <t>Dr. Duga Zsófia_TB</t>
  </si>
  <si>
    <t>Dr. Kárpáti-Daróczi Judit_TB</t>
  </si>
  <si>
    <t>Dr. Köbli Ádám_TB</t>
  </si>
  <si>
    <t>Dr. Lakatos Péter_TB</t>
  </si>
  <si>
    <t>Dr. Lányi Márton_TB</t>
  </si>
  <si>
    <t>Dr. Sárkány Péter_TB</t>
  </si>
  <si>
    <t>Dr. Várnai Ibolya_TB</t>
  </si>
  <si>
    <t>Krupánszki Kornél_TB</t>
  </si>
  <si>
    <t>Dr. Miklós Ilona_TB</t>
  </si>
  <si>
    <t>Nemes Ágnes_TB</t>
  </si>
  <si>
    <t>Nemes Ágnes_BP</t>
  </si>
  <si>
    <t>Vigh László PhD_TB</t>
  </si>
  <si>
    <t>Dr. Gondos Borbála_TB</t>
  </si>
  <si>
    <t>Dr. Wirth Gábor_TB</t>
  </si>
  <si>
    <t>Dr. Böröczki Ágoston_TB</t>
  </si>
  <si>
    <t>Dr. Peredy Zoltán_TB</t>
  </si>
  <si>
    <t>Lukács András_TB</t>
  </si>
  <si>
    <t>Molnár László_TB</t>
  </si>
  <si>
    <t>Nemes Márk_TB</t>
  </si>
  <si>
    <t>Szamosi Barna_TB</t>
  </si>
  <si>
    <t>Szilágyi Zoltán Győző_TB</t>
  </si>
  <si>
    <t>Török István</t>
  </si>
  <si>
    <t>Török István_TB</t>
  </si>
  <si>
    <t>Varga István_TB</t>
  </si>
  <si>
    <t>Vavra Gábor Miklós_TB</t>
  </si>
  <si>
    <t>F-8-K402T</t>
  </si>
  <si>
    <t>Szakmai gyakorlat</t>
  </si>
  <si>
    <t>Dr. Juhász Krisztina, Pály Ildikó</t>
  </si>
  <si>
    <t>BF-8-K402T</t>
  </si>
  <si>
    <t>TF-8-K402T</t>
  </si>
  <si>
    <t>K-B-8-G701T</t>
  </si>
  <si>
    <t>Szabó Mária</t>
  </si>
  <si>
    <t>BK-B-8-G701GY</t>
  </si>
  <si>
    <t>M-8-G888T</t>
  </si>
  <si>
    <t>M-8-G888GY</t>
  </si>
  <si>
    <t>B-8-G701T</t>
  </si>
  <si>
    <t>Szakmai gyakorlat gazdasági</t>
  </si>
  <si>
    <t>BB-8-G701T-GM</t>
  </si>
  <si>
    <t>BB-8-G701T-KM</t>
  </si>
  <si>
    <t>Aliné Dr. Peres Anna, Dr. Gondos Borbála, Pály Ildikó</t>
  </si>
  <si>
    <t>BB-8-G701T-TV</t>
  </si>
  <si>
    <t>TB-8-G701T-GM</t>
  </si>
  <si>
    <t>TB-8-G701T-KM</t>
  </si>
  <si>
    <t>SZ-B-8-G701T</t>
  </si>
  <si>
    <t>SZ-B-8-G701GY</t>
  </si>
  <si>
    <t>B-8-G703T</t>
  </si>
  <si>
    <t>Szakmai gyakorlat I.</t>
  </si>
  <si>
    <t>BB-8-G703T-TV</t>
  </si>
  <si>
    <t>B-8-G702T</t>
  </si>
  <si>
    <t>Szakmai gyakorlat műszaki</t>
  </si>
  <si>
    <t>TB-8-G702T</t>
  </si>
  <si>
    <t>B-8-S608T</t>
  </si>
  <si>
    <t>Szakszeminárium 1. (gazdasági)</t>
  </si>
  <si>
    <t>TB-8-S608LE0</t>
  </si>
  <si>
    <t>BB-8-S608LE0</t>
  </si>
  <si>
    <t>K-B-8-S608T</t>
  </si>
  <si>
    <t>Dr. Tóth Arnold_BP</t>
  </si>
  <si>
    <t>Zhou Yimeng_BP</t>
  </si>
  <si>
    <t>Antalík Imrich_TB</t>
  </si>
  <si>
    <t>Barócsi Zoltán_TB</t>
  </si>
  <si>
    <t>Dr. Juhász Krisztina_TB</t>
  </si>
  <si>
    <t>Némethné Dr. Gál Andrea_TB</t>
  </si>
  <si>
    <t>Piroska László_TB</t>
  </si>
  <si>
    <t>TB-8-S608NE0</t>
  </si>
  <si>
    <t>BB-8-S608NE0</t>
  </si>
  <si>
    <t>Menich-Jónás Judit</t>
  </si>
  <si>
    <t>Menich-Jónás Judit_BP</t>
  </si>
  <si>
    <t>Dr. Zalahegyi Zoltán_TB</t>
  </si>
  <si>
    <t>Dr. Zalahegyi Zoltán_BP</t>
  </si>
  <si>
    <t>Póka Viktor_BP</t>
  </si>
  <si>
    <t>B-8-S609T</t>
  </si>
  <si>
    <t>Szakszeminárium 1. (műszaki)</t>
  </si>
  <si>
    <t>TB-8-S609LE0</t>
  </si>
  <si>
    <t>Dr. Nagy Judit_TB</t>
  </si>
  <si>
    <t>Dr. Sándor Zsolt_TB</t>
  </si>
  <si>
    <t>Laki Balázs József_TB</t>
  </si>
  <si>
    <t>Palotai Péter_TB</t>
  </si>
  <si>
    <t>TB-8-S609NE0</t>
  </si>
  <si>
    <t>Földi Péter_TB</t>
  </si>
  <si>
    <t>Dr. Janóczki Mihály_TB</t>
  </si>
  <si>
    <t>K-B-8-S708T</t>
  </si>
  <si>
    <t>Szakszeminárium 2. (gazdasági)</t>
  </si>
  <si>
    <t>B-8-S708T</t>
  </si>
  <si>
    <t>Kun Zsolt</t>
  </si>
  <si>
    <t>Kun Zsolt_TB</t>
  </si>
  <si>
    <t>Kun Zsolt_BP</t>
  </si>
  <si>
    <t>B-8-S709T</t>
  </si>
  <si>
    <t>Szakszeminárium 2. (műszaki)</t>
  </si>
  <si>
    <t>Vavra Gábor_TB</t>
  </si>
  <si>
    <t>B-0-A304T</t>
  </si>
  <si>
    <t>Kárász Zsófia</t>
  </si>
  <si>
    <t>B-0-C529T</t>
  </si>
  <si>
    <t>F-0-C203T</t>
  </si>
  <si>
    <t>B-2-B304T</t>
  </si>
  <si>
    <t>B-8-K001T</t>
  </si>
  <si>
    <t>Dr. Szabó Csaba</t>
  </si>
  <si>
    <t>BB-8-K001NS1</t>
  </si>
  <si>
    <t>BB-8-K001NS2</t>
  </si>
  <si>
    <t>B-8-A114T</t>
  </si>
  <si>
    <t>Testnevelés</t>
  </si>
  <si>
    <t>K-B-8-A114T</t>
  </si>
  <si>
    <t>ERN-0-0082T</t>
  </si>
  <si>
    <t>The Digital Travel Environment</t>
  </si>
  <si>
    <t>BERN-0-0082NE0</t>
  </si>
  <si>
    <t>B-0-C630T</t>
  </si>
  <si>
    <t>Transznacionális vállalatok gazdaságtana</t>
  </si>
  <si>
    <t>B-0-C418T</t>
  </si>
  <si>
    <t>Turisztikai erőforrások</t>
  </si>
  <si>
    <t>B-0-C633T</t>
  </si>
  <si>
    <t>Turisztikai közigazgatás- és területfejlesztés</t>
  </si>
  <si>
    <t>B-8-S604T</t>
  </si>
  <si>
    <t>turizmus-vendéglátás szakmai szigorlat</t>
  </si>
  <si>
    <t>BPL-S604T</t>
  </si>
  <si>
    <t>BPN-S604T</t>
  </si>
  <si>
    <t>B-0-C201T</t>
  </si>
  <si>
    <t>B-4-C542T</t>
  </si>
  <si>
    <t>Üzleti földrajz</t>
  </si>
  <si>
    <t>BB-4-C542NE0</t>
  </si>
  <si>
    <t>TB-4-C542NE0</t>
  </si>
  <si>
    <t>B-0-A110T</t>
  </si>
  <si>
    <t>BB-0-A110T(vk)</t>
  </si>
  <si>
    <t>TB-0-A110T(vk)</t>
  </si>
  <si>
    <t>B-3-C545T</t>
  </si>
  <si>
    <t>B-0-A210T</t>
  </si>
  <si>
    <t>Vezetés, szervezés</t>
  </si>
  <si>
    <t>BED-OO-003LE0</t>
  </si>
  <si>
    <t>TED-OO-003LE0</t>
  </si>
  <si>
    <t>BB-8-K001LE0</t>
  </si>
  <si>
    <t>TB-8-K001LE0</t>
  </si>
  <si>
    <t>BM-8-S101LE0</t>
  </si>
  <si>
    <t>TM-8-S101LE0</t>
  </si>
  <si>
    <t>BB-0-A102LE0</t>
  </si>
  <si>
    <t>TB-0-A102LE0</t>
  </si>
  <si>
    <t>BB-0-A102LS1</t>
  </si>
  <si>
    <t>TB-0-A102LS1</t>
  </si>
  <si>
    <t>BB-0-A102LS2</t>
  </si>
  <si>
    <t>TB-0-A107LS1</t>
  </si>
  <si>
    <t>BB-0-A107LS1</t>
  </si>
  <si>
    <t>TB-0-A107LS2</t>
  </si>
  <si>
    <t>BB-0-A107LS2</t>
  </si>
  <si>
    <t>TF-0-A102LS2</t>
  </si>
  <si>
    <t>BF-0-A102LS2</t>
  </si>
  <si>
    <t>TB-0-A101LE0</t>
  </si>
  <si>
    <t>BB-0-A101LE0</t>
  </si>
  <si>
    <t>TB-0-M509LE0</t>
  </si>
  <si>
    <t>Jogi ismeretek</t>
  </si>
  <si>
    <t>TB-0-A207LE0</t>
  </si>
  <si>
    <t>TB-0-A207LS1</t>
  </si>
  <si>
    <t>BB-0-A110LE0</t>
  </si>
  <si>
    <t>TB-0-A110LE0</t>
  </si>
  <si>
    <t>BB-0-A110LS1</t>
  </si>
  <si>
    <t>TB-0-A110LS1</t>
  </si>
  <si>
    <t>TB-1-A103LS0</t>
  </si>
  <si>
    <t>BB-1-A103LS2</t>
  </si>
  <si>
    <t>TB-1-A103LS2</t>
  </si>
  <si>
    <t>BB-1-A104LS1</t>
  </si>
  <si>
    <t>Német gazdasági szaknyelv I.</t>
  </si>
  <si>
    <t>TB-1-A104LS1</t>
  </si>
  <si>
    <t>BB-0-C201LE0</t>
  </si>
  <si>
    <t>TB-0-A303LE0</t>
  </si>
  <si>
    <t>BB-0-A303LE0</t>
  </si>
  <si>
    <t>TB-0-A303LS1</t>
  </si>
  <si>
    <t>BB-0-A303LS1</t>
  </si>
  <si>
    <t>TB-0-A302LE0</t>
  </si>
  <si>
    <t>BB-0-A302LE0</t>
  </si>
  <si>
    <t>TB-0-A304LE0</t>
  </si>
  <si>
    <t>BB-0-A304LE0</t>
  </si>
  <si>
    <t>TB-0-A304LS1</t>
  </si>
  <si>
    <t>BB-0-A304LS1</t>
  </si>
  <si>
    <t>TB-0-A301LE0</t>
  </si>
  <si>
    <t>BB-0-A301LE0</t>
  </si>
  <si>
    <t>TB-0-A301LS1</t>
  </si>
  <si>
    <t>BB-0-A301LS1</t>
  </si>
  <si>
    <t>TB-5-B301LE0</t>
  </si>
  <si>
    <t>BB-5-B301LE0</t>
  </si>
  <si>
    <t>TB-0-C303LE0</t>
  </si>
  <si>
    <t>BB-0-C303LE0</t>
  </si>
  <si>
    <t>TB-0-C303LS1</t>
  </si>
  <si>
    <t>BB-0-C303LS1</t>
  </si>
  <si>
    <t>TB-0-C301LE0</t>
  </si>
  <si>
    <t>BB-0-C301LE0</t>
  </si>
  <si>
    <t>TB-0-C301LS1</t>
  </si>
  <si>
    <t>BB-0-C301LS1</t>
  </si>
  <si>
    <t>TB-5-B101LE0</t>
  </si>
  <si>
    <t>BB-0-C305LE0</t>
  </si>
  <si>
    <t>TB-2-B304LE0</t>
  </si>
  <si>
    <t>BB-0-C305LS1</t>
  </si>
  <si>
    <t>TB-2-B302LE0</t>
  </si>
  <si>
    <t>BB-5-B101LE0</t>
  </si>
  <si>
    <t>TB-0-C526LE0</t>
  </si>
  <si>
    <t>BB-2-B304LE0</t>
  </si>
  <si>
    <t>TB-0-C526LS1</t>
  </si>
  <si>
    <t>BB-2-B302LE0</t>
  </si>
  <si>
    <t>TB-0-C529LE0</t>
  </si>
  <si>
    <t>BB-0-C526LE0</t>
  </si>
  <si>
    <t>TB-0-C529LS1</t>
  </si>
  <si>
    <t>BB-0-C526LS1</t>
  </si>
  <si>
    <t>TB-5-C523LE0</t>
  </si>
  <si>
    <t>BB-0-C529LE0</t>
  </si>
  <si>
    <t>TB-5-C523LS1</t>
  </si>
  <si>
    <t>BB-0-C529LS1</t>
  </si>
  <si>
    <t>TB-5-M610LE0</t>
  </si>
  <si>
    <t>Projektmenedzsment (műszaki)</t>
  </si>
  <si>
    <t>BB-5-C523LE0</t>
  </si>
  <si>
    <t>TB-5-M610LS1</t>
  </si>
  <si>
    <t>BB-5-C523LS1</t>
  </si>
  <si>
    <t>TB-0-C514LE0</t>
  </si>
  <si>
    <t>BB-0-C514LE0</t>
  </si>
  <si>
    <t>TB-0-C514LS1</t>
  </si>
  <si>
    <t>BB-0-C514LS1</t>
  </si>
  <si>
    <t>TB-0-C515LE0</t>
  </si>
  <si>
    <t>BB-0-C515LE0</t>
  </si>
  <si>
    <t>TB-0-C515LS1</t>
  </si>
  <si>
    <t>BB-0-C515LS1</t>
  </si>
  <si>
    <t>TB-2-B501LE0</t>
  </si>
  <si>
    <t>BB-2-B501LE0</t>
  </si>
  <si>
    <t>TB-2-B502LE0</t>
  </si>
  <si>
    <t>BB-2-B502LE0</t>
  </si>
  <si>
    <t>TB-4-M710LS1</t>
  </si>
  <si>
    <t>BB-4-M710LS1</t>
  </si>
  <si>
    <t>TB-5-C520LE0</t>
  </si>
  <si>
    <t>BB-5-C520LE0</t>
  </si>
  <si>
    <t>TB-3-C510LE0</t>
  </si>
  <si>
    <t>BB-3-C510LE0</t>
  </si>
  <si>
    <t>TB-3-C510LS1</t>
  </si>
  <si>
    <t>BB-3-C510LS1</t>
  </si>
  <si>
    <t>TB-3-C512LE0</t>
  </si>
  <si>
    <t>BB-3-C512LE0</t>
  </si>
  <si>
    <t>TB-3-C512LS1</t>
  </si>
  <si>
    <t>BB-3-C512LS1</t>
  </si>
  <si>
    <t>TB-3-C544LE0</t>
  </si>
  <si>
    <t>BB-3-C544LE0</t>
  </si>
  <si>
    <t>TB-3-C544LS1</t>
  </si>
  <si>
    <t>BB-3-C544LS1</t>
  </si>
  <si>
    <t>TB-3-C545LE0</t>
  </si>
  <si>
    <t>BB-3-C545LE0</t>
  </si>
  <si>
    <t>TB-3-C545LS1</t>
  </si>
  <si>
    <t>BB-3-C545LS1</t>
  </si>
  <si>
    <t>TB-3-C546LE0</t>
  </si>
  <si>
    <t>BB-3-C546LE0</t>
  </si>
  <si>
    <t>TB-3-C546LS1</t>
  </si>
  <si>
    <t>BB-3-C546LS1</t>
  </si>
  <si>
    <t>TB-3-C547LE0</t>
  </si>
  <si>
    <t>BB-3-C547LE0</t>
  </si>
  <si>
    <t>TB-3-C547LS1</t>
  </si>
  <si>
    <t>BB-3-C547LS1</t>
  </si>
  <si>
    <t>TB-3-C542LE0</t>
  </si>
  <si>
    <t>BB-3-C542LE0</t>
  </si>
  <si>
    <t>TB-3-C542LS1</t>
  </si>
  <si>
    <t>BB-3-C542LS1</t>
  </si>
  <si>
    <t>TB-3-C543LE0</t>
  </si>
  <si>
    <t>BB-3-C543LE0</t>
  </si>
  <si>
    <t>TB-3-C543LS1</t>
  </si>
  <si>
    <t>BB-3-C543LS1</t>
  </si>
  <si>
    <t>BM-0-A104LE0</t>
  </si>
  <si>
    <t>BM-0-A104LS1</t>
  </si>
  <si>
    <t>TF-1-A101LS1 angol</t>
  </si>
  <si>
    <t>Idegen nyelv I., német</t>
  </si>
  <si>
    <t>Nemz. tárgy. id. nyelven, német</t>
  </si>
  <si>
    <t>BM-0-C103LE0</t>
  </si>
  <si>
    <t>BM-0-C103LS1</t>
  </si>
  <si>
    <t>BM-0-A105LE0</t>
  </si>
  <si>
    <t>BM-0-A105LS1</t>
  </si>
  <si>
    <t>BM-0-C101LE0</t>
  </si>
  <si>
    <t>BM-0-C101LS1</t>
  </si>
  <si>
    <t>BM-0-C305LE0</t>
  </si>
  <si>
    <t>TB-0-M102LE0</t>
  </si>
  <si>
    <t>BM-0-C305LS1</t>
  </si>
  <si>
    <t>TB-0-M102LS1</t>
  </si>
  <si>
    <t>BM-0-C302LE0</t>
  </si>
  <si>
    <t>TF-0-B104LE0</t>
  </si>
  <si>
    <t>BM-0-C302LS1</t>
  </si>
  <si>
    <t>TF-0-B104LS1</t>
  </si>
  <si>
    <t>BM-0-C304LE0</t>
  </si>
  <si>
    <t>TB-0-M101LE0</t>
  </si>
  <si>
    <t>BM-0-C304LS1</t>
  </si>
  <si>
    <t>TB-0-M101LS1</t>
  </si>
  <si>
    <t>BM-0-C306LE0</t>
  </si>
  <si>
    <t>TB-0-M103LE0</t>
  </si>
  <si>
    <t>BM-0-C306LS1</t>
  </si>
  <si>
    <t>TB-0-M103LS1</t>
  </si>
  <si>
    <t>BM-0-C301LE0</t>
  </si>
  <si>
    <t>TB-0-M105LE0</t>
  </si>
  <si>
    <t>BM-0-C301LS1</t>
  </si>
  <si>
    <t>TB-0-M105LS1</t>
  </si>
  <si>
    <t>BM-4-D005LE0</t>
  </si>
  <si>
    <t>TB-0-M104LE0</t>
  </si>
  <si>
    <t>BM-4-D005LS1</t>
  </si>
  <si>
    <t>TB-0-M104LS1</t>
  </si>
  <si>
    <t>TB-0-M302LS1</t>
  </si>
  <si>
    <t>TB-0-M302LS2</t>
  </si>
  <si>
    <t>BM-0-C311LE0</t>
  </si>
  <si>
    <t>TB-0-M304LE0</t>
  </si>
  <si>
    <t>BM-0-C311LS1</t>
  </si>
  <si>
    <t>TB-0-M304LS1</t>
  </si>
  <si>
    <t>BM-0-C312LE0</t>
  </si>
  <si>
    <t>TB-0-M301LE0</t>
  </si>
  <si>
    <t>BM-0-C312LS1</t>
  </si>
  <si>
    <t>TB-0-M301LS1</t>
  </si>
  <si>
    <t>BM-0-C313LE0</t>
  </si>
  <si>
    <t>TB-0-M308LE0</t>
  </si>
  <si>
    <t>BM-0-C313LS1</t>
  </si>
  <si>
    <t>TB-0-M308LS1</t>
  </si>
  <si>
    <t>BM-0-C314LS1</t>
  </si>
  <si>
    <t>TB-0-M305LS1</t>
  </si>
  <si>
    <t>BM-0-A110LE0</t>
  </si>
  <si>
    <t>TB-0-M307LE0</t>
  </si>
  <si>
    <t>BM-0-A110LS1</t>
  </si>
  <si>
    <t>TB-0-M306LE0</t>
  </si>
  <si>
    <t>BM-0-A111LE0</t>
  </si>
  <si>
    <t>TB-0-M307LS0</t>
  </si>
  <si>
    <t>Méréstechnika (Mitutuyo)</t>
  </si>
  <si>
    <t>BM-0-A111LS1</t>
  </si>
  <si>
    <t>TB-0-M307LS3</t>
  </si>
  <si>
    <t>BM-0-A112LE0</t>
  </si>
  <si>
    <t>TB-0-M307LS4</t>
  </si>
  <si>
    <t>BM-0-B103LE0</t>
  </si>
  <si>
    <t>BM-0-B104LE0</t>
  </si>
  <si>
    <t>TB-0-M306LS0</t>
  </si>
  <si>
    <t>BM-0-C106LE0</t>
  </si>
  <si>
    <t>TB-0-M306LS1</t>
  </si>
  <si>
    <t>BM-0-C107LS1</t>
  </si>
  <si>
    <t>TB-0-M306LS2</t>
  </si>
  <si>
    <t>BF-1-A101LS1 angol</t>
  </si>
  <si>
    <t>TB-0-M306LS5</t>
  </si>
  <si>
    <t>BF-1-A101LS2 német</t>
  </si>
  <si>
    <t>BF-0-B103LE0</t>
  </si>
  <si>
    <t>TB-0-M303LE0</t>
  </si>
  <si>
    <t>BF-0-B103LS1</t>
  </si>
  <si>
    <t>TB-0-M303LS1</t>
  </si>
  <si>
    <t>BF-0-B102LE0</t>
  </si>
  <si>
    <t>TB-1-M309LS0 angol</t>
  </si>
  <si>
    <t>Műszaki szaknyelv I.</t>
  </si>
  <si>
    <t>BF-0-B101LE0</t>
  </si>
  <si>
    <t>TB-1-M309LS1 angol</t>
  </si>
  <si>
    <t>BF-0-B101LS1</t>
  </si>
  <si>
    <t>TB-1-M309LS2 angol</t>
  </si>
  <si>
    <t>BB-4-C641LE0</t>
  </si>
  <si>
    <t>Honvédelem I.</t>
  </si>
  <si>
    <t>TB-1-M309LS3 angol</t>
  </si>
  <si>
    <t>TB-1-M309LS4 angol</t>
  </si>
  <si>
    <t>TB-1-M309LS5 német</t>
  </si>
  <si>
    <t>TB-0-M512LE0</t>
  </si>
  <si>
    <t>TB-0-M512LS0</t>
  </si>
  <si>
    <t>TB-0-M512LS1</t>
  </si>
  <si>
    <t>TB-0-M512LS2</t>
  </si>
  <si>
    <t>TB-0-M512LS3</t>
  </si>
  <si>
    <t>TB-0-M512LS4</t>
  </si>
  <si>
    <t>TB-3-M507LE0</t>
  </si>
  <si>
    <t>TB-3-M507LS1</t>
  </si>
  <si>
    <t>TB-5-M508LE0</t>
  </si>
  <si>
    <t>TB-5-M508LS1</t>
  </si>
  <si>
    <t>TB-3-M505LE0</t>
  </si>
  <si>
    <t>TB-3-M505LS1</t>
  </si>
  <si>
    <t>TB-3-M510LE0</t>
  </si>
  <si>
    <t>TB-3-M510LS1</t>
  </si>
  <si>
    <t>TB-3-M504LE0</t>
  </si>
  <si>
    <t>TB-3-M504LS1</t>
  </si>
  <si>
    <t>TB-5-M601LE0</t>
  </si>
  <si>
    <t>TB-5-M601LS1</t>
  </si>
  <si>
    <t>TB-3-M503LE0</t>
  </si>
  <si>
    <t>TB-3-M503LS1</t>
  </si>
  <si>
    <t>TB-3-M518LE0</t>
  </si>
  <si>
    <t>TB-3-M518LS1</t>
  </si>
  <si>
    <t>TB-3-M519LE0</t>
  </si>
  <si>
    <t>TB-3-M519LS1</t>
  </si>
  <si>
    <t>TB-3-M514LE0</t>
  </si>
  <si>
    <t>TB-3-M514LS1</t>
  </si>
  <si>
    <t>TB-3-M515LE0</t>
  </si>
  <si>
    <t>TB-3-M515LS1</t>
  </si>
  <si>
    <t>TB-3-M516LE0</t>
  </si>
  <si>
    <t>TB-3-M516LS1</t>
  </si>
  <si>
    <t>TB-3-M517LE0</t>
  </si>
  <si>
    <t>TB-3-M517LS1</t>
  </si>
  <si>
    <t>TB-3-M513LS1</t>
  </si>
  <si>
    <t>TB-3-M506LE0</t>
  </si>
  <si>
    <t>TB-3-M506LS1</t>
  </si>
  <si>
    <t>TB-3-M524LE0</t>
  </si>
  <si>
    <t>TB-3-M524LS1</t>
  </si>
  <si>
    <t>TB-3-M525LE0</t>
  </si>
  <si>
    <t>TB-3-M525LS1</t>
  </si>
  <si>
    <t>TB-3-M526LE0</t>
  </si>
  <si>
    <t>TB-3-M526LS1</t>
  </si>
  <si>
    <t>TB-3-M527LE0</t>
  </si>
  <si>
    <t>TB-3-M527LS1</t>
  </si>
  <si>
    <t>TB-5-M704LE0</t>
  </si>
  <si>
    <t>TB-5-M704LS1</t>
  </si>
  <si>
    <t>TB-0-M705LE0</t>
  </si>
  <si>
    <t>TB-5-M702LE0</t>
  </si>
  <si>
    <t>TB-5-M702LS1</t>
  </si>
  <si>
    <t>TB-4-M708LE0</t>
  </si>
  <si>
    <t>TF-0-C101LE0</t>
  </si>
  <si>
    <t>TF-0-C101LS1</t>
  </si>
  <si>
    <t>TF-0-C102LE0</t>
  </si>
  <si>
    <t>TF-0-C102LS1</t>
  </si>
  <si>
    <t>TF-0-C308LE0</t>
  </si>
  <si>
    <t>TF-0-C308LS1</t>
  </si>
  <si>
    <t>TF-0-C309LE0</t>
  </si>
  <si>
    <t>TF-0-C309LS1</t>
  </si>
  <si>
    <t>TF-0-D321LE0</t>
  </si>
  <si>
    <t>TF-0-D321LS1</t>
  </si>
  <si>
    <t>TM-0-A107LE0</t>
  </si>
  <si>
    <t>TM-0-A107LS1</t>
  </si>
  <si>
    <t>TM-0-A106LE0</t>
  </si>
  <si>
    <t>TM-0-A106LS1</t>
  </si>
  <si>
    <t>TM-0-B301LE0</t>
  </si>
  <si>
    <t>TM-0-B301LS1</t>
  </si>
  <si>
    <t>TM-0-B302LE0</t>
  </si>
  <si>
    <t>TM-0-B302LS1</t>
  </si>
  <si>
    <t>TM-0-C307LE0</t>
  </si>
  <si>
    <t>TM-0-C307LS1</t>
  </si>
  <si>
    <t>TM-0-C308LE0</t>
  </si>
  <si>
    <t>TM-0-C308LS1</t>
  </si>
  <si>
    <t>TM-0-C309LE0</t>
  </si>
  <si>
    <t>TM-0-C309LS1</t>
  </si>
  <si>
    <t>TM-4-D407LE0</t>
  </si>
  <si>
    <t>TM-4-D407LS1</t>
  </si>
  <si>
    <t>TB-4-C641LE0</t>
  </si>
  <si>
    <t>SZ-M-4-C307T</t>
  </si>
  <si>
    <t>A content marketing eszköztára</t>
  </si>
  <si>
    <t>2026/27/1</t>
  </si>
  <si>
    <t>SZ-M-4-C307LE0</t>
  </si>
  <si>
    <t>SZ-M-4-C307LS1</t>
  </si>
  <si>
    <t>B-3-C549T</t>
  </si>
  <si>
    <t>A kontrolling és a vezetői számvitel információtechnológiája</t>
  </si>
  <si>
    <t>TB-3-C549LE0</t>
  </si>
  <si>
    <t>TB-3-C549LS1</t>
  </si>
  <si>
    <t>BB-3-C549LE0</t>
  </si>
  <si>
    <t>BB-3-C549LS1</t>
  </si>
  <si>
    <t>K-M-0-C301T</t>
  </si>
  <si>
    <t>A nemzetközi kereskedelem és piac aktualitásai és trendjei</t>
  </si>
  <si>
    <t>BK-M-0-C301NE0</t>
  </si>
  <si>
    <t>BK-M-0-C301NS1</t>
  </si>
  <si>
    <t>M-0-C301T</t>
  </si>
  <si>
    <t>SZ-M-0-C301T</t>
  </si>
  <si>
    <t>SZ-M-0-C301LE0</t>
  </si>
  <si>
    <t>SZ-M-0-C301LS1</t>
  </si>
  <si>
    <t>M-0-A106T</t>
  </si>
  <si>
    <t>BB-0-A401T(vk)</t>
  </si>
  <si>
    <t>K-M-4-C311T</t>
  </si>
  <si>
    <t>Alkalmazott logisztika</t>
  </si>
  <si>
    <t>BK-M-4-C311NE0</t>
  </si>
  <si>
    <t>TB-0-M201TL(vk)</t>
  </si>
  <si>
    <t>TB-0-M201TN(vk)</t>
  </si>
  <si>
    <t>SZ-B-8-A305T</t>
  </si>
  <si>
    <t>Általános angol nyelv I.</t>
  </si>
  <si>
    <t>SZ-B-8-A305TS01</t>
  </si>
  <si>
    <t>TB-0-A101NE0</t>
  </si>
  <si>
    <t>BB-0-A101NE0</t>
  </si>
  <si>
    <t>K-B-0-A101T</t>
  </si>
  <si>
    <t>BK-B-0-A101NE0</t>
  </si>
  <si>
    <t>SZ-B-0-A101T</t>
  </si>
  <si>
    <t>Fori Endre</t>
  </si>
  <si>
    <t>SZ-B-0-A101LE0</t>
  </si>
  <si>
    <t>M-0-A110T</t>
  </si>
  <si>
    <t>B-4-C101T</t>
  </si>
  <si>
    <t>Általános nyelv</t>
  </si>
  <si>
    <t>TB-4-C201NS1</t>
  </si>
  <si>
    <t>BB-4-C201NS1</t>
  </si>
  <si>
    <t>TB-0-M301NE0</t>
  </si>
  <si>
    <t>TB-0-M301NS1</t>
  </si>
  <si>
    <t>TB-0-M301NL1</t>
  </si>
  <si>
    <t>TB-1-A103NS1</t>
  </si>
  <si>
    <t>TB-1-A103NS2</t>
  </si>
  <si>
    <t>BB-1-A103NS1</t>
  </si>
  <si>
    <t>BB-1-A103NS2</t>
  </si>
  <si>
    <t>BB-1-A103NS3</t>
  </si>
  <si>
    <t>BB-1-A103NS4</t>
  </si>
  <si>
    <t>BB-1-A103NS5</t>
  </si>
  <si>
    <t>K-B-1-A103T</t>
  </si>
  <si>
    <t>BK-B-1-A103NS1</t>
  </si>
  <si>
    <t>BB-1-A103LS0</t>
  </si>
  <si>
    <t>SZ-B-1-A103T</t>
  </si>
  <si>
    <t>SZ-B-1-A103LS1 angol</t>
  </si>
  <si>
    <t>BB-1-A103NS6</t>
  </si>
  <si>
    <t>BB-1-A103NS7</t>
  </si>
  <si>
    <t>F-0-C101T</t>
  </si>
  <si>
    <t>F-0-D302T</t>
  </si>
  <si>
    <t>BF-0-D302LE0</t>
  </si>
  <si>
    <t>BF-0-D302LS1</t>
  </si>
  <si>
    <t>B-4-M708T</t>
  </si>
  <si>
    <t>Beruházási ismeretek</t>
  </si>
  <si>
    <t>M-0-A111T</t>
  </si>
  <si>
    <t>TB-3-M501T/(vk)</t>
  </si>
  <si>
    <t>M-0-C312T</t>
  </si>
  <si>
    <t>F-0-D303T</t>
  </si>
  <si>
    <t>BF-0-D303LE0</t>
  </si>
  <si>
    <t>BF-0-D303LS1</t>
  </si>
  <si>
    <t>B-3-C542T</t>
  </si>
  <si>
    <t>TB-3-M526NE0</t>
  </si>
  <si>
    <t>TB-3-M526NS1</t>
  </si>
  <si>
    <t>ERN-0-0042T</t>
  </si>
  <si>
    <t>Business German/Touristische Fachsprache Deutsch</t>
  </si>
  <si>
    <t>BERN-0-0042NS1</t>
  </si>
  <si>
    <t>B-3-C544T</t>
  </si>
  <si>
    <t>TB-3-C544NE0</t>
  </si>
  <si>
    <t>TB-3-C544NS1</t>
  </si>
  <si>
    <t>BB-3-C544NE0</t>
  </si>
  <si>
    <t>BB-3-C544NS1</t>
  </si>
  <si>
    <t>B-0-M302T</t>
  </si>
  <si>
    <t>CAD alapjai, számítógéppel segített mérnökség</t>
  </si>
  <si>
    <t>TB-0-M302NL1</t>
  </si>
  <si>
    <t>ERN-0-0062T</t>
  </si>
  <si>
    <t>Calculus for Business Mathematics</t>
  </si>
  <si>
    <t>BERN-0-0062NE0</t>
  </si>
  <si>
    <t>K-M-0-A101T</t>
  </si>
  <si>
    <t>BK-M-0-A101NE0</t>
  </si>
  <si>
    <t>BK-M-0-A101NS1</t>
  </si>
  <si>
    <t>M-0-A114T</t>
  </si>
  <si>
    <t>BM-0-A114LE0</t>
  </si>
  <si>
    <t>BM-0-A114LS1</t>
  </si>
  <si>
    <t>SZ-M-0-A114T</t>
  </si>
  <si>
    <t>SZ-M-0-A114LE0</t>
  </si>
  <si>
    <t>SZ-M-0-A114LS1</t>
  </si>
  <si>
    <t>B-0-M101T</t>
  </si>
  <si>
    <t>TB-0-M101NE0</t>
  </si>
  <si>
    <t>TB-0-M101NS1</t>
  </si>
  <si>
    <t>TB-0-M101NL1</t>
  </si>
  <si>
    <t>TB-0-M202T(vk)</t>
  </si>
  <si>
    <t>F-0-D306T</t>
  </si>
  <si>
    <t>BF-0-D306LE0</t>
  </si>
  <si>
    <t>BF-0-D306LS1</t>
  </si>
  <si>
    <t>BB-3-C438T(vk)</t>
  </si>
  <si>
    <t>TB-3-C438T(vk)</t>
  </si>
  <si>
    <t>M-4-D407T</t>
  </si>
  <si>
    <t>Emberi erőforrás gazdálkodás termelő vállalatoknál</t>
  </si>
  <si>
    <t>B-4-C244T</t>
  </si>
  <si>
    <t>Én, a Brand - sportolói énmárka építés</t>
  </si>
  <si>
    <t>TB-4-C244LE0</t>
  </si>
  <si>
    <t>TB-4-C244LS1</t>
  </si>
  <si>
    <t>BB-4-C244LE0</t>
  </si>
  <si>
    <t>BB-4-C244LS1</t>
  </si>
  <si>
    <t>TB-0-M401T(vk)</t>
  </si>
  <si>
    <t>M-0-C308T</t>
  </si>
  <si>
    <t>B-3-M503T</t>
  </si>
  <si>
    <t>Építőanyagok, építéssel kapcsolatos előírások</t>
  </si>
  <si>
    <t>M-0-C309T</t>
  </si>
  <si>
    <t>B-5-M601T</t>
  </si>
  <si>
    <t>B-3-M701T</t>
  </si>
  <si>
    <t>TB-3-M701LE0</t>
  </si>
  <si>
    <t>TB-3-M701LS1</t>
  </si>
  <si>
    <t>B-3-M504T</t>
  </si>
  <si>
    <t>B-3-C548T</t>
  </si>
  <si>
    <t>TB-3-C548LE0</t>
  </si>
  <si>
    <t>TB-3-C548LS1</t>
  </si>
  <si>
    <t>BB-3-C548LE0</t>
  </si>
  <si>
    <t>BB-3-C548LS1</t>
  </si>
  <si>
    <t>M-0-C103T</t>
  </si>
  <si>
    <t>Értékteremtő folyamatok a logisztikában</t>
  </si>
  <si>
    <t>K-M-0-A102T</t>
  </si>
  <si>
    <t>BK-M-0-A102NE0</t>
  </si>
  <si>
    <t>BK-M-0-A102NS1</t>
  </si>
  <si>
    <t>M-0-A115T</t>
  </si>
  <si>
    <t>BM-0-A115LE0</t>
  </si>
  <si>
    <t>BM-0-A115LS1</t>
  </si>
  <si>
    <t>SZ-M-0-A115T</t>
  </si>
  <si>
    <t>SZ-M-0-A115LE0</t>
  </si>
  <si>
    <t>SZ-M-0-A115LS1</t>
  </si>
  <si>
    <t>TB-5-B301NE0</t>
  </si>
  <si>
    <t>BB-5-B301NE1</t>
  </si>
  <si>
    <t>K-B-5-B301T</t>
  </si>
  <si>
    <t>Dr. Merliot-Almássy Eszter</t>
  </si>
  <si>
    <t>BK-B-5-B301NE0</t>
  </si>
  <si>
    <t>SZ-B-5-B301T</t>
  </si>
  <si>
    <t>Orbán Árpád</t>
  </si>
  <si>
    <t>SZ-B-5-B301LE0</t>
  </si>
  <si>
    <t>BB-5-B301NE2</t>
  </si>
  <si>
    <t>ED-OO-003</t>
  </si>
  <si>
    <t>Félévkezdési tájékoztató</t>
  </si>
  <si>
    <t>B-3-M515T</t>
  </si>
  <si>
    <t>M-0-B104T</t>
  </si>
  <si>
    <t>M-0-B303T</t>
  </si>
  <si>
    <t>Fenntarthatóság a projektmenedzsmentben</t>
  </si>
  <si>
    <t>BM-0-B303LE0</t>
  </si>
  <si>
    <t>B-5-M702T</t>
  </si>
  <si>
    <t>Folyamatok fejlesztése - Six Sigma</t>
  </si>
  <si>
    <t>B-3-M505T</t>
  </si>
  <si>
    <t>TB-3-M505NE0</t>
  </si>
  <si>
    <t>TB-3-M505NS1</t>
  </si>
  <si>
    <t>TB-3-M505NL1</t>
  </si>
  <si>
    <t>Dr. Juhász Krisztina, Dr. Köbli Ádám, Dr. Vigh László, Menich-Jónás Judit</t>
  </si>
  <si>
    <t>Dr. Krupánszki Kornél, Dr. Vigh László</t>
  </si>
  <si>
    <t>BK-M-0-C302NE0</t>
  </si>
  <si>
    <t>BK-M-0-C302NS1</t>
  </si>
  <si>
    <t>M-0-C302T</t>
  </si>
  <si>
    <t>SZ-M-0-C302T</t>
  </si>
  <si>
    <t>Dr. Hartdégen Helén</t>
  </si>
  <si>
    <t>SZ-M-0-C302LE0</t>
  </si>
  <si>
    <t>BB-2-B601T(vk)</t>
  </si>
  <si>
    <t>TB-2-B601T(vk)</t>
  </si>
  <si>
    <t>TB-0-A102NE0</t>
  </si>
  <si>
    <t>TB-0-A102NS1</t>
  </si>
  <si>
    <t>TB-0-A102NS2</t>
  </si>
  <si>
    <t>BB-0-A102NE0</t>
  </si>
  <si>
    <t>BB-0-A102NS1</t>
  </si>
  <si>
    <t>BB-0-A102NS2</t>
  </si>
  <si>
    <t>BB-0-A102NS3</t>
  </si>
  <si>
    <t>BB-0-A102NS4</t>
  </si>
  <si>
    <t>BB-0-A102NS5</t>
  </si>
  <si>
    <t>K-B-0-A102T</t>
  </si>
  <si>
    <t>BK-B-0-A102NE0</t>
  </si>
  <si>
    <t>BK-B-0-A102NS1</t>
  </si>
  <si>
    <t>BB-0-A102NS6</t>
  </si>
  <si>
    <t>SZ-B-0-A102LE0</t>
  </si>
  <si>
    <t>SZ-B-0-A102LS1</t>
  </si>
  <si>
    <t>BB-0-A201T(vk)</t>
  </si>
  <si>
    <t>TB-0-A201T(vk)</t>
  </si>
  <si>
    <t>SZ-B-0-A201T(vk)</t>
  </si>
  <si>
    <t>F-0-B101T</t>
  </si>
  <si>
    <t>TF-0-B101LE0</t>
  </si>
  <si>
    <t>TF-0-B101LS1</t>
  </si>
  <si>
    <t>B-2-B302T</t>
  </si>
  <si>
    <t>TB-2-B302NE0</t>
  </si>
  <si>
    <t>BB-2-B302NE0</t>
  </si>
  <si>
    <t>B-2-B501T</t>
  </si>
  <si>
    <t>BB-2-B501NE0</t>
  </si>
  <si>
    <t>B-0-M303T</t>
  </si>
  <si>
    <t>TB-0-M303NE0</t>
  </si>
  <si>
    <t>TB-0-M303NS1</t>
  </si>
  <si>
    <t>Aschenbrenner József</t>
  </si>
  <si>
    <t>B-3-M517T</t>
  </si>
  <si>
    <t>M-0-B302T</t>
  </si>
  <si>
    <t>B-2-B502T</t>
  </si>
  <si>
    <t>TB-2-B502NE0</t>
  </si>
  <si>
    <t>BB-2-B502NE0</t>
  </si>
  <si>
    <t>K-B-2-B502T</t>
  </si>
  <si>
    <t>BK-B-2-B502NE0</t>
  </si>
  <si>
    <t>SZ-B-2-B502T</t>
  </si>
  <si>
    <t>SZ-B-2-B502LE0</t>
  </si>
  <si>
    <t>B-3-M506T</t>
  </si>
  <si>
    <t>Hegesztéstechnológia (Ipari gázok)</t>
  </si>
  <si>
    <t>M-0-A117T</t>
  </si>
  <si>
    <t>TM-0-A117LE0</t>
  </si>
  <si>
    <t>TM-0-A117LS1</t>
  </si>
  <si>
    <t>BM-0-A117LE0</t>
  </si>
  <si>
    <t>BM-0-A117LS1</t>
  </si>
  <si>
    <t>F-0-C309T</t>
  </si>
  <si>
    <t>B-4-C641T</t>
  </si>
  <si>
    <t>Bauer Andrea Magdolna, Dikácz Csaba</t>
  </si>
  <si>
    <t>BB-4-C641NE0</t>
  </si>
  <si>
    <t>TB-4-C641NE0</t>
  </si>
  <si>
    <t>K-B-4-C603T</t>
  </si>
  <si>
    <t>Hungarian Culture</t>
  </si>
  <si>
    <t>BK-B-4-C603NE0</t>
  </si>
  <si>
    <t>F-1-A101T</t>
  </si>
  <si>
    <t>Idegen nyelv I.</t>
  </si>
  <si>
    <t>TF-1-A101LS2 német</t>
  </si>
  <si>
    <t>B-4-C509T</t>
  </si>
  <si>
    <t>BB-4-C509NS1</t>
  </si>
  <si>
    <t>BB-4-C509LS1</t>
  </si>
  <si>
    <t>B-3-C546T</t>
  </si>
  <si>
    <t>TB-3-C546NE0</t>
  </si>
  <si>
    <t>TB-3-C546NS1</t>
  </si>
  <si>
    <t>BB-3-C546NE0</t>
  </si>
  <si>
    <t>BB-3-C546NS1</t>
  </si>
  <si>
    <t>M-0-C311T</t>
  </si>
  <si>
    <t>Információs rendszerek fejlesztése az ellátási láncban</t>
  </si>
  <si>
    <t>TB-0-A107NS2</t>
  </si>
  <si>
    <t>TB-0-A107NS1</t>
  </si>
  <si>
    <t>BB-0-A107NS2</t>
  </si>
  <si>
    <t>BB-0-A107NS3</t>
  </si>
  <si>
    <t>BB-0-A107NS4</t>
  </si>
  <si>
    <t>BB-0-A107NS5</t>
  </si>
  <si>
    <t>K-B-0-A107T</t>
  </si>
  <si>
    <t>BK-B-0-A107NS1</t>
  </si>
  <si>
    <t>BB-0-A107NS6</t>
  </si>
  <si>
    <t>SZ-B-0-A107T</t>
  </si>
  <si>
    <t>Sorbán Ildikó</t>
  </si>
  <si>
    <t>SZ-B-0-A107LS1</t>
  </si>
  <si>
    <t>TF-0-A102LS1</t>
  </si>
  <si>
    <t>B-3-M507T</t>
  </si>
  <si>
    <t>TB-3-M507NE0</t>
  </si>
  <si>
    <t>TB-3-M507NS1</t>
  </si>
  <si>
    <t>TB-3-M507NL1</t>
  </si>
  <si>
    <t>B-3-C510T</t>
  </si>
  <si>
    <t>BB-3-C510NE0</t>
  </si>
  <si>
    <t>BB-3-C510NS1</t>
  </si>
  <si>
    <t>K-B-3-C510T</t>
  </si>
  <si>
    <t>BK-B-3-C510NE0</t>
  </si>
  <si>
    <t>BK-B-3-C510NS1</t>
  </si>
  <si>
    <t>M-0-C106T</t>
  </si>
  <si>
    <t>M-0-C315T</t>
  </si>
  <si>
    <t>Integrált információs rendszerek</t>
  </si>
  <si>
    <t>BM-0-C315LE0</t>
  </si>
  <si>
    <t>BM-0-C315LS1</t>
  </si>
  <si>
    <t>K-M-0-C304T</t>
  </si>
  <si>
    <t>Integrált marketingkommunikáció</t>
  </si>
  <si>
    <t>BK-M-0-C304NE0</t>
  </si>
  <si>
    <t>BK-M-0-C304NS1</t>
  </si>
  <si>
    <t>M-0-C304T</t>
  </si>
  <si>
    <t>SZ-M-0-C304T</t>
  </si>
  <si>
    <t>Dr. Zörgő Ildikó-Noémi</t>
  </si>
  <si>
    <t>SZ-M-0-C304LE0</t>
  </si>
  <si>
    <t>SZ-M-0-C304LS1</t>
  </si>
  <si>
    <t>B-3-M527T</t>
  </si>
  <si>
    <t>TB-3-M527NE0</t>
  </si>
  <si>
    <t>TB-3-M527NS1</t>
  </si>
  <si>
    <t>TB-3-M527NL1</t>
  </si>
  <si>
    <t>B-3-M514T</t>
  </si>
  <si>
    <t>F-0-C308T</t>
  </si>
  <si>
    <t>Irányítástechnika, automatizálás alapjai</t>
  </si>
  <si>
    <t>B-5-M508T</t>
  </si>
  <si>
    <t>Jelfeldolgozás és számítógépes irányítás</t>
  </si>
  <si>
    <t>TB-5-M508NE0</t>
  </si>
  <si>
    <t>TB-5-M508NL1</t>
  </si>
  <si>
    <t>F-0-B102T</t>
  </si>
  <si>
    <t>TF-0-B102LE0</t>
  </si>
  <si>
    <t>B-0-M509T</t>
  </si>
  <si>
    <t>TB-0-M509NE0</t>
  </si>
  <si>
    <t>TB-0-M204T(vk)</t>
  </si>
  <si>
    <t>M-0-C313T</t>
  </si>
  <si>
    <t>Készletgazdálkodás tervezése, fejlesztése</t>
  </si>
  <si>
    <t>BB-3-C609T(vk)</t>
  </si>
  <si>
    <t>TB-3-C609T(vk)</t>
  </si>
  <si>
    <t>B-3-C512T</t>
  </si>
  <si>
    <t>BB-3-C512NE0</t>
  </si>
  <si>
    <t>K-B-3-C512T</t>
  </si>
  <si>
    <t>BK-B-3-C512NE0</t>
  </si>
  <si>
    <t>BK-B-3-C512NS1</t>
  </si>
  <si>
    <t>B-0-C514T</t>
  </si>
  <si>
    <t>TB-0-C514NE0</t>
  </si>
  <si>
    <t>TB-0-C514NS1</t>
  </si>
  <si>
    <t>BB-0-C514NE0</t>
  </si>
  <si>
    <t>BB-0-C514NS1</t>
  </si>
  <si>
    <t>SZ-B-0-C514T</t>
  </si>
  <si>
    <t>SZ-B-0-C514LE0</t>
  </si>
  <si>
    <t>SZ-B-0-C514LS1</t>
  </si>
  <si>
    <t>M-0-B106T</t>
  </si>
  <si>
    <t>Komplex méréstan (Ipari metrológia)</t>
  </si>
  <si>
    <t>TM-0-B106LE0</t>
  </si>
  <si>
    <t>TM-0-B106LS1</t>
  </si>
  <si>
    <t>BB-0-C408T(vk)</t>
  </si>
  <si>
    <t>TB-0-C408T(vk)</t>
  </si>
  <si>
    <t>TB-0-C515NE0</t>
  </si>
  <si>
    <t>TB-0-C515NS1</t>
  </si>
  <si>
    <t>BB-0-C515NE0</t>
  </si>
  <si>
    <t>BB-0-C515NS1</t>
  </si>
  <si>
    <t>SZ-B-0-C515T</t>
  </si>
  <si>
    <t>SZ-B-0-C515LE0</t>
  </si>
  <si>
    <t>SZ-B-0-C515LS1</t>
  </si>
  <si>
    <t>M-0-B304T</t>
  </si>
  <si>
    <t>Körforgásos szemléletű hulladékgazdálkodás</t>
  </si>
  <si>
    <t>BM-0-B304LE0</t>
  </si>
  <si>
    <t>BB-0-A601T(vk)</t>
  </si>
  <si>
    <t>TB-0-A601T(vk)</t>
  </si>
  <si>
    <t>TF-0-B103LE0</t>
  </si>
  <si>
    <t>TF-0-B103LS1</t>
  </si>
  <si>
    <t>TB-0-A108NE0</t>
  </si>
  <si>
    <t>TB-0-A108NS1</t>
  </si>
  <si>
    <t>TB-0-A108NS2</t>
  </si>
  <si>
    <t>BB-0-A108NE0</t>
  </si>
  <si>
    <t>BB-0-A108NS1</t>
  </si>
  <si>
    <t>BB-0-A108NS2</t>
  </si>
  <si>
    <t>BB-0-A108NS3</t>
  </si>
  <si>
    <t>BB-0-A108NS4</t>
  </si>
  <si>
    <t>K-B-0-A108T</t>
  </si>
  <si>
    <t>BK-B-0-A108NE0</t>
  </si>
  <si>
    <t>BK-B-0-A108NS1</t>
  </si>
  <si>
    <t>SZ-B-0-A108LE0</t>
  </si>
  <si>
    <t>SZ-B-0-A108LS1</t>
  </si>
  <si>
    <t>B-0-A108TN(vk)</t>
  </si>
  <si>
    <t>BB-0-A206T(vk)</t>
  </si>
  <si>
    <t>TB-0-A206T(vk)</t>
  </si>
  <si>
    <t>B-4-C540T</t>
  </si>
  <si>
    <t>Kreatív médiakommunikáció</t>
  </si>
  <si>
    <t>BB-4-C540NE0</t>
  </si>
  <si>
    <t>B-3-C517T</t>
  </si>
  <si>
    <t>Kulturális- és kongresszusi rendezvények szervezése</t>
  </si>
  <si>
    <t>Dr. Grotte Judit</t>
  </si>
  <si>
    <t>BB-3-C517NE0</t>
  </si>
  <si>
    <t>BB-3-C517NS1</t>
  </si>
  <si>
    <t>K-M-0-C101T</t>
  </si>
  <si>
    <t>BK-M-0-C101NE0</t>
  </si>
  <si>
    <t>BK-M-0-C101NS1</t>
  </si>
  <si>
    <t>M-0-C101T</t>
  </si>
  <si>
    <t>SZ-M-0-C101T</t>
  </si>
  <si>
    <t>SZ-M-0-C101LE0</t>
  </si>
  <si>
    <t>SZ-M-0-C101LS1</t>
  </si>
  <si>
    <t>K-M-4-C204T</t>
  </si>
  <si>
    <t>Külgazdasági politikák és stratégiák</t>
  </si>
  <si>
    <t>BK-M-4-C204NE0</t>
  </si>
  <si>
    <t>BB-0-C409T(vk)</t>
  </si>
  <si>
    <t>TB-0-C409T(vk)</t>
  </si>
  <si>
    <t>B-3-M703T</t>
  </si>
  <si>
    <t>Különleges lézersugaras technológiák</t>
  </si>
  <si>
    <t>TB-3-M703T(et)</t>
  </si>
  <si>
    <t>B-3-M510T</t>
  </si>
  <si>
    <t>Létesítmény- és szolgáltatásmenezsment</t>
  </si>
  <si>
    <t>M-0-C307T</t>
  </si>
  <si>
    <t>Létesítménygazdálkodási folyamatok tervezése</t>
  </si>
  <si>
    <t>B-3-M711T</t>
  </si>
  <si>
    <t>TB-3-M711LE0</t>
  </si>
  <si>
    <t>TB-3-M711LS1</t>
  </si>
  <si>
    <t>B-3-M511T</t>
  </si>
  <si>
    <t xml:space="preserve">Lézerfizika alapjai </t>
  </si>
  <si>
    <t>TB-3-M511LS1(et)</t>
  </si>
  <si>
    <t>B-3-M605T</t>
  </si>
  <si>
    <t>Lézersugaras technológiák</t>
  </si>
  <si>
    <t>TB-3-M605T(et)</t>
  </si>
  <si>
    <t>TB-0-A301NE0</t>
  </si>
  <si>
    <t>TB-0-A301NS1</t>
  </si>
  <si>
    <t>BB-0-A301NE0</t>
  </si>
  <si>
    <t>K-B-0-A301T</t>
  </si>
  <si>
    <t>BK-B-0-A301NE0</t>
  </si>
  <si>
    <t>BK-B-0-A301NS1</t>
  </si>
  <si>
    <t>SZ-B-0-A301T</t>
  </si>
  <si>
    <t>Tóth Enikő</t>
  </si>
  <si>
    <t>SZ-B-0-A301LE0</t>
  </si>
  <si>
    <t>SZ-B-0-A301LS1</t>
  </si>
  <si>
    <t>TB-0-A207NE0</t>
  </si>
  <si>
    <t>TB-0-A207NS1</t>
  </si>
  <si>
    <t>TB-0-A207NS2</t>
  </si>
  <si>
    <t>BB-0-A207NS3</t>
  </si>
  <si>
    <t>BB-0-A207NS4</t>
  </si>
  <si>
    <t>K-B-0-A207T</t>
  </si>
  <si>
    <t>BK-B-0-A207NE0</t>
  </si>
  <si>
    <t>BK-B-0-A207NS2</t>
  </si>
  <si>
    <t>K-M-0-A103T</t>
  </si>
  <si>
    <t>Marketing-menedzsment</t>
  </si>
  <si>
    <t>BK-M-0-A103NE0</t>
  </si>
  <si>
    <t>BK-M-0-A103NS1</t>
  </si>
  <si>
    <t>SZ-M-0-A113T</t>
  </si>
  <si>
    <t>SZ-M-0-A113LE0</t>
  </si>
  <si>
    <t>SZ-M-0-A113LS1</t>
  </si>
  <si>
    <t>M-0-A113T</t>
  </si>
  <si>
    <t xml:space="preserve">Marketing-menedzsment </t>
  </si>
  <si>
    <t>BM-0-A113LE0</t>
  </si>
  <si>
    <t>BM-0-A113LS1</t>
  </si>
  <si>
    <t>ERN-0-0128T</t>
  </si>
  <si>
    <t>Marketing Management</t>
  </si>
  <si>
    <t>ERN-0-0128NE0</t>
  </si>
  <si>
    <t>SZ-B-0-C536T</t>
  </si>
  <si>
    <t>Marketing projektek menedzsmentje</t>
  </si>
  <si>
    <t>Benedek Katalin</t>
  </si>
  <si>
    <t>SZ-B-0-C536TE00</t>
  </si>
  <si>
    <t>B-0-C301T</t>
  </si>
  <si>
    <t>TB-0-C301NE0</t>
  </si>
  <si>
    <t>TB-0-C301NS1</t>
  </si>
  <si>
    <t>BB-0-C301NE0</t>
  </si>
  <si>
    <t>BB-0-C301NS1</t>
  </si>
  <si>
    <t>SZ-B-0-C301LE0</t>
  </si>
  <si>
    <t>SZ-B-0-C301LS1</t>
  </si>
  <si>
    <t>M-0-C305T</t>
  </si>
  <si>
    <t>Marketingtervezés és -kontrolling</t>
  </si>
  <si>
    <t>SZ-M-0-C305T</t>
  </si>
  <si>
    <t>SZ-M-0-C305LE0</t>
  </si>
  <si>
    <t>SZ-M-0-C305LS1</t>
  </si>
  <si>
    <t>K-M-0-C305T</t>
  </si>
  <si>
    <t xml:space="preserve">Marketingtervezés és -kontrolling </t>
  </si>
  <si>
    <t>BK-M-0-C305NE0</t>
  </si>
  <si>
    <t>BK-M-0-C305NS1</t>
  </si>
  <si>
    <t>TB-0-M102NE0</t>
  </si>
  <si>
    <t>TB-0-M102NS1</t>
  </si>
  <si>
    <t>TB-0-M102NL1</t>
  </si>
  <si>
    <t>TB-0-M205TL (vk)</t>
  </si>
  <si>
    <t>TB-0-M304NE0</t>
  </si>
  <si>
    <t>TB-0-M304NS1</t>
  </si>
  <si>
    <t>TB-0-M103NE0</t>
  </si>
  <si>
    <t>TB-0-M103NS1</t>
  </si>
  <si>
    <t>TB-0-M206T(vk)</t>
  </si>
  <si>
    <t>TB-3-M606TL(vk)</t>
  </si>
  <si>
    <t>TB-0-M305NL1</t>
  </si>
  <si>
    <t>B-5-M704T</t>
  </si>
  <si>
    <t>TB-5-M704NE0</t>
  </si>
  <si>
    <t>TB-5-M704NS1</t>
  </si>
  <si>
    <t>TB-5-M704NL1</t>
  </si>
  <si>
    <t>F-0-B201T</t>
  </si>
  <si>
    <t>Menedzsment és minőségmenedzsment alapjai</t>
  </si>
  <si>
    <t>TF-0-B201LE0</t>
  </si>
  <si>
    <t>TF-0-B201LS1</t>
  </si>
  <si>
    <t>B-0-M306T</t>
  </si>
  <si>
    <t>Méréstechnika (általános)</t>
  </si>
  <si>
    <t>TB-0-M306NE0</t>
  </si>
  <si>
    <t>TB-0-M306NS1</t>
  </si>
  <si>
    <t>TB-0-M306NL1</t>
  </si>
  <si>
    <t>B-0-M307T</t>
  </si>
  <si>
    <t>Méréstechnika (Mitutoyo)</t>
  </si>
  <si>
    <t>TB-0-M307NE0</t>
  </si>
  <si>
    <t>TB-0-M307NL1</t>
  </si>
  <si>
    <t>TB-0-M307LS5</t>
  </si>
  <si>
    <t>B-0-M104T</t>
  </si>
  <si>
    <t>TB-0-M104NE0</t>
  </si>
  <si>
    <t>TB-0-M104NS1</t>
  </si>
  <si>
    <t>TB-0-M104NL1</t>
  </si>
  <si>
    <t>B-0-M705T</t>
  </si>
  <si>
    <t>TB-0-M705NE0</t>
  </si>
  <si>
    <t>M-0-B105T</t>
  </si>
  <si>
    <t>TM-0-B105LE0</t>
  </si>
  <si>
    <t>TM-0-B105LS1</t>
  </si>
  <si>
    <t>B-3-C547T</t>
  </si>
  <si>
    <t>Mesterséges intelligencia és marketing automatizálás</t>
  </si>
  <si>
    <t>TB-3-C547NE0</t>
  </si>
  <si>
    <t>TB-3-C547NS1</t>
  </si>
  <si>
    <t>BB-3-C547NE0</t>
  </si>
  <si>
    <t>BB-3-C547NS1</t>
  </si>
  <si>
    <t>B-3-M525T</t>
  </si>
  <si>
    <t>Meteorológiai ismeretek drón üzemeltetéséhez</t>
  </si>
  <si>
    <t>TB-3-M525NE0</t>
  </si>
  <si>
    <t>TB-3-M525NS1</t>
  </si>
  <si>
    <t>TB-0-M607T(vk)</t>
  </si>
  <si>
    <t>B-3-M518T</t>
  </si>
  <si>
    <t>Minőségmenedzsment I. (Lean, ISO, VDA)</t>
  </si>
  <si>
    <t>M-0-C107T</t>
  </si>
  <si>
    <t>Dr. Sas Zoltán</t>
  </si>
  <si>
    <t>K-M-0-A104T</t>
  </si>
  <si>
    <t>BK-M-0-A104NE0</t>
  </si>
  <si>
    <t>BK-M-0-A104NS1</t>
  </si>
  <si>
    <t>SZ-M-0-A104T</t>
  </si>
  <si>
    <t>SZ-M-0-A104LE0</t>
  </si>
  <si>
    <t>SZ-M-0-A104LS1</t>
  </si>
  <si>
    <t>B-3-M709T</t>
  </si>
  <si>
    <t>Műszaki diagnosztika II. (Ultrahang, termográfia, olajanalízis)</t>
  </si>
  <si>
    <t>TB-3-M709LE0</t>
  </si>
  <si>
    <t>TB-3-M709LS1</t>
  </si>
  <si>
    <t>B-0-M308T</t>
  </si>
  <si>
    <t>Műszaki fizika (Hő- és áramlástan)</t>
  </si>
  <si>
    <t>TB-0-M308NE0</t>
  </si>
  <si>
    <t>TB-0-M308NS1</t>
  </si>
  <si>
    <t>B-0-M105T</t>
  </si>
  <si>
    <t>TB-0-M105NE0</t>
  </si>
  <si>
    <t>TB-0-M105NS1</t>
  </si>
  <si>
    <t>B-1-M309T</t>
  </si>
  <si>
    <t>TB-1-M403LS1 angol(et)</t>
  </si>
  <si>
    <t>B-5-B101T</t>
  </si>
  <si>
    <t>TB-5-B101NE0</t>
  </si>
  <si>
    <t>BB-5-B101NE0</t>
  </si>
  <si>
    <t>B-4-C518T</t>
  </si>
  <si>
    <t>Művészetek és turizmus</t>
  </si>
  <si>
    <t>BB-4-C518LS1</t>
  </si>
  <si>
    <t>BB-1-A108NS1</t>
  </si>
  <si>
    <t>BB-1-A108LS1</t>
  </si>
  <si>
    <t>B-1-A104T</t>
  </si>
  <si>
    <t>BB-1-A104NS1</t>
  </si>
  <si>
    <t>TB-8-A112LS1</t>
  </si>
  <si>
    <t>BB-8-A112LS1</t>
  </si>
  <si>
    <t>TB-0-A302NE0</t>
  </si>
  <si>
    <t>BB-0-A302NE0</t>
  </si>
  <si>
    <t>K-B-0-A302T</t>
  </si>
  <si>
    <t>BK-B-0-A302NE0</t>
  </si>
  <si>
    <t>SZ-B-0-A302T</t>
  </si>
  <si>
    <t>SZ-B-0-A302LE0</t>
  </si>
  <si>
    <t>B-5-C520T</t>
  </si>
  <si>
    <t>Nemzetközi pénzügyek</t>
  </si>
  <si>
    <t>BB-5-C520NS1</t>
  </si>
  <si>
    <t>K-B-5-C520T</t>
  </si>
  <si>
    <t>BK-B-5-C520NS1</t>
  </si>
  <si>
    <t>F-1-B301T</t>
  </si>
  <si>
    <t>Nemzetközi tárgyalások idegen nyelven</t>
  </si>
  <si>
    <t>BF-1-B301LS1 angol</t>
  </si>
  <si>
    <t>BF-1-B301LS2 német</t>
  </si>
  <si>
    <t>B-0-C538T</t>
  </si>
  <si>
    <t>BB-0-C538NE0</t>
  </si>
  <si>
    <t>BB-0-C538LE0</t>
  </si>
  <si>
    <t>M-4-D005T</t>
  </si>
  <si>
    <t>BB-3-C439T</t>
  </si>
  <si>
    <t>BB-4-C105NS1 angol</t>
  </si>
  <si>
    <t>TB-4-C105LS2 német</t>
  </si>
  <si>
    <t>BB-4-C105LS2 német</t>
  </si>
  <si>
    <t>BB-4-C105NS2 német</t>
  </si>
  <si>
    <t>TB-4-C611NS1</t>
  </si>
  <si>
    <t>TB-4-C611T(et)</t>
  </si>
  <si>
    <t>BB-4-C611T(et)</t>
  </si>
  <si>
    <t>B-1-A109T</t>
  </si>
  <si>
    <t>Olasz általános nyelv I. (II. nyelv)</t>
  </si>
  <si>
    <t>BB-1-A109NS1</t>
  </si>
  <si>
    <t>B-1-A105T</t>
  </si>
  <si>
    <t>Olasz gazdasági szaknyelv I.</t>
  </si>
  <si>
    <t>BB-1-A105NS1</t>
  </si>
  <si>
    <t>B-8-A113T</t>
  </si>
  <si>
    <t>Olasz nyelvi szintfelmérő</t>
  </si>
  <si>
    <t>BB-B-8-A113T</t>
  </si>
  <si>
    <t>SZ-B-3-C522T</t>
  </si>
  <si>
    <t>Online társadalom és virtuális közösségek</t>
  </si>
  <si>
    <t>SZ-B-3-C522LE0</t>
  </si>
  <si>
    <t>SZ-B-3-C522LS1</t>
  </si>
  <si>
    <t>BB-0-C414T(vk)</t>
  </si>
  <si>
    <t>TB-0-C414T(vk)</t>
  </si>
  <si>
    <t>M-0-A107T</t>
  </si>
  <si>
    <t>Dr. Janóczki Mihály, Vavra Gábor Miklós</t>
  </si>
  <si>
    <t>TB-5-M404TL(vk)</t>
  </si>
  <si>
    <t>M-0-B103T</t>
  </si>
  <si>
    <t>BB-0-A208T(vk)</t>
  </si>
  <si>
    <t>TB-0-A208T(vk)</t>
  </si>
  <si>
    <t>TB-0-M405TL(vk)</t>
  </si>
  <si>
    <t>TB-0-M405TN(vk)</t>
  </si>
  <si>
    <t>B-0-C303T</t>
  </si>
  <si>
    <t>TB-0-C303NE0</t>
  </si>
  <si>
    <t>TB-0-C303NS1</t>
  </si>
  <si>
    <t>BB-0-C303NE0</t>
  </si>
  <si>
    <t>BB-0-C303NS1</t>
  </si>
  <si>
    <t>K-B-0-C303T</t>
  </si>
  <si>
    <t>BK-B-0-C303NE0</t>
  </si>
  <si>
    <t>BK-B-0-C303NS1</t>
  </si>
  <si>
    <t>B-3-M524T</t>
  </si>
  <si>
    <t>Pilóta nélküli légi járművek kezelésének alapjai</t>
  </si>
  <si>
    <t>Korcz Miklós Máté</t>
  </si>
  <si>
    <t>TB-3-M524NE0</t>
  </si>
  <si>
    <t>TB-3-M524NS1</t>
  </si>
  <si>
    <t>SZ-B-4-C620T</t>
  </si>
  <si>
    <t>SZ-B-4-C620T(vk)</t>
  </si>
  <si>
    <t>B-5-C523T</t>
  </si>
  <si>
    <t>Dr. Krupánszki Kornél</t>
  </si>
  <si>
    <t>TB-5-C523NE0</t>
  </si>
  <si>
    <t>TB-5-C523NS1</t>
  </si>
  <si>
    <t>BB-5-C523NE0</t>
  </si>
  <si>
    <t>BB-5-C523NS1</t>
  </si>
  <si>
    <t>K-B-5-C523T</t>
  </si>
  <si>
    <t>BK-B-5-C523NE0</t>
  </si>
  <si>
    <t>BK-B-5-C523NS1</t>
  </si>
  <si>
    <t>B-5-M610T</t>
  </si>
  <si>
    <t>B-3-M712T</t>
  </si>
  <si>
    <t>TB-3-M712LE0</t>
  </si>
  <si>
    <t>TB-3-M712LS1</t>
  </si>
  <si>
    <t>TB-3-M712NE0</t>
  </si>
  <si>
    <t>TB-3-M712NS1</t>
  </si>
  <si>
    <t>TB-3-M611T(vk)</t>
  </si>
  <si>
    <t>ERN-0-0040T</t>
  </si>
  <si>
    <t>Sociology of Tourism</t>
  </si>
  <si>
    <t>BERN-0-0040NE0</t>
  </si>
  <si>
    <t>BB-0-A209T(vk)</t>
  </si>
  <si>
    <t>TB-0-A303NE0</t>
  </si>
  <si>
    <t>TB-0-A303NS1</t>
  </si>
  <si>
    <t>TB-0-A303NS2</t>
  </si>
  <si>
    <t>BB-0-A303NE0</t>
  </si>
  <si>
    <t>BB-0-A303NS1</t>
  </si>
  <si>
    <t>BB-0-A303NS2</t>
  </si>
  <si>
    <t>BB-0-A303NS3</t>
  </si>
  <si>
    <t>BB-0-A303NS4</t>
  </si>
  <si>
    <t>K-B-0-A303T</t>
  </si>
  <si>
    <t>BK-B-0-A303NE0</t>
  </si>
  <si>
    <t>BK-B-0-A303NS1</t>
  </si>
  <si>
    <t>SZ-B-0-A303T</t>
  </si>
  <si>
    <t>Mészáros Tibor</t>
  </si>
  <si>
    <t>SZ-B-0-A303LE0</t>
  </si>
  <si>
    <t>SZ-B-0-A303LS1</t>
  </si>
  <si>
    <t>B-3-M519T</t>
  </si>
  <si>
    <t>B-0-C526T</t>
  </si>
  <si>
    <t>TB-0-C526NE0</t>
  </si>
  <si>
    <t>TB-0-C526NS1</t>
  </si>
  <si>
    <t>BB-0-C526NE0</t>
  </si>
  <si>
    <t>BB-0-C526NS1</t>
  </si>
  <si>
    <t>BB-0-C526NS2</t>
  </si>
  <si>
    <t>K-B-0-C526T</t>
  </si>
  <si>
    <t>BK-B-0-C526NE0</t>
  </si>
  <si>
    <t>BK-B-0-C526NS1</t>
  </si>
  <si>
    <t>SZ-B-0-C526T</t>
  </si>
  <si>
    <t>Fleisz Zoltán</t>
  </si>
  <si>
    <t>SZ-B-0-C526LE0</t>
  </si>
  <si>
    <t>SZ-B-0-C526LS1</t>
  </si>
  <si>
    <t>M-0-B301T</t>
  </si>
  <si>
    <t>BM-0-B301LE0</t>
  </si>
  <si>
    <t>BM-0-B301LS1</t>
  </si>
  <si>
    <t>MT-8-040T</t>
  </si>
  <si>
    <t>BMT-014TLS</t>
  </si>
  <si>
    <t>M-8-D890T</t>
  </si>
  <si>
    <t>F-8-K301T</t>
  </si>
  <si>
    <t>Szakdolgozat felkészítő - Kutatásmódszertan</t>
  </si>
  <si>
    <t>TF-8-K301LS1</t>
  </si>
  <si>
    <t>MT-039T</t>
  </si>
  <si>
    <t>Dr. Szaniszló Gábor</t>
  </si>
  <si>
    <t>BMT-039T</t>
  </si>
  <si>
    <t>Dr. Nagy Judit_BP</t>
  </si>
  <si>
    <t>Dr. Tóth Zsuzsanna_BP</t>
  </si>
  <si>
    <t>Dr. Grotte Judit_BP</t>
  </si>
  <si>
    <t>Mgr. Néveri Varagya Szilvia</t>
  </si>
  <si>
    <t>Néveri Varagya Szilvia_BP</t>
  </si>
  <si>
    <t>Dr. Tóth Zsuzsanna</t>
  </si>
  <si>
    <t>Aliné Dr. Peres Anna, Dr. Gondos Borbála, Egyed Szilárd, Pály Ildikó</t>
  </si>
  <si>
    <t>Dr. Várnai Ibolya, Pály Ildikó</t>
  </si>
  <si>
    <t>Horváth Zsuzsanna, Laki Balázs József, Pály Ildikó</t>
  </si>
  <si>
    <t>Dr. Juhász Krisztina, Dr. Köbli Ádám, Pály Ildikó</t>
  </si>
  <si>
    <t>Dr. Köbli Ádám, Dr. Várnai Ibolya, Dr. Vigh László, Pály Ildikó</t>
  </si>
  <si>
    <t>Dr. Grotte Judit_TB</t>
  </si>
  <si>
    <t>Dr. Grotte Judit_BP</t>
  </si>
  <si>
    <t>Preyer György_BP</t>
  </si>
  <si>
    <t>Kozma Gergely_BP</t>
  </si>
  <si>
    <t>Krompaszky Gábor_BP</t>
  </si>
  <si>
    <t>Landesz Katalin</t>
  </si>
  <si>
    <t>Landesz Katalin_BP</t>
  </si>
  <si>
    <t>Láng László_BP</t>
  </si>
  <si>
    <t>Maráczi Gábor_BP</t>
  </si>
  <si>
    <t>Bedő Viktória_BP</t>
  </si>
  <si>
    <t>Rafay János_BP</t>
  </si>
  <si>
    <t>Néveri Varagya Szilvia_TB</t>
  </si>
  <si>
    <t>Dr. Krupánszki Kornél_TB</t>
  </si>
  <si>
    <t>Dr. Zalahegyi Zoltán _TB</t>
  </si>
  <si>
    <t>Dr. Krupánszki Kornél_BP</t>
  </si>
  <si>
    <t>M-0-C314T</t>
  </si>
  <si>
    <t>F-0-D316T</t>
  </si>
  <si>
    <t>BF-0-D316LS1</t>
  </si>
  <si>
    <t>B-3-C543T</t>
  </si>
  <si>
    <t>Szállítmányozás és fuvarozás</t>
  </si>
  <si>
    <t>B-3-C539T</t>
  </si>
  <si>
    <t>Szálloda fejlesztés és üzemeltetés</t>
  </si>
  <si>
    <t>BB-3-C539NE0</t>
  </si>
  <si>
    <t>BB-3-C539NS1</t>
  </si>
  <si>
    <t>BB-3-C539LE0</t>
  </si>
  <si>
    <t>BB-3-C539LS1</t>
  </si>
  <si>
    <t>B-3-C626T</t>
  </si>
  <si>
    <t>Szállodai értékesítés és marketing</t>
  </si>
  <si>
    <t>Dr. Kárpáti-Daróczi Judit, Krompaszky Gábor</t>
  </si>
  <si>
    <t>BB-3-C626T(et)</t>
  </si>
  <si>
    <t>B-3-M513T</t>
  </si>
  <si>
    <t>Számítógéppel segített gyártás és mérőrendszerek</t>
  </si>
  <si>
    <t>F-0-D321T</t>
  </si>
  <si>
    <t>Számítógéppel segített gyártás és mérőrendszerek alapjai</t>
  </si>
  <si>
    <t>TB-0-A304NE0</t>
  </si>
  <si>
    <t>TB-0-A304NS1</t>
  </si>
  <si>
    <t>TB-0-A304NS2</t>
  </si>
  <si>
    <t>BB-0-A304NE0</t>
  </si>
  <si>
    <t>BB-0-A304NS1</t>
  </si>
  <si>
    <t>BB-0-A304NS2</t>
  </si>
  <si>
    <t>BB-0-A304NS3</t>
  </si>
  <si>
    <t>K-B-0-A304T</t>
  </si>
  <si>
    <t>BK-B-0-A304NE0</t>
  </si>
  <si>
    <t>BK-B-0-A304NS1</t>
  </si>
  <si>
    <t>SZ-B-0-A304T</t>
  </si>
  <si>
    <t>Farkas Imre</t>
  </si>
  <si>
    <t>SZ-B-0-A304LE0</t>
  </si>
  <si>
    <t>SZ-B-0-A304LS1</t>
  </si>
  <si>
    <t>TB-0-C529NE0</t>
  </si>
  <si>
    <t>TB-0-C529NS1</t>
  </si>
  <si>
    <t>BB-0-C529NE0</t>
  </si>
  <si>
    <t>BB-0-C529NS1</t>
  </si>
  <si>
    <t>K-B-0-C529T</t>
  </si>
  <si>
    <t>BK-B-0-C529NE0</t>
  </si>
  <si>
    <t>BK-B-0-C529NS1</t>
  </si>
  <si>
    <t>BF-0-C203LE0</t>
  </si>
  <si>
    <t>BF-0-C203LS1</t>
  </si>
  <si>
    <t>M-0-A112T</t>
  </si>
  <si>
    <t>BB-2-B304NE1</t>
  </si>
  <si>
    <t>BB-2-B304NE2</t>
  </si>
  <si>
    <t>K-B-2-B304T</t>
  </si>
  <si>
    <t>BK-B-2-B304NE0</t>
  </si>
  <si>
    <t>SZ-B-2-B304T</t>
  </si>
  <si>
    <t>SZ-B-2-B304LE0</t>
  </si>
  <si>
    <t>TB-8-K001NS1</t>
  </si>
  <si>
    <t>TB-8-K001NS2</t>
  </si>
  <si>
    <t>BB-8-K001NS3</t>
  </si>
  <si>
    <t>BB-8-K001NS4</t>
  </si>
  <si>
    <t>TB-8-K001NS3</t>
  </si>
  <si>
    <t>M-8-S101T</t>
  </si>
  <si>
    <t>SZ-M-8-S101T</t>
  </si>
  <si>
    <t>SZ-M-8-S101LS1</t>
  </si>
  <si>
    <t>SZ-B-8-K001T</t>
  </si>
  <si>
    <t>SZ-B-8-K001TS01</t>
  </si>
  <si>
    <t>K-M-0-C306T</t>
  </si>
  <si>
    <t>Termék-, kínálat- és márkapolitika</t>
  </si>
  <si>
    <t>BK-M-0-C306NE0</t>
  </si>
  <si>
    <t>Dr. Kovács András</t>
  </si>
  <si>
    <t>BK-M-0-C306NS1</t>
  </si>
  <si>
    <t>M-0-C306T</t>
  </si>
  <si>
    <t>SZ-M-0-C306T</t>
  </si>
  <si>
    <t>SZ-M-0-C306LE0</t>
  </si>
  <si>
    <t>SZ-M-0-C306LS1</t>
  </si>
  <si>
    <t>TB-8-A114NS1</t>
  </si>
  <si>
    <t>BK-B-8-A114NS7</t>
  </si>
  <si>
    <t>TB-8-A114NS3</t>
  </si>
  <si>
    <t>BB-8-A114NS7-túrázás 4 alkalom</t>
  </si>
  <si>
    <t>BB-0-C630T(vk)</t>
  </si>
  <si>
    <t>TB-0-C630T(vk)</t>
  </si>
  <si>
    <t>B-3-C536T</t>
  </si>
  <si>
    <t>Trendek és termékek</t>
  </si>
  <si>
    <t>BB-3-C536NE0</t>
  </si>
  <si>
    <t>BB-3-C536NS1</t>
  </si>
  <si>
    <t>BB-0-C418T(vk)</t>
  </si>
  <si>
    <t>BB-0-C633NE0(et)</t>
  </si>
  <si>
    <t>B-3-C550T</t>
  </si>
  <si>
    <t>BB-3-C550NS1</t>
  </si>
  <si>
    <t>BB-3-C550LS1</t>
  </si>
  <si>
    <t>B-0-A402T</t>
  </si>
  <si>
    <t>Turisztikai, utazási és vendéglátó jog</t>
  </si>
  <si>
    <t>BB-0-A402NE0</t>
  </si>
  <si>
    <t>B-5-C306T</t>
  </si>
  <si>
    <t>BB-5-C306NE0</t>
  </si>
  <si>
    <t>BB-5-C306NS1</t>
  </si>
  <si>
    <t>BB-5-C306LE0</t>
  </si>
  <si>
    <t>BB-5-C306LS1</t>
  </si>
  <si>
    <t>B-0-C531T</t>
  </si>
  <si>
    <t>BB-0-C531NE0</t>
  </si>
  <si>
    <t>BB-0-C531NS1</t>
  </si>
  <si>
    <t>BB-0-C531LE0</t>
  </si>
  <si>
    <t>BB-0-C531LS1</t>
  </si>
  <si>
    <t>BB-0-C201NE0</t>
  </si>
  <si>
    <t>TB-0-A110NE0</t>
  </si>
  <si>
    <t>TB-0-A110NS1</t>
  </si>
  <si>
    <t>TB-0-A110NS2</t>
  </si>
  <si>
    <t>BB-0-A110NE0</t>
  </si>
  <si>
    <t>BB-0-A110NS1</t>
  </si>
  <si>
    <t>BB-0-A110NS2</t>
  </si>
  <si>
    <t>BB-0-A110NS3</t>
  </si>
  <si>
    <t>K-B-0-A110T</t>
  </si>
  <si>
    <t>BK-B-0-A110NE0</t>
  </si>
  <si>
    <t>BK-B-0-A110NS1</t>
  </si>
  <si>
    <t>BB-0-A110NS4</t>
  </si>
  <si>
    <t>SZ-B-0-A110T</t>
  </si>
  <si>
    <t>SZ-B-0-A110LE0</t>
  </si>
  <si>
    <t>SZ-B-0-A110LS1</t>
  </si>
  <si>
    <t>SZ-B-3-C532T</t>
  </si>
  <si>
    <t>Vállalati menedzsment online környezetben</t>
  </si>
  <si>
    <t>Ferencz Zoltán</t>
  </si>
  <si>
    <t>SZ-B-3-C532LE0</t>
  </si>
  <si>
    <t>SZ-B-3-C532LS1</t>
  </si>
  <si>
    <t>B-3-C533T</t>
  </si>
  <si>
    <t>Vállalati rendezvények szervezése (gyakorlat)</t>
  </si>
  <si>
    <t>BB-3-C533NS1</t>
  </si>
  <si>
    <t>BB-3-C545NE0</t>
  </si>
  <si>
    <t>BB-3-C545NS1</t>
  </si>
  <si>
    <t>TB-3-C545NE0</t>
  </si>
  <si>
    <t>TB-3-C545NS1</t>
  </si>
  <si>
    <t>K-M-0-A105T</t>
  </si>
  <si>
    <t>BK-M-0-A105NE0</t>
  </si>
  <si>
    <t>BK-M-0-A105NS1</t>
  </si>
  <si>
    <t>M-0-A108T</t>
  </si>
  <si>
    <t>TM-0-A108LE0</t>
  </si>
  <si>
    <t>TM-0-A108LS1</t>
  </si>
  <si>
    <t>M-0-A105T</t>
  </si>
  <si>
    <t>SZ-M-0-A105T</t>
  </si>
  <si>
    <t>SZ-M-0-A105LE0</t>
  </si>
  <si>
    <t>SZ-M-0-A105LS1</t>
  </si>
  <si>
    <t>B-0-C305T</t>
  </si>
  <si>
    <t>Vendéglátó- és szállodai ismeretek</t>
  </si>
  <si>
    <t>BB-0-C305NE0</t>
  </si>
  <si>
    <t>BB-0-C305NS1</t>
  </si>
  <si>
    <t>BB-0-A210T(vk)</t>
  </si>
  <si>
    <t>TB-0-A210T(vk)</t>
  </si>
  <si>
    <t>B-3-M516T</t>
  </si>
  <si>
    <t>B-4-M710T</t>
  </si>
  <si>
    <t>Viselkedéskultúra és protokoll</t>
  </si>
  <si>
    <t>Számítógéppel seg. gyártás</t>
  </si>
  <si>
    <t>Kül. lézersugaras technológiák</t>
  </si>
  <si>
    <t>Műszaki szaknyelv I., német</t>
  </si>
  <si>
    <t>Félév eleji tájékoztató - általános (501, web)</t>
  </si>
  <si>
    <t>Félév eleji tájékoztató - általános (501, web, majd 215 web)</t>
  </si>
  <si>
    <t>Félév eleji tájékoztató - általános (201, web)</t>
  </si>
  <si>
    <t>Félév eleji tájékoztató - általános (201, web, majd 209 web)</t>
  </si>
  <si>
    <t>463</t>
  </si>
  <si>
    <t>https://teams.microsoft.com/meet/343174484488613?p=ExrkmTIlfW2ZpuLW3S</t>
  </si>
  <si>
    <t>TB-4-C101NS2 olasz</t>
  </si>
  <si>
    <t>BP- németET</t>
  </si>
  <si>
    <t>Baksa Dániel Gergely</t>
  </si>
  <si>
    <t>TB-0-A102NE1</t>
  </si>
  <si>
    <t>B-3-C406T</t>
  </si>
  <si>
    <t>KKV-k versenyképessége</t>
  </si>
  <si>
    <t>BB-3-C406LE0</t>
  </si>
  <si>
    <t>TB-0-A108NS3</t>
  </si>
  <si>
    <t>TB-1-A104T(et)</t>
  </si>
  <si>
    <t>TB-4-C105NS1 angol</t>
  </si>
  <si>
    <t>BB-4-C611NS2 angol</t>
  </si>
  <si>
    <t>Néver Varagya Szilvia_TB</t>
  </si>
  <si>
    <t>Néver Varagya Szilvia_BP</t>
  </si>
  <si>
    <t>Bev. az ell. men. (otthonról web) / Inf. r. fejl. (otthonról web)</t>
  </si>
  <si>
    <t>Sebestyén Bettina</t>
  </si>
  <si>
    <t>TB-1-M309NS1 angol</t>
  </si>
  <si>
    <t>Dr. Borbás Lajos_BP</t>
  </si>
  <si>
    <t>BB-8-A114NS2 BME Sportközpont</t>
  </si>
  <si>
    <t>BB-8-A114NS3 EduFit/Kondi</t>
  </si>
  <si>
    <t>BB-8-A114NS4 EduFit kondi</t>
  </si>
  <si>
    <t>BB-8-A114NS6  Elite Boxing</t>
  </si>
  <si>
    <t>BB-8-A114NS8 EduFit/Kondi</t>
  </si>
  <si>
    <t>Aliné Dr. Peres Anna, Dr. Gondos Borbála</t>
  </si>
  <si>
    <t>M-0-C408T</t>
  </si>
  <si>
    <t>BM-0-C408T</t>
  </si>
  <si>
    <t>BB-1-A104LS1(ET)</t>
  </si>
  <si>
    <t>x</t>
  </si>
  <si>
    <t>Angol gazdasági szaknyelv I., 3. csoport</t>
  </si>
  <si>
    <t>https://teams.microsoft.com/meet/323415932511651?p=7UtTbhoVPsuywQde7K</t>
  </si>
  <si>
    <t>Informatika, 1. csoport (web) / Angol gazd. szaknyelv I.</t>
  </si>
  <si>
    <t>BK-B-0-A101N(vk)</t>
  </si>
  <si>
    <t>BB-1-A103LS3</t>
  </si>
  <si>
    <t>TB-1-A103LS3</t>
  </si>
  <si>
    <t>B-4-C513T</t>
  </si>
  <si>
    <t>HSUP1 - From classroom to STARTUP 1</t>
  </si>
  <si>
    <t>B-4-C513NS1</t>
  </si>
  <si>
    <t>M-4-C605T</t>
  </si>
  <si>
    <t>KKV-k innovációja</t>
  </si>
  <si>
    <t>BM-4-C605L(vk)</t>
  </si>
  <si>
    <t>Virágh Andrea Ildikó</t>
  </si>
  <si>
    <t>B-1-A208T</t>
  </si>
  <si>
    <t>Német általános nyelv II. (II. nyelv)</t>
  </si>
  <si>
    <t>BB-1-A208T(et)</t>
  </si>
  <si>
    <t>Angol I., 3. csop. (otthon) / Nyelvi szintfelmérő elők. (otthon)</t>
  </si>
  <si>
    <t>Nyelvi záróvizgsa felkészítő</t>
  </si>
  <si>
    <t>https://teams.microsoft.com/meet/313737770886639?p=CnBFQTOfzJfpyliKEv</t>
  </si>
  <si>
    <t>Német nyelv I.</t>
  </si>
  <si>
    <t>16.00-17.30</t>
  </si>
  <si>
    <t>17.45-19.15</t>
  </si>
  <si>
    <t>16.00-tól</t>
  </si>
  <si>
    <t>19.15-ig</t>
  </si>
  <si>
    <t>Méréstechnika, 5. csoport (4) / Német nyelv I.</t>
  </si>
  <si>
    <r>
      <t>Közgazdaságtan II. (Tb.-ről web) /</t>
    </r>
    <r>
      <rPr>
        <sz val="9"/>
        <rFont val="Calibri"/>
        <family val="2"/>
        <charset val="238"/>
        <scheme val="minor"/>
      </rPr>
      <t xml:space="preserve"> Német nyelv I.</t>
    </r>
  </si>
  <si>
    <r>
      <t>Angol nyelv II. (otthonról web) /</t>
    </r>
    <r>
      <rPr>
        <sz val="9"/>
        <rFont val="Calibri"/>
        <family val="2"/>
        <charset val="238"/>
        <scheme val="minor"/>
      </rPr>
      <t xml:space="preserve"> Német nyelv 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</si>
</sst>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E]mmmm\ d\.;@"/>
  </numFmts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00B05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/>
    <xf numFmtId="0" fontId="5" fillId="0" borderId="0" xfId="0" applyFont="1"/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49" fontId="0" fillId="0" borderId="0" xfId="0" applyNumberFormat="1"/>
    <xf numFmtId="0" fontId="8" fillId="0" borderId="0" xfId="0" applyFont="1"/>
    <xf numFmtId="164" fontId="0" fillId="0" borderId="0" xfId="0" applyNumberFormat="1"/>
    <xf numFmtId="49" fontId="0" fillId="0" borderId="3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1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left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right" vertical="top"/>
    </xf>
    <xf numFmtId="0" fontId="3" fillId="0" borderId="0" xfId="0" applyFont="1"/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Adat\2.%20Iskola\8.%20Edutus\1.%20&#211;rarend,%20vizsgarend\25%20tavasz\Levelez&#337;s%20&#243;rarend%20250513.xlsx" TargetMode="External"/><Relationship Id="rId1" Type="http://schemas.openxmlformats.org/officeDocument/2006/relationships/externalLinkPath" Target="/Adat/2.%20Iskola/8.%20Edutus/1.%20&#211;rarend,%20vizsgarend/25%20tavasz/Levelez&#337;s%20&#243;rarend%2025051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Adat\2.%20Iskola\8.%20Edutus\1.%20&#211;rarend,%20vizsgarend\26%20tavasz\Levelez&#337;s%20&#243;rarend%20260515.xlsx" TargetMode="External"/><Relationship Id="rId1" Type="http://schemas.openxmlformats.org/officeDocument/2006/relationships/externalLinkPath" Target="/Adat/2.%20Iskola/8.%20Edutus/1.%20&#211;rarend,%20vizsgarend/26%20tavasz/Levelez&#337;s%20&#243;rarend%202605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géd"/>
      <sheetName val="Bp. terem"/>
      <sheetName val="Tb. terem"/>
      <sheetName val="Bp."/>
      <sheetName val="Tb."/>
      <sheetName val="Útmutató"/>
      <sheetName val="Alap"/>
      <sheetName val="Oktató"/>
      <sheetName val="B1"/>
      <sheetName val="1T"/>
      <sheetName val="B1M"/>
      <sheetName val="1E"/>
      <sheetName val="T1"/>
      <sheetName val="FK"/>
      <sheetName val="FM"/>
      <sheetName val="1Mű"/>
      <sheetName val="1Me"/>
      <sheetName val="T1M"/>
      <sheetName val="B2GI"/>
      <sheetName val="B2GN"/>
      <sheetName val="B2KL"/>
      <sheetName val="BKM"/>
      <sheetName val="B2KN"/>
      <sheetName val="B2M"/>
      <sheetName val="2E"/>
      <sheetName val="T2GI"/>
      <sheetName val="T2GN"/>
      <sheetName val="T2KL"/>
      <sheetName val="TKM"/>
      <sheetName val="T2KN"/>
      <sheetName val="2Mű"/>
      <sheetName val="2Me"/>
      <sheetName val="T2M"/>
      <sheetName val="B3GI"/>
      <sheetName val="B3GN"/>
      <sheetName val="B3KL"/>
      <sheetName val="B3KN"/>
      <sheetName val="T3GI"/>
      <sheetName val="T3GN"/>
      <sheetName val="T3KL"/>
      <sheetName val="T3KN"/>
      <sheetName val="3Mű"/>
      <sheetName val="3Me"/>
      <sheetName val="kurzusok"/>
    </sheetNames>
    <sheetDataSet>
      <sheetData sheetId="0">
        <row r="1">
          <cell r="A1" t="str">
            <v>Antalík Imrich</v>
          </cell>
          <cell r="C1">
            <v>201</v>
          </cell>
          <cell r="D1">
            <v>1</v>
          </cell>
        </row>
        <row r="2">
          <cell r="A2" t="str">
            <v>Balog Mónika</v>
          </cell>
          <cell r="C2">
            <v>202</v>
          </cell>
          <cell r="D2">
            <v>2</v>
          </cell>
        </row>
        <row r="3">
          <cell r="A3" t="str">
            <v>Barna Zsolt</v>
          </cell>
          <cell r="C3">
            <v>205</v>
          </cell>
          <cell r="D3">
            <v>3</v>
          </cell>
        </row>
        <row r="4">
          <cell r="A4" t="str">
            <v>Barócsi Zoltán</v>
          </cell>
          <cell r="C4">
            <v>206</v>
          </cell>
          <cell r="D4">
            <v>6</v>
          </cell>
        </row>
        <row r="5">
          <cell r="A5" t="str">
            <v>Belyó Pál</v>
          </cell>
          <cell r="C5">
            <v>207</v>
          </cell>
          <cell r="D5">
            <v>212</v>
          </cell>
        </row>
        <row r="6">
          <cell r="A6" t="str">
            <v>Borbás Lajos</v>
          </cell>
          <cell r="C6">
            <v>208</v>
          </cell>
          <cell r="D6">
            <v>213</v>
          </cell>
        </row>
        <row r="7">
          <cell r="A7" t="str">
            <v>Böröczki Ágoston</v>
          </cell>
          <cell r="C7">
            <v>209</v>
          </cell>
          <cell r="D7">
            <v>214</v>
          </cell>
        </row>
        <row r="8">
          <cell r="A8" t="str">
            <v>Brunner Zsuzsanna</v>
          </cell>
          <cell r="C8">
            <v>210</v>
          </cell>
          <cell r="D8">
            <v>215</v>
          </cell>
        </row>
        <row r="9">
          <cell r="A9" t="str">
            <v>Buda Lorina</v>
          </cell>
          <cell r="C9">
            <v>212</v>
          </cell>
          <cell r="D9">
            <v>216</v>
          </cell>
        </row>
        <row r="10">
          <cell r="A10" t="str">
            <v>Csépe Bálintné</v>
          </cell>
          <cell r="C10">
            <v>214</v>
          </cell>
          <cell r="D10">
            <v>217</v>
          </cell>
        </row>
        <row r="11">
          <cell r="A11" t="str">
            <v>Cservenyi Dóra</v>
          </cell>
          <cell r="C11">
            <v>215</v>
          </cell>
          <cell r="D11">
            <v>401</v>
          </cell>
        </row>
        <row r="12">
          <cell r="A12" t="str">
            <v>Deés Szilvia</v>
          </cell>
          <cell r="C12">
            <v>217</v>
          </cell>
          <cell r="D12">
            <v>402</v>
          </cell>
        </row>
        <row r="13">
          <cell r="A13" t="str">
            <v>Dobos Ádám</v>
          </cell>
          <cell r="D13">
            <v>403</v>
          </cell>
        </row>
        <row r="14">
          <cell r="A14" t="str">
            <v>Dornyi-Kovács Barbara</v>
          </cell>
          <cell r="D14">
            <v>408</v>
          </cell>
        </row>
        <row r="15">
          <cell r="A15" t="str">
            <v>Duga Zsófia</v>
          </cell>
          <cell r="D15">
            <v>501</v>
          </cell>
        </row>
        <row r="16">
          <cell r="A16" t="str">
            <v>Ferencz-Antal Klára</v>
          </cell>
          <cell r="D16">
            <v>601</v>
          </cell>
        </row>
        <row r="17">
          <cell r="A17" t="str">
            <v>Fiamné T. Nagy Judit</v>
          </cell>
          <cell r="D17">
            <v>603</v>
          </cell>
        </row>
        <row r="18">
          <cell r="A18" t="str">
            <v>Gaál Béla</v>
          </cell>
          <cell r="D18">
            <v>604</v>
          </cell>
        </row>
        <row r="19">
          <cell r="A19" t="str">
            <v>Gellért Judit</v>
          </cell>
          <cell r="D19">
            <v>605</v>
          </cell>
        </row>
        <row r="20">
          <cell r="A20" t="str">
            <v>Gondos Borbála</v>
          </cell>
          <cell r="D20" t="str">
            <v>A/Nae.</v>
          </cell>
        </row>
        <row r="21">
          <cell r="A21" t="str">
            <v>Havasi Bálint</v>
          </cell>
          <cell r="D21" t="str">
            <v>Passzív</v>
          </cell>
        </row>
        <row r="22">
          <cell r="A22" t="str">
            <v>Havasi Zoltán</v>
          </cell>
        </row>
        <row r="23">
          <cell r="A23" t="str">
            <v>Janóczki Mihály</v>
          </cell>
        </row>
        <row r="24">
          <cell r="A24" t="str">
            <v>Juhász Krisztina</v>
          </cell>
        </row>
        <row r="25">
          <cell r="A25" t="str">
            <v>Kárpáti-Daróczi Judit</v>
          </cell>
        </row>
        <row r="26">
          <cell r="A26" t="str">
            <v>Kovács Gergely</v>
          </cell>
        </row>
        <row r="27">
          <cell r="A27" t="str">
            <v>Köbli Ádám</v>
          </cell>
        </row>
        <row r="28">
          <cell r="A28" t="str">
            <v>Krupánszkyné Léhárt Marianna</v>
          </cell>
        </row>
        <row r="29">
          <cell r="A29" t="str">
            <v>Labossa Ildikó</v>
          </cell>
        </row>
        <row r="30">
          <cell r="A30" t="str">
            <v>Lábszki József</v>
          </cell>
        </row>
        <row r="31">
          <cell r="A31" t="str">
            <v>Lakatos Péter</v>
          </cell>
        </row>
        <row r="32">
          <cell r="A32" t="str">
            <v>Lányi Márton</v>
          </cell>
        </row>
        <row r="33">
          <cell r="A33" t="str">
            <v>Menich-Jónás Judit</v>
          </cell>
        </row>
        <row r="34">
          <cell r="A34" t="str">
            <v>Molnár László</v>
          </cell>
        </row>
        <row r="35">
          <cell r="A35" t="str">
            <v>Molnárné Dőry Zsófia</v>
          </cell>
        </row>
        <row r="36">
          <cell r="A36" t="str">
            <v>Nagy Róbert</v>
          </cell>
        </row>
        <row r="37">
          <cell r="A37" t="str">
            <v>Nagyné Csóti Beáta</v>
          </cell>
        </row>
        <row r="38">
          <cell r="A38" t="str">
            <v>Nemes Ágnes</v>
          </cell>
        </row>
        <row r="39">
          <cell r="A39" t="str">
            <v>Némethné Gál Andrea</v>
          </cell>
        </row>
        <row r="40">
          <cell r="A40" t="str">
            <v>Nyeste Zsolt</v>
          </cell>
        </row>
        <row r="41">
          <cell r="A41" t="str">
            <v>Palotai Péter</v>
          </cell>
        </row>
        <row r="42">
          <cell r="A42" t="str">
            <v>Papp Vanda</v>
          </cell>
        </row>
        <row r="43">
          <cell r="A43" t="str">
            <v>Peredy Zoltán</v>
          </cell>
        </row>
        <row r="44">
          <cell r="A44" t="str">
            <v>Piroska László</v>
          </cell>
        </row>
        <row r="45">
          <cell r="A45" t="str">
            <v>Reményi Dominika</v>
          </cell>
        </row>
        <row r="46">
          <cell r="A46" t="str">
            <v>Sárkány Péter</v>
          </cell>
        </row>
        <row r="47">
          <cell r="A47" t="str">
            <v>Szabó Zsófia</v>
          </cell>
        </row>
        <row r="48">
          <cell r="A48" t="str">
            <v>Szamosi Barna</v>
          </cell>
        </row>
        <row r="49">
          <cell r="A49" t="str">
            <v>Szentgyörgyiné Gyöngyösi Éva</v>
          </cell>
        </row>
        <row r="50">
          <cell r="A50" t="str">
            <v>Tóth Éva</v>
          </cell>
        </row>
        <row r="51">
          <cell r="A51" t="str">
            <v>Török István</v>
          </cell>
        </row>
        <row r="52">
          <cell r="A52" t="str">
            <v>Valkó Vivien</v>
          </cell>
        </row>
        <row r="53">
          <cell r="A53" t="str">
            <v>Varga István</v>
          </cell>
        </row>
        <row r="54">
          <cell r="A54" t="str">
            <v>Vavra Gábor</v>
          </cell>
        </row>
        <row r="55">
          <cell r="A55" t="str">
            <v>Várnai Ibolya</v>
          </cell>
        </row>
        <row r="56">
          <cell r="A56" t="str">
            <v>Vigh László</v>
          </cell>
        </row>
        <row r="57">
          <cell r="A57" t="str">
            <v>Zalahegyi Zoltán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">
          <cell r="E1" t="str">
            <v>Kurzuskód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géd"/>
      <sheetName val="kurzusok"/>
      <sheetName val="Bp. terem"/>
      <sheetName val="Tb. terem"/>
      <sheetName val="Bp."/>
      <sheetName val="Tb."/>
      <sheetName val="Útmutató"/>
      <sheetName val="Alap"/>
      <sheetName val="Oktató"/>
      <sheetName val="B1"/>
      <sheetName val="1T"/>
      <sheetName val="FK"/>
      <sheetName val="BM"/>
      <sheetName val="E"/>
      <sheetName val="K"/>
      <sheetName val="T1"/>
      <sheetName val="FM"/>
      <sheetName val="1Mű"/>
      <sheetName val="1Me"/>
      <sheetName val="TM"/>
      <sheetName val="B2GI"/>
      <sheetName val="BGK"/>
      <sheetName val="B2GN"/>
      <sheetName val="B2KL"/>
      <sheetName val="B2KM"/>
      <sheetName val="B2KN"/>
      <sheetName val="2T"/>
      <sheetName val="T2GI"/>
      <sheetName val="TGK"/>
      <sheetName val="T2GN"/>
      <sheetName val="T2KL"/>
      <sheetName val="T2KM"/>
      <sheetName val="T2KN"/>
      <sheetName val="2Mű"/>
      <sheetName val="2Me"/>
      <sheetName val="B3GI"/>
      <sheetName val="B3GN"/>
      <sheetName val="B3KL"/>
      <sheetName val="B3KM"/>
      <sheetName val="B3KN"/>
      <sheetName val="T3GI"/>
      <sheetName val="T3GN"/>
      <sheetName val="T3KL"/>
      <sheetName val="T3KM"/>
      <sheetName val="T3KN"/>
      <sheetName val="MF"/>
      <sheetName val="MűL"/>
      <sheetName val="MM"/>
      <sheetName val="MK"/>
      <sheetName val="MeL"/>
      <sheetName val="MR"/>
    </sheetNames>
    <sheetDataSet>
      <sheetData sheetId="0">
        <row r="1">
          <cell r="A1" t="str">
            <v>Antalík Imrich</v>
          </cell>
        </row>
        <row r="2">
          <cell r="A2" t="str">
            <v>Árendás Bence</v>
          </cell>
        </row>
        <row r="3">
          <cell r="A3" t="str">
            <v>Balog Mónika</v>
          </cell>
        </row>
        <row r="4">
          <cell r="A4" t="str">
            <v>Barna Zsolt</v>
          </cell>
        </row>
        <row r="5">
          <cell r="A5" t="str">
            <v>Barócsi Zoltán</v>
          </cell>
        </row>
        <row r="6">
          <cell r="A6" t="str">
            <v>Belyó Pál</v>
          </cell>
        </row>
        <row r="7">
          <cell r="A7" t="str">
            <v>Bíró Csaba</v>
          </cell>
        </row>
        <row r="8">
          <cell r="A8" t="str">
            <v>Borbás Lajos</v>
          </cell>
        </row>
        <row r="9">
          <cell r="A9" t="str">
            <v>Böröczki Ágoston</v>
          </cell>
        </row>
        <row r="10">
          <cell r="A10" t="str">
            <v>Brunner Zsuzsanna</v>
          </cell>
        </row>
        <row r="11">
          <cell r="A11" t="str">
            <v>Buda Lorina</v>
          </cell>
        </row>
        <row r="12">
          <cell r="A12" t="str">
            <v>Cservenyi Dóra</v>
          </cell>
        </row>
        <row r="13">
          <cell r="A13" t="str">
            <v>Deés Szilvia</v>
          </cell>
        </row>
        <row r="14">
          <cell r="A14" t="str">
            <v>Dobos Ádám</v>
          </cell>
        </row>
        <row r="15">
          <cell r="A15" t="str">
            <v>Dzur Annamária</v>
          </cell>
        </row>
        <row r="16">
          <cell r="A16" t="str">
            <v>Duchai Márta</v>
          </cell>
        </row>
        <row r="17">
          <cell r="A17" t="str">
            <v>Duga Zsófia</v>
          </cell>
        </row>
        <row r="18">
          <cell r="A18" t="str">
            <v>Ferencz-Antal Klára</v>
          </cell>
        </row>
        <row r="19">
          <cell r="A19" t="str">
            <v>Gaál Béla</v>
          </cell>
        </row>
        <row r="20">
          <cell r="A20" t="str">
            <v>Gellért Judit</v>
          </cell>
        </row>
        <row r="21">
          <cell r="A21" t="str">
            <v>Gondos Borbála</v>
          </cell>
        </row>
        <row r="22">
          <cell r="A22" t="str">
            <v>Gyalogos Norbert</v>
          </cell>
        </row>
        <row r="23">
          <cell r="A23" t="str">
            <v>Havasi Zoltán</v>
          </cell>
        </row>
        <row r="24">
          <cell r="A24" t="str">
            <v>Janóczki Mihály</v>
          </cell>
        </row>
        <row r="25">
          <cell r="A25" t="str">
            <v>Juhász Krisztina</v>
          </cell>
        </row>
        <row r="26">
          <cell r="A26" t="str">
            <v>Kasza József</v>
          </cell>
        </row>
        <row r="27">
          <cell r="A27" t="str">
            <v>Kárpáti-Daróczi Judit</v>
          </cell>
        </row>
        <row r="28">
          <cell r="A28" t="str">
            <v>Korcz Miklós Máté</v>
          </cell>
        </row>
        <row r="29">
          <cell r="A29" t="str">
            <v>Kovács Cecília</v>
          </cell>
        </row>
        <row r="30">
          <cell r="A30" t="str">
            <v>Kovács Gergely</v>
          </cell>
        </row>
        <row r="31">
          <cell r="A31" t="str">
            <v>Köbli Ádám</v>
          </cell>
        </row>
        <row r="32">
          <cell r="A32" t="str">
            <v>Krupánszki Kornél</v>
          </cell>
        </row>
        <row r="33">
          <cell r="A33" t="str">
            <v>Krupánszkyné Léhárt Marianna</v>
          </cell>
        </row>
        <row r="34">
          <cell r="A34" t="str">
            <v>Labossa Ildikó</v>
          </cell>
        </row>
        <row r="35">
          <cell r="A35" t="str">
            <v>Lábszki József</v>
          </cell>
        </row>
        <row r="36">
          <cell r="A36" t="str">
            <v>Lakatos Péter</v>
          </cell>
        </row>
        <row r="37">
          <cell r="A37" t="str">
            <v>Laki Balázs</v>
          </cell>
        </row>
        <row r="38">
          <cell r="A38" t="str">
            <v>Lukács András</v>
          </cell>
        </row>
        <row r="39">
          <cell r="A39" t="str">
            <v>Mészáros Sándor</v>
          </cell>
        </row>
        <row r="40">
          <cell r="A40" t="str">
            <v>Miklós Ilona</v>
          </cell>
        </row>
        <row r="41">
          <cell r="A41" t="str">
            <v>Molnár László</v>
          </cell>
        </row>
        <row r="42">
          <cell r="A42" t="str">
            <v>Molnárné Dőry Zsófia</v>
          </cell>
        </row>
        <row r="43">
          <cell r="A43" t="str">
            <v>Nagy Judit</v>
          </cell>
        </row>
        <row r="44">
          <cell r="A44" t="str">
            <v>Nagy Mónika</v>
          </cell>
        </row>
        <row r="45">
          <cell r="A45" t="str">
            <v>Nagy Róbert</v>
          </cell>
        </row>
        <row r="46">
          <cell r="A46" t="str">
            <v>Nagyné Csóti Beáta</v>
          </cell>
        </row>
        <row r="47">
          <cell r="A47" t="str">
            <v>Némethné Gál Andrea</v>
          </cell>
        </row>
        <row r="48">
          <cell r="A48" t="str">
            <v>Nyeste Zsolt</v>
          </cell>
        </row>
        <row r="49">
          <cell r="A49" t="str">
            <v>Palotai Péter</v>
          </cell>
        </row>
        <row r="50">
          <cell r="A50" t="str">
            <v>Papp Vanda</v>
          </cell>
        </row>
        <row r="51">
          <cell r="A51" t="str">
            <v>Peredy Zoltán</v>
          </cell>
        </row>
        <row r="52">
          <cell r="A52" t="str">
            <v>Peres Anna</v>
          </cell>
        </row>
        <row r="53">
          <cell r="A53" t="str">
            <v>Péter Sára</v>
          </cell>
        </row>
        <row r="54">
          <cell r="A54" t="str">
            <v>Piroska László</v>
          </cell>
        </row>
        <row r="55">
          <cell r="A55" t="str">
            <v>Póka Viktor</v>
          </cell>
        </row>
        <row r="56">
          <cell r="A56" t="str">
            <v>Rózsa Zoltán</v>
          </cell>
        </row>
        <row r="57">
          <cell r="A57" t="str">
            <v>Sárkány Péter</v>
          </cell>
        </row>
        <row r="58">
          <cell r="A58" t="str">
            <v>Szabó Tünde</v>
          </cell>
        </row>
        <row r="59">
          <cell r="A59" t="str">
            <v>Szabó Zsófia</v>
          </cell>
        </row>
        <row r="60">
          <cell r="A60" t="str">
            <v>Szamosi Barna</v>
          </cell>
        </row>
        <row r="61">
          <cell r="A61" t="str">
            <v>Szentgyörgyiné Gyöngyösi Éva</v>
          </cell>
        </row>
        <row r="62">
          <cell r="A62" t="str">
            <v>Szilágyi Zoltán</v>
          </cell>
        </row>
        <row r="63">
          <cell r="A63" t="str">
            <v>Tarján Gábor</v>
          </cell>
        </row>
        <row r="64">
          <cell r="A64" t="str">
            <v>Tóth Zsuzsanna</v>
          </cell>
        </row>
        <row r="65">
          <cell r="A65" t="str">
            <v>Varga István</v>
          </cell>
        </row>
        <row r="66">
          <cell r="A66" t="str">
            <v>Várnai Ibolya</v>
          </cell>
        </row>
        <row r="67">
          <cell r="A67" t="str">
            <v>Vavra Gábor</v>
          </cell>
        </row>
        <row r="68">
          <cell r="A68" t="str">
            <v>Vigh László</v>
          </cell>
        </row>
        <row r="69">
          <cell r="A69" t="str">
            <v>Wellner András Csaba</v>
          </cell>
        </row>
        <row r="70">
          <cell r="A70" t="str">
            <v>Zalahegyi Zoltán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4"/>
  <sheetViews>
    <sheetView topLeftCell="C103" workbookViewId="0">
      <selection activeCell="P115" sqref="P115"/>
    </sheetView>
  </sheetViews>
  <sheetFormatPr defaultRowHeight="14.4" x14ac:dyDescent="0.3"/>
  <cols>
    <col min="1" max="1" width="16.33203125" customWidth="1"/>
    <col min="3" max="4" width="9.109375" style="2"/>
    <col min="7" max="7" width="14.88671875" customWidth="1"/>
    <col min="16" max="16" width="9.6640625" bestFit="1" customWidth="1"/>
    <col min="21" max="21" width="9.6640625" bestFit="1" customWidth="1"/>
  </cols>
  <sheetData>
    <row r="1" spans="1:21" x14ac:dyDescent="0.3">
      <c r="A1" s="20" t="s">
        <v>744</v>
      </c>
      <c r="C1" s="2">
        <v>201</v>
      </c>
      <c r="D1" s="2">
        <v>1</v>
      </c>
      <c r="F1">
        <v>1</v>
      </c>
      <c r="G1" s="11" t="s">
        <v>58</v>
      </c>
      <c r="I1" s="11" t="s">
        <v>442</v>
      </c>
      <c r="J1">
        <v>904</v>
      </c>
      <c r="K1">
        <v>905</v>
      </c>
      <c r="L1" s="11"/>
      <c r="N1" t="s">
        <v>1228</v>
      </c>
      <c r="O1" t="s">
        <v>375</v>
      </c>
      <c r="P1">
        <f>VLOOKUP(N1,kurzusok!E:G,3,FALSE)</f>
        <v>198</v>
      </c>
      <c r="S1" t="s">
        <v>1227</v>
      </c>
      <c r="T1" t="s">
        <v>375</v>
      </c>
      <c r="U1">
        <f>VLOOKUP(S1,kurzusok!E:G,3,FALSE)</f>
        <v>146</v>
      </c>
    </row>
    <row r="2" spans="1:21" x14ac:dyDescent="0.3">
      <c r="A2" s="20" t="s">
        <v>132</v>
      </c>
      <c r="C2" s="2">
        <v>202</v>
      </c>
      <c r="D2" s="2">
        <v>3</v>
      </c>
      <c r="F2">
        <v>2</v>
      </c>
      <c r="G2" s="11" t="s">
        <v>59</v>
      </c>
      <c r="I2" s="11" t="s">
        <v>443</v>
      </c>
      <c r="J2">
        <v>911</v>
      </c>
      <c r="K2">
        <v>912</v>
      </c>
      <c r="L2" s="11"/>
      <c r="N2" t="s">
        <v>1230</v>
      </c>
      <c r="O2" t="s">
        <v>374</v>
      </c>
      <c r="P2" s="36">
        <f>VLOOKUP(N2,kurzusok!E:G,3,FALSE)+P3</f>
        <v>216</v>
      </c>
      <c r="S2" s="20" t="s">
        <v>1229</v>
      </c>
      <c r="T2" s="20" t="s">
        <v>374</v>
      </c>
      <c r="U2" s="36">
        <f>VLOOKUP(S2,kurzusok!E:G,3,FALSE)+U3</f>
        <v>158</v>
      </c>
    </row>
    <row r="3" spans="1:21" x14ac:dyDescent="0.3">
      <c r="A3" s="20" t="s">
        <v>752</v>
      </c>
      <c r="C3" s="2">
        <v>203</v>
      </c>
      <c r="D3" s="2">
        <v>4</v>
      </c>
      <c r="F3">
        <v>3</v>
      </c>
      <c r="G3" s="11" t="s">
        <v>60</v>
      </c>
      <c r="I3" s="11" t="s">
        <v>444</v>
      </c>
      <c r="J3">
        <v>918</v>
      </c>
      <c r="K3">
        <v>919</v>
      </c>
      <c r="L3" s="11"/>
      <c r="N3" s="20" t="s">
        <v>1232</v>
      </c>
      <c r="O3" s="20" t="s">
        <v>374</v>
      </c>
      <c r="P3">
        <f>VLOOKUP(N3,kurzusok!E:G,3,FALSE)</f>
        <v>8</v>
      </c>
      <c r="S3" s="20" t="s">
        <v>1231</v>
      </c>
      <c r="T3" s="20" t="s">
        <v>374</v>
      </c>
      <c r="U3">
        <f>VLOOKUP(S3,kurzusok!E:G,3,FALSE)</f>
        <v>47</v>
      </c>
    </row>
    <row r="4" spans="1:21" x14ac:dyDescent="0.3">
      <c r="A4" s="20" t="s">
        <v>70</v>
      </c>
      <c r="C4" s="2">
        <v>205</v>
      </c>
      <c r="D4" s="2">
        <v>6</v>
      </c>
      <c r="F4">
        <v>4</v>
      </c>
      <c r="G4" s="11" t="s">
        <v>61</v>
      </c>
      <c r="I4" s="11" t="s">
        <v>445</v>
      </c>
      <c r="J4">
        <v>925</v>
      </c>
      <c r="K4">
        <v>926</v>
      </c>
      <c r="L4" s="11"/>
      <c r="N4" s="20" t="s">
        <v>1234</v>
      </c>
      <c r="O4" s="20" t="s">
        <v>8</v>
      </c>
      <c r="P4">
        <f>VLOOKUP(N4,kurzusok!E:G,3,FALSE)</f>
        <v>69</v>
      </c>
      <c r="S4" s="20" t="s">
        <v>1233</v>
      </c>
      <c r="T4" s="20" t="s">
        <v>8</v>
      </c>
      <c r="U4">
        <f>VLOOKUP(S4,kurzusok!E:G,3,FALSE)</f>
        <v>119</v>
      </c>
    </row>
    <row r="5" spans="1:21" x14ac:dyDescent="0.3">
      <c r="A5" s="20" t="s">
        <v>533</v>
      </c>
      <c r="C5" s="2">
        <v>206</v>
      </c>
      <c r="D5" s="2">
        <v>212</v>
      </c>
      <c r="F5">
        <v>5</v>
      </c>
      <c r="G5" s="11" t="s">
        <v>62</v>
      </c>
      <c r="I5" s="11" t="s">
        <v>446</v>
      </c>
      <c r="J5">
        <v>1002</v>
      </c>
      <c r="K5">
        <v>1003</v>
      </c>
      <c r="L5" s="11"/>
      <c r="N5" s="20" t="s">
        <v>1236</v>
      </c>
      <c r="O5" s="20" t="s">
        <v>8</v>
      </c>
      <c r="P5">
        <f>VLOOKUP(N5,kurzusok!E:G,3,FALSE)</f>
        <v>69</v>
      </c>
      <c r="S5" s="20" t="s">
        <v>1235</v>
      </c>
      <c r="T5" s="12" t="s">
        <v>265</v>
      </c>
      <c r="U5">
        <f>VLOOKUP(S5,kurzusok!E:G,3,FALSE)</f>
        <v>20</v>
      </c>
    </row>
    <row r="6" spans="1:21" x14ac:dyDescent="0.3">
      <c r="A6" s="20" t="s">
        <v>35</v>
      </c>
      <c r="C6" s="2">
        <v>207</v>
      </c>
      <c r="D6" s="2">
        <v>213</v>
      </c>
      <c r="F6">
        <v>6</v>
      </c>
      <c r="G6" s="11" t="s">
        <v>63</v>
      </c>
      <c r="I6" s="11" t="s">
        <v>447</v>
      </c>
      <c r="J6">
        <v>1009</v>
      </c>
      <c r="K6">
        <v>1010</v>
      </c>
      <c r="L6" s="11"/>
      <c r="N6" s="20" t="s">
        <v>1238</v>
      </c>
      <c r="O6" s="12" t="s">
        <v>267</v>
      </c>
      <c r="P6" s="36">
        <f>VLOOKUP(N6,kurzusok!E:G,3,FALSE)+P8</f>
        <v>49</v>
      </c>
      <c r="S6" s="20" t="s">
        <v>1237</v>
      </c>
      <c r="T6" s="12" t="s">
        <v>266</v>
      </c>
      <c r="U6">
        <f>VLOOKUP(S6,kurzusok!E:G,3,FALSE)</f>
        <v>2</v>
      </c>
    </row>
    <row r="7" spans="1:21" x14ac:dyDescent="0.3">
      <c r="A7" s="20" t="s">
        <v>534</v>
      </c>
      <c r="C7" s="2">
        <v>208</v>
      </c>
      <c r="D7" s="2">
        <v>214</v>
      </c>
      <c r="F7">
        <v>7</v>
      </c>
      <c r="G7" s="11" t="s">
        <v>64</v>
      </c>
      <c r="I7" s="11" t="s">
        <v>448</v>
      </c>
      <c r="J7">
        <v>1016</v>
      </c>
      <c r="K7">
        <v>1017</v>
      </c>
      <c r="L7" s="11"/>
      <c r="N7" s="20" t="s">
        <v>1240</v>
      </c>
      <c r="O7" s="12" t="s">
        <v>268</v>
      </c>
      <c r="P7" s="36">
        <f>VLOOKUP(N7,kurzusok!E:G,3,FALSE)+P9</f>
        <v>29</v>
      </c>
      <c r="S7" s="20" t="s">
        <v>1239</v>
      </c>
      <c r="T7" s="12" t="s">
        <v>267</v>
      </c>
      <c r="U7">
        <f>VLOOKUP(S7,kurzusok!E:G,3,FALSE)</f>
        <v>6</v>
      </c>
    </row>
    <row r="8" spans="1:21" x14ac:dyDescent="0.3">
      <c r="A8" s="20" t="s">
        <v>41</v>
      </c>
      <c r="C8" s="2">
        <v>209</v>
      </c>
      <c r="D8" s="2">
        <v>215</v>
      </c>
      <c r="I8" s="11" t="s">
        <v>449</v>
      </c>
      <c r="J8">
        <v>1023</v>
      </c>
      <c r="K8">
        <v>1024</v>
      </c>
      <c r="L8" s="11"/>
      <c r="N8" s="20" t="s">
        <v>1771</v>
      </c>
      <c r="O8" s="20" t="s">
        <v>885</v>
      </c>
      <c r="P8">
        <f>VLOOKUP(N8,kurzusok!E:G,3,FALSE)</f>
        <v>12</v>
      </c>
      <c r="S8" s="20" t="s">
        <v>1241</v>
      </c>
      <c r="T8" s="12" t="s">
        <v>268</v>
      </c>
      <c r="U8" s="36">
        <f>VLOOKUP(S8,kurzusok!E:G,3,FALSE)+U9</f>
        <v>12</v>
      </c>
    </row>
    <row r="9" spans="1:21" x14ac:dyDescent="0.3">
      <c r="A9" s="20" t="s">
        <v>47</v>
      </c>
      <c r="C9" s="2">
        <v>210</v>
      </c>
      <c r="D9" s="2">
        <v>216</v>
      </c>
      <c r="F9">
        <v>904</v>
      </c>
      <c r="G9" s="13">
        <v>46269</v>
      </c>
      <c r="I9" s="11" t="s">
        <v>550</v>
      </c>
      <c r="J9">
        <v>1030</v>
      </c>
      <c r="K9">
        <v>1031</v>
      </c>
      <c r="L9" s="11"/>
      <c r="N9" s="20" t="s">
        <v>1242</v>
      </c>
      <c r="O9" s="20" t="s">
        <v>885</v>
      </c>
      <c r="P9">
        <f>VLOOKUP(N9,kurzusok!E:G,3,FALSE)</f>
        <v>7</v>
      </c>
      <c r="S9" s="20" t="s">
        <v>1243</v>
      </c>
      <c r="T9" s="20" t="s">
        <v>885</v>
      </c>
      <c r="U9">
        <f>VLOOKUP(S9,kurzusok!E:G,3,FALSE)</f>
        <v>11</v>
      </c>
    </row>
    <row r="10" spans="1:21" x14ac:dyDescent="0.3">
      <c r="A10" s="20" t="s">
        <v>540</v>
      </c>
      <c r="C10" s="2">
        <v>214</v>
      </c>
      <c r="D10" s="2">
        <v>217</v>
      </c>
      <c r="F10">
        <v>905</v>
      </c>
      <c r="G10" s="13">
        <v>46270</v>
      </c>
      <c r="I10" s="11" t="s">
        <v>450</v>
      </c>
      <c r="J10">
        <v>1106</v>
      </c>
      <c r="K10">
        <v>1107</v>
      </c>
      <c r="L10" s="11"/>
      <c r="N10" s="20" t="s">
        <v>914</v>
      </c>
      <c r="O10" s="20" t="s">
        <v>25</v>
      </c>
      <c r="P10">
        <f>VLOOKUP(N10,kurzusok!E:G,3,FALSE)</f>
        <v>165</v>
      </c>
      <c r="S10" s="20" t="s">
        <v>916</v>
      </c>
      <c r="T10" s="20" t="s">
        <v>25</v>
      </c>
      <c r="U10">
        <f>VLOOKUP(S10,kurzusok!E:G,3,FALSE)</f>
        <v>120</v>
      </c>
    </row>
    <row r="11" spans="1:21" x14ac:dyDescent="0.3">
      <c r="A11" s="20" t="s">
        <v>207</v>
      </c>
      <c r="C11" s="2">
        <v>217</v>
      </c>
      <c r="D11" s="2">
        <v>401</v>
      </c>
      <c r="F11">
        <v>911</v>
      </c>
      <c r="G11" s="13">
        <v>46276</v>
      </c>
      <c r="I11" s="11" t="s">
        <v>451</v>
      </c>
      <c r="J11">
        <v>1113</v>
      </c>
      <c r="K11">
        <v>1114</v>
      </c>
      <c r="L11" s="11"/>
      <c r="N11" s="20" t="s">
        <v>915</v>
      </c>
      <c r="O11" s="20" t="s">
        <v>25</v>
      </c>
      <c r="P11">
        <f>VLOOKUP(N11,kurzusok!E:G,3,FALSE)</f>
        <v>165</v>
      </c>
      <c r="S11" s="20" t="s">
        <v>917</v>
      </c>
      <c r="T11" s="20" t="s">
        <v>25</v>
      </c>
      <c r="U11">
        <f>VLOOKUP(S11,kurzusok!E:G,3,FALSE)</f>
        <v>120</v>
      </c>
    </row>
    <row r="12" spans="1:21" x14ac:dyDescent="0.3">
      <c r="A12" s="20" t="s">
        <v>27</v>
      </c>
      <c r="D12" s="2">
        <v>402</v>
      </c>
      <c r="F12">
        <v>912</v>
      </c>
      <c r="G12" s="13">
        <v>46277</v>
      </c>
      <c r="I12" s="11" t="s">
        <v>452</v>
      </c>
      <c r="J12">
        <v>1120</v>
      </c>
      <c r="K12">
        <v>1121</v>
      </c>
      <c r="L12" s="11"/>
      <c r="N12" s="20" t="s">
        <v>1244</v>
      </c>
      <c r="O12" s="20" t="s">
        <v>84</v>
      </c>
      <c r="P12" s="36">
        <f>VLOOKUP(N12,kurzusok!E:G,3,FALSE)+P13</f>
        <v>171</v>
      </c>
      <c r="S12" s="20" t="s">
        <v>1245</v>
      </c>
      <c r="T12" s="20" t="s">
        <v>84</v>
      </c>
      <c r="U12">
        <f>VLOOKUP(S12,kurzusok!E:G,3,FALSE)</f>
        <v>92</v>
      </c>
    </row>
    <row r="13" spans="1:21" x14ac:dyDescent="0.3">
      <c r="A13" s="20" t="s">
        <v>277</v>
      </c>
      <c r="D13" s="2">
        <v>403</v>
      </c>
      <c r="F13">
        <v>918</v>
      </c>
      <c r="G13" s="13">
        <v>46283</v>
      </c>
      <c r="I13" s="11" t="s">
        <v>453</v>
      </c>
      <c r="J13">
        <v>1127</v>
      </c>
      <c r="K13">
        <v>1128</v>
      </c>
      <c r="L13" s="11"/>
      <c r="N13" s="20" t="s">
        <v>1246</v>
      </c>
      <c r="O13" s="20" t="s">
        <v>1247</v>
      </c>
      <c r="P13">
        <f>VLOOKUP(N13,kurzusok!E:G,3,FALSE)</f>
        <v>117</v>
      </c>
      <c r="S13" s="20" t="s">
        <v>937</v>
      </c>
      <c r="T13" s="20" t="s">
        <v>371</v>
      </c>
      <c r="U13">
        <f>VLOOKUP(S13,kurzusok!E:G,3,FALSE)</f>
        <v>115</v>
      </c>
    </row>
    <row r="14" spans="1:21" x14ac:dyDescent="0.3">
      <c r="A14" s="20" t="s">
        <v>743</v>
      </c>
      <c r="D14" s="2">
        <v>404</v>
      </c>
      <c r="F14">
        <v>919</v>
      </c>
      <c r="G14" s="13">
        <v>46284</v>
      </c>
      <c r="I14" s="11" t="s">
        <v>454</v>
      </c>
      <c r="J14">
        <v>1204</v>
      </c>
      <c r="K14">
        <v>1205</v>
      </c>
      <c r="N14" s="20" t="s">
        <v>1248</v>
      </c>
      <c r="O14" s="20" t="s">
        <v>371</v>
      </c>
      <c r="P14">
        <f>VLOOKUP(N14,kurzusok!E:G,3,FALSE)</f>
        <v>81</v>
      </c>
      <c r="S14" s="20" t="s">
        <v>938</v>
      </c>
      <c r="T14" s="20" t="s">
        <v>371</v>
      </c>
      <c r="U14">
        <f>VLOOKUP(S14,kurzusok!E:G,3,FALSE)</f>
        <v>115</v>
      </c>
    </row>
    <row r="15" spans="1:21" x14ac:dyDescent="0.3">
      <c r="A15" s="20" t="s">
        <v>276</v>
      </c>
      <c r="D15" s="2">
        <v>408</v>
      </c>
      <c r="F15">
        <v>925</v>
      </c>
      <c r="G15" s="13">
        <v>46290</v>
      </c>
      <c r="I15" s="11" t="s">
        <v>455</v>
      </c>
      <c r="J15">
        <v>1211</v>
      </c>
      <c r="K15">
        <v>1212</v>
      </c>
      <c r="N15" s="20" t="s">
        <v>1249</v>
      </c>
      <c r="O15" s="20" t="s">
        <v>371</v>
      </c>
      <c r="P15">
        <f>VLOOKUP(N15,kurzusok!E:G,3,FALSE)</f>
        <v>81</v>
      </c>
      <c r="S15" s="20" t="s">
        <v>1250</v>
      </c>
      <c r="T15" s="20" t="s">
        <v>83</v>
      </c>
      <c r="U15">
        <f>VLOOKUP(S15,kurzusok!E:G,3,FALSE)</f>
        <v>113</v>
      </c>
    </row>
    <row r="16" spans="1:21" x14ac:dyDescent="0.3">
      <c r="A16" s="20" t="s">
        <v>120</v>
      </c>
      <c r="D16" s="2">
        <v>501</v>
      </c>
      <c r="F16">
        <v>926</v>
      </c>
      <c r="G16" s="13">
        <v>46291</v>
      </c>
      <c r="N16" s="20" t="s">
        <v>1251</v>
      </c>
      <c r="O16" s="20" t="s">
        <v>83</v>
      </c>
      <c r="P16">
        <f>VLOOKUP(N16,kurzusok!E:G,3,FALSE)</f>
        <v>206</v>
      </c>
      <c r="S16" s="38" t="s">
        <v>1252</v>
      </c>
      <c r="T16" s="38" t="s">
        <v>83</v>
      </c>
      <c r="U16">
        <f>VLOOKUP(S16,kurzusok!E:G,3,FALSE)</f>
        <v>113</v>
      </c>
    </row>
    <row r="17" spans="1:21" x14ac:dyDescent="0.3">
      <c r="A17" s="20" t="s">
        <v>307</v>
      </c>
      <c r="D17" s="2">
        <v>601</v>
      </c>
      <c r="F17">
        <v>1002</v>
      </c>
      <c r="G17" s="13">
        <v>46297</v>
      </c>
      <c r="N17" s="38" t="s">
        <v>1253</v>
      </c>
      <c r="O17" s="38" t="s">
        <v>83</v>
      </c>
      <c r="P17">
        <f>VLOOKUP(N17,kurzusok!E:G,3,FALSE)</f>
        <v>206</v>
      </c>
      <c r="S17" s="20" t="s">
        <v>1573</v>
      </c>
      <c r="T17" s="20" t="s">
        <v>789</v>
      </c>
      <c r="U17">
        <f>VLOOKUP(S17,kurzusok!E:G,3,FALSE)</f>
        <v>0</v>
      </c>
    </row>
    <row r="18" spans="1:21" x14ac:dyDescent="0.3">
      <c r="A18" s="20" t="s">
        <v>281</v>
      </c>
      <c r="D18" s="2">
        <v>603</v>
      </c>
      <c r="F18">
        <v>1003</v>
      </c>
      <c r="G18" s="13">
        <v>46298</v>
      </c>
      <c r="N18" s="20" t="s">
        <v>1254</v>
      </c>
      <c r="O18" s="20" t="s">
        <v>789</v>
      </c>
      <c r="P18">
        <f>VLOOKUP(N18,kurzusok!E:G,3,FALSE)</f>
        <v>0</v>
      </c>
      <c r="S18" s="20" t="s">
        <v>791</v>
      </c>
      <c r="T18" s="37" t="s">
        <v>269</v>
      </c>
      <c r="U18">
        <f>VLOOKUP(S18,kurzusok!E:G,3,FALSE)</f>
        <v>21</v>
      </c>
    </row>
    <row r="19" spans="1:21" x14ac:dyDescent="0.3">
      <c r="A19" s="20" t="s">
        <v>40</v>
      </c>
      <c r="D19" s="2">
        <v>604</v>
      </c>
      <c r="F19">
        <v>1009</v>
      </c>
      <c r="G19" s="13">
        <v>46304</v>
      </c>
      <c r="N19" s="20" t="s">
        <v>790</v>
      </c>
      <c r="O19" s="37" t="s">
        <v>269</v>
      </c>
      <c r="P19">
        <f>VLOOKUP(N19,kurzusok!E:G,3,FALSE)</f>
        <v>0</v>
      </c>
      <c r="S19" s="20" t="s">
        <v>1255</v>
      </c>
      <c r="T19" s="12" t="s">
        <v>270</v>
      </c>
      <c r="U19">
        <f>VLOOKUP(S19,kurzusok!E:G,3,FALSE)</f>
        <v>19</v>
      </c>
    </row>
    <row r="20" spans="1:21" x14ac:dyDescent="0.3">
      <c r="A20" s="20" t="s">
        <v>417</v>
      </c>
      <c r="D20" s="2">
        <v>605</v>
      </c>
      <c r="F20">
        <v>1010</v>
      </c>
      <c r="G20" s="13">
        <v>46305</v>
      </c>
      <c r="N20" s="20" t="s">
        <v>1256</v>
      </c>
      <c r="O20" s="12" t="s">
        <v>270</v>
      </c>
      <c r="P20">
        <f>VLOOKUP(N20,kurzusok!E:G,3,FALSE)</f>
        <v>22</v>
      </c>
      <c r="S20" s="20" t="s">
        <v>991</v>
      </c>
      <c r="T20" s="20" t="s">
        <v>512</v>
      </c>
      <c r="U20">
        <f>VLOOKUP(S20,kurzusok!E:G,3,FALSE)</f>
        <v>13</v>
      </c>
    </row>
    <row r="21" spans="1:21" x14ac:dyDescent="0.3">
      <c r="A21" s="20" t="s">
        <v>319</v>
      </c>
      <c r="D21" s="2" t="s">
        <v>317</v>
      </c>
      <c r="F21">
        <v>1016</v>
      </c>
      <c r="G21" s="13">
        <v>46311</v>
      </c>
      <c r="N21" s="20" t="s">
        <v>990</v>
      </c>
      <c r="O21" s="20" t="s">
        <v>512</v>
      </c>
      <c r="P21">
        <f>VLOOKUP(N21,kurzusok!E:G,3,FALSE)</f>
        <v>13</v>
      </c>
      <c r="S21" s="20" t="s">
        <v>1257</v>
      </c>
      <c r="T21" s="20" t="s">
        <v>1258</v>
      </c>
      <c r="U21" t="e">
        <f>VLOOKUP(S21,kurzusok!E:G,3,FALSE)</f>
        <v>#N/A</v>
      </c>
    </row>
    <row r="22" spans="1:21" x14ac:dyDescent="0.3">
      <c r="A22" s="20" t="s">
        <v>32</v>
      </c>
      <c r="D22" s="2" t="s">
        <v>221</v>
      </c>
      <c r="F22">
        <v>1017</v>
      </c>
      <c r="G22" s="13">
        <v>46312</v>
      </c>
      <c r="N22" s="20" t="s">
        <v>1259</v>
      </c>
      <c r="O22" s="20" t="s">
        <v>1258</v>
      </c>
      <c r="P22">
        <f>VLOOKUP(N22,kurzusok!E:G,3,FALSE)</f>
        <v>6</v>
      </c>
      <c r="S22" s="20" t="s">
        <v>1260</v>
      </c>
      <c r="T22" s="20" t="s">
        <v>271</v>
      </c>
      <c r="U22">
        <f>VLOOKUP(S22,kurzusok!E:G,3,FALSE)</f>
        <v>14</v>
      </c>
    </row>
    <row r="23" spans="1:21" x14ac:dyDescent="0.3">
      <c r="A23" s="20" t="s">
        <v>548</v>
      </c>
      <c r="F23">
        <v>1023</v>
      </c>
      <c r="G23" s="13">
        <v>46318</v>
      </c>
      <c r="N23" s="20" t="s">
        <v>793</v>
      </c>
      <c r="O23" s="20" t="s">
        <v>422</v>
      </c>
      <c r="P23">
        <f>VLOOKUP(N23,kurzusok!E:G,3,FALSE)</f>
        <v>10</v>
      </c>
      <c r="S23" s="20" t="s">
        <v>794</v>
      </c>
      <c r="T23" s="20" t="s">
        <v>422</v>
      </c>
      <c r="U23">
        <f>VLOOKUP(S23,kurzusok!E:G,3,FALSE)</f>
        <v>20</v>
      </c>
    </row>
    <row r="24" spans="1:21" x14ac:dyDescent="0.3">
      <c r="A24" s="20" t="s">
        <v>280</v>
      </c>
      <c r="F24">
        <v>1024</v>
      </c>
      <c r="G24" s="13">
        <v>46319</v>
      </c>
      <c r="N24" s="20" t="s">
        <v>924</v>
      </c>
      <c r="O24" s="20" t="s">
        <v>294</v>
      </c>
      <c r="P24">
        <f>VLOOKUP(N24,kurzusok!E:G,3,FALSE)</f>
        <v>20</v>
      </c>
      <c r="S24" s="20" t="s">
        <v>926</v>
      </c>
      <c r="T24" s="20" t="s">
        <v>294</v>
      </c>
      <c r="U24">
        <f>VLOOKUP(S24,kurzusok!E:G,3,FALSE)</f>
        <v>3</v>
      </c>
    </row>
    <row r="25" spans="1:21" x14ac:dyDescent="0.3">
      <c r="A25" s="20" t="s">
        <v>38</v>
      </c>
      <c r="F25">
        <v>1030</v>
      </c>
      <c r="G25" s="13">
        <v>46325</v>
      </c>
      <c r="N25" s="20" t="s">
        <v>925</v>
      </c>
      <c r="O25" s="20" t="s">
        <v>294</v>
      </c>
      <c r="P25">
        <f>VLOOKUP(N25,kurzusok!E:G,3,FALSE)</f>
        <v>20</v>
      </c>
      <c r="S25" s="20" t="s">
        <v>927</v>
      </c>
      <c r="T25" s="20" t="s">
        <v>294</v>
      </c>
      <c r="U25">
        <f>VLOOKUP(S25,kurzusok!E:G,3,FALSE)</f>
        <v>3</v>
      </c>
    </row>
    <row r="26" spans="1:21" x14ac:dyDescent="0.3">
      <c r="A26" s="20" t="s">
        <v>546</v>
      </c>
      <c r="F26">
        <v>1031</v>
      </c>
      <c r="G26" s="13">
        <v>46326</v>
      </c>
      <c r="N26" s="20" t="s">
        <v>1261</v>
      </c>
      <c r="O26" s="20" t="s">
        <v>31</v>
      </c>
      <c r="P26">
        <f>VLOOKUP(N26,kurzusok!E:G,3,FALSE)</f>
        <v>41</v>
      </c>
      <c r="S26" s="20" t="s">
        <v>1262</v>
      </c>
      <c r="T26" s="20" t="s">
        <v>31</v>
      </c>
      <c r="U26">
        <f>VLOOKUP(S26,kurzusok!E:G,3,FALSE)</f>
        <v>45</v>
      </c>
    </row>
    <row r="27" spans="1:21" x14ac:dyDescent="0.3">
      <c r="A27" s="20" t="s">
        <v>9</v>
      </c>
      <c r="F27">
        <v>1106</v>
      </c>
      <c r="G27" s="13">
        <v>46332</v>
      </c>
      <c r="N27" s="20" t="s">
        <v>1263</v>
      </c>
      <c r="O27" s="20" t="s">
        <v>31</v>
      </c>
      <c r="P27">
        <f>VLOOKUP(N27,kurzusok!E:G,3,FALSE)</f>
        <v>41</v>
      </c>
      <c r="S27" s="20" t="s">
        <v>1264</v>
      </c>
      <c r="T27" s="20" t="s">
        <v>31</v>
      </c>
      <c r="U27">
        <f>VLOOKUP(S27,kurzusok!E:G,3,FALSE)</f>
        <v>45</v>
      </c>
    </row>
    <row r="28" spans="1:21" x14ac:dyDescent="0.3">
      <c r="A28" s="20" t="s">
        <v>133</v>
      </c>
      <c r="F28">
        <v>1107</v>
      </c>
      <c r="G28" s="13">
        <v>46333</v>
      </c>
      <c r="N28" s="20" t="s">
        <v>1265</v>
      </c>
      <c r="O28" s="20" t="s">
        <v>115</v>
      </c>
      <c r="P28">
        <f>VLOOKUP(N28,kurzusok!E:G,3,FALSE)</f>
        <v>44</v>
      </c>
      <c r="S28" s="20" t="s">
        <v>1266</v>
      </c>
      <c r="T28" s="20" t="s">
        <v>115</v>
      </c>
      <c r="U28">
        <f>VLOOKUP(S28,kurzusok!E:G,3,FALSE)</f>
        <v>45</v>
      </c>
    </row>
    <row r="29" spans="1:21" x14ac:dyDescent="0.3">
      <c r="A29" s="20" t="s">
        <v>535</v>
      </c>
      <c r="F29">
        <v>1113</v>
      </c>
      <c r="G29" s="13">
        <v>46339</v>
      </c>
      <c r="N29" s="20" t="s">
        <v>1267</v>
      </c>
      <c r="O29" s="20" t="s">
        <v>92</v>
      </c>
      <c r="P29">
        <f>VLOOKUP(N29,kurzusok!E:G,3,FALSE)</f>
        <v>35</v>
      </c>
      <c r="S29" s="20" t="s">
        <v>1268</v>
      </c>
      <c r="T29" s="20" t="s">
        <v>92</v>
      </c>
      <c r="U29">
        <f>VLOOKUP(S29,kurzusok!E:G,3,FALSE)</f>
        <v>44</v>
      </c>
    </row>
    <row r="30" spans="1:21" x14ac:dyDescent="0.3">
      <c r="A30" s="20" t="s">
        <v>415</v>
      </c>
      <c r="F30">
        <v>1114</v>
      </c>
      <c r="G30" s="13">
        <v>46340</v>
      </c>
      <c r="N30" s="20" t="s">
        <v>1269</v>
      </c>
      <c r="O30" s="20" t="s">
        <v>92</v>
      </c>
      <c r="P30">
        <f>VLOOKUP(N30,kurzusok!E:G,3,FALSE)</f>
        <v>35</v>
      </c>
      <c r="S30" s="20" t="s">
        <v>1270</v>
      </c>
      <c r="T30" s="20" t="s">
        <v>92</v>
      </c>
      <c r="U30">
        <f>VLOOKUP(S30,kurzusok!E:G,3,FALSE)</f>
        <v>44</v>
      </c>
    </row>
    <row r="31" spans="1:21" x14ac:dyDescent="0.3">
      <c r="A31" s="20" t="s">
        <v>321</v>
      </c>
      <c r="F31">
        <v>1120</v>
      </c>
      <c r="G31" s="13">
        <v>46346</v>
      </c>
      <c r="N31" s="20" t="s">
        <v>1271</v>
      </c>
      <c r="O31" s="20" t="s">
        <v>102</v>
      </c>
      <c r="P31">
        <f>VLOOKUP(N31,kurzusok!E:G,3,FALSE)</f>
        <v>63</v>
      </c>
      <c r="S31" s="20" t="s">
        <v>1272</v>
      </c>
      <c r="T31" s="20" t="s">
        <v>102</v>
      </c>
      <c r="U31">
        <f>VLOOKUP(S31,kurzusok!E:G,3,FALSE)</f>
        <v>56</v>
      </c>
    </row>
    <row r="32" spans="1:21" x14ac:dyDescent="0.3">
      <c r="A32" s="20" t="s">
        <v>220</v>
      </c>
      <c r="F32">
        <v>1121</v>
      </c>
      <c r="G32" s="13">
        <v>46347</v>
      </c>
      <c r="N32" s="20" t="s">
        <v>1273</v>
      </c>
      <c r="O32" s="20" t="s">
        <v>102</v>
      </c>
      <c r="P32">
        <f>VLOOKUP(N32,kurzusok!E:G,3,FALSE)</f>
        <v>63</v>
      </c>
      <c r="S32" s="20" t="s">
        <v>1274</v>
      </c>
      <c r="T32" s="20" t="s">
        <v>102</v>
      </c>
      <c r="U32">
        <f>VLOOKUP(S32,kurzusok!E:G,3,FALSE)</f>
        <v>56</v>
      </c>
    </row>
    <row r="33" spans="1:21" x14ac:dyDescent="0.3">
      <c r="A33" s="20" t="s">
        <v>217</v>
      </c>
      <c r="F33">
        <v>1127</v>
      </c>
      <c r="G33" s="13">
        <v>46353</v>
      </c>
      <c r="N33" s="20" t="s">
        <v>1275</v>
      </c>
      <c r="O33" s="20" t="s">
        <v>138</v>
      </c>
      <c r="P33">
        <f>VLOOKUP(N33,kurzusok!E:G,3,FALSE)</f>
        <v>48</v>
      </c>
      <c r="S33" s="20" t="s">
        <v>1276</v>
      </c>
      <c r="T33" s="20" t="s">
        <v>138</v>
      </c>
      <c r="U33">
        <f>VLOOKUP(S33,kurzusok!E:G,3,FALSE)</f>
        <v>48</v>
      </c>
    </row>
    <row r="34" spans="1:21" x14ac:dyDescent="0.3">
      <c r="A34" s="20" t="s">
        <v>413</v>
      </c>
      <c r="F34">
        <v>1128</v>
      </c>
      <c r="G34" s="13">
        <v>46354</v>
      </c>
      <c r="N34" s="20" t="s">
        <v>1277</v>
      </c>
      <c r="O34" s="20" t="s">
        <v>96</v>
      </c>
      <c r="P34">
        <f>VLOOKUP(N34,kurzusok!E:G,3,FALSE)</f>
        <v>20</v>
      </c>
      <c r="S34" s="20" t="s">
        <v>1278</v>
      </c>
      <c r="T34" s="20" t="s">
        <v>96</v>
      </c>
      <c r="U34">
        <f>VLOOKUP(S34,kurzusok!E:G,3,FALSE)</f>
        <v>16</v>
      </c>
    </row>
    <row r="35" spans="1:21" x14ac:dyDescent="0.3">
      <c r="A35" s="20" t="s">
        <v>421</v>
      </c>
      <c r="F35">
        <v>1204</v>
      </c>
      <c r="G35" s="13">
        <v>46360</v>
      </c>
      <c r="N35" s="20" t="s">
        <v>1279</v>
      </c>
      <c r="O35" s="20" t="s">
        <v>96</v>
      </c>
      <c r="P35">
        <f>VLOOKUP(N35,kurzusok!E:G,3,FALSE)</f>
        <v>20</v>
      </c>
      <c r="S35" s="20" t="s">
        <v>1280</v>
      </c>
      <c r="T35" s="20" t="s">
        <v>96</v>
      </c>
      <c r="U35">
        <f>VLOOKUP(S35,kurzusok!E:G,3,FALSE)</f>
        <v>16</v>
      </c>
    </row>
    <row r="36" spans="1:21" x14ac:dyDescent="0.3">
      <c r="A36" s="20" t="s">
        <v>412</v>
      </c>
      <c r="F36">
        <v>1205</v>
      </c>
      <c r="G36" s="13">
        <v>46361</v>
      </c>
      <c r="N36" s="20" t="s">
        <v>1281</v>
      </c>
      <c r="O36" s="20" t="s">
        <v>91</v>
      </c>
      <c r="P36">
        <f>VLOOKUP(N36,kurzusok!E:G,3,FALSE)</f>
        <v>13</v>
      </c>
      <c r="S36" s="20" t="s">
        <v>1282</v>
      </c>
      <c r="T36" s="20" t="s">
        <v>91</v>
      </c>
      <c r="U36">
        <f>VLOOKUP(S36,kurzusok!E:G,3,FALSE)</f>
        <v>29</v>
      </c>
    </row>
    <row r="37" spans="1:21" x14ac:dyDescent="0.3">
      <c r="A37" s="20" t="s">
        <v>742</v>
      </c>
      <c r="F37">
        <v>1211</v>
      </c>
      <c r="G37" s="13">
        <v>46367</v>
      </c>
      <c r="N37" s="20" t="s">
        <v>1283</v>
      </c>
      <c r="O37" s="20" t="s">
        <v>91</v>
      </c>
      <c r="P37">
        <f>VLOOKUP(N37,kurzusok!E:G,3,FALSE)</f>
        <v>13</v>
      </c>
      <c r="S37" s="20" t="s">
        <v>1284</v>
      </c>
      <c r="T37" s="20" t="s">
        <v>91</v>
      </c>
      <c r="U37">
        <f>VLOOKUP(S37,kurzusok!E:G,3,FALSE)</f>
        <v>29</v>
      </c>
    </row>
    <row r="38" spans="1:21" x14ac:dyDescent="0.3">
      <c r="A38" s="20" t="s">
        <v>567</v>
      </c>
      <c r="F38">
        <v>1212</v>
      </c>
      <c r="G38" s="13">
        <v>46368</v>
      </c>
      <c r="N38" s="20" t="s">
        <v>1285</v>
      </c>
      <c r="O38" s="20" t="s">
        <v>39</v>
      </c>
      <c r="P38">
        <f>VLOOKUP(N38,kurzusok!E:G,3,FALSE)</f>
        <v>15</v>
      </c>
      <c r="S38" s="20" t="s">
        <v>1286</v>
      </c>
      <c r="T38" s="20" t="s">
        <v>383</v>
      </c>
      <c r="U38">
        <f>VLOOKUP(S38,kurzusok!E:G,3,FALSE)</f>
        <v>5</v>
      </c>
    </row>
    <row r="39" spans="1:21" x14ac:dyDescent="0.3">
      <c r="A39" s="20" t="s">
        <v>306</v>
      </c>
      <c r="F39">
        <v>922</v>
      </c>
      <c r="G39" s="13">
        <v>46287</v>
      </c>
      <c r="N39" s="20" t="s">
        <v>1287</v>
      </c>
      <c r="O39" s="20" t="s">
        <v>139</v>
      </c>
      <c r="P39">
        <f>VLOOKUP(N39,kurzusok!E:G,3,FALSE)</f>
        <v>25</v>
      </c>
      <c r="S39" s="20" t="s">
        <v>1288</v>
      </c>
      <c r="T39" s="20" t="s">
        <v>383</v>
      </c>
      <c r="U39">
        <f>VLOOKUP(S39,kurzusok!E:G,3,FALSE)</f>
        <v>5</v>
      </c>
    </row>
    <row r="40" spans="1:21" x14ac:dyDescent="0.3">
      <c r="A40" s="20" t="s">
        <v>547</v>
      </c>
      <c r="F40">
        <v>1013</v>
      </c>
      <c r="G40" s="13">
        <v>46308</v>
      </c>
      <c r="N40" s="20" t="s">
        <v>1289</v>
      </c>
      <c r="O40" s="20" t="s">
        <v>140</v>
      </c>
      <c r="P40">
        <f>VLOOKUP(N40,kurzusok!E:G,3,FALSE)</f>
        <v>35</v>
      </c>
      <c r="S40" s="20" t="s">
        <v>1290</v>
      </c>
      <c r="T40" s="20" t="s">
        <v>39</v>
      </c>
      <c r="U40">
        <f>VLOOKUP(S40,kurzusok!E:G,3,FALSE)</f>
        <v>10</v>
      </c>
    </row>
    <row r="41" spans="1:21" x14ac:dyDescent="0.3">
      <c r="A41" s="20" t="s">
        <v>48</v>
      </c>
      <c r="F41">
        <v>1027</v>
      </c>
      <c r="G41" s="13">
        <v>46322</v>
      </c>
      <c r="N41" s="20" t="s">
        <v>1291</v>
      </c>
      <c r="O41" s="20" t="s">
        <v>30</v>
      </c>
      <c r="P41">
        <f>VLOOKUP(N41,kurzusok!E:G,3,FALSE)</f>
        <v>36</v>
      </c>
      <c r="S41" s="20" t="s">
        <v>1292</v>
      </c>
      <c r="T41" s="20" t="s">
        <v>139</v>
      </c>
      <c r="U41">
        <f>VLOOKUP(S41,kurzusok!E:G,3,FALSE)</f>
        <v>22</v>
      </c>
    </row>
    <row r="42" spans="1:21" x14ac:dyDescent="0.3">
      <c r="A42" s="20" t="s">
        <v>219</v>
      </c>
      <c r="G42" s="13"/>
      <c r="N42" s="20" t="s">
        <v>1293</v>
      </c>
      <c r="O42" s="20" t="s">
        <v>30</v>
      </c>
      <c r="P42">
        <f>VLOOKUP(N42,kurzusok!E:G,3,FALSE)</f>
        <v>36</v>
      </c>
      <c r="S42" s="20" t="s">
        <v>1294</v>
      </c>
      <c r="T42" s="20" t="s">
        <v>140</v>
      </c>
      <c r="U42">
        <f>VLOOKUP(S42,kurzusok!E:G,3,FALSE)</f>
        <v>38</v>
      </c>
    </row>
    <row r="43" spans="1:21" x14ac:dyDescent="0.3">
      <c r="A43" s="20" t="s">
        <v>418</v>
      </c>
      <c r="N43" s="20" t="s">
        <v>1295</v>
      </c>
      <c r="O43" s="20" t="s">
        <v>93</v>
      </c>
      <c r="P43">
        <f>VLOOKUP(N43,kurzusok!E:G,3,FALSE)</f>
        <v>24</v>
      </c>
      <c r="S43" s="20" t="s">
        <v>1296</v>
      </c>
      <c r="T43" s="20" t="s">
        <v>30</v>
      </c>
      <c r="U43">
        <f>VLOOKUP(S43,kurzusok!E:G,3,FALSE)</f>
        <v>41</v>
      </c>
    </row>
    <row r="44" spans="1:21" x14ac:dyDescent="0.3">
      <c r="A44" s="20" t="s">
        <v>543</v>
      </c>
      <c r="N44" s="20" t="s">
        <v>1297</v>
      </c>
      <c r="O44" s="20" t="s">
        <v>93</v>
      </c>
      <c r="P44">
        <f>VLOOKUP(N44,kurzusok!E:G,3,FALSE)</f>
        <v>24</v>
      </c>
      <c r="S44" s="20" t="s">
        <v>1298</v>
      </c>
      <c r="T44" s="20" t="s">
        <v>30</v>
      </c>
      <c r="U44">
        <f>VLOOKUP(S44,kurzusok!E:G,3,FALSE)</f>
        <v>41</v>
      </c>
    </row>
    <row r="45" spans="1:21" x14ac:dyDescent="0.3">
      <c r="A45" s="20" t="s">
        <v>304</v>
      </c>
      <c r="N45" s="20" t="s">
        <v>1299</v>
      </c>
      <c r="O45" s="20" t="s">
        <v>147</v>
      </c>
      <c r="P45" s="36">
        <f>VLOOKUP(N45,kurzusok!E:G,3,FALSE)+P47</f>
        <v>119</v>
      </c>
      <c r="S45" s="20" t="s">
        <v>1300</v>
      </c>
      <c r="T45" s="20" t="s">
        <v>93</v>
      </c>
      <c r="U45">
        <f>VLOOKUP(S45,kurzusok!E:G,3,FALSE)</f>
        <v>24</v>
      </c>
    </row>
    <row r="46" spans="1:21" x14ac:dyDescent="0.3">
      <c r="A46" s="20" t="s">
        <v>302</v>
      </c>
      <c r="N46" s="20" t="s">
        <v>1301</v>
      </c>
      <c r="O46" s="20" t="s">
        <v>147</v>
      </c>
      <c r="P46">
        <f>VLOOKUP(N46,kurzusok!E:G,3,FALSE)</f>
        <v>41</v>
      </c>
      <c r="S46" s="20" t="s">
        <v>1302</v>
      </c>
      <c r="T46" s="20" t="s">
        <v>93</v>
      </c>
      <c r="U46">
        <f>VLOOKUP(S46,kurzusok!E:G,3,FALSE)</f>
        <v>24</v>
      </c>
    </row>
    <row r="47" spans="1:21" x14ac:dyDescent="0.3">
      <c r="A47" s="20" t="s">
        <v>542</v>
      </c>
      <c r="N47" s="20" t="s">
        <v>1303</v>
      </c>
      <c r="O47" s="20" t="s">
        <v>1304</v>
      </c>
      <c r="P47">
        <f>VLOOKUP(N47,kurzusok!E:G,3,FALSE)</f>
        <v>78</v>
      </c>
      <c r="S47" s="20" t="s">
        <v>1305</v>
      </c>
      <c r="T47" s="20" t="s">
        <v>147</v>
      </c>
      <c r="U47">
        <f>VLOOKUP(S47,kurzusok!E:G,3,FALSE)</f>
        <v>38</v>
      </c>
    </row>
    <row r="48" spans="1:21" x14ac:dyDescent="0.3">
      <c r="A48" s="20" t="s">
        <v>134</v>
      </c>
      <c r="N48" s="20" t="s">
        <v>1306</v>
      </c>
      <c r="O48" s="20" t="s">
        <v>1304</v>
      </c>
      <c r="P48">
        <f>VLOOKUP(N48,kurzusok!E:G,3,FALSE)</f>
        <v>78</v>
      </c>
      <c r="S48" s="20" t="s">
        <v>1307</v>
      </c>
      <c r="T48" s="20" t="s">
        <v>147</v>
      </c>
      <c r="U48">
        <f>VLOOKUP(S48,kurzusok!E:G,3,FALSE)</f>
        <v>38</v>
      </c>
    </row>
    <row r="49" spans="1:21" x14ac:dyDescent="0.3">
      <c r="A49" s="20" t="s">
        <v>532</v>
      </c>
      <c r="N49" s="20" t="s">
        <v>1308</v>
      </c>
      <c r="O49" s="20" t="s">
        <v>195</v>
      </c>
      <c r="P49">
        <f>VLOOKUP(N49,kurzusok!E:G,3,FALSE)</f>
        <v>10</v>
      </c>
      <c r="S49" s="20" t="s">
        <v>1309</v>
      </c>
      <c r="T49" s="20" t="s">
        <v>195</v>
      </c>
      <c r="U49">
        <f>VLOOKUP(S49,kurzusok!E:G,3,FALSE)</f>
        <v>20</v>
      </c>
    </row>
    <row r="50" spans="1:21" x14ac:dyDescent="0.3">
      <c r="A50" s="20" t="s">
        <v>309</v>
      </c>
      <c r="N50" s="20" t="s">
        <v>1310</v>
      </c>
      <c r="O50" s="20" t="s">
        <v>195</v>
      </c>
      <c r="P50">
        <f>VLOOKUP(N50,kurzusok!E:G,3,FALSE)</f>
        <v>10</v>
      </c>
      <c r="S50" s="20" t="s">
        <v>1311</v>
      </c>
      <c r="T50" s="20" t="s">
        <v>195</v>
      </c>
      <c r="U50">
        <f>VLOOKUP(S50,kurzusok!E:G,3,FALSE)</f>
        <v>20</v>
      </c>
    </row>
    <row r="51" spans="1:21" x14ac:dyDescent="0.3">
      <c r="A51" s="20" t="s">
        <v>141</v>
      </c>
      <c r="N51" s="20" t="s">
        <v>1312</v>
      </c>
      <c r="O51" s="20" t="s">
        <v>196</v>
      </c>
      <c r="P51">
        <f>VLOOKUP(N51,kurzusok!E:G,3,FALSE)</f>
        <v>18</v>
      </c>
      <c r="S51" s="20" t="s">
        <v>1313</v>
      </c>
      <c r="T51" s="20" t="s">
        <v>196</v>
      </c>
      <c r="U51">
        <f>VLOOKUP(S51,kurzusok!E:G,3,FALSE)</f>
        <v>21</v>
      </c>
    </row>
    <row r="52" spans="1:21" x14ac:dyDescent="0.3">
      <c r="A52" s="20" t="s">
        <v>545</v>
      </c>
      <c r="N52" s="20" t="s">
        <v>1314</v>
      </c>
      <c r="O52" s="20" t="s">
        <v>196</v>
      </c>
      <c r="P52">
        <f>VLOOKUP(N52,kurzusok!E:G,3,FALSE)</f>
        <v>18</v>
      </c>
      <c r="S52" s="20" t="s">
        <v>1315</v>
      </c>
      <c r="T52" s="20" t="s">
        <v>196</v>
      </c>
      <c r="U52">
        <f>VLOOKUP(S52,kurzusok!E:G,3,FALSE)</f>
        <v>21</v>
      </c>
    </row>
    <row r="53" spans="1:21" x14ac:dyDescent="0.3">
      <c r="A53" s="20" t="s">
        <v>305</v>
      </c>
      <c r="N53" s="20" t="s">
        <v>1316</v>
      </c>
      <c r="O53" s="20" t="s">
        <v>197</v>
      </c>
      <c r="P53">
        <f>VLOOKUP(N53,kurzusok!E:G,3,FALSE)</f>
        <v>20</v>
      </c>
      <c r="S53" s="20" t="s">
        <v>1317</v>
      </c>
      <c r="T53" s="20" t="s">
        <v>197</v>
      </c>
      <c r="U53">
        <f>VLOOKUP(S53,kurzusok!E:G,3,FALSE)</f>
        <v>20</v>
      </c>
    </row>
    <row r="54" spans="1:21" x14ac:dyDescent="0.3">
      <c r="A54" s="20" t="s">
        <v>36</v>
      </c>
      <c r="N54" s="20" t="s">
        <v>1318</v>
      </c>
      <c r="O54" s="20" t="s">
        <v>97</v>
      </c>
      <c r="P54">
        <f>VLOOKUP(N54,kurzusok!E:G,3,FALSE)</f>
        <v>29</v>
      </c>
      <c r="S54" s="20" t="s">
        <v>1319</v>
      </c>
      <c r="T54" s="20" t="s">
        <v>97</v>
      </c>
      <c r="U54">
        <f>VLOOKUP(S54,kurzusok!E:G,3,FALSE)</f>
        <v>43</v>
      </c>
    </row>
    <row r="55" spans="1:21" x14ac:dyDescent="0.3">
      <c r="A55" s="20" t="s">
        <v>537</v>
      </c>
      <c r="N55" s="20" t="s">
        <v>1320</v>
      </c>
      <c r="O55" s="20" t="s">
        <v>414</v>
      </c>
      <c r="P55">
        <f>VLOOKUP(N55,kurzusok!E:G,3,FALSE)</f>
        <v>55</v>
      </c>
      <c r="S55" s="20" t="s">
        <v>1321</v>
      </c>
      <c r="T55" s="20" t="s">
        <v>414</v>
      </c>
      <c r="U55">
        <f>VLOOKUP(S55,kurzusok!E:G,3,FALSE)</f>
        <v>22</v>
      </c>
    </row>
    <row r="56" spans="1:21" x14ac:dyDescent="0.3">
      <c r="A56" s="20" t="s">
        <v>573</v>
      </c>
      <c r="N56" s="20" t="s">
        <v>1322</v>
      </c>
      <c r="O56" s="20" t="s">
        <v>198</v>
      </c>
      <c r="P56">
        <f>VLOOKUP(N56,kurzusok!E:G,3,FALSE)</f>
        <v>9</v>
      </c>
      <c r="S56" s="20" t="s">
        <v>1323</v>
      </c>
      <c r="T56" s="20" t="s">
        <v>198</v>
      </c>
      <c r="U56">
        <f>VLOOKUP(S56,kurzusok!E:G,3,FALSE)</f>
        <v>11</v>
      </c>
    </row>
    <row r="57" spans="1:21" x14ac:dyDescent="0.3">
      <c r="A57" s="20" t="s">
        <v>560</v>
      </c>
      <c r="N57" s="34" t="s">
        <v>2062</v>
      </c>
      <c r="O57" s="20" t="s">
        <v>993</v>
      </c>
      <c r="P57">
        <f>VLOOKUP(N57,kurzusok!E:G,3,FALSE)</f>
        <v>6</v>
      </c>
      <c r="S57" s="20" t="s">
        <v>2063</v>
      </c>
      <c r="T57" s="20" t="s">
        <v>993</v>
      </c>
      <c r="U57">
        <f>VLOOKUP(S57,kurzusok!E:G,3,FALSE)</f>
        <v>0</v>
      </c>
    </row>
    <row r="58" spans="1:21" x14ac:dyDescent="0.3">
      <c r="A58" s="20" t="s">
        <v>420</v>
      </c>
      <c r="N58" s="20" t="s">
        <v>1324</v>
      </c>
      <c r="O58" s="20" t="s">
        <v>142</v>
      </c>
      <c r="P58">
        <f>VLOOKUP(N58,kurzusok!E:G,3,FALSE)</f>
        <v>6</v>
      </c>
      <c r="S58" s="20" t="s">
        <v>1751</v>
      </c>
      <c r="T58" s="20" t="s">
        <v>745</v>
      </c>
      <c r="U58">
        <f>VLOOKUP(S58,kurzusok!E:G,3,FALSE)</f>
        <v>31</v>
      </c>
    </row>
    <row r="59" spans="1:21" x14ac:dyDescent="0.3">
      <c r="A59" s="20" t="s">
        <v>23</v>
      </c>
      <c r="N59" s="20" t="s">
        <v>1326</v>
      </c>
      <c r="O59" s="20" t="s">
        <v>142</v>
      </c>
      <c r="P59">
        <f>VLOOKUP(N59,kurzusok!E:G,3,FALSE)</f>
        <v>6</v>
      </c>
      <c r="S59" s="20" t="s">
        <v>2030</v>
      </c>
      <c r="T59" s="20" t="s">
        <v>2029</v>
      </c>
      <c r="U59">
        <f>VLOOKUP(S59,kurzusok!E:G,3,FALSE)</f>
        <v>2</v>
      </c>
    </row>
    <row r="60" spans="1:21" x14ac:dyDescent="0.3">
      <c r="A60" s="20" t="s">
        <v>538</v>
      </c>
      <c r="N60" s="20" t="s">
        <v>1328</v>
      </c>
      <c r="O60" s="20" t="s">
        <v>128</v>
      </c>
      <c r="P60">
        <f>VLOOKUP(N60,kurzusok!E:G,3,FALSE)</f>
        <v>7</v>
      </c>
      <c r="S60" s="20" t="s">
        <v>1325</v>
      </c>
      <c r="T60" s="20" t="s">
        <v>142</v>
      </c>
      <c r="U60">
        <f>VLOOKUP(S60,kurzusok!E:G,3,FALSE)</f>
        <v>9</v>
      </c>
    </row>
    <row r="61" spans="1:21" x14ac:dyDescent="0.3">
      <c r="A61" s="20" t="s">
        <v>549</v>
      </c>
      <c r="N61" s="20" t="s">
        <v>1330</v>
      </c>
      <c r="O61" s="20" t="s">
        <v>128</v>
      </c>
      <c r="P61">
        <f>VLOOKUP(N61,kurzusok!E:G,3,FALSE)</f>
        <v>7</v>
      </c>
      <c r="S61" s="20" t="s">
        <v>1327</v>
      </c>
      <c r="T61" s="20" t="s">
        <v>142</v>
      </c>
      <c r="U61">
        <f>VLOOKUP(S61,kurzusok!E:G,3,FALSE)</f>
        <v>9</v>
      </c>
    </row>
    <row r="62" spans="1:21" x14ac:dyDescent="0.3">
      <c r="A62" s="20" t="s">
        <v>536</v>
      </c>
      <c r="N62" s="20" t="s">
        <v>1332</v>
      </c>
      <c r="O62" s="20" t="s">
        <v>272</v>
      </c>
      <c r="P62">
        <f>VLOOKUP(N62,kurzusok!E:G,3,FALSE)</f>
        <v>11</v>
      </c>
      <c r="S62" s="20" t="s">
        <v>1329</v>
      </c>
      <c r="T62" s="20" t="s">
        <v>128</v>
      </c>
      <c r="U62">
        <f>VLOOKUP(S62,kurzusok!E:G,3,FALSE)</f>
        <v>8</v>
      </c>
    </row>
    <row r="63" spans="1:21" x14ac:dyDescent="0.3">
      <c r="A63" s="20" t="s">
        <v>24</v>
      </c>
      <c r="N63" s="20" t="s">
        <v>1334</v>
      </c>
      <c r="O63" s="20" t="s">
        <v>272</v>
      </c>
      <c r="P63">
        <f>VLOOKUP(N63,kurzusok!E:G,3,FALSE)</f>
        <v>11</v>
      </c>
      <c r="S63" s="20" t="s">
        <v>1331</v>
      </c>
      <c r="T63" s="20" t="s">
        <v>128</v>
      </c>
      <c r="U63">
        <f>VLOOKUP(S63,kurzusok!E:G,3,FALSE)</f>
        <v>8</v>
      </c>
    </row>
    <row r="64" spans="1:21" x14ac:dyDescent="0.3">
      <c r="A64" s="20" t="s">
        <v>539</v>
      </c>
      <c r="N64" s="20" t="s">
        <v>1336</v>
      </c>
      <c r="O64" s="20" t="s">
        <v>273</v>
      </c>
      <c r="P64">
        <f>VLOOKUP(N64,kurzusok!E:G,3,FALSE)</f>
        <v>14</v>
      </c>
      <c r="S64" s="20" t="s">
        <v>1333</v>
      </c>
      <c r="T64" s="20" t="s">
        <v>272</v>
      </c>
      <c r="U64">
        <f>VLOOKUP(S64,kurzusok!E:G,3,FALSE)</f>
        <v>12</v>
      </c>
    </row>
    <row r="65" spans="1:21" x14ac:dyDescent="0.3">
      <c r="A65" s="20" t="s">
        <v>318</v>
      </c>
      <c r="N65" s="20" t="s">
        <v>1338</v>
      </c>
      <c r="O65" s="20" t="s">
        <v>273</v>
      </c>
      <c r="P65">
        <f>VLOOKUP(N65,kurzusok!E:G,3,FALSE)</f>
        <v>14</v>
      </c>
      <c r="S65" s="20" t="s">
        <v>1335</v>
      </c>
      <c r="T65" s="20" t="s">
        <v>272</v>
      </c>
      <c r="U65">
        <f>VLOOKUP(S65,kurzusok!E:G,3,FALSE)</f>
        <v>12</v>
      </c>
    </row>
    <row r="66" spans="1:21" x14ac:dyDescent="0.3">
      <c r="A66" s="20" t="s">
        <v>320</v>
      </c>
      <c r="N66" s="20" t="s">
        <v>1645</v>
      </c>
      <c r="O66" s="20" t="s">
        <v>516</v>
      </c>
      <c r="P66">
        <f>VLOOKUP(N66,kurzusok!E:G,3,FALSE)</f>
        <v>8</v>
      </c>
      <c r="S66" s="20" t="s">
        <v>1337</v>
      </c>
      <c r="T66" s="20" t="s">
        <v>273</v>
      </c>
      <c r="U66">
        <f>VLOOKUP(S66,kurzusok!E:G,3,FALSE)</f>
        <v>10</v>
      </c>
    </row>
    <row r="67" spans="1:21" x14ac:dyDescent="0.3">
      <c r="A67" s="20" t="s">
        <v>218</v>
      </c>
      <c r="N67" s="20" t="s">
        <v>1646</v>
      </c>
      <c r="O67" s="20" t="s">
        <v>516</v>
      </c>
      <c r="P67">
        <f>VLOOKUP(N67,kurzusok!E:G,3,FALSE)</f>
        <v>8</v>
      </c>
      <c r="S67" s="20" t="s">
        <v>1339</v>
      </c>
      <c r="T67" s="20" t="s">
        <v>273</v>
      </c>
      <c r="U67">
        <f>VLOOKUP(S67,kurzusok!E:G,3,FALSE)</f>
        <v>10</v>
      </c>
    </row>
    <row r="68" spans="1:21" x14ac:dyDescent="0.3">
      <c r="A68" s="20" t="s">
        <v>531</v>
      </c>
      <c r="N68" s="20" t="s">
        <v>1527</v>
      </c>
      <c r="O68" s="20" t="s">
        <v>517</v>
      </c>
      <c r="P68">
        <f>VLOOKUP(N68,kurzusok!E:G,3,FALSE)</f>
        <v>8</v>
      </c>
      <c r="S68" s="20" t="s">
        <v>1647</v>
      </c>
      <c r="T68" s="20" t="s">
        <v>516</v>
      </c>
      <c r="U68">
        <f>VLOOKUP(S68,kurzusok!E:G,3,FALSE)</f>
        <v>7</v>
      </c>
    </row>
    <row r="69" spans="1:21" x14ac:dyDescent="0.3">
      <c r="A69" s="20" t="s">
        <v>541</v>
      </c>
      <c r="N69" s="20" t="s">
        <v>1528</v>
      </c>
      <c r="O69" s="20" t="s">
        <v>517</v>
      </c>
      <c r="P69">
        <f>VLOOKUP(N69,kurzusok!E:G,3,FALSE)</f>
        <v>8</v>
      </c>
      <c r="S69" s="20" t="s">
        <v>1648</v>
      </c>
      <c r="T69" s="20" t="s">
        <v>516</v>
      </c>
      <c r="U69">
        <f>VLOOKUP(S69,kurzusok!E:G,3,FALSE)</f>
        <v>7</v>
      </c>
    </row>
    <row r="70" spans="1:21" x14ac:dyDescent="0.3">
      <c r="A70" s="20" t="s">
        <v>530</v>
      </c>
      <c r="N70" s="20" t="s">
        <v>1340</v>
      </c>
      <c r="O70" s="20" t="s">
        <v>384</v>
      </c>
      <c r="P70">
        <f>VLOOKUP(N70,kurzusok!E:G,3,FALSE)</f>
        <v>1</v>
      </c>
      <c r="S70" s="20" t="s">
        <v>1529</v>
      </c>
      <c r="T70" s="20" t="s">
        <v>517</v>
      </c>
      <c r="U70">
        <f>VLOOKUP(S70,kurzusok!E:G,3,FALSE)</f>
        <v>7</v>
      </c>
    </row>
    <row r="71" spans="1:21" x14ac:dyDescent="0.3">
      <c r="A71" s="20" t="s">
        <v>278</v>
      </c>
      <c r="N71" s="20" t="s">
        <v>1342</v>
      </c>
      <c r="O71" s="20" t="s">
        <v>384</v>
      </c>
      <c r="P71">
        <f>VLOOKUP(N71,kurzusok!E:G,3,FALSE)</f>
        <v>1</v>
      </c>
      <c r="S71" s="20" t="s">
        <v>1530</v>
      </c>
      <c r="T71" s="20" t="s">
        <v>517</v>
      </c>
      <c r="U71">
        <f>VLOOKUP(S71,kurzusok!E:G,3,FALSE)</f>
        <v>7</v>
      </c>
    </row>
    <row r="72" spans="1:21" x14ac:dyDescent="0.3">
      <c r="A72" s="20" t="s">
        <v>558</v>
      </c>
      <c r="N72" s="20" t="s">
        <v>1344</v>
      </c>
      <c r="O72" s="20" t="s">
        <v>385</v>
      </c>
      <c r="P72">
        <f>VLOOKUP(N72,kurzusok!E:G,3,FALSE)</f>
        <v>1</v>
      </c>
      <c r="S72" s="20" t="s">
        <v>1341</v>
      </c>
      <c r="T72" s="20" t="s">
        <v>384</v>
      </c>
      <c r="U72">
        <f>VLOOKUP(S72,kurzusok!E:G,3,FALSE)</f>
        <v>11</v>
      </c>
    </row>
    <row r="73" spans="1:21" x14ac:dyDescent="0.3">
      <c r="A73" s="20" t="s">
        <v>308</v>
      </c>
      <c r="N73" s="20" t="s">
        <v>1346</v>
      </c>
      <c r="O73" s="20" t="s">
        <v>385</v>
      </c>
      <c r="P73">
        <f>VLOOKUP(N73,kurzusok!E:G,3,FALSE)</f>
        <v>1</v>
      </c>
      <c r="S73" s="20" t="s">
        <v>1343</v>
      </c>
      <c r="T73" s="20" t="s">
        <v>384</v>
      </c>
      <c r="U73">
        <f>VLOOKUP(S73,kurzusok!E:G,3,FALSE)</f>
        <v>11</v>
      </c>
    </row>
    <row r="74" spans="1:21" x14ac:dyDescent="0.3">
      <c r="A74" s="20" t="s">
        <v>419</v>
      </c>
      <c r="N74" s="20" t="s">
        <v>1348</v>
      </c>
      <c r="O74" s="20" t="s">
        <v>282</v>
      </c>
      <c r="P74">
        <f>VLOOKUP(N74,kurzusok!E:G,3,FALSE)</f>
        <v>4</v>
      </c>
      <c r="S74" s="20" t="s">
        <v>1345</v>
      </c>
      <c r="T74" s="20" t="s">
        <v>385</v>
      </c>
      <c r="U74">
        <f>VLOOKUP(S74,kurzusok!E:G,3,FALSE)</f>
        <v>13</v>
      </c>
    </row>
    <row r="75" spans="1:21" x14ac:dyDescent="0.3">
      <c r="A75" s="20" t="s">
        <v>37</v>
      </c>
      <c r="N75" s="20" t="s">
        <v>1350</v>
      </c>
      <c r="O75" s="20" t="s">
        <v>282</v>
      </c>
      <c r="P75">
        <f>VLOOKUP(N75,kurzusok!E:G,3,FALSE)</f>
        <v>4</v>
      </c>
      <c r="S75" s="20" t="s">
        <v>1347</v>
      </c>
      <c r="T75" s="20" t="s">
        <v>385</v>
      </c>
      <c r="U75">
        <f>VLOOKUP(S75,kurzusok!E:G,3,FALSE)</f>
        <v>13</v>
      </c>
    </row>
    <row r="76" spans="1:21" x14ac:dyDescent="0.3">
      <c r="A76" s="20" t="s">
        <v>143</v>
      </c>
      <c r="N76" s="20" t="s">
        <v>1352</v>
      </c>
      <c r="O76" s="20" t="s">
        <v>274</v>
      </c>
      <c r="P76">
        <f>VLOOKUP(N76,kurzusok!E:G,3,FALSE)</f>
        <v>4</v>
      </c>
      <c r="S76" s="20" t="s">
        <v>1349</v>
      </c>
      <c r="T76" s="20" t="s">
        <v>282</v>
      </c>
      <c r="U76">
        <f>VLOOKUP(S76,kurzusok!E:G,3,FALSE)</f>
        <v>6</v>
      </c>
    </row>
    <row r="77" spans="1:21" x14ac:dyDescent="0.3">
      <c r="A77" s="20" t="s">
        <v>303</v>
      </c>
      <c r="N77" s="20" t="s">
        <v>1354</v>
      </c>
      <c r="O77" s="20" t="s">
        <v>274</v>
      </c>
      <c r="P77">
        <f>VLOOKUP(N77,kurzusok!E:G,3,FALSE)</f>
        <v>4</v>
      </c>
      <c r="S77" s="20" t="s">
        <v>1351</v>
      </c>
      <c r="T77" s="20" t="s">
        <v>282</v>
      </c>
      <c r="U77">
        <f>VLOOKUP(S77,kurzusok!E:G,3,FALSE)</f>
        <v>6</v>
      </c>
    </row>
    <row r="78" spans="1:21" x14ac:dyDescent="0.3">
      <c r="N78" s="20" t="s">
        <v>1630</v>
      </c>
      <c r="O78" s="20" t="s">
        <v>559</v>
      </c>
      <c r="P78">
        <f>VLOOKUP(N78,kurzusok!E:G,3,FALSE)</f>
        <v>24</v>
      </c>
      <c r="S78" s="20" t="s">
        <v>1353</v>
      </c>
      <c r="T78" s="20" t="s">
        <v>274</v>
      </c>
      <c r="U78">
        <f>VLOOKUP(S78,kurzusok!E:G,3,FALSE)</f>
        <v>6</v>
      </c>
    </row>
    <row r="79" spans="1:21" x14ac:dyDescent="0.3">
      <c r="N79" s="20" t="s">
        <v>1631</v>
      </c>
      <c r="O79" s="20" t="s">
        <v>559</v>
      </c>
      <c r="P79">
        <f>VLOOKUP(N79,kurzusok!E:G,3,FALSE)</f>
        <v>23</v>
      </c>
      <c r="S79" s="20" t="s">
        <v>1355</v>
      </c>
      <c r="T79" s="20" t="s">
        <v>274</v>
      </c>
      <c r="U79">
        <f>VLOOKUP(S79,kurzusok!E:G,3,FALSE)</f>
        <v>6</v>
      </c>
    </row>
    <row r="80" spans="1:21" x14ac:dyDescent="0.3">
      <c r="N80" s="20" t="s">
        <v>1155</v>
      </c>
      <c r="O80" s="20" t="s">
        <v>227</v>
      </c>
      <c r="P80" s="36">
        <f>VLOOKUP(N80,kurzusok!E:G,3,FALSE)+P81</f>
        <v>12</v>
      </c>
      <c r="S80" s="20" t="s">
        <v>2283</v>
      </c>
      <c r="T80" s="20" t="s">
        <v>518</v>
      </c>
      <c r="U80">
        <f>VLOOKUP(S80,kurzusok!E:G,3,FALSE)</f>
        <v>5</v>
      </c>
    </row>
    <row r="81" spans="14:21" x14ac:dyDescent="0.3">
      <c r="N81" s="20" t="s">
        <v>1174</v>
      </c>
      <c r="O81" s="20" t="s">
        <v>227</v>
      </c>
      <c r="P81">
        <f>VLOOKUP(N81,kurzusok!E:G,3,FALSE)</f>
        <v>12</v>
      </c>
      <c r="S81" s="20" t="s">
        <v>2284</v>
      </c>
      <c r="T81" s="20" t="s">
        <v>518</v>
      </c>
      <c r="U81">
        <f>VLOOKUP(S81,kurzusok!E:G,3,FALSE)</f>
        <v>5</v>
      </c>
    </row>
    <row r="82" spans="14:21" x14ac:dyDescent="0.3">
      <c r="N82" s="20" t="s">
        <v>2316</v>
      </c>
      <c r="O82" s="20" t="s">
        <v>88</v>
      </c>
      <c r="P82">
        <f>VLOOKUP(N82,kurzusok!E:G,3,FALSE)</f>
        <v>3</v>
      </c>
      <c r="S82" s="20" t="s">
        <v>2278</v>
      </c>
      <c r="T82" s="20" t="s">
        <v>519</v>
      </c>
      <c r="U82">
        <f>VLOOKUP(S82,kurzusok!E:G,3,FALSE)</f>
        <v>7</v>
      </c>
    </row>
    <row r="83" spans="14:21" x14ac:dyDescent="0.3">
      <c r="N83" s="20" t="s">
        <v>2317</v>
      </c>
      <c r="O83" s="20" t="s">
        <v>88</v>
      </c>
      <c r="P83">
        <f>VLOOKUP(N83,kurzusok!E:G,3,FALSE)</f>
        <v>3</v>
      </c>
      <c r="S83" s="20" t="s">
        <v>2279</v>
      </c>
      <c r="T83" s="20" t="s">
        <v>519</v>
      </c>
      <c r="U83">
        <f>VLOOKUP(S83,kurzusok!E:G,3,FALSE)</f>
        <v>7</v>
      </c>
    </row>
    <row r="84" spans="14:21" x14ac:dyDescent="0.3">
      <c r="N84" s="20" t="s">
        <v>1734</v>
      </c>
      <c r="O84" s="20" t="s">
        <v>387</v>
      </c>
      <c r="P84">
        <f>VLOOKUP(N84,kurzusok!E:G,3,FALSE)</f>
        <v>7</v>
      </c>
      <c r="S84" s="20" t="s">
        <v>2054</v>
      </c>
      <c r="T84" s="20" t="s">
        <v>520</v>
      </c>
      <c r="U84">
        <f>VLOOKUP(S84,kurzusok!E:G,3,FALSE)</f>
        <v>7</v>
      </c>
    </row>
    <row r="85" spans="14:21" x14ac:dyDescent="0.3">
      <c r="N85" s="20" t="s">
        <v>1735</v>
      </c>
      <c r="O85" s="20" t="s">
        <v>387</v>
      </c>
      <c r="P85">
        <f>VLOOKUP(N85,kurzusok!E:G,3,FALSE)</f>
        <v>7</v>
      </c>
      <c r="S85" s="20" t="s">
        <v>2198</v>
      </c>
      <c r="T85" s="20" t="s">
        <v>521</v>
      </c>
      <c r="U85">
        <f>VLOOKUP(S85,kurzusok!E:G,3,FALSE)</f>
        <v>4</v>
      </c>
    </row>
    <row r="86" spans="14:21" x14ac:dyDescent="0.3">
      <c r="N86" s="20" t="s">
        <v>1358</v>
      </c>
      <c r="O86" s="20" t="s">
        <v>293</v>
      </c>
      <c r="P86">
        <f>VLOOKUP(N86,kurzusok!E:G,3,FALSE)</f>
        <v>13</v>
      </c>
      <c r="S86" s="20" t="s">
        <v>2199</v>
      </c>
      <c r="T86" s="20" t="s">
        <v>521</v>
      </c>
      <c r="U86">
        <f>VLOOKUP(S86,kurzusok!E:G,3,FALSE)</f>
        <v>4</v>
      </c>
    </row>
    <row r="87" spans="14:21" x14ac:dyDescent="0.3">
      <c r="N87" s="20" t="s">
        <v>1748</v>
      </c>
      <c r="O87" s="20" t="s">
        <v>1359</v>
      </c>
      <c r="P87">
        <f>VLOOKUP(N87,kurzusok!E:G,3,FALSE)</f>
        <v>4</v>
      </c>
      <c r="S87" s="20" t="s">
        <v>2271</v>
      </c>
      <c r="T87" s="20" t="s">
        <v>522</v>
      </c>
      <c r="U87">
        <f>VLOOKUP(S87,kurzusok!E:G,3,FALSE)</f>
        <v>3</v>
      </c>
    </row>
    <row r="88" spans="14:21" x14ac:dyDescent="0.3">
      <c r="N88" s="20" t="s">
        <v>1847</v>
      </c>
      <c r="O88" s="20" t="s">
        <v>101</v>
      </c>
      <c r="P88">
        <f>VLOOKUP(N88,kurzusok!E:G,3,FALSE)</f>
        <v>7</v>
      </c>
      <c r="S88" s="20" t="s">
        <v>1632</v>
      </c>
      <c r="T88" s="20" t="s">
        <v>559</v>
      </c>
      <c r="U88">
        <f>VLOOKUP(S88,kurzusok!E:G,3,FALSE)</f>
        <v>20</v>
      </c>
    </row>
    <row r="89" spans="14:21" x14ac:dyDescent="0.3">
      <c r="N89" s="20" t="s">
        <v>1848</v>
      </c>
      <c r="O89" s="20" t="s">
        <v>101</v>
      </c>
      <c r="P89">
        <f>VLOOKUP(N89,kurzusok!E:G,3,FALSE)</f>
        <v>7</v>
      </c>
      <c r="S89" s="20" t="s">
        <v>1633</v>
      </c>
      <c r="T89" s="20" t="s">
        <v>559</v>
      </c>
      <c r="U89">
        <f>VLOOKUP(S89,kurzusok!E:G,3,FALSE)</f>
        <v>20</v>
      </c>
    </row>
    <row r="90" spans="14:21" x14ac:dyDescent="0.3">
      <c r="N90" s="20" t="s">
        <v>1808</v>
      </c>
      <c r="O90" s="20" t="s">
        <v>129</v>
      </c>
      <c r="P90">
        <f>VLOOKUP(N90,kurzusok!E:G,3,FALSE)</f>
        <v>7</v>
      </c>
      <c r="S90" s="20" t="s">
        <v>1156</v>
      </c>
      <c r="T90" s="20" t="s">
        <v>227</v>
      </c>
      <c r="U90">
        <f>VLOOKUP(S90,kurzusok!E:G,3,FALSE)</f>
        <v>0</v>
      </c>
    </row>
    <row r="91" spans="14:21" x14ac:dyDescent="0.3">
      <c r="N91" s="20" t="s">
        <v>1711</v>
      </c>
      <c r="O91" s="20" t="s">
        <v>130</v>
      </c>
      <c r="P91">
        <f>VLOOKUP(N91,kurzusok!E:G,3,FALSE)</f>
        <v>8</v>
      </c>
      <c r="S91" s="20" t="s">
        <v>1356</v>
      </c>
      <c r="T91" s="20" t="s">
        <v>90</v>
      </c>
      <c r="U91">
        <f>VLOOKUP(S91,kurzusok!E:G,3,FALSE)</f>
        <v>31</v>
      </c>
    </row>
    <row r="92" spans="14:21" x14ac:dyDescent="0.3">
      <c r="N92" s="20" t="s">
        <v>1712</v>
      </c>
      <c r="O92" s="20" t="s">
        <v>130</v>
      </c>
      <c r="P92">
        <f>VLOOKUP(N92,kurzusok!E:G,3,FALSE)</f>
        <v>8</v>
      </c>
      <c r="S92" s="20" t="s">
        <v>1357</v>
      </c>
      <c r="T92" s="20" t="s">
        <v>90</v>
      </c>
      <c r="U92">
        <f>VLOOKUP(S92,kurzusok!E:G,3,FALSE)</f>
        <v>31</v>
      </c>
    </row>
    <row r="93" spans="14:21" x14ac:dyDescent="0.3">
      <c r="N93" s="20" t="s">
        <v>1368</v>
      </c>
      <c r="O93" s="20" t="s">
        <v>106</v>
      </c>
      <c r="P93" s="36">
        <f>VLOOKUP(N93,kurzusok!E:G,3,FALSE)+P95</f>
        <v>154</v>
      </c>
      <c r="S93" s="20" t="s">
        <v>1928</v>
      </c>
      <c r="T93" s="20" t="s">
        <v>86</v>
      </c>
      <c r="U93">
        <f>VLOOKUP(S93,kurzusok!E:G,3,FALSE)</f>
        <v>9</v>
      </c>
    </row>
    <row r="94" spans="14:21" x14ac:dyDescent="0.3">
      <c r="N94" s="20" t="s">
        <v>1370</v>
      </c>
      <c r="O94" s="20" t="s">
        <v>106</v>
      </c>
      <c r="P94">
        <f>VLOOKUP(N94,kurzusok!E:G,3,FALSE)</f>
        <v>141</v>
      </c>
      <c r="S94" s="20" t="s">
        <v>1929</v>
      </c>
      <c r="T94" s="20" t="s">
        <v>86</v>
      </c>
      <c r="U94">
        <f>VLOOKUP(S94,kurzusok!E:G,3,FALSE)</f>
        <v>9</v>
      </c>
    </row>
    <row r="95" spans="14:21" x14ac:dyDescent="0.3">
      <c r="N95" s="20" t="s">
        <v>1372</v>
      </c>
      <c r="O95" s="20" t="s">
        <v>947</v>
      </c>
      <c r="P95">
        <f>VLOOKUP(N95,kurzusok!E:G,3,FALSE)</f>
        <v>13</v>
      </c>
      <c r="S95" s="20" t="s">
        <v>1611</v>
      </c>
      <c r="T95" s="20" t="s">
        <v>85</v>
      </c>
      <c r="U95">
        <f>VLOOKUP(S95,kurzusok!E:G,3,FALSE)</f>
        <v>8</v>
      </c>
    </row>
    <row r="96" spans="14:21" x14ac:dyDescent="0.3">
      <c r="N96" s="20" t="s">
        <v>1374</v>
      </c>
      <c r="O96" s="20" t="s">
        <v>947</v>
      </c>
      <c r="P96">
        <f>VLOOKUP(N96,kurzusok!E:G,3,FALSE)</f>
        <v>13</v>
      </c>
      <c r="S96" s="20" t="s">
        <v>1612</v>
      </c>
      <c r="T96" s="20" t="s">
        <v>85</v>
      </c>
      <c r="U96">
        <f>VLOOKUP(S96,kurzusok!E:G,3,FALSE)</f>
        <v>8</v>
      </c>
    </row>
    <row r="97" spans="14:21" x14ac:dyDescent="0.3">
      <c r="N97" s="20" t="s">
        <v>1376</v>
      </c>
      <c r="O97" s="20" t="s">
        <v>105</v>
      </c>
      <c r="P97">
        <f>VLOOKUP(N97,kurzusok!E:G,3,FALSE)</f>
        <v>83</v>
      </c>
      <c r="S97" s="20" t="s">
        <v>1655</v>
      </c>
      <c r="T97" s="20" t="s">
        <v>89</v>
      </c>
      <c r="U97" s="36">
        <f>VLOOKUP(S97,kurzusok!E:G,3,FALSE)+U99</f>
        <v>12</v>
      </c>
    </row>
    <row r="98" spans="14:21" x14ac:dyDescent="0.3">
      <c r="N98" s="20" t="s">
        <v>1378</v>
      </c>
      <c r="O98" s="20" t="s">
        <v>105</v>
      </c>
      <c r="P98">
        <f>VLOOKUP(N98,kurzusok!E:G,3,FALSE)</f>
        <v>83</v>
      </c>
      <c r="S98" s="20" t="s">
        <v>1656</v>
      </c>
      <c r="T98" s="20" t="s">
        <v>89</v>
      </c>
      <c r="U98">
        <f>VLOOKUP(S98,kurzusok!E:G,3,FALSE)</f>
        <v>7</v>
      </c>
    </row>
    <row r="99" spans="14:21" x14ac:dyDescent="0.3">
      <c r="N99" s="20" t="s">
        <v>1380</v>
      </c>
      <c r="O99" s="20" t="s">
        <v>131</v>
      </c>
      <c r="P99">
        <f>VLOOKUP(N99,kurzusok!E:G,3,FALSE)</f>
        <v>148</v>
      </c>
      <c r="S99" s="20" t="s">
        <v>1361</v>
      </c>
      <c r="T99" s="20" t="s">
        <v>89</v>
      </c>
      <c r="U99">
        <f>VLOOKUP(S99,kurzusok!E:G,3,FALSE)</f>
        <v>5</v>
      </c>
    </row>
    <row r="100" spans="14:21" x14ac:dyDescent="0.3">
      <c r="N100" s="20" t="s">
        <v>1382</v>
      </c>
      <c r="O100" s="20" t="s">
        <v>131</v>
      </c>
      <c r="P100">
        <f>VLOOKUP(N100,kurzusok!E:G,3,FALSE)</f>
        <v>148</v>
      </c>
      <c r="S100" s="20" t="s">
        <v>1362</v>
      </c>
      <c r="T100" s="20" t="s">
        <v>89</v>
      </c>
      <c r="U100">
        <f>VLOOKUP(S100,kurzusok!E:G,3,FALSE)</f>
        <v>5</v>
      </c>
    </row>
    <row r="101" spans="14:21" x14ac:dyDescent="0.3">
      <c r="N101" s="20" t="s">
        <v>1384</v>
      </c>
      <c r="O101" s="20" t="s">
        <v>103</v>
      </c>
      <c r="P101">
        <f>VLOOKUP(N101,kurzusok!E:G,3,FALSE)</f>
        <v>140</v>
      </c>
      <c r="S101" s="20" t="s">
        <v>1363</v>
      </c>
      <c r="T101" s="20" t="s">
        <v>88</v>
      </c>
      <c r="U101">
        <f>VLOOKUP(S101,kurzusok!E:G,3,FALSE)</f>
        <v>8</v>
      </c>
    </row>
    <row r="102" spans="14:21" x14ac:dyDescent="0.3">
      <c r="N102" s="20" t="s">
        <v>1386</v>
      </c>
      <c r="O102" s="20" t="s">
        <v>103</v>
      </c>
      <c r="P102">
        <f>VLOOKUP(N102,kurzusok!E:G,3,FALSE)</f>
        <v>140</v>
      </c>
      <c r="S102" s="20" t="s">
        <v>1364</v>
      </c>
      <c r="T102" s="20" t="s">
        <v>88</v>
      </c>
      <c r="U102">
        <f>VLOOKUP(S102,kurzusok!E:G,3,FALSE)</f>
        <v>8</v>
      </c>
    </row>
    <row r="103" spans="14:21" x14ac:dyDescent="0.3">
      <c r="N103" s="20" t="s">
        <v>1388</v>
      </c>
      <c r="O103" s="20" t="s">
        <v>104</v>
      </c>
      <c r="P103">
        <f>VLOOKUP(N103,kurzusok!E:G,3,FALSE)</f>
        <v>128</v>
      </c>
      <c r="S103" s="20" t="s">
        <v>1365</v>
      </c>
      <c r="T103" s="20" t="s">
        <v>87</v>
      </c>
      <c r="U103">
        <f>VLOOKUP(S103,kurzusok!E:G,3,FALSE)</f>
        <v>32</v>
      </c>
    </row>
    <row r="104" spans="14:21" x14ac:dyDescent="0.3">
      <c r="N104" s="20" t="s">
        <v>1390</v>
      </c>
      <c r="O104" s="20" t="s">
        <v>104</v>
      </c>
      <c r="P104">
        <f>VLOOKUP(N104,kurzusok!E:G,3,FALSE)</f>
        <v>128</v>
      </c>
      <c r="S104" s="20" t="s">
        <v>1366</v>
      </c>
      <c r="T104" s="20" t="s">
        <v>87</v>
      </c>
      <c r="U104">
        <f>VLOOKUP(S104,kurzusok!E:G,3,FALSE)</f>
        <v>32</v>
      </c>
    </row>
    <row r="105" spans="14:21" x14ac:dyDescent="0.3">
      <c r="N105" s="20" t="s">
        <v>1391</v>
      </c>
      <c r="O105" s="12" t="s">
        <v>313</v>
      </c>
      <c r="P105">
        <f>VLOOKUP(N105,kurzusok!E:G,3,FALSE)</f>
        <v>33</v>
      </c>
      <c r="S105" s="20" t="s">
        <v>816</v>
      </c>
      <c r="T105" s="20" t="s">
        <v>322</v>
      </c>
      <c r="U105">
        <f>VLOOKUP(S105,kurzusok!E:G,3,FALSE)</f>
        <v>10</v>
      </c>
    </row>
    <row r="106" spans="14:21" x14ac:dyDescent="0.3">
      <c r="N106" s="20" t="s">
        <v>1392</v>
      </c>
      <c r="O106" s="12" t="s">
        <v>315</v>
      </c>
      <c r="P106">
        <f>VLOOKUP(N106,kurzusok!E:G,3,FALSE)</f>
        <v>45</v>
      </c>
      <c r="S106" s="20" t="s">
        <v>817</v>
      </c>
      <c r="T106" s="20" t="s">
        <v>322</v>
      </c>
      <c r="U106">
        <f>VLOOKUP(S106,kurzusok!E:G,3,FALSE)</f>
        <v>10</v>
      </c>
    </row>
    <row r="107" spans="14:21" x14ac:dyDescent="0.3">
      <c r="N107" s="20" t="s">
        <v>1394</v>
      </c>
      <c r="O107" s="20" t="s">
        <v>232</v>
      </c>
      <c r="P107">
        <f>VLOOKUP(N107,kurzusok!E:G,3,FALSE)</f>
        <v>41</v>
      </c>
      <c r="S107" s="20" t="s">
        <v>1367</v>
      </c>
      <c r="T107" s="20" t="s">
        <v>116</v>
      </c>
      <c r="U107">
        <f>VLOOKUP(S107,kurzusok!E:G,3,FALSE)</f>
        <v>6</v>
      </c>
    </row>
    <row r="108" spans="14:21" x14ac:dyDescent="0.3">
      <c r="N108" s="20" t="s">
        <v>1396</v>
      </c>
      <c r="O108" s="20" t="s">
        <v>232</v>
      </c>
      <c r="P108">
        <f>VLOOKUP(N108,kurzusok!E:G,3,FALSE)</f>
        <v>41</v>
      </c>
      <c r="S108" s="20" t="s">
        <v>1369</v>
      </c>
      <c r="T108" s="20" t="s">
        <v>116</v>
      </c>
      <c r="U108">
        <f>VLOOKUP(S108,kurzusok!E:G,3,FALSE)</f>
        <v>6</v>
      </c>
    </row>
    <row r="109" spans="14:21" x14ac:dyDescent="0.3">
      <c r="N109" s="20" t="s">
        <v>1398</v>
      </c>
      <c r="O109" s="20" t="s">
        <v>109</v>
      </c>
      <c r="P109">
        <f>VLOOKUP(N109,kurzusok!E:G,3,FALSE)</f>
        <v>103</v>
      </c>
      <c r="S109" s="20" t="s">
        <v>1371</v>
      </c>
      <c r="T109" s="20" t="s">
        <v>99</v>
      </c>
      <c r="U109">
        <f>VLOOKUP(S109,kurzusok!E:G,3,FALSE)</f>
        <v>6</v>
      </c>
    </row>
    <row r="110" spans="14:21" x14ac:dyDescent="0.3">
      <c r="N110" s="20" t="s">
        <v>1400</v>
      </c>
      <c r="O110" s="20" t="s">
        <v>109</v>
      </c>
      <c r="P110">
        <f>VLOOKUP(N110,kurzusok!E:G,3,FALSE)</f>
        <v>103</v>
      </c>
      <c r="S110" s="20" t="s">
        <v>1373</v>
      </c>
      <c r="T110" s="20" t="s">
        <v>99</v>
      </c>
      <c r="U110">
        <f>VLOOKUP(S110,kurzusok!E:G,3,FALSE)</f>
        <v>6</v>
      </c>
    </row>
    <row r="111" spans="14:21" x14ac:dyDescent="0.3">
      <c r="N111" s="20" t="s">
        <v>1402</v>
      </c>
      <c r="O111" s="20" t="s">
        <v>107</v>
      </c>
      <c r="P111">
        <f>VLOOKUP(N111,kurzusok!E:G,3,FALSE)</f>
        <v>83</v>
      </c>
      <c r="S111" s="20" t="s">
        <v>1375</v>
      </c>
      <c r="T111" s="20" t="s">
        <v>100</v>
      </c>
      <c r="U111">
        <f>VLOOKUP(S111,kurzusok!E:G,3,FALSE)</f>
        <v>7</v>
      </c>
    </row>
    <row r="112" spans="14:21" x14ac:dyDescent="0.3">
      <c r="N112" s="20" t="s">
        <v>1404</v>
      </c>
      <c r="O112" s="20" t="s">
        <v>107</v>
      </c>
      <c r="P112">
        <f>VLOOKUP(N112,kurzusok!E:G,3,FALSE)</f>
        <v>83</v>
      </c>
      <c r="S112" s="20" t="s">
        <v>1377</v>
      </c>
      <c r="T112" s="20" t="s">
        <v>100</v>
      </c>
      <c r="U112">
        <f>VLOOKUP(S112,kurzusok!E:G,3,FALSE)</f>
        <v>7</v>
      </c>
    </row>
    <row r="113" spans="14:21" x14ac:dyDescent="0.3">
      <c r="N113" s="20" t="s">
        <v>1406</v>
      </c>
      <c r="O113" s="20" t="s">
        <v>111</v>
      </c>
      <c r="P113">
        <f>VLOOKUP(N113,kurzusok!E:G,3,FALSE)</f>
        <v>46</v>
      </c>
      <c r="S113" s="20" t="s">
        <v>1379</v>
      </c>
      <c r="T113" s="20" t="s">
        <v>95</v>
      </c>
      <c r="U113">
        <f>VLOOKUP(S113,kurzusok!E:G,3,FALSE)</f>
        <v>6</v>
      </c>
    </row>
    <row r="114" spans="14:21" x14ac:dyDescent="0.3">
      <c r="N114" s="20" t="s">
        <v>1408</v>
      </c>
      <c r="O114" s="20" t="s">
        <v>1413</v>
      </c>
      <c r="P114">
        <f>VLOOKUP(N114,kurzusok!E:G,3,FALSE)</f>
        <v>40</v>
      </c>
      <c r="S114" s="20" t="s">
        <v>1381</v>
      </c>
      <c r="T114" s="20" t="s">
        <v>95</v>
      </c>
      <c r="U114">
        <f>VLOOKUP(S114,kurzusok!E:G,3,FALSE)</f>
        <v>6</v>
      </c>
    </row>
    <row r="115" spans="14:21" x14ac:dyDescent="0.3">
      <c r="N115" s="20" t="s">
        <v>1410</v>
      </c>
      <c r="O115" s="20" t="s">
        <v>154</v>
      </c>
      <c r="P115" s="36">
        <f>VLOOKUP(N115,kurzusok!E:G,3,FALSE)+P114</f>
        <v>81</v>
      </c>
      <c r="S115" s="20" t="s">
        <v>1383</v>
      </c>
      <c r="T115" s="20" t="s">
        <v>98</v>
      </c>
      <c r="U115">
        <f>VLOOKUP(S115,kurzusok!E:G,3,FALSE)</f>
        <v>3</v>
      </c>
    </row>
    <row r="116" spans="14:21" x14ac:dyDescent="0.3">
      <c r="N116" s="20" t="s">
        <v>1412</v>
      </c>
      <c r="O116" s="20" t="s">
        <v>1413</v>
      </c>
      <c r="P116">
        <f>VLOOKUP(N116,kurzusok!E:G,3,FALSE)</f>
        <v>40</v>
      </c>
      <c r="S116" s="20" t="s">
        <v>1385</v>
      </c>
      <c r="T116" s="20" t="s">
        <v>98</v>
      </c>
      <c r="U116">
        <f>VLOOKUP(S116,kurzusok!E:G,3,FALSE)</f>
        <v>3</v>
      </c>
    </row>
    <row r="117" spans="14:21" x14ac:dyDescent="0.3">
      <c r="N117" s="20" t="s">
        <v>1415</v>
      </c>
      <c r="O117" s="20" t="s">
        <v>297</v>
      </c>
      <c r="P117">
        <f>VLOOKUP(N117,kurzusok!E:G,3,FALSE)</f>
        <v>0</v>
      </c>
      <c r="S117" s="20" t="s">
        <v>1387</v>
      </c>
      <c r="T117" s="20" t="s">
        <v>386</v>
      </c>
      <c r="U117">
        <f>VLOOKUP(S117,kurzusok!E:G,3,FALSE)</f>
        <v>14</v>
      </c>
    </row>
    <row r="118" spans="14:21" x14ac:dyDescent="0.3">
      <c r="N118" s="20" t="s">
        <v>1417</v>
      </c>
      <c r="O118" s="20" t="s">
        <v>310</v>
      </c>
      <c r="P118">
        <f>VLOOKUP(N118,kurzusok!E:G,3,FALSE)</f>
        <v>0</v>
      </c>
      <c r="S118" s="20" t="s">
        <v>1389</v>
      </c>
      <c r="T118" s="20" t="s">
        <v>386</v>
      </c>
      <c r="U118">
        <f>VLOOKUP(S118,kurzusok!E:G,3,FALSE)</f>
        <v>14</v>
      </c>
    </row>
    <row r="119" spans="14:21" x14ac:dyDescent="0.3">
      <c r="N119" s="20" t="s">
        <v>1981</v>
      </c>
      <c r="O119" s="20" t="s">
        <v>311</v>
      </c>
      <c r="P119" s="36">
        <f>VLOOKUP(N119,kurzusok!E:G,3,FALSE)+P123</f>
        <v>0</v>
      </c>
      <c r="S119" s="20" t="s">
        <v>1736</v>
      </c>
      <c r="T119" s="20" t="s">
        <v>387</v>
      </c>
      <c r="U119">
        <f>VLOOKUP(S119,kurzusok!E:G,3,FALSE)</f>
        <v>21</v>
      </c>
    </row>
    <row r="120" spans="14:21" x14ac:dyDescent="0.3">
      <c r="N120" s="20" t="s">
        <v>1420</v>
      </c>
      <c r="O120" s="20" t="s">
        <v>154</v>
      </c>
      <c r="P120" s="20">
        <f>VLOOKUP(N120,kurzusok!E:G,3,FALSE)</f>
        <v>41</v>
      </c>
      <c r="S120" s="20" t="s">
        <v>1737</v>
      </c>
      <c r="T120" s="20" t="s">
        <v>387</v>
      </c>
      <c r="U120">
        <f>VLOOKUP(S120,kurzusok!E:G,3,FALSE)</f>
        <v>21</v>
      </c>
    </row>
    <row r="121" spans="14:21" x14ac:dyDescent="0.3">
      <c r="N121" s="20" t="s">
        <v>1422</v>
      </c>
      <c r="O121" s="20" t="s">
        <v>295</v>
      </c>
      <c r="P121">
        <f>VLOOKUP(N121,kurzusok!E:G,3,FALSE)</f>
        <v>0</v>
      </c>
      <c r="S121" s="20" t="s">
        <v>1393</v>
      </c>
      <c r="T121" s="20" t="s">
        <v>283</v>
      </c>
      <c r="U121">
        <f>VLOOKUP(S121,kurzusok!E:G,3,FALSE)</f>
        <v>13</v>
      </c>
    </row>
    <row r="122" spans="14:21" x14ac:dyDescent="0.3">
      <c r="N122" s="20" t="s">
        <v>1424</v>
      </c>
      <c r="O122" s="20" t="s">
        <v>296</v>
      </c>
      <c r="P122">
        <f>VLOOKUP(N122,kurzusok!E:G,3,FALSE)</f>
        <v>0</v>
      </c>
      <c r="S122" s="20" t="s">
        <v>1395</v>
      </c>
      <c r="T122" s="20" t="s">
        <v>283</v>
      </c>
      <c r="U122">
        <f>VLOOKUP(S122,kurzusok!E:G,3,FALSE)</f>
        <v>13</v>
      </c>
    </row>
    <row r="123" spans="14:21" x14ac:dyDescent="0.3">
      <c r="N123" s="20" t="s">
        <v>1426</v>
      </c>
      <c r="O123" s="20" t="s">
        <v>311</v>
      </c>
      <c r="P123">
        <f>VLOOKUP(N123,kurzusok!E:G,3,FALSE)</f>
        <v>0</v>
      </c>
      <c r="S123" s="20" t="s">
        <v>1397</v>
      </c>
      <c r="T123" s="20" t="s">
        <v>750</v>
      </c>
      <c r="U123">
        <f>VLOOKUP(S123,kurzusok!E:G,3,FALSE)</f>
        <v>11</v>
      </c>
    </row>
    <row r="124" spans="14:21" x14ac:dyDescent="0.3">
      <c r="N124" s="20" t="s">
        <v>1429</v>
      </c>
      <c r="O124" s="20" t="s">
        <v>145</v>
      </c>
      <c r="P124">
        <f>VLOOKUP(N124,kurzusok!E:G,3,FALSE)</f>
        <v>83</v>
      </c>
      <c r="S124" s="20" t="s">
        <v>1399</v>
      </c>
      <c r="T124" s="20" t="s">
        <v>750</v>
      </c>
      <c r="U124">
        <f>VLOOKUP(S124,kurzusok!E:G,3,FALSE)</f>
        <v>11</v>
      </c>
    </row>
    <row r="125" spans="14:21" x14ac:dyDescent="0.3">
      <c r="N125" s="20" t="s">
        <v>1431</v>
      </c>
      <c r="O125" s="20" t="s">
        <v>145</v>
      </c>
      <c r="P125">
        <f>VLOOKUP(N125,kurzusok!E:G,3,FALSE)</f>
        <v>83</v>
      </c>
      <c r="S125" s="20" t="s">
        <v>1401</v>
      </c>
      <c r="T125" s="20" t="s">
        <v>292</v>
      </c>
      <c r="U125">
        <f>VLOOKUP(S125,kurzusok!E:G,3,FALSE)</f>
        <v>15</v>
      </c>
    </row>
    <row r="126" spans="14:21" x14ac:dyDescent="0.3">
      <c r="N126" s="20" t="s">
        <v>1433</v>
      </c>
      <c r="O126" s="20" t="s">
        <v>1434</v>
      </c>
      <c r="P126">
        <f>VLOOKUP(N126,kurzusok!E:G,3,FALSE)</f>
        <v>78</v>
      </c>
      <c r="S126" s="20" t="s">
        <v>1403</v>
      </c>
      <c r="T126" s="20" t="s">
        <v>292</v>
      </c>
      <c r="U126">
        <f>VLOOKUP(S126,kurzusok!E:G,3,FALSE)</f>
        <v>15</v>
      </c>
    </row>
    <row r="127" spans="14:21" x14ac:dyDescent="0.3">
      <c r="N127" s="20" t="s">
        <v>1436</v>
      </c>
      <c r="O127" s="20" t="s">
        <v>299</v>
      </c>
      <c r="P127">
        <f>VLOOKUP(N127,kurzusok!E:G,3,FALSE)</f>
        <v>0</v>
      </c>
      <c r="S127" s="20" t="s">
        <v>1405</v>
      </c>
      <c r="T127" s="20" t="s">
        <v>284</v>
      </c>
      <c r="U127">
        <f>VLOOKUP(S127,kurzusok!E:G,3,FALSE)</f>
        <v>14</v>
      </c>
    </row>
    <row r="128" spans="14:21" x14ac:dyDescent="0.3">
      <c r="N128" s="20" t="s">
        <v>1438</v>
      </c>
      <c r="O128" s="20" t="s">
        <v>300</v>
      </c>
      <c r="P128">
        <f>VLOOKUP(N128,kurzusok!E:G,3,FALSE)</f>
        <v>0</v>
      </c>
      <c r="S128" s="20" t="s">
        <v>1407</v>
      </c>
      <c r="T128" s="20" t="s">
        <v>388</v>
      </c>
      <c r="U128">
        <f>VLOOKUP(S128,kurzusok!E:G,3,FALSE)</f>
        <v>3</v>
      </c>
    </row>
    <row r="129" spans="14:21" x14ac:dyDescent="0.3">
      <c r="N129" s="20" t="s">
        <v>1441</v>
      </c>
      <c r="O129" s="20" t="s">
        <v>301</v>
      </c>
      <c r="P129">
        <f>VLOOKUP(N129,kurzusok!E:G,3,FALSE)</f>
        <v>0</v>
      </c>
      <c r="S129" s="20" t="s">
        <v>1409</v>
      </c>
      <c r="T129" s="20" t="s">
        <v>388</v>
      </c>
      <c r="U129">
        <f>VLOOKUP(S129,kurzusok!E:G,3,FALSE)</f>
        <v>3</v>
      </c>
    </row>
    <row r="130" spans="14:21" x14ac:dyDescent="0.3">
      <c r="N130" s="20" t="s">
        <v>1442</v>
      </c>
      <c r="O130" s="20" t="s">
        <v>396</v>
      </c>
      <c r="P130">
        <f>VLOOKUP(N130,kurzusok!E:G,3,FALSE)</f>
        <v>1</v>
      </c>
      <c r="S130" s="20" t="s">
        <v>1411</v>
      </c>
      <c r="T130" s="20" t="s">
        <v>389</v>
      </c>
      <c r="U130">
        <f>VLOOKUP(S130,kurzusok!E:G,3,FALSE)</f>
        <v>13</v>
      </c>
    </row>
    <row r="131" spans="14:21" x14ac:dyDescent="0.3">
      <c r="N131" s="20" t="s">
        <v>1443</v>
      </c>
      <c r="O131" s="20" t="s">
        <v>2333</v>
      </c>
      <c r="P131">
        <f>VLOOKUP(N131,kurzusok!E:G,3,FALSE)</f>
        <v>7</v>
      </c>
      <c r="S131" s="20" t="s">
        <v>1414</v>
      </c>
      <c r="T131" s="20" t="s">
        <v>389</v>
      </c>
      <c r="U131">
        <f>VLOOKUP(S131,kurzusok!E:G,3,FALSE)</f>
        <v>13</v>
      </c>
    </row>
    <row r="132" spans="14:21" x14ac:dyDescent="0.3">
      <c r="N132" s="20" t="s">
        <v>1444</v>
      </c>
      <c r="O132" s="20" t="s">
        <v>112</v>
      </c>
      <c r="P132">
        <f>VLOOKUP(N132,kurzusok!E:G,3,FALSE)</f>
        <v>68</v>
      </c>
      <c r="S132" s="20" t="s">
        <v>1416</v>
      </c>
      <c r="T132" s="20" t="s">
        <v>390</v>
      </c>
      <c r="U132">
        <f>VLOOKUP(S132,kurzusok!E:G,3,FALSE)</f>
        <v>13</v>
      </c>
    </row>
    <row r="133" spans="14:21" x14ac:dyDescent="0.3">
      <c r="N133" s="20" t="s">
        <v>1445</v>
      </c>
      <c r="O133" s="20" t="s">
        <v>112</v>
      </c>
      <c r="P133">
        <f>VLOOKUP(N133,kurzusok!E:G,3,FALSE)</f>
        <v>68</v>
      </c>
      <c r="S133" s="20" t="s">
        <v>1418</v>
      </c>
      <c r="T133" s="20" t="s">
        <v>391</v>
      </c>
      <c r="U133">
        <f>VLOOKUP(S133,kurzusok!E:G,3,FALSE)</f>
        <v>7</v>
      </c>
    </row>
    <row r="134" spans="14:21" x14ac:dyDescent="0.3">
      <c r="N134" s="20" t="s">
        <v>1446</v>
      </c>
      <c r="O134" s="20" t="s">
        <v>430</v>
      </c>
      <c r="P134">
        <f>VLOOKUP(N134,kurzusok!E:G,3,FALSE)</f>
        <v>0</v>
      </c>
      <c r="S134" s="20" t="s">
        <v>1419</v>
      </c>
      <c r="T134" s="20" t="s">
        <v>392</v>
      </c>
      <c r="U134">
        <f>VLOOKUP(S134,kurzusok!E:G,3,FALSE)</f>
        <v>11</v>
      </c>
    </row>
    <row r="135" spans="14:21" x14ac:dyDescent="0.3">
      <c r="N135" s="20" t="s">
        <v>1447</v>
      </c>
      <c r="O135" s="20" t="s">
        <v>429</v>
      </c>
      <c r="P135">
        <f>VLOOKUP(N135,kurzusok!E:G,3,FALSE)</f>
        <v>0</v>
      </c>
      <c r="S135" s="20" t="s">
        <v>1421</v>
      </c>
      <c r="T135" s="20" t="s">
        <v>393</v>
      </c>
      <c r="U135">
        <f>VLOOKUP(S135,kurzusok!E:G,3,FALSE)</f>
        <v>15</v>
      </c>
    </row>
    <row r="136" spans="14:21" x14ac:dyDescent="0.3">
      <c r="N136" s="20" t="s">
        <v>1448</v>
      </c>
      <c r="O136" s="20" t="s">
        <v>428</v>
      </c>
      <c r="P136">
        <f>VLOOKUP(N136,kurzusok!E:G,3,FALSE)</f>
        <v>0</v>
      </c>
      <c r="S136" s="20" t="s">
        <v>1423</v>
      </c>
      <c r="T136" s="20" t="s">
        <v>394</v>
      </c>
      <c r="U136">
        <f>VLOOKUP(S136,kurzusok!E:G,3,FALSE)</f>
        <v>14</v>
      </c>
    </row>
    <row r="137" spans="14:21" x14ac:dyDescent="0.3">
      <c r="N137" s="20" t="s">
        <v>1449</v>
      </c>
      <c r="O137" s="20" t="s">
        <v>427</v>
      </c>
      <c r="P137">
        <f>VLOOKUP(N137,kurzusok!E:G,3,FALSE)</f>
        <v>0</v>
      </c>
      <c r="S137" s="20" t="s">
        <v>1675</v>
      </c>
      <c r="T137" s="20" t="s">
        <v>527</v>
      </c>
      <c r="U137">
        <f>VLOOKUP(S137,kurzusok!E:G,3,FALSE)</f>
        <v>15</v>
      </c>
    </row>
    <row r="138" spans="14:21" x14ac:dyDescent="0.3">
      <c r="N138" s="20" t="s">
        <v>1450</v>
      </c>
      <c r="O138" s="20" t="s">
        <v>234</v>
      </c>
      <c r="P138">
        <f>VLOOKUP(N138,kurzusok!E:G,3,FALSE)</f>
        <v>39</v>
      </c>
      <c r="S138" s="20" t="s">
        <v>1785</v>
      </c>
      <c r="T138" s="20" t="s">
        <v>528</v>
      </c>
      <c r="U138">
        <f>VLOOKUP(S138,kurzusok!E:G,3,FALSE)</f>
        <v>8</v>
      </c>
    </row>
    <row r="139" spans="14:21" x14ac:dyDescent="0.3">
      <c r="N139" s="20" t="s">
        <v>1451</v>
      </c>
      <c r="O139" s="20" t="s">
        <v>234</v>
      </c>
      <c r="P139">
        <f>VLOOKUP(N139,kurzusok!E:G,3,FALSE)</f>
        <v>39</v>
      </c>
      <c r="S139" s="20" t="s">
        <v>1786</v>
      </c>
      <c r="T139" s="20" t="s">
        <v>528</v>
      </c>
      <c r="U139">
        <f>VLOOKUP(S139,kurzusok!E:G,3,FALSE)</f>
        <v>8</v>
      </c>
    </row>
    <row r="140" spans="14:21" x14ac:dyDescent="0.3">
      <c r="N140" s="20" t="s">
        <v>1452</v>
      </c>
      <c r="O140" s="20" t="s">
        <v>110</v>
      </c>
      <c r="P140">
        <f>VLOOKUP(N140,kurzusok!E:G,3,FALSE)</f>
        <v>27</v>
      </c>
      <c r="S140" s="20" t="s">
        <v>1844</v>
      </c>
      <c r="T140" s="20" t="s">
        <v>529</v>
      </c>
      <c r="U140">
        <f>VLOOKUP(S140,kurzusok!E:G,3,FALSE)</f>
        <v>14</v>
      </c>
    </row>
    <row r="141" spans="14:21" x14ac:dyDescent="0.3">
      <c r="N141" s="20" t="s">
        <v>1453</v>
      </c>
      <c r="O141" s="20" t="s">
        <v>110</v>
      </c>
      <c r="P141">
        <f>VLOOKUP(N141,kurzusok!E:G,3,FALSE)</f>
        <v>27</v>
      </c>
      <c r="S141" s="20" t="s">
        <v>1425</v>
      </c>
      <c r="T141" s="20" t="s">
        <v>293</v>
      </c>
      <c r="U141">
        <f>VLOOKUP(S141,kurzusok!E:G,3,FALSE)</f>
        <v>8</v>
      </c>
    </row>
    <row r="142" spans="14:21" x14ac:dyDescent="0.3">
      <c r="N142" s="20" t="s">
        <v>1454</v>
      </c>
      <c r="O142" s="20" t="s">
        <v>235</v>
      </c>
      <c r="P142">
        <f>VLOOKUP(N142,kurzusok!E:G,3,FALSE)</f>
        <v>29</v>
      </c>
      <c r="S142" s="20" t="s">
        <v>1427</v>
      </c>
      <c r="T142" s="20" t="s">
        <v>1359</v>
      </c>
      <c r="U142">
        <f>VLOOKUP(S142,kurzusok!E:G,3,FALSE)</f>
        <v>1</v>
      </c>
    </row>
    <row r="143" spans="14:21" x14ac:dyDescent="0.3">
      <c r="N143" s="20" t="s">
        <v>1455</v>
      </c>
      <c r="O143" s="20" t="s">
        <v>235</v>
      </c>
      <c r="P143">
        <f>VLOOKUP(N143,kurzusok!E:G,3,FALSE)</f>
        <v>29</v>
      </c>
      <c r="S143" s="20" t="s">
        <v>1428</v>
      </c>
      <c r="T143" s="20" t="s">
        <v>101</v>
      </c>
      <c r="U143">
        <f>VLOOKUP(S143,kurzusok!E:G,3,FALSE)</f>
        <v>11</v>
      </c>
    </row>
    <row r="144" spans="14:21" x14ac:dyDescent="0.3">
      <c r="N144" s="20" t="s">
        <v>1456</v>
      </c>
      <c r="O144" s="20" t="s">
        <v>397</v>
      </c>
      <c r="P144">
        <f>VLOOKUP(N144,kurzusok!E:G,3,FALSE)</f>
        <v>8</v>
      </c>
      <c r="S144" s="20" t="s">
        <v>1430</v>
      </c>
      <c r="T144" s="20" t="s">
        <v>101</v>
      </c>
      <c r="U144">
        <f>VLOOKUP(S144,kurzusok!E:G,3,FALSE)</f>
        <v>11</v>
      </c>
    </row>
    <row r="145" spans="14:21" x14ac:dyDescent="0.3">
      <c r="N145" s="20" t="s">
        <v>1457</v>
      </c>
      <c r="O145" s="20" t="s">
        <v>397</v>
      </c>
      <c r="P145">
        <f>VLOOKUP(N145,kurzusok!E:G,3,FALSE)</f>
        <v>8</v>
      </c>
      <c r="S145" s="20" t="s">
        <v>1432</v>
      </c>
      <c r="T145" s="20" t="s">
        <v>129</v>
      </c>
      <c r="U145">
        <f>VLOOKUP(S145,kurzusok!E:G,3,FALSE)</f>
        <v>10</v>
      </c>
    </row>
    <row r="146" spans="14:21" x14ac:dyDescent="0.3">
      <c r="N146" s="20" t="s">
        <v>1458</v>
      </c>
      <c r="O146" s="20" t="s">
        <v>398</v>
      </c>
      <c r="P146">
        <f>VLOOKUP(N146,kurzusok!E:G,3,FALSE)</f>
        <v>8</v>
      </c>
      <c r="S146" s="20" t="s">
        <v>1435</v>
      </c>
      <c r="T146" s="20" t="s">
        <v>130</v>
      </c>
      <c r="U146">
        <f>VLOOKUP(S146,kurzusok!E:G,3,FALSE)</f>
        <v>11</v>
      </c>
    </row>
    <row r="147" spans="14:21" x14ac:dyDescent="0.3">
      <c r="N147" s="20" t="s">
        <v>1459</v>
      </c>
      <c r="O147" s="20" t="s">
        <v>398</v>
      </c>
      <c r="P147">
        <f>VLOOKUP(N147,kurzusok!E:G,3,FALSE)</f>
        <v>8</v>
      </c>
      <c r="S147" s="20" t="s">
        <v>1437</v>
      </c>
      <c r="T147" s="20" t="s">
        <v>130</v>
      </c>
      <c r="U147">
        <f>VLOOKUP(S147,kurzusok!E:G,3,FALSE)</f>
        <v>11</v>
      </c>
    </row>
    <row r="148" spans="14:21" x14ac:dyDescent="0.3">
      <c r="N148" s="20" t="s">
        <v>1460</v>
      </c>
      <c r="O148" s="20" t="s">
        <v>410</v>
      </c>
      <c r="P148">
        <f>VLOOKUP(N148,kurzusok!E:G,3,FALSE)</f>
        <v>10</v>
      </c>
      <c r="S148" s="38" t="s">
        <v>2050</v>
      </c>
      <c r="T148" t="s">
        <v>223</v>
      </c>
      <c r="U148">
        <f>VLOOKUP(S148,kurzusok!E:G,3,FALSE)</f>
        <v>7</v>
      </c>
    </row>
    <row r="149" spans="14:21" x14ac:dyDescent="0.3">
      <c r="N149" s="20" t="s">
        <v>1461</v>
      </c>
      <c r="O149" s="20" t="s">
        <v>410</v>
      </c>
      <c r="P149">
        <f>VLOOKUP(N149,kurzusok!E:G,3,FALSE)</f>
        <v>10</v>
      </c>
      <c r="S149" s="20" t="s">
        <v>2051</v>
      </c>
      <c r="T149" s="20" t="s">
        <v>1360</v>
      </c>
      <c r="U149">
        <f>VLOOKUP(S149,kurzusok!E:G,3,FALSE)</f>
        <v>0</v>
      </c>
    </row>
    <row r="150" spans="14:21" x14ac:dyDescent="0.3">
      <c r="N150" s="20" t="s">
        <v>1462</v>
      </c>
      <c r="O150" s="20" t="s">
        <v>399</v>
      </c>
      <c r="P150">
        <f>VLOOKUP(N150,kurzusok!E:G,3,FALSE)</f>
        <v>8</v>
      </c>
      <c r="S150" s="20" t="s">
        <v>1580</v>
      </c>
      <c r="T150" s="20" t="s">
        <v>94</v>
      </c>
      <c r="U150">
        <f>VLOOKUP(S150,kurzusok!E:G,3,FALSE)</f>
        <v>7</v>
      </c>
    </row>
    <row r="151" spans="14:21" x14ac:dyDescent="0.3">
      <c r="N151" s="20" t="s">
        <v>1463</v>
      </c>
      <c r="O151" s="20" t="s">
        <v>399</v>
      </c>
      <c r="P151">
        <f>VLOOKUP(N151,kurzusok!E:G,3,FALSE)</f>
        <v>8</v>
      </c>
      <c r="S151" s="20" t="s">
        <v>1581</v>
      </c>
      <c r="T151" s="20" t="s">
        <v>94</v>
      </c>
      <c r="U151">
        <f>VLOOKUP(S151,kurzusok!E:G,3,FALSE)</f>
        <v>7</v>
      </c>
    </row>
    <row r="152" spans="14:21" x14ac:dyDescent="0.3">
      <c r="N152" s="20" t="s">
        <v>1464</v>
      </c>
      <c r="O152" s="20" t="s">
        <v>400</v>
      </c>
      <c r="P152">
        <f>VLOOKUP(N152,kurzusok!E:G,3,FALSE)</f>
        <v>12</v>
      </c>
      <c r="S152" s="20" t="s">
        <v>1622</v>
      </c>
      <c r="T152" s="20" t="s">
        <v>144</v>
      </c>
      <c r="U152">
        <f>VLOOKUP(S152,kurzusok!E:G,3,FALSE)</f>
        <v>8</v>
      </c>
    </row>
    <row r="153" spans="14:21" x14ac:dyDescent="0.3">
      <c r="N153" s="20" t="s">
        <v>1465</v>
      </c>
      <c r="O153" s="20" t="s">
        <v>400</v>
      </c>
      <c r="P153">
        <f>VLOOKUP(N153,kurzusok!E:G,3,FALSE)</f>
        <v>12</v>
      </c>
      <c r="S153" s="20" t="s">
        <v>1623</v>
      </c>
      <c r="T153" s="20" t="s">
        <v>144</v>
      </c>
      <c r="U153">
        <f>VLOOKUP(S153,kurzusok!E:G,3,FALSE)</f>
        <v>8</v>
      </c>
    </row>
    <row r="154" spans="14:21" x14ac:dyDescent="0.3">
      <c r="N154" s="20" t="s">
        <v>1466</v>
      </c>
      <c r="O154" s="20" t="s">
        <v>401</v>
      </c>
      <c r="P154">
        <f>VLOOKUP(N154,kurzusok!E:G,3,FALSE)</f>
        <v>12</v>
      </c>
      <c r="S154" s="20" t="s">
        <v>1588</v>
      </c>
      <c r="T154" s="20" t="s">
        <v>515</v>
      </c>
      <c r="U154">
        <f>VLOOKUP(S154,kurzusok!E:G,3,FALSE)</f>
        <v>7</v>
      </c>
    </row>
    <row r="155" spans="14:21" x14ac:dyDescent="0.3">
      <c r="N155" s="20" t="s">
        <v>1467</v>
      </c>
      <c r="O155" s="20" t="s">
        <v>401</v>
      </c>
      <c r="P155">
        <f>VLOOKUP(N155,kurzusok!E:G,3,FALSE)</f>
        <v>12</v>
      </c>
      <c r="S155" s="20" t="s">
        <v>1589</v>
      </c>
      <c r="T155" s="20" t="s">
        <v>515</v>
      </c>
      <c r="U155">
        <f>VLOOKUP(S155,kurzusok!E:G,3,FALSE)</f>
        <v>7</v>
      </c>
    </row>
    <row r="156" spans="14:21" x14ac:dyDescent="0.3">
      <c r="N156" s="20" t="s">
        <v>1468</v>
      </c>
      <c r="O156" s="20" t="s">
        <v>402</v>
      </c>
      <c r="P156">
        <f>VLOOKUP(N156,kurzusok!E:G,3,FALSE)</f>
        <v>13</v>
      </c>
      <c r="S156" s="20" t="s">
        <v>2229</v>
      </c>
      <c r="T156" s="20" t="s">
        <v>214</v>
      </c>
      <c r="U156">
        <f>VLOOKUP(S156,kurzusok!E:G,3,FALSE)</f>
        <v>6</v>
      </c>
    </row>
    <row r="157" spans="14:21" x14ac:dyDescent="0.3">
      <c r="N157" s="20" t="s">
        <v>1469</v>
      </c>
      <c r="O157" s="20" t="s">
        <v>402</v>
      </c>
      <c r="P157">
        <f>VLOOKUP(N157,kurzusok!E:G,3,FALSE)</f>
        <v>13</v>
      </c>
      <c r="S157" s="20" t="s">
        <v>2230</v>
      </c>
      <c r="T157" s="20" t="s">
        <v>214</v>
      </c>
      <c r="U157">
        <f>VLOOKUP(S157,kurzusok!E:G,3,FALSE)</f>
        <v>6</v>
      </c>
    </row>
    <row r="158" spans="14:21" x14ac:dyDescent="0.3">
      <c r="N158" s="20" t="s">
        <v>1470</v>
      </c>
      <c r="O158" s="20" t="s">
        <v>403</v>
      </c>
      <c r="P158">
        <f>VLOOKUP(N158,kurzusok!E:G,3,FALSE)</f>
        <v>14</v>
      </c>
      <c r="S158" s="20" t="s">
        <v>2191</v>
      </c>
      <c r="T158" s="20" t="s">
        <v>279</v>
      </c>
      <c r="U158">
        <f>VLOOKUP(S158,kurzusok!E:G,3,FALSE)</f>
        <v>8</v>
      </c>
    </row>
    <row r="159" spans="14:21" x14ac:dyDescent="0.3">
      <c r="N159" s="20" t="s">
        <v>1471</v>
      </c>
      <c r="O159" s="20" t="s">
        <v>403</v>
      </c>
      <c r="P159">
        <f>VLOOKUP(N159,kurzusok!E:G,3,FALSE)</f>
        <v>14</v>
      </c>
      <c r="S159" s="20" t="s">
        <v>2152</v>
      </c>
      <c r="T159" s="20" t="s">
        <v>201</v>
      </c>
      <c r="U159">
        <f>VLOOKUP(S159,kurzusok!E:G,3,FALSE)</f>
        <v>3</v>
      </c>
    </row>
    <row r="160" spans="14:21" x14ac:dyDescent="0.3">
      <c r="N160" s="20" t="s">
        <v>1472</v>
      </c>
      <c r="O160" s="20" t="s">
        <v>404</v>
      </c>
      <c r="P160">
        <f>VLOOKUP(N160,kurzusok!E:G,3,FALSE)</f>
        <v>13</v>
      </c>
      <c r="S160" s="20" t="s">
        <v>2153</v>
      </c>
      <c r="T160" s="20" t="s">
        <v>201</v>
      </c>
      <c r="U160">
        <f>VLOOKUP(S160,kurzusok!E:G,3,FALSE)</f>
        <v>3</v>
      </c>
    </row>
    <row r="161" spans="14:21" x14ac:dyDescent="0.3">
      <c r="N161" s="20" t="s">
        <v>1473</v>
      </c>
      <c r="O161" s="20" t="s">
        <v>404</v>
      </c>
      <c r="P161">
        <f>VLOOKUP(N161,kurzusok!E:G,3,FALSE)</f>
        <v>13</v>
      </c>
      <c r="S161" s="20" t="s">
        <v>1439</v>
      </c>
      <c r="T161" s="20" t="s">
        <v>1440</v>
      </c>
      <c r="U161">
        <f>VLOOKUP(S161,kurzusok!E:G,3,FALSE)</f>
        <v>7</v>
      </c>
    </row>
    <row r="162" spans="14:21" x14ac:dyDescent="0.3">
      <c r="N162" s="20" t="s">
        <v>1474</v>
      </c>
      <c r="O162" s="20" t="s">
        <v>405</v>
      </c>
      <c r="P162">
        <f>VLOOKUP(N162,kurzusok!E:G,3,FALSE)</f>
        <v>13</v>
      </c>
      <c r="S162" s="34" t="s">
        <v>2032</v>
      </c>
      <c r="T162" t="s">
        <v>751</v>
      </c>
      <c r="U162">
        <f>VLOOKUP(S162,kurzusok!E:G,3,FALSE)</f>
        <v>6</v>
      </c>
    </row>
    <row r="163" spans="14:21" x14ac:dyDescent="0.3">
      <c r="N163" s="20" t="s">
        <v>1475</v>
      </c>
      <c r="O163" s="20" t="s">
        <v>405</v>
      </c>
      <c r="P163">
        <f>VLOOKUP(N163,kurzusok!E:G,3,FALSE)</f>
        <v>13</v>
      </c>
      <c r="S163" s="20"/>
      <c r="T163" s="20"/>
    </row>
    <row r="164" spans="14:21" x14ac:dyDescent="0.3">
      <c r="N164" s="20" t="s">
        <v>1476</v>
      </c>
      <c r="O164" s="20" t="s">
        <v>2331</v>
      </c>
      <c r="P164">
        <f>VLOOKUP(N164,kurzusok!E:G,3,FALSE)</f>
        <v>3</v>
      </c>
      <c r="S164" s="20"/>
      <c r="T164" s="20"/>
    </row>
    <row r="165" spans="14:21" x14ac:dyDescent="0.3">
      <c r="N165" s="20" t="s">
        <v>1477</v>
      </c>
      <c r="O165" s="20" t="s">
        <v>544</v>
      </c>
      <c r="P165">
        <f>VLOOKUP(N165,kurzusok!E:G,3,FALSE)</f>
        <v>6</v>
      </c>
      <c r="S165" s="20"/>
      <c r="T165" s="20"/>
    </row>
    <row r="166" spans="14:21" x14ac:dyDescent="0.3">
      <c r="N166" s="20" t="s">
        <v>1478</v>
      </c>
      <c r="O166" s="20" t="s">
        <v>544</v>
      </c>
      <c r="P166">
        <f>VLOOKUP(N166,kurzusok!E:G,3,FALSE)</f>
        <v>6</v>
      </c>
      <c r="S166" s="20"/>
      <c r="T166" s="20"/>
    </row>
    <row r="167" spans="14:21" x14ac:dyDescent="0.3">
      <c r="N167" s="20" t="s">
        <v>1479</v>
      </c>
      <c r="O167" s="20" t="s">
        <v>406</v>
      </c>
      <c r="P167">
        <f>VLOOKUP(N167,kurzusok!E:G,3,FALSE)</f>
        <v>38</v>
      </c>
      <c r="S167" s="20"/>
      <c r="T167" s="20"/>
    </row>
    <row r="168" spans="14:21" x14ac:dyDescent="0.3">
      <c r="N168" s="20" t="s">
        <v>1480</v>
      </c>
      <c r="O168" s="20" t="s">
        <v>406</v>
      </c>
      <c r="P168">
        <f>VLOOKUP(N168,kurzusok!E:G,3,FALSE)</f>
        <v>38</v>
      </c>
      <c r="S168" s="20"/>
      <c r="T168" s="20"/>
    </row>
    <row r="169" spans="14:21" x14ac:dyDescent="0.3">
      <c r="N169" s="20" t="s">
        <v>1481</v>
      </c>
      <c r="O169" s="20" t="s">
        <v>407</v>
      </c>
      <c r="P169">
        <f>VLOOKUP(N169,kurzusok!E:G,3,FALSE)</f>
        <v>45</v>
      </c>
      <c r="S169" s="20"/>
      <c r="T169" s="20"/>
    </row>
    <row r="170" spans="14:21" x14ac:dyDescent="0.3">
      <c r="N170" s="20" t="s">
        <v>1482</v>
      </c>
      <c r="O170" s="20" t="s">
        <v>407</v>
      </c>
      <c r="P170">
        <f>VLOOKUP(N170,kurzusok!E:G,3,FALSE)</f>
        <v>45</v>
      </c>
      <c r="S170" s="20"/>
      <c r="T170" s="20"/>
    </row>
    <row r="171" spans="14:21" x14ac:dyDescent="0.3">
      <c r="N171" s="20" t="s">
        <v>1483</v>
      </c>
      <c r="O171" s="20" t="s">
        <v>408</v>
      </c>
      <c r="P171">
        <f>VLOOKUP(N171,kurzusok!E:G,3,FALSE)</f>
        <v>50</v>
      </c>
      <c r="S171" s="20"/>
      <c r="T171" s="20"/>
    </row>
    <row r="172" spans="14:21" x14ac:dyDescent="0.3">
      <c r="N172" s="20" t="s">
        <v>1484</v>
      </c>
      <c r="O172" s="20" t="s">
        <v>408</v>
      </c>
      <c r="P172">
        <f>VLOOKUP(N172,kurzusok!E:G,3,FALSE)</f>
        <v>50</v>
      </c>
      <c r="S172" s="20"/>
      <c r="T172" s="20"/>
    </row>
    <row r="173" spans="14:21" x14ac:dyDescent="0.3">
      <c r="N173" s="20" t="s">
        <v>1485</v>
      </c>
      <c r="O173" s="20" t="s">
        <v>409</v>
      </c>
      <c r="P173">
        <f>VLOOKUP(N173,kurzusok!E:G,3,FALSE)</f>
        <v>45</v>
      </c>
      <c r="S173" s="20"/>
      <c r="T173" s="20"/>
    </row>
    <row r="174" spans="14:21" x14ac:dyDescent="0.3">
      <c r="N174" s="20" t="s">
        <v>1486</v>
      </c>
      <c r="O174" s="20" t="s">
        <v>409</v>
      </c>
      <c r="P174">
        <f>VLOOKUP(N174,kurzusok!E:G,3,FALSE)</f>
        <v>45</v>
      </c>
      <c r="S174" s="20"/>
      <c r="T174" s="20"/>
    </row>
    <row r="175" spans="14:21" x14ac:dyDescent="0.3">
      <c r="N175" s="20" t="s">
        <v>1487</v>
      </c>
      <c r="O175" s="20" t="s">
        <v>108</v>
      </c>
      <c r="P175">
        <f>VLOOKUP(N175,kurzusok!E:G,3,FALSE)</f>
        <v>25</v>
      </c>
      <c r="S175" s="20"/>
      <c r="T175" s="20"/>
    </row>
    <row r="176" spans="14:21" x14ac:dyDescent="0.3">
      <c r="N176" s="20" t="s">
        <v>1488</v>
      </c>
      <c r="O176" s="20" t="s">
        <v>108</v>
      </c>
      <c r="P176">
        <f>VLOOKUP(N176,kurzusok!E:G,3,FALSE)</f>
        <v>25</v>
      </c>
      <c r="S176" s="20"/>
      <c r="T176" s="20"/>
    </row>
    <row r="177" spans="14:20" x14ac:dyDescent="0.3">
      <c r="N177" s="20" t="s">
        <v>1489</v>
      </c>
      <c r="O177" s="20" t="s">
        <v>215</v>
      </c>
      <c r="P177">
        <f>VLOOKUP(N177,kurzusok!E:G,3,FALSE)</f>
        <v>55</v>
      </c>
      <c r="S177" s="20"/>
      <c r="T177" s="20"/>
    </row>
    <row r="178" spans="14:20" x14ac:dyDescent="0.3">
      <c r="N178" s="20" t="s">
        <v>1490</v>
      </c>
      <c r="O178" s="20" t="s">
        <v>146</v>
      </c>
      <c r="P178">
        <f>VLOOKUP(N178,kurzusok!E:G,3,FALSE)</f>
        <v>32</v>
      </c>
      <c r="S178" s="20"/>
      <c r="T178" s="20"/>
    </row>
    <row r="179" spans="14:20" x14ac:dyDescent="0.3">
      <c r="N179" s="20" t="s">
        <v>1491</v>
      </c>
      <c r="O179" s="20" t="s">
        <v>146</v>
      </c>
      <c r="P179">
        <f>VLOOKUP(N179,kurzusok!E:G,3,FALSE)</f>
        <v>32</v>
      </c>
      <c r="S179" s="20"/>
      <c r="T179" s="20"/>
    </row>
    <row r="180" spans="14:20" x14ac:dyDescent="0.3">
      <c r="N180" s="34" t="s">
        <v>1900</v>
      </c>
      <c r="O180" s="20" t="s">
        <v>1899</v>
      </c>
      <c r="P180">
        <f>VLOOKUP(N180,kurzusok!E:G,3,FALSE)</f>
        <v>1</v>
      </c>
      <c r="S180" s="20"/>
      <c r="T180" s="20"/>
    </row>
    <row r="181" spans="14:20" x14ac:dyDescent="0.3">
      <c r="N181" s="34" t="s">
        <v>1887</v>
      </c>
      <c r="O181" s="20" t="s">
        <v>2332</v>
      </c>
      <c r="P181">
        <f>VLOOKUP(N181,kurzusok!E:G,3,FALSE)</f>
        <v>1</v>
      </c>
      <c r="S181" s="20"/>
      <c r="T181" s="20"/>
    </row>
    <row r="182" spans="14:20" x14ac:dyDescent="0.3">
      <c r="N182" s="20" t="s">
        <v>1641</v>
      </c>
      <c r="O182" s="20" t="s">
        <v>523</v>
      </c>
      <c r="P182">
        <f>VLOOKUP(N182,kurzusok!E:G,3,FALSE)</f>
        <v>8</v>
      </c>
      <c r="S182" s="20"/>
      <c r="T182" s="20"/>
    </row>
    <row r="183" spans="14:20" x14ac:dyDescent="0.3">
      <c r="N183" s="20" t="s">
        <v>1642</v>
      </c>
      <c r="O183" s="20" t="s">
        <v>523</v>
      </c>
      <c r="P183">
        <f>VLOOKUP(N183,kurzusok!E:G,3,FALSE)</f>
        <v>8</v>
      </c>
      <c r="S183" s="20"/>
      <c r="T183" s="20"/>
    </row>
    <row r="184" spans="14:20" x14ac:dyDescent="0.3">
      <c r="N184" s="20" t="s">
        <v>1893</v>
      </c>
      <c r="O184" s="20" t="s">
        <v>524</v>
      </c>
      <c r="P184">
        <f>VLOOKUP(N184,kurzusok!E:G,3,FALSE)</f>
        <v>9</v>
      </c>
      <c r="S184" s="20"/>
      <c r="T184" s="20"/>
    </row>
    <row r="185" spans="14:20" x14ac:dyDescent="0.3">
      <c r="N185" s="20" t="s">
        <v>1894</v>
      </c>
      <c r="O185" s="20" t="s">
        <v>524</v>
      </c>
      <c r="P185">
        <f>VLOOKUP(N185,kurzusok!E:G,3,FALSE)</f>
        <v>9</v>
      </c>
      <c r="S185" s="20"/>
      <c r="T185" s="20"/>
    </row>
    <row r="186" spans="14:20" x14ac:dyDescent="0.3">
      <c r="N186" s="20" t="s">
        <v>2113</v>
      </c>
      <c r="O186" s="20" t="s">
        <v>525</v>
      </c>
      <c r="P186">
        <f>VLOOKUP(N186,kurzusok!E:G,3,FALSE)</f>
        <v>41</v>
      </c>
      <c r="S186" s="20"/>
      <c r="T186" s="20"/>
    </row>
    <row r="187" spans="14:20" x14ac:dyDescent="0.3">
      <c r="N187" s="20" t="s">
        <v>2114</v>
      </c>
      <c r="O187" s="20" t="s">
        <v>525</v>
      </c>
      <c r="P187">
        <f>VLOOKUP(N187,kurzusok!E:G,3,FALSE)</f>
        <v>41</v>
      </c>
      <c r="S187" s="20"/>
      <c r="T187" s="20"/>
    </row>
    <row r="188" spans="14:20" x14ac:dyDescent="0.3">
      <c r="N188" s="20" t="s">
        <v>2014</v>
      </c>
      <c r="O188" s="20" t="s">
        <v>526</v>
      </c>
      <c r="P188">
        <f>VLOOKUP(N188,kurzusok!E:G,3,FALSE)</f>
        <v>14</v>
      </c>
      <c r="S188" s="20"/>
      <c r="T188" s="20"/>
    </row>
    <row r="189" spans="14:20" x14ac:dyDescent="0.3">
      <c r="N189" s="20" t="s">
        <v>2015</v>
      </c>
      <c r="O189" s="20" t="s">
        <v>526</v>
      </c>
      <c r="P189">
        <f>VLOOKUP(N189,kurzusok!E:G,3,FALSE)</f>
        <v>14</v>
      </c>
      <c r="S189" s="20"/>
      <c r="T189" s="20"/>
    </row>
    <row r="190" spans="14:20" x14ac:dyDescent="0.3">
      <c r="N190" s="20" t="s">
        <v>1492</v>
      </c>
      <c r="O190" s="20" t="s">
        <v>411</v>
      </c>
      <c r="P190">
        <f>VLOOKUP(N190,kurzusok!E:G,3,FALSE)</f>
        <v>19</v>
      </c>
      <c r="S190" s="20"/>
      <c r="T190" s="20"/>
    </row>
    <row r="191" spans="14:20" x14ac:dyDescent="0.3">
      <c r="N191" s="20" t="s">
        <v>1493</v>
      </c>
      <c r="O191" s="20" t="s">
        <v>148</v>
      </c>
      <c r="P191">
        <f>VLOOKUP(N191,kurzusok!E:G,3,FALSE)</f>
        <v>15</v>
      </c>
      <c r="S191" s="20"/>
      <c r="T191" s="20"/>
    </row>
    <row r="192" spans="14:20" x14ac:dyDescent="0.3">
      <c r="N192" s="20" t="s">
        <v>1494</v>
      </c>
      <c r="O192" s="20" t="s">
        <v>148</v>
      </c>
      <c r="P192">
        <f>VLOOKUP(N192,kurzusok!E:G,3,FALSE)</f>
        <v>15</v>
      </c>
      <c r="S192" s="20"/>
      <c r="T192" s="20"/>
    </row>
    <row r="193" spans="14:20" x14ac:dyDescent="0.3">
      <c r="N193" s="20" t="s">
        <v>1495</v>
      </c>
      <c r="O193" s="20" t="s">
        <v>275</v>
      </c>
      <c r="P193">
        <f>VLOOKUP(N193,kurzusok!E:G,3,FALSE)</f>
        <v>15</v>
      </c>
      <c r="S193" s="20"/>
      <c r="T193" s="20"/>
    </row>
    <row r="194" spans="14:20" x14ac:dyDescent="0.3">
      <c r="N194" s="20" t="s">
        <v>1496</v>
      </c>
      <c r="O194" s="20" t="s">
        <v>275</v>
      </c>
      <c r="P194">
        <f>VLOOKUP(N194,kurzusok!E:G,3,FALSE)</f>
        <v>15</v>
      </c>
      <c r="S194" s="20"/>
      <c r="T194" s="20"/>
    </row>
    <row r="195" spans="14:20" x14ac:dyDescent="0.3">
      <c r="N195" s="20" t="s">
        <v>1970</v>
      </c>
      <c r="O195" s="20" t="s">
        <v>514</v>
      </c>
      <c r="P195">
        <f>VLOOKUP(N195,kurzusok!E:G,3,FALSE)</f>
        <v>8</v>
      </c>
      <c r="S195" s="20"/>
      <c r="T195" s="20"/>
    </row>
    <row r="196" spans="14:20" x14ac:dyDescent="0.3">
      <c r="N196" s="20" t="s">
        <v>1971</v>
      </c>
      <c r="O196" s="20" t="s">
        <v>514</v>
      </c>
      <c r="P196">
        <f>VLOOKUP(N196,kurzusok!E:G,3,FALSE)</f>
        <v>8</v>
      </c>
      <c r="S196" s="20"/>
      <c r="T196" s="20"/>
    </row>
    <row r="197" spans="14:20" x14ac:dyDescent="0.3">
      <c r="N197" s="20" t="s">
        <v>1497</v>
      </c>
      <c r="O197" s="20" t="s">
        <v>199</v>
      </c>
      <c r="P197">
        <f>VLOOKUP(N197,kurzusok!E:G,3,FALSE)</f>
        <v>10</v>
      </c>
      <c r="S197" s="20"/>
      <c r="T197" s="20"/>
    </row>
    <row r="198" spans="14:20" x14ac:dyDescent="0.3">
      <c r="N198" s="20" t="s">
        <v>1498</v>
      </c>
      <c r="O198" s="20" t="s">
        <v>199</v>
      </c>
      <c r="P198">
        <f>VLOOKUP(N198,kurzusok!E:G,3,FALSE)</f>
        <v>10</v>
      </c>
      <c r="S198" s="20"/>
      <c r="T198" s="20"/>
    </row>
    <row r="199" spans="14:20" x14ac:dyDescent="0.3">
      <c r="N199" s="20" t="s">
        <v>1499</v>
      </c>
      <c r="O199" s="20" t="s">
        <v>200</v>
      </c>
      <c r="P199">
        <f>VLOOKUP(N199,kurzusok!E:G,3,FALSE)</f>
        <v>12</v>
      </c>
      <c r="S199" s="20"/>
      <c r="T199" s="20"/>
    </row>
    <row r="200" spans="14:20" x14ac:dyDescent="0.3">
      <c r="N200" s="20" t="s">
        <v>1500</v>
      </c>
      <c r="O200" s="20" t="s">
        <v>200</v>
      </c>
      <c r="P200">
        <f>VLOOKUP(N200,kurzusok!E:G,3,FALSE)</f>
        <v>12</v>
      </c>
      <c r="S200" s="20"/>
      <c r="T200" s="20"/>
    </row>
    <row r="201" spans="14:20" x14ac:dyDescent="0.3">
      <c r="N201" s="20" t="s">
        <v>2159</v>
      </c>
      <c r="O201" s="20" t="s">
        <v>513</v>
      </c>
      <c r="P201">
        <f>VLOOKUP(N201,kurzusok!E:G,3,FALSE)</f>
        <v>9</v>
      </c>
      <c r="S201" s="20"/>
      <c r="T201" s="20"/>
    </row>
    <row r="202" spans="14:20" x14ac:dyDescent="0.3">
      <c r="N202" s="20" t="s">
        <v>1501</v>
      </c>
      <c r="O202" s="20" t="s">
        <v>298</v>
      </c>
      <c r="P202">
        <f>VLOOKUP(N202,kurzusok!E:G,3,FALSE)</f>
        <v>9</v>
      </c>
      <c r="S202" s="20"/>
      <c r="T202" s="20"/>
    </row>
    <row r="203" spans="14:20" x14ac:dyDescent="0.3">
      <c r="N203" s="20" t="s">
        <v>1502</v>
      </c>
      <c r="O203" s="20" t="s">
        <v>298</v>
      </c>
      <c r="P203">
        <f>VLOOKUP(N203,kurzusok!E:G,3,FALSE)</f>
        <v>9</v>
      </c>
      <c r="S203" s="20"/>
      <c r="T203" s="20"/>
    </row>
    <row r="204" spans="14:20" x14ac:dyDescent="0.3">
      <c r="N204" s="20" t="s">
        <v>1503</v>
      </c>
      <c r="O204" s="20" t="s">
        <v>149</v>
      </c>
      <c r="P204">
        <f>VLOOKUP(N204,kurzusok!E:G,3,FALSE)</f>
        <v>7</v>
      </c>
      <c r="S204" s="20"/>
      <c r="T204" s="20"/>
    </row>
    <row r="205" spans="14:20" x14ac:dyDescent="0.3">
      <c r="N205" s="20" t="s">
        <v>1504</v>
      </c>
      <c r="O205" s="20" t="s">
        <v>149</v>
      </c>
      <c r="P205">
        <f>VLOOKUP(N205,kurzusok!E:G,3,FALSE)</f>
        <v>7</v>
      </c>
      <c r="S205" s="20"/>
      <c r="T205" s="20"/>
    </row>
    <row r="206" spans="14:20" x14ac:dyDescent="0.3">
      <c r="N206" s="20" t="s">
        <v>1989</v>
      </c>
      <c r="O206" s="20" t="s">
        <v>150</v>
      </c>
      <c r="P206">
        <f>VLOOKUP(N206,kurzusok!E:G,3,FALSE)</f>
        <v>4</v>
      </c>
      <c r="S206" s="20"/>
      <c r="T206" s="20"/>
    </row>
    <row r="207" spans="14:20" x14ac:dyDescent="0.3">
      <c r="N207" s="20" t="s">
        <v>1990</v>
      </c>
      <c r="O207" s="20" t="s">
        <v>150</v>
      </c>
      <c r="P207">
        <f>VLOOKUP(N207,kurzusok!E:G,3,FALSE)</f>
        <v>4</v>
      </c>
      <c r="S207" s="20"/>
      <c r="T207" s="20"/>
    </row>
    <row r="208" spans="14:20" x14ac:dyDescent="0.3">
      <c r="N208" s="20" t="s">
        <v>1505</v>
      </c>
      <c r="O208" s="20" t="s">
        <v>151</v>
      </c>
      <c r="P208">
        <f>VLOOKUP(N208,kurzusok!E:G,3,FALSE)</f>
        <v>7</v>
      </c>
      <c r="S208" s="20"/>
      <c r="T208" s="20"/>
    </row>
    <row r="209" spans="14:20" x14ac:dyDescent="0.3">
      <c r="N209" s="20" t="s">
        <v>1506</v>
      </c>
      <c r="O209" s="20" t="s">
        <v>151</v>
      </c>
      <c r="P209">
        <f>VLOOKUP(N209,kurzusok!E:G,3,FALSE)</f>
        <v>7</v>
      </c>
      <c r="S209" s="20"/>
      <c r="T209" s="20"/>
    </row>
    <row r="210" spans="14:20" x14ac:dyDescent="0.3">
      <c r="N210" s="20" t="s">
        <v>1831</v>
      </c>
      <c r="O210" s="20" t="s">
        <v>152</v>
      </c>
      <c r="P210">
        <f>VLOOKUP(N210,kurzusok!E:G,3,FALSE)</f>
        <v>5</v>
      </c>
      <c r="S210" s="20"/>
      <c r="T210" s="20"/>
    </row>
    <row r="211" spans="14:20" x14ac:dyDescent="0.3">
      <c r="N211" s="20" t="s">
        <v>1832</v>
      </c>
      <c r="O211" s="20" t="s">
        <v>152</v>
      </c>
      <c r="P211">
        <f>VLOOKUP(N211,kurzusok!E:G,3,FALSE)</f>
        <v>5</v>
      </c>
      <c r="S211" s="20"/>
      <c r="T211" s="20"/>
    </row>
    <row r="212" spans="14:20" x14ac:dyDescent="0.3">
      <c r="N212" s="20" t="s">
        <v>1507</v>
      </c>
      <c r="O212" s="20" t="s">
        <v>201</v>
      </c>
      <c r="P212">
        <f>VLOOKUP(N212,kurzusok!E:G,3,FALSE)</f>
        <v>4</v>
      </c>
      <c r="S212" s="20"/>
      <c r="T212" s="20"/>
    </row>
    <row r="213" spans="14:20" x14ac:dyDescent="0.3">
      <c r="N213" s="20" t="s">
        <v>1508</v>
      </c>
      <c r="O213" s="20" t="s">
        <v>201</v>
      </c>
      <c r="P213">
        <f>VLOOKUP(N213,kurzusok!E:G,3,FALSE)</f>
        <v>4</v>
      </c>
      <c r="S213" s="20"/>
      <c r="T213" s="20"/>
    </row>
    <row r="214" spans="14:20" x14ac:dyDescent="0.3">
      <c r="N214" s="20" t="s">
        <v>1509</v>
      </c>
      <c r="O214" s="20" t="s">
        <v>202</v>
      </c>
      <c r="P214">
        <f>VLOOKUP(N214,kurzusok!E:G,3,FALSE)</f>
        <v>4</v>
      </c>
      <c r="S214" s="20"/>
      <c r="T214" s="20"/>
    </row>
    <row r="215" spans="14:20" x14ac:dyDescent="0.3">
      <c r="N215" s="20" t="s">
        <v>1510</v>
      </c>
      <c r="O215" s="20" t="s">
        <v>202</v>
      </c>
      <c r="P215">
        <f>VLOOKUP(N215,kurzusok!E:G,3,FALSE)</f>
        <v>4</v>
      </c>
      <c r="S215" s="20"/>
      <c r="T215" s="20"/>
    </row>
    <row r="216" spans="14:20" x14ac:dyDescent="0.3">
      <c r="N216" s="20" t="s">
        <v>1511</v>
      </c>
      <c r="O216" s="20" t="s">
        <v>203</v>
      </c>
      <c r="P216">
        <f>VLOOKUP(N216,kurzusok!E:G,3,FALSE)</f>
        <v>5</v>
      </c>
    </row>
    <row r="217" spans="14:20" x14ac:dyDescent="0.3">
      <c r="N217" s="20" t="s">
        <v>1512</v>
      </c>
      <c r="O217" s="20" t="s">
        <v>203</v>
      </c>
      <c r="P217">
        <f>VLOOKUP(N217,kurzusok!E:G,3,FALSE)</f>
        <v>5</v>
      </c>
    </row>
    <row r="218" spans="14:20" x14ac:dyDescent="0.3">
      <c r="N218" s="20" t="s">
        <v>1513</v>
      </c>
      <c r="O218" s="20" t="s">
        <v>204</v>
      </c>
      <c r="P218">
        <f>VLOOKUP(N218,kurzusok!E:G,3,FALSE)</f>
        <v>5</v>
      </c>
    </row>
    <row r="219" spans="14:20" x14ac:dyDescent="0.3">
      <c r="N219" s="20" t="s">
        <v>1514</v>
      </c>
      <c r="O219" s="20" t="s">
        <v>204</v>
      </c>
      <c r="P219">
        <f>VLOOKUP(N219,kurzusok!E:G,3,FALSE)</f>
        <v>5</v>
      </c>
    </row>
    <row r="220" spans="14:20" x14ac:dyDescent="0.3">
      <c r="N220" s="20" t="s">
        <v>1515</v>
      </c>
      <c r="O220" s="20" t="s">
        <v>205</v>
      </c>
      <c r="P220">
        <f>VLOOKUP(N220,kurzusok!E:G,3,FALSE)</f>
        <v>5</v>
      </c>
    </row>
    <row r="221" spans="14:20" x14ac:dyDescent="0.3">
      <c r="N221" s="20" t="s">
        <v>1516</v>
      </c>
      <c r="O221" s="20" t="s">
        <v>205</v>
      </c>
      <c r="P221">
        <f>VLOOKUP(N221,kurzusok!E:G,3,FALSE)</f>
        <v>5</v>
      </c>
    </row>
    <row r="222" spans="14:20" x14ac:dyDescent="0.3">
      <c r="N222" s="20" t="s">
        <v>1517</v>
      </c>
      <c r="O222" s="20" t="s">
        <v>416</v>
      </c>
      <c r="P222">
        <f>VLOOKUP(N222,kurzusok!E:G,3,FALSE)</f>
        <v>4</v>
      </c>
    </row>
    <row r="223" spans="14:20" x14ac:dyDescent="0.3">
      <c r="N223" s="20" t="s">
        <v>1518</v>
      </c>
      <c r="O223" s="20" t="s">
        <v>416</v>
      </c>
      <c r="P223">
        <f>VLOOKUP(N223,kurzusok!E:G,3,FALSE)</f>
        <v>4</v>
      </c>
    </row>
    <row r="224" spans="14:20" x14ac:dyDescent="0.3">
      <c r="N224" s="20" t="s">
        <v>1519</v>
      </c>
      <c r="O224" s="20" t="s">
        <v>1440</v>
      </c>
      <c r="P224">
        <f>VLOOKUP(N224,kurzusok!E:G,3,FALSE)</f>
        <v>24</v>
      </c>
    </row>
  </sheetData>
  <sortState xmlns:xlrd2="http://schemas.microsoft.com/office/spreadsheetml/2017/richdata2" ref="A3:A83">
    <sortCondition ref="A3:A8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3BB0-EE2E-4721-8F96-6BAE9EDCE76A}">
  <dimension ref="A1:H1121"/>
  <sheetViews>
    <sheetView workbookViewId="0">
      <selection sqref="A1:H1048576"/>
    </sheetView>
  </sheetViews>
  <sheetFormatPr defaultColWidth="12.109375" defaultRowHeight="15" customHeight="1" x14ac:dyDescent="0.3"/>
  <cols>
    <col min="1" max="1" width="11" style="34" customWidth="1"/>
    <col min="2" max="2" width="22.44140625" style="34" customWidth="1"/>
    <col min="3" max="3" width="9.5546875" style="34" customWidth="1"/>
    <col min="4" max="4" width="14.33203125" style="34" customWidth="1"/>
    <col min="5" max="5" width="14" style="34" customWidth="1"/>
    <col min="6" max="6" width="9.5546875" style="34" customWidth="1"/>
    <col min="7" max="7" width="7.109375" style="34" customWidth="1"/>
    <col min="8" max="8" width="14.33203125" style="34" customWidth="1"/>
    <col min="9" max="16384" width="12.109375" style="34"/>
  </cols>
  <sheetData>
    <row r="1" spans="1:8" ht="14.4" x14ac:dyDescent="0.3">
      <c r="A1" s="34" t="s">
        <v>754</v>
      </c>
      <c r="B1" s="34" t="s">
        <v>755</v>
      </c>
      <c r="C1" s="34" t="s">
        <v>756</v>
      </c>
      <c r="D1" s="34" t="s">
        <v>757</v>
      </c>
      <c r="E1" s="34" t="s">
        <v>758</v>
      </c>
      <c r="F1" s="34" t="s">
        <v>759</v>
      </c>
      <c r="G1" s="34" t="s">
        <v>760</v>
      </c>
      <c r="H1" s="34" t="s">
        <v>761</v>
      </c>
    </row>
    <row r="2" spans="1:8" ht="14.4" x14ac:dyDescent="0.3">
      <c r="A2" s="34" t="s">
        <v>1520</v>
      </c>
      <c r="B2" s="34" t="s">
        <v>1521</v>
      </c>
      <c r="C2" s="34" t="s">
        <v>1522</v>
      </c>
      <c r="D2" s="34" t="s">
        <v>824</v>
      </c>
      <c r="E2" s="34" t="s">
        <v>1523</v>
      </c>
      <c r="F2" s="34" t="s">
        <v>762</v>
      </c>
      <c r="G2" s="35">
        <v>6</v>
      </c>
      <c r="H2" s="35">
        <v>30</v>
      </c>
    </row>
    <row r="3" spans="1:8" ht="14.4" x14ac:dyDescent="0.3">
      <c r="A3" s="34" t="s">
        <v>1520</v>
      </c>
      <c r="B3" s="34" t="s">
        <v>1521</v>
      </c>
      <c r="C3" s="34" t="s">
        <v>1522</v>
      </c>
      <c r="D3" s="34" t="s">
        <v>824</v>
      </c>
      <c r="E3" s="34" t="s">
        <v>1524</v>
      </c>
      <c r="F3" s="34" t="s">
        <v>767</v>
      </c>
      <c r="G3" s="35">
        <v>6</v>
      </c>
      <c r="H3" s="35">
        <v>30</v>
      </c>
    </row>
    <row r="4" spans="1:8" ht="14.4" x14ac:dyDescent="0.3">
      <c r="A4" s="34" t="s">
        <v>1525</v>
      </c>
      <c r="B4" s="34" t="s">
        <v>1526</v>
      </c>
      <c r="C4" s="34" t="s">
        <v>1522</v>
      </c>
      <c r="D4" s="34" t="s">
        <v>907</v>
      </c>
      <c r="E4" s="34" t="s">
        <v>1527</v>
      </c>
      <c r="F4" s="34" t="s">
        <v>762</v>
      </c>
      <c r="G4" s="35">
        <v>8</v>
      </c>
      <c r="H4" s="35">
        <v>100</v>
      </c>
    </row>
    <row r="5" spans="1:8" ht="14.4" x14ac:dyDescent="0.3">
      <c r="A5" s="34" t="s">
        <v>1525</v>
      </c>
      <c r="B5" s="34" t="s">
        <v>1526</v>
      </c>
      <c r="C5" s="34" t="s">
        <v>1522</v>
      </c>
      <c r="D5" s="34" t="s">
        <v>907</v>
      </c>
      <c r="E5" s="34" t="s">
        <v>1528</v>
      </c>
      <c r="F5" s="34" t="s">
        <v>767</v>
      </c>
      <c r="G5" s="35">
        <v>8</v>
      </c>
      <c r="H5" s="35">
        <v>100</v>
      </c>
    </row>
    <row r="6" spans="1:8" ht="14.4" x14ac:dyDescent="0.3">
      <c r="A6" s="34" t="s">
        <v>1525</v>
      </c>
      <c r="B6" s="34" t="s">
        <v>1526</v>
      </c>
      <c r="C6" s="34" t="s">
        <v>1522</v>
      </c>
      <c r="D6" s="34" t="s">
        <v>907</v>
      </c>
      <c r="E6" s="34" t="s">
        <v>1529</v>
      </c>
      <c r="F6" s="34" t="s">
        <v>762</v>
      </c>
      <c r="G6" s="35">
        <v>7</v>
      </c>
      <c r="H6" s="35">
        <v>100</v>
      </c>
    </row>
    <row r="7" spans="1:8" ht="14.4" x14ac:dyDescent="0.3">
      <c r="A7" s="34" t="s">
        <v>1525</v>
      </c>
      <c r="B7" s="34" t="s">
        <v>1526</v>
      </c>
      <c r="C7" s="34" t="s">
        <v>1522</v>
      </c>
      <c r="D7" s="34" t="s">
        <v>907</v>
      </c>
      <c r="E7" s="34" t="s">
        <v>1530</v>
      </c>
      <c r="F7" s="34" t="s">
        <v>767</v>
      </c>
      <c r="G7" s="35">
        <v>7</v>
      </c>
      <c r="H7" s="35">
        <v>100</v>
      </c>
    </row>
    <row r="8" spans="1:8" ht="14.4" x14ac:dyDescent="0.3">
      <c r="A8" s="34" t="s">
        <v>1531</v>
      </c>
      <c r="B8" s="34" t="s">
        <v>1532</v>
      </c>
      <c r="C8" s="34" t="s">
        <v>1522</v>
      </c>
      <c r="D8" s="34" t="s">
        <v>846</v>
      </c>
      <c r="E8" s="34" t="s">
        <v>1533</v>
      </c>
      <c r="F8" s="34" t="s">
        <v>762</v>
      </c>
      <c r="G8" s="35">
        <v>8</v>
      </c>
      <c r="H8" s="35">
        <v>40</v>
      </c>
    </row>
    <row r="9" spans="1:8" ht="14.4" x14ac:dyDescent="0.3">
      <c r="A9" s="34" t="s">
        <v>1531</v>
      </c>
      <c r="B9" s="34" t="s">
        <v>1532</v>
      </c>
      <c r="C9" s="34" t="s">
        <v>1522</v>
      </c>
      <c r="D9" s="34" t="s">
        <v>846</v>
      </c>
      <c r="E9" s="34" t="s">
        <v>1534</v>
      </c>
      <c r="F9" s="34" t="s">
        <v>767</v>
      </c>
      <c r="G9" s="35">
        <v>8</v>
      </c>
      <c r="H9" s="35">
        <v>40</v>
      </c>
    </row>
    <row r="10" spans="1:8" ht="14.4" x14ac:dyDescent="0.3">
      <c r="A10" s="34" t="s">
        <v>1535</v>
      </c>
      <c r="B10" s="34" t="s">
        <v>1532</v>
      </c>
      <c r="C10" s="34" t="s">
        <v>1522</v>
      </c>
      <c r="D10" s="34" t="s">
        <v>277</v>
      </c>
      <c r="E10" s="34" t="s">
        <v>1383</v>
      </c>
      <c r="F10" s="34" t="s">
        <v>762</v>
      </c>
      <c r="G10" s="35">
        <v>3</v>
      </c>
      <c r="H10" s="35">
        <v>100</v>
      </c>
    </row>
    <row r="11" spans="1:8" ht="14.4" x14ac:dyDescent="0.3">
      <c r="A11" s="34" t="s">
        <v>1535</v>
      </c>
      <c r="B11" s="34" t="s">
        <v>1532</v>
      </c>
      <c r="C11" s="34" t="s">
        <v>1522</v>
      </c>
      <c r="D11" s="34" t="s">
        <v>277</v>
      </c>
      <c r="E11" s="34" t="s">
        <v>1385</v>
      </c>
      <c r="F11" s="34" t="s">
        <v>767</v>
      </c>
      <c r="G11" s="35">
        <v>3</v>
      </c>
      <c r="H11" s="35">
        <v>100</v>
      </c>
    </row>
    <row r="12" spans="1:8" ht="14.4" x14ac:dyDescent="0.3">
      <c r="A12" s="34" t="s">
        <v>1536</v>
      </c>
      <c r="B12" s="34" t="s">
        <v>1532</v>
      </c>
      <c r="C12" s="34" t="s">
        <v>1522</v>
      </c>
      <c r="D12" s="34" t="s">
        <v>848</v>
      </c>
      <c r="E12" s="34" t="s">
        <v>1537</v>
      </c>
      <c r="F12" s="34" t="s">
        <v>762</v>
      </c>
      <c r="G12" s="35">
        <v>6</v>
      </c>
      <c r="H12" s="35">
        <v>30</v>
      </c>
    </row>
    <row r="13" spans="1:8" ht="14.4" x14ac:dyDescent="0.3">
      <c r="A13" s="34" t="s">
        <v>1536</v>
      </c>
      <c r="B13" s="34" t="s">
        <v>1532</v>
      </c>
      <c r="C13" s="34" t="s">
        <v>1522</v>
      </c>
      <c r="D13" s="34" t="s">
        <v>848</v>
      </c>
      <c r="E13" s="34" t="s">
        <v>1538</v>
      </c>
      <c r="F13" s="34" t="s">
        <v>767</v>
      </c>
      <c r="G13" s="35">
        <v>6</v>
      </c>
      <c r="H13" s="35">
        <v>30</v>
      </c>
    </row>
    <row r="14" spans="1:8" ht="14.4" x14ac:dyDescent="0.3">
      <c r="A14" s="34" t="s">
        <v>1539</v>
      </c>
      <c r="B14" s="34" t="s">
        <v>151</v>
      </c>
      <c r="C14" s="34" t="s">
        <v>1522</v>
      </c>
      <c r="D14" s="34" t="s">
        <v>276</v>
      </c>
      <c r="E14" s="34" t="s">
        <v>1505</v>
      </c>
      <c r="F14" s="34" t="s">
        <v>762</v>
      </c>
      <c r="G14" s="35">
        <v>7</v>
      </c>
      <c r="H14" s="35">
        <v>100</v>
      </c>
    </row>
    <row r="15" spans="1:8" ht="14.4" x14ac:dyDescent="0.3">
      <c r="A15" s="34" t="s">
        <v>1539</v>
      </c>
      <c r="B15" s="34" t="s">
        <v>151</v>
      </c>
      <c r="C15" s="34" t="s">
        <v>1522</v>
      </c>
      <c r="D15" s="34" t="s">
        <v>276</v>
      </c>
      <c r="E15" s="34" t="s">
        <v>1506</v>
      </c>
      <c r="F15" s="34" t="s">
        <v>767</v>
      </c>
      <c r="G15" s="35">
        <v>7</v>
      </c>
      <c r="H15" s="35">
        <v>100</v>
      </c>
    </row>
    <row r="16" spans="1:8" ht="14.4" x14ac:dyDescent="0.3">
      <c r="A16" s="34" t="s">
        <v>763</v>
      </c>
      <c r="B16" s="34" t="s">
        <v>764</v>
      </c>
      <c r="C16" s="34" t="s">
        <v>1522</v>
      </c>
      <c r="D16" s="34" t="s">
        <v>277</v>
      </c>
      <c r="E16" s="34" t="s">
        <v>766</v>
      </c>
      <c r="F16" s="34" t="s">
        <v>762</v>
      </c>
      <c r="G16" s="35">
        <v>6</v>
      </c>
      <c r="H16" s="35">
        <v>20</v>
      </c>
    </row>
    <row r="17" spans="1:8" ht="14.4" x14ac:dyDescent="0.3">
      <c r="A17" s="34" t="s">
        <v>763</v>
      </c>
      <c r="B17" s="34" t="s">
        <v>764</v>
      </c>
      <c r="C17" s="34" t="s">
        <v>1522</v>
      </c>
      <c r="D17" s="34" t="s">
        <v>277</v>
      </c>
      <c r="E17" s="34" t="s">
        <v>765</v>
      </c>
      <c r="F17" s="34" t="s">
        <v>762</v>
      </c>
      <c r="G17" s="35">
        <v>5</v>
      </c>
      <c r="H17" s="35">
        <v>20</v>
      </c>
    </row>
    <row r="18" spans="1:8" ht="14.4" x14ac:dyDescent="0.3">
      <c r="A18" s="34" t="s">
        <v>768</v>
      </c>
      <c r="B18" s="34" t="s">
        <v>769</v>
      </c>
      <c r="C18" s="34" t="s">
        <v>1522</v>
      </c>
      <c r="D18" s="34" t="s">
        <v>24</v>
      </c>
      <c r="E18" s="34" t="s">
        <v>1540</v>
      </c>
      <c r="F18" s="34" t="s">
        <v>776</v>
      </c>
      <c r="G18" s="35">
        <v>9</v>
      </c>
      <c r="H18" s="35">
        <v>100</v>
      </c>
    </row>
    <row r="19" spans="1:8" ht="14.4" x14ac:dyDescent="0.3">
      <c r="A19" s="34" t="s">
        <v>1541</v>
      </c>
      <c r="B19" s="34" t="s">
        <v>1542</v>
      </c>
      <c r="C19" s="34" t="s">
        <v>1522</v>
      </c>
      <c r="D19" s="34" t="s">
        <v>815</v>
      </c>
      <c r="E19" s="34" t="s">
        <v>1543</v>
      </c>
      <c r="F19" s="34" t="s">
        <v>762</v>
      </c>
      <c r="G19" s="35">
        <v>7</v>
      </c>
      <c r="H19" s="35">
        <v>40</v>
      </c>
    </row>
    <row r="20" spans="1:8" ht="14.4" x14ac:dyDescent="0.3">
      <c r="A20" s="34" t="s">
        <v>771</v>
      </c>
      <c r="B20" s="34" t="s">
        <v>772</v>
      </c>
      <c r="C20" s="34" t="s">
        <v>1522</v>
      </c>
      <c r="D20" s="34" t="s">
        <v>320</v>
      </c>
      <c r="E20" s="34" t="s">
        <v>1544</v>
      </c>
      <c r="F20" s="34" t="s">
        <v>776</v>
      </c>
      <c r="G20" s="35">
        <v>2</v>
      </c>
      <c r="H20" s="35">
        <v>100</v>
      </c>
    </row>
    <row r="21" spans="1:8" ht="14.4" x14ac:dyDescent="0.3">
      <c r="A21" s="34" t="s">
        <v>771</v>
      </c>
      <c r="B21" s="34" t="s">
        <v>772</v>
      </c>
      <c r="C21" s="34" t="s">
        <v>1522</v>
      </c>
      <c r="D21" s="34" t="s">
        <v>773</v>
      </c>
      <c r="E21" s="34" t="s">
        <v>1545</v>
      </c>
      <c r="F21" s="34" t="s">
        <v>776</v>
      </c>
      <c r="G21" s="35">
        <v>0</v>
      </c>
      <c r="H21" s="35">
        <v>20</v>
      </c>
    </row>
    <row r="22" spans="1:8" ht="14.4" x14ac:dyDescent="0.3">
      <c r="A22" s="34" t="s">
        <v>1546</v>
      </c>
      <c r="B22" s="34" t="s">
        <v>1547</v>
      </c>
      <c r="C22" s="34" t="s">
        <v>1522</v>
      </c>
      <c r="D22" s="34" t="s">
        <v>795</v>
      </c>
      <c r="E22" s="34" t="s">
        <v>1548</v>
      </c>
      <c r="F22" s="34" t="s">
        <v>780</v>
      </c>
      <c r="G22" s="35">
        <v>23</v>
      </c>
      <c r="H22" s="35">
        <v>45</v>
      </c>
    </row>
    <row r="23" spans="1:8" ht="14.4" x14ac:dyDescent="0.3">
      <c r="A23" s="34" t="s">
        <v>774</v>
      </c>
      <c r="B23" s="34" t="s">
        <v>84</v>
      </c>
      <c r="C23" s="34" t="s">
        <v>1522</v>
      </c>
      <c r="D23" s="34" t="s">
        <v>775</v>
      </c>
      <c r="E23" s="34" t="s">
        <v>1549</v>
      </c>
      <c r="F23" s="34" t="s">
        <v>762</v>
      </c>
      <c r="G23" s="35">
        <v>36</v>
      </c>
      <c r="H23" s="35">
        <v>60</v>
      </c>
    </row>
    <row r="24" spans="1:8" ht="14.4" x14ac:dyDescent="0.3">
      <c r="A24" s="34" t="s">
        <v>774</v>
      </c>
      <c r="B24" s="34" t="s">
        <v>84</v>
      </c>
      <c r="C24" s="34" t="s">
        <v>1522</v>
      </c>
      <c r="D24" s="34" t="s">
        <v>775</v>
      </c>
      <c r="E24" s="34" t="s">
        <v>1550</v>
      </c>
      <c r="F24" s="34" t="s">
        <v>762</v>
      </c>
      <c r="G24" s="35">
        <v>147</v>
      </c>
      <c r="H24" s="35">
        <v>190</v>
      </c>
    </row>
    <row r="25" spans="1:8" ht="14.4" x14ac:dyDescent="0.3">
      <c r="A25" s="34" t="s">
        <v>1551</v>
      </c>
      <c r="B25" s="34" t="s">
        <v>84</v>
      </c>
      <c r="C25" s="34" t="s">
        <v>1522</v>
      </c>
      <c r="D25" s="34" t="s">
        <v>775</v>
      </c>
      <c r="E25" s="34" t="s">
        <v>1552</v>
      </c>
      <c r="F25" s="34" t="s">
        <v>762</v>
      </c>
      <c r="G25" s="35">
        <v>5</v>
      </c>
      <c r="H25" s="35">
        <v>20</v>
      </c>
    </row>
    <row r="26" spans="1:8" ht="14.4" x14ac:dyDescent="0.3">
      <c r="A26" s="34" t="s">
        <v>774</v>
      </c>
      <c r="B26" s="34" t="s">
        <v>84</v>
      </c>
      <c r="C26" s="34" t="s">
        <v>1522</v>
      </c>
      <c r="D26" s="34" t="s">
        <v>775</v>
      </c>
      <c r="E26" s="34" t="s">
        <v>1244</v>
      </c>
      <c r="F26" s="34" t="s">
        <v>762</v>
      </c>
      <c r="G26" s="35">
        <v>54</v>
      </c>
      <c r="H26" s="35">
        <v>100</v>
      </c>
    </row>
    <row r="27" spans="1:8" ht="14.4" x14ac:dyDescent="0.3">
      <c r="A27" s="34" t="s">
        <v>774</v>
      </c>
      <c r="B27" s="34" t="s">
        <v>84</v>
      </c>
      <c r="C27" s="34" t="s">
        <v>1522</v>
      </c>
      <c r="D27" s="34" t="s">
        <v>775</v>
      </c>
      <c r="E27" s="34" t="s">
        <v>1245</v>
      </c>
      <c r="F27" s="34" t="s">
        <v>762</v>
      </c>
      <c r="G27" s="35">
        <v>92</v>
      </c>
      <c r="H27" s="35">
        <v>120</v>
      </c>
    </row>
    <row r="28" spans="1:8" ht="14.4" x14ac:dyDescent="0.3">
      <c r="A28" s="34" t="s">
        <v>1553</v>
      </c>
      <c r="B28" s="34" t="s">
        <v>84</v>
      </c>
      <c r="C28" s="34" t="s">
        <v>1522</v>
      </c>
      <c r="D28" s="34" t="s">
        <v>1554</v>
      </c>
      <c r="E28" s="34" t="s">
        <v>1555</v>
      </c>
      <c r="F28" s="34" t="s">
        <v>762</v>
      </c>
      <c r="G28" s="35">
        <v>32</v>
      </c>
      <c r="H28" s="35">
        <v>50</v>
      </c>
    </row>
    <row r="29" spans="1:8" ht="14.4" x14ac:dyDescent="0.3">
      <c r="A29" s="34" t="s">
        <v>1551</v>
      </c>
      <c r="B29" s="34" t="s">
        <v>84</v>
      </c>
      <c r="C29" s="34" t="s">
        <v>1522</v>
      </c>
      <c r="D29" s="34" t="s">
        <v>775</v>
      </c>
      <c r="E29" s="34" t="s">
        <v>2370</v>
      </c>
      <c r="F29" s="34" t="s">
        <v>776</v>
      </c>
      <c r="G29" s="35">
        <v>2</v>
      </c>
      <c r="H29" s="35">
        <v>2</v>
      </c>
    </row>
    <row r="30" spans="1:8" ht="14.4" x14ac:dyDescent="0.3">
      <c r="A30" s="34" t="s">
        <v>1556</v>
      </c>
      <c r="B30" s="34" t="s">
        <v>388</v>
      </c>
      <c r="C30" s="34" t="s">
        <v>1522</v>
      </c>
      <c r="D30" s="34" t="s">
        <v>132</v>
      </c>
      <c r="E30" s="34" t="s">
        <v>1407</v>
      </c>
      <c r="F30" s="34" t="s">
        <v>762</v>
      </c>
      <c r="G30" s="35">
        <v>3</v>
      </c>
      <c r="H30" s="35">
        <v>100</v>
      </c>
    </row>
    <row r="31" spans="1:8" ht="14.4" x14ac:dyDescent="0.3">
      <c r="A31" s="34" t="s">
        <v>1556</v>
      </c>
      <c r="B31" s="34" t="s">
        <v>388</v>
      </c>
      <c r="C31" s="34" t="s">
        <v>1522</v>
      </c>
      <c r="D31" s="34" t="s">
        <v>132</v>
      </c>
      <c r="E31" s="34" t="s">
        <v>1409</v>
      </c>
      <c r="F31" s="34" t="s">
        <v>767</v>
      </c>
      <c r="G31" s="35">
        <v>3</v>
      </c>
      <c r="H31" s="35">
        <v>100</v>
      </c>
    </row>
    <row r="32" spans="1:8" ht="14.4" x14ac:dyDescent="0.3">
      <c r="A32" s="34" t="s">
        <v>1557</v>
      </c>
      <c r="B32" s="34" t="s">
        <v>1558</v>
      </c>
      <c r="C32" s="34" t="s">
        <v>1522</v>
      </c>
      <c r="D32" s="34" t="s">
        <v>782</v>
      </c>
      <c r="E32" s="34" t="s">
        <v>2340</v>
      </c>
      <c r="F32" s="34" t="s">
        <v>767</v>
      </c>
      <c r="G32" s="35">
        <v>9</v>
      </c>
      <c r="H32" s="35">
        <v>10</v>
      </c>
    </row>
    <row r="33" spans="1:8" ht="14.4" x14ac:dyDescent="0.3">
      <c r="A33" s="34" t="s">
        <v>1557</v>
      </c>
      <c r="B33" s="34" t="s">
        <v>1558</v>
      </c>
      <c r="C33" s="34" t="s">
        <v>1522</v>
      </c>
      <c r="D33" s="34" t="s">
        <v>781</v>
      </c>
      <c r="E33" s="34" t="s">
        <v>2341</v>
      </c>
      <c r="F33" s="34" t="s">
        <v>767</v>
      </c>
      <c r="G33" s="35">
        <v>3</v>
      </c>
      <c r="H33" s="35">
        <v>10</v>
      </c>
    </row>
    <row r="34" spans="1:8" ht="14.4" x14ac:dyDescent="0.3">
      <c r="A34" s="34" t="s">
        <v>777</v>
      </c>
      <c r="B34" s="34" t="s">
        <v>778</v>
      </c>
      <c r="C34" s="34" t="s">
        <v>1522</v>
      </c>
      <c r="D34" s="34" t="s">
        <v>549</v>
      </c>
      <c r="E34" s="34" t="s">
        <v>779</v>
      </c>
      <c r="F34" s="34" t="s">
        <v>780</v>
      </c>
      <c r="G34" s="35">
        <v>0</v>
      </c>
      <c r="H34" s="35">
        <v>20</v>
      </c>
    </row>
    <row r="35" spans="1:8" ht="14.4" x14ac:dyDescent="0.3">
      <c r="A35" s="34" t="s">
        <v>783</v>
      </c>
      <c r="B35" s="34" t="s">
        <v>784</v>
      </c>
      <c r="C35" s="34" t="s">
        <v>1522</v>
      </c>
      <c r="D35" s="34" t="s">
        <v>782</v>
      </c>
      <c r="E35" s="34" t="s">
        <v>1559</v>
      </c>
      <c r="F35" s="34" t="s">
        <v>767</v>
      </c>
      <c r="G35" s="35">
        <v>3</v>
      </c>
      <c r="H35" s="35">
        <v>5</v>
      </c>
    </row>
    <row r="36" spans="1:8" ht="14.4" x14ac:dyDescent="0.3">
      <c r="A36" s="34" t="s">
        <v>783</v>
      </c>
      <c r="B36" s="34" t="s">
        <v>784</v>
      </c>
      <c r="C36" s="34" t="s">
        <v>1522</v>
      </c>
      <c r="D36" s="34" t="s">
        <v>782</v>
      </c>
      <c r="E36" s="34" t="s">
        <v>1560</v>
      </c>
      <c r="F36" s="34" t="s">
        <v>767</v>
      </c>
      <c r="G36" s="35">
        <v>3</v>
      </c>
      <c r="H36" s="35">
        <v>15</v>
      </c>
    </row>
    <row r="37" spans="1:8" ht="14.4" x14ac:dyDescent="0.3">
      <c r="A37" s="34" t="s">
        <v>785</v>
      </c>
      <c r="B37" s="34" t="s">
        <v>786</v>
      </c>
      <c r="C37" s="34" t="s">
        <v>1522</v>
      </c>
      <c r="E37" s="34" t="s">
        <v>1561</v>
      </c>
      <c r="F37" s="34" t="s">
        <v>762</v>
      </c>
      <c r="G37" s="35">
        <v>14</v>
      </c>
      <c r="H37" s="35">
        <v>20</v>
      </c>
    </row>
    <row r="38" spans="1:8" ht="14.4" x14ac:dyDescent="0.3">
      <c r="A38" s="34" t="s">
        <v>785</v>
      </c>
      <c r="B38" s="34" t="s">
        <v>786</v>
      </c>
      <c r="C38" s="34" t="s">
        <v>1522</v>
      </c>
      <c r="E38" s="34" t="s">
        <v>1562</v>
      </c>
      <c r="F38" s="34" t="s">
        <v>767</v>
      </c>
      <c r="G38" s="35">
        <v>14</v>
      </c>
      <c r="H38" s="35">
        <v>20</v>
      </c>
    </row>
    <row r="39" spans="1:8" ht="14.4" x14ac:dyDescent="0.3">
      <c r="A39" s="34" t="s">
        <v>785</v>
      </c>
      <c r="B39" s="34" t="s">
        <v>786</v>
      </c>
      <c r="C39" s="34" t="s">
        <v>1522</v>
      </c>
      <c r="E39" s="34" t="s">
        <v>1563</v>
      </c>
      <c r="F39" s="34" t="s">
        <v>837</v>
      </c>
      <c r="G39" s="35">
        <v>14</v>
      </c>
      <c r="H39" s="35">
        <v>20</v>
      </c>
    </row>
    <row r="40" spans="1:8" ht="14.4" x14ac:dyDescent="0.3">
      <c r="A40" s="34" t="s">
        <v>785</v>
      </c>
      <c r="B40" s="34" t="s">
        <v>786</v>
      </c>
      <c r="C40" s="34" t="s">
        <v>1522</v>
      </c>
      <c r="D40" s="34" t="s">
        <v>540</v>
      </c>
      <c r="E40" s="34" t="s">
        <v>1398</v>
      </c>
      <c r="F40" s="34" t="s">
        <v>762</v>
      </c>
      <c r="G40" s="35">
        <v>103</v>
      </c>
      <c r="H40" s="35">
        <v>200</v>
      </c>
    </row>
    <row r="41" spans="1:8" ht="14.4" x14ac:dyDescent="0.3">
      <c r="A41" s="34" t="s">
        <v>785</v>
      </c>
      <c r="B41" s="34" t="s">
        <v>786</v>
      </c>
      <c r="C41" s="34" t="s">
        <v>1522</v>
      </c>
      <c r="D41" s="34" t="s">
        <v>540</v>
      </c>
      <c r="E41" s="34" t="s">
        <v>1400</v>
      </c>
      <c r="F41" s="34" t="s">
        <v>767</v>
      </c>
      <c r="G41" s="35">
        <v>103</v>
      </c>
      <c r="H41" s="35">
        <v>200</v>
      </c>
    </row>
    <row r="42" spans="1:8" ht="14.4" x14ac:dyDescent="0.3">
      <c r="A42" s="34" t="s">
        <v>788</v>
      </c>
      <c r="B42" s="34" t="s">
        <v>789</v>
      </c>
      <c r="C42" s="34" t="s">
        <v>1522</v>
      </c>
      <c r="D42" s="34" t="s">
        <v>70</v>
      </c>
      <c r="E42" s="34" t="s">
        <v>1564</v>
      </c>
      <c r="F42" s="34" t="s">
        <v>767</v>
      </c>
      <c r="G42" s="35">
        <v>16</v>
      </c>
      <c r="H42" s="35">
        <v>18</v>
      </c>
    </row>
    <row r="43" spans="1:8" ht="14.4" x14ac:dyDescent="0.3">
      <c r="A43" s="34" t="s">
        <v>788</v>
      </c>
      <c r="B43" s="34" t="s">
        <v>789</v>
      </c>
      <c r="C43" s="34" t="s">
        <v>1522</v>
      </c>
      <c r="D43" s="34" t="s">
        <v>70</v>
      </c>
      <c r="E43" s="34" t="s">
        <v>1565</v>
      </c>
      <c r="F43" s="34" t="s">
        <v>767</v>
      </c>
      <c r="G43" s="35">
        <v>0</v>
      </c>
      <c r="H43" s="35">
        <v>0</v>
      </c>
    </row>
    <row r="44" spans="1:8" ht="14.4" x14ac:dyDescent="0.3">
      <c r="A44" s="34" t="s">
        <v>788</v>
      </c>
      <c r="B44" s="34" t="s">
        <v>789</v>
      </c>
      <c r="C44" s="34" t="s">
        <v>1522</v>
      </c>
      <c r="D44" s="34" t="s">
        <v>281</v>
      </c>
      <c r="E44" s="34" t="s">
        <v>1566</v>
      </c>
      <c r="F44" s="34" t="s">
        <v>767</v>
      </c>
      <c r="G44" s="35">
        <v>24</v>
      </c>
      <c r="H44" s="35">
        <v>25</v>
      </c>
    </row>
    <row r="45" spans="1:8" ht="14.4" x14ac:dyDescent="0.3">
      <c r="A45" s="34" t="s">
        <v>788</v>
      </c>
      <c r="B45" s="34" t="s">
        <v>789</v>
      </c>
      <c r="C45" s="34" t="s">
        <v>1522</v>
      </c>
      <c r="D45" s="34" t="s">
        <v>281</v>
      </c>
      <c r="E45" s="34" t="s">
        <v>1567</v>
      </c>
      <c r="F45" s="34" t="s">
        <v>767</v>
      </c>
      <c r="G45" s="35">
        <v>21</v>
      </c>
      <c r="H45" s="35">
        <v>25</v>
      </c>
    </row>
    <row r="46" spans="1:8" ht="14.4" x14ac:dyDescent="0.3">
      <c r="A46" s="34" t="s">
        <v>788</v>
      </c>
      <c r="B46" s="34" t="s">
        <v>789</v>
      </c>
      <c r="C46" s="34" t="s">
        <v>1522</v>
      </c>
      <c r="D46" s="34" t="s">
        <v>281</v>
      </c>
      <c r="E46" s="34" t="s">
        <v>1568</v>
      </c>
      <c r="F46" s="34" t="s">
        <v>767</v>
      </c>
      <c r="G46" s="35">
        <v>21</v>
      </c>
      <c r="H46" s="35">
        <v>25</v>
      </c>
    </row>
    <row r="47" spans="1:8" ht="14.4" x14ac:dyDescent="0.3">
      <c r="A47" s="34" t="s">
        <v>788</v>
      </c>
      <c r="B47" s="34" t="s">
        <v>789</v>
      </c>
      <c r="C47" s="34" t="s">
        <v>1522</v>
      </c>
      <c r="D47" s="34" t="s">
        <v>281</v>
      </c>
      <c r="E47" s="34" t="s">
        <v>1569</v>
      </c>
      <c r="F47" s="34" t="s">
        <v>767</v>
      </c>
      <c r="G47" s="35">
        <v>24</v>
      </c>
      <c r="H47" s="35">
        <v>25</v>
      </c>
    </row>
    <row r="48" spans="1:8" ht="14.4" x14ac:dyDescent="0.3">
      <c r="A48" s="34" t="s">
        <v>788</v>
      </c>
      <c r="B48" s="34" t="s">
        <v>789</v>
      </c>
      <c r="C48" s="34" t="s">
        <v>1522</v>
      </c>
      <c r="D48" s="34" t="s">
        <v>281</v>
      </c>
      <c r="E48" s="34" t="s">
        <v>1570</v>
      </c>
      <c r="F48" s="34" t="s">
        <v>767</v>
      </c>
      <c r="G48" s="35">
        <v>16</v>
      </c>
      <c r="H48" s="35">
        <v>25</v>
      </c>
    </row>
    <row r="49" spans="1:8" ht="14.4" x14ac:dyDescent="0.3">
      <c r="A49" s="34" t="s">
        <v>1571</v>
      </c>
      <c r="B49" s="34" t="s">
        <v>789</v>
      </c>
      <c r="C49" s="34" t="s">
        <v>1522</v>
      </c>
      <c r="D49" s="34" t="s">
        <v>70</v>
      </c>
      <c r="E49" s="34" t="s">
        <v>1572</v>
      </c>
      <c r="F49" s="34" t="s">
        <v>767</v>
      </c>
      <c r="G49" s="35">
        <v>1</v>
      </c>
      <c r="H49" s="35">
        <v>20</v>
      </c>
    </row>
    <row r="50" spans="1:8" ht="14.4" x14ac:dyDescent="0.3">
      <c r="A50" s="34" t="s">
        <v>788</v>
      </c>
      <c r="B50" s="34" t="s">
        <v>789</v>
      </c>
      <c r="C50" s="34" t="s">
        <v>1522</v>
      </c>
      <c r="E50" s="34" t="s">
        <v>1254</v>
      </c>
      <c r="F50" s="34" t="s">
        <v>762</v>
      </c>
      <c r="G50" s="35">
        <v>0</v>
      </c>
      <c r="H50" s="35">
        <v>100</v>
      </c>
    </row>
    <row r="51" spans="1:8" ht="14.4" x14ac:dyDescent="0.3">
      <c r="A51" s="34" t="s">
        <v>788</v>
      </c>
      <c r="B51" s="34" t="s">
        <v>789</v>
      </c>
      <c r="C51" s="34" t="s">
        <v>1522</v>
      </c>
      <c r="D51" s="34" t="s">
        <v>543</v>
      </c>
      <c r="E51" s="34" t="s">
        <v>790</v>
      </c>
      <c r="F51" s="34" t="s">
        <v>767</v>
      </c>
      <c r="G51" s="35">
        <v>0</v>
      </c>
      <c r="H51" s="35">
        <v>100</v>
      </c>
    </row>
    <row r="52" spans="1:8" ht="14.4" x14ac:dyDescent="0.3">
      <c r="A52" s="34" t="s">
        <v>788</v>
      </c>
      <c r="B52" s="34" t="s">
        <v>789</v>
      </c>
      <c r="C52" s="34" t="s">
        <v>1522</v>
      </c>
      <c r="D52" s="34" t="s">
        <v>321</v>
      </c>
      <c r="E52" s="34" t="s">
        <v>1256</v>
      </c>
      <c r="F52" s="34" t="s">
        <v>767</v>
      </c>
      <c r="G52" s="35">
        <v>22</v>
      </c>
      <c r="H52" s="35">
        <v>100</v>
      </c>
    </row>
    <row r="53" spans="1:8" ht="14.4" x14ac:dyDescent="0.3">
      <c r="A53" s="34" t="s">
        <v>788</v>
      </c>
      <c r="B53" s="34" t="s">
        <v>789</v>
      </c>
      <c r="C53" s="34" t="s">
        <v>1522</v>
      </c>
      <c r="E53" s="34" t="s">
        <v>1573</v>
      </c>
      <c r="F53" s="34" t="s">
        <v>767</v>
      </c>
      <c r="G53" s="35">
        <v>0</v>
      </c>
      <c r="H53" s="35">
        <v>100</v>
      </c>
    </row>
    <row r="54" spans="1:8" ht="14.4" x14ac:dyDescent="0.3">
      <c r="A54" s="34" t="s">
        <v>788</v>
      </c>
      <c r="B54" s="34" t="s">
        <v>789</v>
      </c>
      <c r="C54" s="34" t="s">
        <v>1522</v>
      </c>
      <c r="D54" s="34" t="s">
        <v>549</v>
      </c>
      <c r="E54" s="34" t="s">
        <v>791</v>
      </c>
      <c r="F54" s="34" t="s">
        <v>767</v>
      </c>
      <c r="G54" s="35">
        <v>21</v>
      </c>
      <c r="H54" s="35">
        <v>100</v>
      </c>
    </row>
    <row r="55" spans="1:8" ht="14.4" x14ac:dyDescent="0.3">
      <c r="A55" s="34" t="s">
        <v>788</v>
      </c>
      <c r="B55" s="34" t="s">
        <v>789</v>
      </c>
      <c r="C55" s="34" t="s">
        <v>1522</v>
      </c>
      <c r="D55" s="34" t="s">
        <v>549</v>
      </c>
      <c r="E55" s="34" t="s">
        <v>1255</v>
      </c>
      <c r="F55" s="34" t="s">
        <v>767</v>
      </c>
      <c r="G55" s="35">
        <v>19</v>
      </c>
      <c r="H55" s="35">
        <v>100</v>
      </c>
    </row>
    <row r="56" spans="1:8" ht="14.4" x14ac:dyDescent="0.3">
      <c r="A56" s="34" t="s">
        <v>1574</v>
      </c>
      <c r="B56" s="34" t="s">
        <v>789</v>
      </c>
      <c r="C56" s="34" t="s">
        <v>1522</v>
      </c>
      <c r="D56" s="34" t="s">
        <v>795</v>
      </c>
      <c r="E56" s="34" t="s">
        <v>1575</v>
      </c>
      <c r="F56" s="34" t="s">
        <v>780</v>
      </c>
      <c r="G56" s="35">
        <v>22</v>
      </c>
      <c r="H56" s="35">
        <v>50</v>
      </c>
    </row>
    <row r="57" spans="1:8" ht="14.4" x14ac:dyDescent="0.3">
      <c r="A57" s="34" t="s">
        <v>788</v>
      </c>
      <c r="B57" s="34" t="s">
        <v>789</v>
      </c>
      <c r="C57" s="34" t="s">
        <v>1522</v>
      </c>
      <c r="D57" s="34" t="s">
        <v>549</v>
      </c>
      <c r="E57" s="34" t="s">
        <v>1576</v>
      </c>
      <c r="F57" s="34" t="s">
        <v>767</v>
      </c>
      <c r="G57" s="35">
        <v>16</v>
      </c>
      <c r="H57" s="35">
        <v>25</v>
      </c>
    </row>
    <row r="58" spans="1:8" ht="14.4" x14ac:dyDescent="0.3">
      <c r="A58" s="34" t="s">
        <v>788</v>
      </c>
      <c r="B58" s="34" t="s">
        <v>789</v>
      </c>
      <c r="C58" s="34" t="s">
        <v>1522</v>
      </c>
      <c r="D58" s="34" t="s">
        <v>549</v>
      </c>
      <c r="E58" s="34" t="s">
        <v>1577</v>
      </c>
      <c r="F58" s="34" t="s">
        <v>767</v>
      </c>
      <c r="G58" s="35">
        <v>12</v>
      </c>
      <c r="H58" s="35">
        <v>25</v>
      </c>
    </row>
    <row r="59" spans="1:8" ht="14.4" x14ac:dyDescent="0.3">
      <c r="A59" s="34" t="s">
        <v>788</v>
      </c>
      <c r="B59" s="34" t="s">
        <v>789</v>
      </c>
      <c r="C59" s="34" t="s">
        <v>1522</v>
      </c>
      <c r="D59" s="34" t="s">
        <v>549</v>
      </c>
      <c r="E59" s="34" t="s">
        <v>2371</v>
      </c>
      <c r="F59" s="34" t="s">
        <v>767</v>
      </c>
      <c r="G59" s="35">
        <v>17</v>
      </c>
      <c r="H59" s="35">
        <v>100</v>
      </c>
    </row>
    <row r="60" spans="1:8" ht="14.4" x14ac:dyDescent="0.3">
      <c r="A60" s="34" t="s">
        <v>788</v>
      </c>
      <c r="B60" s="34" t="s">
        <v>789</v>
      </c>
      <c r="C60" s="34" t="s">
        <v>1522</v>
      </c>
      <c r="D60" s="34" t="s">
        <v>549</v>
      </c>
      <c r="E60" s="34" t="s">
        <v>2372</v>
      </c>
      <c r="F60" s="34" t="s">
        <v>767</v>
      </c>
      <c r="G60" s="35">
        <v>4</v>
      </c>
      <c r="H60" s="35">
        <v>100</v>
      </c>
    </row>
    <row r="61" spans="1:8" ht="14.4" x14ac:dyDescent="0.3">
      <c r="A61" s="34" t="s">
        <v>792</v>
      </c>
      <c r="B61" s="34" t="s">
        <v>422</v>
      </c>
      <c r="C61" s="34" t="s">
        <v>1522</v>
      </c>
      <c r="D61" s="34" t="s">
        <v>70</v>
      </c>
      <c r="E61" s="34" t="s">
        <v>793</v>
      </c>
      <c r="F61" s="34" t="s">
        <v>767</v>
      </c>
      <c r="G61" s="35">
        <v>10</v>
      </c>
      <c r="H61" s="35">
        <v>100</v>
      </c>
    </row>
    <row r="62" spans="1:8" ht="14.4" x14ac:dyDescent="0.3">
      <c r="A62" s="34" t="s">
        <v>792</v>
      </c>
      <c r="B62" s="34" t="s">
        <v>422</v>
      </c>
      <c r="C62" s="34" t="s">
        <v>1522</v>
      </c>
      <c r="D62" s="34" t="s">
        <v>70</v>
      </c>
      <c r="E62" s="34" t="s">
        <v>794</v>
      </c>
      <c r="F62" s="34" t="s">
        <v>767</v>
      </c>
      <c r="G62" s="35">
        <v>20</v>
      </c>
      <c r="H62" s="35">
        <v>100</v>
      </c>
    </row>
    <row r="63" spans="1:8" ht="14.4" x14ac:dyDescent="0.3">
      <c r="A63" s="34" t="s">
        <v>796</v>
      </c>
      <c r="B63" s="34" t="s">
        <v>797</v>
      </c>
      <c r="C63" s="34" t="s">
        <v>1522</v>
      </c>
      <c r="E63" s="34" t="s">
        <v>798</v>
      </c>
      <c r="F63" s="34" t="s">
        <v>767</v>
      </c>
      <c r="G63" s="35">
        <v>79</v>
      </c>
      <c r="H63" s="35">
        <v>220</v>
      </c>
    </row>
    <row r="64" spans="1:8" ht="14.4" x14ac:dyDescent="0.3">
      <c r="A64" s="34" t="s">
        <v>796</v>
      </c>
      <c r="B64" s="34" t="s">
        <v>797</v>
      </c>
      <c r="C64" s="34" t="s">
        <v>1522</v>
      </c>
      <c r="E64" s="34" t="s">
        <v>799</v>
      </c>
      <c r="F64" s="34" t="s">
        <v>767</v>
      </c>
      <c r="G64" s="35">
        <v>160</v>
      </c>
      <c r="H64" s="35">
        <v>220</v>
      </c>
    </row>
    <row r="65" spans="1:8" ht="14.4" x14ac:dyDescent="0.3">
      <c r="A65" s="34" t="s">
        <v>796</v>
      </c>
      <c r="B65" s="34" t="s">
        <v>797</v>
      </c>
      <c r="C65" s="34" t="s">
        <v>1522</v>
      </c>
      <c r="E65" s="34" t="s">
        <v>800</v>
      </c>
      <c r="F65" s="34" t="s">
        <v>767</v>
      </c>
      <c r="G65" s="35">
        <v>36</v>
      </c>
      <c r="H65" s="35">
        <v>220</v>
      </c>
    </row>
    <row r="66" spans="1:8" ht="14.4" x14ac:dyDescent="0.3">
      <c r="A66" s="34" t="s">
        <v>796</v>
      </c>
      <c r="B66" s="34" t="s">
        <v>797</v>
      </c>
      <c r="C66" s="34" t="s">
        <v>1522</v>
      </c>
      <c r="E66" s="34" t="s">
        <v>801</v>
      </c>
      <c r="F66" s="34" t="s">
        <v>767</v>
      </c>
      <c r="G66" s="35">
        <v>28</v>
      </c>
      <c r="H66" s="35">
        <v>220</v>
      </c>
    </row>
    <row r="67" spans="1:8" ht="14.4" x14ac:dyDescent="0.3">
      <c r="A67" s="34" t="s">
        <v>1578</v>
      </c>
      <c r="B67" s="34" t="s">
        <v>148</v>
      </c>
      <c r="C67" s="34" t="s">
        <v>1522</v>
      </c>
      <c r="D67" s="34" t="s">
        <v>539</v>
      </c>
      <c r="E67" s="34" t="s">
        <v>1493</v>
      </c>
      <c r="F67" s="34" t="s">
        <v>762</v>
      </c>
      <c r="G67" s="35">
        <v>15</v>
      </c>
      <c r="H67" s="35">
        <v>100</v>
      </c>
    </row>
    <row r="68" spans="1:8" ht="14.4" x14ac:dyDescent="0.3">
      <c r="A68" s="34" t="s">
        <v>1578</v>
      </c>
      <c r="B68" s="34" t="s">
        <v>148</v>
      </c>
      <c r="C68" s="34" t="s">
        <v>1522</v>
      </c>
      <c r="D68" s="34" t="s">
        <v>539</v>
      </c>
      <c r="E68" s="34" t="s">
        <v>1494</v>
      </c>
      <c r="F68" s="34" t="s">
        <v>767</v>
      </c>
      <c r="G68" s="35">
        <v>15</v>
      </c>
      <c r="H68" s="35">
        <v>100</v>
      </c>
    </row>
    <row r="69" spans="1:8" ht="14.4" x14ac:dyDescent="0.3">
      <c r="A69" s="34" t="s">
        <v>804</v>
      </c>
      <c r="B69" s="34" t="s">
        <v>805</v>
      </c>
      <c r="C69" s="34" t="s">
        <v>1522</v>
      </c>
      <c r="D69" s="34" t="s">
        <v>36</v>
      </c>
      <c r="E69" s="34" t="s">
        <v>806</v>
      </c>
      <c r="F69" s="34" t="s">
        <v>762</v>
      </c>
      <c r="G69" s="35">
        <v>5</v>
      </c>
      <c r="H69" s="35">
        <v>30</v>
      </c>
    </row>
    <row r="70" spans="1:8" ht="14.4" x14ac:dyDescent="0.3">
      <c r="A70" s="34" t="s">
        <v>1579</v>
      </c>
      <c r="B70" s="34" t="s">
        <v>94</v>
      </c>
      <c r="C70" s="34" t="s">
        <v>1522</v>
      </c>
      <c r="D70" s="34" t="s">
        <v>985</v>
      </c>
      <c r="E70" s="34" t="s">
        <v>1580</v>
      </c>
      <c r="F70" s="34" t="s">
        <v>762</v>
      </c>
      <c r="G70" s="35">
        <v>7</v>
      </c>
      <c r="H70" s="35">
        <v>100</v>
      </c>
    </row>
    <row r="71" spans="1:8" ht="14.4" x14ac:dyDescent="0.3">
      <c r="A71" s="34" t="s">
        <v>1579</v>
      </c>
      <c r="B71" s="34" t="s">
        <v>94</v>
      </c>
      <c r="C71" s="34" t="s">
        <v>1522</v>
      </c>
      <c r="D71" s="34" t="s">
        <v>985</v>
      </c>
      <c r="E71" s="34" t="s">
        <v>1581</v>
      </c>
      <c r="F71" s="34" t="s">
        <v>767</v>
      </c>
      <c r="G71" s="35">
        <v>7</v>
      </c>
      <c r="H71" s="35">
        <v>100</v>
      </c>
    </row>
    <row r="72" spans="1:8" ht="14.4" x14ac:dyDescent="0.3">
      <c r="A72" s="34" t="s">
        <v>1582</v>
      </c>
      <c r="B72" s="34" t="s">
        <v>1583</v>
      </c>
      <c r="C72" s="34" t="s">
        <v>1522</v>
      </c>
      <c r="D72" s="34" t="s">
        <v>904</v>
      </c>
      <c r="E72" s="34" t="s">
        <v>1492</v>
      </c>
      <c r="F72" s="34" t="s">
        <v>762</v>
      </c>
      <c r="G72" s="35">
        <v>19</v>
      </c>
      <c r="H72" s="35">
        <v>100</v>
      </c>
    </row>
    <row r="73" spans="1:8" ht="14.4" x14ac:dyDescent="0.3">
      <c r="A73" s="34" t="s">
        <v>1584</v>
      </c>
      <c r="B73" s="34" t="s">
        <v>389</v>
      </c>
      <c r="C73" s="34" t="s">
        <v>1522</v>
      </c>
      <c r="D73" s="34" t="s">
        <v>904</v>
      </c>
      <c r="E73" s="34" t="s">
        <v>1411</v>
      </c>
      <c r="F73" s="34" t="s">
        <v>762</v>
      </c>
      <c r="G73" s="35">
        <v>13</v>
      </c>
      <c r="H73" s="35">
        <v>100</v>
      </c>
    </row>
    <row r="74" spans="1:8" ht="14.4" x14ac:dyDescent="0.3">
      <c r="A74" s="34" t="s">
        <v>1584</v>
      </c>
      <c r="B74" s="34" t="s">
        <v>389</v>
      </c>
      <c r="C74" s="34" t="s">
        <v>1522</v>
      </c>
      <c r="D74" s="34" t="s">
        <v>904</v>
      </c>
      <c r="E74" s="34" t="s">
        <v>1414</v>
      </c>
      <c r="F74" s="34" t="s">
        <v>767</v>
      </c>
      <c r="G74" s="35">
        <v>13</v>
      </c>
      <c r="H74" s="35">
        <v>100</v>
      </c>
    </row>
    <row r="75" spans="1:8" ht="14.4" x14ac:dyDescent="0.3">
      <c r="A75" s="34" t="s">
        <v>809</v>
      </c>
      <c r="B75" s="34" t="s">
        <v>810</v>
      </c>
      <c r="C75" s="34" t="s">
        <v>1522</v>
      </c>
      <c r="D75" s="34" t="s">
        <v>775</v>
      </c>
      <c r="E75" s="34" t="s">
        <v>1585</v>
      </c>
      <c r="F75" s="34" t="s">
        <v>776</v>
      </c>
      <c r="G75" s="35">
        <v>1</v>
      </c>
      <c r="H75" s="35">
        <v>100</v>
      </c>
    </row>
    <row r="76" spans="1:8" ht="14.4" x14ac:dyDescent="0.3">
      <c r="A76" s="34" t="s">
        <v>1586</v>
      </c>
      <c r="B76" s="34" t="s">
        <v>750</v>
      </c>
      <c r="C76" s="34" t="s">
        <v>1522</v>
      </c>
      <c r="D76" s="34" t="s">
        <v>898</v>
      </c>
      <c r="E76" s="34" t="s">
        <v>1397</v>
      </c>
      <c r="F76" s="34" t="s">
        <v>762</v>
      </c>
      <c r="G76" s="35">
        <v>11</v>
      </c>
      <c r="H76" s="35">
        <v>100</v>
      </c>
    </row>
    <row r="77" spans="1:8" ht="14.4" x14ac:dyDescent="0.3">
      <c r="A77" s="34" t="s">
        <v>1586</v>
      </c>
      <c r="B77" s="34" t="s">
        <v>750</v>
      </c>
      <c r="C77" s="34" t="s">
        <v>1522</v>
      </c>
      <c r="D77" s="34" t="s">
        <v>898</v>
      </c>
      <c r="E77" s="34" t="s">
        <v>1399</v>
      </c>
      <c r="F77" s="34" t="s">
        <v>767</v>
      </c>
      <c r="G77" s="35">
        <v>11</v>
      </c>
      <c r="H77" s="35">
        <v>100</v>
      </c>
    </row>
    <row r="78" spans="1:8" ht="14.4" x14ac:dyDescent="0.3">
      <c r="A78" s="34" t="s">
        <v>1587</v>
      </c>
      <c r="B78" s="34" t="s">
        <v>515</v>
      </c>
      <c r="C78" s="34" t="s">
        <v>1522</v>
      </c>
      <c r="D78" s="34" t="s">
        <v>898</v>
      </c>
      <c r="E78" s="34" t="s">
        <v>1588</v>
      </c>
      <c r="F78" s="34" t="s">
        <v>762</v>
      </c>
      <c r="G78" s="35">
        <v>7</v>
      </c>
      <c r="H78" s="35">
        <v>100</v>
      </c>
    </row>
    <row r="79" spans="1:8" ht="14.4" x14ac:dyDescent="0.3">
      <c r="A79" s="34" t="s">
        <v>1587</v>
      </c>
      <c r="B79" s="34" t="s">
        <v>515</v>
      </c>
      <c r="C79" s="34" t="s">
        <v>1522</v>
      </c>
      <c r="D79" s="34" t="s">
        <v>898</v>
      </c>
      <c r="E79" s="34" t="s">
        <v>1589</v>
      </c>
      <c r="F79" s="34" t="s">
        <v>767</v>
      </c>
      <c r="G79" s="35">
        <v>7</v>
      </c>
      <c r="H79" s="35">
        <v>100</v>
      </c>
    </row>
    <row r="80" spans="1:8" ht="14.4" x14ac:dyDescent="0.3">
      <c r="A80" s="34" t="s">
        <v>1590</v>
      </c>
      <c r="B80" s="34" t="s">
        <v>282</v>
      </c>
      <c r="C80" s="34" t="s">
        <v>1522</v>
      </c>
      <c r="D80" s="34" t="s">
        <v>815</v>
      </c>
      <c r="E80" s="34" t="s">
        <v>1348</v>
      </c>
      <c r="F80" s="34" t="s">
        <v>762</v>
      </c>
      <c r="G80" s="35">
        <v>4</v>
      </c>
      <c r="H80" s="35">
        <v>100</v>
      </c>
    </row>
    <row r="81" spans="1:8" ht="14.4" x14ac:dyDescent="0.3">
      <c r="A81" s="34" t="s">
        <v>1590</v>
      </c>
      <c r="B81" s="34" t="s">
        <v>282</v>
      </c>
      <c r="C81" s="34" t="s">
        <v>1522</v>
      </c>
      <c r="D81" s="34" t="s">
        <v>815</v>
      </c>
      <c r="E81" s="34" t="s">
        <v>1350</v>
      </c>
      <c r="F81" s="34" t="s">
        <v>767</v>
      </c>
      <c r="G81" s="35">
        <v>4</v>
      </c>
      <c r="H81" s="35">
        <v>100</v>
      </c>
    </row>
    <row r="82" spans="1:8" ht="14.4" x14ac:dyDescent="0.3">
      <c r="A82" s="34" t="s">
        <v>1590</v>
      </c>
      <c r="B82" s="34" t="s">
        <v>282</v>
      </c>
      <c r="C82" s="34" t="s">
        <v>1522</v>
      </c>
      <c r="D82" s="34" t="s">
        <v>815</v>
      </c>
      <c r="E82" s="34" t="s">
        <v>1349</v>
      </c>
      <c r="F82" s="34" t="s">
        <v>762</v>
      </c>
      <c r="G82" s="35">
        <v>6</v>
      </c>
      <c r="H82" s="35">
        <v>100</v>
      </c>
    </row>
    <row r="83" spans="1:8" ht="14.4" x14ac:dyDescent="0.3">
      <c r="A83" s="34" t="s">
        <v>1590</v>
      </c>
      <c r="B83" s="34" t="s">
        <v>282</v>
      </c>
      <c r="C83" s="34" t="s">
        <v>1522</v>
      </c>
      <c r="D83" s="34" t="s">
        <v>815</v>
      </c>
      <c r="E83" s="34" t="s">
        <v>1351</v>
      </c>
      <c r="F83" s="34" t="s">
        <v>767</v>
      </c>
      <c r="G83" s="35">
        <v>6</v>
      </c>
      <c r="H83" s="35">
        <v>100</v>
      </c>
    </row>
    <row r="84" spans="1:8" ht="14.4" x14ac:dyDescent="0.3">
      <c r="A84" s="34" t="s">
        <v>811</v>
      </c>
      <c r="B84" s="34" t="s">
        <v>408</v>
      </c>
      <c r="C84" s="34" t="s">
        <v>1522</v>
      </c>
      <c r="D84" s="34" t="s">
        <v>812</v>
      </c>
      <c r="E84" s="34" t="s">
        <v>1591</v>
      </c>
      <c r="F84" s="34" t="s">
        <v>762</v>
      </c>
      <c r="G84" s="35">
        <v>4</v>
      </c>
      <c r="H84" s="35">
        <v>20</v>
      </c>
    </row>
    <row r="85" spans="1:8" ht="14.4" x14ac:dyDescent="0.3">
      <c r="A85" s="34" t="s">
        <v>811</v>
      </c>
      <c r="B85" s="34" t="s">
        <v>408</v>
      </c>
      <c r="C85" s="34" t="s">
        <v>1522</v>
      </c>
      <c r="D85" s="34" t="s">
        <v>812</v>
      </c>
      <c r="E85" s="34" t="s">
        <v>1592</v>
      </c>
      <c r="F85" s="34" t="s">
        <v>767</v>
      </c>
      <c r="G85" s="35">
        <v>4</v>
      </c>
      <c r="H85" s="35">
        <v>20</v>
      </c>
    </row>
    <row r="86" spans="1:8" ht="14.4" x14ac:dyDescent="0.3">
      <c r="A86" s="34" t="s">
        <v>811</v>
      </c>
      <c r="B86" s="34" t="s">
        <v>408</v>
      </c>
      <c r="C86" s="34" t="s">
        <v>1522</v>
      </c>
      <c r="D86" s="34" t="s">
        <v>812</v>
      </c>
      <c r="E86" s="34" t="s">
        <v>1483</v>
      </c>
      <c r="F86" s="34" t="s">
        <v>762</v>
      </c>
      <c r="G86" s="35">
        <v>50</v>
      </c>
      <c r="H86" s="35">
        <v>100</v>
      </c>
    </row>
    <row r="87" spans="1:8" ht="14.4" x14ac:dyDescent="0.3">
      <c r="A87" s="34" t="s">
        <v>811</v>
      </c>
      <c r="B87" s="34" t="s">
        <v>408</v>
      </c>
      <c r="C87" s="34" t="s">
        <v>1522</v>
      </c>
      <c r="D87" s="34" t="s">
        <v>812</v>
      </c>
      <c r="E87" s="34" t="s">
        <v>1484</v>
      </c>
      <c r="F87" s="34" t="s">
        <v>767</v>
      </c>
      <c r="G87" s="35">
        <v>50</v>
      </c>
      <c r="H87" s="35">
        <v>100</v>
      </c>
    </row>
    <row r="88" spans="1:8" ht="14.4" x14ac:dyDescent="0.3">
      <c r="A88" s="34" t="s">
        <v>813</v>
      </c>
      <c r="B88" s="34" t="s">
        <v>814</v>
      </c>
      <c r="C88" s="34" t="s">
        <v>1522</v>
      </c>
      <c r="D88" s="34" t="s">
        <v>815</v>
      </c>
      <c r="E88" s="34" t="s">
        <v>816</v>
      </c>
      <c r="F88" s="34" t="s">
        <v>762</v>
      </c>
      <c r="G88" s="35">
        <v>10</v>
      </c>
      <c r="H88" s="35">
        <v>100</v>
      </c>
    </row>
    <row r="89" spans="1:8" ht="14.4" x14ac:dyDescent="0.3">
      <c r="A89" s="34" t="s">
        <v>813</v>
      </c>
      <c r="B89" s="34" t="s">
        <v>814</v>
      </c>
      <c r="C89" s="34" t="s">
        <v>1522</v>
      </c>
      <c r="D89" s="34" t="s">
        <v>815</v>
      </c>
      <c r="E89" s="34" t="s">
        <v>817</v>
      </c>
      <c r="F89" s="34" t="s">
        <v>767</v>
      </c>
      <c r="G89" s="35">
        <v>10</v>
      </c>
      <c r="H89" s="35">
        <v>100</v>
      </c>
    </row>
    <row r="90" spans="1:8" ht="14.4" x14ac:dyDescent="0.3">
      <c r="A90" s="34" t="s">
        <v>818</v>
      </c>
      <c r="B90" s="34" t="s">
        <v>819</v>
      </c>
      <c r="C90" s="34" t="s">
        <v>1522</v>
      </c>
      <c r="D90" s="34" t="s">
        <v>70</v>
      </c>
      <c r="E90" s="34" t="s">
        <v>820</v>
      </c>
      <c r="F90" s="34" t="s">
        <v>767</v>
      </c>
      <c r="G90" s="35">
        <v>4</v>
      </c>
      <c r="H90" s="35">
        <v>15</v>
      </c>
    </row>
    <row r="91" spans="1:8" ht="14.4" x14ac:dyDescent="0.3">
      <c r="A91" s="34" t="s">
        <v>1593</v>
      </c>
      <c r="B91" s="34" t="s">
        <v>1594</v>
      </c>
      <c r="C91" s="34" t="s">
        <v>1522</v>
      </c>
      <c r="D91" s="34" t="s">
        <v>781</v>
      </c>
      <c r="E91" s="34" t="s">
        <v>1595</v>
      </c>
      <c r="F91" s="34" t="s">
        <v>767</v>
      </c>
      <c r="G91" s="35">
        <v>1</v>
      </c>
      <c r="H91" s="35">
        <v>10</v>
      </c>
    </row>
    <row r="92" spans="1:8" ht="14.4" x14ac:dyDescent="0.3">
      <c r="A92" s="34" t="s">
        <v>1596</v>
      </c>
      <c r="B92" s="34" t="s">
        <v>272</v>
      </c>
      <c r="C92" s="34" t="s">
        <v>1522</v>
      </c>
      <c r="D92" s="34" t="s">
        <v>276</v>
      </c>
      <c r="E92" s="34" t="s">
        <v>1597</v>
      </c>
      <c r="F92" s="34" t="s">
        <v>762</v>
      </c>
      <c r="G92" s="35">
        <v>12</v>
      </c>
      <c r="H92" s="35">
        <v>20</v>
      </c>
    </row>
    <row r="93" spans="1:8" ht="14.4" x14ac:dyDescent="0.3">
      <c r="A93" s="34" t="s">
        <v>1596</v>
      </c>
      <c r="B93" s="34" t="s">
        <v>272</v>
      </c>
      <c r="C93" s="34" t="s">
        <v>1522</v>
      </c>
      <c r="D93" s="34" t="s">
        <v>276</v>
      </c>
      <c r="E93" s="34" t="s">
        <v>1598</v>
      </c>
      <c r="F93" s="34" t="s">
        <v>767</v>
      </c>
      <c r="G93" s="35">
        <v>12</v>
      </c>
      <c r="H93" s="35">
        <v>20</v>
      </c>
    </row>
    <row r="94" spans="1:8" ht="14.4" x14ac:dyDescent="0.3">
      <c r="A94" s="34" t="s">
        <v>1596</v>
      </c>
      <c r="B94" s="34" t="s">
        <v>272</v>
      </c>
      <c r="C94" s="34" t="s">
        <v>1522</v>
      </c>
      <c r="D94" s="34" t="s">
        <v>276</v>
      </c>
      <c r="E94" s="34" t="s">
        <v>1599</v>
      </c>
      <c r="F94" s="34" t="s">
        <v>762</v>
      </c>
      <c r="G94" s="35">
        <v>25</v>
      </c>
      <c r="H94" s="35">
        <v>27</v>
      </c>
    </row>
    <row r="95" spans="1:8" ht="14.4" x14ac:dyDescent="0.3">
      <c r="A95" s="34" t="s">
        <v>1596</v>
      </c>
      <c r="B95" s="34" t="s">
        <v>272</v>
      </c>
      <c r="C95" s="34" t="s">
        <v>1522</v>
      </c>
      <c r="D95" s="34" t="s">
        <v>276</v>
      </c>
      <c r="E95" s="34" t="s">
        <v>1600</v>
      </c>
      <c r="F95" s="34" t="s">
        <v>767</v>
      </c>
      <c r="G95" s="35">
        <v>25</v>
      </c>
      <c r="H95" s="35">
        <v>27</v>
      </c>
    </row>
    <row r="96" spans="1:8" ht="14.4" x14ac:dyDescent="0.3">
      <c r="A96" s="34" t="s">
        <v>1596</v>
      </c>
      <c r="B96" s="34" t="s">
        <v>272</v>
      </c>
      <c r="C96" s="34" t="s">
        <v>1522</v>
      </c>
      <c r="D96" s="34" t="s">
        <v>276</v>
      </c>
      <c r="E96" s="34" t="s">
        <v>1332</v>
      </c>
      <c r="F96" s="34" t="s">
        <v>762</v>
      </c>
      <c r="G96" s="35">
        <v>11</v>
      </c>
      <c r="H96" s="35">
        <v>100</v>
      </c>
    </row>
    <row r="97" spans="1:8" ht="14.4" x14ac:dyDescent="0.3">
      <c r="A97" s="34" t="s">
        <v>1596</v>
      </c>
      <c r="B97" s="34" t="s">
        <v>272</v>
      </c>
      <c r="C97" s="34" t="s">
        <v>1522</v>
      </c>
      <c r="D97" s="34" t="s">
        <v>276</v>
      </c>
      <c r="E97" s="34" t="s">
        <v>1334</v>
      </c>
      <c r="F97" s="34" t="s">
        <v>767</v>
      </c>
      <c r="G97" s="35">
        <v>11</v>
      </c>
      <c r="H97" s="35">
        <v>100</v>
      </c>
    </row>
    <row r="98" spans="1:8" ht="14.4" x14ac:dyDescent="0.3">
      <c r="A98" s="34" t="s">
        <v>1596</v>
      </c>
      <c r="B98" s="34" t="s">
        <v>272</v>
      </c>
      <c r="C98" s="34" t="s">
        <v>1522</v>
      </c>
      <c r="D98" s="34" t="s">
        <v>276</v>
      </c>
      <c r="E98" s="34" t="s">
        <v>1333</v>
      </c>
      <c r="F98" s="34" t="s">
        <v>762</v>
      </c>
      <c r="G98" s="35">
        <v>12</v>
      </c>
      <c r="H98" s="35">
        <v>100</v>
      </c>
    </row>
    <row r="99" spans="1:8" ht="14.4" x14ac:dyDescent="0.3">
      <c r="A99" s="34" t="s">
        <v>1596</v>
      </c>
      <c r="B99" s="34" t="s">
        <v>272</v>
      </c>
      <c r="C99" s="34" t="s">
        <v>1522</v>
      </c>
      <c r="D99" s="34" t="s">
        <v>276</v>
      </c>
      <c r="E99" s="34" t="s">
        <v>1335</v>
      </c>
      <c r="F99" s="34" t="s">
        <v>767</v>
      </c>
      <c r="G99" s="35">
        <v>12</v>
      </c>
      <c r="H99" s="35">
        <v>100</v>
      </c>
    </row>
    <row r="100" spans="1:8" ht="14.4" x14ac:dyDescent="0.3">
      <c r="A100" s="34" t="s">
        <v>1601</v>
      </c>
      <c r="B100" s="34" t="s">
        <v>1602</v>
      </c>
      <c r="C100" s="34" t="s">
        <v>1522</v>
      </c>
      <c r="D100" s="34" t="s">
        <v>48</v>
      </c>
      <c r="E100" s="34" t="s">
        <v>1603</v>
      </c>
      <c r="F100" s="34" t="s">
        <v>837</v>
      </c>
      <c r="G100" s="35">
        <v>17</v>
      </c>
      <c r="H100" s="35">
        <v>20</v>
      </c>
    </row>
    <row r="101" spans="1:8" ht="14.4" x14ac:dyDescent="0.3">
      <c r="A101" s="34" t="s">
        <v>1601</v>
      </c>
      <c r="B101" s="34" t="s">
        <v>1602</v>
      </c>
      <c r="C101" s="34" t="s">
        <v>1522</v>
      </c>
      <c r="D101" s="34" t="s">
        <v>320</v>
      </c>
      <c r="E101" s="34" t="s">
        <v>1391</v>
      </c>
      <c r="F101" s="34" t="s">
        <v>767</v>
      </c>
      <c r="G101" s="35">
        <v>33</v>
      </c>
      <c r="H101" s="35">
        <v>100</v>
      </c>
    </row>
    <row r="102" spans="1:8" ht="14.4" x14ac:dyDescent="0.3">
      <c r="A102" s="34" t="s">
        <v>1601</v>
      </c>
      <c r="B102" s="34" t="s">
        <v>1602</v>
      </c>
      <c r="C102" s="34" t="s">
        <v>1522</v>
      </c>
      <c r="D102" s="34" t="s">
        <v>320</v>
      </c>
      <c r="E102" s="34" t="s">
        <v>1392</v>
      </c>
      <c r="F102" s="34" t="s">
        <v>767</v>
      </c>
      <c r="G102" s="35">
        <v>45</v>
      </c>
      <c r="H102" s="35">
        <v>100</v>
      </c>
    </row>
    <row r="103" spans="1:8" ht="14.4" x14ac:dyDescent="0.3">
      <c r="A103" s="34" t="s">
        <v>1604</v>
      </c>
      <c r="B103" s="34" t="s">
        <v>1605</v>
      </c>
      <c r="C103" s="34" t="s">
        <v>1522</v>
      </c>
      <c r="D103" s="34" t="s">
        <v>36</v>
      </c>
      <c r="E103" s="34" t="s">
        <v>1606</v>
      </c>
      <c r="F103" s="34" t="s">
        <v>762</v>
      </c>
      <c r="G103" s="35">
        <v>0</v>
      </c>
      <c r="H103" s="35">
        <v>20</v>
      </c>
    </row>
    <row r="104" spans="1:8" ht="14.4" x14ac:dyDescent="0.3">
      <c r="A104" s="34" t="s">
        <v>821</v>
      </c>
      <c r="B104" s="34" t="s">
        <v>822</v>
      </c>
      <c r="C104" s="34" t="s">
        <v>1522</v>
      </c>
      <c r="D104" s="34" t="s">
        <v>803</v>
      </c>
      <c r="E104" s="34" t="s">
        <v>823</v>
      </c>
      <c r="F104" s="34" t="s">
        <v>767</v>
      </c>
      <c r="G104" s="35">
        <v>3</v>
      </c>
      <c r="H104" s="35">
        <v>20</v>
      </c>
    </row>
    <row r="105" spans="1:8" ht="14.4" x14ac:dyDescent="0.3">
      <c r="A105" s="34" t="s">
        <v>825</v>
      </c>
      <c r="B105" s="34" t="s">
        <v>826</v>
      </c>
      <c r="C105" s="34" t="s">
        <v>1522</v>
      </c>
      <c r="D105" s="34" t="s">
        <v>827</v>
      </c>
      <c r="E105" s="34" t="s">
        <v>828</v>
      </c>
      <c r="F105" s="34" t="s">
        <v>767</v>
      </c>
      <c r="G105" s="35">
        <v>1</v>
      </c>
      <c r="H105" s="35">
        <v>100</v>
      </c>
    </row>
    <row r="106" spans="1:8" ht="14.4" x14ac:dyDescent="0.3">
      <c r="A106" s="34" t="s">
        <v>829</v>
      </c>
      <c r="B106" s="34" t="s">
        <v>826</v>
      </c>
      <c r="C106" s="34" t="s">
        <v>1522</v>
      </c>
      <c r="D106" s="34" t="s">
        <v>827</v>
      </c>
      <c r="E106" s="34" t="s">
        <v>830</v>
      </c>
      <c r="F106" s="34" t="s">
        <v>767</v>
      </c>
      <c r="G106" s="35">
        <v>4</v>
      </c>
      <c r="H106" s="35">
        <v>20</v>
      </c>
    </row>
    <row r="107" spans="1:8" ht="14.4" x14ac:dyDescent="0.3">
      <c r="A107" s="34" t="s">
        <v>832</v>
      </c>
      <c r="B107" s="34" t="s">
        <v>833</v>
      </c>
      <c r="C107" s="34" t="s">
        <v>1522</v>
      </c>
      <c r="E107" s="34" t="s">
        <v>834</v>
      </c>
      <c r="F107" s="34" t="s">
        <v>767</v>
      </c>
      <c r="G107" s="35">
        <v>3</v>
      </c>
      <c r="H107" s="35">
        <v>40</v>
      </c>
    </row>
    <row r="108" spans="1:8" ht="14.4" x14ac:dyDescent="0.3">
      <c r="A108" s="34" t="s">
        <v>1607</v>
      </c>
      <c r="B108" s="34" t="s">
        <v>85</v>
      </c>
      <c r="C108" s="34" t="s">
        <v>1522</v>
      </c>
      <c r="D108" s="34" t="s">
        <v>9</v>
      </c>
      <c r="E108" s="34" t="s">
        <v>1608</v>
      </c>
      <c r="F108" s="34" t="s">
        <v>762</v>
      </c>
      <c r="G108" s="35">
        <v>3</v>
      </c>
      <c r="H108" s="35">
        <v>100</v>
      </c>
    </row>
    <row r="109" spans="1:8" ht="14.4" x14ac:dyDescent="0.3">
      <c r="A109" s="34" t="s">
        <v>1607</v>
      </c>
      <c r="B109" s="34" t="s">
        <v>85</v>
      </c>
      <c r="C109" s="34" t="s">
        <v>1522</v>
      </c>
      <c r="D109" s="34" t="s">
        <v>9</v>
      </c>
      <c r="E109" s="34" t="s">
        <v>1609</v>
      </c>
      <c r="F109" s="34" t="s">
        <v>767</v>
      </c>
      <c r="G109" s="35">
        <v>3</v>
      </c>
      <c r="H109" s="35">
        <v>100</v>
      </c>
    </row>
    <row r="110" spans="1:8" ht="14.4" x14ac:dyDescent="0.3">
      <c r="A110" s="34" t="s">
        <v>1610</v>
      </c>
      <c r="B110" s="34" t="s">
        <v>85</v>
      </c>
      <c r="C110" s="34" t="s">
        <v>1522</v>
      </c>
      <c r="D110" s="34" t="s">
        <v>9</v>
      </c>
      <c r="E110" s="34" t="s">
        <v>1611</v>
      </c>
      <c r="F110" s="34" t="s">
        <v>762</v>
      </c>
      <c r="G110" s="35">
        <v>8</v>
      </c>
      <c r="H110" s="35">
        <v>100</v>
      </c>
    </row>
    <row r="111" spans="1:8" ht="14.4" x14ac:dyDescent="0.3">
      <c r="A111" s="34" t="s">
        <v>1610</v>
      </c>
      <c r="B111" s="34" t="s">
        <v>85</v>
      </c>
      <c r="C111" s="34" t="s">
        <v>1522</v>
      </c>
      <c r="D111" s="34" t="s">
        <v>9</v>
      </c>
      <c r="E111" s="34" t="s">
        <v>1612</v>
      </c>
      <c r="F111" s="34" t="s">
        <v>767</v>
      </c>
      <c r="G111" s="35">
        <v>8</v>
      </c>
      <c r="H111" s="35">
        <v>100</v>
      </c>
    </row>
    <row r="112" spans="1:8" ht="14.4" x14ac:dyDescent="0.3">
      <c r="A112" s="34" t="s">
        <v>1613</v>
      </c>
      <c r="B112" s="34" t="s">
        <v>85</v>
      </c>
      <c r="C112" s="34" t="s">
        <v>1522</v>
      </c>
      <c r="D112" s="34" t="s">
        <v>9</v>
      </c>
      <c r="E112" s="34" t="s">
        <v>1614</v>
      </c>
      <c r="F112" s="34" t="s">
        <v>762</v>
      </c>
      <c r="G112" s="35">
        <v>9</v>
      </c>
      <c r="H112" s="35">
        <v>30</v>
      </c>
    </row>
    <row r="113" spans="1:8" ht="14.4" x14ac:dyDescent="0.3">
      <c r="A113" s="34" t="s">
        <v>1613</v>
      </c>
      <c r="B113" s="34" t="s">
        <v>85</v>
      </c>
      <c r="C113" s="34" t="s">
        <v>1522</v>
      </c>
      <c r="D113" s="34" t="s">
        <v>9</v>
      </c>
      <c r="E113" s="34" t="s">
        <v>1615</v>
      </c>
      <c r="F113" s="34" t="s">
        <v>767</v>
      </c>
      <c r="G113" s="35">
        <v>9</v>
      </c>
      <c r="H113" s="35">
        <v>30</v>
      </c>
    </row>
    <row r="114" spans="1:8" ht="14.4" x14ac:dyDescent="0.3">
      <c r="A114" s="34" t="s">
        <v>1616</v>
      </c>
      <c r="B114" s="34" t="s">
        <v>105</v>
      </c>
      <c r="C114" s="34" t="s">
        <v>1522</v>
      </c>
      <c r="D114" s="34" t="s">
        <v>278</v>
      </c>
      <c r="E114" s="34" t="s">
        <v>1617</v>
      </c>
      <c r="F114" s="34" t="s">
        <v>762</v>
      </c>
      <c r="G114" s="35">
        <v>19</v>
      </c>
      <c r="H114" s="35">
        <v>30</v>
      </c>
    </row>
    <row r="115" spans="1:8" ht="14.4" x14ac:dyDescent="0.3">
      <c r="A115" s="34" t="s">
        <v>1616</v>
      </c>
      <c r="B115" s="34" t="s">
        <v>105</v>
      </c>
      <c r="C115" s="34" t="s">
        <v>1522</v>
      </c>
      <c r="D115" s="34" t="s">
        <v>278</v>
      </c>
      <c r="E115" s="34" t="s">
        <v>1618</v>
      </c>
      <c r="F115" s="34" t="s">
        <v>767</v>
      </c>
      <c r="G115" s="35">
        <v>19</v>
      </c>
      <c r="H115" s="35">
        <v>30</v>
      </c>
    </row>
    <row r="116" spans="1:8" ht="14.4" x14ac:dyDescent="0.3">
      <c r="A116" s="34" t="s">
        <v>1616</v>
      </c>
      <c r="B116" s="34" t="s">
        <v>105</v>
      </c>
      <c r="C116" s="34" t="s">
        <v>1522</v>
      </c>
      <c r="D116" s="34" t="s">
        <v>278</v>
      </c>
      <c r="E116" s="34" t="s">
        <v>1619</v>
      </c>
      <c r="F116" s="34" t="s">
        <v>837</v>
      </c>
      <c r="G116" s="35">
        <v>19</v>
      </c>
      <c r="H116" s="35">
        <v>30</v>
      </c>
    </row>
    <row r="117" spans="1:8" ht="14.4" x14ac:dyDescent="0.3">
      <c r="A117" s="34" t="s">
        <v>1616</v>
      </c>
      <c r="B117" s="34" t="s">
        <v>105</v>
      </c>
      <c r="C117" s="34" t="s">
        <v>1522</v>
      </c>
      <c r="D117" s="34" t="s">
        <v>278</v>
      </c>
      <c r="E117" s="34" t="s">
        <v>1376</v>
      </c>
      <c r="F117" s="34" t="s">
        <v>762</v>
      </c>
      <c r="G117" s="35">
        <v>83</v>
      </c>
      <c r="H117" s="35">
        <v>200</v>
      </c>
    </row>
    <row r="118" spans="1:8" ht="14.4" x14ac:dyDescent="0.3">
      <c r="A118" s="34" t="s">
        <v>1616</v>
      </c>
      <c r="B118" s="34" t="s">
        <v>105</v>
      </c>
      <c r="C118" s="34" t="s">
        <v>1522</v>
      </c>
      <c r="D118" s="34" t="s">
        <v>278</v>
      </c>
      <c r="E118" s="34" t="s">
        <v>1378</v>
      </c>
      <c r="F118" s="34" t="s">
        <v>767</v>
      </c>
      <c r="G118" s="35">
        <v>83</v>
      </c>
      <c r="H118" s="35">
        <v>200</v>
      </c>
    </row>
    <row r="119" spans="1:8" ht="14.4" x14ac:dyDescent="0.3">
      <c r="A119" s="34" t="s">
        <v>835</v>
      </c>
      <c r="B119" s="34" t="s">
        <v>836</v>
      </c>
      <c r="C119" s="34" t="s">
        <v>1522</v>
      </c>
      <c r="D119" s="34" t="s">
        <v>278</v>
      </c>
      <c r="E119" s="34" t="s">
        <v>1620</v>
      </c>
      <c r="F119" s="34" t="s">
        <v>776</v>
      </c>
      <c r="G119" s="35">
        <v>1</v>
      </c>
      <c r="H119" s="35">
        <v>100</v>
      </c>
    </row>
    <row r="120" spans="1:8" ht="14.4" x14ac:dyDescent="0.3">
      <c r="A120" s="34" t="s">
        <v>1621</v>
      </c>
      <c r="B120" s="34" t="s">
        <v>144</v>
      </c>
      <c r="C120" s="34" t="s">
        <v>1522</v>
      </c>
      <c r="D120" s="34" t="s">
        <v>537</v>
      </c>
      <c r="E120" s="34" t="s">
        <v>1622</v>
      </c>
      <c r="F120" s="34" t="s">
        <v>762</v>
      </c>
      <c r="G120" s="35">
        <v>8</v>
      </c>
      <c r="H120" s="35">
        <v>100</v>
      </c>
    </row>
    <row r="121" spans="1:8" ht="14.4" x14ac:dyDescent="0.3">
      <c r="A121" s="34" t="s">
        <v>1621</v>
      </c>
      <c r="B121" s="34" t="s">
        <v>144</v>
      </c>
      <c r="C121" s="34" t="s">
        <v>1522</v>
      </c>
      <c r="D121" s="34" t="s">
        <v>537</v>
      </c>
      <c r="E121" s="34" t="s">
        <v>1623</v>
      </c>
      <c r="F121" s="34" t="s">
        <v>767</v>
      </c>
      <c r="G121" s="35">
        <v>8</v>
      </c>
      <c r="H121" s="35">
        <v>100</v>
      </c>
    </row>
    <row r="122" spans="1:8" ht="14.4" x14ac:dyDescent="0.3">
      <c r="A122" s="34" t="s">
        <v>2363</v>
      </c>
      <c r="B122" s="34" t="s">
        <v>144</v>
      </c>
      <c r="C122" s="34" t="s">
        <v>1522</v>
      </c>
      <c r="D122" s="34" t="s">
        <v>815</v>
      </c>
      <c r="E122" s="34" t="s">
        <v>2364</v>
      </c>
      <c r="F122" s="34" t="s">
        <v>762</v>
      </c>
      <c r="G122" s="35">
        <v>1</v>
      </c>
      <c r="H122" s="35">
        <v>1</v>
      </c>
    </row>
    <row r="123" spans="1:8" ht="14.4" x14ac:dyDescent="0.3">
      <c r="A123" s="34" t="s">
        <v>838</v>
      </c>
      <c r="B123" s="34" t="s">
        <v>839</v>
      </c>
      <c r="C123" s="34" t="s">
        <v>1522</v>
      </c>
      <c r="D123" s="34" t="s">
        <v>815</v>
      </c>
      <c r="E123" s="34" t="s">
        <v>1624</v>
      </c>
      <c r="F123" s="34" t="s">
        <v>776</v>
      </c>
      <c r="G123" s="35">
        <v>0</v>
      </c>
      <c r="H123" s="35">
        <v>100</v>
      </c>
    </row>
    <row r="124" spans="1:8" ht="14.4" x14ac:dyDescent="0.3">
      <c r="A124" s="34" t="s">
        <v>838</v>
      </c>
      <c r="B124" s="34" t="s">
        <v>839</v>
      </c>
      <c r="C124" s="34" t="s">
        <v>1522</v>
      </c>
      <c r="D124" s="34" t="s">
        <v>815</v>
      </c>
      <c r="E124" s="34" t="s">
        <v>1625</v>
      </c>
      <c r="F124" s="34" t="s">
        <v>776</v>
      </c>
      <c r="G124" s="35">
        <v>0</v>
      </c>
      <c r="H124" s="35">
        <v>100</v>
      </c>
    </row>
    <row r="125" spans="1:8" ht="14.4" x14ac:dyDescent="0.3">
      <c r="A125" s="34" t="s">
        <v>1626</v>
      </c>
      <c r="B125" s="34" t="s">
        <v>1627</v>
      </c>
      <c r="C125" s="34" t="s">
        <v>1522</v>
      </c>
      <c r="D125" s="34" t="s">
        <v>417</v>
      </c>
      <c r="E125" s="34" t="s">
        <v>1517</v>
      </c>
      <c r="F125" s="34" t="s">
        <v>762</v>
      </c>
      <c r="G125" s="35">
        <v>4</v>
      </c>
      <c r="H125" s="35">
        <v>100</v>
      </c>
    </row>
    <row r="126" spans="1:8" ht="14.4" x14ac:dyDescent="0.3">
      <c r="A126" s="34" t="s">
        <v>1626</v>
      </c>
      <c r="B126" s="34" t="s">
        <v>1627</v>
      </c>
      <c r="C126" s="34" t="s">
        <v>1522</v>
      </c>
      <c r="D126" s="34" t="s">
        <v>417</v>
      </c>
      <c r="E126" s="34" t="s">
        <v>1518</v>
      </c>
      <c r="F126" s="34" t="s">
        <v>767</v>
      </c>
      <c r="G126" s="35">
        <v>4</v>
      </c>
      <c r="H126" s="35">
        <v>100</v>
      </c>
    </row>
    <row r="127" spans="1:8" ht="14.4" x14ac:dyDescent="0.3">
      <c r="A127" s="34" t="s">
        <v>1628</v>
      </c>
      <c r="B127" s="34" t="s">
        <v>1629</v>
      </c>
      <c r="C127" s="34" t="s">
        <v>1522</v>
      </c>
      <c r="E127" s="34" t="s">
        <v>1630</v>
      </c>
      <c r="F127" s="34" t="s">
        <v>762</v>
      </c>
      <c r="G127" s="35">
        <v>24</v>
      </c>
      <c r="H127" s="35">
        <v>100</v>
      </c>
    </row>
    <row r="128" spans="1:8" ht="14.4" x14ac:dyDescent="0.3">
      <c r="A128" s="34" t="s">
        <v>1628</v>
      </c>
      <c r="B128" s="34" t="s">
        <v>1629</v>
      </c>
      <c r="C128" s="34" t="s">
        <v>1522</v>
      </c>
      <c r="E128" s="34" t="s">
        <v>1631</v>
      </c>
      <c r="F128" s="34" t="s">
        <v>767</v>
      </c>
      <c r="G128" s="35">
        <v>23</v>
      </c>
      <c r="H128" s="35">
        <v>100</v>
      </c>
    </row>
    <row r="129" spans="1:8" ht="14.4" x14ac:dyDescent="0.3">
      <c r="A129" s="34" t="s">
        <v>1628</v>
      </c>
      <c r="B129" s="34" t="s">
        <v>1629</v>
      </c>
      <c r="C129" s="34" t="s">
        <v>1522</v>
      </c>
      <c r="E129" s="34" t="s">
        <v>1632</v>
      </c>
      <c r="F129" s="34" t="s">
        <v>762</v>
      </c>
      <c r="G129" s="35">
        <v>20</v>
      </c>
      <c r="H129" s="35">
        <v>100</v>
      </c>
    </row>
    <row r="130" spans="1:8" ht="14.4" x14ac:dyDescent="0.3">
      <c r="A130" s="34" t="s">
        <v>1628</v>
      </c>
      <c r="B130" s="34" t="s">
        <v>1629</v>
      </c>
      <c r="C130" s="34" t="s">
        <v>1522</v>
      </c>
      <c r="E130" s="34" t="s">
        <v>1633</v>
      </c>
      <c r="F130" s="34" t="s">
        <v>767</v>
      </c>
      <c r="G130" s="35">
        <v>20</v>
      </c>
      <c r="H130" s="35">
        <v>100</v>
      </c>
    </row>
    <row r="131" spans="1:8" ht="14.4" x14ac:dyDescent="0.3">
      <c r="A131" s="34" t="s">
        <v>841</v>
      </c>
      <c r="B131" s="34" t="s">
        <v>842</v>
      </c>
      <c r="C131" s="34" t="s">
        <v>1522</v>
      </c>
      <c r="D131" s="34" t="s">
        <v>843</v>
      </c>
      <c r="E131" s="34" t="s">
        <v>1634</v>
      </c>
      <c r="F131" s="34" t="s">
        <v>776</v>
      </c>
      <c r="G131" s="35">
        <v>2</v>
      </c>
      <c r="H131" s="35">
        <v>100</v>
      </c>
    </row>
    <row r="132" spans="1:8" ht="14.4" x14ac:dyDescent="0.3">
      <c r="A132" s="34" t="s">
        <v>1635</v>
      </c>
      <c r="B132" s="34" t="s">
        <v>844</v>
      </c>
      <c r="C132" s="34" t="s">
        <v>1522</v>
      </c>
      <c r="D132" s="34" t="s">
        <v>219</v>
      </c>
      <c r="E132" s="34" t="s">
        <v>1513</v>
      </c>
      <c r="F132" s="34" t="s">
        <v>762</v>
      </c>
      <c r="G132" s="35">
        <v>5</v>
      </c>
      <c r="H132" s="35">
        <v>100</v>
      </c>
    </row>
    <row r="133" spans="1:8" ht="14.4" x14ac:dyDescent="0.3">
      <c r="A133" s="34" t="s">
        <v>1635</v>
      </c>
      <c r="B133" s="34" t="s">
        <v>844</v>
      </c>
      <c r="C133" s="34" t="s">
        <v>1522</v>
      </c>
      <c r="D133" s="34" t="s">
        <v>219</v>
      </c>
      <c r="E133" s="34" t="s">
        <v>1514</v>
      </c>
      <c r="F133" s="34" t="s">
        <v>767</v>
      </c>
      <c r="G133" s="35">
        <v>5</v>
      </c>
      <c r="H133" s="35">
        <v>100</v>
      </c>
    </row>
    <row r="134" spans="1:8" ht="14.4" x14ac:dyDescent="0.3">
      <c r="A134" s="34" t="s">
        <v>1636</v>
      </c>
      <c r="B134" s="34" t="s">
        <v>1637</v>
      </c>
      <c r="C134" s="34" t="s">
        <v>1522</v>
      </c>
      <c r="D134" s="34" t="s">
        <v>541</v>
      </c>
      <c r="E134" s="34" t="s">
        <v>1462</v>
      </c>
      <c r="F134" s="34" t="s">
        <v>762</v>
      </c>
      <c r="G134" s="35">
        <v>8</v>
      </c>
      <c r="H134" s="35">
        <v>100</v>
      </c>
    </row>
    <row r="135" spans="1:8" ht="14.4" x14ac:dyDescent="0.3">
      <c r="A135" s="34" t="s">
        <v>1636</v>
      </c>
      <c r="B135" s="34" t="s">
        <v>1637</v>
      </c>
      <c r="C135" s="34" t="s">
        <v>1522</v>
      </c>
      <c r="D135" s="34" t="s">
        <v>541</v>
      </c>
      <c r="E135" s="34" t="s">
        <v>1463</v>
      </c>
      <c r="F135" s="34" t="s">
        <v>767</v>
      </c>
      <c r="G135" s="35">
        <v>8</v>
      </c>
      <c r="H135" s="35">
        <v>100</v>
      </c>
    </row>
    <row r="136" spans="1:8" ht="14.4" x14ac:dyDescent="0.3">
      <c r="A136" s="34" t="s">
        <v>1638</v>
      </c>
      <c r="B136" s="34" t="s">
        <v>845</v>
      </c>
      <c r="C136" s="34" t="s">
        <v>1522</v>
      </c>
      <c r="D136" s="34" t="s">
        <v>219</v>
      </c>
      <c r="E136" s="34" t="s">
        <v>1515</v>
      </c>
      <c r="F136" s="34" t="s">
        <v>762</v>
      </c>
      <c r="G136" s="35">
        <v>5</v>
      </c>
      <c r="H136" s="35">
        <v>100</v>
      </c>
    </row>
    <row r="137" spans="1:8" ht="14.4" x14ac:dyDescent="0.3">
      <c r="A137" s="34" t="s">
        <v>1638</v>
      </c>
      <c r="B137" s="34" t="s">
        <v>845</v>
      </c>
      <c r="C137" s="34" t="s">
        <v>1522</v>
      </c>
      <c r="D137" s="34" t="s">
        <v>219</v>
      </c>
      <c r="E137" s="34" t="s">
        <v>1516</v>
      </c>
      <c r="F137" s="34" t="s">
        <v>767</v>
      </c>
      <c r="G137" s="35">
        <v>5</v>
      </c>
      <c r="H137" s="35">
        <v>100</v>
      </c>
    </row>
    <row r="138" spans="1:8" ht="14.4" x14ac:dyDescent="0.3">
      <c r="A138" s="34" t="s">
        <v>1639</v>
      </c>
      <c r="B138" s="34" t="s">
        <v>410</v>
      </c>
      <c r="C138" s="34" t="s">
        <v>1522</v>
      </c>
      <c r="D138" s="34" t="s">
        <v>843</v>
      </c>
      <c r="E138" s="34" t="s">
        <v>1460</v>
      </c>
      <c r="F138" s="34" t="s">
        <v>762</v>
      </c>
      <c r="G138" s="35">
        <v>10</v>
      </c>
      <c r="H138" s="35">
        <v>100</v>
      </c>
    </row>
    <row r="139" spans="1:8" ht="14.4" x14ac:dyDescent="0.3">
      <c r="A139" s="34" t="s">
        <v>1639</v>
      </c>
      <c r="B139" s="34" t="s">
        <v>410</v>
      </c>
      <c r="C139" s="34" t="s">
        <v>1522</v>
      </c>
      <c r="D139" s="34" t="s">
        <v>843</v>
      </c>
      <c r="E139" s="34" t="s">
        <v>1461</v>
      </c>
      <c r="F139" s="34" t="s">
        <v>767</v>
      </c>
      <c r="G139" s="35">
        <v>10</v>
      </c>
      <c r="H139" s="35">
        <v>100</v>
      </c>
    </row>
    <row r="140" spans="1:8" ht="14.4" x14ac:dyDescent="0.3">
      <c r="A140" s="34" t="s">
        <v>1640</v>
      </c>
      <c r="B140" s="34" t="s">
        <v>523</v>
      </c>
      <c r="C140" s="34" t="s">
        <v>1522</v>
      </c>
      <c r="D140" s="34" t="s">
        <v>219</v>
      </c>
      <c r="E140" s="34" t="s">
        <v>1641</v>
      </c>
      <c r="F140" s="34" t="s">
        <v>762</v>
      </c>
      <c r="G140" s="35">
        <v>8</v>
      </c>
      <c r="H140" s="35">
        <v>100</v>
      </c>
    </row>
    <row r="141" spans="1:8" ht="14.4" x14ac:dyDescent="0.3">
      <c r="A141" s="34" t="s">
        <v>1640</v>
      </c>
      <c r="B141" s="34" t="s">
        <v>523</v>
      </c>
      <c r="C141" s="34" t="s">
        <v>1522</v>
      </c>
      <c r="D141" s="34" t="s">
        <v>219</v>
      </c>
      <c r="E141" s="34" t="s">
        <v>1642</v>
      </c>
      <c r="F141" s="34" t="s">
        <v>767</v>
      </c>
      <c r="G141" s="35">
        <v>8</v>
      </c>
      <c r="H141" s="35">
        <v>100</v>
      </c>
    </row>
    <row r="142" spans="1:8" ht="14.4" x14ac:dyDescent="0.3">
      <c r="A142" s="34" t="s">
        <v>1643</v>
      </c>
      <c r="B142" s="34" t="s">
        <v>398</v>
      </c>
      <c r="C142" s="34" t="s">
        <v>1522</v>
      </c>
      <c r="D142" s="34" t="s">
        <v>2342</v>
      </c>
      <c r="E142" s="34" t="s">
        <v>1458</v>
      </c>
      <c r="F142" s="34" t="s">
        <v>762</v>
      </c>
      <c r="G142" s="35">
        <v>8</v>
      </c>
      <c r="H142" s="35">
        <v>100</v>
      </c>
    </row>
    <row r="143" spans="1:8" ht="14.4" x14ac:dyDescent="0.3">
      <c r="A143" s="34" t="s">
        <v>1643</v>
      </c>
      <c r="B143" s="34" t="s">
        <v>398</v>
      </c>
      <c r="C143" s="34" t="s">
        <v>1522</v>
      </c>
      <c r="D143" s="34" t="s">
        <v>2342</v>
      </c>
      <c r="E143" s="34" t="s">
        <v>1459</v>
      </c>
      <c r="F143" s="34" t="s">
        <v>767</v>
      </c>
      <c r="G143" s="35">
        <v>8</v>
      </c>
      <c r="H143" s="35">
        <v>100</v>
      </c>
    </row>
    <row r="144" spans="1:8" ht="14.4" x14ac:dyDescent="0.3">
      <c r="A144" s="34" t="s">
        <v>1644</v>
      </c>
      <c r="B144" s="34" t="s">
        <v>516</v>
      </c>
      <c r="C144" s="34" t="s">
        <v>1522</v>
      </c>
      <c r="D144" s="34" t="s">
        <v>907</v>
      </c>
      <c r="E144" s="34" t="s">
        <v>1645</v>
      </c>
      <c r="F144" s="34" t="s">
        <v>762</v>
      </c>
      <c r="G144" s="35">
        <v>8</v>
      </c>
      <c r="H144" s="35">
        <v>100</v>
      </c>
    </row>
    <row r="145" spans="1:8" ht="14.4" x14ac:dyDescent="0.3">
      <c r="A145" s="34" t="s">
        <v>1644</v>
      </c>
      <c r="B145" s="34" t="s">
        <v>516</v>
      </c>
      <c r="C145" s="34" t="s">
        <v>1522</v>
      </c>
      <c r="D145" s="34" t="s">
        <v>907</v>
      </c>
      <c r="E145" s="34" t="s">
        <v>1646</v>
      </c>
      <c r="F145" s="34" t="s">
        <v>767</v>
      </c>
      <c r="G145" s="35">
        <v>8</v>
      </c>
      <c r="H145" s="35">
        <v>100</v>
      </c>
    </row>
    <row r="146" spans="1:8" ht="14.4" x14ac:dyDescent="0.3">
      <c r="A146" s="34" t="s">
        <v>1644</v>
      </c>
      <c r="B146" s="34" t="s">
        <v>516</v>
      </c>
      <c r="C146" s="34" t="s">
        <v>1522</v>
      </c>
      <c r="D146" s="34" t="s">
        <v>907</v>
      </c>
      <c r="E146" s="34" t="s">
        <v>1647</v>
      </c>
      <c r="F146" s="34" t="s">
        <v>762</v>
      </c>
      <c r="G146" s="35">
        <v>7</v>
      </c>
      <c r="H146" s="35">
        <v>100</v>
      </c>
    </row>
    <row r="147" spans="1:8" ht="14.4" x14ac:dyDescent="0.3">
      <c r="A147" s="34" t="s">
        <v>1644</v>
      </c>
      <c r="B147" s="34" t="s">
        <v>516</v>
      </c>
      <c r="C147" s="34" t="s">
        <v>1522</v>
      </c>
      <c r="D147" s="34" t="s">
        <v>907</v>
      </c>
      <c r="E147" s="34" t="s">
        <v>1648</v>
      </c>
      <c r="F147" s="34" t="s">
        <v>767</v>
      </c>
      <c r="G147" s="35">
        <v>7</v>
      </c>
      <c r="H147" s="35">
        <v>100</v>
      </c>
    </row>
    <row r="148" spans="1:8" ht="14.4" x14ac:dyDescent="0.3">
      <c r="A148" s="34" t="s">
        <v>1649</v>
      </c>
      <c r="B148" s="34" t="s">
        <v>1650</v>
      </c>
      <c r="C148" s="34" t="s">
        <v>1522</v>
      </c>
      <c r="D148" s="34" t="s">
        <v>815</v>
      </c>
      <c r="E148" s="34" t="s">
        <v>1361</v>
      </c>
      <c r="F148" s="34" t="s">
        <v>762</v>
      </c>
      <c r="G148" s="35">
        <v>5</v>
      </c>
      <c r="H148" s="35">
        <v>100</v>
      </c>
    </row>
    <row r="149" spans="1:8" ht="14.4" x14ac:dyDescent="0.3">
      <c r="A149" s="34" t="s">
        <v>1649</v>
      </c>
      <c r="B149" s="34" t="s">
        <v>1650</v>
      </c>
      <c r="C149" s="34" t="s">
        <v>1522</v>
      </c>
      <c r="D149" s="34" t="s">
        <v>815</v>
      </c>
      <c r="E149" s="34" t="s">
        <v>1362</v>
      </c>
      <c r="F149" s="34" t="s">
        <v>767</v>
      </c>
      <c r="G149" s="35">
        <v>5</v>
      </c>
      <c r="H149" s="35">
        <v>100</v>
      </c>
    </row>
    <row r="150" spans="1:8" ht="14.4" x14ac:dyDescent="0.3">
      <c r="A150" s="34" t="s">
        <v>1651</v>
      </c>
      <c r="B150" s="34" t="s">
        <v>89</v>
      </c>
      <c r="C150" s="34" t="s">
        <v>1522</v>
      </c>
      <c r="D150" s="34" t="s">
        <v>815</v>
      </c>
      <c r="E150" s="34" t="s">
        <v>1652</v>
      </c>
      <c r="F150" s="34" t="s">
        <v>762</v>
      </c>
      <c r="G150" s="35">
        <v>7</v>
      </c>
      <c r="H150" s="35">
        <v>100</v>
      </c>
    </row>
    <row r="151" spans="1:8" ht="14.4" x14ac:dyDescent="0.3">
      <c r="A151" s="34" t="s">
        <v>1651</v>
      </c>
      <c r="B151" s="34" t="s">
        <v>89</v>
      </c>
      <c r="C151" s="34" t="s">
        <v>1522</v>
      </c>
      <c r="D151" s="34" t="s">
        <v>815</v>
      </c>
      <c r="E151" s="34" t="s">
        <v>1653</v>
      </c>
      <c r="F151" s="34" t="s">
        <v>767</v>
      </c>
      <c r="G151" s="35">
        <v>7</v>
      </c>
      <c r="H151" s="35">
        <v>100</v>
      </c>
    </row>
    <row r="152" spans="1:8" ht="14.4" x14ac:dyDescent="0.3">
      <c r="A152" s="34" t="s">
        <v>1654</v>
      </c>
      <c r="B152" s="34" t="s">
        <v>89</v>
      </c>
      <c r="C152" s="34" t="s">
        <v>1522</v>
      </c>
      <c r="D152" s="34" t="s">
        <v>815</v>
      </c>
      <c r="E152" s="34" t="s">
        <v>1655</v>
      </c>
      <c r="F152" s="34" t="s">
        <v>762</v>
      </c>
      <c r="G152" s="35">
        <v>7</v>
      </c>
      <c r="H152" s="35">
        <v>100</v>
      </c>
    </row>
    <row r="153" spans="1:8" ht="14.4" x14ac:dyDescent="0.3">
      <c r="A153" s="34" t="s">
        <v>1654</v>
      </c>
      <c r="B153" s="34" t="s">
        <v>89</v>
      </c>
      <c r="C153" s="34" t="s">
        <v>1522</v>
      </c>
      <c r="D153" s="34" t="s">
        <v>815</v>
      </c>
      <c r="E153" s="34" t="s">
        <v>1656</v>
      </c>
      <c r="F153" s="34" t="s">
        <v>767</v>
      </c>
      <c r="G153" s="35">
        <v>7</v>
      </c>
      <c r="H153" s="35">
        <v>100</v>
      </c>
    </row>
    <row r="154" spans="1:8" ht="14.4" x14ac:dyDescent="0.3">
      <c r="A154" s="34" t="s">
        <v>1657</v>
      </c>
      <c r="B154" s="34" t="s">
        <v>89</v>
      </c>
      <c r="C154" s="34" t="s">
        <v>1522</v>
      </c>
      <c r="D154" s="34" t="s">
        <v>846</v>
      </c>
      <c r="E154" s="34" t="s">
        <v>1658</v>
      </c>
      <c r="F154" s="34" t="s">
        <v>762</v>
      </c>
      <c r="G154" s="35">
        <v>9</v>
      </c>
      <c r="H154" s="35">
        <v>30</v>
      </c>
    </row>
    <row r="155" spans="1:8" ht="14.4" x14ac:dyDescent="0.3">
      <c r="A155" s="34" t="s">
        <v>1657</v>
      </c>
      <c r="B155" s="34" t="s">
        <v>89</v>
      </c>
      <c r="C155" s="34" t="s">
        <v>1522</v>
      </c>
      <c r="D155" s="34" t="s">
        <v>846</v>
      </c>
      <c r="E155" s="34" t="s">
        <v>1659</v>
      </c>
      <c r="F155" s="34" t="s">
        <v>767</v>
      </c>
      <c r="G155" s="35">
        <v>9</v>
      </c>
      <c r="H155" s="35">
        <v>30</v>
      </c>
    </row>
    <row r="156" spans="1:8" ht="14.4" x14ac:dyDescent="0.3">
      <c r="A156" s="34" t="s">
        <v>847</v>
      </c>
      <c r="B156" s="34" t="s">
        <v>138</v>
      </c>
      <c r="C156" s="34" t="s">
        <v>1522</v>
      </c>
      <c r="D156" s="34" t="s">
        <v>848</v>
      </c>
      <c r="E156" s="34" t="s">
        <v>1660</v>
      </c>
      <c r="F156" s="34" t="s">
        <v>762</v>
      </c>
      <c r="G156" s="35">
        <v>37</v>
      </c>
      <c r="H156" s="35">
        <v>45</v>
      </c>
    </row>
    <row r="157" spans="1:8" ht="14.4" x14ac:dyDescent="0.3">
      <c r="A157" s="34" t="s">
        <v>847</v>
      </c>
      <c r="B157" s="34" t="s">
        <v>138</v>
      </c>
      <c r="C157" s="34" t="s">
        <v>1522</v>
      </c>
      <c r="D157" s="34" t="s">
        <v>848</v>
      </c>
      <c r="E157" s="34" t="s">
        <v>1661</v>
      </c>
      <c r="F157" s="34" t="s">
        <v>762</v>
      </c>
      <c r="G157" s="35">
        <v>96</v>
      </c>
      <c r="H157" s="35">
        <v>100</v>
      </c>
    </row>
    <row r="158" spans="1:8" ht="14.4" x14ac:dyDescent="0.3">
      <c r="A158" s="34" t="s">
        <v>1662</v>
      </c>
      <c r="B158" s="34" t="s">
        <v>138</v>
      </c>
      <c r="C158" s="34" t="s">
        <v>1522</v>
      </c>
      <c r="D158" s="34" t="s">
        <v>1663</v>
      </c>
      <c r="E158" s="34" t="s">
        <v>1664</v>
      </c>
      <c r="F158" s="34" t="s">
        <v>762</v>
      </c>
      <c r="G158" s="35">
        <v>15</v>
      </c>
      <c r="H158" s="35">
        <v>40</v>
      </c>
    </row>
    <row r="159" spans="1:8" ht="14.4" x14ac:dyDescent="0.3">
      <c r="A159" s="34" t="s">
        <v>847</v>
      </c>
      <c r="B159" s="34" t="s">
        <v>138</v>
      </c>
      <c r="C159" s="34" t="s">
        <v>1522</v>
      </c>
      <c r="D159" s="34" t="s">
        <v>848</v>
      </c>
      <c r="E159" s="34" t="s">
        <v>1275</v>
      </c>
      <c r="F159" s="34" t="s">
        <v>762</v>
      </c>
      <c r="G159" s="35">
        <v>48</v>
      </c>
      <c r="H159" s="35">
        <v>100</v>
      </c>
    </row>
    <row r="160" spans="1:8" ht="14.4" x14ac:dyDescent="0.3">
      <c r="A160" s="34" t="s">
        <v>847</v>
      </c>
      <c r="B160" s="34" t="s">
        <v>138</v>
      </c>
      <c r="C160" s="34" t="s">
        <v>1522</v>
      </c>
      <c r="D160" s="34" t="s">
        <v>848</v>
      </c>
      <c r="E160" s="34" t="s">
        <v>1276</v>
      </c>
      <c r="F160" s="34" t="s">
        <v>762</v>
      </c>
      <c r="G160" s="35">
        <v>48</v>
      </c>
      <c r="H160" s="35">
        <v>100</v>
      </c>
    </row>
    <row r="161" spans="1:8" ht="14.4" x14ac:dyDescent="0.3">
      <c r="A161" s="34" t="s">
        <v>1665</v>
      </c>
      <c r="B161" s="34" t="s">
        <v>138</v>
      </c>
      <c r="C161" s="34" t="s">
        <v>1522</v>
      </c>
      <c r="D161" s="34" t="s">
        <v>1666</v>
      </c>
      <c r="E161" s="34" t="s">
        <v>1667</v>
      </c>
      <c r="F161" s="34" t="s">
        <v>762</v>
      </c>
      <c r="G161" s="35">
        <v>22</v>
      </c>
      <c r="H161" s="35">
        <v>45</v>
      </c>
    </row>
    <row r="162" spans="1:8" ht="14.4" x14ac:dyDescent="0.3">
      <c r="A162" s="34" t="s">
        <v>847</v>
      </c>
      <c r="B162" s="34" t="s">
        <v>138</v>
      </c>
      <c r="C162" s="34" t="s">
        <v>1522</v>
      </c>
      <c r="D162" s="34" t="s">
        <v>848</v>
      </c>
      <c r="E162" s="34" t="s">
        <v>1668</v>
      </c>
      <c r="F162" s="34" t="s">
        <v>762</v>
      </c>
      <c r="G162" s="35">
        <v>45</v>
      </c>
      <c r="H162" s="35">
        <v>45</v>
      </c>
    </row>
    <row r="163" spans="1:8" ht="14.4" x14ac:dyDescent="0.3">
      <c r="A163" s="34" t="s">
        <v>1669</v>
      </c>
      <c r="B163" s="34" t="s">
        <v>1670</v>
      </c>
      <c r="C163" s="34" t="s">
        <v>1522</v>
      </c>
      <c r="E163" s="34" t="s">
        <v>1227</v>
      </c>
      <c r="F163" s="34" t="s">
        <v>762</v>
      </c>
      <c r="G163" s="35">
        <v>146</v>
      </c>
      <c r="H163" s="35">
        <v>500</v>
      </c>
    </row>
    <row r="164" spans="1:8" ht="14.4" x14ac:dyDescent="0.3">
      <c r="A164" s="34" t="s">
        <v>1669</v>
      </c>
      <c r="B164" s="34" t="s">
        <v>1670</v>
      </c>
      <c r="C164" s="34" t="s">
        <v>1522</v>
      </c>
      <c r="E164" s="34" t="s">
        <v>1228</v>
      </c>
      <c r="F164" s="34" t="s">
        <v>762</v>
      </c>
      <c r="G164" s="35">
        <v>198</v>
      </c>
      <c r="H164" s="35">
        <v>500</v>
      </c>
    </row>
    <row r="165" spans="1:8" ht="14.4" x14ac:dyDescent="0.3">
      <c r="A165" s="34" t="s">
        <v>1671</v>
      </c>
      <c r="B165" s="34" t="s">
        <v>403</v>
      </c>
      <c r="C165" s="34" t="s">
        <v>1522</v>
      </c>
      <c r="D165" s="34" t="s">
        <v>849</v>
      </c>
      <c r="E165" s="34" t="s">
        <v>1470</v>
      </c>
      <c r="F165" s="34" t="s">
        <v>762</v>
      </c>
      <c r="G165" s="35">
        <v>14</v>
      </c>
      <c r="H165" s="35">
        <v>100</v>
      </c>
    </row>
    <row r="166" spans="1:8" ht="14.4" x14ac:dyDescent="0.3">
      <c r="A166" s="34" t="s">
        <v>1671</v>
      </c>
      <c r="B166" s="34" t="s">
        <v>403</v>
      </c>
      <c r="C166" s="34" t="s">
        <v>1522</v>
      </c>
      <c r="D166" s="34" t="s">
        <v>849</v>
      </c>
      <c r="E166" s="34" t="s">
        <v>1471</v>
      </c>
      <c r="F166" s="34" t="s">
        <v>767</v>
      </c>
      <c r="G166" s="35">
        <v>14</v>
      </c>
      <c r="H166" s="35">
        <v>100</v>
      </c>
    </row>
    <row r="167" spans="1:8" ht="14.4" x14ac:dyDescent="0.3">
      <c r="A167" s="34" t="s">
        <v>1672</v>
      </c>
      <c r="B167" s="34" t="s">
        <v>392</v>
      </c>
      <c r="C167" s="34" t="s">
        <v>1522</v>
      </c>
      <c r="D167" s="34" t="s">
        <v>843</v>
      </c>
      <c r="E167" s="34" t="s">
        <v>1419</v>
      </c>
      <c r="F167" s="34" t="s">
        <v>762</v>
      </c>
      <c r="G167" s="35">
        <v>11</v>
      </c>
      <c r="H167" s="35">
        <v>100</v>
      </c>
    </row>
    <row r="168" spans="1:8" ht="14.4" x14ac:dyDescent="0.3">
      <c r="A168" s="34" t="s">
        <v>1673</v>
      </c>
      <c r="B168" s="34" t="s">
        <v>1674</v>
      </c>
      <c r="C168" s="34" t="s">
        <v>1522</v>
      </c>
      <c r="D168" s="34" t="s">
        <v>539</v>
      </c>
      <c r="E168" s="34" t="s">
        <v>1675</v>
      </c>
      <c r="F168" s="34" t="s">
        <v>762</v>
      </c>
      <c r="G168" s="35">
        <v>15</v>
      </c>
      <c r="H168" s="35">
        <v>100</v>
      </c>
    </row>
    <row r="169" spans="1:8" ht="14.4" x14ac:dyDescent="0.3">
      <c r="A169" s="34" t="s">
        <v>1676</v>
      </c>
      <c r="B169" s="34" t="s">
        <v>1677</v>
      </c>
      <c r="C169" s="34" t="s">
        <v>1522</v>
      </c>
      <c r="D169" s="34" t="s">
        <v>743</v>
      </c>
      <c r="E169" s="34" t="s">
        <v>1490</v>
      </c>
      <c r="F169" s="34" t="s">
        <v>762</v>
      </c>
      <c r="G169" s="35">
        <v>32</v>
      </c>
      <c r="H169" s="35">
        <v>100</v>
      </c>
    </row>
    <row r="170" spans="1:8" ht="14.4" x14ac:dyDescent="0.3">
      <c r="A170" s="34" t="s">
        <v>1676</v>
      </c>
      <c r="B170" s="34" t="s">
        <v>1677</v>
      </c>
      <c r="C170" s="34" t="s">
        <v>1522</v>
      </c>
      <c r="D170" s="34" t="s">
        <v>743</v>
      </c>
      <c r="E170" s="34" t="s">
        <v>1491</v>
      </c>
      <c r="F170" s="34" t="s">
        <v>767</v>
      </c>
      <c r="G170" s="35">
        <v>32</v>
      </c>
      <c r="H170" s="35">
        <v>100</v>
      </c>
    </row>
    <row r="171" spans="1:8" ht="14.4" x14ac:dyDescent="0.3">
      <c r="A171" s="34" t="s">
        <v>1678</v>
      </c>
      <c r="B171" s="34" t="s">
        <v>235</v>
      </c>
      <c r="C171" s="34" t="s">
        <v>1522</v>
      </c>
      <c r="E171" s="34" t="s">
        <v>1679</v>
      </c>
      <c r="F171" s="34" t="s">
        <v>762</v>
      </c>
      <c r="G171" s="35">
        <v>0</v>
      </c>
      <c r="H171" s="35">
        <v>20</v>
      </c>
    </row>
    <row r="172" spans="1:8" ht="14.4" x14ac:dyDescent="0.3">
      <c r="A172" s="34" t="s">
        <v>1678</v>
      </c>
      <c r="B172" s="34" t="s">
        <v>235</v>
      </c>
      <c r="C172" s="34" t="s">
        <v>1522</v>
      </c>
      <c r="E172" s="34" t="s">
        <v>1680</v>
      </c>
      <c r="F172" s="34" t="s">
        <v>767</v>
      </c>
      <c r="G172" s="35">
        <v>0</v>
      </c>
      <c r="H172" s="35">
        <v>20</v>
      </c>
    </row>
    <row r="173" spans="1:8" ht="14.4" x14ac:dyDescent="0.3">
      <c r="A173" s="34" t="s">
        <v>1678</v>
      </c>
      <c r="B173" s="34" t="s">
        <v>235</v>
      </c>
      <c r="C173" s="34" t="s">
        <v>1522</v>
      </c>
      <c r="E173" s="34" t="s">
        <v>1681</v>
      </c>
      <c r="F173" s="34" t="s">
        <v>837</v>
      </c>
      <c r="G173" s="35">
        <v>0</v>
      </c>
      <c r="H173" s="35">
        <v>20</v>
      </c>
    </row>
    <row r="174" spans="1:8" ht="14.4" x14ac:dyDescent="0.3">
      <c r="A174" s="34" t="s">
        <v>1678</v>
      </c>
      <c r="B174" s="34" t="s">
        <v>235</v>
      </c>
      <c r="C174" s="34" t="s">
        <v>1522</v>
      </c>
      <c r="D174" s="34" t="s">
        <v>540</v>
      </c>
      <c r="E174" s="34" t="s">
        <v>1454</v>
      </c>
      <c r="F174" s="34" t="s">
        <v>762</v>
      </c>
      <c r="G174" s="35">
        <v>29</v>
      </c>
      <c r="H174" s="35">
        <v>100</v>
      </c>
    </row>
    <row r="175" spans="1:8" ht="14.4" x14ac:dyDescent="0.3">
      <c r="A175" s="34" t="s">
        <v>1678</v>
      </c>
      <c r="B175" s="34" t="s">
        <v>235</v>
      </c>
      <c r="C175" s="34" t="s">
        <v>1522</v>
      </c>
      <c r="D175" s="34" t="s">
        <v>540</v>
      </c>
      <c r="E175" s="34" t="s">
        <v>1455</v>
      </c>
      <c r="F175" s="34" t="s">
        <v>767</v>
      </c>
      <c r="G175" s="35">
        <v>29</v>
      </c>
      <c r="H175" s="35">
        <v>100</v>
      </c>
    </row>
    <row r="176" spans="1:8" ht="14.4" x14ac:dyDescent="0.3">
      <c r="A176" s="34" t="s">
        <v>854</v>
      </c>
      <c r="B176" s="34" t="s">
        <v>855</v>
      </c>
      <c r="C176" s="34" t="s">
        <v>1522</v>
      </c>
      <c r="D176" s="34" t="s">
        <v>1682</v>
      </c>
      <c r="E176" s="34" t="s">
        <v>856</v>
      </c>
      <c r="F176" s="34" t="s">
        <v>767</v>
      </c>
      <c r="G176" s="35">
        <v>6</v>
      </c>
      <c r="H176" s="35">
        <v>100</v>
      </c>
    </row>
    <row r="177" spans="1:8" ht="14.4" x14ac:dyDescent="0.3">
      <c r="A177" s="34" t="s">
        <v>854</v>
      </c>
      <c r="B177" s="34" t="s">
        <v>855</v>
      </c>
      <c r="C177" s="34" t="s">
        <v>1522</v>
      </c>
      <c r="D177" s="34" t="s">
        <v>1682</v>
      </c>
      <c r="E177" s="34" t="s">
        <v>857</v>
      </c>
      <c r="F177" s="34" t="s">
        <v>767</v>
      </c>
      <c r="G177" s="35">
        <v>1</v>
      </c>
      <c r="H177" s="35">
        <v>100</v>
      </c>
    </row>
    <row r="178" spans="1:8" ht="14.4" x14ac:dyDescent="0.3">
      <c r="A178" s="34" t="s">
        <v>854</v>
      </c>
      <c r="B178" s="34" t="s">
        <v>855</v>
      </c>
      <c r="C178" s="34" t="s">
        <v>1522</v>
      </c>
      <c r="D178" s="34" t="s">
        <v>1683</v>
      </c>
      <c r="E178" s="34" t="s">
        <v>858</v>
      </c>
      <c r="F178" s="34" t="s">
        <v>767</v>
      </c>
      <c r="G178" s="35">
        <v>9</v>
      </c>
      <c r="H178" s="35">
        <v>100</v>
      </c>
    </row>
    <row r="179" spans="1:8" ht="14.4" x14ac:dyDescent="0.3">
      <c r="A179" s="34" t="s">
        <v>854</v>
      </c>
      <c r="B179" s="34" t="s">
        <v>855</v>
      </c>
      <c r="C179" s="34" t="s">
        <v>1522</v>
      </c>
      <c r="D179" s="34" t="s">
        <v>984</v>
      </c>
      <c r="E179" s="34" t="s">
        <v>859</v>
      </c>
      <c r="F179" s="34" t="s">
        <v>767</v>
      </c>
      <c r="G179" s="35">
        <v>0</v>
      </c>
      <c r="H179" s="35">
        <v>100</v>
      </c>
    </row>
    <row r="180" spans="1:8" ht="14.4" x14ac:dyDescent="0.3">
      <c r="A180" s="34" t="s">
        <v>860</v>
      </c>
      <c r="B180" s="34" t="s">
        <v>855</v>
      </c>
      <c r="C180" s="34" t="s">
        <v>1522</v>
      </c>
      <c r="D180" s="34" t="s">
        <v>827</v>
      </c>
      <c r="E180" s="34" t="s">
        <v>862</v>
      </c>
      <c r="F180" s="34" t="s">
        <v>767</v>
      </c>
      <c r="G180" s="35">
        <v>4</v>
      </c>
      <c r="H180" s="35">
        <v>100</v>
      </c>
    </row>
    <row r="181" spans="1:8" ht="14.4" x14ac:dyDescent="0.3">
      <c r="A181" s="34" t="s">
        <v>863</v>
      </c>
      <c r="B181" s="34" t="s">
        <v>864</v>
      </c>
      <c r="C181" s="34" t="s">
        <v>1522</v>
      </c>
      <c r="D181" s="34" t="s">
        <v>775</v>
      </c>
      <c r="E181" s="34" t="s">
        <v>1684</v>
      </c>
      <c r="F181" s="34" t="s">
        <v>762</v>
      </c>
      <c r="G181" s="35">
        <v>9</v>
      </c>
      <c r="H181" s="35">
        <v>40</v>
      </c>
    </row>
    <row r="182" spans="1:8" ht="14.4" x14ac:dyDescent="0.3">
      <c r="A182" s="34" t="s">
        <v>863</v>
      </c>
      <c r="B182" s="34" t="s">
        <v>864</v>
      </c>
      <c r="C182" s="34" t="s">
        <v>1522</v>
      </c>
      <c r="D182" s="34" t="s">
        <v>775</v>
      </c>
      <c r="E182" s="34" t="s">
        <v>1685</v>
      </c>
      <c r="F182" s="34" t="s">
        <v>767</v>
      </c>
      <c r="G182" s="35">
        <v>9</v>
      </c>
      <c r="H182" s="35">
        <v>40</v>
      </c>
    </row>
    <row r="183" spans="1:8" ht="14.4" x14ac:dyDescent="0.3">
      <c r="A183" s="34" t="s">
        <v>1686</v>
      </c>
      <c r="B183" s="34" t="s">
        <v>864</v>
      </c>
      <c r="C183" s="34" t="s">
        <v>1522</v>
      </c>
      <c r="D183" s="34" t="s">
        <v>775</v>
      </c>
      <c r="E183" s="34" t="s">
        <v>1371</v>
      </c>
      <c r="F183" s="34" t="s">
        <v>762</v>
      </c>
      <c r="G183" s="35">
        <v>6</v>
      </c>
      <c r="H183" s="35">
        <v>100</v>
      </c>
    </row>
    <row r="184" spans="1:8" ht="14.4" x14ac:dyDescent="0.3">
      <c r="A184" s="34" t="s">
        <v>1686</v>
      </c>
      <c r="B184" s="34" t="s">
        <v>864</v>
      </c>
      <c r="C184" s="34" t="s">
        <v>1522</v>
      </c>
      <c r="D184" s="34" t="s">
        <v>775</v>
      </c>
      <c r="E184" s="34" t="s">
        <v>1373</v>
      </c>
      <c r="F184" s="34" t="s">
        <v>767</v>
      </c>
      <c r="G184" s="35">
        <v>6</v>
      </c>
      <c r="H184" s="35">
        <v>100</v>
      </c>
    </row>
    <row r="185" spans="1:8" ht="14.4" x14ac:dyDescent="0.3">
      <c r="A185" s="34" t="s">
        <v>1687</v>
      </c>
      <c r="B185" s="34" t="s">
        <v>864</v>
      </c>
      <c r="C185" s="34" t="s">
        <v>1522</v>
      </c>
      <c r="D185" s="34" t="s">
        <v>1688</v>
      </c>
      <c r="E185" s="34" t="s">
        <v>1689</v>
      </c>
      <c r="F185" s="34" t="s">
        <v>762</v>
      </c>
      <c r="G185" s="35">
        <v>6</v>
      </c>
      <c r="H185" s="35">
        <v>30</v>
      </c>
    </row>
    <row r="186" spans="1:8" ht="14.4" x14ac:dyDescent="0.3">
      <c r="A186" s="34" t="s">
        <v>865</v>
      </c>
      <c r="B186" s="34" t="s">
        <v>866</v>
      </c>
      <c r="C186" s="34" t="s">
        <v>1522</v>
      </c>
      <c r="D186" s="34" t="s">
        <v>35</v>
      </c>
      <c r="E186" s="34" t="s">
        <v>1690</v>
      </c>
      <c r="F186" s="34" t="s">
        <v>776</v>
      </c>
      <c r="G186" s="35">
        <v>0</v>
      </c>
      <c r="H186" s="35">
        <v>100</v>
      </c>
    </row>
    <row r="187" spans="1:8" ht="14.4" x14ac:dyDescent="0.3">
      <c r="A187" s="34" t="s">
        <v>865</v>
      </c>
      <c r="B187" s="34" t="s">
        <v>866</v>
      </c>
      <c r="C187" s="34" t="s">
        <v>1522</v>
      </c>
      <c r="D187" s="34" t="s">
        <v>35</v>
      </c>
      <c r="E187" s="34" t="s">
        <v>1691</v>
      </c>
      <c r="F187" s="34" t="s">
        <v>776</v>
      </c>
      <c r="G187" s="35">
        <v>2</v>
      </c>
      <c r="H187" s="35">
        <v>100</v>
      </c>
    </row>
    <row r="188" spans="1:8" ht="14.4" x14ac:dyDescent="0.3">
      <c r="A188" s="34" t="s">
        <v>867</v>
      </c>
      <c r="B188" s="34" t="s">
        <v>8</v>
      </c>
      <c r="C188" s="34" t="s">
        <v>1522</v>
      </c>
      <c r="D188" s="34" t="s">
        <v>27</v>
      </c>
      <c r="E188" s="34" t="s">
        <v>1692</v>
      </c>
      <c r="F188" s="34" t="s">
        <v>762</v>
      </c>
      <c r="G188" s="35">
        <v>24</v>
      </c>
      <c r="H188" s="35">
        <v>70</v>
      </c>
    </row>
    <row r="189" spans="1:8" ht="14.4" x14ac:dyDescent="0.3">
      <c r="A189" s="34" t="s">
        <v>867</v>
      </c>
      <c r="B189" s="34" t="s">
        <v>8</v>
      </c>
      <c r="C189" s="34" t="s">
        <v>1522</v>
      </c>
      <c r="D189" s="34" t="s">
        <v>27</v>
      </c>
      <c r="E189" s="34" t="s">
        <v>1693</v>
      </c>
      <c r="F189" s="34" t="s">
        <v>767</v>
      </c>
      <c r="G189" s="35">
        <v>23</v>
      </c>
      <c r="H189" s="35">
        <v>25</v>
      </c>
    </row>
    <row r="190" spans="1:8" ht="14.4" x14ac:dyDescent="0.3">
      <c r="A190" s="34" t="s">
        <v>867</v>
      </c>
      <c r="B190" s="34" t="s">
        <v>8</v>
      </c>
      <c r="C190" s="34" t="s">
        <v>1522</v>
      </c>
      <c r="D190" s="34" t="s">
        <v>27</v>
      </c>
      <c r="E190" s="34" t="s">
        <v>1694</v>
      </c>
      <c r="F190" s="34" t="s">
        <v>767</v>
      </c>
      <c r="G190" s="35">
        <v>24</v>
      </c>
      <c r="H190" s="35">
        <v>25</v>
      </c>
    </row>
    <row r="191" spans="1:8" ht="14.4" x14ac:dyDescent="0.3">
      <c r="A191" s="34" t="s">
        <v>867</v>
      </c>
      <c r="B191" s="34" t="s">
        <v>8</v>
      </c>
      <c r="C191" s="34" t="s">
        <v>1522</v>
      </c>
      <c r="D191" s="34" t="s">
        <v>9</v>
      </c>
      <c r="E191" s="34" t="s">
        <v>1695</v>
      </c>
      <c r="F191" s="34" t="s">
        <v>762</v>
      </c>
      <c r="G191" s="35">
        <v>207</v>
      </c>
      <c r="H191" s="35">
        <v>250</v>
      </c>
    </row>
    <row r="192" spans="1:8" ht="14.4" x14ac:dyDescent="0.3">
      <c r="A192" s="34" t="s">
        <v>867</v>
      </c>
      <c r="B192" s="34" t="s">
        <v>8</v>
      </c>
      <c r="C192" s="34" t="s">
        <v>1522</v>
      </c>
      <c r="D192" s="34" t="s">
        <v>24</v>
      </c>
      <c r="E192" s="34" t="s">
        <v>1696</v>
      </c>
      <c r="F192" s="34" t="s">
        <v>767</v>
      </c>
      <c r="G192" s="35">
        <v>35</v>
      </c>
      <c r="H192" s="35">
        <v>36</v>
      </c>
    </row>
    <row r="193" spans="1:8" ht="14.4" x14ac:dyDescent="0.3">
      <c r="A193" s="34" t="s">
        <v>867</v>
      </c>
      <c r="B193" s="34" t="s">
        <v>8</v>
      </c>
      <c r="C193" s="34" t="s">
        <v>1522</v>
      </c>
      <c r="D193" s="34" t="s">
        <v>24</v>
      </c>
      <c r="E193" s="34" t="s">
        <v>1697</v>
      </c>
      <c r="F193" s="34" t="s">
        <v>767</v>
      </c>
      <c r="G193" s="35">
        <v>34</v>
      </c>
      <c r="H193" s="35">
        <v>35</v>
      </c>
    </row>
    <row r="194" spans="1:8" ht="14.4" x14ac:dyDescent="0.3">
      <c r="A194" s="34" t="s">
        <v>867</v>
      </c>
      <c r="B194" s="34" t="s">
        <v>8</v>
      </c>
      <c r="C194" s="34" t="s">
        <v>1522</v>
      </c>
      <c r="D194" s="34" t="s">
        <v>24</v>
      </c>
      <c r="E194" s="34" t="s">
        <v>1698</v>
      </c>
      <c r="F194" s="34" t="s">
        <v>767</v>
      </c>
      <c r="G194" s="35">
        <v>32</v>
      </c>
      <c r="H194" s="35">
        <v>36</v>
      </c>
    </row>
    <row r="195" spans="1:8" ht="14.4" x14ac:dyDescent="0.3">
      <c r="A195" s="34" t="s">
        <v>867</v>
      </c>
      <c r="B195" s="34" t="s">
        <v>8</v>
      </c>
      <c r="C195" s="34" t="s">
        <v>1522</v>
      </c>
      <c r="D195" s="34" t="s">
        <v>24</v>
      </c>
      <c r="E195" s="34" t="s">
        <v>1699</v>
      </c>
      <c r="F195" s="34" t="s">
        <v>767</v>
      </c>
      <c r="G195" s="35">
        <v>35</v>
      </c>
      <c r="H195" s="35">
        <v>36</v>
      </c>
    </row>
    <row r="196" spans="1:8" ht="14.4" x14ac:dyDescent="0.3">
      <c r="A196" s="34" t="s">
        <v>867</v>
      </c>
      <c r="B196" s="34" t="s">
        <v>8</v>
      </c>
      <c r="C196" s="34" t="s">
        <v>1522</v>
      </c>
      <c r="D196" s="34" t="s">
        <v>24</v>
      </c>
      <c r="E196" s="34" t="s">
        <v>1700</v>
      </c>
      <c r="F196" s="34" t="s">
        <v>767</v>
      </c>
      <c r="G196" s="35">
        <v>36</v>
      </c>
      <c r="H196" s="35">
        <v>36</v>
      </c>
    </row>
    <row r="197" spans="1:8" ht="14.4" x14ac:dyDescent="0.3">
      <c r="A197" s="34" t="s">
        <v>1701</v>
      </c>
      <c r="B197" s="34" t="s">
        <v>8</v>
      </c>
      <c r="C197" s="34" t="s">
        <v>1522</v>
      </c>
      <c r="D197" s="34" t="s">
        <v>36</v>
      </c>
      <c r="E197" s="34" t="s">
        <v>1702</v>
      </c>
      <c r="F197" s="34" t="s">
        <v>762</v>
      </c>
      <c r="G197" s="35">
        <v>4</v>
      </c>
      <c r="H197" s="35">
        <v>20</v>
      </c>
    </row>
    <row r="198" spans="1:8" ht="14.4" x14ac:dyDescent="0.3">
      <c r="A198" s="34" t="s">
        <v>1701</v>
      </c>
      <c r="B198" s="34" t="s">
        <v>8</v>
      </c>
      <c r="C198" s="34" t="s">
        <v>1522</v>
      </c>
      <c r="D198" s="34" t="s">
        <v>36</v>
      </c>
      <c r="E198" s="34" t="s">
        <v>1703</v>
      </c>
      <c r="F198" s="34" t="s">
        <v>767</v>
      </c>
      <c r="G198" s="35">
        <v>4</v>
      </c>
      <c r="H198" s="35">
        <v>20</v>
      </c>
    </row>
    <row r="199" spans="1:8" ht="14.4" x14ac:dyDescent="0.3">
      <c r="A199" s="34" t="s">
        <v>867</v>
      </c>
      <c r="B199" s="34" t="s">
        <v>8</v>
      </c>
      <c r="C199" s="34" t="s">
        <v>1522</v>
      </c>
      <c r="D199" s="34" t="s">
        <v>9</v>
      </c>
      <c r="E199" s="34" t="s">
        <v>1234</v>
      </c>
      <c r="F199" s="34" t="s">
        <v>762</v>
      </c>
      <c r="G199" s="35">
        <v>69</v>
      </c>
      <c r="H199" s="35">
        <v>120</v>
      </c>
    </row>
    <row r="200" spans="1:8" ht="14.4" x14ac:dyDescent="0.3">
      <c r="A200" s="34" t="s">
        <v>867</v>
      </c>
      <c r="B200" s="34" t="s">
        <v>8</v>
      </c>
      <c r="C200" s="34" t="s">
        <v>1522</v>
      </c>
      <c r="D200" s="34" t="s">
        <v>9</v>
      </c>
      <c r="E200" s="34" t="s">
        <v>1236</v>
      </c>
      <c r="F200" s="34" t="s">
        <v>767</v>
      </c>
      <c r="G200" s="35">
        <v>69</v>
      </c>
      <c r="H200" s="35">
        <v>120</v>
      </c>
    </row>
    <row r="201" spans="1:8" ht="14.4" x14ac:dyDescent="0.3">
      <c r="A201" s="34" t="s">
        <v>867</v>
      </c>
      <c r="B201" s="34" t="s">
        <v>8</v>
      </c>
      <c r="C201" s="34" t="s">
        <v>1522</v>
      </c>
      <c r="D201" s="34" t="s">
        <v>24</v>
      </c>
      <c r="E201" s="34" t="s">
        <v>1233</v>
      </c>
      <c r="F201" s="34" t="s">
        <v>762</v>
      </c>
      <c r="G201" s="35">
        <v>119</v>
      </c>
      <c r="H201" s="35">
        <v>200</v>
      </c>
    </row>
    <row r="202" spans="1:8" ht="14.4" x14ac:dyDescent="0.3">
      <c r="A202" s="34" t="s">
        <v>867</v>
      </c>
      <c r="B202" s="34" t="s">
        <v>8</v>
      </c>
      <c r="C202" s="34" t="s">
        <v>1522</v>
      </c>
      <c r="D202" s="34" t="s">
        <v>24</v>
      </c>
      <c r="E202" s="34" t="s">
        <v>1235</v>
      </c>
      <c r="F202" s="34" t="s">
        <v>767</v>
      </c>
      <c r="G202" s="35">
        <v>20</v>
      </c>
      <c r="H202" s="35">
        <v>100</v>
      </c>
    </row>
    <row r="203" spans="1:8" ht="14.4" x14ac:dyDescent="0.3">
      <c r="A203" s="34" t="s">
        <v>867</v>
      </c>
      <c r="B203" s="34" t="s">
        <v>8</v>
      </c>
      <c r="C203" s="34" t="s">
        <v>1522</v>
      </c>
      <c r="D203" s="34" t="s">
        <v>24</v>
      </c>
      <c r="E203" s="34" t="s">
        <v>1237</v>
      </c>
      <c r="F203" s="34" t="s">
        <v>767</v>
      </c>
      <c r="G203" s="35">
        <v>2</v>
      </c>
      <c r="H203" s="35">
        <v>100</v>
      </c>
    </row>
    <row r="204" spans="1:8" ht="14.4" x14ac:dyDescent="0.3">
      <c r="A204" s="34" t="s">
        <v>867</v>
      </c>
      <c r="B204" s="34" t="s">
        <v>8</v>
      </c>
      <c r="C204" s="34" t="s">
        <v>1522</v>
      </c>
      <c r="D204" s="34" t="s">
        <v>36</v>
      </c>
      <c r="E204" s="34" t="s">
        <v>1704</v>
      </c>
      <c r="F204" s="34" t="s">
        <v>767</v>
      </c>
      <c r="G204" s="35">
        <v>35</v>
      </c>
      <c r="H204" s="35">
        <v>36</v>
      </c>
    </row>
    <row r="205" spans="1:8" ht="14.4" x14ac:dyDescent="0.3">
      <c r="A205" s="34" t="s">
        <v>868</v>
      </c>
      <c r="B205" s="34" t="s">
        <v>8</v>
      </c>
      <c r="C205" s="34" t="s">
        <v>1522</v>
      </c>
      <c r="D205" s="34" t="s">
        <v>9</v>
      </c>
      <c r="E205" s="34" t="s">
        <v>1705</v>
      </c>
      <c r="F205" s="34" t="s">
        <v>762</v>
      </c>
      <c r="G205" s="35">
        <v>38</v>
      </c>
      <c r="H205" s="35">
        <v>60</v>
      </c>
    </row>
    <row r="206" spans="1:8" ht="14.4" x14ac:dyDescent="0.3">
      <c r="A206" s="34" t="s">
        <v>868</v>
      </c>
      <c r="B206" s="34" t="s">
        <v>8</v>
      </c>
      <c r="C206" s="34" t="s">
        <v>1522</v>
      </c>
      <c r="D206" s="34" t="s">
        <v>9</v>
      </c>
      <c r="E206" s="34" t="s">
        <v>1706</v>
      </c>
      <c r="F206" s="34" t="s">
        <v>767</v>
      </c>
      <c r="G206" s="35">
        <v>38</v>
      </c>
      <c r="H206" s="35">
        <v>60</v>
      </c>
    </row>
    <row r="207" spans="1:8" ht="14.4" x14ac:dyDescent="0.3">
      <c r="A207" s="34" t="s">
        <v>867</v>
      </c>
      <c r="B207" s="34" t="s">
        <v>8</v>
      </c>
      <c r="C207" s="34" t="s">
        <v>1522</v>
      </c>
      <c r="D207" s="34" t="s">
        <v>27</v>
      </c>
      <c r="E207" s="34" t="s">
        <v>2343</v>
      </c>
      <c r="F207" s="34" t="s">
        <v>762</v>
      </c>
      <c r="G207" s="35">
        <v>23</v>
      </c>
      <c r="H207" s="35">
        <v>23</v>
      </c>
    </row>
    <row r="208" spans="1:8" ht="14.4" x14ac:dyDescent="0.3">
      <c r="A208" s="34" t="s">
        <v>869</v>
      </c>
      <c r="B208" s="34" t="s">
        <v>870</v>
      </c>
      <c r="C208" s="34" t="s">
        <v>1522</v>
      </c>
      <c r="D208" s="34" t="s">
        <v>9</v>
      </c>
      <c r="E208" s="34" t="s">
        <v>1707</v>
      </c>
      <c r="F208" s="34" t="s">
        <v>776</v>
      </c>
      <c r="G208" s="35">
        <v>37</v>
      </c>
      <c r="H208" s="35">
        <v>100</v>
      </c>
    </row>
    <row r="209" spans="1:8" ht="14.4" x14ac:dyDescent="0.3">
      <c r="A209" s="34" t="s">
        <v>869</v>
      </c>
      <c r="B209" s="34" t="s">
        <v>870</v>
      </c>
      <c r="C209" s="34" t="s">
        <v>1522</v>
      </c>
      <c r="D209" s="34" t="s">
        <v>9</v>
      </c>
      <c r="E209" s="34" t="s">
        <v>1708</v>
      </c>
      <c r="F209" s="34" t="s">
        <v>776</v>
      </c>
      <c r="G209" s="35">
        <v>17</v>
      </c>
      <c r="H209" s="35">
        <v>100</v>
      </c>
    </row>
    <row r="210" spans="1:8" ht="14.4" x14ac:dyDescent="0.3">
      <c r="A210" s="34" t="s">
        <v>871</v>
      </c>
      <c r="B210" s="34" t="s">
        <v>870</v>
      </c>
      <c r="C210" s="34" t="s">
        <v>1522</v>
      </c>
      <c r="D210" s="34" t="s">
        <v>9</v>
      </c>
      <c r="E210" s="34" t="s">
        <v>1709</v>
      </c>
      <c r="F210" s="34" t="s">
        <v>776</v>
      </c>
      <c r="G210" s="35">
        <v>9</v>
      </c>
      <c r="H210" s="35">
        <v>20</v>
      </c>
    </row>
    <row r="211" spans="1:8" ht="14.4" x14ac:dyDescent="0.3">
      <c r="A211" s="34" t="s">
        <v>1710</v>
      </c>
      <c r="B211" s="34" t="s">
        <v>130</v>
      </c>
      <c r="C211" s="34" t="s">
        <v>1522</v>
      </c>
      <c r="D211" s="34" t="s">
        <v>304</v>
      </c>
      <c r="E211" s="34" t="s">
        <v>1711</v>
      </c>
      <c r="F211" s="34" t="s">
        <v>762</v>
      </c>
      <c r="G211" s="35">
        <v>8</v>
      </c>
      <c r="H211" s="35">
        <v>100</v>
      </c>
    </row>
    <row r="212" spans="1:8" ht="14.4" x14ac:dyDescent="0.3">
      <c r="A212" s="34" t="s">
        <v>1710</v>
      </c>
      <c r="B212" s="34" t="s">
        <v>130</v>
      </c>
      <c r="C212" s="34" t="s">
        <v>1522</v>
      </c>
      <c r="D212" s="34" t="s">
        <v>304</v>
      </c>
      <c r="E212" s="34" t="s">
        <v>1712</v>
      </c>
      <c r="F212" s="34" t="s">
        <v>767</v>
      </c>
      <c r="G212" s="35">
        <v>8</v>
      </c>
      <c r="H212" s="35">
        <v>100</v>
      </c>
    </row>
    <row r="213" spans="1:8" ht="14.4" x14ac:dyDescent="0.3">
      <c r="A213" s="34" t="s">
        <v>1710</v>
      </c>
      <c r="B213" s="34" t="s">
        <v>130</v>
      </c>
      <c r="C213" s="34" t="s">
        <v>1522</v>
      </c>
      <c r="D213" s="34" t="s">
        <v>36</v>
      </c>
      <c r="E213" s="34" t="s">
        <v>1435</v>
      </c>
      <c r="F213" s="34" t="s">
        <v>762</v>
      </c>
      <c r="G213" s="35">
        <v>11</v>
      </c>
      <c r="H213" s="35">
        <v>100</v>
      </c>
    </row>
    <row r="214" spans="1:8" ht="14.4" x14ac:dyDescent="0.3">
      <c r="A214" s="34" t="s">
        <v>1710</v>
      </c>
      <c r="B214" s="34" t="s">
        <v>130</v>
      </c>
      <c r="C214" s="34" t="s">
        <v>1522</v>
      </c>
      <c r="D214" s="34" t="s">
        <v>36</v>
      </c>
      <c r="E214" s="34" t="s">
        <v>1437</v>
      </c>
      <c r="F214" s="34" t="s">
        <v>767</v>
      </c>
      <c r="G214" s="35">
        <v>11</v>
      </c>
      <c r="H214" s="35">
        <v>100</v>
      </c>
    </row>
    <row r="215" spans="1:8" ht="14.4" x14ac:dyDescent="0.3">
      <c r="A215" s="34" t="s">
        <v>1713</v>
      </c>
      <c r="B215" s="34" t="s">
        <v>140</v>
      </c>
      <c r="C215" s="34" t="s">
        <v>1522</v>
      </c>
      <c r="D215" s="34" t="s">
        <v>35</v>
      </c>
      <c r="E215" s="34" t="s">
        <v>1714</v>
      </c>
      <c r="F215" s="34" t="s">
        <v>762</v>
      </c>
      <c r="G215" s="35">
        <v>23</v>
      </c>
      <c r="H215" s="35">
        <v>30</v>
      </c>
    </row>
    <row r="216" spans="1:8" ht="14.4" x14ac:dyDescent="0.3">
      <c r="A216" s="34" t="s">
        <v>1713</v>
      </c>
      <c r="B216" s="34" t="s">
        <v>140</v>
      </c>
      <c r="C216" s="34" t="s">
        <v>1522</v>
      </c>
      <c r="D216" s="34" t="s">
        <v>35</v>
      </c>
      <c r="E216" s="34" t="s">
        <v>1715</v>
      </c>
      <c r="F216" s="34" t="s">
        <v>762</v>
      </c>
      <c r="G216" s="35">
        <v>52</v>
      </c>
      <c r="H216" s="35">
        <v>52</v>
      </c>
    </row>
    <row r="217" spans="1:8" ht="14.4" x14ac:dyDescent="0.3">
      <c r="A217" s="34" t="s">
        <v>1713</v>
      </c>
      <c r="B217" s="34" t="s">
        <v>140</v>
      </c>
      <c r="C217" s="34" t="s">
        <v>1522</v>
      </c>
      <c r="D217" s="34" t="s">
        <v>35</v>
      </c>
      <c r="E217" s="34" t="s">
        <v>1289</v>
      </c>
      <c r="F217" s="34" t="s">
        <v>762</v>
      </c>
      <c r="G217" s="35">
        <v>35</v>
      </c>
      <c r="H217" s="35">
        <v>100</v>
      </c>
    </row>
    <row r="218" spans="1:8" ht="14.4" x14ac:dyDescent="0.3">
      <c r="A218" s="34" t="s">
        <v>1713</v>
      </c>
      <c r="B218" s="34" t="s">
        <v>140</v>
      </c>
      <c r="C218" s="34" t="s">
        <v>1522</v>
      </c>
      <c r="D218" s="34" t="s">
        <v>35</v>
      </c>
      <c r="E218" s="34" t="s">
        <v>1294</v>
      </c>
      <c r="F218" s="34" t="s">
        <v>762</v>
      </c>
      <c r="G218" s="35">
        <v>38</v>
      </c>
      <c r="H218" s="35">
        <v>100</v>
      </c>
    </row>
    <row r="219" spans="1:8" ht="14.4" x14ac:dyDescent="0.3">
      <c r="A219" s="34" t="s">
        <v>1716</v>
      </c>
      <c r="B219" s="34" t="s">
        <v>197</v>
      </c>
      <c r="C219" s="34" t="s">
        <v>1522</v>
      </c>
      <c r="D219" s="34" t="s">
        <v>35</v>
      </c>
      <c r="E219" s="34" t="s">
        <v>1717</v>
      </c>
      <c r="F219" s="34" t="s">
        <v>762</v>
      </c>
      <c r="G219" s="35">
        <v>43</v>
      </c>
      <c r="H219" s="35">
        <v>55</v>
      </c>
    </row>
    <row r="220" spans="1:8" ht="14.4" x14ac:dyDescent="0.3">
      <c r="A220" s="34" t="s">
        <v>1716</v>
      </c>
      <c r="B220" s="34" t="s">
        <v>197</v>
      </c>
      <c r="C220" s="34" t="s">
        <v>1522</v>
      </c>
      <c r="D220" s="34" t="s">
        <v>35</v>
      </c>
      <c r="E220" s="34" t="s">
        <v>1316</v>
      </c>
      <c r="F220" s="34" t="s">
        <v>762</v>
      </c>
      <c r="G220" s="35">
        <v>20</v>
      </c>
      <c r="H220" s="35">
        <v>100</v>
      </c>
    </row>
    <row r="221" spans="1:8" ht="14.4" x14ac:dyDescent="0.3">
      <c r="A221" s="34" t="s">
        <v>1716</v>
      </c>
      <c r="B221" s="34" t="s">
        <v>197</v>
      </c>
      <c r="C221" s="34" t="s">
        <v>1522</v>
      </c>
      <c r="D221" s="34" t="s">
        <v>35</v>
      </c>
      <c r="E221" s="34" t="s">
        <v>1317</v>
      </c>
      <c r="F221" s="34" t="s">
        <v>762</v>
      </c>
      <c r="G221" s="35">
        <v>20</v>
      </c>
      <c r="H221" s="35">
        <v>100</v>
      </c>
    </row>
    <row r="222" spans="1:8" ht="14.4" x14ac:dyDescent="0.3">
      <c r="A222" s="34" t="s">
        <v>1718</v>
      </c>
      <c r="B222" s="34" t="s">
        <v>145</v>
      </c>
      <c r="C222" s="34" t="s">
        <v>1522</v>
      </c>
      <c r="D222" s="34" t="s">
        <v>318</v>
      </c>
      <c r="E222" s="34" t="s">
        <v>1719</v>
      </c>
      <c r="F222" s="34" t="s">
        <v>762</v>
      </c>
      <c r="G222" s="35">
        <v>14</v>
      </c>
      <c r="H222" s="35">
        <v>20</v>
      </c>
    </row>
    <row r="223" spans="1:8" ht="14.4" x14ac:dyDescent="0.3">
      <c r="A223" s="34" t="s">
        <v>1718</v>
      </c>
      <c r="B223" s="34" t="s">
        <v>145</v>
      </c>
      <c r="C223" s="34" t="s">
        <v>1522</v>
      </c>
      <c r="D223" s="34" t="s">
        <v>318</v>
      </c>
      <c r="E223" s="34" t="s">
        <v>1720</v>
      </c>
      <c r="F223" s="34" t="s">
        <v>767</v>
      </c>
      <c r="G223" s="35">
        <v>14</v>
      </c>
      <c r="H223" s="35">
        <v>20</v>
      </c>
    </row>
    <row r="224" spans="1:8" ht="14.4" x14ac:dyDescent="0.3">
      <c r="A224" s="34" t="s">
        <v>1718</v>
      </c>
      <c r="B224" s="34" t="s">
        <v>145</v>
      </c>
      <c r="C224" s="34" t="s">
        <v>1522</v>
      </c>
      <c r="D224" s="34" t="s">
        <v>1721</v>
      </c>
      <c r="E224" s="34" t="s">
        <v>1429</v>
      </c>
      <c r="F224" s="34" t="s">
        <v>762</v>
      </c>
      <c r="G224" s="35">
        <v>83</v>
      </c>
      <c r="H224" s="35">
        <v>200</v>
      </c>
    </row>
    <row r="225" spans="1:8" ht="14.4" x14ac:dyDescent="0.3">
      <c r="A225" s="34" t="s">
        <v>1718</v>
      </c>
      <c r="B225" s="34" t="s">
        <v>145</v>
      </c>
      <c r="C225" s="34" t="s">
        <v>1522</v>
      </c>
      <c r="D225" s="34" t="s">
        <v>1721</v>
      </c>
      <c r="E225" s="34" t="s">
        <v>1431</v>
      </c>
      <c r="F225" s="34" t="s">
        <v>767</v>
      </c>
      <c r="G225" s="35">
        <v>83</v>
      </c>
      <c r="H225" s="35">
        <v>200</v>
      </c>
    </row>
    <row r="226" spans="1:8" ht="14.4" x14ac:dyDescent="0.3">
      <c r="A226" s="34" t="s">
        <v>1722</v>
      </c>
      <c r="B226" s="34" t="s">
        <v>405</v>
      </c>
      <c r="C226" s="34" t="s">
        <v>1522</v>
      </c>
      <c r="D226" s="34" t="s">
        <v>889</v>
      </c>
      <c r="E226" s="34" t="s">
        <v>1474</v>
      </c>
      <c r="F226" s="34" t="s">
        <v>762</v>
      </c>
      <c r="G226" s="35">
        <v>13</v>
      </c>
      <c r="H226" s="35">
        <v>100</v>
      </c>
    </row>
    <row r="227" spans="1:8" ht="14.4" x14ac:dyDescent="0.3">
      <c r="A227" s="34" t="s">
        <v>1722</v>
      </c>
      <c r="B227" s="34" t="s">
        <v>405</v>
      </c>
      <c r="C227" s="34" t="s">
        <v>1522</v>
      </c>
      <c r="D227" s="34" t="s">
        <v>889</v>
      </c>
      <c r="E227" s="34" t="s">
        <v>1475</v>
      </c>
      <c r="F227" s="34" t="s">
        <v>767</v>
      </c>
      <c r="G227" s="35">
        <v>13</v>
      </c>
      <c r="H227" s="35">
        <v>100</v>
      </c>
    </row>
    <row r="228" spans="1:8" ht="14.4" x14ac:dyDescent="0.3">
      <c r="A228" s="34" t="s">
        <v>1723</v>
      </c>
      <c r="B228" s="34" t="s">
        <v>202</v>
      </c>
      <c r="C228" s="34" t="s">
        <v>1522</v>
      </c>
      <c r="D228" s="34" t="s">
        <v>318</v>
      </c>
      <c r="E228" s="34" t="s">
        <v>1509</v>
      </c>
      <c r="F228" s="34" t="s">
        <v>762</v>
      </c>
      <c r="G228" s="35">
        <v>4</v>
      </c>
      <c r="H228" s="35">
        <v>100</v>
      </c>
    </row>
    <row r="229" spans="1:8" ht="14.4" x14ac:dyDescent="0.3">
      <c r="A229" s="34" t="s">
        <v>1723</v>
      </c>
      <c r="B229" s="34" t="s">
        <v>202</v>
      </c>
      <c r="C229" s="34" t="s">
        <v>1522</v>
      </c>
      <c r="D229" s="34" t="s">
        <v>318</v>
      </c>
      <c r="E229" s="34" t="s">
        <v>1510</v>
      </c>
      <c r="F229" s="34" t="s">
        <v>767</v>
      </c>
      <c r="G229" s="35">
        <v>4</v>
      </c>
      <c r="H229" s="35">
        <v>100</v>
      </c>
    </row>
    <row r="230" spans="1:8" ht="14.4" x14ac:dyDescent="0.3">
      <c r="A230" s="34" t="s">
        <v>1724</v>
      </c>
      <c r="B230" s="34" t="s">
        <v>97</v>
      </c>
      <c r="C230" s="34" t="s">
        <v>1522</v>
      </c>
      <c r="D230" s="34" t="s">
        <v>850</v>
      </c>
      <c r="E230" s="34" t="s">
        <v>1725</v>
      </c>
      <c r="F230" s="34" t="s">
        <v>762</v>
      </c>
      <c r="G230" s="35">
        <v>20</v>
      </c>
      <c r="H230" s="35">
        <v>30</v>
      </c>
    </row>
    <row r="231" spans="1:8" ht="14.4" x14ac:dyDescent="0.3">
      <c r="A231" s="34" t="s">
        <v>1724</v>
      </c>
      <c r="B231" s="34" t="s">
        <v>97</v>
      </c>
      <c r="C231" s="34" t="s">
        <v>1522</v>
      </c>
      <c r="D231" s="34" t="s">
        <v>850</v>
      </c>
      <c r="E231" s="34" t="s">
        <v>1726</v>
      </c>
      <c r="F231" s="34" t="s">
        <v>762</v>
      </c>
      <c r="G231" s="35">
        <v>43</v>
      </c>
      <c r="H231" s="35">
        <v>45</v>
      </c>
    </row>
    <row r="232" spans="1:8" ht="14.4" x14ac:dyDescent="0.3">
      <c r="A232" s="34" t="s">
        <v>1727</v>
      </c>
      <c r="B232" s="34" t="s">
        <v>97</v>
      </c>
      <c r="C232" s="34" t="s">
        <v>1522</v>
      </c>
      <c r="E232" s="34" t="s">
        <v>1728</v>
      </c>
      <c r="F232" s="34" t="s">
        <v>762</v>
      </c>
      <c r="G232" s="35">
        <v>7</v>
      </c>
      <c r="H232" s="35">
        <v>40</v>
      </c>
    </row>
    <row r="233" spans="1:8" ht="14.4" x14ac:dyDescent="0.3">
      <c r="A233" s="34" t="s">
        <v>1724</v>
      </c>
      <c r="B233" s="34" t="s">
        <v>97</v>
      </c>
      <c r="C233" s="34" t="s">
        <v>1522</v>
      </c>
      <c r="D233" s="34" t="s">
        <v>850</v>
      </c>
      <c r="E233" s="34" t="s">
        <v>1318</v>
      </c>
      <c r="F233" s="34" t="s">
        <v>762</v>
      </c>
      <c r="G233" s="35">
        <v>29</v>
      </c>
      <c r="H233" s="35">
        <v>100</v>
      </c>
    </row>
    <row r="234" spans="1:8" ht="14.4" x14ac:dyDescent="0.3">
      <c r="A234" s="34" t="s">
        <v>1724</v>
      </c>
      <c r="B234" s="34" t="s">
        <v>97</v>
      </c>
      <c r="C234" s="34" t="s">
        <v>1522</v>
      </c>
      <c r="D234" s="34" t="s">
        <v>850</v>
      </c>
      <c r="E234" s="34" t="s">
        <v>1319</v>
      </c>
      <c r="F234" s="34" t="s">
        <v>762</v>
      </c>
      <c r="G234" s="35">
        <v>43</v>
      </c>
      <c r="H234" s="35">
        <v>100</v>
      </c>
    </row>
    <row r="235" spans="1:8" ht="14.4" x14ac:dyDescent="0.3">
      <c r="A235" s="34" t="s">
        <v>1729</v>
      </c>
      <c r="B235" s="34" t="s">
        <v>97</v>
      </c>
      <c r="C235" s="34" t="s">
        <v>1522</v>
      </c>
      <c r="D235" s="34" t="s">
        <v>850</v>
      </c>
      <c r="E235" s="34" t="s">
        <v>1730</v>
      </c>
      <c r="F235" s="34" t="s">
        <v>762</v>
      </c>
      <c r="G235" s="35">
        <v>23</v>
      </c>
      <c r="H235" s="35">
        <v>50</v>
      </c>
    </row>
    <row r="236" spans="1:8" ht="14.4" x14ac:dyDescent="0.3">
      <c r="A236" s="34" t="s">
        <v>1731</v>
      </c>
      <c r="B236" s="34" t="s">
        <v>1732</v>
      </c>
      <c r="C236" s="34" t="s">
        <v>1522</v>
      </c>
      <c r="D236" s="34" t="s">
        <v>309</v>
      </c>
      <c r="E236" s="34" t="s">
        <v>1477</v>
      </c>
      <c r="F236" s="34" t="s">
        <v>762</v>
      </c>
      <c r="G236" s="35">
        <v>6</v>
      </c>
      <c r="H236" s="35">
        <v>100</v>
      </c>
    </row>
    <row r="237" spans="1:8" ht="14.4" x14ac:dyDescent="0.3">
      <c r="A237" s="34" t="s">
        <v>1731</v>
      </c>
      <c r="B237" s="34" t="s">
        <v>1732</v>
      </c>
      <c r="C237" s="34" t="s">
        <v>1522</v>
      </c>
      <c r="D237" s="34" t="s">
        <v>309</v>
      </c>
      <c r="E237" s="34" t="s">
        <v>1478</v>
      </c>
      <c r="F237" s="34" t="s">
        <v>767</v>
      </c>
      <c r="G237" s="35">
        <v>6</v>
      </c>
      <c r="H237" s="35">
        <v>100</v>
      </c>
    </row>
    <row r="238" spans="1:8" ht="14.4" x14ac:dyDescent="0.3">
      <c r="A238" s="34" t="s">
        <v>1733</v>
      </c>
      <c r="B238" s="34" t="s">
        <v>387</v>
      </c>
      <c r="C238" s="34" t="s">
        <v>1522</v>
      </c>
      <c r="D238" s="34" t="s">
        <v>849</v>
      </c>
      <c r="E238" s="34" t="s">
        <v>1734</v>
      </c>
      <c r="F238" s="34" t="s">
        <v>762</v>
      </c>
      <c r="G238" s="35">
        <v>7</v>
      </c>
      <c r="H238" s="35">
        <v>100</v>
      </c>
    </row>
    <row r="239" spans="1:8" ht="14.4" x14ac:dyDescent="0.3">
      <c r="A239" s="34" t="s">
        <v>1733</v>
      </c>
      <c r="B239" s="34" t="s">
        <v>387</v>
      </c>
      <c r="C239" s="34" t="s">
        <v>1522</v>
      </c>
      <c r="D239" s="34" t="s">
        <v>849</v>
      </c>
      <c r="E239" s="34" t="s">
        <v>1735</v>
      </c>
      <c r="F239" s="34" t="s">
        <v>767</v>
      </c>
      <c r="G239" s="35">
        <v>7</v>
      </c>
      <c r="H239" s="35">
        <v>100</v>
      </c>
    </row>
    <row r="240" spans="1:8" ht="14.4" x14ac:dyDescent="0.3">
      <c r="A240" s="34" t="s">
        <v>1733</v>
      </c>
      <c r="B240" s="34" t="s">
        <v>387</v>
      </c>
      <c r="C240" s="34" t="s">
        <v>1522</v>
      </c>
      <c r="D240" s="34" t="s">
        <v>849</v>
      </c>
      <c r="E240" s="34" t="s">
        <v>1736</v>
      </c>
      <c r="F240" s="34" t="s">
        <v>762</v>
      </c>
      <c r="G240" s="35">
        <v>21</v>
      </c>
      <c r="H240" s="35">
        <v>100</v>
      </c>
    </row>
    <row r="241" spans="1:8" ht="14.4" x14ac:dyDescent="0.3">
      <c r="A241" s="34" t="s">
        <v>1733</v>
      </c>
      <c r="B241" s="34" t="s">
        <v>387</v>
      </c>
      <c r="C241" s="34" t="s">
        <v>1522</v>
      </c>
      <c r="D241" s="34" t="s">
        <v>849</v>
      </c>
      <c r="E241" s="34" t="s">
        <v>1737</v>
      </c>
      <c r="F241" s="34" t="s">
        <v>767</v>
      </c>
      <c r="G241" s="35">
        <v>21</v>
      </c>
      <c r="H241" s="35">
        <v>100</v>
      </c>
    </row>
    <row r="242" spans="1:8" ht="14.4" x14ac:dyDescent="0.3">
      <c r="A242" s="34" t="s">
        <v>1738</v>
      </c>
      <c r="B242" s="34" t="s">
        <v>200</v>
      </c>
      <c r="C242" s="34" t="s">
        <v>1522</v>
      </c>
      <c r="D242" s="34" t="s">
        <v>2342</v>
      </c>
      <c r="E242" s="34" t="s">
        <v>1499</v>
      </c>
      <c r="F242" s="34" t="s">
        <v>762</v>
      </c>
      <c r="G242" s="35">
        <v>12</v>
      </c>
      <c r="H242" s="35">
        <v>100</v>
      </c>
    </row>
    <row r="243" spans="1:8" ht="14.4" x14ac:dyDescent="0.3">
      <c r="A243" s="34" t="s">
        <v>1738</v>
      </c>
      <c r="B243" s="34" t="s">
        <v>200</v>
      </c>
      <c r="C243" s="34" t="s">
        <v>1522</v>
      </c>
      <c r="D243" s="34" t="s">
        <v>2342</v>
      </c>
      <c r="E243" s="34" t="s">
        <v>1500</v>
      </c>
      <c r="F243" s="34" t="s">
        <v>767</v>
      </c>
      <c r="G243" s="35">
        <v>12</v>
      </c>
      <c r="H243" s="35">
        <v>100</v>
      </c>
    </row>
    <row r="244" spans="1:8" ht="14.4" x14ac:dyDescent="0.3">
      <c r="A244" s="34" t="s">
        <v>1739</v>
      </c>
      <c r="B244" s="34" t="s">
        <v>1440</v>
      </c>
      <c r="C244" s="34" t="s">
        <v>1522</v>
      </c>
      <c r="D244" s="34" t="s">
        <v>875</v>
      </c>
      <c r="E244" s="34" t="s">
        <v>1439</v>
      </c>
      <c r="F244" s="34" t="s">
        <v>762</v>
      </c>
      <c r="G244" s="35">
        <v>7</v>
      </c>
      <c r="H244" s="35">
        <v>100</v>
      </c>
    </row>
    <row r="245" spans="1:8" ht="14.4" x14ac:dyDescent="0.3">
      <c r="A245" s="34" t="s">
        <v>1739</v>
      </c>
      <c r="B245" s="34" t="s">
        <v>1440</v>
      </c>
      <c r="C245" s="34" t="s">
        <v>1522</v>
      </c>
      <c r="D245" s="34" t="s">
        <v>875</v>
      </c>
      <c r="E245" s="34" t="s">
        <v>1519</v>
      </c>
      <c r="F245" s="34" t="s">
        <v>762</v>
      </c>
      <c r="G245" s="35">
        <v>24</v>
      </c>
      <c r="H245" s="35">
        <v>100</v>
      </c>
    </row>
    <row r="246" spans="1:8" ht="14.4" x14ac:dyDescent="0.3">
      <c r="A246" s="34" t="s">
        <v>1739</v>
      </c>
      <c r="B246" s="34" t="s">
        <v>1440</v>
      </c>
      <c r="C246" s="34" t="s">
        <v>1522</v>
      </c>
      <c r="D246" s="34" t="s">
        <v>1740</v>
      </c>
      <c r="E246" s="34" t="s">
        <v>1741</v>
      </c>
      <c r="F246" s="34" t="s">
        <v>762</v>
      </c>
      <c r="G246" s="35">
        <v>1</v>
      </c>
      <c r="H246" s="35">
        <v>100</v>
      </c>
    </row>
    <row r="247" spans="1:8" ht="14.4" x14ac:dyDescent="0.3">
      <c r="A247" s="34" t="s">
        <v>1739</v>
      </c>
      <c r="B247" s="34" t="s">
        <v>1440</v>
      </c>
      <c r="C247" s="34" t="s">
        <v>1522</v>
      </c>
      <c r="D247" s="34" t="s">
        <v>1740</v>
      </c>
      <c r="E247" s="34" t="s">
        <v>1742</v>
      </c>
      <c r="F247" s="34" t="s">
        <v>762</v>
      </c>
      <c r="G247" s="35">
        <v>2</v>
      </c>
      <c r="H247" s="35">
        <v>100</v>
      </c>
    </row>
    <row r="248" spans="1:8" ht="14.4" x14ac:dyDescent="0.3">
      <c r="A248" s="34" t="s">
        <v>2373</v>
      </c>
      <c r="B248" s="34" t="s">
        <v>2374</v>
      </c>
      <c r="C248" s="34" t="s">
        <v>1522</v>
      </c>
      <c r="D248" s="34" t="s">
        <v>876</v>
      </c>
      <c r="E248" s="34" t="s">
        <v>2375</v>
      </c>
      <c r="F248" s="34" t="s">
        <v>767</v>
      </c>
      <c r="G248" s="35">
        <v>2</v>
      </c>
      <c r="H248" s="35">
        <v>20</v>
      </c>
    </row>
    <row r="249" spans="1:8" ht="14.4" x14ac:dyDescent="0.3">
      <c r="A249" s="34" t="s">
        <v>1743</v>
      </c>
      <c r="B249" s="34" t="s">
        <v>1744</v>
      </c>
      <c r="C249" s="34" t="s">
        <v>1522</v>
      </c>
      <c r="D249" s="34" t="s">
        <v>70</v>
      </c>
      <c r="E249" s="34" t="s">
        <v>1745</v>
      </c>
      <c r="F249" s="34" t="s">
        <v>762</v>
      </c>
      <c r="G249" s="35">
        <v>16</v>
      </c>
      <c r="H249" s="35">
        <v>40</v>
      </c>
    </row>
    <row r="250" spans="1:8" ht="14.4" x14ac:dyDescent="0.3">
      <c r="A250" s="34" t="s">
        <v>877</v>
      </c>
      <c r="B250" s="34" t="s">
        <v>878</v>
      </c>
      <c r="C250" s="34" t="s">
        <v>1522</v>
      </c>
      <c r="D250" s="34" t="s">
        <v>782</v>
      </c>
      <c r="E250" s="34" t="s">
        <v>879</v>
      </c>
      <c r="F250" s="34" t="s">
        <v>762</v>
      </c>
      <c r="G250" s="35">
        <v>4</v>
      </c>
      <c r="H250" s="35">
        <v>15</v>
      </c>
    </row>
    <row r="251" spans="1:8" ht="14.4" x14ac:dyDescent="0.3">
      <c r="A251" s="34" t="s">
        <v>877</v>
      </c>
      <c r="B251" s="34" t="s">
        <v>878</v>
      </c>
      <c r="C251" s="34" t="s">
        <v>1522</v>
      </c>
      <c r="D251" s="34" t="s">
        <v>782</v>
      </c>
      <c r="E251" s="34" t="s">
        <v>880</v>
      </c>
      <c r="F251" s="34" t="s">
        <v>767</v>
      </c>
      <c r="G251" s="35">
        <v>4</v>
      </c>
      <c r="H251" s="35">
        <v>15</v>
      </c>
    </row>
    <row r="252" spans="1:8" ht="14.4" x14ac:dyDescent="0.3">
      <c r="A252" s="34" t="s">
        <v>1746</v>
      </c>
      <c r="B252" s="34" t="s">
        <v>1747</v>
      </c>
      <c r="C252" s="34" t="s">
        <v>1522</v>
      </c>
      <c r="D252" s="34" t="s">
        <v>543</v>
      </c>
      <c r="E252" s="34" t="s">
        <v>1358</v>
      </c>
      <c r="F252" s="34" t="s">
        <v>767</v>
      </c>
      <c r="G252" s="35">
        <v>13</v>
      </c>
      <c r="H252" s="35">
        <v>100</v>
      </c>
    </row>
    <row r="253" spans="1:8" ht="14.4" x14ac:dyDescent="0.3">
      <c r="A253" s="34" t="s">
        <v>1746</v>
      </c>
      <c r="B253" s="34" t="s">
        <v>1747</v>
      </c>
      <c r="C253" s="34" t="s">
        <v>1522</v>
      </c>
      <c r="D253" s="34" t="s">
        <v>781</v>
      </c>
      <c r="E253" s="34" t="s">
        <v>1748</v>
      </c>
      <c r="F253" s="34" t="s">
        <v>767</v>
      </c>
      <c r="G253" s="35">
        <v>4</v>
      </c>
      <c r="H253" s="35">
        <v>100</v>
      </c>
    </row>
    <row r="254" spans="1:8" ht="14.4" x14ac:dyDescent="0.3">
      <c r="A254" s="34" t="s">
        <v>1746</v>
      </c>
      <c r="B254" s="34" t="s">
        <v>1747</v>
      </c>
      <c r="C254" s="34" t="s">
        <v>1522</v>
      </c>
      <c r="D254" s="34" t="s">
        <v>543</v>
      </c>
      <c r="E254" s="34" t="s">
        <v>1425</v>
      </c>
      <c r="F254" s="34" t="s">
        <v>767</v>
      </c>
      <c r="G254" s="35">
        <v>8</v>
      </c>
      <c r="H254" s="35">
        <v>100</v>
      </c>
    </row>
    <row r="255" spans="1:8" ht="14.4" x14ac:dyDescent="0.3">
      <c r="A255" s="34" t="s">
        <v>1746</v>
      </c>
      <c r="B255" s="34" t="s">
        <v>1747</v>
      </c>
      <c r="C255" s="34" t="s">
        <v>1522</v>
      </c>
      <c r="D255" s="34" t="s">
        <v>781</v>
      </c>
      <c r="E255" s="34" t="s">
        <v>1427</v>
      </c>
      <c r="F255" s="34" t="s">
        <v>767</v>
      </c>
      <c r="G255" s="35">
        <v>1</v>
      </c>
      <c r="H255" s="35">
        <v>100</v>
      </c>
    </row>
    <row r="256" spans="1:8" ht="14.4" x14ac:dyDescent="0.3">
      <c r="A256" s="34" t="s">
        <v>1749</v>
      </c>
      <c r="B256" s="34" t="s">
        <v>745</v>
      </c>
      <c r="C256" s="34" t="s">
        <v>1522</v>
      </c>
      <c r="D256" s="34" t="s">
        <v>782</v>
      </c>
      <c r="E256" s="34" t="s">
        <v>1750</v>
      </c>
      <c r="F256" s="34" t="s">
        <v>767</v>
      </c>
      <c r="G256" s="35">
        <v>21</v>
      </c>
      <c r="H256" s="35">
        <v>36</v>
      </c>
    </row>
    <row r="257" spans="1:8" ht="14.4" x14ac:dyDescent="0.3">
      <c r="A257" s="34" t="s">
        <v>1749</v>
      </c>
      <c r="B257" s="34" t="s">
        <v>745</v>
      </c>
      <c r="C257" s="34" t="s">
        <v>1522</v>
      </c>
      <c r="D257" s="34" t="s">
        <v>782</v>
      </c>
      <c r="E257" s="34" t="s">
        <v>1751</v>
      </c>
      <c r="F257" s="34" t="s">
        <v>767</v>
      </c>
      <c r="G257" s="35">
        <v>31</v>
      </c>
      <c r="H257" s="35">
        <v>100</v>
      </c>
    </row>
    <row r="258" spans="1:8" ht="14.4" x14ac:dyDescent="0.3">
      <c r="A258" s="34" t="s">
        <v>1752</v>
      </c>
      <c r="B258" s="34" t="s">
        <v>384</v>
      </c>
      <c r="C258" s="34" t="s">
        <v>1522</v>
      </c>
      <c r="E258" s="34" t="s">
        <v>1753</v>
      </c>
      <c r="F258" s="34" t="s">
        <v>762</v>
      </c>
      <c r="G258" s="35">
        <v>5</v>
      </c>
      <c r="H258" s="35">
        <v>15</v>
      </c>
    </row>
    <row r="259" spans="1:8" ht="14.4" x14ac:dyDescent="0.3">
      <c r="A259" s="34" t="s">
        <v>1752</v>
      </c>
      <c r="B259" s="34" t="s">
        <v>384</v>
      </c>
      <c r="C259" s="34" t="s">
        <v>1522</v>
      </c>
      <c r="E259" s="34" t="s">
        <v>1754</v>
      </c>
      <c r="F259" s="34" t="s">
        <v>767</v>
      </c>
      <c r="G259" s="35">
        <v>5</v>
      </c>
      <c r="H259" s="35">
        <v>15</v>
      </c>
    </row>
    <row r="260" spans="1:8" ht="14.4" x14ac:dyDescent="0.3">
      <c r="A260" s="34" t="s">
        <v>1752</v>
      </c>
      <c r="B260" s="34" t="s">
        <v>384</v>
      </c>
      <c r="C260" s="34" t="s">
        <v>1522</v>
      </c>
      <c r="E260" s="34" t="s">
        <v>1755</v>
      </c>
      <c r="F260" s="34" t="s">
        <v>762</v>
      </c>
      <c r="G260" s="35">
        <v>18</v>
      </c>
      <c r="H260" s="35">
        <v>25</v>
      </c>
    </row>
    <row r="261" spans="1:8" ht="14.4" x14ac:dyDescent="0.3">
      <c r="A261" s="34" t="s">
        <v>1752</v>
      </c>
      <c r="B261" s="34" t="s">
        <v>384</v>
      </c>
      <c r="C261" s="34" t="s">
        <v>1522</v>
      </c>
      <c r="E261" s="34" t="s">
        <v>1756</v>
      </c>
      <c r="F261" s="34" t="s">
        <v>767</v>
      </c>
      <c r="G261" s="35">
        <v>18</v>
      </c>
      <c r="H261" s="35">
        <v>25</v>
      </c>
    </row>
    <row r="262" spans="1:8" ht="14.4" x14ac:dyDescent="0.3">
      <c r="A262" s="34" t="s">
        <v>1752</v>
      </c>
      <c r="B262" s="34" t="s">
        <v>384</v>
      </c>
      <c r="C262" s="34" t="s">
        <v>1522</v>
      </c>
      <c r="E262" s="34" t="s">
        <v>1340</v>
      </c>
      <c r="F262" s="34" t="s">
        <v>762</v>
      </c>
      <c r="G262" s="35">
        <v>1</v>
      </c>
      <c r="H262" s="35">
        <v>100</v>
      </c>
    </row>
    <row r="263" spans="1:8" ht="14.4" x14ac:dyDescent="0.3">
      <c r="A263" s="34" t="s">
        <v>1752</v>
      </c>
      <c r="B263" s="34" t="s">
        <v>384</v>
      </c>
      <c r="C263" s="34" t="s">
        <v>1522</v>
      </c>
      <c r="E263" s="34" t="s">
        <v>1342</v>
      </c>
      <c r="F263" s="34" t="s">
        <v>767</v>
      </c>
      <c r="G263" s="35">
        <v>1</v>
      </c>
      <c r="H263" s="35">
        <v>100</v>
      </c>
    </row>
    <row r="264" spans="1:8" ht="14.4" x14ac:dyDescent="0.3">
      <c r="A264" s="34" t="s">
        <v>1752</v>
      </c>
      <c r="B264" s="34" t="s">
        <v>384</v>
      </c>
      <c r="C264" s="34" t="s">
        <v>1522</v>
      </c>
      <c r="E264" s="34" t="s">
        <v>1341</v>
      </c>
      <c r="F264" s="34" t="s">
        <v>762</v>
      </c>
      <c r="G264" s="35">
        <v>11</v>
      </c>
      <c r="H264" s="35">
        <v>100</v>
      </c>
    </row>
    <row r="265" spans="1:8" ht="14.4" x14ac:dyDescent="0.3">
      <c r="A265" s="34" t="s">
        <v>1752</v>
      </c>
      <c r="B265" s="34" t="s">
        <v>384</v>
      </c>
      <c r="C265" s="34" t="s">
        <v>1522</v>
      </c>
      <c r="E265" s="34" t="s">
        <v>1343</v>
      </c>
      <c r="F265" s="34" t="s">
        <v>767</v>
      </c>
      <c r="G265" s="35">
        <v>11</v>
      </c>
      <c r="H265" s="35">
        <v>100</v>
      </c>
    </row>
    <row r="266" spans="1:8" ht="14.4" x14ac:dyDescent="0.3">
      <c r="A266" s="34" t="s">
        <v>1757</v>
      </c>
      <c r="B266" s="34" t="s">
        <v>1758</v>
      </c>
      <c r="C266" s="34" t="s">
        <v>1522</v>
      </c>
      <c r="E266" s="34" t="s">
        <v>1393</v>
      </c>
      <c r="F266" s="34" t="s">
        <v>762</v>
      </c>
      <c r="G266" s="35">
        <v>13</v>
      </c>
      <c r="H266" s="35">
        <v>100</v>
      </c>
    </row>
    <row r="267" spans="1:8" ht="14.4" x14ac:dyDescent="0.3">
      <c r="A267" s="34" t="s">
        <v>1757</v>
      </c>
      <c r="B267" s="34" t="s">
        <v>1758</v>
      </c>
      <c r="C267" s="34" t="s">
        <v>1522</v>
      </c>
      <c r="E267" s="34" t="s">
        <v>1395</v>
      </c>
      <c r="F267" s="34" t="s">
        <v>767</v>
      </c>
      <c r="G267" s="35">
        <v>13</v>
      </c>
      <c r="H267" s="35">
        <v>100</v>
      </c>
    </row>
    <row r="268" spans="1:8" ht="14.4" x14ac:dyDescent="0.3">
      <c r="A268" s="34" t="s">
        <v>881</v>
      </c>
      <c r="B268" s="34" t="s">
        <v>882</v>
      </c>
      <c r="C268" s="34" t="s">
        <v>1522</v>
      </c>
      <c r="D268" s="34" t="s">
        <v>304</v>
      </c>
      <c r="E268" s="34" t="s">
        <v>1759</v>
      </c>
      <c r="F268" s="34" t="s">
        <v>767</v>
      </c>
      <c r="G268" s="35">
        <v>19</v>
      </c>
      <c r="H268" s="35">
        <v>25</v>
      </c>
    </row>
    <row r="269" spans="1:8" ht="14.4" x14ac:dyDescent="0.3">
      <c r="A269" s="34" t="s">
        <v>881</v>
      </c>
      <c r="B269" s="34" t="s">
        <v>882</v>
      </c>
      <c r="C269" s="34" t="s">
        <v>1522</v>
      </c>
      <c r="D269" s="34" t="s">
        <v>304</v>
      </c>
      <c r="E269" s="34" t="s">
        <v>1760</v>
      </c>
      <c r="F269" s="34" t="s">
        <v>767</v>
      </c>
      <c r="G269" s="35">
        <v>17</v>
      </c>
      <c r="H269" s="35">
        <v>25</v>
      </c>
    </row>
    <row r="270" spans="1:8" ht="14.4" x14ac:dyDescent="0.3">
      <c r="A270" s="34" t="s">
        <v>881</v>
      </c>
      <c r="B270" s="34" t="s">
        <v>882</v>
      </c>
      <c r="C270" s="34" t="s">
        <v>1522</v>
      </c>
      <c r="D270" s="34" t="s">
        <v>276</v>
      </c>
      <c r="E270" s="34" t="s">
        <v>883</v>
      </c>
      <c r="F270" s="34" t="s">
        <v>767</v>
      </c>
      <c r="G270" s="35">
        <v>34</v>
      </c>
      <c r="H270" s="35">
        <v>35</v>
      </c>
    </row>
    <row r="271" spans="1:8" ht="14.4" x14ac:dyDescent="0.3">
      <c r="A271" s="34" t="s">
        <v>881</v>
      </c>
      <c r="B271" s="34" t="s">
        <v>882</v>
      </c>
      <c r="C271" s="34" t="s">
        <v>1522</v>
      </c>
      <c r="D271" s="34" t="s">
        <v>276</v>
      </c>
      <c r="E271" s="34" t="s">
        <v>1761</v>
      </c>
      <c r="F271" s="34" t="s">
        <v>767</v>
      </c>
      <c r="G271" s="35">
        <v>32</v>
      </c>
      <c r="H271" s="35">
        <v>35</v>
      </c>
    </row>
    <row r="272" spans="1:8" ht="14.4" x14ac:dyDescent="0.3">
      <c r="A272" s="34" t="s">
        <v>881</v>
      </c>
      <c r="B272" s="34" t="s">
        <v>882</v>
      </c>
      <c r="C272" s="34" t="s">
        <v>1522</v>
      </c>
      <c r="D272" s="34" t="s">
        <v>276</v>
      </c>
      <c r="E272" s="34" t="s">
        <v>1762</v>
      </c>
      <c r="F272" s="34" t="s">
        <v>767</v>
      </c>
      <c r="G272" s="35">
        <v>33</v>
      </c>
      <c r="H272" s="35">
        <v>35</v>
      </c>
    </row>
    <row r="273" spans="1:8" ht="14.4" x14ac:dyDescent="0.3">
      <c r="A273" s="34" t="s">
        <v>881</v>
      </c>
      <c r="B273" s="34" t="s">
        <v>882</v>
      </c>
      <c r="C273" s="34" t="s">
        <v>1522</v>
      </c>
      <c r="D273" s="34" t="s">
        <v>276</v>
      </c>
      <c r="E273" s="34" t="s">
        <v>1763</v>
      </c>
      <c r="F273" s="34" t="s">
        <v>767</v>
      </c>
      <c r="G273" s="35">
        <v>27</v>
      </c>
      <c r="H273" s="35">
        <v>34</v>
      </c>
    </row>
    <row r="274" spans="1:8" ht="14.4" x14ac:dyDescent="0.3">
      <c r="A274" s="34" t="s">
        <v>881</v>
      </c>
      <c r="B274" s="34" t="s">
        <v>882</v>
      </c>
      <c r="C274" s="34" t="s">
        <v>1522</v>
      </c>
      <c r="D274" s="34" t="s">
        <v>276</v>
      </c>
      <c r="E274" s="34" t="s">
        <v>1764</v>
      </c>
      <c r="F274" s="34" t="s">
        <v>767</v>
      </c>
      <c r="G274" s="35">
        <v>32</v>
      </c>
      <c r="H274" s="35">
        <v>32</v>
      </c>
    </row>
    <row r="275" spans="1:8" ht="14.4" x14ac:dyDescent="0.3">
      <c r="A275" s="34" t="s">
        <v>1765</v>
      </c>
      <c r="B275" s="34" t="s">
        <v>882</v>
      </c>
      <c r="C275" s="34" t="s">
        <v>1522</v>
      </c>
      <c r="D275" s="34" t="s">
        <v>770</v>
      </c>
      <c r="E275" s="34" t="s">
        <v>1766</v>
      </c>
      <c r="F275" s="34" t="s">
        <v>767</v>
      </c>
      <c r="G275" s="35">
        <v>6</v>
      </c>
      <c r="H275" s="35">
        <v>30</v>
      </c>
    </row>
    <row r="276" spans="1:8" ht="14.4" x14ac:dyDescent="0.3">
      <c r="A276" s="34" t="s">
        <v>881</v>
      </c>
      <c r="B276" s="34" t="s">
        <v>882</v>
      </c>
      <c r="C276" s="34" t="s">
        <v>1522</v>
      </c>
      <c r="D276" s="34" t="s">
        <v>304</v>
      </c>
      <c r="E276" s="34" t="s">
        <v>1238</v>
      </c>
      <c r="F276" s="34" t="s">
        <v>767</v>
      </c>
      <c r="G276" s="35">
        <v>37</v>
      </c>
      <c r="H276" s="35">
        <v>100</v>
      </c>
    </row>
    <row r="277" spans="1:8" ht="14.4" x14ac:dyDescent="0.3">
      <c r="A277" s="34" t="s">
        <v>881</v>
      </c>
      <c r="B277" s="34" t="s">
        <v>882</v>
      </c>
      <c r="C277" s="34" t="s">
        <v>1522</v>
      </c>
      <c r="D277" s="34" t="s">
        <v>304</v>
      </c>
      <c r="E277" s="34" t="s">
        <v>1240</v>
      </c>
      <c r="F277" s="34" t="s">
        <v>767</v>
      </c>
      <c r="G277" s="35">
        <v>22</v>
      </c>
      <c r="H277" s="35">
        <v>100</v>
      </c>
    </row>
    <row r="278" spans="1:8" ht="14.4" x14ac:dyDescent="0.3">
      <c r="A278" s="34" t="s">
        <v>881</v>
      </c>
      <c r="B278" s="34" t="s">
        <v>882</v>
      </c>
      <c r="C278" s="34" t="s">
        <v>1522</v>
      </c>
      <c r="D278" s="34" t="s">
        <v>276</v>
      </c>
      <c r="E278" s="34" t="s">
        <v>1239</v>
      </c>
      <c r="F278" s="34" t="s">
        <v>767</v>
      </c>
      <c r="G278" s="35">
        <v>6</v>
      </c>
      <c r="H278" s="35">
        <v>100</v>
      </c>
    </row>
    <row r="279" spans="1:8" ht="14.4" x14ac:dyDescent="0.3">
      <c r="A279" s="34" t="s">
        <v>881</v>
      </c>
      <c r="B279" s="34" t="s">
        <v>882</v>
      </c>
      <c r="C279" s="34" t="s">
        <v>1522</v>
      </c>
      <c r="D279" s="34" t="s">
        <v>276</v>
      </c>
      <c r="E279" s="34" t="s">
        <v>1241</v>
      </c>
      <c r="F279" s="34" t="s">
        <v>767</v>
      </c>
      <c r="G279" s="35">
        <v>1</v>
      </c>
      <c r="H279" s="35">
        <v>100</v>
      </c>
    </row>
    <row r="280" spans="1:8" ht="14.4" x14ac:dyDescent="0.3">
      <c r="A280" s="34" t="s">
        <v>881</v>
      </c>
      <c r="B280" s="34" t="s">
        <v>882</v>
      </c>
      <c r="C280" s="34" t="s">
        <v>1522</v>
      </c>
      <c r="D280" s="34" t="s">
        <v>276</v>
      </c>
      <c r="E280" s="34" t="s">
        <v>1767</v>
      </c>
      <c r="F280" s="34" t="s">
        <v>767</v>
      </c>
      <c r="G280" s="35">
        <v>30</v>
      </c>
      <c r="H280" s="35">
        <v>32</v>
      </c>
    </row>
    <row r="281" spans="1:8" ht="14.4" x14ac:dyDescent="0.3">
      <c r="A281" s="34" t="s">
        <v>1768</v>
      </c>
      <c r="B281" s="34" t="s">
        <v>882</v>
      </c>
      <c r="C281" s="34" t="s">
        <v>1522</v>
      </c>
      <c r="D281" s="34" t="s">
        <v>1769</v>
      </c>
      <c r="E281" s="34" t="s">
        <v>1770</v>
      </c>
      <c r="F281" s="34" t="s">
        <v>767</v>
      </c>
      <c r="G281" s="35">
        <v>32</v>
      </c>
      <c r="H281" s="35">
        <v>50</v>
      </c>
    </row>
    <row r="282" spans="1:8" ht="14.4" x14ac:dyDescent="0.3">
      <c r="A282" s="34" t="s">
        <v>884</v>
      </c>
      <c r="B282" s="34" t="s">
        <v>885</v>
      </c>
      <c r="C282" s="34" t="s">
        <v>1522</v>
      </c>
      <c r="D282" s="34" t="s">
        <v>304</v>
      </c>
      <c r="E282" s="34" t="s">
        <v>1771</v>
      </c>
      <c r="F282" s="34" t="s">
        <v>767</v>
      </c>
      <c r="G282" s="35">
        <v>12</v>
      </c>
      <c r="H282" s="35">
        <v>100</v>
      </c>
    </row>
    <row r="283" spans="1:8" ht="14.4" x14ac:dyDescent="0.3">
      <c r="A283" s="34" t="s">
        <v>884</v>
      </c>
      <c r="B283" s="34" t="s">
        <v>885</v>
      </c>
      <c r="C283" s="34" t="s">
        <v>1522</v>
      </c>
      <c r="D283" s="34" t="s">
        <v>304</v>
      </c>
      <c r="E283" s="34" t="s">
        <v>1242</v>
      </c>
      <c r="F283" s="34" t="s">
        <v>767</v>
      </c>
      <c r="G283" s="35">
        <v>7</v>
      </c>
      <c r="H283" s="35">
        <v>100</v>
      </c>
    </row>
    <row r="284" spans="1:8" ht="14.4" x14ac:dyDescent="0.3">
      <c r="A284" s="34" t="s">
        <v>884</v>
      </c>
      <c r="B284" s="34" t="s">
        <v>885</v>
      </c>
      <c r="C284" s="34" t="s">
        <v>1522</v>
      </c>
      <c r="D284" s="34" t="s">
        <v>276</v>
      </c>
      <c r="E284" s="34" t="s">
        <v>1243</v>
      </c>
      <c r="F284" s="34" t="s">
        <v>767</v>
      </c>
      <c r="G284" s="35">
        <v>11</v>
      </c>
      <c r="H284" s="35">
        <v>100</v>
      </c>
    </row>
    <row r="285" spans="1:8" ht="14.4" x14ac:dyDescent="0.3">
      <c r="A285" s="34" t="s">
        <v>1772</v>
      </c>
      <c r="B285" s="34" t="s">
        <v>234</v>
      </c>
      <c r="C285" s="34" t="s">
        <v>1522</v>
      </c>
      <c r="E285" s="34" t="s">
        <v>1773</v>
      </c>
      <c r="F285" s="34" t="s">
        <v>762</v>
      </c>
      <c r="G285" s="35">
        <v>3</v>
      </c>
      <c r="H285" s="35">
        <v>20</v>
      </c>
    </row>
    <row r="286" spans="1:8" ht="14.4" x14ac:dyDescent="0.3">
      <c r="A286" s="34" t="s">
        <v>1772</v>
      </c>
      <c r="B286" s="34" t="s">
        <v>234</v>
      </c>
      <c r="C286" s="34" t="s">
        <v>1522</v>
      </c>
      <c r="E286" s="34" t="s">
        <v>1774</v>
      </c>
      <c r="F286" s="34" t="s">
        <v>767</v>
      </c>
      <c r="G286" s="35">
        <v>3</v>
      </c>
      <c r="H286" s="35">
        <v>20</v>
      </c>
    </row>
    <row r="287" spans="1:8" ht="14.4" x14ac:dyDescent="0.3">
      <c r="A287" s="34" t="s">
        <v>1772</v>
      </c>
      <c r="B287" s="34" t="s">
        <v>234</v>
      </c>
      <c r="C287" s="34" t="s">
        <v>1522</v>
      </c>
      <c r="E287" s="34" t="s">
        <v>1775</v>
      </c>
      <c r="F287" s="34" t="s">
        <v>837</v>
      </c>
      <c r="G287" s="35">
        <v>3</v>
      </c>
      <c r="H287" s="35">
        <v>20</v>
      </c>
    </row>
    <row r="288" spans="1:8" ht="14.4" x14ac:dyDescent="0.3">
      <c r="A288" s="34" t="s">
        <v>1772</v>
      </c>
      <c r="B288" s="34" t="s">
        <v>234</v>
      </c>
      <c r="C288" s="34" t="s">
        <v>1522</v>
      </c>
      <c r="D288" s="34" t="s">
        <v>540</v>
      </c>
      <c r="E288" s="34" t="s">
        <v>1450</v>
      </c>
      <c r="F288" s="34" t="s">
        <v>762</v>
      </c>
      <c r="G288" s="35">
        <v>39</v>
      </c>
      <c r="H288" s="35">
        <v>100</v>
      </c>
    </row>
    <row r="289" spans="1:8" ht="14.4" x14ac:dyDescent="0.3">
      <c r="A289" s="34" t="s">
        <v>1772</v>
      </c>
      <c r="B289" s="34" t="s">
        <v>234</v>
      </c>
      <c r="C289" s="34" t="s">
        <v>1522</v>
      </c>
      <c r="D289" s="34" t="s">
        <v>540</v>
      </c>
      <c r="E289" s="34" t="s">
        <v>1451</v>
      </c>
      <c r="F289" s="34" t="s">
        <v>767</v>
      </c>
      <c r="G289" s="35">
        <v>39</v>
      </c>
      <c r="H289" s="35">
        <v>100</v>
      </c>
    </row>
    <row r="290" spans="1:8" ht="14.4" x14ac:dyDescent="0.3">
      <c r="A290" s="34" t="s">
        <v>1776</v>
      </c>
      <c r="B290" s="34" t="s">
        <v>142</v>
      </c>
      <c r="C290" s="34" t="s">
        <v>1522</v>
      </c>
      <c r="D290" s="34" t="s">
        <v>849</v>
      </c>
      <c r="E290" s="34" t="s">
        <v>1777</v>
      </c>
      <c r="F290" s="34" t="s">
        <v>762</v>
      </c>
      <c r="G290" s="35">
        <v>5</v>
      </c>
      <c r="H290" s="35">
        <v>10</v>
      </c>
    </row>
    <row r="291" spans="1:8" ht="14.4" x14ac:dyDescent="0.3">
      <c r="A291" s="34" t="s">
        <v>1776</v>
      </c>
      <c r="B291" s="34" t="s">
        <v>142</v>
      </c>
      <c r="C291" s="34" t="s">
        <v>1522</v>
      </c>
      <c r="D291" s="34" t="s">
        <v>849</v>
      </c>
      <c r="E291" s="34" t="s">
        <v>1778</v>
      </c>
      <c r="F291" s="34" t="s">
        <v>767</v>
      </c>
      <c r="G291" s="35">
        <v>5</v>
      </c>
      <c r="H291" s="35">
        <v>10</v>
      </c>
    </row>
    <row r="292" spans="1:8" ht="14.4" x14ac:dyDescent="0.3">
      <c r="A292" s="34" t="s">
        <v>1779</v>
      </c>
      <c r="B292" s="34" t="s">
        <v>142</v>
      </c>
      <c r="C292" s="34" t="s">
        <v>1522</v>
      </c>
      <c r="D292" s="34" t="s">
        <v>849</v>
      </c>
      <c r="E292" s="34" t="s">
        <v>1780</v>
      </c>
      <c r="F292" s="34" t="s">
        <v>762</v>
      </c>
      <c r="G292" s="35">
        <v>19</v>
      </c>
      <c r="H292" s="35">
        <v>20</v>
      </c>
    </row>
    <row r="293" spans="1:8" ht="14.4" x14ac:dyDescent="0.3">
      <c r="A293" s="34" t="s">
        <v>1779</v>
      </c>
      <c r="B293" s="34" t="s">
        <v>142</v>
      </c>
      <c r="C293" s="34" t="s">
        <v>1522</v>
      </c>
      <c r="D293" s="34" t="s">
        <v>849</v>
      </c>
      <c r="E293" s="34" t="s">
        <v>1781</v>
      </c>
      <c r="F293" s="34" t="s">
        <v>767</v>
      </c>
      <c r="G293" s="35">
        <v>19</v>
      </c>
      <c r="H293" s="35">
        <v>20</v>
      </c>
    </row>
    <row r="294" spans="1:8" ht="14.4" x14ac:dyDescent="0.3">
      <c r="A294" s="34" t="s">
        <v>1776</v>
      </c>
      <c r="B294" s="34" t="s">
        <v>142</v>
      </c>
      <c r="C294" s="34" t="s">
        <v>1522</v>
      </c>
      <c r="D294" s="34" t="s">
        <v>849</v>
      </c>
      <c r="E294" s="34" t="s">
        <v>1324</v>
      </c>
      <c r="F294" s="34" t="s">
        <v>762</v>
      </c>
      <c r="G294" s="35">
        <v>6</v>
      </c>
      <c r="H294" s="35">
        <v>100</v>
      </c>
    </row>
    <row r="295" spans="1:8" ht="14.4" x14ac:dyDescent="0.3">
      <c r="A295" s="34" t="s">
        <v>1776</v>
      </c>
      <c r="B295" s="34" t="s">
        <v>142</v>
      </c>
      <c r="C295" s="34" t="s">
        <v>1522</v>
      </c>
      <c r="D295" s="34" t="s">
        <v>849</v>
      </c>
      <c r="E295" s="34" t="s">
        <v>1326</v>
      </c>
      <c r="F295" s="34" t="s">
        <v>767</v>
      </c>
      <c r="G295" s="35">
        <v>6</v>
      </c>
      <c r="H295" s="35">
        <v>100</v>
      </c>
    </row>
    <row r="296" spans="1:8" ht="14.4" x14ac:dyDescent="0.3">
      <c r="A296" s="34" t="s">
        <v>1776</v>
      </c>
      <c r="B296" s="34" t="s">
        <v>142</v>
      </c>
      <c r="C296" s="34" t="s">
        <v>1522</v>
      </c>
      <c r="D296" s="34" t="s">
        <v>849</v>
      </c>
      <c r="E296" s="34" t="s">
        <v>1325</v>
      </c>
      <c r="F296" s="34" t="s">
        <v>762</v>
      </c>
      <c r="G296" s="35">
        <v>9</v>
      </c>
      <c r="H296" s="35">
        <v>100</v>
      </c>
    </row>
    <row r="297" spans="1:8" ht="14.4" x14ac:dyDescent="0.3">
      <c r="A297" s="34" t="s">
        <v>1776</v>
      </c>
      <c r="B297" s="34" t="s">
        <v>142</v>
      </c>
      <c r="C297" s="34" t="s">
        <v>1522</v>
      </c>
      <c r="D297" s="34" t="s">
        <v>849</v>
      </c>
      <c r="E297" s="34" t="s">
        <v>1327</v>
      </c>
      <c r="F297" s="34" t="s">
        <v>767</v>
      </c>
      <c r="G297" s="35">
        <v>9</v>
      </c>
      <c r="H297" s="35">
        <v>100</v>
      </c>
    </row>
    <row r="298" spans="1:8" ht="14.4" x14ac:dyDescent="0.3">
      <c r="A298" s="34" t="s">
        <v>1782</v>
      </c>
      <c r="B298" s="34" t="s">
        <v>393</v>
      </c>
      <c r="C298" s="34" t="s">
        <v>1522</v>
      </c>
      <c r="D298" s="34" t="s">
        <v>849</v>
      </c>
      <c r="E298" s="34" t="s">
        <v>1421</v>
      </c>
      <c r="F298" s="34" t="s">
        <v>762</v>
      </c>
      <c r="G298" s="35">
        <v>15</v>
      </c>
      <c r="H298" s="35">
        <v>100</v>
      </c>
    </row>
    <row r="299" spans="1:8" ht="14.4" x14ac:dyDescent="0.3">
      <c r="A299" s="34" t="s">
        <v>1783</v>
      </c>
      <c r="B299" s="34" t="s">
        <v>1784</v>
      </c>
      <c r="C299" s="34" t="s">
        <v>1522</v>
      </c>
      <c r="E299" s="34" t="s">
        <v>1785</v>
      </c>
      <c r="F299" s="34" t="s">
        <v>762</v>
      </c>
      <c r="G299" s="35">
        <v>8</v>
      </c>
      <c r="H299" s="35">
        <v>100</v>
      </c>
    </row>
    <row r="300" spans="1:8" ht="14.4" x14ac:dyDescent="0.3">
      <c r="A300" s="34" t="s">
        <v>1783</v>
      </c>
      <c r="B300" s="34" t="s">
        <v>1784</v>
      </c>
      <c r="C300" s="34" t="s">
        <v>1522</v>
      </c>
      <c r="E300" s="34" t="s">
        <v>1786</v>
      </c>
      <c r="F300" s="34" t="s">
        <v>767</v>
      </c>
      <c r="G300" s="35">
        <v>8</v>
      </c>
      <c r="H300" s="35">
        <v>100</v>
      </c>
    </row>
    <row r="301" spans="1:8" ht="14.4" x14ac:dyDescent="0.3">
      <c r="A301" s="34" t="s">
        <v>1787</v>
      </c>
      <c r="B301" s="34" t="s">
        <v>1788</v>
      </c>
      <c r="C301" s="34" t="s">
        <v>1522</v>
      </c>
      <c r="D301" s="34" t="s">
        <v>985</v>
      </c>
      <c r="E301" s="34" t="s">
        <v>1789</v>
      </c>
      <c r="F301" s="34" t="s">
        <v>762</v>
      </c>
      <c r="G301" s="35">
        <v>6</v>
      </c>
      <c r="H301" s="35">
        <v>40</v>
      </c>
    </row>
    <row r="302" spans="1:8" ht="14.4" x14ac:dyDescent="0.3">
      <c r="A302" s="34" t="s">
        <v>1787</v>
      </c>
      <c r="B302" s="34" t="s">
        <v>1788</v>
      </c>
      <c r="C302" s="34" t="s">
        <v>1522</v>
      </c>
      <c r="D302" s="34" t="s">
        <v>945</v>
      </c>
      <c r="E302" s="34" t="s">
        <v>1790</v>
      </c>
      <c r="F302" s="34" t="s">
        <v>767</v>
      </c>
      <c r="G302" s="35">
        <v>6</v>
      </c>
      <c r="H302" s="35">
        <v>40</v>
      </c>
    </row>
    <row r="303" spans="1:8" ht="14.4" x14ac:dyDescent="0.3">
      <c r="A303" s="34" t="s">
        <v>1791</v>
      </c>
      <c r="B303" s="34" t="s">
        <v>1788</v>
      </c>
      <c r="C303" s="34" t="s">
        <v>1522</v>
      </c>
      <c r="D303" s="34" t="s">
        <v>944</v>
      </c>
      <c r="E303" s="34" t="s">
        <v>1375</v>
      </c>
      <c r="F303" s="34" t="s">
        <v>762</v>
      </c>
      <c r="G303" s="35">
        <v>7</v>
      </c>
      <c r="H303" s="35">
        <v>100</v>
      </c>
    </row>
    <row r="304" spans="1:8" ht="14.4" x14ac:dyDescent="0.3">
      <c r="A304" s="34" t="s">
        <v>1791</v>
      </c>
      <c r="B304" s="34" t="s">
        <v>1788</v>
      </c>
      <c r="C304" s="34" t="s">
        <v>1522</v>
      </c>
      <c r="D304" s="34" t="s">
        <v>944</v>
      </c>
      <c r="E304" s="34" t="s">
        <v>1377</v>
      </c>
      <c r="F304" s="34" t="s">
        <v>767</v>
      </c>
      <c r="G304" s="35">
        <v>7</v>
      </c>
      <c r="H304" s="35">
        <v>100</v>
      </c>
    </row>
    <row r="305" spans="1:8" ht="14.4" x14ac:dyDescent="0.3">
      <c r="A305" s="34" t="s">
        <v>1792</v>
      </c>
      <c r="B305" s="34" t="s">
        <v>1788</v>
      </c>
      <c r="C305" s="34" t="s">
        <v>1522</v>
      </c>
      <c r="D305" s="34" t="s">
        <v>1793</v>
      </c>
      <c r="E305" s="34" t="s">
        <v>1794</v>
      </c>
      <c r="F305" s="34" t="s">
        <v>762</v>
      </c>
      <c r="G305" s="35">
        <v>6</v>
      </c>
      <c r="H305" s="35">
        <v>30</v>
      </c>
    </row>
    <row r="306" spans="1:8" ht="14.4" x14ac:dyDescent="0.3">
      <c r="A306" s="34" t="s">
        <v>1792</v>
      </c>
      <c r="B306" s="34" t="s">
        <v>1788</v>
      </c>
      <c r="C306" s="34" t="s">
        <v>1522</v>
      </c>
      <c r="D306" s="34" t="s">
        <v>1793</v>
      </c>
      <c r="E306" s="34" t="s">
        <v>1795</v>
      </c>
      <c r="F306" s="34" t="s">
        <v>767</v>
      </c>
      <c r="G306" s="35">
        <v>6</v>
      </c>
      <c r="H306" s="35">
        <v>30</v>
      </c>
    </row>
    <row r="307" spans="1:8" ht="14.4" x14ac:dyDescent="0.3">
      <c r="A307" s="34" t="s">
        <v>886</v>
      </c>
      <c r="B307" s="34" t="s">
        <v>887</v>
      </c>
      <c r="C307" s="34" t="s">
        <v>1522</v>
      </c>
      <c r="D307" s="34" t="s">
        <v>876</v>
      </c>
      <c r="E307" s="34" t="s">
        <v>888</v>
      </c>
      <c r="F307" s="34" t="s">
        <v>762</v>
      </c>
      <c r="G307" s="35">
        <v>15</v>
      </c>
      <c r="H307" s="35">
        <v>30</v>
      </c>
    </row>
    <row r="308" spans="1:8" ht="14.4" x14ac:dyDescent="0.3">
      <c r="A308" s="34" t="s">
        <v>1796</v>
      </c>
      <c r="B308" s="34" t="s">
        <v>409</v>
      </c>
      <c r="C308" s="34" t="s">
        <v>1522</v>
      </c>
      <c r="D308" s="34" t="s">
        <v>309</v>
      </c>
      <c r="E308" s="34" t="s">
        <v>1797</v>
      </c>
      <c r="F308" s="34" t="s">
        <v>762</v>
      </c>
      <c r="G308" s="35">
        <v>4</v>
      </c>
      <c r="H308" s="35">
        <v>20</v>
      </c>
    </row>
    <row r="309" spans="1:8" ht="14.4" x14ac:dyDescent="0.3">
      <c r="A309" s="34" t="s">
        <v>1796</v>
      </c>
      <c r="B309" s="34" t="s">
        <v>409</v>
      </c>
      <c r="C309" s="34" t="s">
        <v>1522</v>
      </c>
      <c r="D309" s="34" t="s">
        <v>309</v>
      </c>
      <c r="E309" s="34" t="s">
        <v>1798</v>
      </c>
      <c r="F309" s="34" t="s">
        <v>767</v>
      </c>
      <c r="G309" s="35">
        <v>4</v>
      </c>
      <c r="H309" s="35">
        <v>20</v>
      </c>
    </row>
    <row r="310" spans="1:8" ht="14.4" x14ac:dyDescent="0.3">
      <c r="A310" s="34" t="s">
        <v>1796</v>
      </c>
      <c r="B310" s="34" t="s">
        <v>409</v>
      </c>
      <c r="C310" s="34" t="s">
        <v>1522</v>
      </c>
      <c r="D310" s="34" t="s">
        <v>309</v>
      </c>
      <c r="E310" s="34" t="s">
        <v>1799</v>
      </c>
      <c r="F310" s="34" t="s">
        <v>837</v>
      </c>
      <c r="G310" s="35">
        <v>4</v>
      </c>
      <c r="H310" s="35">
        <v>20</v>
      </c>
    </row>
    <row r="311" spans="1:8" ht="14.4" x14ac:dyDescent="0.3">
      <c r="A311" s="34" t="s">
        <v>1796</v>
      </c>
      <c r="B311" s="34" t="s">
        <v>409</v>
      </c>
      <c r="C311" s="34" t="s">
        <v>1522</v>
      </c>
      <c r="D311" s="34" t="s">
        <v>309</v>
      </c>
      <c r="E311" s="34" t="s">
        <v>1485</v>
      </c>
      <c r="F311" s="34" t="s">
        <v>762</v>
      </c>
      <c r="G311" s="35">
        <v>45</v>
      </c>
      <c r="H311" s="35">
        <v>100</v>
      </c>
    </row>
    <row r="312" spans="1:8" ht="14.4" x14ac:dyDescent="0.3">
      <c r="A312" s="34" t="s">
        <v>1796</v>
      </c>
      <c r="B312" s="34" t="s">
        <v>409</v>
      </c>
      <c r="C312" s="34" t="s">
        <v>1522</v>
      </c>
      <c r="D312" s="34" t="s">
        <v>309</v>
      </c>
      <c r="E312" s="34" t="s">
        <v>1486</v>
      </c>
      <c r="F312" s="34" t="s">
        <v>767</v>
      </c>
      <c r="G312" s="35">
        <v>45</v>
      </c>
      <c r="H312" s="35">
        <v>100</v>
      </c>
    </row>
    <row r="313" spans="1:8" ht="14.4" x14ac:dyDescent="0.3">
      <c r="A313" s="34" t="s">
        <v>1800</v>
      </c>
      <c r="B313" s="34" t="s">
        <v>402</v>
      </c>
      <c r="C313" s="34" t="s">
        <v>1522</v>
      </c>
      <c r="D313" s="34" t="s">
        <v>278</v>
      </c>
      <c r="E313" s="34" t="s">
        <v>1468</v>
      </c>
      <c r="F313" s="34" t="s">
        <v>762</v>
      </c>
      <c r="G313" s="35">
        <v>13</v>
      </c>
      <c r="H313" s="35">
        <v>100</v>
      </c>
    </row>
    <row r="314" spans="1:8" ht="14.4" x14ac:dyDescent="0.3">
      <c r="A314" s="34" t="s">
        <v>1800</v>
      </c>
      <c r="B314" s="34" t="s">
        <v>402</v>
      </c>
      <c r="C314" s="34" t="s">
        <v>1522</v>
      </c>
      <c r="D314" s="34" t="s">
        <v>278</v>
      </c>
      <c r="E314" s="34" t="s">
        <v>1469</v>
      </c>
      <c r="F314" s="34" t="s">
        <v>767</v>
      </c>
      <c r="G314" s="35">
        <v>13</v>
      </c>
      <c r="H314" s="35">
        <v>100</v>
      </c>
    </row>
    <row r="315" spans="1:8" ht="14.4" x14ac:dyDescent="0.3">
      <c r="A315" s="34" t="s">
        <v>1801</v>
      </c>
      <c r="B315" s="34" t="s">
        <v>1802</v>
      </c>
      <c r="C315" s="34" t="s">
        <v>1522</v>
      </c>
      <c r="D315" s="34" t="s">
        <v>540</v>
      </c>
      <c r="E315" s="34" t="s">
        <v>1497</v>
      </c>
      <c r="F315" s="34" t="s">
        <v>762</v>
      </c>
      <c r="G315" s="35">
        <v>10</v>
      </c>
      <c r="H315" s="35">
        <v>100</v>
      </c>
    </row>
    <row r="316" spans="1:8" ht="14.4" x14ac:dyDescent="0.3">
      <c r="A316" s="34" t="s">
        <v>1801</v>
      </c>
      <c r="B316" s="34" t="s">
        <v>1802</v>
      </c>
      <c r="C316" s="34" t="s">
        <v>1522</v>
      </c>
      <c r="D316" s="34" t="s">
        <v>540</v>
      </c>
      <c r="E316" s="34" t="s">
        <v>1498</v>
      </c>
      <c r="F316" s="34" t="s">
        <v>767</v>
      </c>
      <c r="G316" s="35">
        <v>10</v>
      </c>
      <c r="H316" s="35">
        <v>100</v>
      </c>
    </row>
    <row r="317" spans="1:8" ht="14.4" x14ac:dyDescent="0.3">
      <c r="A317" s="34" t="s">
        <v>1803</v>
      </c>
      <c r="B317" s="34" t="s">
        <v>1804</v>
      </c>
      <c r="C317" s="34" t="s">
        <v>1522</v>
      </c>
      <c r="D317" s="34" t="s">
        <v>812</v>
      </c>
      <c r="E317" s="34" t="s">
        <v>1805</v>
      </c>
      <c r="F317" s="34" t="s">
        <v>762</v>
      </c>
      <c r="G317" s="35">
        <v>3</v>
      </c>
      <c r="H317" s="35">
        <v>20</v>
      </c>
    </row>
    <row r="318" spans="1:8" ht="14.4" x14ac:dyDescent="0.3">
      <c r="A318" s="34" t="s">
        <v>1803</v>
      </c>
      <c r="B318" s="34" t="s">
        <v>1804</v>
      </c>
      <c r="C318" s="34" t="s">
        <v>1522</v>
      </c>
      <c r="D318" s="34" t="s">
        <v>812</v>
      </c>
      <c r="E318" s="34" t="s">
        <v>1806</v>
      </c>
      <c r="F318" s="34" t="s">
        <v>837</v>
      </c>
      <c r="G318" s="35">
        <v>3</v>
      </c>
      <c r="H318" s="35">
        <v>20</v>
      </c>
    </row>
    <row r="319" spans="1:8" ht="14.4" x14ac:dyDescent="0.3">
      <c r="A319" s="34" t="s">
        <v>1803</v>
      </c>
      <c r="B319" s="34" t="s">
        <v>1804</v>
      </c>
      <c r="C319" s="34" t="s">
        <v>1522</v>
      </c>
      <c r="D319" s="34" t="s">
        <v>998</v>
      </c>
      <c r="E319" s="34" t="s">
        <v>1452</v>
      </c>
      <c r="F319" s="34" t="s">
        <v>762</v>
      </c>
      <c r="G319" s="35">
        <v>27</v>
      </c>
      <c r="H319" s="35">
        <v>100</v>
      </c>
    </row>
    <row r="320" spans="1:8" ht="14.4" x14ac:dyDescent="0.3">
      <c r="A320" s="34" t="s">
        <v>1803</v>
      </c>
      <c r="B320" s="34" t="s">
        <v>1804</v>
      </c>
      <c r="C320" s="34" t="s">
        <v>1522</v>
      </c>
      <c r="D320" s="34" t="s">
        <v>278</v>
      </c>
      <c r="E320" s="34" t="s">
        <v>1453</v>
      </c>
      <c r="F320" s="34" t="s">
        <v>767</v>
      </c>
      <c r="G320" s="35">
        <v>27</v>
      </c>
      <c r="H320" s="35">
        <v>100</v>
      </c>
    </row>
    <row r="321" spans="1:8" ht="14.4" x14ac:dyDescent="0.3">
      <c r="A321" s="34" t="s">
        <v>1807</v>
      </c>
      <c r="B321" s="34" t="s">
        <v>129</v>
      </c>
      <c r="C321" s="34" t="s">
        <v>1522</v>
      </c>
      <c r="D321" s="34" t="s">
        <v>775</v>
      </c>
      <c r="E321" s="34" t="s">
        <v>1808</v>
      </c>
      <c r="F321" s="34" t="s">
        <v>762</v>
      </c>
      <c r="G321" s="35">
        <v>7</v>
      </c>
      <c r="H321" s="35">
        <v>100</v>
      </c>
    </row>
    <row r="322" spans="1:8" ht="14.4" x14ac:dyDescent="0.3">
      <c r="A322" s="34" t="s">
        <v>1807</v>
      </c>
      <c r="B322" s="34" t="s">
        <v>129</v>
      </c>
      <c r="C322" s="34" t="s">
        <v>1522</v>
      </c>
      <c r="D322" s="34" t="s">
        <v>775</v>
      </c>
      <c r="E322" s="34" t="s">
        <v>1432</v>
      </c>
      <c r="F322" s="34" t="s">
        <v>762</v>
      </c>
      <c r="G322" s="35">
        <v>10</v>
      </c>
      <c r="H322" s="35">
        <v>100</v>
      </c>
    </row>
    <row r="323" spans="1:8" ht="14.4" x14ac:dyDescent="0.3">
      <c r="A323" s="34" t="s">
        <v>1809</v>
      </c>
      <c r="B323" s="34" t="s">
        <v>1247</v>
      </c>
      <c r="C323" s="34" t="s">
        <v>1522</v>
      </c>
      <c r="D323" s="34" t="s">
        <v>775</v>
      </c>
      <c r="E323" s="34" t="s">
        <v>1810</v>
      </c>
      <c r="F323" s="34" t="s">
        <v>762</v>
      </c>
      <c r="G323" s="35">
        <v>7</v>
      </c>
      <c r="H323" s="35">
        <v>20</v>
      </c>
    </row>
    <row r="324" spans="1:8" ht="14.4" x14ac:dyDescent="0.3">
      <c r="A324" s="34" t="s">
        <v>1809</v>
      </c>
      <c r="B324" s="34" t="s">
        <v>1247</v>
      </c>
      <c r="C324" s="34" t="s">
        <v>1522</v>
      </c>
      <c r="D324" s="34" t="s">
        <v>775</v>
      </c>
      <c r="E324" s="34" t="s">
        <v>1246</v>
      </c>
      <c r="F324" s="34" t="s">
        <v>762</v>
      </c>
      <c r="G324" s="35">
        <v>117</v>
      </c>
      <c r="H324" s="35">
        <v>200</v>
      </c>
    </row>
    <row r="325" spans="1:8" ht="14.4" x14ac:dyDescent="0.3">
      <c r="A325" s="34" t="s">
        <v>890</v>
      </c>
      <c r="B325" s="34" t="s">
        <v>891</v>
      </c>
      <c r="C325" s="34" t="s">
        <v>1522</v>
      </c>
      <c r="D325" s="34" t="s">
        <v>849</v>
      </c>
      <c r="E325" s="34" t="s">
        <v>1811</v>
      </c>
      <c r="F325" s="34" t="s">
        <v>776</v>
      </c>
      <c r="G325" s="35">
        <v>4</v>
      </c>
      <c r="H325" s="35">
        <v>100</v>
      </c>
    </row>
    <row r="326" spans="1:8" ht="14.4" x14ac:dyDescent="0.3">
      <c r="A326" s="34" t="s">
        <v>892</v>
      </c>
      <c r="B326" s="34" t="s">
        <v>893</v>
      </c>
      <c r="C326" s="34" t="s">
        <v>1522</v>
      </c>
      <c r="D326" s="34" t="s">
        <v>1682</v>
      </c>
      <c r="E326" s="34" t="s">
        <v>894</v>
      </c>
      <c r="F326" s="34" t="s">
        <v>767</v>
      </c>
      <c r="G326" s="35">
        <v>5</v>
      </c>
      <c r="H326" s="35">
        <v>100</v>
      </c>
    </row>
    <row r="327" spans="1:8" ht="14.4" x14ac:dyDescent="0.3">
      <c r="A327" s="34" t="s">
        <v>892</v>
      </c>
      <c r="B327" s="34" t="s">
        <v>893</v>
      </c>
      <c r="C327" s="34" t="s">
        <v>1522</v>
      </c>
      <c r="D327" s="34" t="s">
        <v>861</v>
      </c>
      <c r="E327" s="34" t="s">
        <v>895</v>
      </c>
      <c r="F327" s="34" t="s">
        <v>767</v>
      </c>
      <c r="G327" s="35">
        <v>7</v>
      </c>
      <c r="H327" s="35">
        <v>100</v>
      </c>
    </row>
    <row r="328" spans="1:8" ht="14.4" x14ac:dyDescent="0.3">
      <c r="A328" s="34" t="s">
        <v>892</v>
      </c>
      <c r="B328" s="34" t="s">
        <v>893</v>
      </c>
      <c r="C328" s="34" t="s">
        <v>1522</v>
      </c>
      <c r="D328" s="34" t="s">
        <v>984</v>
      </c>
      <c r="E328" s="34" t="s">
        <v>896</v>
      </c>
      <c r="F328" s="34" t="s">
        <v>767</v>
      </c>
      <c r="G328" s="35">
        <v>0</v>
      </c>
      <c r="H328" s="35">
        <v>100</v>
      </c>
    </row>
    <row r="329" spans="1:8" ht="14.4" x14ac:dyDescent="0.3">
      <c r="A329" s="34" t="s">
        <v>892</v>
      </c>
      <c r="B329" s="34" t="s">
        <v>893</v>
      </c>
      <c r="C329" s="34" t="s">
        <v>1522</v>
      </c>
      <c r="D329" s="34" t="s">
        <v>1683</v>
      </c>
      <c r="E329" s="34" t="s">
        <v>897</v>
      </c>
      <c r="F329" s="34" t="s">
        <v>767</v>
      </c>
      <c r="G329" s="35">
        <v>0</v>
      </c>
      <c r="H329" s="35">
        <v>100</v>
      </c>
    </row>
    <row r="330" spans="1:8" ht="14.4" x14ac:dyDescent="0.3">
      <c r="A330" s="34" t="s">
        <v>1812</v>
      </c>
      <c r="B330" s="34" t="s">
        <v>1813</v>
      </c>
      <c r="C330" s="34" t="s">
        <v>1522</v>
      </c>
      <c r="D330" s="34" t="s">
        <v>898</v>
      </c>
      <c r="E330" s="34" t="s">
        <v>1401</v>
      </c>
      <c r="F330" s="34" t="s">
        <v>762</v>
      </c>
      <c r="G330" s="35">
        <v>15</v>
      </c>
      <c r="H330" s="35">
        <v>100</v>
      </c>
    </row>
    <row r="331" spans="1:8" ht="14.4" x14ac:dyDescent="0.3">
      <c r="A331" s="34" t="s">
        <v>1812</v>
      </c>
      <c r="B331" s="34" t="s">
        <v>1813</v>
      </c>
      <c r="C331" s="34" t="s">
        <v>1522</v>
      </c>
      <c r="D331" s="34" t="s">
        <v>898</v>
      </c>
      <c r="E331" s="34" t="s">
        <v>1403</v>
      </c>
      <c r="F331" s="34" t="s">
        <v>767</v>
      </c>
      <c r="G331" s="35">
        <v>15</v>
      </c>
      <c r="H331" s="35">
        <v>100</v>
      </c>
    </row>
    <row r="332" spans="1:8" ht="14.4" x14ac:dyDescent="0.3">
      <c r="A332" s="34" t="s">
        <v>900</v>
      </c>
      <c r="B332" s="34" t="s">
        <v>901</v>
      </c>
      <c r="C332" s="34" t="s">
        <v>1522</v>
      </c>
      <c r="D332" s="34" t="s">
        <v>902</v>
      </c>
      <c r="E332" s="34" t="s">
        <v>1814</v>
      </c>
      <c r="F332" s="34" t="s">
        <v>776</v>
      </c>
      <c r="G332" s="35">
        <v>1</v>
      </c>
      <c r="H332" s="35">
        <v>100</v>
      </c>
    </row>
    <row r="333" spans="1:8" ht="14.4" x14ac:dyDescent="0.3">
      <c r="A333" s="34" t="s">
        <v>900</v>
      </c>
      <c r="B333" s="34" t="s">
        <v>901</v>
      </c>
      <c r="C333" s="34" t="s">
        <v>1522</v>
      </c>
      <c r="D333" s="34" t="s">
        <v>902</v>
      </c>
      <c r="E333" s="34" t="s">
        <v>1815</v>
      </c>
      <c r="F333" s="34" t="s">
        <v>776</v>
      </c>
      <c r="G333" s="35">
        <v>2</v>
      </c>
      <c r="H333" s="35">
        <v>100</v>
      </c>
    </row>
    <row r="334" spans="1:8" ht="14.4" x14ac:dyDescent="0.3">
      <c r="A334" s="34" t="s">
        <v>2376</v>
      </c>
      <c r="B334" s="34" t="s">
        <v>2377</v>
      </c>
      <c r="C334" s="34" t="s">
        <v>1522</v>
      </c>
      <c r="D334" s="34" t="s">
        <v>904</v>
      </c>
      <c r="E334" s="34" t="s">
        <v>2378</v>
      </c>
      <c r="F334" s="34" t="s">
        <v>762</v>
      </c>
      <c r="G334" s="35">
        <v>1</v>
      </c>
      <c r="H334" s="35">
        <v>1</v>
      </c>
    </row>
    <row r="335" spans="1:8" ht="14.4" x14ac:dyDescent="0.3">
      <c r="A335" s="34" t="s">
        <v>1816</v>
      </c>
      <c r="B335" s="34" t="s">
        <v>128</v>
      </c>
      <c r="C335" s="34" t="s">
        <v>1522</v>
      </c>
      <c r="D335" s="34" t="s">
        <v>902</v>
      </c>
      <c r="E335" s="34" t="s">
        <v>1817</v>
      </c>
      <c r="F335" s="34" t="s">
        <v>762</v>
      </c>
      <c r="G335" s="35">
        <v>5</v>
      </c>
      <c r="H335" s="35">
        <v>10</v>
      </c>
    </row>
    <row r="336" spans="1:8" ht="14.4" x14ac:dyDescent="0.3">
      <c r="A336" s="34" t="s">
        <v>1818</v>
      </c>
      <c r="B336" s="34" t="s">
        <v>128</v>
      </c>
      <c r="C336" s="34" t="s">
        <v>1522</v>
      </c>
      <c r="D336" s="34" t="s">
        <v>846</v>
      </c>
      <c r="E336" s="34" t="s">
        <v>1819</v>
      </c>
      <c r="F336" s="34" t="s">
        <v>762</v>
      </c>
      <c r="G336" s="35">
        <v>7</v>
      </c>
      <c r="H336" s="35">
        <v>20</v>
      </c>
    </row>
    <row r="337" spans="1:8" ht="14.4" x14ac:dyDescent="0.3">
      <c r="A337" s="34" t="s">
        <v>1818</v>
      </c>
      <c r="B337" s="34" t="s">
        <v>128</v>
      </c>
      <c r="C337" s="34" t="s">
        <v>1522</v>
      </c>
      <c r="D337" s="34" t="s">
        <v>846</v>
      </c>
      <c r="E337" s="34" t="s">
        <v>1820</v>
      </c>
      <c r="F337" s="34" t="s">
        <v>767</v>
      </c>
      <c r="G337" s="35">
        <v>7</v>
      </c>
      <c r="H337" s="35">
        <v>20</v>
      </c>
    </row>
    <row r="338" spans="1:8" ht="14.4" x14ac:dyDescent="0.3">
      <c r="A338" s="34" t="s">
        <v>1816</v>
      </c>
      <c r="B338" s="34" t="s">
        <v>128</v>
      </c>
      <c r="C338" s="34" t="s">
        <v>1522</v>
      </c>
      <c r="D338" s="34" t="s">
        <v>902</v>
      </c>
      <c r="E338" s="34" t="s">
        <v>1328</v>
      </c>
      <c r="F338" s="34" t="s">
        <v>762</v>
      </c>
      <c r="G338" s="35">
        <v>7</v>
      </c>
      <c r="H338" s="35">
        <v>100</v>
      </c>
    </row>
    <row r="339" spans="1:8" ht="14.4" x14ac:dyDescent="0.3">
      <c r="A339" s="34" t="s">
        <v>1816</v>
      </c>
      <c r="B339" s="34" t="s">
        <v>128</v>
      </c>
      <c r="C339" s="34" t="s">
        <v>1522</v>
      </c>
      <c r="D339" s="34" t="s">
        <v>902</v>
      </c>
      <c r="E339" s="34" t="s">
        <v>1330</v>
      </c>
      <c r="F339" s="34" t="s">
        <v>767</v>
      </c>
      <c r="G339" s="35">
        <v>7</v>
      </c>
      <c r="H339" s="35">
        <v>100</v>
      </c>
    </row>
    <row r="340" spans="1:8" ht="14.4" x14ac:dyDescent="0.3">
      <c r="A340" s="34" t="s">
        <v>1816</v>
      </c>
      <c r="B340" s="34" t="s">
        <v>128</v>
      </c>
      <c r="C340" s="34" t="s">
        <v>1522</v>
      </c>
      <c r="D340" s="34" t="s">
        <v>902</v>
      </c>
      <c r="E340" s="34" t="s">
        <v>1329</v>
      </c>
      <c r="F340" s="34" t="s">
        <v>762</v>
      </c>
      <c r="G340" s="35">
        <v>8</v>
      </c>
      <c r="H340" s="35">
        <v>100</v>
      </c>
    </row>
    <row r="341" spans="1:8" ht="14.4" x14ac:dyDescent="0.3">
      <c r="A341" s="34" t="s">
        <v>1816</v>
      </c>
      <c r="B341" s="34" t="s">
        <v>128</v>
      </c>
      <c r="C341" s="34" t="s">
        <v>1522</v>
      </c>
      <c r="D341" s="34" t="s">
        <v>902</v>
      </c>
      <c r="E341" s="34" t="s">
        <v>1331</v>
      </c>
      <c r="F341" s="34" t="s">
        <v>767</v>
      </c>
      <c r="G341" s="35">
        <v>8</v>
      </c>
      <c r="H341" s="35">
        <v>100</v>
      </c>
    </row>
    <row r="342" spans="1:8" ht="14.4" x14ac:dyDescent="0.3">
      <c r="A342" s="34" t="s">
        <v>2344</v>
      </c>
      <c r="B342" s="34" t="s">
        <v>2345</v>
      </c>
      <c r="C342" s="34" t="s">
        <v>1522</v>
      </c>
      <c r="D342" s="34" t="s">
        <v>902</v>
      </c>
      <c r="E342" s="34" t="s">
        <v>2346</v>
      </c>
      <c r="F342" s="34" t="s">
        <v>776</v>
      </c>
      <c r="G342" s="35">
        <v>1</v>
      </c>
      <c r="H342" s="35">
        <v>5</v>
      </c>
    </row>
    <row r="343" spans="1:8" ht="14.4" x14ac:dyDescent="0.3">
      <c r="A343" s="34" t="s">
        <v>1821</v>
      </c>
      <c r="B343" s="34" t="s">
        <v>195</v>
      </c>
      <c r="C343" s="34" t="s">
        <v>1522</v>
      </c>
      <c r="D343" s="34" t="s">
        <v>2166</v>
      </c>
      <c r="E343" s="34" t="s">
        <v>1822</v>
      </c>
      <c r="F343" s="34" t="s">
        <v>762</v>
      </c>
      <c r="G343" s="35">
        <v>11</v>
      </c>
      <c r="H343" s="35">
        <v>30</v>
      </c>
    </row>
    <row r="344" spans="1:8" ht="14.4" x14ac:dyDescent="0.3">
      <c r="A344" s="34" t="s">
        <v>1821</v>
      </c>
      <c r="B344" s="34" t="s">
        <v>195</v>
      </c>
      <c r="C344" s="34" t="s">
        <v>1522</v>
      </c>
      <c r="D344" s="34" t="s">
        <v>2166</v>
      </c>
      <c r="E344" s="34" t="s">
        <v>1823</v>
      </c>
      <c r="F344" s="34" t="s">
        <v>767</v>
      </c>
      <c r="G344" s="35">
        <v>11</v>
      </c>
      <c r="H344" s="35">
        <v>30</v>
      </c>
    </row>
    <row r="345" spans="1:8" ht="14.4" x14ac:dyDescent="0.3">
      <c r="A345" s="34" t="s">
        <v>1821</v>
      </c>
      <c r="B345" s="34" t="s">
        <v>195</v>
      </c>
      <c r="C345" s="34" t="s">
        <v>1522</v>
      </c>
      <c r="E345" s="34" t="s">
        <v>1824</v>
      </c>
      <c r="F345" s="34" t="s">
        <v>762</v>
      </c>
      <c r="G345" s="35">
        <v>36</v>
      </c>
      <c r="H345" s="35">
        <v>36</v>
      </c>
    </row>
    <row r="346" spans="1:8" ht="14.4" x14ac:dyDescent="0.3">
      <c r="A346" s="34" t="s">
        <v>1821</v>
      </c>
      <c r="B346" s="34" t="s">
        <v>195</v>
      </c>
      <c r="C346" s="34" t="s">
        <v>1522</v>
      </c>
      <c r="E346" s="34" t="s">
        <v>1825</v>
      </c>
      <c r="F346" s="34" t="s">
        <v>767</v>
      </c>
      <c r="G346" s="35">
        <v>36</v>
      </c>
      <c r="H346" s="35">
        <v>36</v>
      </c>
    </row>
    <row r="347" spans="1:8" ht="14.4" x14ac:dyDescent="0.3">
      <c r="A347" s="34" t="s">
        <v>1821</v>
      </c>
      <c r="B347" s="34" t="s">
        <v>195</v>
      </c>
      <c r="C347" s="34" t="s">
        <v>1522</v>
      </c>
      <c r="D347" s="34" t="s">
        <v>2166</v>
      </c>
      <c r="E347" s="34" t="s">
        <v>1308</v>
      </c>
      <c r="F347" s="34" t="s">
        <v>762</v>
      </c>
      <c r="G347" s="35">
        <v>10</v>
      </c>
      <c r="H347" s="35">
        <v>100</v>
      </c>
    </row>
    <row r="348" spans="1:8" ht="14.4" x14ac:dyDescent="0.3">
      <c r="A348" s="34" t="s">
        <v>1821</v>
      </c>
      <c r="B348" s="34" t="s">
        <v>195</v>
      </c>
      <c r="C348" s="34" t="s">
        <v>1522</v>
      </c>
      <c r="D348" s="34" t="s">
        <v>2166</v>
      </c>
      <c r="E348" s="34" t="s">
        <v>1310</v>
      </c>
      <c r="F348" s="34" t="s">
        <v>767</v>
      </c>
      <c r="G348" s="35">
        <v>10</v>
      </c>
      <c r="H348" s="35">
        <v>100</v>
      </c>
    </row>
    <row r="349" spans="1:8" ht="14.4" x14ac:dyDescent="0.3">
      <c r="A349" s="34" t="s">
        <v>1821</v>
      </c>
      <c r="B349" s="34" t="s">
        <v>195</v>
      </c>
      <c r="C349" s="34" t="s">
        <v>1522</v>
      </c>
      <c r="D349" s="34" t="s">
        <v>2166</v>
      </c>
      <c r="E349" s="34" t="s">
        <v>1309</v>
      </c>
      <c r="F349" s="34" t="s">
        <v>762</v>
      </c>
      <c r="G349" s="35">
        <v>20</v>
      </c>
      <c r="H349" s="35">
        <v>100</v>
      </c>
    </row>
    <row r="350" spans="1:8" ht="14.4" x14ac:dyDescent="0.3">
      <c r="A350" s="34" t="s">
        <v>1821</v>
      </c>
      <c r="B350" s="34" t="s">
        <v>195</v>
      </c>
      <c r="C350" s="34" t="s">
        <v>1522</v>
      </c>
      <c r="D350" s="34" t="s">
        <v>2166</v>
      </c>
      <c r="E350" s="34" t="s">
        <v>1311</v>
      </c>
      <c r="F350" s="34" t="s">
        <v>767</v>
      </c>
      <c r="G350" s="35">
        <v>20</v>
      </c>
      <c r="H350" s="35">
        <v>100</v>
      </c>
    </row>
    <row r="351" spans="1:8" ht="14.4" x14ac:dyDescent="0.3">
      <c r="A351" s="34" t="s">
        <v>1826</v>
      </c>
      <c r="B351" s="34" t="s">
        <v>195</v>
      </c>
      <c r="C351" s="34" t="s">
        <v>1522</v>
      </c>
      <c r="D351" s="34" t="s">
        <v>1793</v>
      </c>
      <c r="E351" s="34" t="s">
        <v>1827</v>
      </c>
      <c r="F351" s="34" t="s">
        <v>762</v>
      </c>
      <c r="G351" s="35">
        <v>22</v>
      </c>
      <c r="H351" s="35">
        <v>30</v>
      </c>
    </row>
    <row r="352" spans="1:8" ht="14.4" x14ac:dyDescent="0.3">
      <c r="A352" s="34" t="s">
        <v>1826</v>
      </c>
      <c r="B352" s="34" t="s">
        <v>195</v>
      </c>
      <c r="C352" s="34" t="s">
        <v>1522</v>
      </c>
      <c r="D352" s="34" t="s">
        <v>1793</v>
      </c>
      <c r="E352" s="34" t="s">
        <v>1828</v>
      </c>
      <c r="F352" s="34" t="s">
        <v>767</v>
      </c>
      <c r="G352" s="35">
        <v>22</v>
      </c>
      <c r="H352" s="35">
        <v>30</v>
      </c>
    </row>
    <row r="353" spans="1:8" ht="14.4" x14ac:dyDescent="0.3">
      <c r="A353" s="34" t="s">
        <v>1829</v>
      </c>
      <c r="B353" s="34" t="s">
        <v>1830</v>
      </c>
      <c r="C353" s="34" t="s">
        <v>1522</v>
      </c>
      <c r="D353" s="34" t="s">
        <v>874</v>
      </c>
      <c r="E353" s="34" t="s">
        <v>1831</v>
      </c>
      <c r="F353" s="34" t="s">
        <v>762</v>
      </c>
      <c r="G353" s="35">
        <v>5</v>
      </c>
      <c r="H353" s="35">
        <v>100</v>
      </c>
    </row>
    <row r="354" spans="1:8" ht="14.4" x14ac:dyDescent="0.3">
      <c r="A354" s="34" t="s">
        <v>1829</v>
      </c>
      <c r="B354" s="34" t="s">
        <v>1830</v>
      </c>
      <c r="C354" s="34" t="s">
        <v>1522</v>
      </c>
      <c r="D354" s="34" t="s">
        <v>874</v>
      </c>
      <c r="E354" s="34" t="s">
        <v>1832</v>
      </c>
      <c r="F354" s="34" t="s">
        <v>767</v>
      </c>
      <c r="G354" s="35">
        <v>5</v>
      </c>
      <c r="H354" s="35">
        <v>100</v>
      </c>
    </row>
    <row r="355" spans="1:8" ht="14.4" x14ac:dyDescent="0.3">
      <c r="A355" s="34" t="s">
        <v>905</v>
      </c>
      <c r="B355" s="34" t="s">
        <v>906</v>
      </c>
      <c r="C355" s="34" t="s">
        <v>1522</v>
      </c>
      <c r="D355" s="34" t="s">
        <v>907</v>
      </c>
      <c r="E355" s="34" t="s">
        <v>1833</v>
      </c>
      <c r="F355" s="34" t="s">
        <v>776</v>
      </c>
      <c r="G355" s="35">
        <v>0</v>
      </c>
      <c r="H355" s="35">
        <v>100</v>
      </c>
    </row>
    <row r="356" spans="1:8" ht="14.4" x14ac:dyDescent="0.3">
      <c r="A356" s="34" t="s">
        <v>905</v>
      </c>
      <c r="B356" s="34" t="s">
        <v>906</v>
      </c>
      <c r="C356" s="34" t="s">
        <v>1522</v>
      </c>
      <c r="D356" s="34" t="s">
        <v>907</v>
      </c>
      <c r="E356" s="34" t="s">
        <v>1834</v>
      </c>
      <c r="F356" s="34" t="s">
        <v>776</v>
      </c>
      <c r="G356" s="35">
        <v>0</v>
      </c>
      <c r="H356" s="35">
        <v>100</v>
      </c>
    </row>
    <row r="357" spans="1:8" ht="14.4" x14ac:dyDescent="0.3">
      <c r="A357" s="34" t="s">
        <v>908</v>
      </c>
      <c r="B357" s="34" t="s">
        <v>196</v>
      </c>
      <c r="C357" s="34" t="s">
        <v>1522</v>
      </c>
      <c r="E357" s="34" t="s">
        <v>1835</v>
      </c>
      <c r="F357" s="34" t="s">
        <v>762</v>
      </c>
      <c r="G357" s="35">
        <v>11</v>
      </c>
      <c r="H357" s="35">
        <v>20</v>
      </c>
    </row>
    <row r="358" spans="1:8" ht="14.4" x14ac:dyDescent="0.3">
      <c r="A358" s="34" t="s">
        <v>908</v>
      </c>
      <c r="B358" s="34" t="s">
        <v>196</v>
      </c>
      <c r="C358" s="34" t="s">
        <v>1522</v>
      </c>
      <c r="E358" s="34" t="s">
        <v>1836</v>
      </c>
      <c r="F358" s="34" t="s">
        <v>767</v>
      </c>
      <c r="G358" s="35">
        <v>11</v>
      </c>
      <c r="H358" s="35">
        <v>20</v>
      </c>
    </row>
    <row r="359" spans="1:8" ht="14.4" x14ac:dyDescent="0.3">
      <c r="A359" s="34" t="s">
        <v>908</v>
      </c>
      <c r="B359" s="34" t="s">
        <v>196</v>
      </c>
      <c r="C359" s="34" t="s">
        <v>1522</v>
      </c>
      <c r="D359" s="34" t="s">
        <v>851</v>
      </c>
      <c r="E359" s="34" t="s">
        <v>1837</v>
      </c>
      <c r="F359" s="34" t="s">
        <v>762</v>
      </c>
      <c r="G359" s="35">
        <v>40</v>
      </c>
      <c r="H359" s="35">
        <v>40</v>
      </c>
    </row>
    <row r="360" spans="1:8" ht="14.4" x14ac:dyDescent="0.3">
      <c r="A360" s="34" t="s">
        <v>908</v>
      </c>
      <c r="B360" s="34" t="s">
        <v>196</v>
      </c>
      <c r="C360" s="34" t="s">
        <v>1522</v>
      </c>
      <c r="D360" s="34" t="s">
        <v>851</v>
      </c>
      <c r="E360" s="34" t="s">
        <v>1838</v>
      </c>
      <c r="F360" s="34" t="s">
        <v>767</v>
      </c>
      <c r="G360" s="35">
        <v>40</v>
      </c>
      <c r="H360" s="35">
        <v>40</v>
      </c>
    </row>
    <row r="361" spans="1:8" ht="14.4" x14ac:dyDescent="0.3">
      <c r="A361" s="34" t="s">
        <v>908</v>
      </c>
      <c r="B361" s="34" t="s">
        <v>196</v>
      </c>
      <c r="C361" s="34" t="s">
        <v>1522</v>
      </c>
      <c r="E361" s="34" t="s">
        <v>1312</v>
      </c>
      <c r="F361" s="34" t="s">
        <v>762</v>
      </c>
      <c r="G361" s="35">
        <v>18</v>
      </c>
      <c r="H361" s="35">
        <v>100</v>
      </c>
    </row>
    <row r="362" spans="1:8" ht="14.4" x14ac:dyDescent="0.3">
      <c r="A362" s="34" t="s">
        <v>908</v>
      </c>
      <c r="B362" s="34" t="s">
        <v>196</v>
      </c>
      <c r="C362" s="34" t="s">
        <v>1522</v>
      </c>
      <c r="E362" s="34" t="s">
        <v>1314</v>
      </c>
      <c r="F362" s="34" t="s">
        <v>767</v>
      </c>
      <c r="G362" s="35">
        <v>18</v>
      </c>
      <c r="H362" s="35">
        <v>100</v>
      </c>
    </row>
    <row r="363" spans="1:8" ht="14.4" x14ac:dyDescent="0.3">
      <c r="A363" s="34" t="s">
        <v>908</v>
      </c>
      <c r="B363" s="34" t="s">
        <v>196</v>
      </c>
      <c r="C363" s="34" t="s">
        <v>1522</v>
      </c>
      <c r="E363" s="34" t="s">
        <v>1313</v>
      </c>
      <c r="F363" s="34" t="s">
        <v>762</v>
      </c>
      <c r="G363" s="35">
        <v>21</v>
      </c>
      <c r="H363" s="35">
        <v>100</v>
      </c>
    </row>
    <row r="364" spans="1:8" ht="14.4" x14ac:dyDescent="0.3">
      <c r="A364" s="34" t="s">
        <v>908</v>
      </c>
      <c r="B364" s="34" t="s">
        <v>196</v>
      </c>
      <c r="C364" s="34" t="s">
        <v>1522</v>
      </c>
      <c r="E364" s="34" t="s">
        <v>1315</v>
      </c>
      <c r="F364" s="34" t="s">
        <v>767</v>
      </c>
      <c r="G364" s="35">
        <v>21</v>
      </c>
      <c r="H364" s="35">
        <v>100</v>
      </c>
    </row>
    <row r="365" spans="1:8" ht="14.4" x14ac:dyDescent="0.3">
      <c r="A365" s="34" t="s">
        <v>1839</v>
      </c>
      <c r="B365" s="34" t="s">
        <v>196</v>
      </c>
      <c r="C365" s="34" t="s">
        <v>1522</v>
      </c>
      <c r="D365" s="34" t="s">
        <v>807</v>
      </c>
      <c r="E365" s="34" t="s">
        <v>1840</v>
      </c>
      <c r="F365" s="34" t="s">
        <v>762</v>
      </c>
      <c r="G365" s="35">
        <v>23</v>
      </c>
      <c r="H365" s="35">
        <v>30</v>
      </c>
    </row>
    <row r="366" spans="1:8" ht="14.4" x14ac:dyDescent="0.3">
      <c r="A366" s="34" t="s">
        <v>1839</v>
      </c>
      <c r="B366" s="34" t="s">
        <v>196</v>
      </c>
      <c r="C366" s="34" t="s">
        <v>1522</v>
      </c>
      <c r="D366" s="34" t="s">
        <v>807</v>
      </c>
      <c r="E366" s="34" t="s">
        <v>1841</v>
      </c>
      <c r="F366" s="34" t="s">
        <v>767</v>
      </c>
      <c r="G366" s="35">
        <v>23</v>
      </c>
      <c r="H366" s="35">
        <v>30</v>
      </c>
    </row>
    <row r="367" spans="1:8" ht="14.4" x14ac:dyDescent="0.3">
      <c r="A367" s="34" t="s">
        <v>1842</v>
      </c>
      <c r="B367" s="34" t="s">
        <v>1843</v>
      </c>
      <c r="C367" s="34" t="s">
        <v>1522</v>
      </c>
      <c r="D367" s="34" t="s">
        <v>843</v>
      </c>
      <c r="E367" s="34" t="s">
        <v>1844</v>
      </c>
      <c r="F367" s="34" t="s">
        <v>762</v>
      </c>
      <c r="G367" s="35">
        <v>14</v>
      </c>
      <c r="H367" s="35">
        <v>100</v>
      </c>
    </row>
    <row r="368" spans="1:8" ht="14.4" x14ac:dyDescent="0.3">
      <c r="A368" s="34" t="s">
        <v>909</v>
      </c>
      <c r="B368" s="34" t="s">
        <v>910</v>
      </c>
      <c r="C368" s="34" t="s">
        <v>1522</v>
      </c>
      <c r="D368" s="34" t="s">
        <v>35</v>
      </c>
      <c r="E368" s="34" t="s">
        <v>1845</v>
      </c>
      <c r="F368" s="34" t="s">
        <v>776</v>
      </c>
      <c r="G368" s="35">
        <v>3</v>
      </c>
      <c r="H368" s="35">
        <v>100</v>
      </c>
    </row>
    <row r="369" spans="1:8" ht="14.4" x14ac:dyDescent="0.3">
      <c r="A369" s="34" t="s">
        <v>909</v>
      </c>
      <c r="B369" s="34" t="s">
        <v>910</v>
      </c>
      <c r="C369" s="34" t="s">
        <v>1522</v>
      </c>
      <c r="D369" s="34" t="s">
        <v>35</v>
      </c>
      <c r="E369" s="34" t="s">
        <v>1846</v>
      </c>
      <c r="F369" s="34" t="s">
        <v>776</v>
      </c>
      <c r="G369" s="35">
        <v>0</v>
      </c>
      <c r="H369" s="35">
        <v>100</v>
      </c>
    </row>
    <row r="370" spans="1:8" ht="14.4" x14ac:dyDescent="0.3">
      <c r="A370" s="34" t="s">
        <v>911</v>
      </c>
      <c r="B370" s="34" t="s">
        <v>101</v>
      </c>
      <c r="C370" s="34" t="s">
        <v>1522</v>
      </c>
      <c r="D370" s="34" t="s">
        <v>35</v>
      </c>
      <c r="E370" s="34" t="s">
        <v>1847</v>
      </c>
      <c r="F370" s="34" t="s">
        <v>762</v>
      </c>
      <c r="G370" s="35">
        <v>7</v>
      </c>
      <c r="H370" s="35">
        <v>100</v>
      </c>
    </row>
    <row r="371" spans="1:8" ht="14.4" x14ac:dyDescent="0.3">
      <c r="A371" s="34" t="s">
        <v>911</v>
      </c>
      <c r="B371" s="34" t="s">
        <v>101</v>
      </c>
      <c r="C371" s="34" t="s">
        <v>1522</v>
      </c>
      <c r="D371" s="34" t="s">
        <v>35</v>
      </c>
      <c r="E371" s="34" t="s">
        <v>1848</v>
      </c>
      <c r="F371" s="34" t="s">
        <v>767</v>
      </c>
      <c r="G371" s="35">
        <v>7</v>
      </c>
      <c r="H371" s="35">
        <v>100</v>
      </c>
    </row>
    <row r="372" spans="1:8" ht="14.4" x14ac:dyDescent="0.3">
      <c r="A372" s="34" t="s">
        <v>911</v>
      </c>
      <c r="B372" s="34" t="s">
        <v>101</v>
      </c>
      <c r="C372" s="34" t="s">
        <v>1522</v>
      </c>
      <c r="D372" s="34" t="s">
        <v>35</v>
      </c>
      <c r="E372" s="34" t="s">
        <v>1428</v>
      </c>
      <c r="F372" s="34" t="s">
        <v>762</v>
      </c>
      <c r="G372" s="35">
        <v>11</v>
      </c>
      <c r="H372" s="35">
        <v>100</v>
      </c>
    </row>
    <row r="373" spans="1:8" ht="14.4" x14ac:dyDescent="0.3">
      <c r="A373" s="34" t="s">
        <v>911</v>
      </c>
      <c r="B373" s="34" t="s">
        <v>101</v>
      </c>
      <c r="C373" s="34" t="s">
        <v>1522</v>
      </c>
      <c r="D373" s="34" t="s">
        <v>35</v>
      </c>
      <c r="E373" s="34" t="s">
        <v>1430</v>
      </c>
      <c r="F373" s="34" t="s">
        <v>767</v>
      </c>
      <c r="G373" s="35">
        <v>11</v>
      </c>
      <c r="H373" s="35">
        <v>100</v>
      </c>
    </row>
    <row r="374" spans="1:8" ht="14.4" x14ac:dyDescent="0.3">
      <c r="A374" s="34" t="s">
        <v>912</v>
      </c>
      <c r="B374" s="34" t="s">
        <v>913</v>
      </c>
      <c r="C374" s="34" t="s">
        <v>1522</v>
      </c>
      <c r="D374" s="34" t="s">
        <v>530</v>
      </c>
      <c r="E374" s="34" t="s">
        <v>1849</v>
      </c>
      <c r="F374" s="34" t="s">
        <v>762</v>
      </c>
      <c r="G374" s="35">
        <v>75</v>
      </c>
      <c r="H374" s="35">
        <v>90</v>
      </c>
    </row>
    <row r="375" spans="1:8" ht="14.4" x14ac:dyDescent="0.3">
      <c r="A375" s="34" t="s">
        <v>912</v>
      </c>
      <c r="B375" s="34" t="s">
        <v>913</v>
      </c>
      <c r="C375" s="34" t="s">
        <v>1522</v>
      </c>
      <c r="D375" s="34" t="s">
        <v>530</v>
      </c>
      <c r="E375" s="34" t="s">
        <v>1850</v>
      </c>
      <c r="F375" s="34" t="s">
        <v>767</v>
      </c>
      <c r="G375" s="35">
        <v>24</v>
      </c>
      <c r="H375" s="35">
        <v>30</v>
      </c>
    </row>
    <row r="376" spans="1:8" ht="14.4" x14ac:dyDescent="0.3">
      <c r="A376" s="34" t="s">
        <v>912</v>
      </c>
      <c r="B376" s="34" t="s">
        <v>913</v>
      </c>
      <c r="C376" s="34" t="s">
        <v>1522</v>
      </c>
      <c r="D376" s="34" t="s">
        <v>530</v>
      </c>
      <c r="E376" s="34" t="s">
        <v>1851</v>
      </c>
      <c r="F376" s="34" t="s">
        <v>767</v>
      </c>
      <c r="G376" s="35">
        <v>33</v>
      </c>
      <c r="H376" s="35">
        <v>35</v>
      </c>
    </row>
    <row r="377" spans="1:8" ht="14.4" x14ac:dyDescent="0.3">
      <c r="A377" s="34" t="s">
        <v>912</v>
      </c>
      <c r="B377" s="34" t="s">
        <v>913</v>
      </c>
      <c r="C377" s="34" t="s">
        <v>1522</v>
      </c>
      <c r="D377" s="34" t="s">
        <v>872</v>
      </c>
      <c r="E377" s="34" t="s">
        <v>1852</v>
      </c>
      <c r="F377" s="34" t="s">
        <v>762</v>
      </c>
      <c r="G377" s="35">
        <v>208</v>
      </c>
      <c r="H377" s="35">
        <v>250</v>
      </c>
    </row>
    <row r="378" spans="1:8" ht="14.4" x14ac:dyDescent="0.3">
      <c r="A378" s="34" t="s">
        <v>912</v>
      </c>
      <c r="B378" s="34" t="s">
        <v>913</v>
      </c>
      <c r="C378" s="34" t="s">
        <v>1522</v>
      </c>
      <c r="D378" s="34" t="s">
        <v>872</v>
      </c>
      <c r="E378" s="34" t="s">
        <v>1853</v>
      </c>
      <c r="F378" s="34" t="s">
        <v>767</v>
      </c>
      <c r="G378" s="35">
        <v>50</v>
      </c>
      <c r="H378" s="35">
        <v>55</v>
      </c>
    </row>
    <row r="379" spans="1:8" ht="14.4" x14ac:dyDescent="0.3">
      <c r="A379" s="34" t="s">
        <v>912</v>
      </c>
      <c r="B379" s="34" t="s">
        <v>913</v>
      </c>
      <c r="C379" s="34" t="s">
        <v>1522</v>
      </c>
      <c r="D379" s="34" t="s">
        <v>872</v>
      </c>
      <c r="E379" s="34" t="s">
        <v>1854</v>
      </c>
      <c r="F379" s="34" t="s">
        <v>767</v>
      </c>
      <c r="G379" s="35">
        <v>53</v>
      </c>
      <c r="H379" s="35">
        <v>53</v>
      </c>
    </row>
    <row r="380" spans="1:8" ht="14.4" x14ac:dyDescent="0.3">
      <c r="A380" s="34" t="s">
        <v>912</v>
      </c>
      <c r="B380" s="34" t="s">
        <v>913</v>
      </c>
      <c r="C380" s="34" t="s">
        <v>1522</v>
      </c>
      <c r="D380" s="34" t="s">
        <v>872</v>
      </c>
      <c r="E380" s="34" t="s">
        <v>1855</v>
      </c>
      <c r="F380" s="34" t="s">
        <v>767</v>
      </c>
      <c r="G380" s="35">
        <v>49</v>
      </c>
      <c r="H380" s="35">
        <v>50</v>
      </c>
    </row>
    <row r="381" spans="1:8" ht="14.4" x14ac:dyDescent="0.3">
      <c r="A381" s="34" t="s">
        <v>912</v>
      </c>
      <c r="B381" s="34" t="s">
        <v>913</v>
      </c>
      <c r="C381" s="34" t="s">
        <v>1522</v>
      </c>
      <c r="D381" s="34" t="s">
        <v>872</v>
      </c>
      <c r="E381" s="34" t="s">
        <v>1856</v>
      </c>
      <c r="F381" s="34" t="s">
        <v>767</v>
      </c>
      <c r="G381" s="35">
        <v>53</v>
      </c>
      <c r="H381" s="35">
        <v>53</v>
      </c>
    </row>
    <row r="382" spans="1:8" ht="14.4" x14ac:dyDescent="0.3">
      <c r="A382" s="34" t="s">
        <v>1857</v>
      </c>
      <c r="B382" s="34" t="s">
        <v>913</v>
      </c>
      <c r="C382" s="34" t="s">
        <v>1522</v>
      </c>
      <c r="D382" s="34" t="s">
        <v>530</v>
      </c>
      <c r="E382" s="34" t="s">
        <v>1858</v>
      </c>
      <c r="F382" s="34" t="s">
        <v>762</v>
      </c>
      <c r="G382" s="35">
        <v>5</v>
      </c>
      <c r="H382" s="35">
        <v>20</v>
      </c>
    </row>
    <row r="383" spans="1:8" ht="14.4" x14ac:dyDescent="0.3">
      <c r="A383" s="34" t="s">
        <v>1857</v>
      </c>
      <c r="B383" s="34" t="s">
        <v>913</v>
      </c>
      <c r="C383" s="34" t="s">
        <v>1522</v>
      </c>
      <c r="D383" s="34" t="s">
        <v>530</v>
      </c>
      <c r="E383" s="34" t="s">
        <v>1859</v>
      </c>
      <c r="F383" s="34" t="s">
        <v>767</v>
      </c>
      <c r="G383" s="35">
        <v>5</v>
      </c>
      <c r="H383" s="35">
        <v>20</v>
      </c>
    </row>
    <row r="384" spans="1:8" ht="14.4" x14ac:dyDescent="0.3">
      <c r="A384" s="34" t="s">
        <v>912</v>
      </c>
      <c r="B384" s="34" t="s">
        <v>913</v>
      </c>
      <c r="C384" s="34" t="s">
        <v>1522</v>
      </c>
      <c r="D384" s="34" t="s">
        <v>530</v>
      </c>
      <c r="E384" s="34" t="s">
        <v>914</v>
      </c>
      <c r="F384" s="34" t="s">
        <v>762</v>
      </c>
      <c r="G384" s="35">
        <v>165</v>
      </c>
      <c r="H384" s="35">
        <v>220</v>
      </c>
    </row>
    <row r="385" spans="1:8" ht="14.4" x14ac:dyDescent="0.3">
      <c r="A385" s="34" t="s">
        <v>912</v>
      </c>
      <c r="B385" s="34" t="s">
        <v>913</v>
      </c>
      <c r="C385" s="34" t="s">
        <v>1522</v>
      </c>
      <c r="D385" s="34" t="s">
        <v>530</v>
      </c>
      <c r="E385" s="34" t="s">
        <v>915</v>
      </c>
      <c r="F385" s="34" t="s">
        <v>767</v>
      </c>
      <c r="G385" s="35">
        <v>165</v>
      </c>
      <c r="H385" s="35">
        <v>220</v>
      </c>
    </row>
    <row r="386" spans="1:8" ht="14.4" x14ac:dyDescent="0.3">
      <c r="A386" s="34" t="s">
        <v>912</v>
      </c>
      <c r="B386" s="34" t="s">
        <v>913</v>
      </c>
      <c r="C386" s="34" t="s">
        <v>1522</v>
      </c>
      <c r="D386" s="34" t="s">
        <v>530</v>
      </c>
      <c r="E386" s="34" t="s">
        <v>916</v>
      </c>
      <c r="F386" s="34" t="s">
        <v>762</v>
      </c>
      <c r="G386" s="35">
        <v>120</v>
      </c>
      <c r="H386" s="35">
        <v>200</v>
      </c>
    </row>
    <row r="387" spans="1:8" ht="14.4" x14ac:dyDescent="0.3">
      <c r="A387" s="34" t="s">
        <v>912</v>
      </c>
      <c r="B387" s="34" t="s">
        <v>913</v>
      </c>
      <c r="C387" s="34" t="s">
        <v>1522</v>
      </c>
      <c r="D387" s="34" t="s">
        <v>530</v>
      </c>
      <c r="E387" s="34" t="s">
        <v>917</v>
      </c>
      <c r="F387" s="34" t="s">
        <v>767</v>
      </c>
      <c r="G387" s="35">
        <v>120</v>
      </c>
      <c r="H387" s="35">
        <v>200</v>
      </c>
    </row>
    <row r="388" spans="1:8" ht="14.4" x14ac:dyDescent="0.3">
      <c r="A388" s="34" t="s">
        <v>919</v>
      </c>
      <c r="B388" s="34" t="s">
        <v>913</v>
      </c>
      <c r="C388" s="34" t="s">
        <v>1522</v>
      </c>
      <c r="D388" s="34" t="s">
        <v>920</v>
      </c>
      <c r="E388" s="34" t="s">
        <v>1860</v>
      </c>
      <c r="F388" s="34" t="s">
        <v>762</v>
      </c>
      <c r="G388" s="35">
        <v>33</v>
      </c>
      <c r="H388" s="35">
        <v>50</v>
      </c>
    </row>
    <row r="389" spans="1:8" ht="14.4" x14ac:dyDescent="0.3">
      <c r="A389" s="34" t="s">
        <v>919</v>
      </c>
      <c r="B389" s="34" t="s">
        <v>913</v>
      </c>
      <c r="C389" s="34" t="s">
        <v>1522</v>
      </c>
      <c r="D389" s="34" t="s">
        <v>920</v>
      </c>
      <c r="E389" s="34" t="s">
        <v>1861</v>
      </c>
      <c r="F389" s="34" t="s">
        <v>767</v>
      </c>
      <c r="G389" s="35">
        <v>33</v>
      </c>
      <c r="H389" s="35">
        <v>50</v>
      </c>
    </row>
    <row r="390" spans="1:8" ht="14.4" x14ac:dyDescent="0.3">
      <c r="A390" s="34" t="s">
        <v>912</v>
      </c>
      <c r="B390" s="34" t="s">
        <v>913</v>
      </c>
      <c r="C390" s="34" t="s">
        <v>1522</v>
      </c>
      <c r="D390" s="34" t="s">
        <v>872</v>
      </c>
      <c r="E390" s="34" t="s">
        <v>1862</v>
      </c>
      <c r="F390" s="34" t="s">
        <v>776</v>
      </c>
      <c r="G390" s="35">
        <v>6</v>
      </c>
      <c r="H390" s="35">
        <v>100</v>
      </c>
    </row>
    <row r="391" spans="1:8" ht="14.4" x14ac:dyDescent="0.3">
      <c r="A391" s="34" t="s">
        <v>912</v>
      </c>
      <c r="B391" s="34" t="s">
        <v>913</v>
      </c>
      <c r="C391" s="34" t="s">
        <v>1522</v>
      </c>
      <c r="D391" s="34" t="s">
        <v>530</v>
      </c>
      <c r="E391" s="34" t="s">
        <v>918</v>
      </c>
      <c r="F391" s="34" t="s">
        <v>776</v>
      </c>
      <c r="G391" s="35">
        <v>0</v>
      </c>
      <c r="H391" s="35">
        <v>80</v>
      </c>
    </row>
    <row r="392" spans="1:8" ht="14.4" x14ac:dyDescent="0.3">
      <c r="A392" s="34" t="s">
        <v>912</v>
      </c>
      <c r="B392" s="34" t="s">
        <v>913</v>
      </c>
      <c r="C392" s="34" t="s">
        <v>1522</v>
      </c>
      <c r="D392" s="34" t="s">
        <v>530</v>
      </c>
      <c r="E392" s="34" t="s">
        <v>2347</v>
      </c>
      <c r="F392" s="34" t="s">
        <v>767</v>
      </c>
      <c r="G392" s="35">
        <v>18</v>
      </c>
      <c r="H392" s="35">
        <v>30</v>
      </c>
    </row>
    <row r="393" spans="1:8" ht="14.4" x14ac:dyDescent="0.3">
      <c r="A393" s="34" t="s">
        <v>921</v>
      </c>
      <c r="B393" s="34" t="s">
        <v>922</v>
      </c>
      <c r="C393" s="34" t="s">
        <v>1522</v>
      </c>
      <c r="D393" s="34" t="s">
        <v>35</v>
      </c>
      <c r="E393" s="34" t="s">
        <v>924</v>
      </c>
      <c r="F393" s="34" t="s">
        <v>762</v>
      </c>
      <c r="G393" s="35">
        <v>20</v>
      </c>
      <c r="H393" s="35">
        <v>100</v>
      </c>
    </row>
    <row r="394" spans="1:8" ht="14.4" x14ac:dyDescent="0.3">
      <c r="A394" s="34" t="s">
        <v>921</v>
      </c>
      <c r="B394" s="34" t="s">
        <v>922</v>
      </c>
      <c r="C394" s="34" t="s">
        <v>1522</v>
      </c>
      <c r="D394" s="34" t="s">
        <v>35</v>
      </c>
      <c r="E394" s="34" t="s">
        <v>925</v>
      </c>
      <c r="F394" s="34" t="s">
        <v>767</v>
      </c>
      <c r="G394" s="35">
        <v>20</v>
      </c>
      <c r="H394" s="35">
        <v>100</v>
      </c>
    </row>
    <row r="395" spans="1:8" ht="14.4" x14ac:dyDescent="0.3">
      <c r="A395" s="34" t="s">
        <v>921</v>
      </c>
      <c r="B395" s="34" t="s">
        <v>922</v>
      </c>
      <c r="C395" s="34" t="s">
        <v>1522</v>
      </c>
      <c r="D395" s="34" t="s">
        <v>35</v>
      </c>
      <c r="E395" s="34" t="s">
        <v>926</v>
      </c>
      <c r="F395" s="34" t="s">
        <v>762</v>
      </c>
      <c r="G395" s="35">
        <v>3</v>
      </c>
      <c r="H395" s="35">
        <v>100</v>
      </c>
    </row>
    <row r="396" spans="1:8" ht="14.4" x14ac:dyDescent="0.3">
      <c r="A396" s="34" t="s">
        <v>921</v>
      </c>
      <c r="B396" s="34" t="s">
        <v>922</v>
      </c>
      <c r="C396" s="34" t="s">
        <v>1522</v>
      </c>
      <c r="D396" s="34" t="s">
        <v>35</v>
      </c>
      <c r="E396" s="34" t="s">
        <v>927</v>
      </c>
      <c r="F396" s="34" t="s">
        <v>767</v>
      </c>
      <c r="G396" s="35">
        <v>3</v>
      </c>
      <c r="H396" s="35">
        <v>100</v>
      </c>
    </row>
    <row r="397" spans="1:8" ht="14.4" x14ac:dyDescent="0.3">
      <c r="A397" s="34" t="s">
        <v>921</v>
      </c>
      <c r="B397" s="34" t="s">
        <v>922</v>
      </c>
      <c r="C397" s="34" t="s">
        <v>1522</v>
      </c>
      <c r="D397" s="34" t="s">
        <v>35</v>
      </c>
      <c r="E397" s="34" t="s">
        <v>1863</v>
      </c>
      <c r="F397" s="34" t="s">
        <v>776</v>
      </c>
      <c r="G397" s="35">
        <v>21</v>
      </c>
      <c r="H397" s="35">
        <v>100</v>
      </c>
    </row>
    <row r="398" spans="1:8" ht="14.4" x14ac:dyDescent="0.3">
      <c r="A398" s="34" t="s">
        <v>921</v>
      </c>
      <c r="B398" s="34" t="s">
        <v>922</v>
      </c>
      <c r="C398" s="34" t="s">
        <v>1522</v>
      </c>
      <c r="D398" s="34" t="s">
        <v>35</v>
      </c>
      <c r="E398" s="34" t="s">
        <v>1864</v>
      </c>
      <c r="F398" s="34" t="s">
        <v>776</v>
      </c>
      <c r="G398" s="35">
        <v>14</v>
      </c>
      <c r="H398" s="35">
        <v>100</v>
      </c>
    </row>
    <row r="399" spans="1:8" ht="14.4" x14ac:dyDescent="0.3">
      <c r="A399" s="34" t="s">
        <v>1865</v>
      </c>
      <c r="B399" s="34" t="s">
        <v>1866</v>
      </c>
      <c r="C399" s="34" t="s">
        <v>1522</v>
      </c>
      <c r="D399" s="34" t="s">
        <v>851</v>
      </c>
      <c r="E399" s="34" t="s">
        <v>1867</v>
      </c>
      <c r="F399" s="34" t="s">
        <v>762</v>
      </c>
      <c r="G399" s="35">
        <v>14</v>
      </c>
      <c r="H399" s="35">
        <v>30</v>
      </c>
    </row>
    <row r="400" spans="1:8" ht="14.4" x14ac:dyDescent="0.3">
      <c r="A400" s="34" t="s">
        <v>1868</v>
      </c>
      <c r="B400" s="34" t="s">
        <v>1869</v>
      </c>
      <c r="C400" s="34" t="s">
        <v>1522</v>
      </c>
      <c r="D400" s="34" t="s">
        <v>1870</v>
      </c>
      <c r="E400" s="34" t="s">
        <v>1871</v>
      </c>
      <c r="F400" s="34" t="s">
        <v>762</v>
      </c>
      <c r="G400" s="35">
        <v>20</v>
      </c>
      <c r="H400" s="35">
        <v>30</v>
      </c>
    </row>
    <row r="401" spans="1:8" ht="14.4" x14ac:dyDescent="0.3">
      <c r="A401" s="34" t="s">
        <v>1868</v>
      </c>
      <c r="B401" s="34" t="s">
        <v>1869</v>
      </c>
      <c r="C401" s="34" t="s">
        <v>1522</v>
      </c>
      <c r="D401" s="34" t="s">
        <v>1870</v>
      </c>
      <c r="E401" s="34" t="s">
        <v>1872</v>
      </c>
      <c r="F401" s="34" t="s">
        <v>767</v>
      </c>
      <c r="G401" s="35">
        <v>20</v>
      </c>
      <c r="H401" s="35">
        <v>30</v>
      </c>
    </row>
    <row r="402" spans="1:8" ht="14.4" x14ac:dyDescent="0.3">
      <c r="A402" s="34" t="s">
        <v>1873</v>
      </c>
      <c r="B402" s="34" t="s">
        <v>87</v>
      </c>
      <c r="C402" s="34" t="s">
        <v>1522</v>
      </c>
      <c r="D402" s="34" t="s">
        <v>840</v>
      </c>
      <c r="E402" s="34" t="s">
        <v>1874</v>
      </c>
      <c r="F402" s="34" t="s">
        <v>762</v>
      </c>
      <c r="G402" s="35">
        <v>4</v>
      </c>
      <c r="H402" s="35">
        <v>100</v>
      </c>
    </row>
    <row r="403" spans="1:8" ht="14.4" x14ac:dyDescent="0.3">
      <c r="A403" s="34" t="s">
        <v>1873</v>
      </c>
      <c r="B403" s="34" t="s">
        <v>87</v>
      </c>
      <c r="C403" s="34" t="s">
        <v>1522</v>
      </c>
      <c r="D403" s="34" t="s">
        <v>840</v>
      </c>
      <c r="E403" s="34" t="s">
        <v>1875</v>
      </c>
      <c r="F403" s="34" t="s">
        <v>767</v>
      </c>
      <c r="G403" s="35">
        <v>4</v>
      </c>
      <c r="H403" s="35">
        <v>100</v>
      </c>
    </row>
    <row r="404" spans="1:8" ht="14.4" x14ac:dyDescent="0.3">
      <c r="A404" s="34" t="s">
        <v>1876</v>
      </c>
      <c r="B404" s="34" t="s">
        <v>87</v>
      </c>
      <c r="C404" s="34" t="s">
        <v>1522</v>
      </c>
      <c r="D404" s="34" t="s">
        <v>530</v>
      </c>
      <c r="E404" s="34" t="s">
        <v>1365</v>
      </c>
      <c r="F404" s="34" t="s">
        <v>762</v>
      </c>
      <c r="G404" s="35">
        <v>32</v>
      </c>
      <c r="H404" s="35">
        <v>100</v>
      </c>
    </row>
    <row r="405" spans="1:8" ht="14.4" x14ac:dyDescent="0.3">
      <c r="A405" s="34" t="s">
        <v>1876</v>
      </c>
      <c r="B405" s="34" t="s">
        <v>87</v>
      </c>
      <c r="C405" s="34" t="s">
        <v>1522</v>
      </c>
      <c r="D405" s="34" t="s">
        <v>530</v>
      </c>
      <c r="E405" s="34" t="s">
        <v>1366</v>
      </c>
      <c r="F405" s="34" t="s">
        <v>767</v>
      </c>
      <c r="G405" s="35">
        <v>32</v>
      </c>
      <c r="H405" s="35">
        <v>100</v>
      </c>
    </row>
    <row r="406" spans="1:8" ht="14.4" x14ac:dyDescent="0.3">
      <c r="A406" s="34" t="s">
        <v>1877</v>
      </c>
      <c r="B406" s="34" t="s">
        <v>87</v>
      </c>
      <c r="C406" s="34" t="s">
        <v>1522</v>
      </c>
      <c r="D406" s="34" t="s">
        <v>850</v>
      </c>
      <c r="E406" s="34" t="s">
        <v>1878</v>
      </c>
      <c r="F406" s="34" t="s">
        <v>762</v>
      </c>
      <c r="G406" s="35">
        <v>9</v>
      </c>
      <c r="H406" s="35">
        <v>30</v>
      </c>
    </row>
    <row r="407" spans="1:8" ht="14.4" x14ac:dyDescent="0.3">
      <c r="A407" s="34" t="s">
        <v>1877</v>
      </c>
      <c r="B407" s="34" t="s">
        <v>87</v>
      </c>
      <c r="C407" s="34" t="s">
        <v>1522</v>
      </c>
      <c r="D407" s="34" t="s">
        <v>850</v>
      </c>
      <c r="E407" s="34" t="s">
        <v>1879</v>
      </c>
      <c r="F407" s="34" t="s">
        <v>767</v>
      </c>
      <c r="G407" s="35">
        <v>9</v>
      </c>
      <c r="H407" s="35">
        <v>30</v>
      </c>
    </row>
    <row r="408" spans="1:8" ht="14.4" x14ac:dyDescent="0.3">
      <c r="A408" s="34" t="s">
        <v>1880</v>
      </c>
      <c r="B408" s="34" t="s">
        <v>1881</v>
      </c>
      <c r="C408" s="34" t="s">
        <v>1522</v>
      </c>
      <c r="D408" s="34" t="s">
        <v>931</v>
      </c>
      <c r="E408" s="34" t="s">
        <v>1882</v>
      </c>
      <c r="F408" s="34" t="s">
        <v>762</v>
      </c>
      <c r="G408" s="35">
        <v>7</v>
      </c>
      <c r="H408" s="35">
        <v>40</v>
      </c>
    </row>
    <row r="409" spans="1:8" ht="14.4" x14ac:dyDescent="0.3">
      <c r="A409" s="34" t="s">
        <v>929</v>
      </c>
      <c r="B409" s="34" t="s">
        <v>930</v>
      </c>
      <c r="C409" s="34" t="s">
        <v>1522</v>
      </c>
      <c r="D409" s="34" t="s">
        <v>848</v>
      </c>
      <c r="E409" s="34" t="s">
        <v>1883</v>
      </c>
      <c r="F409" s="34" t="s">
        <v>776</v>
      </c>
      <c r="G409" s="35">
        <v>2</v>
      </c>
      <c r="H409" s="35">
        <v>100</v>
      </c>
    </row>
    <row r="410" spans="1:8" ht="14.4" x14ac:dyDescent="0.3">
      <c r="A410" s="34" t="s">
        <v>929</v>
      </c>
      <c r="B410" s="34" t="s">
        <v>930</v>
      </c>
      <c r="C410" s="34" t="s">
        <v>1522</v>
      </c>
      <c r="D410" s="34" t="s">
        <v>848</v>
      </c>
      <c r="E410" s="34" t="s">
        <v>1884</v>
      </c>
      <c r="F410" s="34" t="s">
        <v>776</v>
      </c>
      <c r="G410" s="35">
        <v>0</v>
      </c>
      <c r="H410" s="35">
        <v>100</v>
      </c>
    </row>
    <row r="411" spans="1:8" ht="14.4" x14ac:dyDescent="0.3">
      <c r="A411" s="34" t="s">
        <v>1885</v>
      </c>
      <c r="B411" s="34" t="s">
        <v>1886</v>
      </c>
      <c r="C411" s="34" t="s">
        <v>1522</v>
      </c>
      <c r="D411" s="34" t="s">
        <v>309</v>
      </c>
      <c r="E411" s="34" t="s">
        <v>1887</v>
      </c>
      <c r="F411" s="34" t="s">
        <v>762</v>
      </c>
      <c r="G411" s="35">
        <v>1</v>
      </c>
      <c r="H411" s="35">
        <v>100</v>
      </c>
    </row>
    <row r="412" spans="1:8" ht="14.4" x14ac:dyDescent="0.3">
      <c r="A412" s="34" t="s">
        <v>1888</v>
      </c>
      <c r="B412" s="34" t="s">
        <v>1889</v>
      </c>
      <c r="C412" s="34" t="s">
        <v>1522</v>
      </c>
      <c r="D412" s="34" t="s">
        <v>843</v>
      </c>
      <c r="E412" s="34" t="s">
        <v>1456</v>
      </c>
      <c r="F412" s="34" t="s">
        <v>762</v>
      </c>
      <c r="G412" s="35">
        <v>8</v>
      </c>
      <c r="H412" s="35">
        <v>100</v>
      </c>
    </row>
    <row r="413" spans="1:8" ht="14.4" x14ac:dyDescent="0.3">
      <c r="A413" s="34" t="s">
        <v>1888</v>
      </c>
      <c r="B413" s="34" t="s">
        <v>1889</v>
      </c>
      <c r="C413" s="34" t="s">
        <v>1522</v>
      </c>
      <c r="D413" s="34" t="s">
        <v>843</v>
      </c>
      <c r="E413" s="34" t="s">
        <v>1457</v>
      </c>
      <c r="F413" s="34" t="s">
        <v>767</v>
      </c>
      <c r="G413" s="35">
        <v>8</v>
      </c>
      <c r="H413" s="35">
        <v>100</v>
      </c>
    </row>
    <row r="414" spans="1:8" ht="14.4" x14ac:dyDescent="0.3">
      <c r="A414" s="34" t="s">
        <v>1890</v>
      </c>
      <c r="B414" s="34" t="s">
        <v>1891</v>
      </c>
      <c r="C414" s="34" t="s">
        <v>1522</v>
      </c>
      <c r="D414" s="34" t="s">
        <v>219</v>
      </c>
      <c r="E414" s="34" t="s">
        <v>1511</v>
      </c>
      <c r="F414" s="34" t="s">
        <v>762</v>
      </c>
      <c r="G414" s="35">
        <v>5</v>
      </c>
      <c r="H414" s="35">
        <v>100</v>
      </c>
    </row>
    <row r="415" spans="1:8" ht="14.4" x14ac:dyDescent="0.3">
      <c r="A415" s="34" t="s">
        <v>1890</v>
      </c>
      <c r="B415" s="34" t="s">
        <v>1891</v>
      </c>
      <c r="C415" s="34" t="s">
        <v>1522</v>
      </c>
      <c r="D415" s="34" t="s">
        <v>219</v>
      </c>
      <c r="E415" s="34" t="s">
        <v>1512</v>
      </c>
      <c r="F415" s="34" t="s">
        <v>767</v>
      </c>
      <c r="G415" s="35">
        <v>5</v>
      </c>
      <c r="H415" s="35">
        <v>100</v>
      </c>
    </row>
    <row r="416" spans="1:8" ht="14.4" x14ac:dyDescent="0.3">
      <c r="A416" s="34" t="s">
        <v>1892</v>
      </c>
      <c r="B416" s="34" t="s">
        <v>524</v>
      </c>
      <c r="C416" s="34" t="s">
        <v>1522</v>
      </c>
      <c r="D416" s="34" t="s">
        <v>812</v>
      </c>
      <c r="E416" s="34" t="s">
        <v>1893</v>
      </c>
      <c r="F416" s="34" t="s">
        <v>762</v>
      </c>
      <c r="G416" s="35">
        <v>9</v>
      </c>
      <c r="H416" s="35">
        <v>100</v>
      </c>
    </row>
    <row r="417" spans="1:8" ht="14.4" x14ac:dyDescent="0.3">
      <c r="A417" s="34" t="s">
        <v>1892</v>
      </c>
      <c r="B417" s="34" t="s">
        <v>524</v>
      </c>
      <c r="C417" s="34" t="s">
        <v>1522</v>
      </c>
      <c r="D417" s="34" t="s">
        <v>812</v>
      </c>
      <c r="E417" s="34" t="s">
        <v>1894</v>
      </c>
      <c r="F417" s="34" t="s">
        <v>767</v>
      </c>
      <c r="G417" s="35">
        <v>9</v>
      </c>
      <c r="H417" s="35">
        <v>100</v>
      </c>
    </row>
    <row r="418" spans="1:8" ht="14.4" x14ac:dyDescent="0.3">
      <c r="A418" s="34" t="s">
        <v>1895</v>
      </c>
      <c r="B418" s="34" t="s">
        <v>1896</v>
      </c>
      <c r="C418" s="34" t="s">
        <v>1522</v>
      </c>
      <c r="D418" s="34" t="s">
        <v>207</v>
      </c>
      <c r="E418" s="34" t="s">
        <v>1897</v>
      </c>
      <c r="F418" s="34" t="s">
        <v>762</v>
      </c>
      <c r="G418" s="35">
        <v>1</v>
      </c>
      <c r="H418" s="35">
        <v>1</v>
      </c>
    </row>
    <row r="419" spans="1:8" ht="14.4" x14ac:dyDescent="0.3">
      <c r="A419" s="34" t="s">
        <v>1898</v>
      </c>
      <c r="B419" s="34" t="s">
        <v>1899</v>
      </c>
      <c r="C419" s="34" t="s">
        <v>1522</v>
      </c>
      <c r="D419" s="34" t="s">
        <v>309</v>
      </c>
      <c r="E419" s="34" t="s">
        <v>1900</v>
      </c>
      <c r="F419" s="34" t="s">
        <v>762</v>
      </c>
      <c r="G419" s="35">
        <v>1</v>
      </c>
      <c r="H419" s="35">
        <v>100</v>
      </c>
    </row>
    <row r="420" spans="1:8" ht="14.4" x14ac:dyDescent="0.3">
      <c r="A420" s="34" t="s">
        <v>932</v>
      </c>
      <c r="B420" s="34" t="s">
        <v>102</v>
      </c>
      <c r="C420" s="34" t="s">
        <v>1522</v>
      </c>
      <c r="D420" s="34" t="s">
        <v>537</v>
      </c>
      <c r="E420" s="34" t="s">
        <v>1901</v>
      </c>
      <c r="F420" s="34" t="s">
        <v>762</v>
      </c>
      <c r="G420" s="35">
        <v>33</v>
      </c>
      <c r="H420" s="35">
        <v>40</v>
      </c>
    </row>
    <row r="421" spans="1:8" ht="14.4" x14ac:dyDescent="0.3">
      <c r="A421" s="34" t="s">
        <v>932</v>
      </c>
      <c r="B421" s="34" t="s">
        <v>102</v>
      </c>
      <c r="C421" s="34" t="s">
        <v>1522</v>
      </c>
      <c r="D421" s="34" t="s">
        <v>537</v>
      </c>
      <c r="E421" s="34" t="s">
        <v>1902</v>
      </c>
      <c r="F421" s="34" t="s">
        <v>767</v>
      </c>
      <c r="G421" s="35">
        <v>33</v>
      </c>
      <c r="H421" s="35">
        <v>40</v>
      </c>
    </row>
    <row r="422" spans="1:8" ht="14.4" x14ac:dyDescent="0.3">
      <c r="A422" s="34" t="s">
        <v>932</v>
      </c>
      <c r="B422" s="34" t="s">
        <v>102</v>
      </c>
      <c r="C422" s="34" t="s">
        <v>1522</v>
      </c>
      <c r="D422" s="34" t="s">
        <v>898</v>
      </c>
      <c r="E422" s="34" t="s">
        <v>1903</v>
      </c>
      <c r="F422" s="34" t="s">
        <v>762</v>
      </c>
      <c r="G422" s="35">
        <v>85</v>
      </c>
      <c r="H422" s="35">
        <v>120</v>
      </c>
    </row>
    <row r="423" spans="1:8" ht="14.4" x14ac:dyDescent="0.3">
      <c r="A423" s="34" t="s">
        <v>1904</v>
      </c>
      <c r="B423" s="34" t="s">
        <v>102</v>
      </c>
      <c r="C423" s="34" t="s">
        <v>1522</v>
      </c>
      <c r="D423" s="34" t="s">
        <v>815</v>
      </c>
      <c r="E423" s="34" t="s">
        <v>1905</v>
      </c>
      <c r="F423" s="34" t="s">
        <v>762</v>
      </c>
      <c r="G423" s="35">
        <v>24</v>
      </c>
      <c r="H423" s="35">
        <v>30</v>
      </c>
    </row>
    <row r="424" spans="1:8" ht="14.4" x14ac:dyDescent="0.3">
      <c r="A424" s="34" t="s">
        <v>1904</v>
      </c>
      <c r="B424" s="34" t="s">
        <v>102</v>
      </c>
      <c r="C424" s="34" t="s">
        <v>1522</v>
      </c>
      <c r="D424" s="34" t="s">
        <v>815</v>
      </c>
      <c r="E424" s="34" t="s">
        <v>1906</v>
      </c>
      <c r="F424" s="34" t="s">
        <v>767</v>
      </c>
      <c r="G424" s="35">
        <v>24</v>
      </c>
      <c r="H424" s="35">
        <v>30</v>
      </c>
    </row>
    <row r="425" spans="1:8" ht="14.4" x14ac:dyDescent="0.3">
      <c r="A425" s="34" t="s">
        <v>932</v>
      </c>
      <c r="B425" s="34" t="s">
        <v>102</v>
      </c>
      <c r="C425" s="34" t="s">
        <v>1522</v>
      </c>
      <c r="D425" s="34" t="s">
        <v>302</v>
      </c>
      <c r="E425" s="34" t="s">
        <v>1271</v>
      </c>
      <c r="F425" s="34" t="s">
        <v>762</v>
      </c>
      <c r="G425" s="35">
        <v>63</v>
      </c>
      <c r="H425" s="35">
        <v>100</v>
      </c>
    </row>
    <row r="426" spans="1:8" ht="14.4" x14ac:dyDescent="0.3">
      <c r="A426" s="34" t="s">
        <v>932</v>
      </c>
      <c r="B426" s="34" t="s">
        <v>102</v>
      </c>
      <c r="C426" s="34" t="s">
        <v>1522</v>
      </c>
      <c r="D426" s="34" t="s">
        <v>302</v>
      </c>
      <c r="E426" s="34" t="s">
        <v>1273</v>
      </c>
      <c r="F426" s="34" t="s">
        <v>767</v>
      </c>
      <c r="G426" s="35">
        <v>63</v>
      </c>
      <c r="H426" s="35">
        <v>100</v>
      </c>
    </row>
    <row r="427" spans="1:8" ht="14.4" x14ac:dyDescent="0.3">
      <c r="A427" s="34" t="s">
        <v>932</v>
      </c>
      <c r="B427" s="34" t="s">
        <v>102</v>
      </c>
      <c r="C427" s="34" t="s">
        <v>1522</v>
      </c>
      <c r="D427" s="34" t="s">
        <v>898</v>
      </c>
      <c r="E427" s="34" t="s">
        <v>1272</v>
      </c>
      <c r="F427" s="34" t="s">
        <v>762</v>
      </c>
      <c r="G427" s="35">
        <v>56</v>
      </c>
      <c r="H427" s="35">
        <v>100</v>
      </c>
    </row>
    <row r="428" spans="1:8" ht="14.4" x14ac:dyDescent="0.3">
      <c r="A428" s="34" t="s">
        <v>932</v>
      </c>
      <c r="B428" s="34" t="s">
        <v>102</v>
      </c>
      <c r="C428" s="34" t="s">
        <v>1522</v>
      </c>
      <c r="D428" s="34" t="s">
        <v>898</v>
      </c>
      <c r="E428" s="34" t="s">
        <v>1274</v>
      </c>
      <c r="F428" s="34" t="s">
        <v>767</v>
      </c>
      <c r="G428" s="35">
        <v>56</v>
      </c>
      <c r="H428" s="35">
        <v>100</v>
      </c>
    </row>
    <row r="429" spans="1:8" ht="14.4" x14ac:dyDescent="0.3">
      <c r="A429" s="34" t="s">
        <v>1907</v>
      </c>
      <c r="B429" s="34" t="s">
        <v>102</v>
      </c>
      <c r="C429" s="34" t="s">
        <v>1522</v>
      </c>
      <c r="D429" s="34" t="s">
        <v>1908</v>
      </c>
      <c r="E429" s="34" t="s">
        <v>1909</v>
      </c>
      <c r="F429" s="34" t="s">
        <v>762</v>
      </c>
      <c r="G429" s="35">
        <v>21</v>
      </c>
      <c r="H429" s="35">
        <v>45</v>
      </c>
    </row>
    <row r="430" spans="1:8" ht="14.4" x14ac:dyDescent="0.3">
      <c r="A430" s="34" t="s">
        <v>1907</v>
      </c>
      <c r="B430" s="34" t="s">
        <v>102</v>
      </c>
      <c r="C430" s="34" t="s">
        <v>1522</v>
      </c>
      <c r="D430" s="34" t="s">
        <v>1908</v>
      </c>
      <c r="E430" s="34" t="s">
        <v>1910</v>
      </c>
      <c r="F430" s="34" t="s">
        <v>767</v>
      </c>
      <c r="G430" s="35">
        <v>21</v>
      </c>
      <c r="H430" s="35">
        <v>45</v>
      </c>
    </row>
    <row r="431" spans="1:8" ht="14.4" x14ac:dyDescent="0.3">
      <c r="A431" s="34" t="s">
        <v>933</v>
      </c>
      <c r="B431" s="34" t="s">
        <v>371</v>
      </c>
      <c r="C431" s="34" t="s">
        <v>1522</v>
      </c>
      <c r="D431" s="34" t="s">
        <v>985</v>
      </c>
      <c r="E431" s="34" t="s">
        <v>1911</v>
      </c>
      <c r="F431" s="34" t="s">
        <v>762</v>
      </c>
      <c r="G431" s="35">
        <v>45</v>
      </c>
      <c r="H431" s="35">
        <v>60</v>
      </c>
    </row>
    <row r="432" spans="1:8" ht="14.4" x14ac:dyDescent="0.3">
      <c r="A432" s="34" t="s">
        <v>933</v>
      </c>
      <c r="B432" s="34" t="s">
        <v>371</v>
      </c>
      <c r="C432" s="34" t="s">
        <v>1522</v>
      </c>
      <c r="D432" s="34" t="s">
        <v>985</v>
      </c>
      <c r="E432" s="34" t="s">
        <v>1912</v>
      </c>
      <c r="F432" s="34" t="s">
        <v>767</v>
      </c>
      <c r="G432" s="35">
        <v>25</v>
      </c>
      <c r="H432" s="35">
        <v>30</v>
      </c>
    </row>
    <row r="433" spans="1:8" ht="14.4" x14ac:dyDescent="0.3">
      <c r="A433" s="34" t="s">
        <v>933</v>
      </c>
      <c r="B433" s="34" t="s">
        <v>371</v>
      </c>
      <c r="C433" s="34" t="s">
        <v>1522</v>
      </c>
      <c r="D433" s="34" t="s">
        <v>985</v>
      </c>
      <c r="E433" s="34" t="s">
        <v>1913</v>
      </c>
      <c r="F433" s="34" t="s">
        <v>767</v>
      </c>
      <c r="G433" s="35">
        <v>20</v>
      </c>
      <c r="H433" s="35">
        <v>30</v>
      </c>
    </row>
    <row r="434" spans="1:8" ht="14.4" x14ac:dyDescent="0.3">
      <c r="A434" s="34" t="s">
        <v>933</v>
      </c>
      <c r="B434" s="34" t="s">
        <v>371</v>
      </c>
      <c r="C434" s="34" t="s">
        <v>1522</v>
      </c>
      <c r="D434" s="34" t="s">
        <v>2166</v>
      </c>
      <c r="E434" s="34" t="s">
        <v>934</v>
      </c>
      <c r="F434" s="34" t="s">
        <v>762</v>
      </c>
      <c r="G434" s="35">
        <v>188</v>
      </c>
      <c r="H434" s="35">
        <v>230</v>
      </c>
    </row>
    <row r="435" spans="1:8" ht="14.4" x14ac:dyDescent="0.3">
      <c r="A435" s="34" t="s">
        <v>933</v>
      </c>
      <c r="B435" s="34" t="s">
        <v>371</v>
      </c>
      <c r="C435" s="34" t="s">
        <v>1522</v>
      </c>
      <c r="D435" s="34" t="s">
        <v>2166</v>
      </c>
      <c r="E435" s="34" t="s">
        <v>935</v>
      </c>
      <c r="F435" s="34" t="s">
        <v>767</v>
      </c>
      <c r="G435" s="35">
        <v>45</v>
      </c>
      <c r="H435" s="35">
        <v>45</v>
      </c>
    </row>
    <row r="436" spans="1:8" ht="14.4" x14ac:dyDescent="0.3">
      <c r="A436" s="34" t="s">
        <v>933</v>
      </c>
      <c r="B436" s="34" t="s">
        <v>371</v>
      </c>
      <c r="C436" s="34" t="s">
        <v>1522</v>
      </c>
      <c r="D436" s="34" t="s">
        <v>2166</v>
      </c>
      <c r="E436" s="34" t="s">
        <v>936</v>
      </c>
      <c r="F436" s="34" t="s">
        <v>767</v>
      </c>
      <c r="G436" s="35">
        <v>45</v>
      </c>
      <c r="H436" s="35">
        <v>50</v>
      </c>
    </row>
    <row r="437" spans="1:8" ht="14.4" x14ac:dyDescent="0.3">
      <c r="A437" s="34" t="s">
        <v>933</v>
      </c>
      <c r="B437" s="34" t="s">
        <v>371</v>
      </c>
      <c r="C437" s="34" t="s">
        <v>1522</v>
      </c>
      <c r="D437" s="34" t="s">
        <v>851</v>
      </c>
      <c r="E437" s="34" t="s">
        <v>1914</v>
      </c>
      <c r="F437" s="34" t="s">
        <v>767</v>
      </c>
      <c r="G437" s="35">
        <v>47</v>
      </c>
      <c r="H437" s="35">
        <v>49</v>
      </c>
    </row>
    <row r="438" spans="1:8" ht="14.4" x14ac:dyDescent="0.3">
      <c r="A438" s="34" t="s">
        <v>933</v>
      </c>
      <c r="B438" s="34" t="s">
        <v>371</v>
      </c>
      <c r="C438" s="34" t="s">
        <v>1522</v>
      </c>
      <c r="D438" s="34" t="s">
        <v>851</v>
      </c>
      <c r="E438" s="34" t="s">
        <v>1915</v>
      </c>
      <c r="F438" s="34" t="s">
        <v>767</v>
      </c>
      <c r="G438" s="35">
        <v>51</v>
      </c>
      <c r="H438" s="35">
        <v>51</v>
      </c>
    </row>
    <row r="439" spans="1:8" ht="14.4" x14ac:dyDescent="0.3">
      <c r="A439" s="34" t="s">
        <v>1916</v>
      </c>
      <c r="B439" s="34" t="s">
        <v>371</v>
      </c>
      <c r="C439" s="34" t="s">
        <v>1522</v>
      </c>
      <c r="D439" s="34" t="s">
        <v>985</v>
      </c>
      <c r="E439" s="34" t="s">
        <v>1917</v>
      </c>
      <c r="F439" s="34" t="s">
        <v>762</v>
      </c>
      <c r="G439" s="35">
        <v>3</v>
      </c>
      <c r="H439" s="35">
        <v>20</v>
      </c>
    </row>
    <row r="440" spans="1:8" ht="14.4" x14ac:dyDescent="0.3">
      <c r="A440" s="34" t="s">
        <v>1916</v>
      </c>
      <c r="B440" s="34" t="s">
        <v>371</v>
      </c>
      <c r="C440" s="34" t="s">
        <v>1522</v>
      </c>
      <c r="D440" s="34" t="s">
        <v>985</v>
      </c>
      <c r="E440" s="34" t="s">
        <v>1918</v>
      </c>
      <c r="F440" s="34" t="s">
        <v>767</v>
      </c>
      <c r="G440" s="35">
        <v>3</v>
      </c>
      <c r="H440" s="35">
        <v>20</v>
      </c>
    </row>
    <row r="441" spans="1:8" ht="14.4" x14ac:dyDescent="0.3">
      <c r="A441" s="34" t="s">
        <v>933</v>
      </c>
      <c r="B441" s="34" t="s">
        <v>371</v>
      </c>
      <c r="C441" s="34" t="s">
        <v>1522</v>
      </c>
      <c r="D441" s="34" t="s">
        <v>985</v>
      </c>
      <c r="E441" s="34" t="s">
        <v>1248</v>
      </c>
      <c r="F441" s="34" t="s">
        <v>762</v>
      </c>
      <c r="G441" s="35">
        <v>81</v>
      </c>
      <c r="H441" s="35">
        <v>120</v>
      </c>
    </row>
    <row r="442" spans="1:8" ht="14.4" x14ac:dyDescent="0.3">
      <c r="A442" s="34" t="s">
        <v>933</v>
      </c>
      <c r="B442" s="34" t="s">
        <v>371</v>
      </c>
      <c r="C442" s="34" t="s">
        <v>1522</v>
      </c>
      <c r="D442" s="34" t="s">
        <v>985</v>
      </c>
      <c r="E442" s="34" t="s">
        <v>1249</v>
      </c>
      <c r="F442" s="34" t="s">
        <v>767</v>
      </c>
      <c r="G442" s="35">
        <v>81</v>
      </c>
      <c r="H442" s="35">
        <v>120</v>
      </c>
    </row>
    <row r="443" spans="1:8" ht="14.4" x14ac:dyDescent="0.3">
      <c r="A443" s="34" t="s">
        <v>933</v>
      </c>
      <c r="B443" s="34" t="s">
        <v>371</v>
      </c>
      <c r="C443" s="34" t="s">
        <v>1522</v>
      </c>
      <c r="D443" s="34" t="s">
        <v>2166</v>
      </c>
      <c r="E443" s="34" t="s">
        <v>937</v>
      </c>
      <c r="F443" s="34" t="s">
        <v>762</v>
      </c>
      <c r="G443" s="35">
        <v>115</v>
      </c>
      <c r="H443" s="35">
        <v>200</v>
      </c>
    </row>
    <row r="444" spans="1:8" ht="14.4" x14ac:dyDescent="0.3">
      <c r="A444" s="34" t="s">
        <v>933</v>
      </c>
      <c r="B444" s="34" t="s">
        <v>371</v>
      </c>
      <c r="C444" s="34" t="s">
        <v>1522</v>
      </c>
      <c r="D444" s="34" t="s">
        <v>2166</v>
      </c>
      <c r="E444" s="34" t="s">
        <v>938</v>
      </c>
      <c r="F444" s="34" t="s">
        <v>767</v>
      </c>
      <c r="G444" s="35">
        <v>115</v>
      </c>
      <c r="H444" s="35">
        <v>200</v>
      </c>
    </row>
    <row r="445" spans="1:8" ht="14.4" x14ac:dyDescent="0.3">
      <c r="A445" s="34" t="s">
        <v>939</v>
      </c>
      <c r="B445" s="34" t="s">
        <v>371</v>
      </c>
      <c r="C445" s="34" t="s">
        <v>1522</v>
      </c>
      <c r="D445" s="34" t="s">
        <v>831</v>
      </c>
      <c r="E445" s="34" t="s">
        <v>940</v>
      </c>
      <c r="F445" s="34" t="s">
        <v>762</v>
      </c>
      <c r="G445" s="35">
        <v>32</v>
      </c>
      <c r="H445" s="35">
        <v>50</v>
      </c>
    </row>
    <row r="446" spans="1:8" ht="14.4" x14ac:dyDescent="0.3">
      <c r="A446" s="34" t="s">
        <v>939</v>
      </c>
      <c r="B446" s="34" t="s">
        <v>371</v>
      </c>
      <c r="C446" s="34" t="s">
        <v>1522</v>
      </c>
      <c r="D446" s="34" t="s">
        <v>831</v>
      </c>
      <c r="E446" s="34" t="s">
        <v>941</v>
      </c>
      <c r="F446" s="34" t="s">
        <v>767</v>
      </c>
      <c r="G446" s="35">
        <v>32</v>
      </c>
      <c r="H446" s="35">
        <v>50</v>
      </c>
    </row>
    <row r="447" spans="1:8" ht="14.4" x14ac:dyDescent="0.3">
      <c r="A447" s="34" t="s">
        <v>1919</v>
      </c>
      <c r="B447" s="34" t="s">
        <v>1920</v>
      </c>
      <c r="C447" s="34" t="s">
        <v>1522</v>
      </c>
      <c r="D447" s="34" t="s">
        <v>840</v>
      </c>
      <c r="E447" s="34" t="s">
        <v>1921</v>
      </c>
      <c r="F447" s="34" t="s">
        <v>762</v>
      </c>
      <c r="G447" s="35">
        <v>11</v>
      </c>
      <c r="H447" s="35">
        <v>100</v>
      </c>
    </row>
    <row r="448" spans="1:8" ht="14.4" x14ac:dyDescent="0.3">
      <c r="A448" s="34" t="s">
        <v>1919</v>
      </c>
      <c r="B448" s="34" t="s">
        <v>1920</v>
      </c>
      <c r="C448" s="34" t="s">
        <v>1522</v>
      </c>
      <c r="D448" s="34" t="s">
        <v>840</v>
      </c>
      <c r="E448" s="34" t="s">
        <v>1922</v>
      </c>
      <c r="F448" s="34" t="s">
        <v>767</v>
      </c>
      <c r="G448" s="35">
        <v>11</v>
      </c>
      <c r="H448" s="35">
        <v>100</v>
      </c>
    </row>
    <row r="449" spans="1:8" ht="14.4" x14ac:dyDescent="0.3">
      <c r="A449" s="34" t="s">
        <v>1923</v>
      </c>
      <c r="B449" s="34" t="s">
        <v>1920</v>
      </c>
      <c r="C449" s="34" t="s">
        <v>1522</v>
      </c>
      <c r="D449" s="34" t="s">
        <v>2354</v>
      </c>
      <c r="E449" s="34" t="s">
        <v>1924</v>
      </c>
      <c r="F449" s="34" t="s">
        <v>762</v>
      </c>
      <c r="G449" s="35">
        <v>9</v>
      </c>
      <c r="H449" s="35">
        <v>30</v>
      </c>
    </row>
    <row r="450" spans="1:8" ht="14.4" x14ac:dyDescent="0.3">
      <c r="A450" s="34" t="s">
        <v>1923</v>
      </c>
      <c r="B450" s="34" t="s">
        <v>1920</v>
      </c>
      <c r="C450" s="34" t="s">
        <v>1522</v>
      </c>
      <c r="D450" s="34" t="s">
        <v>2354</v>
      </c>
      <c r="E450" s="34" t="s">
        <v>1925</v>
      </c>
      <c r="F450" s="34" t="s">
        <v>767</v>
      </c>
      <c r="G450" s="35">
        <v>9</v>
      </c>
      <c r="H450" s="35">
        <v>30</v>
      </c>
    </row>
    <row r="451" spans="1:8" ht="14.4" x14ac:dyDescent="0.3">
      <c r="A451" s="34" t="s">
        <v>1926</v>
      </c>
      <c r="B451" s="34" t="s">
        <v>1927</v>
      </c>
      <c r="C451" s="34" t="s">
        <v>1522</v>
      </c>
      <c r="D451" s="34" t="s">
        <v>1023</v>
      </c>
      <c r="E451" s="34" t="s">
        <v>1928</v>
      </c>
      <c r="F451" s="34" t="s">
        <v>762</v>
      </c>
      <c r="G451" s="35">
        <v>9</v>
      </c>
      <c r="H451" s="35">
        <v>100</v>
      </c>
    </row>
    <row r="452" spans="1:8" ht="14.4" x14ac:dyDescent="0.3">
      <c r="A452" s="34" t="s">
        <v>1926</v>
      </c>
      <c r="B452" s="34" t="s">
        <v>1927</v>
      </c>
      <c r="C452" s="34" t="s">
        <v>1522</v>
      </c>
      <c r="D452" s="34" t="s">
        <v>1023</v>
      </c>
      <c r="E452" s="34" t="s">
        <v>1929</v>
      </c>
      <c r="F452" s="34" t="s">
        <v>767</v>
      </c>
      <c r="G452" s="35">
        <v>9</v>
      </c>
      <c r="H452" s="35">
        <v>100</v>
      </c>
    </row>
    <row r="453" spans="1:8" ht="14.4" x14ac:dyDescent="0.3">
      <c r="A453" s="34" t="s">
        <v>1930</v>
      </c>
      <c r="B453" s="34" t="s">
        <v>1931</v>
      </c>
      <c r="C453" s="34" t="s">
        <v>1522</v>
      </c>
      <c r="D453" s="34" t="s">
        <v>840</v>
      </c>
      <c r="E453" s="34" t="s">
        <v>1932</v>
      </c>
      <c r="F453" s="34" t="s">
        <v>762</v>
      </c>
      <c r="G453" s="35">
        <v>0</v>
      </c>
      <c r="H453" s="35">
        <v>20</v>
      </c>
    </row>
    <row r="454" spans="1:8" ht="14.4" x14ac:dyDescent="0.3">
      <c r="A454" s="34" t="s">
        <v>1933</v>
      </c>
      <c r="B454" s="34" t="s">
        <v>1934</v>
      </c>
      <c r="C454" s="34" t="s">
        <v>1522</v>
      </c>
      <c r="D454" s="34" t="s">
        <v>1935</v>
      </c>
      <c r="E454" s="34" t="s">
        <v>1936</v>
      </c>
      <c r="F454" s="34" t="s">
        <v>762</v>
      </c>
      <c r="G454" s="35">
        <v>21</v>
      </c>
      <c r="H454" s="35">
        <v>45</v>
      </c>
    </row>
    <row r="455" spans="1:8" ht="14.4" x14ac:dyDescent="0.3">
      <c r="A455" s="34" t="s">
        <v>1937</v>
      </c>
      <c r="B455" s="34" t="s">
        <v>91</v>
      </c>
      <c r="C455" s="34" t="s">
        <v>1522</v>
      </c>
      <c r="D455" s="34" t="s">
        <v>846</v>
      </c>
      <c r="E455" s="34" t="s">
        <v>1938</v>
      </c>
      <c r="F455" s="34" t="s">
        <v>762</v>
      </c>
      <c r="G455" s="35">
        <v>18</v>
      </c>
      <c r="H455" s="35">
        <v>30</v>
      </c>
    </row>
    <row r="456" spans="1:8" ht="14.4" x14ac:dyDescent="0.3">
      <c r="A456" s="34" t="s">
        <v>1937</v>
      </c>
      <c r="B456" s="34" t="s">
        <v>91</v>
      </c>
      <c r="C456" s="34" t="s">
        <v>1522</v>
      </c>
      <c r="D456" s="34" t="s">
        <v>846</v>
      </c>
      <c r="E456" s="34" t="s">
        <v>1939</v>
      </c>
      <c r="F456" s="34" t="s">
        <v>767</v>
      </c>
      <c r="G456" s="35">
        <v>18</v>
      </c>
      <c r="H456" s="35">
        <v>30</v>
      </c>
    </row>
    <row r="457" spans="1:8" ht="14.4" x14ac:dyDescent="0.3">
      <c r="A457" s="34" t="s">
        <v>1937</v>
      </c>
      <c r="B457" s="34" t="s">
        <v>91</v>
      </c>
      <c r="C457" s="34" t="s">
        <v>1522</v>
      </c>
      <c r="D457" s="34" t="s">
        <v>944</v>
      </c>
      <c r="E457" s="34" t="s">
        <v>1940</v>
      </c>
      <c r="F457" s="34" t="s">
        <v>762</v>
      </c>
      <c r="G457" s="35">
        <v>51</v>
      </c>
      <c r="H457" s="35">
        <v>58</v>
      </c>
    </row>
    <row r="458" spans="1:8" ht="14.4" x14ac:dyDescent="0.3">
      <c r="A458" s="34" t="s">
        <v>1937</v>
      </c>
      <c r="B458" s="34" t="s">
        <v>91</v>
      </c>
      <c r="C458" s="34" t="s">
        <v>1522</v>
      </c>
      <c r="D458" s="34" t="s">
        <v>944</v>
      </c>
      <c r="E458" s="34" t="s">
        <v>1941</v>
      </c>
      <c r="F458" s="34" t="s">
        <v>767</v>
      </c>
      <c r="G458" s="35">
        <v>51</v>
      </c>
      <c r="H458" s="35">
        <v>58</v>
      </c>
    </row>
    <row r="459" spans="1:8" ht="14.4" x14ac:dyDescent="0.3">
      <c r="A459" s="34" t="s">
        <v>1937</v>
      </c>
      <c r="B459" s="34" t="s">
        <v>91</v>
      </c>
      <c r="C459" s="34" t="s">
        <v>1522</v>
      </c>
      <c r="D459" s="34" t="s">
        <v>944</v>
      </c>
      <c r="E459" s="34" t="s">
        <v>1281</v>
      </c>
      <c r="F459" s="34" t="s">
        <v>762</v>
      </c>
      <c r="G459" s="35">
        <v>13</v>
      </c>
      <c r="H459" s="35">
        <v>100</v>
      </c>
    </row>
    <row r="460" spans="1:8" ht="14.4" x14ac:dyDescent="0.3">
      <c r="A460" s="34" t="s">
        <v>1937</v>
      </c>
      <c r="B460" s="34" t="s">
        <v>91</v>
      </c>
      <c r="C460" s="34" t="s">
        <v>1522</v>
      </c>
      <c r="D460" s="34" t="s">
        <v>944</v>
      </c>
      <c r="E460" s="34" t="s">
        <v>1283</v>
      </c>
      <c r="F460" s="34" t="s">
        <v>767</v>
      </c>
      <c r="G460" s="35">
        <v>13</v>
      </c>
      <c r="H460" s="35">
        <v>100</v>
      </c>
    </row>
    <row r="461" spans="1:8" ht="14.4" x14ac:dyDescent="0.3">
      <c r="A461" s="34" t="s">
        <v>1937</v>
      </c>
      <c r="B461" s="34" t="s">
        <v>91</v>
      </c>
      <c r="C461" s="34" t="s">
        <v>1522</v>
      </c>
      <c r="D461" s="34" t="s">
        <v>944</v>
      </c>
      <c r="E461" s="34" t="s">
        <v>1282</v>
      </c>
      <c r="F461" s="34" t="s">
        <v>762</v>
      </c>
      <c r="G461" s="35">
        <v>29</v>
      </c>
      <c r="H461" s="35">
        <v>100</v>
      </c>
    </row>
    <row r="462" spans="1:8" ht="14.4" x14ac:dyDescent="0.3">
      <c r="A462" s="34" t="s">
        <v>1937</v>
      </c>
      <c r="B462" s="34" t="s">
        <v>91</v>
      </c>
      <c r="C462" s="34" t="s">
        <v>1522</v>
      </c>
      <c r="D462" s="34" t="s">
        <v>944</v>
      </c>
      <c r="E462" s="34" t="s">
        <v>1284</v>
      </c>
      <c r="F462" s="34" t="s">
        <v>767</v>
      </c>
      <c r="G462" s="35">
        <v>29</v>
      </c>
      <c r="H462" s="35">
        <v>100</v>
      </c>
    </row>
    <row r="463" spans="1:8" ht="14.4" x14ac:dyDescent="0.3">
      <c r="A463" s="34" t="s">
        <v>942</v>
      </c>
      <c r="B463" s="34" t="s">
        <v>91</v>
      </c>
      <c r="C463" s="34" t="s">
        <v>1522</v>
      </c>
      <c r="D463" s="34" t="s">
        <v>943</v>
      </c>
      <c r="E463" s="34" t="s">
        <v>1942</v>
      </c>
      <c r="F463" s="34" t="s">
        <v>762</v>
      </c>
      <c r="G463" s="35">
        <v>22</v>
      </c>
      <c r="H463" s="35">
        <v>45</v>
      </c>
    </row>
    <row r="464" spans="1:8" ht="14.4" x14ac:dyDescent="0.3">
      <c r="A464" s="34" t="s">
        <v>942</v>
      </c>
      <c r="B464" s="34" t="s">
        <v>91</v>
      </c>
      <c r="C464" s="34" t="s">
        <v>1522</v>
      </c>
      <c r="D464" s="34" t="s">
        <v>943</v>
      </c>
      <c r="E464" s="34" t="s">
        <v>1943</v>
      </c>
      <c r="F464" s="34" t="s">
        <v>767</v>
      </c>
      <c r="G464" s="35">
        <v>22</v>
      </c>
      <c r="H464" s="35">
        <v>45</v>
      </c>
    </row>
    <row r="465" spans="1:8" ht="14.4" x14ac:dyDescent="0.3">
      <c r="A465" s="34" t="s">
        <v>1944</v>
      </c>
      <c r="B465" s="34" t="s">
        <v>1945</v>
      </c>
      <c r="C465" s="34" t="s">
        <v>1522</v>
      </c>
      <c r="E465" s="34" t="s">
        <v>1367</v>
      </c>
      <c r="F465" s="34" t="s">
        <v>762</v>
      </c>
      <c r="G465" s="35">
        <v>6</v>
      </c>
      <c r="H465" s="35">
        <v>100</v>
      </c>
    </row>
    <row r="466" spans="1:8" ht="14.4" x14ac:dyDescent="0.3">
      <c r="A466" s="34" t="s">
        <v>1944</v>
      </c>
      <c r="B466" s="34" t="s">
        <v>1945</v>
      </c>
      <c r="C466" s="34" t="s">
        <v>1522</v>
      </c>
      <c r="E466" s="34" t="s">
        <v>1369</v>
      </c>
      <c r="F466" s="34" t="s">
        <v>767</v>
      </c>
      <c r="G466" s="35">
        <v>6</v>
      </c>
      <c r="H466" s="35">
        <v>100</v>
      </c>
    </row>
    <row r="467" spans="1:8" ht="14.4" x14ac:dyDescent="0.3">
      <c r="A467" s="34" t="s">
        <v>1946</v>
      </c>
      <c r="B467" s="34" t="s">
        <v>1945</v>
      </c>
      <c r="C467" s="34" t="s">
        <v>1522</v>
      </c>
      <c r="D467" s="34" t="s">
        <v>824</v>
      </c>
      <c r="E467" s="34" t="s">
        <v>1947</v>
      </c>
      <c r="F467" s="34" t="s">
        <v>762</v>
      </c>
      <c r="G467" s="35">
        <v>6</v>
      </c>
      <c r="H467" s="35">
        <v>30</v>
      </c>
    </row>
    <row r="468" spans="1:8" ht="14.4" x14ac:dyDescent="0.3">
      <c r="A468" s="34" t="s">
        <v>1946</v>
      </c>
      <c r="B468" s="34" t="s">
        <v>1945</v>
      </c>
      <c r="C468" s="34" t="s">
        <v>1522</v>
      </c>
      <c r="D468" s="34" t="s">
        <v>824</v>
      </c>
      <c r="E468" s="34" t="s">
        <v>1948</v>
      </c>
      <c r="F468" s="34" t="s">
        <v>767</v>
      </c>
      <c r="G468" s="35">
        <v>6</v>
      </c>
      <c r="H468" s="35">
        <v>30</v>
      </c>
    </row>
    <row r="469" spans="1:8" ht="14.4" x14ac:dyDescent="0.3">
      <c r="A469" s="34" t="s">
        <v>1949</v>
      </c>
      <c r="B469" s="34" t="s">
        <v>1950</v>
      </c>
      <c r="C469" s="34" t="s">
        <v>1522</v>
      </c>
      <c r="D469" s="34" t="s">
        <v>846</v>
      </c>
      <c r="E469" s="34" t="s">
        <v>1951</v>
      </c>
      <c r="F469" s="34" t="s">
        <v>762</v>
      </c>
      <c r="G469" s="35">
        <v>19</v>
      </c>
      <c r="H469" s="35">
        <v>40</v>
      </c>
    </row>
    <row r="470" spans="1:8" ht="14.4" x14ac:dyDescent="0.3">
      <c r="A470" s="34" t="s">
        <v>1949</v>
      </c>
      <c r="B470" s="34" t="s">
        <v>1950</v>
      </c>
      <c r="C470" s="34" t="s">
        <v>1522</v>
      </c>
      <c r="D470" s="34" t="s">
        <v>846</v>
      </c>
      <c r="E470" s="34" t="s">
        <v>1952</v>
      </c>
      <c r="F470" s="34" t="s">
        <v>767</v>
      </c>
      <c r="G470" s="35">
        <v>19</v>
      </c>
      <c r="H470" s="35">
        <v>40</v>
      </c>
    </row>
    <row r="471" spans="1:8" ht="14.4" x14ac:dyDescent="0.3">
      <c r="A471" s="34" t="s">
        <v>946</v>
      </c>
      <c r="B471" s="34" t="s">
        <v>947</v>
      </c>
      <c r="C471" s="34" t="s">
        <v>1522</v>
      </c>
      <c r="D471" s="34" t="s">
        <v>27</v>
      </c>
      <c r="E471" s="34" t="s">
        <v>1372</v>
      </c>
      <c r="F471" s="34" t="s">
        <v>762</v>
      </c>
      <c r="G471" s="35">
        <v>13</v>
      </c>
      <c r="H471" s="35">
        <v>100</v>
      </c>
    </row>
    <row r="472" spans="1:8" ht="14.4" x14ac:dyDescent="0.3">
      <c r="A472" s="34" t="s">
        <v>946</v>
      </c>
      <c r="B472" s="34" t="s">
        <v>947</v>
      </c>
      <c r="C472" s="34" t="s">
        <v>1522</v>
      </c>
      <c r="D472" s="34" t="s">
        <v>27</v>
      </c>
      <c r="E472" s="34" t="s">
        <v>1374</v>
      </c>
      <c r="F472" s="34" t="s">
        <v>767</v>
      </c>
      <c r="G472" s="35">
        <v>13</v>
      </c>
      <c r="H472" s="35">
        <v>100</v>
      </c>
    </row>
    <row r="473" spans="1:8" ht="14.4" x14ac:dyDescent="0.3">
      <c r="A473" s="34" t="s">
        <v>948</v>
      </c>
      <c r="B473" s="34" t="s">
        <v>106</v>
      </c>
      <c r="C473" s="34" t="s">
        <v>1522</v>
      </c>
      <c r="D473" s="34" t="s">
        <v>304</v>
      </c>
      <c r="E473" s="34" t="s">
        <v>1953</v>
      </c>
      <c r="F473" s="34" t="s">
        <v>762</v>
      </c>
      <c r="G473" s="35">
        <v>27</v>
      </c>
      <c r="H473" s="35">
        <v>35</v>
      </c>
    </row>
    <row r="474" spans="1:8" ht="14.4" x14ac:dyDescent="0.3">
      <c r="A474" s="34" t="s">
        <v>948</v>
      </c>
      <c r="B474" s="34" t="s">
        <v>106</v>
      </c>
      <c r="C474" s="34" t="s">
        <v>1522</v>
      </c>
      <c r="D474" s="34" t="s">
        <v>304</v>
      </c>
      <c r="E474" s="34" t="s">
        <v>1954</v>
      </c>
      <c r="F474" s="34" t="s">
        <v>767</v>
      </c>
      <c r="G474" s="35">
        <v>27</v>
      </c>
      <c r="H474" s="35">
        <v>35</v>
      </c>
    </row>
    <row r="475" spans="1:8" ht="14.4" x14ac:dyDescent="0.3">
      <c r="A475" s="34" t="s">
        <v>948</v>
      </c>
      <c r="B475" s="34" t="s">
        <v>106</v>
      </c>
      <c r="C475" s="34" t="s">
        <v>1522</v>
      </c>
      <c r="D475" s="34" t="s">
        <v>304</v>
      </c>
      <c r="E475" s="34" t="s">
        <v>1955</v>
      </c>
      <c r="F475" s="34" t="s">
        <v>837</v>
      </c>
      <c r="G475" s="35">
        <v>27</v>
      </c>
      <c r="H475" s="35">
        <v>35</v>
      </c>
    </row>
    <row r="476" spans="1:8" ht="14.4" x14ac:dyDescent="0.3">
      <c r="A476" s="34" t="s">
        <v>948</v>
      </c>
      <c r="B476" s="34" t="s">
        <v>106</v>
      </c>
      <c r="C476" s="34" t="s">
        <v>1522</v>
      </c>
      <c r="D476" s="34" t="s">
        <v>27</v>
      </c>
      <c r="E476" s="34" t="s">
        <v>1368</v>
      </c>
      <c r="F476" s="34" t="s">
        <v>762</v>
      </c>
      <c r="G476" s="35">
        <v>141</v>
      </c>
      <c r="H476" s="35">
        <v>200</v>
      </c>
    </row>
    <row r="477" spans="1:8" ht="14.4" x14ac:dyDescent="0.3">
      <c r="A477" s="34" t="s">
        <v>948</v>
      </c>
      <c r="B477" s="34" t="s">
        <v>106</v>
      </c>
      <c r="C477" s="34" t="s">
        <v>1522</v>
      </c>
      <c r="D477" s="34" t="s">
        <v>27</v>
      </c>
      <c r="E477" s="34" t="s">
        <v>1370</v>
      </c>
      <c r="F477" s="34" t="s">
        <v>767</v>
      </c>
      <c r="G477" s="35">
        <v>141</v>
      </c>
      <c r="H477" s="35">
        <v>200</v>
      </c>
    </row>
    <row r="478" spans="1:8" ht="14.4" x14ac:dyDescent="0.3">
      <c r="A478" s="34" t="s">
        <v>949</v>
      </c>
      <c r="B478" s="34" t="s">
        <v>950</v>
      </c>
      <c r="C478" s="34" t="s">
        <v>1522</v>
      </c>
      <c r="D478" s="34" t="s">
        <v>27</v>
      </c>
      <c r="E478" s="34" t="s">
        <v>1956</v>
      </c>
      <c r="F478" s="34" t="s">
        <v>776</v>
      </c>
      <c r="G478" s="35">
        <v>22</v>
      </c>
      <c r="H478" s="35">
        <v>30</v>
      </c>
    </row>
    <row r="479" spans="1:8" ht="14.4" x14ac:dyDescent="0.3">
      <c r="A479" s="34" t="s">
        <v>951</v>
      </c>
      <c r="B479" s="34" t="s">
        <v>232</v>
      </c>
      <c r="C479" s="34" t="s">
        <v>1522</v>
      </c>
      <c r="D479" s="34" t="s">
        <v>9</v>
      </c>
      <c r="E479" s="34" t="s">
        <v>1957</v>
      </c>
      <c r="F479" s="34" t="s">
        <v>762</v>
      </c>
      <c r="G479" s="35">
        <v>5</v>
      </c>
      <c r="H479" s="35">
        <v>20</v>
      </c>
    </row>
    <row r="480" spans="1:8" ht="14.4" x14ac:dyDescent="0.3">
      <c r="A480" s="34" t="s">
        <v>951</v>
      </c>
      <c r="B480" s="34" t="s">
        <v>232</v>
      </c>
      <c r="C480" s="34" t="s">
        <v>1522</v>
      </c>
      <c r="D480" s="34" t="s">
        <v>9</v>
      </c>
      <c r="E480" s="34" t="s">
        <v>1958</v>
      </c>
      <c r="F480" s="34" t="s">
        <v>767</v>
      </c>
      <c r="G480" s="35">
        <v>5</v>
      </c>
      <c r="H480" s="35">
        <v>20</v>
      </c>
    </row>
    <row r="481" spans="1:8" ht="14.4" x14ac:dyDescent="0.3">
      <c r="A481" s="34" t="s">
        <v>951</v>
      </c>
      <c r="B481" s="34" t="s">
        <v>232</v>
      </c>
      <c r="C481" s="34" t="s">
        <v>1522</v>
      </c>
      <c r="D481" s="34" t="s">
        <v>9</v>
      </c>
      <c r="E481" s="34" t="s">
        <v>1394</v>
      </c>
      <c r="F481" s="34" t="s">
        <v>762</v>
      </c>
      <c r="G481" s="35">
        <v>41</v>
      </c>
      <c r="H481" s="35">
        <v>100</v>
      </c>
    </row>
    <row r="482" spans="1:8" ht="14.4" x14ac:dyDescent="0.3">
      <c r="A482" s="34" t="s">
        <v>951</v>
      </c>
      <c r="B482" s="34" t="s">
        <v>232</v>
      </c>
      <c r="C482" s="34" t="s">
        <v>1522</v>
      </c>
      <c r="D482" s="34" t="s">
        <v>9</v>
      </c>
      <c r="E482" s="34" t="s">
        <v>1396</v>
      </c>
      <c r="F482" s="34" t="s">
        <v>767</v>
      </c>
      <c r="G482" s="35">
        <v>41</v>
      </c>
      <c r="H482" s="35">
        <v>100</v>
      </c>
    </row>
    <row r="483" spans="1:8" ht="14.4" x14ac:dyDescent="0.3">
      <c r="A483" s="34" t="s">
        <v>952</v>
      </c>
      <c r="B483" s="34" t="s">
        <v>131</v>
      </c>
      <c r="C483" s="34" t="s">
        <v>1522</v>
      </c>
      <c r="D483" s="34" t="s">
        <v>773</v>
      </c>
      <c r="E483" s="34" t="s">
        <v>1959</v>
      </c>
      <c r="F483" s="34" t="s">
        <v>762</v>
      </c>
      <c r="G483" s="35">
        <v>28</v>
      </c>
      <c r="H483" s="35">
        <v>40</v>
      </c>
    </row>
    <row r="484" spans="1:8" ht="14.4" x14ac:dyDescent="0.3">
      <c r="A484" s="34" t="s">
        <v>952</v>
      </c>
      <c r="B484" s="34" t="s">
        <v>131</v>
      </c>
      <c r="C484" s="34" t="s">
        <v>1522</v>
      </c>
      <c r="D484" s="34" t="s">
        <v>773</v>
      </c>
      <c r="E484" s="34" t="s">
        <v>1960</v>
      </c>
      <c r="F484" s="34" t="s">
        <v>767</v>
      </c>
      <c r="G484" s="35">
        <v>28</v>
      </c>
      <c r="H484" s="35">
        <v>40</v>
      </c>
    </row>
    <row r="485" spans="1:8" ht="14.4" x14ac:dyDescent="0.3">
      <c r="A485" s="34" t="s">
        <v>952</v>
      </c>
      <c r="B485" s="34" t="s">
        <v>131</v>
      </c>
      <c r="C485" s="34" t="s">
        <v>1522</v>
      </c>
      <c r="D485" s="34" t="s">
        <v>320</v>
      </c>
      <c r="E485" s="34" t="s">
        <v>1380</v>
      </c>
      <c r="F485" s="34" t="s">
        <v>762</v>
      </c>
      <c r="G485" s="35">
        <v>148</v>
      </c>
      <c r="H485" s="35">
        <v>200</v>
      </c>
    </row>
    <row r="486" spans="1:8" ht="14.4" x14ac:dyDescent="0.3">
      <c r="A486" s="34" t="s">
        <v>952</v>
      </c>
      <c r="B486" s="34" t="s">
        <v>131</v>
      </c>
      <c r="C486" s="34" t="s">
        <v>1522</v>
      </c>
      <c r="D486" s="34" t="s">
        <v>320</v>
      </c>
      <c r="E486" s="34" t="s">
        <v>1382</v>
      </c>
      <c r="F486" s="34" t="s">
        <v>767</v>
      </c>
      <c r="G486" s="35">
        <v>148</v>
      </c>
      <c r="H486" s="35">
        <v>200</v>
      </c>
    </row>
    <row r="487" spans="1:8" ht="14.4" x14ac:dyDescent="0.3">
      <c r="A487" s="34" t="s">
        <v>953</v>
      </c>
      <c r="B487" s="34" t="s">
        <v>954</v>
      </c>
      <c r="C487" s="34" t="s">
        <v>1522</v>
      </c>
      <c r="D487" s="34" t="s">
        <v>48</v>
      </c>
      <c r="E487" s="34" t="s">
        <v>1961</v>
      </c>
      <c r="F487" s="34" t="s">
        <v>776</v>
      </c>
      <c r="G487" s="35">
        <v>8</v>
      </c>
      <c r="H487" s="35">
        <v>100</v>
      </c>
    </row>
    <row r="488" spans="1:8" ht="14.4" x14ac:dyDescent="0.3">
      <c r="A488" s="34" t="s">
        <v>955</v>
      </c>
      <c r="B488" s="34" t="s">
        <v>275</v>
      </c>
      <c r="C488" s="34" t="s">
        <v>1522</v>
      </c>
      <c r="D488" s="34" t="s">
        <v>48</v>
      </c>
      <c r="E488" s="34" t="s">
        <v>1495</v>
      </c>
      <c r="F488" s="34" t="s">
        <v>762</v>
      </c>
      <c r="G488" s="35">
        <v>15</v>
      </c>
      <c r="H488" s="35">
        <v>100</v>
      </c>
    </row>
    <row r="489" spans="1:8" ht="14.4" x14ac:dyDescent="0.3">
      <c r="A489" s="34" t="s">
        <v>955</v>
      </c>
      <c r="B489" s="34" t="s">
        <v>275</v>
      </c>
      <c r="C489" s="34" t="s">
        <v>1522</v>
      </c>
      <c r="D489" s="34" t="s">
        <v>48</v>
      </c>
      <c r="E489" s="34" t="s">
        <v>1496</v>
      </c>
      <c r="F489" s="34" t="s">
        <v>767</v>
      </c>
      <c r="G489" s="35">
        <v>15</v>
      </c>
      <c r="H489" s="35">
        <v>100</v>
      </c>
    </row>
    <row r="490" spans="1:8" ht="14.4" x14ac:dyDescent="0.3">
      <c r="A490" s="34" t="s">
        <v>956</v>
      </c>
      <c r="B490" s="34" t="s">
        <v>957</v>
      </c>
      <c r="C490" s="34" t="s">
        <v>1522</v>
      </c>
      <c r="D490" s="34" t="s">
        <v>958</v>
      </c>
      <c r="E490" s="34" t="s">
        <v>959</v>
      </c>
      <c r="F490" s="34" t="s">
        <v>767</v>
      </c>
      <c r="G490" s="35">
        <v>28</v>
      </c>
      <c r="H490" s="35">
        <v>100</v>
      </c>
    </row>
    <row r="491" spans="1:8" ht="14.4" x14ac:dyDescent="0.3">
      <c r="A491" s="34" t="s">
        <v>960</v>
      </c>
      <c r="B491" s="34" t="s">
        <v>961</v>
      </c>
      <c r="C491" s="34" t="s">
        <v>1522</v>
      </c>
      <c r="D491" s="34" t="s">
        <v>812</v>
      </c>
      <c r="E491" s="34" t="s">
        <v>1444</v>
      </c>
      <c r="F491" s="34" t="s">
        <v>762</v>
      </c>
      <c r="G491" s="35">
        <v>68</v>
      </c>
      <c r="H491" s="35">
        <v>100</v>
      </c>
    </row>
    <row r="492" spans="1:8" ht="14.4" x14ac:dyDescent="0.3">
      <c r="A492" s="34" t="s">
        <v>960</v>
      </c>
      <c r="B492" s="34" t="s">
        <v>961</v>
      </c>
      <c r="C492" s="34" t="s">
        <v>1522</v>
      </c>
      <c r="D492" s="34" t="s">
        <v>812</v>
      </c>
      <c r="E492" s="34" t="s">
        <v>1445</v>
      </c>
      <c r="F492" s="34" t="s">
        <v>767</v>
      </c>
      <c r="G492" s="35">
        <v>68</v>
      </c>
      <c r="H492" s="35">
        <v>100</v>
      </c>
    </row>
    <row r="493" spans="1:8" ht="14.4" x14ac:dyDescent="0.3">
      <c r="A493" s="34" t="s">
        <v>960</v>
      </c>
      <c r="B493" s="34" t="s">
        <v>961</v>
      </c>
      <c r="C493" s="34" t="s">
        <v>1522</v>
      </c>
      <c r="D493" s="34" t="s">
        <v>812</v>
      </c>
      <c r="E493" s="34" t="s">
        <v>1446</v>
      </c>
      <c r="F493" s="34" t="s">
        <v>767</v>
      </c>
      <c r="G493" s="35">
        <v>0</v>
      </c>
      <c r="H493" s="35">
        <v>20</v>
      </c>
    </row>
    <row r="494" spans="1:8" ht="14.4" x14ac:dyDescent="0.3">
      <c r="A494" s="34" t="s">
        <v>960</v>
      </c>
      <c r="B494" s="34" t="s">
        <v>961</v>
      </c>
      <c r="C494" s="34" t="s">
        <v>1522</v>
      </c>
      <c r="D494" s="34" t="s">
        <v>812</v>
      </c>
      <c r="E494" s="34" t="s">
        <v>1447</v>
      </c>
      <c r="F494" s="34" t="s">
        <v>767</v>
      </c>
      <c r="G494" s="35">
        <v>0</v>
      </c>
      <c r="H494" s="35">
        <v>20</v>
      </c>
    </row>
    <row r="495" spans="1:8" ht="14.4" x14ac:dyDescent="0.3">
      <c r="A495" s="34" t="s">
        <v>960</v>
      </c>
      <c r="B495" s="34" t="s">
        <v>961</v>
      </c>
      <c r="C495" s="34" t="s">
        <v>1522</v>
      </c>
      <c r="D495" s="34" t="s">
        <v>812</v>
      </c>
      <c r="E495" s="34" t="s">
        <v>1448</v>
      </c>
      <c r="F495" s="34" t="s">
        <v>767</v>
      </c>
      <c r="G495" s="35">
        <v>0</v>
      </c>
      <c r="H495" s="35">
        <v>20</v>
      </c>
    </row>
    <row r="496" spans="1:8" ht="14.4" x14ac:dyDescent="0.3">
      <c r="A496" s="34" t="s">
        <v>960</v>
      </c>
      <c r="B496" s="34" t="s">
        <v>961</v>
      </c>
      <c r="C496" s="34" t="s">
        <v>1522</v>
      </c>
      <c r="D496" s="34" t="s">
        <v>812</v>
      </c>
      <c r="E496" s="34" t="s">
        <v>1449</v>
      </c>
      <c r="F496" s="34" t="s">
        <v>767</v>
      </c>
      <c r="G496" s="35">
        <v>0</v>
      </c>
      <c r="H496" s="35">
        <v>20</v>
      </c>
    </row>
    <row r="497" spans="1:8" ht="14.4" x14ac:dyDescent="0.3">
      <c r="A497" s="34" t="s">
        <v>962</v>
      </c>
      <c r="B497" s="34" t="s">
        <v>963</v>
      </c>
      <c r="C497" s="34" t="s">
        <v>1522</v>
      </c>
      <c r="D497" s="34" t="s">
        <v>812</v>
      </c>
      <c r="E497" s="34" t="s">
        <v>1962</v>
      </c>
      <c r="F497" s="34" t="s">
        <v>776</v>
      </c>
      <c r="G497" s="35">
        <v>0</v>
      </c>
      <c r="H497" s="35">
        <v>100</v>
      </c>
    </row>
    <row r="498" spans="1:8" ht="14.4" x14ac:dyDescent="0.3">
      <c r="A498" s="34" t="s">
        <v>964</v>
      </c>
      <c r="B498" s="34" t="s">
        <v>965</v>
      </c>
      <c r="C498" s="34" t="s">
        <v>1522</v>
      </c>
      <c r="D498" s="34" t="s">
        <v>48</v>
      </c>
      <c r="E498" s="34" t="s">
        <v>1963</v>
      </c>
      <c r="F498" s="34" t="s">
        <v>837</v>
      </c>
      <c r="G498" s="35">
        <v>11</v>
      </c>
      <c r="H498" s="35">
        <v>20</v>
      </c>
    </row>
    <row r="499" spans="1:8" ht="14.4" x14ac:dyDescent="0.3">
      <c r="A499" s="34" t="s">
        <v>964</v>
      </c>
      <c r="B499" s="34" t="s">
        <v>965</v>
      </c>
      <c r="C499" s="34" t="s">
        <v>1522</v>
      </c>
      <c r="D499" s="34" t="s">
        <v>48</v>
      </c>
      <c r="E499" s="34" t="s">
        <v>1406</v>
      </c>
      <c r="F499" s="34" t="s">
        <v>767</v>
      </c>
      <c r="G499" s="35">
        <v>46</v>
      </c>
      <c r="H499" s="35">
        <v>100</v>
      </c>
    </row>
    <row r="500" spans="1:8" ht="14.4" x14ac:dyDescent="0.3">
      <c r="A500" s="34" t="s">
        <v>1964</v>
      </c>
      <c r="B500" s="34" t="s">
        <v>108</v>
      </c>
      <c r="C500" s="34" t="s">
        <v>1522</v>
      </c>
      <c r="D500" s="34" t="s">
        <v>2379</v>
      </c>
      <c r="E500" s="34" t="s">
        <v>1965</v>
      </c>
      <c r="F500" s="34" t="s">
        <v>762</v>
      </c>
      <c r="G500" s="35">
        <v>3</v>
      </c>
      <c r="H500" s="35">
        <v>10</v>
      </c>
    </row>
    <row r="501" spans="1:8" ht="14.4" x14ac:dyDescent="0.3">
      <c r="A501" s="34" t="s">
        <v>1964</v>
      </c>
      <c r="B501" s="34" t="s">
        <v>108</v>
      </c>
      <c r="C501" s="34" t="s">
        <v>1522</v>
      </c>
      <c r="D501" s="34" t="s">
        <v>2379</v>
      </c>
      <c r="E501" s="34" t="s">
        <v>1966</v>
      </c>
      <c r="F501" s="34" t="s">
        <v>767</v>
      </c>
      <c r="G501" s="35">
        <v>3</v>
      </c>
      <c r="H501" s="35">
        <v>10</v>
      </c>
    </row>
    <row r="502" spans="1:8" ht="14.4" x14ac:dyDescent="0.3">
      <c r="A502" s="34" t="s">
        <v>1964</v>
      </c>
      <c r="B502" s="34" t="s">
        <v>108</v>
      </c>
      <c r="C502" s="34" t="s">
        <v>1522</v>
      </c>
      <c r="D502" s="34" t="s">
        <v>2379</v>
      </c>
      <c r="E502" s="34" t="s">
        <v>1967</v>
      </c>
      <c r="F502" s="34" t="s">
        <v>837</v>
      </c>
      <c r="G502" s="35">
        <v>3</v>
      </c>
      <c r="H502" s="35">
        <v>10</v>
      </c>
    </row>
    <row r="503" spans="1:8" ht="14.4" x14ac:dyDescent="0.3">
      <c r="A503" s="34" t="s">
        <v>1964</v>
      </c>
      <c r="B503" s="34" t="s">
        <v>108</v>
      </c>
      <c r="C503" s="34" t="s">
        <v>1522</v>
      </c>
      <c r="D503" s="34" t="s">
        <v>219</v>
      </c>
      <c r="E503" s="34" t="s">
        <v>1487</v>
      </c>
      <c r="F503" s="34" t="s">
        <v>762</v>
      </c>
      <c r="G503" s="35">
        <v>25</v>
      </c>
      <c r="H503" s="35">
        <v>100</v>
      </c>
    </row>
    <row r="504" spans="1:8" ht="14.4" x14ac:dyDescent="0.3">
      <c r="A504" s="34" t="s">
        <v>1964</v>
      </c>
      <c r="B504" s="34" t="s">
        <v>108</v>
      </c>
      <c r="C504" s="34" t="s">
        <v>1522</v>
      </c>
      <c r="D504" s="34" t="s">
        <v>219</v>
      </c>
      <c r="E504" s="34" t="s">
        <v>1488</v>
      </c>
      <c r="F504" s="34" t="s">
        <v>767</v>
      </c>
      <c r="G504" s="35">
        <v>25</v>
      </c>
      <c r="H504" s="35">
        <v>100</v>
      </c>
    </row>
    <row r="505" spans="1:8" ht="14.4" x14ac:dyDescent="0.3">
      <c r="A505" s="34" t="s">
        <v>1968</v>
      </c>
      <c r="B505" s="34" t="s">
        <v>1969</v>
      </c>
      <c r="C505" s="34" t="s">
        <v>1522</v>
      </c>
      <c r="D505" s="34" t="s">
        <v>539</v>
      </c>
      <c r="E505" s="34" t="s">
        <v>1970</v>
      </c>
      <c r="F505" s="34" t="s">
        <v>762</v>
      </c>
      <c r="G505" s="35">
        <v>8</v>
      </c>
      <c r="H505" s="35">
        <v>100</v>
      </c>
    </row>
    <row r="506" spans="1:8" ht="14.4" x14ac:dyDescent="0.3">
      <c r="A506" s="34" t="s">
        <v>1968</v>
      </c>
      <c r="B506" s="34" t="s">
        <v>1969</v>
      </c>
      <c r="C506" s="34" t="s">
        <v>1522</v>
      </c>
      <c r="D506" s="34" t="s">
        <v>539</v>
      </c>
      <c r="E506" s="34" t="s">
        <v>1971</v>
      </c>
      <c r="F506" s="34" t="s">
        <v>767</v>
      </c>
      <c r="G506" s="35">
        <v>8</v>
      </c>
      <c r="H506" s="35">
        <v>100</v>
      </c>
    </row>
    <row r="507" spans="1:8" ht="14.4" x14ac:dyDescent="0.3">
      <c r="A507" s="34" t="s">
        <v>1972</v>
      </c>
      <c r="B507" s="34" t="s">
        <v>1973</v>
      </c>
      <c r="C507" s="34" t="s">
        <v>1522</v>
      </c>
      <c r="D507" s="34" t="s">
        <v>2342</v>
      </c>
      <c r="E507" s="34" t="s">
        <v>1974</v>
      </c>
      <c r="F507" s="34" t="s">
        <v>762</v>
      </c>
      <c r="G507" s="35">
        <v>5</v>
      </c>
      <c r="H507" s="35">
        <v>20</v>
      </c>
    </row>
    <row r="508" spans="1:8" ht="14.4" x14ac:dyDescent="0.3">
      <c r="A508" s="34" t="s">
        <v>1972</v>
      </c>
      <c r="B508" s="34" t="s">
        <v>1973</v>
      </c>
      <c r="C508" s="34" t="s">
        <v>1522</v>
      </c>
      <c r="D508" s="34" t="s">
        <v>2342</v>
      </c>
      <c r="E508" s="34" t="s">
        <v>1975</v>
      </c>
      <c r="F508" s="34" t="s">
        <v>767</v>
      </c>
      <c r="G508" s="35">
        <v>5</v>
      </c>
      <c r="H508" s="35">
        <v>20</v>
      </c>
    </row>
    <row r="509" spans="1:8" ht="14.4" x14ac:dyDescent="0.3">
      <c r="A509" s="34" t="s">
        <v>1972</v>
      </c>
      <c r="B509" s="34" t="s">
        <v>1973</v>
      </c>
      <c r="C509" s="34" t="s">
        <v>1522</v>
      </c>
      <c r="D509" s="34" t="s">
        <v>2342</v>
      </c>
      <c r="E509" s="34" t="s">
        <v>1976</v>
      </c>
      <c r="F509" s="34" t="s">
        <v>837</v>
      </c>
      <c r="G509" s="35">
        <v>5</v>
      </c>
      <c r="H509" s="35">
        <v>20</v>
      </c>
    </row>
    <row r="510" spans="1:8" ht="14.4" x14ac:dyDescent="0.3">
      <c r="A510" s="34" t="s">
        <v>1972</v>
      </c>
      <c r="B510" s="34" t="s">
        <v>1973</v>
      </c>
      <c r="C510" s="34" t="s">
        <v>1522</v>
      </c>
      <c r="D510" s="34" t="s">
        <v>743</v>
      </c>
      <c r="E510" s="34" t="s">
        <v>1410</v>
      </c>
      <c r="F510" s="34" t="s">
        <v>762</v>
      </c>
      <c r="G510" s="35">
        <v>41</v>
      </c>
      <c r="H510" s="35">
        <v>100</v>
      </c>
    </row>
    <row r="511" spans="1:8" ht="14.4" x14ac:dyDescent="0.3">
      <c r="A511" s="34" t="s">
        <v>1972</v>
      </c>
      <c r="B511" s="34" t="s">
        <v>1973</v>
      </c>
      <c r="C511" s="34" t="s">
        <v>1522</v>
      </c>
      <c r="E511" s="34" t="s">
        <v>1420</v>
      </c>
      <c r="F511" s="34" t="s">
        <v>767</v>
      </c>
      <c r="G511" s="35">
        <v>41</v>
      </c>
      <c r="H511" s="35">
        <v>100</v>
      </c>
    </row>
    <row r="512" spans="1:8" ht="14.4" x14ac:dyDescent="0.3">
      <c r="A512" s="34" t="s">
        <v>1972</v>
      </c>
      <c r="B512" s="34" t="s">
        <v>1973</v>
      </c>
      <c r="C512" s="34" t="s">
        <v>1522</v>
      </c>
      <c r="D512" s="34" t="s">
        <v>743</v>
      </c>
      <c r="E512" s="34" t="s">
        <v>1422</v>
      </c>
      <c r="F512" s="34" t="s">
        <v>767</v>
      </c>
      <c r="G512" s="35">
        <v>0</v>
      </c>
      <c r="H512" s="35">
        <v>20</v>
      </c>
    </row>
    <row r="513" spans="1:8" ht="14.4" x14ac:dyDescent="0.3">
      <c r="A513" s="34" t="s">
        <v>1972</v>
      </c>
      <c r="B513" s="34" t="s">
        <v>1973</v>
      </c>
      <c r="C513" s="34" t="s">
        <v>1522</v>
      </c>
      <c r="D513" s="34" t="s">
        <v>743</v>
      </c>
      <c r="E513" s="34" t="s">
        <v>1424</v>
      </c>
      <c r="F513" s="34" t="s">
        <v>767</v>
      </c>
      <c r="G513" s="35">
        <v>0</v>
      </c>
      <c r="H513" s="35">
        <v>20</v>
      </c>
    </row>
    <row r="514" spans="1:8" ht="14.4" x14ac:dyDescent="0.3">
      <c r="A514" s="34" t="s">
        <v>1972</v>
      </c>
      <c r="B514" s="34" t="s">
        <v>1973</v>
      </c>
      <c r="C514" s="34" t="s">
        <v>1522</v>
      </c>
      <c r="D514" s="34" t="s">
        <v>743</v>
      </c>
      <c r="E514" s="34" t="s">
        <v>1426</v>
      </c>
      <c r="F514" s="34" t="s">
        <v>767</v>
      </c>
      <c r="G514" s="35">
        <v>0</v>
      </c>
      <c r="H514" s="35">
        <v>20</v>
      </c>
    </row>
    <row r="515" spans="1:8" ht="14.4" x14ac:dyDescent="0.3">
      <c r="A515" s="34" t="s">
        <v>1977</v>
      </c>
      <c r="B515" s="34" t="s">
        <v>1978</v>
      </c>
      <c r="C515" s="34" t="s">
        <v>1522</v>
      </c>
      <c r="D515" s="34" t="s">
        <v>2342</v>
      </c>
      <c r="E515" s="34" t="s">
        <v>1979</v>
      </c>
      <c r="F515" s="34" t="s">
        <v>762</v>
      </c>
      <c r="G515" s="35">
        <v>11</v>
      </c>
      <c r="H515" s="35">
        <v>20</v>
      </c>
    </row>
    <row r="516" spans="1:8" ht="14.4" x14ac:dyDescent="0.3">
      <c r="A516" s="34" t="s">
        <v>1977</v>
      </c>
      <c r="B516" s="34" t="s">
        <v>1978</v>
      </c>
      <c r="C516" s="34" t="s">
        <v>1522</v>
      </c>
      <c r="D516" s="34" t="s">
        <v>2342</v>
      </c>
      <c r="E516" s="34" t="s">
        <v>1980</v>
      </c>
      <c r="F516" s="34" t="s">
        <v>837</v>
      </c>
      <c r="G516" s="35">
        <v>11</v>
      </c>
      <c r="H516" s="35">
        <v>20</v>
      </c>
    </row>
    <row r="517" spans="1:8" ht="14.4" x14ac:dyDescent="0.3">
      <c r="A517" s="34" t="s">
        <v>1977</v>
      </c>
      <c r="B517" s="34" t="s">
        <v>1978</v>
      </c>
      <c r="C517" s="34" t="s">
        <v>1522</v>
      </c>
      <c r="D517" s="34" t="s">
        <v>743</v>
      </c>
      <c r="E517" s="34" t="s">
        <v>1408</v>
      </c>
      <c r="F517" s="34" t="s">
        <v>762</v>
      </c>
      <c r="G517" s="35">
        <v>40</v>
      </c>
      <c r="H517" s="35">
        <v>100</v>
      </c>
    </row>
    <row r="518" spans="1:8" ht="14.4" x14ac:dyDescent="0.3">
      <c r="A518" s="34" t="s">
        <v>1977</v>
      </c>
      <c r="B518" s="34" t="s">
        <v>1978</v>
      </c>
      <c r="C518" s="34" t="s">
        <v>1522</v>
      </c>
      <c r="E518" s="34" t="s">
        <v>1412</v>
      </c>
      <c r="F518" s="34" t="s">
        <v>767</v>
      </c>
      <c r="G518" s="35">
        <v>40</v>
      </c>
      <c r="H518" s="35">
        <v>100</v>
      </c>
    </row>
    <row r="519" spans="1:8" ht="14.4" x14ac:dyDescent="0.3">
      <c r="A519" s="34" t="s">
        <v>1977</v>
      </c>
      <c r="B519" s="34" t="s">
        <v>1978</v>
      </c>
      <c r="C519" s="34" t="s">
        <v>1522</v>
      </c>
      <c r="D519" s="34" t="s">
        <v>743</v>
      </c>
      <c r="E519" s="34" t="s">
        <v>1415</v>
      </c>
      <c r="F519" s="34" t="s">
        <v>767</v>
      </c>
      <c r="G519" s="35">
        <v>0</v>
      </c>
      <c r="H519" s="35">
        <v>20</v>
      </c>
    </row>
    <row r="520" spans="1:8" ht="14.4" x14ac:dyDescent="0.3">
      <c r="A520" s="34" t="s">
        <v>1977</v>
      </c>
      <c r="B520" s="34" t="s">
        <v>1978</v>
      </c>
      <c r="C520" s="34" t="s">
        <v>1522</v>
      </c>
      <c r="D520" s="34" t="s">
        <v>743</v>
      </c>
      <c r="E520" s="34" t="s">
        <v>1417</v>
      </c>
      <c r="F520" s="34" t="s">
        <v>767</v>
      </c>
      <c r="G520" s="35">
        <v>0</v>
      </c>
      <c r="H520" s="35">
        <v>20</v>
      </c>
    </row>
    <row r="521" spans="1:8" ht="14.4" x14ac:dyDescent="0.3">
      <c r="A521" s="34" t="s">
        <v>1977</v>
      </c>
      <c r="B521" s="34" t="s">
        <v>1978</v>
      </c>
      <c r="C521" s="34" t="s">
        <v>1522</v>
      </c>
      <c r="D521" s="34" t="s">
        <v>743</v>
      </c>
      <c r="E521" s="34" t="s">
        <v>1981</v>
      </c>
      <c r="F521" s="34" t="s">
        <v>767</v>
      </c>
      <c r="G521" s="35">
        <v>0</v>
      </c>
      <c r="H521" s="35">
        <v>20</v>
      </c>
    </row>
    <row r="522" spans="1:8" ht="14.4" x14ac:dyDescent="0.3">
      <c r="A522" s="34" t="s">
        <v>1982</v>
      </c>
      <c r="B522" s="34" t="s">
        <v>104</v>
      </c>
      <c r="C522" s="34" t="s">
        <v>1522</v>
      </c>
      <c r="D522" s="34" t="s">
        <v>843</v>
      </c>
      <c r="E522" s="34" t="s">
        <v>1983</v>
      </c>
      <c r="F522" s="34" t="s">
        <v>762</v>
      </c>
      <c r="G522" s="35">
        <v>26</v>
      </c>
      <c r="H522" s="35">
        <v>35</v>
      </c>
    </row>
    <row r="523" spans="1:8" ht="14.4" x14ac:dyDescent="0.3">
      <c r="A523" s="34" t="s">
        <v>1982</v>
      </c>
      <c r="B523" s="34" t="s">
        <v>104</v>
      </c>
      <c r="C523" s="34" t="s">
        <v>1522</v>
      </c>
      <c r="D523" s="34" t="s">
        <v>843</v>
      </c>
      <c r="E523" s="34" t="s">
        <v>1984</v>
      </c>
      <c r="F523" s="34" t="s">
        <v>767</v>
      </c>
      <c r="G523" s="35">
        <v>26</v>
      </c>
      <c r="H523" s="35">
        <v>35</v>
      </c>
    </row>
    <row r="524" spans="1:8" ht="14.4" x14ac:dyDescent="0.3">
      <c r="A524" s="34" t="s">
        <v>1982</v>
      </c>
      <c r="B524" s="34" t="s">
        <v>104</v>
      </c>
      <c r="C524" s="34" t="s">
        <v>1522</v>
      </c>
      <c r="D524" s="34" t="s">
        <v>843</v>
      </c>
      <c r="E524" s="34" t="s">
        <v>1985</v>
      </c>
      <c r="F524" s="34" t="s">
        <v>837</v>
      </c>
      <c r="G524" s="35">
        <v>26</v>
      </c>
      <c r="H524" s="35">
        <v>35</v>
      </c>
    </row>
    <row r="525" spans="1:8" ht="14.4" x14ac:dyDescent="0.3">
      <c r="A525" s="34" t="s">
        <v>1982</v>
      </c>
      <c r="B525" s="34" t="s">
        <v>104</v>
      </c>
      <c r="C525" s="34" t="s">
        <v>1522</v>
      </c>
      <c r="D525" s="34" t="s">
        <v>539</v>
      </c>
      <c r="E525" s="34" t="s">
        <v>1388</v>
      </c>
      <c r="F525" s="34" t="s">
        <v>762</v>
      </c>
      <c r="G525" s="35">
        <v>128</v>
      </c>
      <c r="H525" s="35">
        <v>200</v>
      </c>
    </row>
    <row r="526" spans="1:8" ht="14.4" x14ac:dyDescent="0.3">
      <c r="A526" s="34" t="s">
        <v>1982</v>
      </c>
      <c r="B526" s="34" t="s">
        <v>104</v>
      </c>
      <c r="C526" s="34" t="s">
        <v>1522</v>
      </c>
      <c r="D526" s="34" t="s">
        <v>539</v>
      </c>
      <c r="E526" s="34" t="s">
        <v>1390</v>
      </c>
      <c r="F526" s="34" t="s">
        <v>767</v>
      </c>
      <c r="G526" s="35">
        <v>128</v>
      </c>
      <c r="H526" s="35">
        <v>200</v>
      </c>
    </row>
    <row r="527" spans="1:8" ht="14.4" x14ac:dyDescent="0.3">
      <c r="A527" s="34" t="s">
        <v>1986</v>
      </c>
      <c r="B527" s="34" t="s">
        <v>215</v>
      </c>
      <c r="C527" s="34" t="s">
        <v>1522</v>
      </c>
      <c r="D527" s="34" t="s">
        <v>539</v>
      </c>
      <c r="E527" s="34" t="s">
        <v>1987</v>
      </c>
      <c r="F527" s="34" t="s">
        <v>762</v>
      </c>
      <c r="G527" s="35">
        <v>15</v>
      </c>
      <c r="H527" s="35">
        <v>20</v>
      </c>
    </row>
    <row r="528" spans="1:8" ht="14.4" x14ac:dyDescent="0.3">
      <c r="A528" s="34" t="s">
        <v>1986</v>
      </c>
      <c r="B528" s="34" t="s">
        <v>215</v>
      </c>
      <c r="C528" s="34" t="s">
        <v>1522</v>
      </c>
      <c r="D528" s="34" t="s">
        <v>539</v>
      </c>
      <c r="E528" s="34" t="s">
        <v>1489</v>
      </c>
      <c r="F528" s="34" t="s">
        <v>762</v>
      </c>
      <c r="G528" s="35">
        <v>55</v>
      </c>
      <c r="H528" s="35">
        <v>100</v>
      </c>
    </row>
    <row r="529" spans="1:8" ht="14.4" x14ac:dyDescent="0.3">
      <c r="A529" s="34" t="s">
        <v>1988</v>
      </c>
      <c r="B529" s="34" t="s">
        <v>150</v>
      </c>
      <c r="C529" s="34" t="s">
        <v>1522</v>
      </c>
      <c r="D529" s="34" t="s">
        <v>207</v>
      </c>
      <c r="E529" s="34" t="s">
        <v>1989</v>
      </c>
      <c r="F529" s="34" t="s">
        <v>762</v>
      </c>
      <c r="G529" s="35">
        <v>4</v>
      </c>
      <c r="H529" s="35">
        <v>100</v>
      </c>
    </row>
    <row r="530" spans="1:8" ht="14.4" x14ac:dyDescent="0.3">
      <c r="A530" s="34" t="s">
        <v>1988</v>
      </c>
      <c r="B530" s="34" t="s">
        <v>150</v>
      </c>
      <c r="C530" s="34" t="s">
        <v>1522</v>
      </c>
      <c r="D530" s="34" t="s">
        <v>207</v>
      </c>
      <c r="E530" s="34" t="s">
        <v>1990</v>
      </c>
      <c r="F530" s="34" t="s">
        <v>767</v>
      </c>
      <c r="G530" s="35">
        <v>4</v>
      </c>
      <c r="H530" s="35">
        <v>100</v>
      </c>
    </row>
    <row r="531" spans="1:8" ht="14.4" x14ac:dyDescent="0.3">
      <c r="A531" s="34" t="s">
        <v>1991</v>
      </c>
      <c r="B531" s="34" t="s">
        <v>1992</v>
      </c>
      <c r="C531" s="34" t="s">
        <v>1522</v>
      </c>
      <c r="D531" s="34" t="s">
        <v>944</v>
      </c>
      <c r="E531" s="34" t="s">
        <v>1993</v>
      </c>
      <c r="F531" s="34" t="s">
        <v>762</v>
      </c>
      <c r="G531" s="35">
        <v>6</v>
      </c>
      <c r="H531" s="35">
        <v>10</v>
      </c>
    </row>
    <row r="532" spans="1:8" ht="14.4" x14ac:dyDescent="0.3">
      <c r="A532" s="34" t="s">
        <v>1991</v>
      </c>
      <c r="B532" s="34" t="s">
        <v>1992</v>
      </c>
      <c r="C532" s="34" t="s">
        <v>1522</v>
      </c>
      <c r="D532" s="34" t="s">
        <v>944</v>
      </c>
      <c r="E532" s="34" t="s">
        <v>1994</v>
      </c>
      <c r="F532" s="34" t="s">
        <v>767</v>
      </c>
      <c r="G532" s="35">
        <v>6</v>
      </c>
      <c r="H532" s="35">
        <v>10</v>
      </c>
    </row>
    <row r="533" spans="1:8" ht="14.4" x14ac:dyDescent="0.3">
      <c r="A533" s="34" t="s">
        <v>1991</v>
      </c>
      <c r="B533" s="34" t="s">
        <v>1992</v>
      </c>
      <c r="C533" s="34" t="s">
        <v>1522</v>
      </c>
      <c r="D533" s="34" t="s">
        <v>944</v>
      </c>
      <c r="E533" s="34" t="s">
        <v>1995</v>
      </c>
      <c r="F533" s="34" t="s">
        <v>762</v>
      </c>
      <c r="G533" s="35">
        <v>20</v>
      </c>
      <c r="H533" s="35">
        <v>20</v>
      </c>
    </row>
    <row r="534" spans="1:8" ht="14.4" x14ac:dyDescent="0.3">
      <c r="A534" s="34" t="s">
        <v>1991</v>
      </c>
      <c r="B534" s="34" t="s">
        <v>1992</v>
      </c>
      <c r="C534" s="34" t="s">
        <v>1522</v>
      </c>
      <c r="D534" s="34" t="s">
        <v>944</v>
      </c>
      <c r="E534" s="34" t="s">
        <v>1996</v>
      </c>
      <c r="F534" s="34" t="s">
        <v>767</v>
      </c>
      <c r="G534" s="35">
        <v>20</v>
      </c>
      <c r="H534" s="35">
        <v>20</v>
      </c>
    </row>
    <row r="535" spans="1:8" ht="14.4" x14ac:dyDescent="0.3">
      <c r="A535" s="34" t="s">
        <v>1991</v>
      </c>
      <c r="B535" s="34" t="s">
        <v>1992</v>
      </c>
      <c r="C535" s="34" t="s">
        <v>1522</v>
      </c>
      <c r="D535" s="34" t="s">
        <v>944</v>
      </c>
      <c r="E535" s="34" t="s">
        <v>1344</v>
      </c>
      <c r="F535" s="34" t="s">
        <v>762</v>
      </c>
      <c r="G535" s="35">
        <v>1</v>
      </c>
      <c r="H535" s="35">
        <v>100</v>
      </c>
    </row>
    <row r="536" spans="1:8" ht="14.4" x14ac:dyDescent="0.3">
      <c r="A536" s="34" t="s">
        <v>1991</v>
      </c>
      <c r="B536" s="34" t="s">
        <v>1992</v>
      </c>
      <c r="C536" s="34" t="s">
        <v>1522</v>
      </c>
      <c r="D536" s="34" t="s">
        <v>944</v>
      </c>
      <c r="E536" s="34" t="s">
        <v>1346</v>
      </c>
      <c r="F536" s="34" t="s">
        <v>767</v>
      </c>
      <c r="G536" s="35">
        <v>1</v>
      </c>
      <c r="H536" s="35">
        <v>100</v>
      </c>
    </row>
    <row r="537" spans="1:8" ht="14.4" x14ac:dyDescent="0.3">
      <c r="A537" s="34" t="s">
        <v>1991</v>
      </c>
      <c r="B537" s="34" t="s">
        <v>1992</v>
      </c>
      <c r="C537" s="34" t="s">
        <v>1522</v>
      </c>
      <c r="D537" s="34" t="s">
        <v>944</v>
      </c>
      <c r="E537" s="34" t="s">
        <v>1345</v>
      </c>
      <c r="F537" s="34" t="s">
        <v>762</v>
      </c>
      <c r="G537" s="35">
        <v>13</v>
      </c>
      <c r="H537" s="35">
        <v>100</v>
      </c>
    </row>
    <row r="538" spans="1:8" ht="14.4" x14ac:dyDescent="0.3">
      <c r="A538" s="34" t="s">
        <v>1991</v>
      </c>
      <c r="B538" s="34" t="s">
        <v>1992</v>
      </c>
      <c r="C538" s="34" t="s">
        <v>1522</v>
      </c>
      <c r="D538" s="34" t="s">
        <v>944</v>
      </c>
      <c r="E538" s="34" t="s">
        <v>1347</v>
      </c>
      <c r="F538" s="34" t="s">
        <v>767</v>
      </c>
      <c r="G538" s="35">
        <v>13</v>
      </c>
      <c r="H538" s="35">
        <v>100</v>
      </c>
    </row>
    <row r="539" spans="1:8" ht="14.4" x14ac:dyDescent="0.3">
      <c r="A539" s="34" t="s">
        <v>1997</v>
      </c>
      <c r="B539" s="34" t="s">
        <v>1998</v>
      </c>
      <c r="C539" s="34" t="s">
        <v>1522</v>
      </c>
      <c r="D539" s="34" t="s">
        <v>853</v>
      </c>
      <c r="E539" s="34" t="s">
        <v>1999</v>
      </c>
      <c r="F539" s="34" t="s">
        <v>762</v>
      </c>
      <c r="G539" s="35">
        <v>4</v>
      </c>
      <c r="H539" s="35">
        <v>20</v>
      </c>
    </row>
    <row r="540" spans="1:8" ht="14.4" x14ac:dyDescent="0.3">
      <c r="A540" s="34" t="s">
        <v>1997</v>
      </c>
      <c r="B540" s="34" t="s">
        <v>1998</v>
      </c>
      <c r="C540" s="34" t="s">
        <v>1522</v>
      </c>
      <c r="D540" s="34" t="s">
        <v>853</v>
      </c>
      <c r="E540" s="34" t="s">
        <v>2000</v>
      </c>
      <c r="F540" s="34" t="s">
        <v>767</v>
      </c>
      <c r="G540" s="35">
        <v>4</v>
      </c>
      <c r="H540" s="35">
        <v>20</v>
      </c>
    </row>
    <row r="541" spans="1:8" ht="14.4" x14ac:dyDescent="0.3">
      <c r="A541" s="34" t="s">
        <v>1997</v>
      </c>
      <c r="B541" s="34" t="s">
        <v>1998</v>
      </c>
      <c r="C541" s="34" t="s">
        <v>1522</v>
      </c>
      <c r="D541" s="34" t="s">
        <v>853</v>
      </c>
      <c r="E541" s="34" t="s">
        <v>1481</v>
      </c>
      <c r="F541" s="34" t="s">
        <v>762</v>
      </c>
      <c r="G541" s="35">
        <v>45</v>
      </c>
      <c r="H541" s="35">
        <v>100</v>
      </c>
    </row>
    <row r="542" spans="1:8" ht="14.4" x14ac:dyDescent="0.3">
      <c r="A542" s="34" t="s">
        <v>1997</v>
      </c>
      <c r="B542" s="34" t="s">
        <v>1998</v>
      </c>
      <c r="C542" s="34" t="s">
        <v>1522</v>
      </c>
      <c r="D542" s="34" t="s">
        <v>853</v>
      </c>
      <c r="E542" s="34" t="s">
        <v>1482</v>
      </c>
      <c r="F542" s="34" t="s">
        <v>767</v>
      </c>
      <c r="G542" s="35">
        <v>45</v>
      </c>
      <c r="H542" s="35">
        <v>100</v>
      </c>
    </row>
    <row r="543" spans="1:8" ht="14.4" x14ac:dyDescent="0.3">
      <c r="A543" s="34" t="s">
        <v>966</v>
      </c>
      <c r="B543" s="34" t="s">
        <v>967</v>
      </c>
      <c r="C543" s="34" t="s">
        <v>1522</v>
      </c>
      <c r="D543" s="34" t="s">
        <v>849</v>
      </c>
      <c r="E543" s="34" t="s">
        <v>2001</v>
      </c>
      <c r="F543" s="34" t="s">
        <v>776</v>
      </c>
      <c r="G543" s="35">
        <v>1</v>
      </c>
      <c r="H543" s="35">
        <v>200</v>
      </c>
    </row>
    <row r="544" spans="1:8" ht="14.4" x14ac:dyDescent="0.3">
      <c r="A544" s="34" t="s">
        <v>2002</v>
      </c>
      <c r="B544" s="34" t="s">
        <v>2003</v>
      </c>
      <c r="C544" s="34" t="s">
        <v>1522</v>
      </c>
      <c r="D544" s="34" t="s">
        <v>539</v>
      </c>
      <c r="E544" s="34" t="s">
        <v>1464</v>
      </c>
      <c r="F544" s="34" t="s">
        <v>762</v>
      </c>
      <c r="G544" s="35">
        <v>12</v>
      </c>
      <c r="H544" s="35">
        <v>100</v>
      </c>
    </row>
    <row r="545" spans="1:8" ht="14.4" x14ac:dyDescent="0.3">
      <c r="A545" s="34" t="s">
        <v>2002</v>
      </c>
      <c r="B545" s="34" t="s">
        <v>2003</v>
      </c>
      <c r="C545" s="34" t="s">
        <v>1522</v>
      </c>
      <c r="D545" s="34" t="s">
        <v>539</v>
      </c>
      <c r="E545" s="34" t="s">
        <v>1465</v>
      </c>
      <c r="F545" s="34" t="s">
        <v>767</v>
      </c>
      <c r="G545" s="35">
        <v>12</v>
      </c>
      <c r="H545" s="35">
        <v>100</v>
      </c>
    </row>
    <row r="546" spans="1:8" ht="14.4" x14ac:dyDescent="0.3">
      <c r="A546" s="34" t="s">
        <v>2004</v>
      </c>
      <c r="B546" s="34" t="s">
        <v>394</v>
      </c>
      <c r="C546" s="34" t="s">
        <v>1522</v>
      </c>
      <c r="D546" s="34" t="s">
        <v>2005</v>
      </c>
      <c r="E546" s="34" t="s">
        <v>1423</v>
      </c>
      <c r="F546" s="34" t="s">
        <v>767</v>
      </c>
      <c r="G546" s="35">
        <v>14</v>
      </c>
      <c r="H546" s="35">
        <v>100</v>
      </c>
    </row>
    <row r="547" spans="1:8" ht="14.4" x14ac:dyDescent="0.3">
      <c r="A547" s="34" t="s">
        <v>2006</v>
      </c>
      <c r="B547" s="34" t="s">
        <v>969</v>
      </c>
      <c r="C547" s="34" t="s">
        <v>1522</v>
      </c>
      <c r="D547" s="34" t="s">
        <v>923</v>
      </c>
      <c r="E547" s="34" t="s">
        <v>2007</v>
      </c>
      <c r="F547" s="34" t="s">
        <v>762</v>
      </c>
      <c r="G547" s="35">
        <v>7</v>
      </c>
      <c r="H547" s="35">
        <v>100</v>
      </c>
    </row>
    <row r="548" spans="1:8" ht="14.4" x14ac:dyDescent="0.3">
      <c r="A548" s="34" t="s">
        <v>2006</v>
      </c>
      <c r="B548" s="34" t="s">
        <v>969</v>
      </c>
      <c r="C548" s="34" t="s">
        <v>1522</v>
      </c>
      <c r="D548" s="34" t="s">
        <v>923</v>
      </c>
      <c r="E548" s="34" t="s">
        <v>2008</v>
      </c>
      <c r="F548" s="34" t="s">
        <v>767</v>
      </c>
      <c r="G548" s="35">
        <v>7</v>
      </c>
      <c r="H548" s="35">
        <v>100</v>
      </c>
    </row>
    <row r="549" spans="1:8" ht="14.4" x14ac:dyDescent="0.3">
      <c r="A549" s="34" t="s">
        <v>968</v>
      </c>
      <c r="B549" s="34" t="s">
        <v>969</v>
      </c>
      <c r="C549" s="34" t="s">
        <v>1522</v>
      </c>
      <c r="D549" s="34" t="s">
        <v>872</v>
      </c>
      <c r="E549" s="34" t="s">
        <v>1356</v>
      </c>
      <c r="F549" s="34" t="s">
        <v>762</v>
      </c>
      <c r="G549" s="35">
        <v>31</v>
      </c>
      <c r="H549" s="35">
        <v>100</v>
      </c>
    </row>
    <row r="550" spans="1:8" ht="14.4" x14ac:dyDescent="0.3">
      <c r="A550" s="34" t="s">
        <v>968</v>
      </c>
      <c r="B550" s="34" t="s">
        <v>969</v>
      </c>
      <c r="C550" s="34" t="s">
        <v>1522</v>
      </c>
      <c r="D550" s="34" t="s">
        <v>872</v>
      </c>
      <c r="E550" s="34" t="s">
        <v>1357</v>
      </c>
      <c r="F550" s="34" t="s">
        <v>767</v>
      </c>
      <c r="G550" s="35">
        <v>31</v>
      </c>
      <c r="H550" s="35">
        <v>100</v>
      </c>
    </row>
    <row r="551" spans="1:8" ht="14.4" x14ac:dyDescent="0.3">
      <c r="A551" s="34" t="s">
        <v>2009</v>
      </c>
      <c r="B551" s="34" t="s">
        <v>969</v>
      </c>
      <c r="C551" s="34" t="s">
        <v>1522</v>
      </c>
      <c r="D551" s="34" t="s">
        <v>920</v>
      </c>
      <c r="E551" s="34" t="s">
        <v>2010</v>
      </c>
      <c r="F551" s="34" t="s">
        <v>762</v>
      </c>
      <c r="G551" s="35">
        <v>9</v>
      </c>
      <c r="H551" s="35">
        <v>30</v>
      </c>
    </row>
    <row r="552" spans="1:8" ht="14.4" x14ac:dyDescent="0.3">
      <c r="A552" s="34" t="s">
        <v>2009</v>
      </c>
      <c r="B552" s="34" t="s">
        <v>969</v>
      </c>
      <c r="C552" s="34" t="s">
        <v>1522</v>
      </c>
      <c r="D552" s="34" t="s">
        <v>920</v>
      </c>
      <c r="E552" s="34" t="s">
        <v>2011</v>
      </c>
      <c r="F552" s="34" t="s">
        <v>767</v>
      </c>
      <c r="G552" s="35">
        <v>9</v>
      </c>
      <c r="H552" s="35">
        <v>30</v>
      </c>
    </row>
    <row r="553" spans="1:8" ht="14.4" x14ac:dyDescent="0.3">
      <c r="A553" s="34" t="s">
        <v>2012</v>
      </c>
      <c r="B553" s="34" t="s">
        <v>2013</v>
      </c>
      <c r="C553" s="34" t="s">
        <v>1522</v>
      </c>
      <c r="D553" s="34" t="s">
        <v>542</v>
      </c>
      <c r="E553" s="34" t="s">
        <v>2014</v>
      </c>
      <c r="F553" s="34" t="s">
        <v>762</v>
      </c>
      <c r="G553" s="35">
        <v>14</v>
      </c>
      <c r="H553" s="35">
        <v>100</v>
      </c>
    </row>
    <row r="554" spans="1:8" ht="14.4" x14ac:dyDescent="0.3">
      <c r="A554" s="34" t="s">
        <v>2012</v>
      </c>
      <c r="B554" s="34" t="s">
        <v>2013</v>
      </c>
      <c r="C554" s="34" t="s">
        <v>1522</v>
      </c>
      <c r="D554" s="34" t="s">
        <v>542</v>
      </c>
      <c r="E554" s="34" t="s">
        <v>2015</v>
      </c>
      <c r="F554" s="34" t="s">
        <v>767</v>
      </c>
      <c r="G554" s="35">
        <v>14</v>
      </c>
      <c r="H554" s="35">
        <v>100</v>
      </c>
    </row>
    <row r="555" spans="1:8" ht="14.4" x14ac:dyDescent="0.3">
      <c r="A555" s="34" t="s">
        <v>2016</v>
      </c>
      <c r="B555" s="34" t="s">
        <v>2017</v>
      </c>
      <c r="C555" s="34" t="s">
        <v>1522</v>
      </c>
      <c r="D555" s="34" t="s">
        <v>843</v>
      </c>
      <c r="E555" s="34" t="s">
        <v>2018</v>
      </c>
      <c r="F555" s="34" t="s">
        <v>762</v>
      </c>
      <c r="G555" s="35">
        <v>15</v>
      </c>
      <c r="H555" s="35">
        <v>20</v>
      </c>
    </row>
    <row r="556" spans="1:8" ht="14.4" x14ac:dyDescent="0.3">
      <c r="A556" s="34" t="s">
        <v>2016</v>
      </c>
      <c r="B556" s="34" t="s">
        <v>2017</v>
      </c>
      <c r="C556" s="34" t="s">
        <v>1522</v>
      </c>
      <c r="D556" s="34" t="s">
        <v>843</v>
      </c>
      <c r="E556" s="34" t="s">
        <v>2019</v>
      </c>
      <c r="F556" s="34" t="s">
        <v>767</v>
      </c>
      <c r="G556" s="35">
        <v>15</v>
      </c>
      <c r="H556" s="35">
        <v>20</v>
      </c>
    </row>
    <row r="557" spans="1:8" ht="14.4" x14ac:dyDescent="0.3">
      <c r="A557" s="34" t="s">
        <v>2016</v>
      </c>
      <c r="B557" s="34" t="s">
        <v>2017</v>
      </c>
      <c r="C557" s="34" t="s">
        <v>1522</v>
      </c>
      <c r="D557" s="34" t="s">
        <v>219</v>
      </c>
      <c r="E557" s="34" t="s">
        <v>1402</v>
      </c>
      <c r="F557" s="34" t="s">
        <v>762</v>
      </c>
      <c r="G557" s="35">
        <v>83</v>
      </c>
      <c r="H557" s="35">
        <v>200</v>
      </c>
    </row>
    <row r="558" spans="1:8" ht="14.4" x14ac:dyDescent="0.3">
      <c r="A558" s="34" t="s">
        <v>2016</v>
      </c>
      <c r="B558" s="34" t="s">
        <v>2017</v>
      </c>
      <c r="C558" s="34" t="s">
        <v>1522</v>
      </c>
      <c r="D558" s="34" t="s">
        <v>219</v>
      </c>
      <c r="E558" s="34" t="s">
        <v>1404</v>
      </c>
      <c r="F558" s="34" t="s">
        <v>767</v>
      </c>
      <c r="G558" s="35">
        <v>83</v>
      </c>
      <c r="H558" s="35">
        <v>200</v>
      </c>
    </row>
    <row r="559" spans="1:8" ht="14.4" x14ac:dyDescent="0.3">
      <c r="A559" s="34" t="s">
        <v>2020</v>
      </c>
      <c r="B559" s="34" t="s">
        <v>103</v>
      </c>
      <c r="C559" s="34" t="s">
        <v>1522</v>
      </c>
      <c r="D559" s="34" t="s">
        <v>2342</v>
      </c>
      <c r="E559" s="34" t="s">
        <v>2021</v>
      </c>
      <c r="F559" s="34" t="s">
        <v>762</v>
      </c>
      <c r="G559" s="35">
        <v>27</v>
      </c>
      <c r="H559" s="35">
        <v>40</v>
      </c>
    </row>
    <row r="560" spans="1:8" ht="14.4" x14ac:dyDescent="0.3">
      <c r="A560" s="34" t="s">
        <v>2020</v>
      </c>
      <c r="B560" s="34" t="s">
        <v>103</v>
      </c>
      <c r="C560" s="34" t="s">
        <v>1522</v>
      </c>
      <c r="D560" s="34" t="s">
        <v>2342</v>
      </c>
      <c r="E560" s="34" t="s">
        <v>2022</v>
      </c>
      <c r="F560" s="34" t="s">
        <v>767</v>
      </c>
      <c r="G560" s="35">
        <v>27</v>
      </c>
      <c r="H560" s="35">
        <v>40</v>
      </c>
    </row>
    <row r="561" spans="1:8" ht="14.4" x14ac:dyDescent="0.3">
      <c r="A561" s="34" t="s">
        <v>2020</v>
      </c>
      <c r="B561" s="34" t="s">
        <v>103</v>
      </c>
      <c r="C561" s="34" t="s">
        <v>1522</v>
      </c>
      <c r="E561" s="34" t="s">
        <v>1384</v>
      </c>
      <c r="F561" s="34" t="s">
        <v>762</v>
      </c>
      <c r="G561" s="35">
        <v>140</v>
      </c>
      <c r="H561" s="35">
        <v>200</v>
      </c>
    </row>
    <row r="562" spans="1:8" ht="14.4" x14ac:dyDescent="0.3">
      <c r="A562" s="34" t="s">
        <v>2020</v>
      </c>
      <c r="B562" s="34" t="s">
        <v>103</v>
      </c>
      <c r="C562" s="34" t="s">
        <v>1522</v>
      </c>
      <c r="E562" s="34" t="s">
        <v>1386</v>
      </c>
      <c r="F562" s="34" t="s">
        <v>767</v>
      </c>
      <c r="G562" s="35">
        <v>140</v>
      </c>
      <c r="H562" s="35">
        <v>200</v>
      </c>
    </row>
    <row r="563" spans="1:8" ht="14.4" x14ac:dyDescent="0.3">
      <c r="A563" s="34" t="s">
        <v>971</v>
      </c>
      <c r="B563" s="34" t="s">
        <v>972</v>
      </c>
      <c r="C563" s="34" t="s">
        <v>1522</v>
      </c>
      <c r="D563" s="34" t="s">
        <v>958</v>
      </c>
      <c r="E563" s="34" t="s">
        <v>973</v>
      </c>
      <c r="F563" s="34" t="s">
        <v>767</v>
      </c>
      <c r="G563" s="35">
        <v>32</v>
      </c>
      <c r="H563" s="35">
        <v>100</v>
      </c>
    </row>
    <row r="564" spans="1:8" ht="14.4" x14ac:dyDescent="0.3">
      <c r="A564" s="34" t="s">
        <v>2023</v>
      </c>
      <c r="B564" s="34" t="s">
        <v>1434</v>
      </c>
      <c r="C564" s="34" t="s">
        <v>1522</v>
      </c>
      <c r="D564" s="34" t="s">
        <v>70</v>
      </c>
      <c r="E564" s="34" t="s">
        <v>2355</v>
      </c>
      <c r="F564" s="34" t="s">
        <v>767</v>
      </c>
      <c r="G564" s="35">
        <v>15</v>
      </c>
      <c r="H564" s="35">
        <v>20</v>
      </c>
    </row>
    <row r="565" spans="1:8" ht="14.4" x14ac:dyDescent="0.3">
      <c r="A565" s="34" t="s">
        <v>2023</v>
      </c>
      <c r="B565" s="34" t="s">
        <v>1434</v>
      </c>
      <c r="C565" s="34" t="s">
        <v>1522</v>
      </c>
      <c r="E565" s="34" t="s">
        <v>1433</v>
      </c>
      <c r="F565" s="34" t="s">
        <v>767</v>
      </c>
      <c r="G565" s="35">
        <v>78</v>
      </c>
      <c r="H565" s="35">
        <v>200</v>
      </c>
    </row>
    <row r="566" spans="1:8" ht="14.4" x14ac:dyDescent="0.3">
      <c r="A566" s="34" t="s">
        <v>2023</v>
      </c>
      <c r="B566" s="34" t="s">
        <v>1434</v>
      </c>
      <c r="C566" s="34" t="s">
        <v>1522</v>
      </c>
      <c r="D566" s="34" t="s">
        <v>281</v>
      </c>
      <c r="E566" s="34" t="s">
        <v>1436</v>
      </c>
      <c r="F566" s="34" t="s">
        <v>767</v>
      </c>
      <c r="G566" s="35">
        <v>0</v>
      </c>
      <c r="H566" s="35">
        <v>100</v>
      </c>
    </row>
    <row r="567" spans="1:8" ht="14.4" x14ac:dyDescent="0.3">
      <c r="A567" s="34" t="s">
        <v>2023</v>
      </c>
      <c r="B567" s="34" t="s">
        <v>1434</v>
      </c>
      <c r="C567" s="34" t="s">
        <v>1522</v>
      </c>
      <c r="D567" s="34" t="s">
        <v>543</v>
      </c>
      <c r="E567" s="34" t="s">
        <v>1438</v>
      </c>
      <c r="F567" s="34" t="s">
        <v>767</v>
      </c>
      <c r="G567" s="35">
        <v>0</v>
      </c>
      <c r="H567" s="35">
        <v>100</v>
      </c>
    </row>
    <row r="568" spans="1:8" ht="14.4" x14ac:dyDescent="0.3">
      <c r="A568" s="34" t="s">
        <v>2023</v>
      </c>
      <c r="B568" s="34" t="s">
        <v>1434</v>
      </c>
      <c r="C568" s="34" t="s">
        <v>1522</v>
      </c>
      <c r="D568" s="34" t="s">
        <v>543</v>
      </c>
      <c r="E568" s="34" t="s">
        <v>1441</v>
      </c>
      <c r="F568" s="34" t="s">
        <v>767</v>
      </c>
      <c r="G568" s="35">
        <v>0</v>
      </c>
      <c r="H568" s="35">
        <v>100</v>
      </c>
    </row>
    <row r="569" spans="1:8" ht="14.4" x14ac:dyDescent="0.3">
      <c r="A569" s="34" t="s">
        <v>2023</v>
      </c>
      <c r="B569" s="34" t="s">
        <v>1434</v>
      </c>
      <c r="C569" s="34" t="s">
        <v>1522</v>
      </c>
      <c r="D569" s="34" t="s">
        <v>70</v>
      </c>
      <c r="E569" s="34" t="s">
        <v>1442</v>
      </c>
      <c r="F569" s="34" t="s">
        <v>767</v>
      </c>
      <c r="G569" s="35">
        <v>1</v>
      </c>
      <c r="H569" s="35">
        <v>100</v>
      </c>
    </row>
    <row r="570" spans="1:8" ht="14.4" x14ac:dyDescent="0.3">
      <c r="A570" s="34" t="s">
        <v>2023</v>
      </c>
      <c r="B570" s="34" t="s">
        <v>1434</v>
      </c>
      <c r="C570" s="34" t="s">
        <v>1522</v>
      </c>
      <c r="D570" s="34" t="s">
        <v>976</v>
      </c>
      <c r="E570" s="34" t="s">
        <v>1443</v>
      </c>
      <c r="F570" s="34" t="s">
        <v>767</v>
      </c>
      <c r="G570" s="35">
        <v>7</v>
      </c>
      <c r="H570" s="35">
        <v>100</v>
      </c>
    </row>
    <row r="571" spans="1:8" ht="14.4" x14ac:dyDescent="0.3">
      <c r="A571" s="34" t="s">
        <v>974</v>
      </c>
      <c r="B571" s="34" t="s">
        <v>975</v>
      </c>
      <c r="C571" s="34" t="s">
        <v>1522</v>
      </c>
      <c r="D571" s="34" t="s">
        <v>70</v>
      </c>
      <c r="E571" s="34" t="s">
        <v>2024</v>
      </c>
      <c r="F571" s="34" t="s">
        <v>767</v>
      </c>
      <c r="G571" s="35">
        <v>2</v>
      </c>
      <c r="H571" s="35">
        <v>2</v>
      </c>
    </row>
    <row r="572" spans="1:8" ht="14.4" x14ac:dyDescent="0.3">
      <c r="A572" s="34" t="s">
        <v>2025</v>
      </c>
      <c r="B572" s="34" t="s">
        <v>39</v>
      </c>
      <c r="C572" s="34" t="s">
        <v>1522</v>
      </c>
      <c r="D572" s="34" t="s">
        <v>782</v>
      </c>
      <c r="E572" s="34" t="s">
        <v>2026</v>
      </c>
      <c r="F572" s="34" t="s">
        <v>762</v>
      </c>
      <c r="G572" s="35">
        <v>15</v>
      </c>
      <c r="H572" s="35">
        <v>30</v>
      </c>
    </row>
    <row r="573" spans="1:8" ht="14.4" x14ac:dyDescent="0.3">
      <c r="A573" s="34" t="s">
        <v>2025</v>
      </c>
      <c r="B573" s="34" t="s">
        <v>39</v>
      </c>
      <c r="C573" s="34" t="s">
        <v>1522</v>
      </c>
      <c r="D573" s="34" t="s">
        <v>782</v>
      </c>
      <c r="E573" s="34" t="s">
        <v>2027</v>
      </c>
      <c r="F573" s="34" t="s">
        <v>762</v>
      </c>
      <c r="G573" s="35">
        <v>32</v>
      </c>
      <c r="H573" s="35">
        <v>32</v>
      </c>
    </row>
    <row r="574" spans="1:8" ht="14.4" x14ac:dyDescent="0.3">
      <c r="A574" s="34" t="s">
        <v>2025</v>
      </c>
      <c r="B574" s="34" t="s">
        <v>39</v>
      </c>
      <c r="C574" s="34" t="s">
        <v>1522</v>
      </c>
      <c r="D574" s="34" t="s">
        <v>782</v>
      </c>
      <c r="E574" s="34" t="s">
        <v>1285</v>
      </c>
      <c r="F574" s="34" t="s">
        <v>762</v>
      </c>
      <c r="G574" s="35">
        <v>15</v>
      </c>
      <c r="H574" s="35">
        <v>100</v>
      </c>
    </row>
    <row r="575" spans="1:8" ht="14.4" x14ac:dyDescent="0.3">
      <c r="A575" s="34" t="s">
        <v>2025</v>
      </c>
      <c r="B575" s="34" t="s">
        <v>39</v>
      </c>
      <c r="C575" s="34" t="s">
        <v>1522</v>
      </c>
      <c r="D575" s="34" t="s">
        <v>782</v>
      </c>
      <c r="E575" s="34" t="s">
        <v>1290</v>
      </c>
      <c r="F575" s="34" t="s">
        <v>762</v>
      </c>
      <c r="G575" s="35">
        <v>10</v>
      </c>
      <c r="H575" s="35">
        <v>100</v>
      </c>
    </row>
    <row r="576" spans="1:8" ht="14.4" x14ac:dyDescent="0.3">
      <c r="A576" s="34" t="s">
        <v>2028</v>
      </c>
      <c r="B576" s="34" t="s">
        <v>2029</v>
      </c>
      <c r="C576" s="34" t="s">
        <v>1522</v>
      </c>
      <c r="D576" s="34" t="s">
        <v>803</v>
      </c>
      <c r="E576" s="34" t="s">
        <v>2030</v>
      </c>
      <c r="F576" s="34" t="s">
        <v>767</v>
      </c>
      <c r="G576" s="35">
        <v>2</v>
      </c>
      <c r="H576" s="35">
        <v>100</v>
      </c>
    </row>
    <row r="577" spans="1:8" ht="14.4" x14ac:dyDescent="0.3">
      <c r="A577" s="34" t="s">
        <v>977</v>
      </c>
      <c r="B577" s="34" t="s">
        <v>751</v>
      </c>
      <c r="C577" s="34" t="s">
        <v>1522</v>
      </c>
      <c r="D577" s="34" t="s">
        <v>781</v>
      </c>
      <c r="E577" s="34" t="s">
        <v>2031</v>
      </c>
      <c r="F577" s="34" t="s">
        <v>767</v>
      </c>
      <c r="G577" s="35">
        <v>11</v>
      </c>
      <c r="H577" s="35">
        <v>20</v>
      </c>
    </row>
    <row r="578" spans="1:8" ht="14.4" x14ac:dyDescent="0.3">
      <c r="A578" s="34" t="s">
        <v>977</v>
      </c>
      <c r="B578" s="34" t="s">
        <v>751</v>
      </c>
      <c r="C578" s="34" t="s">
        <v>1522</v>
      </c>
      <c r="D578" s="34" t="s">
        <v>781</v>
      </c>
      <c r="E578" s="34" t="s">
        <v>2032</v>
      </c>
      <c r="F578" s="34" t="s">
        <v>767</v>
      </c>
      <c r="G578" s="35">
        <v>6</v>
      </c>
      <c r="H578" s="35">
        <v>100</v>
      </c>
    </row>
    <row r="579" spans="1:8" ht="14.4" x14ac:dyDescent="0.3">
      <c r="A579" s="34" t="s">
        <v>2380</v>
      </c>
      <c r="B579" s="34" t="s">
        <v>2381</v>
      </c>
      <c r="C579" s="34" t="s">
        <v>1522</v>
      </c>
      <c r="D579" s="34" t="s">
        <v>781</v>
      </c>
      <c r="E579" s="34" t="s">
        <v>2382</v>
      </c>
      <c r="F579" s="34" t="s">
        <v>767</v>
      </c>
      <c r="G579" s="35">
        <v>1</v>
      </c>
      <c r="H579" s="35">
        <v>1</v>
      </c>
    </row>
    <row r="580" spans="1:8" ht="14.4" x14ac:dyDescent="0.3">
      <c r="A580" s="34" t="s">
        <v>2033</v>
      </c>
      <c r="B580" s="34" t="s">
        <v>1258</v>
      </c>
      <c r="C580" s="34" t="s">
        <v>1522</v>
      </c>
      <c r="D580" s="34" t="s">
        <v>781</v>
      </c>
      <c r="E580" s="34" t="s">
        <v>2348</v>
      </c>
      <c r="F580" s="34" t="s">
        <v>767</v>
      </c>
      <c r="G580" s="35">
        <v>1</v>
      </c>
      <c r="H580" s="35">
        <v>12</v>
      </c>
    </row>
    <row r="581" spans="1:8" ht="14.4" x14ac:dyDescent="0.3">
      <c r="A581" s="34" t="s">
        <v>2033</v>
      </c>
      <c r="B581" s="34" t="s">
        <v>1258</v>
      </c>
      <c r="C581" s="34" t="s">
        <v>1522</v>
      </c>
      <c r="D581" s="34" t="s">
        <v>781</v>
      </c>
      <c r="E581" s="34" t="s">
        <v>2034</v>
      </c>
      <c r="F581" s="34" t="s">
        <v>767</v>
      </c>
      <c r="G581" s="35">
        <v>5</v>
      </c>
      <c r="H581" s="35">
        <v>12</v>
      </c>
    </row>
    <row r="582" spans="1:8" ht="14.4" x14ac:dyDescent="0.3">
      <c r="A582" s="34" t="s">
        <v>2033</v>
      </c>
      <c r="B582" s="34" t="s">
        <v>1258</v>
      </c>
      <c r="C582" s="34" t="s">
        <v>1522</v>
      </c>
      <c r="D582" s="34" t="s">
        <v>976</v>
      </c>
      <c r="E582" s="34" t="s">
        <v>1259</v>
      </c>
      <c r="F582" s="34" t="s">
        <v>767</v>
      </c>
      <c r="G582" s="35">
        <v>6</v>
      </c>
      <c r="H582" s="35">
        <v>100</v>
      </c>
    </row>
    <row r="583" spans="1:8" ht="14.4" x14ac:dyDescent="0.3">
      <c r="A583" s="34" t="s">
        <v>2033</v>
      </c>
      <c r="B583" s="34" t="s">
        <v>1258</v>
      </c>
      <c r="C583" s="34" t="s">
        <v>1522</v>
      </c>
      <c r="D583" s="34" t="s">
        <v>781</v>
      </c>
      <c r="E583" s="34" t="s">
        <v>2365</v>
      </c>
      <c r="F583" s="34" t="s">
        <v>767</v>
      </c>
      <c r="G583" s="35">
        <v>3</v>
      </c>
      <c r="H583" s="35">
        <v>100</v>
      </c>
    </row>
    <row r="584" spans="1:8" ht="14.4" x14ac:dyDescent="0.3">
      <c r="A584" s="34" t="s">
        <v>978</v>
      </c>
      <c r="B584" s="34" t="s">
        <v>979</v>
      </c>
      <c r="C584" s="34" t="s">
        <v>1522</v>
      </c>
      <c r="D584" s="34" t="s">
        <v>781</v>
      </c>
      <c r="E584" s="34" t="s">
        <v>980</v>
      </c>
      <c r="F584" s="34" t="s">
        <v>767</v>
      </c>
      <c r="G584" s="35">
        <v>7</v>
      </c>
      <c r="H584" s="35">
        <v>100</v>
      </c>
    </row>
    <row r="585" spans="1:8" ht="14.4" x14ac:dyDescent="0.3">
      <c r="A585" s="34" t="s">
        <v>978</v>
      </c>
      <c r="B585" s="34" t="s">
        <v>979</v>
      </c>
      <c r="C585" s="34" t="s">
        <v>1522</v>
      </c>
      <c r="D585" s="34" t="s">
        <v>781</v>
      </c>
      <c r="E585" s="34" t="s">
        <v>981</v>
      </c>
      <c r="F585" s="34" t="s">
        <v>767</v>
      </c>
      <c r="G585" s="35">
        <v>2</v>
      </c>
      <c r="H585" s="35">
        <v>100</v>
      </c>
    </row>
    <row r="586" spans="1:8" ht="14.4" x14ac:dyDescent="0.3">
      <c r="A586" s="34" t="s">
        <v>978</v>
      </c>
      <c r="B586" s="34" t="s">
        <v>979</v>
      </c>
      <c r="C586" s="34" t="s">
        <v>1522</v>
      </c>
      <c r="D586" s="34" t="s">
        <v>781</v>
      </c>
      <c r="E586" s="34" t="s">
        <v>2035</v>
      </c>
      <c r="F586" s="34" t="s">
        <v>767</v>
      </c>
      <c r="G586" s="35">
        <v>3</v>
      </c>
      <c r="H586" s="35">
        <v>100</v>
      </c>
    </row>
    <row r="587" spans="1:8" ht="14.4" x14ac:dyDescent="0.3">
      <c r="A587" s="34" t="s">
        <v>978</v>
      </c>
      <c r="B587" s="34" t="s">
        <v>979</v>
      </c>
      <c r="C587" s="34" t="s">
        <v>1522</v>
      </c>
      <c r="D587" s="34" t="s">
        <v>781</v>
      </c>
      <c r="E587" s="34" t="s">
        <v>2036</v>
      </c>
      <c r="F587" s="34" t="s">
        <v>767</v>
      </c>
      <c r="G587" s="35">
        <v>2</v>
      </c>
      <c r="H587" s="35">
        <v>100</v>
      </c>
    </row>
    <row r="588" spans="1:8" ht="14.4" x14ac:dyDescent="0.3">
      <c r="A588" s="34" t="s">
        <v>982</v>
      </c>
      <c r="B588" s="34" t="s">
        <v>983</v>
      </c>
      <c r="C588" s="34" t="s">
        <v>1522</v>
      </c>
      <c r="D588" s="34" t="s">
        <v>876</v>
      </c>
      <c r="E588" s="34" t="s">
        <v>2037</v>
      </c>
      <c r="F588" s="34" t="s">
        <v>762</v>
      </c>
      <c r="G588" s="35">
        <v>34</v>
      </c>
      <c r="H588" s="35">
        <v>40</v>
      </c>
    </row>
    <row r="589" spans="1:8" ht="14.4" x14ac:dyDescent="0.3">
      <c r="A589" s="34" t="s">
        <v>982</v>
      </c>
      <c r="B589" s="34" t="s">
        <v>983</v>
      </c>
      <c r="C589" s="34" t="s">
        <v>1522</v>
      </c>
      <c r="D589" s="34" t="s">
        <v>876</v>
      </c>
      <c r="E589" s="34" t="s">
        <v>2038</v>
      </c>
      <c r="F589" s="34" t="s">
        <v>762</v>
      </c>
      <c r="G589" s="35">
        <v>120</v>
      </c>
      <c r="H589" s="35">
        <v>150</v>
      </c>
    </row>
    <row r="590" spans="1:8" ht="14.4" x14ac:dyDescent="0.3">
      <c r="A590" s="34" t="s">
        <v>2039</v>
      </c>
      <c r="B590" s="34" t="s">
        <v>983</v>
      </c>
      <c r="C590" s="34" t="s">
        <v>1522</v>
      </c>
      <c r="D590" s="34" t="s">
        <v>876</v>
      </c>
      <c r="E590" s="34" t="s">
        <v>2040</v>
      </c>
      <c r="F590" s="34" t="s">
        <v>762</v>
      </c>
      <c r="G590" s="35">
        <v>14</v>
      </c>
      <c r="H590" s="35">
        <v>20</v>
      </c>
    </row>
    <row r="591" spans="1:8" ht="14.4" x14ac:dyDescent="0.3">
      <c r="A591" s="34" t="s">
        <v>982</v>
      </c>
      <c r="B591" s="34" t="s">
        <v>983</v>
      </c>
      <c r="C591" s="34" t="s">
        <v>1522</v>
      </c>
      <c r="D591" s="34" t="s">
        <v>876</v>
      </c>
      <c r="E591" s="34" t="s">
        <v>1265</v>
      </c>
      <c r="F591" s="34" t="s">
        <v>762</v>
      </c>
      <c r="G591" s="35">
        <v>44</v>
      </c>
      <c r="H591" s="35">
        <v>100</v>
      </c>
    </row>
    <row r="592" spans="1:8" ht="14.4" x14ac:dyDescent="0.3">
      <c r="A592" s="34" t="s">
        <v>982</v>
      </c>
      <c r="B592" s="34" t="s">
        <v>983</v>
      </c>
      <c r="C592" s="34" t="s">
        <v>1522</v>
      </c>
      <c r="D592" s="34" t="s">
        <v>876</v>
      </c>
      <c r="E592" s="34" t="s">
        <v>1266</v>
      </c>
      <c r="F592" s="34" t="s">
        <v>762</v>
      </c>
      <c r="G592" s="35">
        <v>45</v>
      </c>
      <c r="H592" s="35">
        <v>100</v>
      </c>
    </row>
    <row r="593" spans="1:8" ht="14.4" x14ac:dyDescent="0.3">
      <c r="A593" s="34" t="s">
        <v>2041</v>
      </c>
      <c r="B593" s="34" t="s">
        <v>983</v>
      </c>
      <c r="C593" s="34" t="s">
        <v>1522</v>
      </c>
      <c r="D593" s="34" t="s">
        <v>873</v>
      </c>
      <c r="E593" s="34" t="s">
        <v>2042</v>
      </c>
      <c r="F593" s="34" t="s">
        <v>762</v>
      </c>
      <c r="G593" s="35">
        <v>22</v>
      </c>
      <c r="H593" s="35">
        <v>45</v>
      </c>
    </row>
    <row r="594" spans="1:8" ht="14.4" x14ac:dyDescent="0.3">
      <c r="A594" s="34" t="s">
        <v>2043</v>
      </c>
      <c r="B594" s="34" t="s">
        <v>2044</v>
      </c>
      <c r="C594" s="34" t="s">
        <v>1522</v>
      </c>
      <c r="D594" s="34" t="s">
        <v>1001</v>
      </c>
      <c r="E594" s="34" t="s">
        <v>2045</v>
      </c>
      <c r="F594" s="34" t="s">
        <v>767</v>
      </c>
      <c r="G594" s="35">
        <v>11</v>
      </c>
      <c r="H594" s="35">
        <v>30</v>
      </c>
    </row>
    <row r="595" spans="1:8" ht="14.4" x14ac:dyDescent="0.3">
      <c r="A595" s="34" t="s">
        <v>2046</v>
      </c>
      <c r="B595" s="34" t="s">
        <v>2044</v>
      </c>
      <c r="C595" s="34" t="s">
        <v>1522</v>
      </c>
      <c r="D595" s="34" t="s">
        <v>903</v>
      </c>
      <c r="E595" s="34" t="s">
        <v>2047</v>
      </c>
      <c r="F595" s="34" t="s">
        <v>767</v>
      </c>
      <c r="G595" s="35">
        <v>12</v>
      </c>
      <c r="H595" s="35">
        <v>20</v>
      </c>
    </row>
    <row r="596" spans="1:8" ht="14.4" x14ac:dyDescent="0.3">
      <c r="A596" s="34" t="s">
        <v>2043</v>
      </c>
      <c r="B596" s="34" t="s">
        <v>2044</v>
      </c>
      <c r="C596" s="34" t="s">
        <v>1522</v>
      </c>
      <c r="D596" s="34" t="s">
        <v>1001</v>
      </c>
      <c r="E596" s="34" t="s">
        <v>1322</v>
      </c>
      <c r="F596" s="34" t="s">
        <v>762</v>
      </c>
      <c r="G596" s="35">
        <v>9</v>
      </c>
      <c r="H596" s="35">
        <v>100</v>
      </c>
    </row>
    <row r="597" spans="1:8" ht="14.4" x14ac:dyDescent="0.3">
      <c r="A597" s="34" t="s">
        <v>2043</v>
      </c>
      <c r="B597" s="34" t="s">
        <v>2044</v>
      </c>
      <c r="C597" s="34" t="s">
        <v>1522</v>
      </c>
      <c r="D597" s="34" t="s">
        <v>1001</v>
      </c>
      <c r="E597" s="34" t="s">
        <v>1323</v>
      </c>
      <c r="F597" s="34" t="s">
        <v>762</v>
      </c>
      <c r="G597" s="35">
        <v>11</v>
      </c>
      <c r="H597" s="35">
        <v>100</v>
      </c>
    </row>
    <row r="598" spans="1:8" ht="14.4" x14ac:dyDescent="0.3">
      <c r="A598" s="34" t="s">
        <v>2048</v>
      </c>
      <c r="B598" s="34" t="s">
        <v>2049</v>
      </c>
      <c r="C598" s="34" t="s">
        <v>1522</v>
      </c>
      <c r="D598" s="34" t="s">
        <v>70</v>
      </c>
      <c r="E598" s="34" t="s">
        <v>2050</v>
      </c>
      <c r="F598" s="34" t="s">
        <v>767</v>
      </c>
      <c r="G598" s="35">
        <v>7</v>
      </c>
      <c r="H598" s="35">
        <v>100</v>
      </c>
    </row>
    <row r="599" spans="1:8" ht="14.4" x14ac:dyDescent="0.3">
      <c r="A599" s="34" t="s">
        <v>2048</v>
      </c>
      <c r="B599" s="34" t="s">
        <v>2049</v>
      </c>
      <c r="C599" s="34" t="s">
        <v>1522</v>
      </c>
      <c r="D599" s="34" t="s">
        <v>781</v>
      </c>
      <c r="E599" s="34" t="s">
        <v>2051</v>
      </c>
      <c r="F599" s="34" t="s">
        <v>767</v>
      </c>
      <c r="G599" s="35">
        <v>0</v>
      </c>
      <c r="H599" s="35">
        <v>100</v>
      </c>
    </row>
    <row r="600" spans="1:8" ht="14.4" x14ac:dyDescent="0.3">
      <c r="A600" s="34" t="s">
        <v>2052</v>
      </c>
      <c r="B600" s="34" t="s">
        <v>520</v>
      </c>
      <c r="C600" s="34" t="s">
        <v>1522</v>
      </c>
      <c r="D600" s="34" t="s">
        <v>850</v>
      </c>
      <c r="E600" s="34" t="s">
        <v>2053</v>
      </c>
      <c r="F600" s="34" t="s">
        <v>762</v>
      </c>
      <c r="G600" s="35">
        <v>29</v>
      </c>
      <c r="H600" s="35">
        <v>36</v>
      </c>
    </row>
    <row r="601" spans="1:8" ht="14.4" x14ac:dyDescent="0.3">
      <c r="A601" s="34" t="s">
        <v>2052</v>
      </c>
      <c r="B601" s="34" t="s">
        <v>520</v>
      </c>
      <c r="C601" s="34" t="s">
        <v>1522</v>
      </c>
      <c r="D601" s="34" t="s">
        <v>850</v>
      </c>
      <c r="E601" s="34" t="s">
        <v>2054</v>
      </c>
      <c r="F601" s="34" t="s">
        <v>762</v>
      </c>
      <c r="G601" s="35">
        <v>7</v>
      </c>
      <c r="H601" s="35">
        <v>100</v>
      </c>
    </row>
    <row r="602" spans="1:8" ht="14.4" x14ac:dyDescent="0.3">
      <c r="A602" s="34" t="s">
        <v>2055</v>
      </c>
      <c r="B602" s="34" t="s">
        <v>386</v>
      </c>
      <c r="C602" s="34" t="s">
        <v>1522</v>
      </c>
      <c r="D602" s="34" t="s">
        <v>850</v>
      </c>
      <c r="E602" s="34" t="s">
        <v>1387</v>
      </c>
      <c r="F602" s="34" t="s">
        <v>762</v>
      </c>
      <c r="G602" s="35">
        <v>14</v>
      </c>
      <c r="H602" s="35">
        <v>100</v>
      </c>
    </row>
    <row r="603" spans="1:8" ht="14.4" x14ac:dyDescent="0.3">
      <c r="A603" s="34" t="s">
        <v>2055</v>
      </c>
      <c r="B603" s="34" t="s">
        <v>386</v>
      </c>
      <c r="C603" s="34" t="s">
        <v>1522</v>
      </c>
      <c r="D603" s="34" t="s">
        <v>850</v>
      </c>
      <c r="E603" s="34" t="s">
        <v>1389</v>
      </c>
      <c r="F603" s="34" t="s">
        <v>767</v>
      </c>
      <c r="G603" s="35">
        <v>14</v>
      </c>
      <c r="H603" s="35">
        <v>100</v>
      </c>
    </row>
    <row r="604" spans="1:8" ht="14.4" x14ac:dyDescent="0.3">
      <c r="A604" s="34" t="s">
        <v>986</v>
      </c>
      <c r="B604" s="34" t="s">
        <v>987</v>
      </c>
      <c r="C604" s="34" t="s">
        <v>1522</v>
      </c>
      <c r="D604" s="34" t="s">
        <v>876</v>
      </c>
      <c r="E604" s="34" t="s">
        <v>2056</v>
      </c>
      <c r="F604" s="34" t="s">
        <v>776</v>
      </c>
      <c r="G604" s="35">
        <v>1</v>
      </c>
      <c r="H604" s="35">
        <v>10</v>
      </c>
    </row>
    <row r="605" spans="1:8" ht="14.4" x14ac:dyDescent="0.3">
      <c r="A605" s="34" t="s">
        <v>988</v>
      </c>
      <c r="B605" s="34" t="s">
        <v>989</v>
      </c>
      <c r="C605" s="34" t="s">
        <v>1522</v>
      </c>
      <c r="D605" s="34" t="s">
        <v>70</v>
      </c>
      <c r="E605" s="34" t="s">
        <v>2349</v>
      </c>
      <c r="F605" s="34" t="s">
        <v>767</v>
      </c>
      <c r="G605" s="35">
        <v>11</v>
      </c>
      <c r="H605" s="35">
        <v>15</v>
      </c>
    </row>
    <row r="606" spans="1:8" ht="14.4" x14ac:dyDescent="0.3">
      <c r="A606" s="34" t="s">
        <v>988</v>
      </c>
      <c r="B606" s="34" t="s">
        <v>989</v>
      </c>
      <c r="C606" s="34" t="s">
        <v>1522</v>
      </c>
      <c r="D606" s="34" t="s">
        <v>549</v>
      </c>
      <c r="E606" s="34" t="s">
        <v>2057</v>
      </c>
      <c r="F606" s="34" t="s">
        <v>767</v>
      </c>
      <c r="G606" s="35">
        <v>8</v>
      </c>
      <c r="H606" s="35">
        <v>15</v>
      </c>
    </row>
    <row r="607" spans="1:8" ht="14.4" x14ac:dyDescent="0.3">
      <c r="A607" s="34" t="s">
        <v>988</v>
      </c>
      <c r="B607" s="34" t="s">
        <v>989</v>
      </c>
      <c r="C607" s="34" t="s">
        <v>1522</v>
      </c>
      <c r="D607" s="34" t="s">
        <v>543</v>
      </c>
      <c r="E607" s="34" t="s">
        <v>990</v>
      </c>
      <c r="F607" s="34" t="s">
        <v>767</v>
      </c>
      <c r="G607" s="35">
        <v>13</v>
      </c>
      <c r="H607" s="35">
        <v>100</v>
      </c>
    </row>
    <row r="608" spans="1:8" ht="14.4" x14ac:dyDescent="0.3">
      <c r="A608" s="34" t="s">
        <v>988</v>
      </c>
      <c r="B608" s="34" t="s">
        <v>989</v>
      </c>
      <c r="C608" s="34" t="s">
        <v>1522</v>
      </c>
      <c r="D608" s="34" t="s">
        <v>543</v>
      </c>
      <c r="E608" s="34" t="s">
        <v>991</v>
      </c>
      <c r="F608" s="34" t="s">
        <v>767</v>
      </c>
      <c r="G608" s="35">
        <v>13</v>
      </c>
      <c r="H608" s="35">
        <v>100</v>
      </c>
    </row>
    <row r="609" spans="1:8" ht="14.4" x14ac:dyDescent="0.3">
      <c r="A609" s="34" t="s">
        <v>988</v>
      </c>
      <c r="B609" s="34" t="s">
        <v>989</v>
      </c>
      <c r="C609" s="34" t="s">
        <v>1522</v>
      </c>
      <c r="D609" s="34" t="s">
        <v>781</v>
      </c>
      <c r="E609" s="34" t="s">
        <v>2058</v>
      </c>
      <c r="F609" s="34" t="s">
        <v>767</v>
      </c>
      <c r="G609" s="35">
        <v>1</v>
      </c>
      <c r="H609" s="35">
        <v>100</v>
      </c>
    </row>
    <row r="610" spans="1:8" ht="14.4" x14ac:dyDescent="0.3">
      <c r="A610" s="34" t="s">
        <v>988</v>
      </c>
      <c r="B610" s="34" t="s">
        <v>989</v>
      </c>
      <c r="C610" s="34" t="s">
        <v>1522</v>
      </c>
      <c r="D610" s="34" t="s">
        <v>781</v>
      </c>
      <c r="E610" s="34" t="s">
        <v>2059</v>
      </c>
      <c r="F610" s="34" t="s">
        <v>767</v>
      </c>
      <c r="G610" s="35">
        <v>0</v>
      </c>
      <c r="H610" s="35">
        <v>100</v>
      </c>
    </row>
    <row r="611" spans="1:8" ht="14.4" x14ac:dyDescent="0.3">
      <c r="A611" s="34" t="s">
        <v>988</v>
      </c>
      <c r="B611" s="34" t="s">
        <v>989</v>
      </c>
      <c r="C611" s="34" t="s">
        <v>1522</v>
      </c>
      <c r="D611" s="34" t="s">
        <v>781</v>
      </c>
      <c r="E611" s="34" t="s">
        <v>2060</v>
      </c>
      <c r="F611" s="34" t="s">
        <v>767</v>
      </c>
      <c r="G611" s="35">
        <v>2</v>
      </c>
      <c r="H611" s="35">
        <v>15</v>
      </c>
    </row>
    <row r="612" spans="1:8" ht="14.4" x14ac:dyDescent="0.3">
      <c r="A612" s="34" t="s">
        <v>992</v>
      </c>
      <c r="B612" s="34" t="s">
        <v>993</v>
      </c>
      <c r="C612" s="34" t="s">
        <v>1522</v>
      </c>
      <c r="D612" s="34" t="s">
        <v>70</v>
      </c>
      <c r="E612" s="34" t="s">
        <v>2061</v>
      </c>
      <c r="F612" s="34" t="s">
        <v>767</v>
      </c>
      <c r="G612" s="35">
        <v>3</v>
      </c>
      <c r="H612" s="35">
        <v>15</v>
      </c>
    </row>
    <row r="613" spans="1:8" ht="14.4" x14ac:dyDescent="0.3">
      <c r="A613" s="34" t="s">
        <v>992</v>
      </c>
      <c r="B613" s="34" t="s">
        <v>993</v>
      </c>
      <c r="C613" s="34" t="s">
        <v>1522</v>
      </c>
      <c r="D613" s="34" t="s">
        <v>549</v>
      </c>
      <c r="E613" s="34" t="s">
        <v>2350</v>
      </c>
      <c r="F613" s="34" t="s">
        <v>767</v>
      </c>
      <c r="G613" s="35">
        <v>9</v>
      </c>
      <c r="H613" s="35">
        <v>20</v>
      </c>
    </row>
    <row r="614" spans="1:8" ht="14.4" x14ac:dyDescent="0.3">
      <c r="A614" s="34" t="s">
        <v>992</v>
      </c>
      <c r="B614" s="34" t="s">
        <v>993</v>
      </c>
      <c r="C614" s="34" t="s">
        <v>1522</v>
      </c>
      <c r="D614" s="34" t="s">
        <v>70</v>
      </c>
      <c r="E614" s="34" t="s">
        <v>2062</v>
      </c>
      <c r="F614" s="34" t="s">
        <v>767</v>
      </c>
      <c r="G614" s="35">
        <v>6</v>
      </c>
      <c r="H614" s="35">
        <v>100</v>
      </c>
    </row>
    <row r="615" spans="1:8" ht="14.4" x14ac:dyDescent="0.3">
      <c r="A615" s="34" t="s">
        <v>992</v>
      </c>
      <c r="B615" s="34" t="s">
        <v>993</v>
      </c>
      <c r="C615" s="34" t="s">
        <v>1522</v>
      </c>
      <c r="D615" s="34" t="s">
        <v>70</v>
      </c>
      <c r="E615" s="34" t="s">
        <v>2063</v>
      </c>
      <c r="F615" s="34" t="s">
        <v>767</v>
      </c>
      <c r="G615" s="35">
        <v>0</v>
      </c>
      <c r="H615" s="35">
        <v>100</v>
      </c>
    </row>
    <row r="616" spans="1:8" ht="14.4" x14ac:dyDescent="0.3">
      <c r="A616" s="34" t="s">
        <v>2064</v>
      </c>
      <c r="B616" s="34" t="s">
        <v>2065</v>
      </c>
      <c r="C616" s="34" t="s">
        <v>1522</v>
      </c>
      <c r="D616" s="34" t="s">
        <v>782</v>
      </c>
      <c r="E616" s="34" t="s">
        <v>2066</v>
      </c>
      <c r="F616" s="34" t="s">
        <v>767</v>
      </c>
      <c r="G616" s="35">
        <v>25</v>
      </c>
      <c r="H616" s="35">
        <v>30</v>
      </c>
    </row>
    <row r="617" spans="1:8" ht="14.4" x14ac:dyDescent="0.3">
      <c r="A617" s="34" t="s">
        <v>2067</v>
      </c>
      <c r="B617" s="34" t="s">
        <v>2068</v>
      </c>
      <c r="C617" s="34" t="s">
        <v>1522</v>
      </c>
      <c r="D617" s="34" t="s">
        <v>782</v>
      </c>
      <c r="E617" s="34" t="s">
        <v>2069</v>
      </c>
      <c r="F617" s="34" t="s">
        <v>767</v>
      </c>
      <c r="G617" s="35">
        <v>1</v>
      </c>
      <c r="H617" s="35">
        <v>10</v>
      </c>
    </row>
    <row r="618" spans="1:8" ht="14.4" x14ac:dyDescent="0.3">
      <c r="A618" s="34" t="s">
        <v>2070</v>
      </c>
      <c r="B618" s="34" t="s">
        <v>2071</v>
      </c>
      <c r="C618" s="34" t="s">
        <v>1522</v>
      </c>
      <c r="D618" s="34" t="s">
        <v>782</v>
      </c>
      <c r="E618" s="34" t="s">
        <v>2072</v>
      </c>
      <c r="F618" s="34" t="s">
        <v>767</v>
      </c>
      <c r="G618" s="35">
        <v>1</v>
      </c>
      <c r="H618" s="35">
        <v>1</v>
      </c>
    </row>
    <row r="619" spans="1:8" ht="14.4" x14ac:dyDescent="0.3">
      <c r="A619" s="34" t="s">
        <v>2073</v>
      </c>
      <c r="B619" s="34" t="s">
        <v>2074</v>
      </c>
      <c r="C619" s="34" t="s">
        <v>1522</v>
      </c>
      <c r="D619" s="34" t="s">
        <v>824</v>
      </c>
      <c r="E619" s="34" t="s">
        <v>2075</v>
      </c>
      <c r="F619" s="34" t="s">
        <v>762</v>
      </c>
      <c r="G619" s="35">
        <v>22</v>
      </c>
      <c r="H619" s="35">
        <v>30</v>
      </c>
    </row>
    <row r="620" spans="1:8" ht="14.4" x14ac:dyDescent="0.3">
      <c r="A620" s="34" t="s">
        <v>2073</v>
      </c>
      <c r="B620" s="34" t="s">
        <v>2074</v>
      </c>
      <c r="C620" s="34" t="s">
        <v>1522</v>
      </c>
      <c r="D620" s="34" t="s">
        <v>824</v>
      </c>
      <c r="E620" s="34" t="s">
        <v>2076</v>
      </c>
      <c r="F620" s="34" t="s">
        <v>767</v>
      </c>
      <c r="G620" s="35">
        <v>22</v>
      </c>
      <c r="H620" s="35">
        <v>30</v>
      </c>
    </row>
    <row r="621" spans="1:8" ht="14.4" x14ac:dyDescent="0.3">
      <c r="A621" s="34" t="s">
        <v>994</v>
      </c>
      <c r="B621" s="34" t="s">
        <v>995</v>
      </c>
      <c r="C621" s="34" t="s">
        <v>1522</v>
      </c>
      <c r="D621" s="34" t="s">
        <v>9</v>
      </c>
      <c r="E621" s="34" t="s">
        <v>2077</v>
      </c>
      <c r="F621" s="34" t="s">
        <v>776</v>
      </c>
      <c r="G621" s="35">
        <v>10</v>
      </c>
      <c r="H621" s="35">
        <v>100</v>
      </c>
    </row>
    <row r="622" spans="1:8" ht="14.4" x14ac:dyDescent="0.3">
      <c r="A622" s="34" t="s">
        <v>994</v>
      </c>
      <c r="B622" s="34" t="s">
        <v>995</v>
      </c>
      <c r="C622" s="34" t="s">
        <v>1522</v>
      </c>
      <c r="D622" s="34" t="s">
        <v>9</v>
      </c>
      <c r="E622" s="34" t="s">
        <v>2078</v>
      </c>
      <c r="F622" s="34" t="s">
        <v>776</v>
      </c>
      <c r="G622" s="35">
        <v>4</v>
      </c>
      <c r="H622" s="35">
        <v>100</v>
      </c>
    </row>
    <row r="623" spans="1:8" ht="14.4" x14ac:dyDescent="0.3">
      <c r="A623" s="34" t="s">
        <v>2079</v>
      </c>
      <c r="B623" s="34" t="s">
        <v>149</v>
      </c>
      <c r="C623" s="34" t="s">
        <v>1522</v>
      </c>
      <c r="D623" s="34" t="s">
        <v>9</v>
      </c>
      <c r="E623" s="34" t="s">
        <v>1503</v>
      </c>
      <c r="F623" s="34" t="s">
        <v>762</v>
      </c>
      <c r="G623" s="35">
        <v>7</v>
      </c>
      <c r="H623" s="35">
        <v>100</v>
      </c>
    </row>
    <row r="624" spans="1:8" ht="14.4" x14ac:dyDescent="0.3">
      <c r="A624" s="34" t="s">
        <v>2079</v>
      </c>
      <c r="B624" s="34" t="s">
        <v>149</v>
      </c>
      <c r="C624" s="34" t="s">
        <v>1522</v>
      </c>
      <c r="D624" s="34" t="s">
        <v>9</v>
      </c>
      <c r="E624" s="34" t="s">
        <v>1504</v>
      </c>
      <c r="F624" s="34" t="s">
        <v>767</v>
      </c>
      <c r="G624" s="35">
        <v>7</v>
      </c>
      <c r="H624" s="35">
        <v>100</v>
      </c>
    </row>
    <row r="625" spans="1:8" ht="14.4" x14ac:dyDescent="0.3">
      <c r="A625" s="34" t="s">
        <v>996</v>
      </c>
      <c r="B625" s="34" t="s">
        <v>997</v>
      </c>
      <c r="C625" s="34" t="s">
        <v>1522</v>
      </c>
      <c r="D625" s="34" t="s">
        <v>2080</v>
      </c>
      <c r="E625" s="34" t="s">
        <v>2081</v>
      </c>
      <c r="F625" s="34" t="s">
        <v>776</v>
      </c>
      <c r="G625" s="35">
        <v>1</v>
      </c>
      <c r="H625" s="35">
        <v>100</v>
      </c>
    </row>
    <row r="626" spans="1:8" ht="14.4" x14ac:dyDescent="0.3">
      <c r="A626" s="34" t="s">
        <v>2082</v>
      </c>
      <c r="B626" s="34" t="s">
        <v>391</v>
      </c>
      <c r="C626" s="34" t="s">
        <v>1522</v>
      </c>
      <c r="D626" s="34" t="s">
        <v>35</v>
      </c>
      <c r="E626" s="34" t="s">
        <v>1418</v>
      </c>
      <c r="F626" s="34" t="s">
        <v>762</v>
      </c>
      <c r="G626" s="35">
        <v>7</v>
      </c>
      <c r="H626" s="35">
        <v>100</v>
      </c>
    </row>
    <row r="627" spans="1:8" ht="14.4" x14ac:dyDescent="0.3">
      <c r="A627" s="34" t="s">
        <v>999</v>
      </c>
      <c r="B627" s="34" t="s">
        <v>1000</v>
      </c>
      <c r="C627" s="34" t="s">
        <v>1522</v>
      </c>
      <c r="D627" s="34" t="s">
        <v>1001</v>
      </c>
      <c r="E627" s="34" t="s">
        <v>2083</v>
      </c>
      <c r="F627" s="34" t="s">
        <v>776</v>
      </c>
      <c r="G627" s="35">
        <v>3</v>
      </c>
      <c r="H627" s="35">
        <v>100</v>
      </c>
    </row>
    <row r="628" spans="1:8" ht="14.4" x14ac:dyDescent="0.3">
      <c r="A628" s="34" t="s">
        <v>999</v>
      </c>
      <c r="B628" s="34" t="s">
        <v>1000</v>
      </c>
      <c r="C628" s="34" t="s">
        <v>1522</v>
      </c>
      <c r="D628" s="34" t="s">
        <v>1001</v>
      </c>
      <c r="E628" s="34" t="s">
        <v>2084</v>
      </c>
      <c r="F628" s="34" t="s">
        <v>776</v>
      </c>
      <c r="G628" s="35">
        <v>2</v>
      </c>
      <c r="H628" s="35">
        <v>100</v>
      </c>
    </row>
    <row r="629" spans="1:8" ht="14.4" x14ac:dyDescent="0.3">
      <c r="A629" s="34" t="s">
        <v>1002</v>
      </c>
      <c r="B629" s="34" t="s">
        <v>1003</v>
      </c>
      <c r="C629" s="34" t="s">
        <v>1522</v>
      </c>
      <c r="D629" s="34" t="s">
        <v>220</v>
      </c>
      <c r="E629" s="34" t="s">
        <v>2085</v>
      </c>
      <c r="F629" s="34" t="s">
        <v>776</v>
      </c>
      <c r="G629" s="35">
        <v>8</v>
      </c>
      <c r="H629" s="35">
        <v>200</v>
      </c>
    </row>
    <row r="630" spans="1:8" ht="14.4" x14ac:dyDescent="0.3">
      <c r="A630" s="34" t="s">
        <v>1002</v>
      </c>
      <c r="B630" s="34" t="s">
        <v>1003</v>
      </c>
      <c r="C630" s="34" t="s">
        <v>1522</v>
      </c>
      <c r="D630" s="34" t="s">
        <v>220</v>
      </c>
      <c r="E630" s="34" t="s">
        <v>2086</v>
      </c>
      <c r="F630" s="34" t="s">
        <v>776</v>
      </c>
      <c r="G630" s="35">
        <v>0</v>
      </c>
      <c r="H630" s="35">
        <v>15</v>
      </c>
    </row>
    <row r="631" spans="1:8" ht="14.4" x14ac:dyDescent="0.3">
      <c r="A631" s="34" t="s">
        <v>2087</v>
      </c>
      <c r="B631" s="34" t="s">
        <v>96</v>
      </c>
      <c r="C631" s="34" t="s">
        <v>1522</v>
      </c>
      <c r="D631" s="34" t="s">
        <v>132</v>
      </c>
      <c r="E631" s="34" t="s">
        <v>2088</v>
      </c>
      <c r="F631" s="34" t="s">
        <v>762</v>
      </c>
      <c r="G631" s="35">
        <v>11</v>
      </c>
      <c r="H631" s="35">
        <v>30</v>
      </c>
    </row>
    <row r="632" spans="1:8" ht="14.4" x14ac:dyDescent="0.3">
      <c r="A632" s="34" t="s">
        <v>2087</v>
      </c>
      <c r="B632" s="34" t="s">
        <v>96</v>
      </c>
      <c r="C632" s="34" t="s">
        <v>1522</v>
      </c>
      <c r="D632" s="34" t="s">
        <v>132</v>
      </c>
      <c r="E632" s="34" t="s">
        <v>2089</v>
      </c>
      <c r="F632" s="34" t="s">
        <v>767</v>
      </c>
      <c r="G632" s="35">
        <v>11</v>
      </c>
      <c r="H632" s="35">
        <v>30</v>
      </c>
    </row>
    <row r="633" spans="1:8" ht="14.4" x14ac:dyDescent="0.3">
      <c r="A633" s="34" t="s">
        <v>2087</v>
      </c>
      <c r="B633" s="34" t="s">
        <v>96</v>
      </c>
      <c r="C633" s="34" t="s">
        <v>1522</v>
      </c>
      <c r="D633" s="34" t="s">
        <v>1001</v>
      </c>
      <c r="E633" s="34" t="s">
        <v>2090</v>
      </c>
      <c r="F633" s="34" t="s">
        <v>762</v>
      </c>
      <c r="G633" s="35">
        <v>27</v>
      </c>
      <c r="H633" s="35">
        <v>50</v>
      </c>
    </row>
    <row r="634" spans="1:8" ht="14.4" x14ac:dyDescent="0.3">
      <c r="A634" s="34" t="s">
        <v>2087</v>
      </c>
      <c r="B634" s="34" t="s">
        <v>96</v>
      </c>
      <c r="C634" s="34" t="s">
        <v>1522</v>
      </c>
      <c r="D634" s="34" t="s">
        <v>1001</v>
      </c>
      <c r="E634" s="34" t="s">
        <v>2091</v>
      </c>
      <c r="F634" s="34" t="s">
        <v>767</v>
      </c>
      <c r="G634" s="35">
        <v>27</v>
      </c>
      <c r="H634" s="35">
        <v>50</v>
      </c>
    </row>
    <row r="635" spans="1:8" ht="14.4" x14ac:dyDescent="0.3">
      <c r="A635" s="34" t="s">
        <v>2092</v>
      </c>
      <c r="B635" s="34" t="s">
        <v>96</v>
      </c>
      <c r="C635" s="34" t="s">
        <v>1522</v>
      </c>
      <c r="D635" s="34" t="s">
        <v>1192</v>
      </c>
      <c r="E635" s="34" t="s">
        <v>2093</v>
      </c>
      <c r="F635" s="34" t="s">
        <v>762</v>
      </c>
      <c r="G635" s="35">
        <v>12</v>
      </c>
      <c r="H635" s="35">
        <v>20</v>
      </c>
    </row>
    <row r="636" spans="1:8" ht="14.4" x14ac:dyDescent="0.3">
      <c r="A636" s="34" t="s">
        <v>2092</v>
      </c>
      <c r="B636" s="34" t="s">
        <v>96</v>
      </c>
      <c r="C636" s="34" t="s">
        <v>1522</v>
      </c>
      <c r="D636" s="34" t="s">
        <v>1192</v>
      </c>
      <c r="E636" s="34" t="s">
        <v>2094</v>
      </c>
      <c r="F636" s="34" t="s">
        <v>767</v>
      </c>
      <c r="G636" s="35">
        <v>12</v>
      </c>
      <c r="H636" s="35">
        <v>20</v>
      </c>
    </row>
    <row r="637" spans="1:8" ht="14.4" x14ac:dyDescent="0.3">
      <c r="A637" s="34" t="s">
        <v>2087</v>
      </c>
      <c r="B637" s="34" t="s">
        <v>96</v>
      </c>
      <c r="C637" s="34" t="s">
        <v>1522</v>
      </c>
      <c r="D637" s="34" t="s">
        <v>132</v>
      </c>
      <c r="E637" s="34" t="s">
        <v>1277</v>
      </c>
      <c r="F637" s="34" t="s">
        <v>762</v>
      </c>
      <c r="G637" s="35">
        <v>20</v>
      </c>
      <c r="H637" s="35">
        <v>100</v>
      </c>
    </row>
    <row r="638" spans="1:8" ht="14.4" x14ac:dyDescent="0.3">
      <c r="A638" s="34" t="s">
        <v>2087</v>
      </c>
      <c r="B638" s="34" t="s">
        <v>96</v>
      </c>
      <c r="C638" s="34" t="s">
        <v>1522</v>
      </c>
      <c r="D638" s="34" t="s">
        <v>132</v>
      </c>
      <c r="E638" s="34" t="s">
        <v>1279</v>
      </c>
      <c r="F638" s="34" t="s">
        <v>767</v>
      </c>
      <c r="G638" s="35">
        <v>20</v>
      </c>
      <c r="H638" s="35">
        <v>100</v>
      </c>
    </row>
    <row r="639" spans="1:8" ht="14.4" x14ac:dyDescent="0.3">
      <c r="A639" s="34" t="s">
        <v>2087</v>
      </c>
      <c r="B639" s="34" t="s">
        <v>96</v>
      </c>
      <c r="C639" s="34" t="s">
        <v>1522</v>
      </c>
      <c r="D639" s="34" t="s">
        <v>132</v>
      </c>
      <c r="E639" s="34" t="s">
        <v>1278</v>
      </c>
      <c r="F639" s="34" t="s">
        <v>762</v>
      </c>
      <c r="G639" s="35">
        <v>16</v>
      </c>
      <c r="H639" s="35">
        <v>100</v>
      </c>
    </row>
    <row r="640" spans="1:8" ht="14.4" x14ac:dyDescent="0.3">
      <c r="A640" s="34" t="s">
        <v>2087</v>
      </c>
      <c r="B640" s="34" t="s">
        <v>96</v>
      </c>
      <c r="C640" s="34" t="s">
        <v>1522</v>
      </c>
      <c r="D640" s="34" t="s">
        <v>132</v>
      </c>
      <c r="E640" s="34" t="s">
        <v>1280</v>
      </c>
      <c r="F640" s="34" t="s">
        <v>767</v>
      </c>
      <c r="G640" s="35">
        <v>16</v>
      </c>
      <c r="H640" s="35">
        <v>100</v>
      </c>
    </row>
    <row r="641" spans="1:8" ht="14.4" x14ac:dyDescent="0.3">
      <c r="A641" s="34" t="s">
        <v>2095</v>
      </c>
      <c r="B641" s="34" t="s">
        <v>2096</v>
      </c>
      <c r="C641" s="34" t="s">
        <v>1522</v>
      </c>
      <c r="D641" s="34" t="s">
        <v>2097</v>
      </c>
      <c r="E641" s="34" t="s">
        <v>2098</v>
      </c>
      <c r="F641" s="34" t="s">
        <v>762</v>
      </c>
      <c r="G641" s="35">
        <v>4</v>
      </c>
      <c r="H641" s="35">
        <v>20</v>
      </c>
    </row>
    <row r="642" spans="1:8" ht="14.4" x14ac:dyDescent="0.3">
      <c r="A642" s="34" t="s">
        <v>2095</v>
      </c>
      <c r="B642" s="34" t="s">
        <v>2096</v>
      </c>
      <c r="C642" s="34" t="s">
        <v>1522</v>
      </c>
      <c r="D642" s="34" t="s">
        <v>2097</v>
      </c>
      <c r="E642" s="34" t="s">
        <v>2099</v>
      </c>
      <c r="F642" s="34" t="s">
        <v>767</v>
      </c>
      <c r="G642" s="35">
        <v>4</v>
      </c>
      <c r="H642" s="35">
        <v>20</v>
      </c>
    </row>
    <row r="643" spans="1:8" ht="14.4" x14ac:dyDescent="0.3">
      <c r="A643" s="34" t="s">
        <v>2095</v>
      </c>
      <c r="B643" s="34" t="s">
        <v>2096</v>
      </c>
      <c r="C643" s="34" t="s">
        <v>1522</v>
      </c>
      <c r="D643" s="34" t="s">
        <v>2097</v>
      </c>
      <c r="E643" s="34" t="s">
        <v>1479</v>
      </c>
      <c r="F643" s="34" t="s">
        <v>762</v>
      </c>
      <c r="G643" s="35">
        <v>38</v>
      </c>
      <c r="H643" s="35">
        <v>100</v>
      </c>
    </row>
    <row r="644" spans="1:8" ht="14.4" x14ac:dyDescent="0.3">
      <c r="A644" s="34" t="s">
        <v>2095</v>
      </c>
      <c r="B644" s="34" t="s">
        <v>2096</v>
      </c>
      <c r="C644" s="34" t="s">
        <v>1522</v>
      </c>
      <c r="D644" s="34" t="s">
        <v>2097</v>
      </c>
      <c r="E644" s="34" t="s">
        <v>1480</v>
      </c>
      <c r="F644" s="34" t="s">
        <v>767</v>
      </c>
      <c r="G644" s="35">
        <v>38</v>
      </c>
      <c r="H644" s="35">
        <v>100</v>
      </c>
    </row>
    <row r="645" spans="1:8" ht="14.4" x14ac:dyDescent="0.3">
      <c r="A645" s="34" t="s">
        <v>1004</v>
      </c>
      <c r="B645" s="34" t="s">
        <v>1005</v>
      </c>
      <c r="C645" s="34" t="s">
        <v>1522</v>
      </c>
      <c r="D645" s="34" t="s">
        <v>1006</v>
      </c>
      <c r="E645" s="34" t="s">
        <v>1007</v>
      </c>
      <c r="F645" s="34" t="s">
        <v>762</v>
      </c>
      <c r="G645" s="35">
        <v>7</v>
      </c>
      <c r="H645" s="35">
        <v>30</v>
      </c>
    </row>
    <row r="646" spans="1:8" ht="14.4" x14ac:dyDescent="0.3">
      <c r="A646" s="34" t="s">
        <v>2100</v>
      </c>
      <c r="B646" s="34" t="s">
        <v>1008</v>
      </c>
      <c r="C646" s="34" t="s">
        <v>1522</v>
      </c>
      <c r="D646" s="34" t="s">
        <v>943</v>
      </c>
      <c r="E646" s="34" t="s">
        <v>2101</v>
      </c>
      <c r="F646" s="34" t="s">
        <v>776</v>
      </c>
      <c r="G646" s="35">
        <v>0</v>
      </c>
      <c r="H646" s="35">
        <v>5</v>
      </c>
    </row>
    <row r="647" spans="1:8" ht="14.4" x14ac:dyDescent="0.3">
      <c r="A647" s="34" t="s">
        <v>2102</v>
      </c>
      <c r="B647" s="34" t="s">
        <v>147</v>
      </c>
      <c r="C647" s="34" t="s">
        <v>1522</v>
      </c>
      <c r="D647" s="34" t="s">
        <v>2103</v>
      </c>
      <c r="E647" s="34" t="s">
        <v>2104</v>
      </c>
      <c r="F647" s="34" t="s">
        <v>762</v>
      </c>
      <c r="G647" s="35">
        <v>20</v>
      </c>
      <c r="H647" s="35">
        <v>40</v>
      </c>
    </row>
    <row r="648" spans="1:8" ht="14.4" x14ac:dyDescent="0.3">
      <c r="A648" s="34" t="s">
        <v>2102</v>
      </c>
      <c r="B648" s="34" t="s">
        <v>147</v>
      </c>
      <c r="C648" s="34" t="s">
        <v>1522</v>
      </c>
      <c r="D648" s="34" t="s">
        <v>2103</v>
      </c>
      <c r="E648" s="34" t="s">
        <v>2105</v>
      </c>
      <c r="F648" s="34" t="s">
        <v>767</v>
      </c>
      <c r="G648" s="35">
        <v>20</v>
      </c>
      <c r="H648" s="35">
        <v>40</v>
      </c>
    </row>
    <row r="649" spans="1:8" ht="14.4" x14ac:dyDescent="0.3">
      <c r="A649" s="34" t="s">
        <v>2102</v>
      </c>
      <c r="B649" s="34" t="s">
        <v>147</v>
      </c>
      <c r="C649" s="34" t="s">
        <v>1522</v>
      </c>
      <c r="D649" s="34" t="s">
        <v>2103</v>
      </c>
      <c r="E649" s="34" t="s">
        <v>2106</v>
      </c>
      <c r="F649" s="34" t="s">
        <v>762</v>
      </c>
      <c r="G649" s="35">
        <v>44</v>
      </c>
      <c r="H649" s="35">
        <v>45</v>
      </c>
    </row>
    <row r="650" spans="1:8" ht="14.4" x14ac:dyDescent="0.3">
      <c r="A650" s="34" t="s">
        <v>2102</v>
      </c>
      <c r="B650" s="34" t="s">
        <v>147</v>
      </c>
      <c r="C650" s="34" t="s">
        <v>1522</v>
      </c>
      <c r="D650" s="34" t="s">
        <v>2103</v>
      </c>
      <c r="E650" s="34" t="s">
        <v>2107</v>
      </c>
      <c r="F650" s="34" t="s">
        <v>767</v>
      </c>
      <c r="G650" s="35">
        <v>44</v>
      </c>
      <c r="H650" s="35">
        <v>45</v>
      </c>
    </row>
    <row r="651" spans="1:8" ht="14.4" x14ac:dyDescent="0.3">
      <c r="A651" s="34" t="s">
        <v>2108</v>
      </c>
      <c r="B651" s="34" t="s">
        <v>147</v>
      </c>
      <c r="C651" s="34" t="s">
        <v>1522</v>
      </c>
      <c r="D651" s="34" t="s">
        <v>849</v>
      </c>
      <c r="E651" s="34" t="s">
        <v>2109</v>
      </c>
      <c r="F651" s="34" t="s">
        <v>762</v>
      </c>
      <c r="G651" s="35">
        <v>11</v>
      </c>
      <c r="H651" s="35">
        <v>20</v>
      </c>
    </row>
    <row r="652" spans="1:8" ht="14.4" x14ac:dyDescent="0.3">
      <c r="A652" s="34" t="s">
        <v>2108</v>
      </c>
      <c r="B652" s="34" t="s">
        <v>147</v>
      </c>
      <c r="C652" s="34" t="s">
        <v>1522</v>
      </c>
      <c r="D652" s="34" t="s">
        <v>849</v>
      </c>
      <c r="E652" s="34" t="s">
        <v>2110</v>
      </c>
      <c r="F652" s="34" t="s">
        <v>767</v>
      </c>
      <c r="G652" s="35">
        <v>11</v>
      </c>
      <c r="H652" s="35">
        <v>20</v>
      </c>
    </row>
    <row r="653" spans="1:8" ht="14.4" x14ac:dyDescent="0.3">
      <c r="A653" s="34" t="s">
        <v>2102</v>
      </c>
      <c r="B653" s="34" t="s">
        <v>147</v>
      </c>
      <c r="C653" s="34" t="s">
        <v>1522</v>
      </c>
      <c r="D653" s="34" t="s">
        <v>2103</v>
      </c>
      <c r="E653" s="34" t="s">
        <v>1299</v>
      </c>
      <c r="F653" s="34" t="s">
        <v>762</v>
      </c>
      <c r="G653" s="35">
        <v>41</v>
      </c>
      <c r="H653" s="35">
        <v>100</v>
      </c>
    </row>
    <row r="654" spans="1:8" ht="14.4" x14ac:dyDescent="0.3">
      <c r="A654" s="34" t="s">
        <v>2102</v>
      </c>
      <c r="B654" s="34" t="s">
        <v>147</v>
      </c>
      <c r="C654" s="34" t="s">
        <v>1522</v>
      </c>
      <c r="D654" s="34" t="s">
        <v>2103</v>
      </c>
      <c r="E654" s="34" t="s">
        <v>1301</v>
      </c>
      <c r="F654" s="34" t="s">
        <v>767</v>
      </c>
      <c r="G654" s="35">
        <v>41</v>
      </c>
      <c r="H654" s="35">
        <v>100</v>
      </c>
    </row>
    <row r="655" spans="1:8" ht="14.4" x14ac:dyDescent="0.3">
      <c r="A655" s="34" t="s">
        <v>2102</v>
      </c>
      <c r="B655" s="34" t="s">
        <v>147</v>
      </c>
      <c r="C655" s="34" t="s">
        <v>1522</v>
      </c>
      <c r="D655" s="34" t="s">
        <v>928</v>
      </c>
      <c r="E655" s="34" t="s">
        <v>1305</v>
      </c>
      <c r="F655" s="34" t="s">
        <v>762</v>
      </c>
      <c r="G655" s="35">
        <v>38</v>
      </c>
      <c r="H655" s="35">
        <v>100</v>
      </c>
    </row>
    <row r="656" spans="1:8" ht="14.4" x14ac:dyDescent="0.3">
      <c r="A656" s="34" t="s">
        <v>2102</v>
      </c>
      <c r="B656" s="34" t="s">
        <v>147</v>
      </c>
      <c r="C656" s="34" t="s">
        <v>1522</v>
      </c>
      <c r="D656" s="34" t="s">
        <v>928</v>
      </c>
      <c r="E656" s="34" t="s">
        <v>1307</v>
      </c>
      <c r="F656" s="34" t="s">
        <v>767</v>
      </c>
      <c r="G656" s="35">
        <v>38</v>
      </c>
      <c r="H656" s="35">
        <v>100</v>
      </c>
    </row>
    <row r="657" spans="1:8" ht="14.4" x14ac:dyDescent="0.3">
      <c r="A657" s="34" t="s">
        <v>2111</v>
      </c>
      <c r="B657" s="34" t="s">
        <v>1304</v>
      </c>
      <c r="C657" s="34" t="s">
        <v>1522</v>
      </c>
      <c r="D657" s="34" t="s">
        <v>2103</v>
      </c>
      <c r="E657" s="34" t="s">
        <v>1303</v>
      </c>
      <c r="F657" s="34" t="s">
        <v>762</v>
      </c>
      <c r="G657" s="35">
        <v>78</v>
      </c>
      <c r="H657" s="35">
        <v>100</v>
      </c>
    </row>
    <row r="658" spans="1:8" ht="14.4" x14ac:dyDescent="0.3">
      <c r="A658" s="34" t="s">
        <v>2111</v>
      </c>
      <c r="B658" s="34" t="s">
        <v>1304</v>
      </c>
      <c r="C658" s="34" t="s">
        <v>1522</v>
      </c>
      <c r="D658" s="34" t="s">
        <v>2103</v>
      </c>
      <c r="E658" s="34" t="s">
        <v>1306</v>
      </c>
      <c r="F658" s="34" t="s">
        <v>767</v>
      </c>
      <c r="G658" s="35">
        <v>78</v>
      </c>
      <c r="H658" s="35">
        <v>100</v>
      </c>
    </row>
    <row r="659" spans="1:8" ht="14.4" x14ac:dyDescent="0.3">
      <c r="A659" s="34" t="s">
        <v>2112</v>
      </c>
      <c r="B659" s="34" t="s">
        <v>525</v>
      </c>
      <c r="C659" s="34" t="s">
        <v>1522</v>
      </c>
      <c r="D659" s="34" t="s">
        <v>787</v>
      </c>
      <c r="E659" s="34" t="s">
        <v>2113</v>
      </c>
      <c r="F659" s="34" t="s">
        <v>762</v>
      </c>
      <c r="G659" s="35">
        <v>41</v>
      </c>
      <c r="H659" s="35">
        <v>100</v>
      </c>
    </row>
    <row r="660" spans="1:8" ht="14.4" x14ac:dyDescent="0.3">
      <c r="A660" s="34" t="s">
        <v>2112</v>
      </c>
      <c r="B660" s="34" t="s">
        <v>525</v>
      </c>
      <c r="C660" s="34" t="s">
        <v>1522</v>
      </c>
      <c r="D660" s="34" t="s">
        <v>787</v>
      </c>
      <c r="E660" s="34" t="s">
        <v>2114</v>
      </c>
      <c r="F660" s="34" t="s">
        <v>767</v>
      </c>
      <c r="G660" s="35">
        <v>41</v>
      </c>
      <c r="H660" s="35">
        <v>100</v>
      </c>
    </row>
    <row r="661" spans="1:8" ht="14.4" x14ac:dyDescent="0.3">
      <c r="A661" s="34" t="s">
        <v>2112</v>
      </c>
      <c r="B661" s="34" t="s">
        <v>525</v>
      </c>
      <c r="C661" s="34" t="s">
        <v>1522</v>
      </c>
      <c r="D661" s="34" t="s">
        <v>787</v>
      </c>
      <c r="E661" s="34" t="s">
        <v>2115</v>
      </c>
      <c r="F661" s="34" t="s">
        <v>762</v>
      </c>
      <c r="G661" s="35">
        <v>10</v>
      </c>
      <c r="H661" s="35">
        <v>12</v>
      </c>
    </row>
    <row r="662" spans="1:8" ht="14.4" x14ac:dyDescent="0.3">
      <c r="A662" s="34" t="s">
        <v>2112</v>
      </c>
      <c r="B662" s="34" t="s">
        <v>525</v>
      </c>
      <c r="C662" s="34" t="s">
        <v>1522</v>
      </c>
      <c r="D662" s="34" t="s">
        <v>787</v>
      </c>
      <c r="E662" s="34" t="s">
        <v>2116</v>
      </c>
      <c r="F662" s="34" t="s">
        <v>767</v>
      </c>
      <c r="G662" s="35">
        <v>10</v>
      </c>
      <c r="H662" s="35">
        <v>12</v>
      </c>
    </row>
    <row r="663" spans="1:8" ht="14.4" x14ac:dyDescent="0.3">
      <c r="A663" s="34" t="s">
        <v>1010</v>
      </c>
      <c r="B663" s="34" t="s">
        <v>1011</v>
      </c>
      <c r="C663" s="34" t="s">
        <v>1522</v>
      </c>
      <c r="D663" s="34" t="s">
        <v>812</v>
      </c>
      <c r="E663" s="34" t="s">
        <v>2117</v>
      </c>
      <c r="F663" s="34" t="s">
        <v>776</v>
      </c>
      <c r="G663" s="35">
        <v>2</v>
      </c>
      <c r="H663" s="35">
        <v>100</v>
      </c>
    </row>
    <row r="664" spans="1:8" ht="14.4" x14ac:dyDescent="0.3">
      <c r="A664" s="34" t="s">
        <v>1012</v>
      </c>
      <c r="B664" s="34" t="s">
        <v>1013</v>
      </c>
      <c r="C664" s="34" t="s">
        <v>1522</v>
      </c>
      <c r="D664" s="34" t="s">
        <v>803</v>
      </c>
      <c r="E664" s="34" t="s">
        <v>1014</v>
      </c>
      <c r="F664" s="34" t="s">
        <v>762</v>
      </c>
      <c r="G664" s="35">
        <v>7</v>
      </c>
      <c r="H664" s="35">
        <v>20</v>
      </c>
    </row>
    <row r="665" spans="1:8" ht="14.4" x14ac:dyDescent="0.3">
      <c r="A665" s="34" t="s">
        <v>2118</v>
      </c>
      <c r="B665" s="34" t="s">
        <v>2119</v>
      </c>
      <c r="C665" s="34" t="s">
        <v>1522</v>
      </c>
      <c r="D665" s="34" t="s">
        <v>802</v>
      </c>
      <c r="E665" s="34" t="s">
        <v>2120</v>
      </c>
      <c r="F665" s="34" t="s">
        <v>762</v>
      </c>
      <c r="G665" s="35">
        <v>5</v>
      </c>
      <c r="H665" s="35">
        <v>30</v>
      </c>
    </row>
    <row r="666" spans="1:8" ht="14.4" x14ac:dyDescent="0.3">
      <c r="A666" s="34" t="s">
        <v>1015</v>
      </c>
      <c r="B666" s="34" t="s">
        <v>1016</v>
      </c>
      <c r="C666" s="34" t="s">
        <v>1522</v>
      </c>
      <c r="D666" s="34" t="s">
        <v>1017</v>
      </c>
      <c r="E666" s="34" t="s">
        <v>1019</v>
      </c>
      <c r="F666" s="34" t="s">
        <v>762</v>
      </c>
      <c r="G666" s="35">
        <v>7</v>
      </c>
      <c r="H666" s="35">
        <v>30</v>
      </c>
    </row>
    <row r="667" spans="1:8" ht="14.4" x14ac:dyDescent="0.3">
      <c r="A667" s="34" t="s">
        <v>1015</v>
      </c>
      <c r="B667" s="34" t="s">
        <v>1016</v>
      </c>
      <c r="C667" s="34" t="s">
        <v>1522</v>
      </c>
      <c r="D667" s="34" t="s">
        <v>1017</v>
      </c>
      <c r="E667" s="34" t="s">
        <v>1018</v>
      </c>
      <c r="F667" s="34" t="s">
        <v>762</v>
      </c>
      <c r="G667" s="35">
        <v>13</v>
      </c>
      <c r="H667" s="35">
        <v>30</v>
      </c>
    </row>
    <row r="668" spans="1:8" ht="14.4" x14ac:dyDescent="0.3">
      <c r="A668" s="34" t="s">
        <v>1020</v>
      </c>
      <c r="B668" s="34" t="s">
        <v>1021</v>
      </c>
      <c r="C668" s="34" t="s">
        <v>1522</v>
      </c>
      <c r="D668" s="34" t="s">
        <v>36</v>
      </c>
      <c r="E668" s="34" t="s">
        <v>2121</v>
      </c>
      <c r="F668" s="34" t="s">
        <v>776</v>
      </c>
      <c r="G668" s="35">
        <v>24</v>
      </c>
      <c r="H668" s="35">
        <v>100</v>
      </c>
    </row>
    <row r="669" spans="1:8" ht="14.4" x14ac:dyDescent="0.3">
      <c r="A669" s="34" t="s">
        <v>1022</v>
      </c>
      <c r="B669" s="34" t="s">
        <v>31</v>
      </c>
      <c r="C669" s="34" t="s">
        <v>1522</v>
      </c>
      <c r="D669" s="34" t="s">
        <v>27</v>
      </c>
      <c r="E669" s="34" t="s">
        <v>2122</v>
      </c>
      <c r="F669" s="34" t="s">
        <v>762</v>
      </c>
      <c r="G669" s="35">
        <v>31</v>
      </c>
      <c r="H669" s="35">
        <v>50</v>
      </c>
    </row>
    <row r="670" spans="1:8" ht="14.4" x14ac:dyDescent="0.3">
      <c r="A670" s="34" t="s">
        <v>1022</v>
      </c>
      <c r="B670" s="34" t="s">
        <v>31</v>
      </c>
      <c r="C670" s="34" t="s">
        <v>1522</v>
      </c>
      <c r="D670" s="34" t="s">
        <v>27</v>
      </c>
      <c r="E670" s="34" t="s">
        <v>2123</v>
      </c>
      <c r="F670" s="34" t="s">
        <v>767</v>
      </c>
      <c r="G670" s="35">
        <v>14</v>
      </c>
      <c r="H670" s="35">
        <v>25</v>
      </c>
    </row>
    <row r="671" spans="1:8" ht="14.4" x14ac:dyDescent="0.3">
      <c r="A671" s="34" t="s">
        <v>1022</v>
      </c>
      <c r="B671" s="34" t="s">
        <v>31</v>
      </c>
      <c r="C671" s="34" t="s">
        <v>1522</v>
      </c>
      <c r="D671" s="34" t="s">
        <v>27</v>
      </c>
      <c r="E671" s="34" t="s">
        <v>2124</v>
      </c>
      <c r="F671" s="34" t="s">
        <v>767</v>
      </c>
      <c r="G671" s="35">
        <v>17</v>
      </c>
      <c r="H671" s="35">
        <v>25</v>
      </c>
    </row>
    <row r="672" spans="1:8" ht="14.4" x14ac:dyDescent="0.3">
      <c r="A672" s="34" t="s">
        <v>1022</v>
      </c>
      <c r="B672" s="34" t="s">
        <v>31</v>
      </c>
      <c r="C672" s="34" t="s">
        <v>1522</v>
      </c>
      <c r="D672" s="34" t="s">
        <v>36</v>
      </c>
      <c r="E672" s="34" t="s">
        <v>2125</v>
      </c>
      <c r="F672" s="34" t="s">
        <v>762</v>
      </c>
      <c r="G672" s="35">
        <v>112</v>
      </c>
      <c r="H672" s="35">
        <v>150</v>
      </c>
    </row>
    <row r="673" spans="1:8" ht="14.4" x14ac:dyDescent="0.3">
      <c r="A673" s="34" t="s">
        <v>1022</v>
      </c>
      <c r="B673" s="34" t="s">
        <v>31</v>
      </c>
      <c r="C673" s="34" t="s">
        <v>1522</v>
      </c>
      <c r="D673" s="34" t="s">
        <v>36</v>
      </c>
      <c r="E673" s="34" t="s">
        <v>2126</v>
      </c>
      <c r="F673" s="34" t="s">
        <v>767</v>
      </c>
      <c r="G673" s="35">
        <v>39</v>
      </c>
      <c r="H673" s="35">
        <v>39</v>
      </c>
    </row>
    <row r="674" spans="1:8" ht="14.4" x14ac:dyDescent="0.3">
      <c r="A674" s="34" t="s">
        <v>1022</v>
      </c>
      <c r="B674" s="34" t="s">
        <v>31</v>
      </c>
      <c r="C674" s="34" t="s">
        <v>1522</v>
      </c>
      <c r="D674" s="34" t="s">
        <v>36</v>
      </c>
      <c r="E674" s="34" t="s">
        <v>2127</v>
      </c>
      <c r="F674" s="34" t="s">
        <v>767</v>
      </c>
      <c r="G674" s="35">
        <v>32</v>
      </c>
      <c r="H674" s="35">
        <v>32</v>
      </c>
    </row>
    <row r="675" spans="1:8" ht="14.4" x14ac:dyDescent="0.3">
      <c r="A675" s="34" t="s">
        <v>1022</v>
      </c>
      <c r="B675" s="34" t="s">
        <v>31</v>
      </c>
      <c r="C675" s="34" t="s">
        <v>1522</v>
      </c>
      <c r="D675" s="34" t="s">
        <v>36</v>
      </c>
      <c r="E675" s="34" t="s">
        <v>2128</v>
      </c>
      <c r="F675" s="34" t="s">
        <v>767</v>
      </c>
      <c r="G675" s="35">
        <v>22</v>
      </c>
      <c r="H675" s="35">
        <v>30</v>
      </c>
    </row>
    <row r="676" spans="1:8" ht="14.4" x14ac:dyDescent="0.3">
      <c r="A676" s="34" t="s">
        <v>1022</v>
      </c>
      <c r="B676" s="34" t="s">
        <v>31</v>
      </c>
      <c r="C676" s="34" t="s">
        <v>1522</v>
      </c>
      <c r="D676" s="34" t="s">
        <v>36</v>
      </c>
      <c r="E676" s="34" t="s">
        <v>2129</v>
      </c>
      <c r="F676" s="34" t="s">
        <v>767</v>
      </c>
      <c r="G676" s="35">
        <v>19</v>
      </c>
      <c r="H676" s="35">
        <v>30</v>
      </c>
    </row>
    <row r="677" spans="1:8" ht="14.4" x14ac:dyDescent="0.3">
      <c r="A677" s="34" t="s">
        <v>2130</v>
      </c>
      <c r="B677" s="34" t="s">
        <v>31</v>
      </c>
      <c r="C677" s="34" t="s">
        <v>1522</v>
      </c>
      <c r="D677" s="34" t="s">
        <v>36</v>
      </c>
      <c r="E677" s="34" t="s">
        <v>2131</v>
      </c>
      <c r="F677" s="34" t="s">
        <v>762</v>
      </c>
      <c r="G677" s="35">
        <v>14</v>
      </c>
      <c r="H677" s="35">
        <v>20</v>
      </c>
    </row>
    <row r="678" spans="1:8" ht="14.4" x14ac:dyDescent="0.3">
      <c r="A678" s="34" t="s">
        <v>2130</v>
      </c>
      <c r="B678" s="34" t="s">
        <v>31</v>
      </c>
      <c r="C678" s="34" t="s">
        <v>1522</v>
      </c>
      <c r="D678" s="34" t="s">
        <v>36</v>
      </c>
      <c r="E678" s="34" t="s">
        <v>2132</v>
      </c>
      <c r="F678" s="34" t="s">
        <v>767</v>
      </c>
      <c r="G678" s="35">
        <v>14</v>
      </c>
      <c r="H678" s="35">
        <v>20</v>
      </c>
    </row>
    <row r="679" spans="1:8" ht="14.4" x14ac:dyDescent="0.3">
      <c r="A679" s="34" t="s">
        <v>1022</v>
      </c>
      <c r="B679" s="34" t="s">
        <v>31</v>
      </c>
      <c r="C679" s="34" t="s">
        <v>1522</v>
      </c>
      <c r="D679" s="34" t="s">
        <v>27</v>
      </c>
      <c r="E679" s="34" t="s">
        <v>1261</v>
      </c>
      <c r="F679" s="34" t="s">
        <v>762</v>
      </c>
      <c r="G679" s="35">
        <v>41</v>
      </c>
      <c r="H679" s="35">
        <v>100</v>
      </c>
    </row>
    <row r="680" spans="1:8" ht="14.4" x14ac:dyDescent="0.3">
      <c r="A680" s="34" t="s">
        <v>1022</v>
      </c>
      <c r="B680" s="34" t="s">
        <v>31</v>
      </c>
      <c r="C680" s="34" t="s">
        <v>1522</v>
      </c>
      <c r="D680" s="34" t="s">
        <v>27</v>
      </c>
      <c r="E680" s="34" t="s">
        <v>1263</v>
      </c>
      <c r="F680" s="34" t="s">
        <v>767</v>
      </c>
      <c r="G680" s="35">
        <v>41</v>
      </c>
      <c r="H680" s="35">
        <v>100</v>
      </c>
    </row>
    <row r="681" spans="1:8" ht="14.4" x14ac:dyDescent="0.3">
      <c r="A681" s="34" t="s">
        <v>1022</v>
      </c>
      <c r="B681" s="34" t="s">
        <v>31</v>
      </c>
      <c r="C681" s="34" t="s">
        <v>1522</v>
      </c>
      <c r="D681" s="34" t="s">
        <v>36</v>
      </c>
      <c r="E681" s="34" t="s">
        <v>1262</v>
      </c>
      <c r="F681" s="34" t="s">
        <v>762</v>
      </c>
      <c r="G681" s="35">
        <v>45</v>
      </c>
      <c r="H681" s="35">
        <v>100</v>
      </c>
    </row>
    <row r="682" spans="1:8" ht="14.4" x14ac:dyDescent="0.3">
      <c r="A682" s="34" t="s">
        <v>1022</v>
      </c>
      <c r="B682" s="34" t="s">
        <v>31</v>
      </c>
      <c r="C682" s="34" t="s">
        <v>1522</v>
      </c>
      <c r="D682" s="34" t="s">
        <v>36</v>
      </c>
      <c r="E682" s="34" t="s">
        <v>1264</v>
      </c>
      <c r="F682" s="34" t="s">
        <v>767</v>
      </c>
      <c r="G682" s="35">
        <v>45</v>
      </c>
      <c r="H682" s="35">
        <v>100</v>
      </c>
    </row>
    <row r="683" spans="1:8" ht="14.4" x14ac:dyDescent="0.3">
      <c r="A683" s="34" t="s">
        <v>2133</v>
      </c>
      <c r="B683" s="34" t="s">
        <v>31</v>
      </c>
      <c r="C683" s="34" t="s">
        <v>1522</v>
      </c>
      <c r="D683" s="34" t="s">
        <v>2134</v>
      </c>
      <c r="E683" s="34" t="s">
        <v>2135</v>
      </c>
      <c r="F683" s="34" t="s">
        <v>762</v>
      </c>
      <c r="G683" s="35">
        <v>25</v>
      </c>
      <c r="H683" s="35">
        <v>50</v>
      </c>
    </row>
    <row r="684" spans="1:8" ht="14.4" x14ac:dyDescent="0.3">
      <c r="A684" s="34" t="s">
        <v>2133</v>
      </c>
      <c r="B684" s="34" t="s">
        <v>31</v>
      </c>
      <c r="C684" s="34" t="s">
        <v>1522</v>
      </c>
      <c r="D684" s="34" t="s">
        <v>2134</v>
      </c>
      <c r="E684" s="34" t="s">
        <v>2136</v>
      </c>
      <c r="F684" s="34" t="s">
        <v>767</v>
      </c>
      <c r="G684" s="35">
        <v>25</v>
      </c>
      <c r="H684" s="35">
        <v>50</v>
      </c>
    </row>
    <row r="685" spans="1:8" ht="14.4" x14ac:dyDescent="0.3">
      <c r="A685" s="34" t="s">
        <v>2137</v>
      </c>
      <c r="B685" s="34" t="s">
        <v>401</v>
      </c>
      <c r="C685" s="34" t="s">
        <v>1522</v>
      </c>
      <c r="D685" s="34" t="s">
        <v>318</v>
      </c>
      <c r="E685" s="34" t="s">
        <v>1466</v>
      </c>
      <c r="F685" s="34" t="s">
        <v>762</v>
      </c>
      <c r="G685" s="35">
        <v>12</v>
      </c>
      <c r="H685" s="35">
        <v>100</v>
      </c>
    </row>
    <row r="686" spans="1:8" ht="14.4" x14ac:dyDescent="0.3">
      <c r="A686" s="34" t="s">
        <v>2137</v>
      </c>
      <c r="B686" s="34" t="s">
        <v>401</v>
      </c>
      <c r="C686" s="34" t="s">
        <v>1522</v>
      </c>
      <c r="D686" s="34" t="s">
        <v>318</v>
      </c>
      <c r="E686" s="34" t="s">
        <v>1467</v>
      </c>
      <c r="F686" s="34" t="s">
        <v>767</v>
      </c>
      <c r="G686" s="35">
        <v>12</v>
      </c>
      <c r="H686" s="35">
        <v>100</v>
      </c>
    </row>
    <row r="687" spans="1:8" ht="14.4" x14ac:dyDescent="0.3">
      <c r="A687" s="34" t="s">
        <v>2138</v>
      </c>
      <c r="B687" s="34" t="s">
        <v>30</v>
      </c>
      <c r="C687" s="34" t="s">
        <v>1522</v>
      </c>
      <c r="D687" s="34" t="s">
        <v>2103</v>
      </c>
      <c r="E687" s="34" t="s">
        <v>2139</v>
      </c>
      <c r="F687" s="34" t="s">
        <v>762</v>
      </c>
      <c r="G687" s="35">
        <v>19</v>
      </c>
      <c r="H687" s="35">
        <v>30</v>
      </c>
    </row>
    <row r="688" spans="1:8" ht="14.4" x14ac:dyDescent="0.3">
      <c r="A688" s="34" t="s">
        <v>2138</v>
      </c>
      <c r="B688" s="34" t="s">
        <v>30</v>
      </c>
      <c r="C688" s="34" t="s">
        <v>1522</v>
      </c>
      <c r="D688" s="34" t="s">
        <v>2103</v>
      </c>
      <c r="E688" s="34" t="s">
        <v>2140</v>
      </c>
      <c r="F688" s="34" t="s">
        <v>767</v>
      </c>
      <c r="G688" s="35">
        <v>19</v>
      </c>
      <c r="H688" s="35">
        <v>30</v>
      </c>
    </row>
    <row r="689" spans="1:8" ht="14.4" x14ac:dyDescent="0.3">
      <c r="A689" s="34" t="s">
        <v>2138</v>
      </c>
      <c r="B689" s="34" t="s">
        <v>30</v>
      </c>
      <c r="C689" s="34" t="s">
        <v>1522</v>
      </c>
      <c r="D689" s="34" t="s">
        <v>2103</v>
      </c>
      <c r="E689" s="34" t="s">
        <v>2141</v>
      </c>
      <c r="F689" s="34" t="s">
        <v>762</v>
      </c>
      <c r="G689" s="35">
        <v>48</v>
      </c>
      <c r="H689" s="35">
        <v>90</v>
      </c>
    </row>
    <row r="690" spans="1:8" ht="14.4" x14ac:dyDescent="0.3">
      <c r="A690" s="34" t="s">
        <v>2138</v>
      </c>
      <c r="B690" s="34" t="s">
        <v>30</v>
      </c>
      <c r="C690" s="34" t="s">
        <v>1522</v>
      </c>
      <c r="D690" s="34" t="s">
        <v>2103</v>
      </c>
      <c r="E690" s="34" t="s">
        <v>2142</v>
      </c>
      <c r="F690" s="34" t="s">
        <v>767</v>
      </c>
      <c r="G690" s="35">
        <v>30</v>
      </c>
      <c r="H690" s="35">
        <v>30</v>
      </c>
    </row>
    <row r="691" spans="1:8" ht="14.4" x14ac:dyDescent="0.3">
      <c r="A691" s="34" t="s">
        <v>2138</v>
      </c>
      <c r="B691" s="34" t="s">
        <v>30</v>
      </c>
      <c r="C691" s="34" t="s">
        <v>1522</v>
      </c>
      <c r="D691" s="34" t="s">
        <v>2103</v>
      </c>
      <c r="E691" s="34" t="s">
        <v>2143</v>
      </c>
      <c r="F691" s="34" t="s">
        <v>767</v>
      </c>
      <c r="G691" s="35">
        <v>18</v>
      </c>
      <c r="H691" s="35">
        <v>30</v>
      </c>
    </row>
    <row r="692" spans="1:8" ht="14.4" x14ac:dyDescent="0.3">
      <c r="A692" s="34" t="s">
        <v>2144</v>
      </c>
      <c r="B692" s="34" t="s">
        <v>30</v>
      </c>
      <c r="C692" s="34" t="s">
        <v>1522</v>
      </c>
      <c r="D692" s="34" t="s">
        <v>840</v>
      </c>
      <c r="E692" s="34" t="s">
        <v>2145</v>
      </c>
      <c r="F692" s="34" t="s">
        <v>762</v>
      </c>
      <c r="G692" s="35">
        <v>17</v>
      </c>
      <c r="H692" s="35">
        <v>20</v>
      </c>
    </row>
    <row r="693" spans="1:8" ht="14.4" x14ac:dyDescent="0.3">
      <c r="A693" s="34" t="s">
        <v>2144</v>
      </c>
      <c r="B693" s="34" t="s">
        <v>30</v>
      </c>
      <c r="C693" s="34" t="s">
        <v>1522</v>
      </c>
      <c r="D693" s="34" t="s">
        <v>840</v>
      </c>
      <c r="E693" s="34" t="s">
        <v>2146</v>
      </c>
      <c r="F693" s="34" t="s">
        <v>767</v>
      </c>
      <c r="G693" s="35">
        <v>17</v>
      </c>
      <c r="H693" s="35">
        <v>20</v>
      </c>
    </row>
    <row r="694" spans="1:8" ht="14.4" x14ac:dyDescent="0.3">
      <c r="A694" s="34" t="s">
        <v>2138</v>
      </c>
      <c r="B694" s="34" t="s">
        <v>30</v>
      </c>
      <c r="C694" s="34" t="s">
        <v>1522</v>
      </c>
      <c r="D694" s="34" t="s">
        <v>2103</v>
      </c>
      <c r="E694" s="34" t="s">
        <v>1291</v>
      </c>
      <c r="F694" s="34" t="s">
        <v>762</v>
      </c>
      <c r="G694" s="35">
        <v>36</v>
      </c>
      <c r="H694" s="35">
        <v>100</v>
      </c>
    </row>
    <row r="695" spans="1:8" ht="14.4" x14ac:dyDescent="0.3">
      <c r="A695" s="34" t="s">
        <v>2138</v>
      </c>
      <c r="B695" s="34" t="s">
        <v>30</v>
      </c>
      <c r="C695" s="34" t="s">
        <v>1522</v>
      </c>
      <c r="D695" s="34" t="s">
        <v>2103</v>
      </c>
      <c r="E695" s="34" t="s">
        <v>1293</v>
      </c>
      <c r="F695" s="34" t="s">
        <v>767</v>
      </c>
      <c r="G695" s="35">
        <v>36</v>
      </c>
      <c r="H695" s="35">
        <v>100</v>
      </c>
    </row>
    <row r="696" spans="1:8" ht="14.4" x14ac:dyDescent="0.3">
      <c r="A696" s="34" t="s">
        <v>2138</v>
      </c>
      <c r="B696" s="34" t="s">
        <v>30</v>
      </c>
      <c r="C696" s="34" t="s">
        <v>1522</v>
      </c>
      <c r="D696" s="34" t="s">
        <v>2103</v>
      </c>
      <c r="E696" s="34" t="s">
        <v>1296</v>
      </c>
      <c r="F696" s="34" t="s">
        <v>762</v>
      </c>
      <c r="G696" s="35">
        <v>41</v>
      </c>
      <c r="H696" s="35">
        <v>100</v>
      </c>
    </row>
    <row r="697" spans="1:8" ht="14.4" x14ac:dyDescent="0.3">
      <c r="A697" s="34" t="s">
        <v>2138</v>
      </c>
      <c r="B697" s="34" t="s">
        <v>30</v>
      </c>
      <c r="C697" s="34" t="s">
        <v>1522</v>
      </c>
      <c r="D697" s="34" t="s">
        <v>2103</v>
      </c>
      <c r="E697" s="34" t="s">
        <v>1298</v>
      </c>
      <c r="F697" s="34" t="s">
        <v>767</v>
      </c>
      <c r="G697" s="35">
        <v>41</v>
      </c>
      <c r="H697" s="35">
        <v>100</v>
      </c>
    </row>
    <row r="698" spans="1:8" ht="14.4" x14ac:dyDescent="0.3">
      <c r="A698" s="34" t="s">
        <v>2147</v>
      </c>
      <c r="B698" s="34" t="s">
        <v>30</v>
      </c>
      <c r="C698" s="34" t="s">
        <v>1522</v>
      </c>
      <c r="D698" s="34" t="s">
        <v>2148</v>
      </c>
      <c r="E698" s="34" t="s">
        <v>2149</v>
      </c>
      <c r="F698" s="34" t="s">
        <v>762</v>
      </c>
      <c r="G698" s="35">
        <v>20</v>
      </c>
      <c r="H698" s="35">
        <v>40</v>
      </c>
    </row>
    <row r="699" spans="1:8" ht="14.4" x14ac:dyDescent="0.3">
      <c r="A699" s="34" t="s">
        <v>2147</v>
      </c>
      <c r="B699" s="34" t="s">
        <v>30</v>
      </c>
      <c r="C699" s="34" t="s">
        <v>1522</v>
      </c>
      <c r="D699" s="34" t="s">
        <v>2148</v>
      </c>
      <c r="E699" s="34" t="s">
        <v>2150</v>
      </c>
      <c r="F699" s="34" t="s">
        <v>767</v>
      </c>
      <c r="G699" s="35">
        <v>20</v>
      </c>
      <c r="H699" s="35">
        <v>40</v>
      </c>
    </row>
    <row r="700" spans="1:8" ht="14.4" x14ac:dyDescent="0.3">
      <c r="A700" s="34" t="s">
        <v>2151</v>
      </c>
      <c r="B700" s="34" t="s">
        <v>201</v>
      </c>
      <c r="C700" s="34" t="s">
        <v>1522</v>
      </c>
      <c r="D700" s="34" t="s">
        <v>548</v>
      </c>
      <c r="E700" s="34" t="s">
        <v>1507</v>
      </c>
      <c r="F700" s="34" t="s">
        <v>762</v>
      </c>
      <c r="G700" s="35">
        <v>4</v>
      </c>
      <c r="H700" s="35">
        <v>100</v>
      </c>
    </row>
    <row r="701" spans="1:8" ht="14.4" x14ac:dyDescent="0.3">
      <c r="A701" s="34" t="s">
        <v>2151</v>
      </c>
      <c r="B701" s="34" t="s">
        <v>201</v>
      </c>
      <c r="C701" s="34" t="s">
        <v>1522</v>
      </c>
      <c r="D701" s="34" t="s">
        <v>548</v>
      </c>
      <c r="E701" s="34" t="s">
        <v>1508</v>
      </c>
      <c r="F701" s="34" t="s">
        <v>767</v>
      </c>
      <c r="G701" s="35">
        <v>4</v>
      </c>
      <c r="H701" s="35">
        <v>100</v>
      </c>
    </row>
    <row r="702" spans="1:8" ht="14.4" x14ac:dyDescent="0.3">
      <c r="A702" s="34" t="s">
        <v>2151</v>
      </c>
      <c r="B702" s="34" t="s">
        <v>201</v>
      </c>
      <c r="C702" s="34" t="s">
        <v>1522</v>
      </c>
      <c r="D702" s="34" t="s">
        <v>548</v>
      </c>
      <c r="E702" s="34" t="s">
        <v>2152</v>
      </c>
      <c r="F702" s="34" t="s">
        <v>762</v>
      </c>
      <c r="G702" s="35">
        <v>3</v>
      </c>
      <c r="H702" s="35">
        <v>100</v>
      </c>
    </row>
    <row r="703" spans="1:8" ht="14.4" x14ac:dyDescent="0.3">
      <c r="A703" s="34" t="s">
        <v>2151</v>
      </c>
      <c r="B703" s="34" t="s">
        <v>201</v>
      </c>
      <c r="C703" s="34" t="s">
        <v>1522</v>
      </c>
      <c r="D703" s="34" t="s">
        <v>548</v>
      </c>
      <c r="E703" s="34" t="s">
        <v>2153</v>
      </c>
      <c r="F703" s="34" t="s">
        <v>767</v>
      </c>
      <c r="G703" s="35">
        <v>3</v>
      </c>
      <c r="H703" s="35">
        <v>100</v>
      </c>
    </row>
    <row r="704" spans="1:8" ht="14.4" x14ac:dyDescent="0.3">
      <c r="A704" s="34" t="s">
        <v>1029</v>
      </c>
      <c r="B704" s="34" t="s">
        <v>1025</v>
      </c>
      <c r="C704" s="34" t="s">
        <v>1522</v>
      </c>
      <c r="D704" s="34" t="s">
        <v>1030</v>
      </c>
      <c r="E704" s="34" t="s">
        <v>1031</v>
      </c>
      <c r="F704" s="34" t="s">
        <v>767</v>
      </c>
      <c r="G704" s="35">
        <v>0</v>
      </c>
      <c r="H704" s="35">
        <v>100</v>
      </c>
    </row>
    <row r="705" spans="1:8" ht="14.4" x14ac:dyDescent="0.3">
      <c r="A705" s="34" t="s">
        <v>1029</v>
      </c>
      <c r="B705" s="34" t="s">
        <v>1025</v>
      </c>
      <c r="C705" s="34" t="s">
        <v>1522</v>
      </c>
      <c r="D705" s="34" t="s">
        <v>1032</v>
      </c>
      <c r="E705" s="34" t="s">
        <v>1033</v>
      </c>
      <c r="F705" s="34" t="s">
        <v>767</v>
      </c>
      <c r="G705" s="35">
        <v>0</v>
      </c>
      <c r="H705" s="35">
        <v>100</v>
      </c>
    </row>
    <row r="706" spans="1:8" ht="14.4" x14ac:dyDescent="0.3">
      <c r="A706" s="34" t="s">
        <v>1029</v>
      </c>
      <c r="B706" s="34" t="s">
        <v>1025</v>
      </c>
      <c r="C706" s="34" t="s">
        <v>1522</v>
      </c>
      <c r="D706" s="34" t="s">
        <v>1030</v>
      </c>
      <c r="E706" s="34" t="s">
        <v>1034</v>
      </c>
      <c r="F706" s="34" t="s">
        <v>767</v>
      </c>
      <c r="G706" s="35">
        <v>0</v>
      </c>
      <c r="H706" s="35">
        <v>100</v>
      </c>
    </row>
    <row r="707" spans="1:8" ht="14.4" x14ac:dyDescent="0.3">
      <c r="A707" s="34" t="s">
        <v>1038</v>
      </c>
      <c r="B707" s="34" t="s">
        <v>1025</v>
      </c>
      <c r="C707" s="34" t="s">
        <v>1522</v>
      </c>
      <c r="D707" s="34" t="s">
        <v>1036</v>
      </c>
      <c r="E707" s="34" t="s">
        <v>1039</v>
      </c>
      <c r="F707" s="34" t="s">
        <v>762</v>
      </c>
      <c r="G707" s="35">
        <v>0</v>
      </c>
      <c r="H707" s="35">
        <v>20</v>
      </c>
    </row>
    <row r="708" spans="1:8" ht="14.4" x14ac:dyDescent="0.3">
      <c r="A708" s="34" t="s">
        <v>1042</v>
      </c>
      <c r="B708" s="34" t="s">
        <v>1025</v>
      </c>
      <c r="C708" s="34" t="s">
        <v>1522</v>
      </c>
      <c r="D708" s="34" t="s">
        <v>1036</v>
      </c>
      <c r="E708" s="34" t="s">
        <v>1043</v>
      </c>
      <c r="F708" s="34" t="s">
        <v>762</v>
      </c>
      <c r="G708" s="35">
        <v>1</v>
      </c>
      <c r="H708" s="35">
        <v>35</v>
      </c>
    </row>
    <row r="709" spans="1:8" ht="14.4" x14ac:dyDescent="0.3">
      <c r="A709" s="34" t="s">
        <v>1040</v>
      </c>
      <c r="B709" s="34" t="s">
        <v>1025</v>
      </c>
      <c r="C709" s="34" t="s">
        <v>1522</v>
      </c>
      <c r="D709" s="34" t="s">
        <v>1036</v>
      </c>
      <c r="E709" s="34" t="s">
        <v>1041</v>
      </c>
      <c r="F709" s="34" t="s">
        <v>762</v>
      </c>
      <c r="G709" s="35">
        <v>0</v>
      </c>
      <c r="H709" s="35">
        <v>50</v>
      </c>
    </row>
    <row r="710" spans="1:8" ht="14.4" x14ac:dyDescent="0.3">
      <c r="A710" s="34" t="s">
        <v>1026</v>
      </c>
      <c r="B710" s="34" t="s">
        <v>1025</v>
      </c>
      <c r="C710" s="34" t="s">
        <v>1522</v>
      </c>
      <c r="D710" s="34" t="s">
        <v>1027</v>
      </c>
      <c r="E710" s="34" t="s">
        <v>1028</v>
      </c>
      <c r="F710" s="34" t="s">
        <v>767</v>
      </c>
      <c r="G710" s="35">
        <v>0</v>
      </c>
      <c r="H710" s="35">
        <v>100</v>
      </c>
    </row>
    <row r="711" spans="1:8" ht="14.4" x14ac:dyDescent="0.3">
      <c r="A711" s="34" t="s">
        <v>1024</v>
      </c>
      <c r="B711" s="34" t="s">
        <v>1025</v>
      </c>
      <c r="C711" s="34" t="s">
        <v>1522</v>
      </c>
      <c r="D711" s="34" t="s">
        <v>831</v>
      </c>
      <c r="E711" s="34" t="s">
        <v>1024</v>
      </c>
      <c r="F711" s="34" t="s">
        <v>767</v>
      </c>
      <c r="G711" s="35">
        <v>0</v>
      </c>
      <c r="H711" s="35">
        <v>30</v>
      </c>
    </row>
    <row r="712" spans="1:8" ht="14.4" x14ac:dyDescent="0.3">
      <c r="A712" s="34" t="s">
        <v>2154</v>
      </c>
      <c r="B712" s="34" t="s">
        <v>1025</v>
      </c>
      <c r="C712" s="34" t="s">
        <v>1522</v>
      </c>
      <c r="D712" s="34" t="s">
        <v>1036</v>
      </c>
      <c r="E712" s="34" t="s">
        <v>2155</v>
      </c>
      <c r="F712" s="34" t="s">
        <v>762</v>
      </c>
      <c r="G712" s="35">
        <v>0</v>
      </c>
      <c r="H712" s="35">
        <v>25</v>
      </c>
    </row>
    <row r="713" spans="1:8" ht="14.4" x14ac:dyDescent="0.3">
      <c r="A713" s="34" t="s">
        <v>1044</v>
      </c>
      <c r="B713" s="34" t="s">
        <v>1025</v>
      </c>
      <c r="C713" s="34" t="s">
        <v>1522</v>
      </c>
      <c r="D713" s="34" t="s">
        <v>1045</v>
      </c>
      <c r="E713" s="34" t="s">
        <v>1044</v>
      </c>
      <c r="F713" s="34" t="s">
        <v>767</v>
      </c>
      <c r="G713" s="35">
        <v>4</v>
      </c>
      <c r="H713" s="35">
        <v>100</v>
      </c>
    </row>
    <row r="714" spans="1:8" ht="14.4" x14ac:dyDescent="0.3">
      <c r="A714" s="34" t="s">
        <v>1035</v>
      </c>
      <c r="B714" s="34" t="s">
        <v>1025</v>
      </c>
      <c r="C714" s="34" t="s">
        <v>1522</v>
      </c>
      <c r="D714" s="34" t="s">
        <v>1036</v>
      </c>
      <c r="E714" s="34" t="s">
        <v>1037</v>
      </c>
      <c r="F714" s="34" t="s">
        <v>762</v>
      </c>
      <c r="G714" s="35">
        <v>0</v>
      </c>
      <c r="H714" s="35">
        <v>50</v>
      </c>
    </row>
    <row r="715" spans="1:8" ht="14.4" x14ac:dyDescent="0.3">
      <c r="A715" s="34" t="s">
        <v>2156</v>
      </c>
      <c r="B715" s="34" t="s">
        <v>1025</v>
      </c>
      <c r="C715" s="34" t="s">
        <v>1522</v>
      </c>
      <c r="E715" s="34" t="s">
        <v>2156</v>
      </c>
      <c r="F715" s="34" t="s">
        <v>767</v>
      </c>
      <c r="G715" s="35">
        <v>10</v>
      </c>
      <c r="H715" s="35">
        <v>100</v>
      </c>
    </row>
    <row r="716" spans="1:8" ht="14.4" x14ac:dyDescent="0.3">
      <c r="A716" s="34" t="s">
        <v>1049</v>
      </c>
      <c r="B716" s="34" t="s">
        <v>1046</v>
      </c>
      <c r="C716" s="34" t="s">
        <v>1522</v>
      </c>
      <c r="D716" s="34" t="s">
        <v>827</v>
      </c>
      <c r="E716" s="34" t="s">
        <v>1050</v>
      </c>
      <c r="F716" s="34" t="s">
        <v>767</v>
      </c>
      <c r="G716" s="35">
        <v>55</v>
      </c>
      <c r="H716" s="35">
        <v>100</v>
      </c>
    </row>
    <row r="717" spans="1:8" ht="14.4" x14ac:dyDescent="0.3">
      <c r="A717" s="34" t="s">
        <v>1049</v>
      </c>
      <c r="B717" s="34" t="s">
        <v>1046</v>
      </c>
      <c r="C717" s="34" t="s">
        <v>1522</v>
      </c>
      <c r="D717" s="34" t="s">
        <v>1032</v>
      </c>
      <c r="E717" s="34" t="s">
        <v>1051</v>
      </c>
      <c r="F717" s="34" t="s">
        <v>767</v>
      </c>
      <c r="G717" s="35">
        <v>63</v>
      </c>
      <c r="H717" s="35">
        <v>100</v>
      </c>
    </row>
    <row r="718" spans="1:8" ht="14.4" x14ac:dyDescent="0.3">
      <c r="A718" s="34" t="s">
        <v>1047</v>
      </c>
      <c r="B718" s="34" t="s">
        <v>1046</v>
      </c>
      <c r="C718" s="34" t="s">
        <v>1522</v>
      </c>
      <c r="D718" s="34" t="s">
        <v>827</v>
      </c>
      <c r="E718" s="34" t="s">
        <v>1048</v>
      </c>
      <c r="F718" s="34" t="s">
        <v>767</v>
      </c>
      <c r="G718" s="35">
        <v>0</v>
      </c>
      <c r="H718" s="35">
        <v>100</v>
      </c>
    </row>
    <row r="719" spans="1:8" ht="14.4" x14ac:dyDescent="0.3">
      <c r="A719" s="34" t="s">
        <v>1052</v>
      </c>
      <c r="B719" s="34" t="s">
        <v>1053</v>
      </c>
      <c r="C719" s="34" t="s">
        <v>1522</v>
      </c>
      <c r="E719" s="34" t="s">
        <v>1054</v>
      </c>
      <c r="F719" s="34" t="s">
        <v>767</v>
      </c>
      <c r="G719" s="35">
        <v>0</v>
      </c>
      <c r="H719" s="35">
        <v>2</v>
      </c>
    </row>
    <row r="720" spans="1:8" ht="14.4" x14ac:dyDescent="0.3">
      <c r="A720" s="34" t="s">
        <v>1055</v>
      </c>
      <c r="B720" s="34" t="s">
        <v>1056</v>
      </c>
      <c r="C720" s="34" t="s">
        <v>1522</v>
      </c>
      <c r="D720" s="34" t="s">
        <v>1057</v>
      </c>
      <c r="E720" s="34" t="s">
        <v>1058</v>
      </c>
      <c r="F720" s="34" t="s">
        <v>767</v>
      </c>
      <c r="G720" s="35">
        <v>92</v>
      </c>
      <c r="H720" s="35">
        <v>100</v>
      </c>
    </row>
    <row r="721" spans="1:8" ht="14.4" x14ac:dyDescent="0.3">
      <c r="A721" s="34" t="s">
        <v>2157</v>
      </c>
      <c r="B721" s="34" t="s">
        <v>2158</v>
      </c>
      <c r="C721" s="34" t="s">
        <v>1522</v>
      </c>
      <c r="D721" s="34" t="s">
        <v>848</v>
      </c>
      <c r="E721" s="34" t="s">
        <v>2159</v>
      </c>
      <c r="F721" s="34" t="s">
        <v>767</v>
      </c>
      <c r="G721" s="35">
        <v>9</v>
      </c>
      <c r="H721" s="35">
        <v>100</v>
      </c>
    </row>
    <row r="722" spans="1:8" ht="14.4" x14ac:dyDescent="0.3">
      <c r="A722" s="34" t="s">
        <v>1062</v>
      </c>
      <c r="B722" s="34" t="s">
        <v>1060</v>
      </c>
      <c r="C722" s="34" t="s">
        <v>1522</v>
      </c>
      <c r="E722" s="34" t="s">
        <v>1063</v>
      </c>
      <c r="F722" s="34" t="s">
        <v>767</v>
      </c>
      <c r="G722" s="35">
        <v>1</v>
      </c>
      <c r="H722" s="35">
        <v>100</v>
      </c>
    </row>
    <row r="723" spans="1:8" ht="14.4" x14ac:dyDescent="0.3">
      <c r="A723" s="34" t="s">
        <v>1059</v>
      </c>
      <c r="B723" s="34" t="s">
        <v>1060</v>
      </c>
      <c r="C723" s="34" t="s">
        <v>1522</v>
      </c>
      <c r="E723" s="34" t="s">
        <v>1061</v>
      </c>
      <c r="F723" s="34" t="s">
        <v>762</v>
      </c>
      <c r="G723" s="35">
        <v>0</v>
      </c>
      <c r="H723" s="35">
        <v>100</v>
      </c>
    </row>
    <row r="724" spans="1:8" ht="14.4" x14ac:dyDescent="0.3">
      <c r="A724" s="34" t="s">
        <v>2160</v>
      </c>
      <c r="B724" s="34" t="s">
        <v>1060</v>
      </c>
      <c r="C724" s="34" t="s">
        <v>1522</v>
      </c>
      <c r="D724" s="34" t="s">
        <v>2161</v>
      </c>
      <c r="E724" s="34" t="s">
        <v>2162</v>
      </c>
      <c r="F724" s="34" t="s">
        <v>762</v>
      </c>
      <c r="G724" s="35">
        <v>0</v>
      </c>
      <c r="H724" s="35">
        <v>25</v>
      </c>
    </row>
    <row r="725" spans="1:8" ht="14.4" x14ac:dyDescent="0.3">
      <c r="A725" s="34" t="s">
        <v>1067</v>
      </c>
      <c r="B725" s="34" t="s">
        <v>1065</v>
      </c>
      <c r="C725" s="34" t="s">
        <v>1522</v>
      </c>
      <c r="E725" s="34" t="s">
        <v>1068</v>
      </c>
      <c r="F725" s="34" t="s">
        <v>767</v>
      </c>
      <c r="G725" s="35">
        <v>0</v>
      </c>
      <c r="H725" s="35">
        <v>20</v>
      </c>
    </row>
    <row r="726" spans="1:8" ht="14.4" x14ac:dyDescent="0.3">
      <c r="A726" s="34" t="s">
        <v>1069</v>
      </c>
      <c r="B726" s="34" t="s">
        <v>1065</v>
      </c>
      <c r="C726" s="34" t="s">
        <v>1522</v>
      </c>
      <c r="D726" s="34" t="s">
        <v>849</v>
      </c>
      <c r="E726" s="34" t="s">
        <v>1072</v>
      </c>
      <c r="F726" s="34" t="s">
        <v>767</v>
      </c>
      <c r="G726" s="35">
        <v>1</v>
      </c>
      <c r="H726" s="35">
        <v>2</v>
      </c>
    </row>
    <row r="727" spans="1:8" ht="14.4" x14ac:dyDescent="0.3">
      <c r="A727" s="34" t="s">
        <v>1069</v>
      </c>
      <c r="B727" s="34" t="s">
        <v>1065</v>
      </c>
      <c r="C727" s="34" t="s">
        <v>1522</v>
      </c>
      <c r="D727" s="34" t="s">
        <v>849</v>
      </c>
      <c r="E727" s="34" t="s">
        <v>1073</v>
      </c>
      <c r="F727" s="34" t="s">
        <v>767</v>
      </c>
      <c r="G727" s="35">
        <v>0</v>
      </c>
      <c r="H727" s="35">
        <v>2</v>
      </c>
    </row>
    <row r="728" spans="1:8" ht="14.4" x14ac:dyDescent="0.3">
      <c r="A728" s="34" t="s">
        <v>1069</v>
      </c>
      <c r="B728" s="34" t="s">
        <v>1065</v>
      </c>
      <c r="C728" s="34" t="s">
        <v>1522</v>
      </c>
      <c r="D728" s="34" t="s">
        <v>848</v>
      </c>
      <c r="E728" s="34" t="s">
        <v>1071</v>
      </c>
      <c r="F728" s="34" t="s">
        <v>762</v>
      </c>
      <c r="G728" s="35">
        <v>4</v>
      </c>
      <c r="H728" s="35">
        <v>100</v>
      </c>
    </row>
    <row r="729" spans="1:8" ht="14.4" x14ac:dyDescent="0.3">
      <c r="A729" s="34" t="s">
        <v>1069</v>
      </c>
      <c r="B729" s="34" t="s">
        <v>1065</v>
      </c>
      <c r="C729" s="34" t="s">
        <v>1522</v>
      </c>
      <c r="D729" s="34" t="s">
        <v>219</v>
      </c>
      <c r="E729" s="34" t="s">
        <v>1070</v>
      </c>
      <c r="F729" s="34" t="s">
        <v>767</v>
      </c>
      <c r="G729" s="35">
        <v>3</v>
      </c>
      <c r="H729" s="35">
        <v>100</v>
      </c>
    </row>
    <row r="730" spans="1:8" ht="14.4" x14ac:dyDescent="0.3">
      <c r="A730" s="34" t="s">
        <v>1064</v>
      </c>
      <c r="B730" s="34" t="s">
        <v>1065</v>
      </c>
      <c r="C730" s="34" t="s">
        <v>1522</v>
      </c>
      <c r="E730" s="34" t="s">
        <v>1066</v>
      </c>
      <c r="F730" s="34" t="s">
        <v>762</v>
      </c>
      <c r="G730" s="35">
        <v>0</v>
      </c>
      <c r="H730" s="35">
        <v>50</v>
      </c>
    </row>
    <row r="731" spans="1:8" ht="14.4" x14ac:dyDescent="0.3">
      <c r="A731" s="34" t="s">
        <v>1074</v>
      </c>
      <c r="B731" s="34" t="s">
        <v>1075</v>
      </c>
      <c r="C731" s="34" t="s">
        <v>1522</v>
      </c>
      <c r="D731" s="34" t="s">
        <v>849</v>
      </c>
      <c r="E731" s="34" t="s">
        <v>1076</v>
      </c>
      <c r="F731" s="34" t="s">
        <v>767</v>
      </c>
      <c r="G731" s="35">
        <v>0</v>
      </c>
      <c r="H731" s="35">
        <v>100</v>
      </c>
    </row>
    <row r="732" spans="1:8" ht="14.4" x14ac:dyDescent="0.3">
      <c r="A732" s="34" t="s">
        <v>1074</v>
      </c>
      <c r="B732" s="34" t="s">
        <v>1075</v>
      </c>
      <c r="C732" s="34" t="s">
        <v>1522</v>
      </c>
      <c r="D732" s="34" t="s">
        <v>840</v>
      </c>
      <c r="E732" s="34" t="s">
        <v>840</v>
      </c>
      <c r="F732" s="34" t="s">
        <v>767</v>
      </c>
      <c r="G732" s="35">
        <v>4</v>
      </c>
      <c r="H732" s="35">
        <v>5</v>
      </c>
    </row>
    <row r="733" spans="1:8" ht="14.4" x14ac:dyDescent="0.3">
      <c r="A733" s="34" t="s">
        <v>1096</v>
      </c>
      <c r="B733" s="34" t="s">
        <v>1075</v>
      </c>
      <c r="C733" s="34" t="s">
        <v>1522</v>
      </c>
      <c r="D733" s="34" t="s">
        <v>944</v>
      </c>
      <c r="E733" s="34" t="s">
        <v>1081</v>
      </c>
      <c r="F733" s="34" t="s">
        <v>767</v>
      </c>
      <c r="G733" s="35">
        <v>1</v>
      </c>
      <c r="H733" s="35">
        <v>100</v>
      </c>
    </row>
    <row r="734" spans="1:8" ht="14.4" x14ac:dyDescent="0.3">
      <c r="A734" s="34" t="s">
        <v>1096</v>
      </c>
      <c r="B734" s="34" t="s">
        <v>1075</v>
      </c>
      <c r="C734" s="34" t="s">
        <v>1522</v>
      </c>
      <c r="D734" s="34" t="s">
        <v>850</v>
      </c>
      <c r="E734" s="34" t="s">
        <v>1085</v>
      </c>
      <c r="F734" s="34" t="s">
        <v>767</v>
      </c>
      <c r="G734" s="35">
        <v>0</v>
      </c>
      <c r="H734" s="35">
        <v>100</v>
      </c>
    </row>
    <row r="735" spans="1:8" ht="14.4" x14ac:dyDescent="0.3">
      <c r="A735" s="34" t="s">
        <v>1096</v>
      </c>
      <c r="B735" s="34" t="s">
        <v>1075</v>
      </c>
      <c r="C735" s="34" t="s">
        <v>1522</v>
      </c>
      <c r="D735" s="34" t="s">
        <v>846</v>
      </c>
      <c r="E735" s="34" t="s">
        <v>1089</v>
      </c>
      <c r="F735" s="34" t="s">
        <v>767</v>
      </c>
      <c r="G735" s="35">
        <v>0</v>
      </c>
      <c r="H735" s="35">
        <v>100</v>
      </c>
    </row>
    <row r="736" spans="1:8" ht="14.4" x14ac:dyDescent="0.3">
      <c r="A736" s="34" t="s">
        <v>1096</v>
      </c>
      <c r="B736" s="34" t="s">
        <v>1075</v>
      </c>
      <c r="C736" s="34" t="s">
        <v>1522</v>
      </c>
      <c r="D736" s="34" t="s">
        <v>849</v>
      </c>
      <c r="E736" s="34" t="s">
        <v>1090</v>
      </c>
      <c r="F736" s="34" t="s">
        <v>767</v>
      </c>
      <c r="G736" s="35">
        <v>0</v>
      </c>
      <c r="H736" s="35">
        <v>100</v>
      </c>
    </row>
    <row r="737" spans="1:8" ht="14.4" x14ac:dyDescent="0.3">
      <c r="A737" s="34" t="s">
        <v>1096</v>
      </c>
      <c r="B737" s="34" t="s">
        <v>1075</v>
      </c>
      <c r="C737" s="34" t="s">
        <v>1522</v>
      </c>
      <c r="D737" s="34" t="s">
        <v>872</v>
      </c>
      <c r="E737" s="34" t="s">
        <v>1091</v>
      </c>
      <c r="F737" s="34" t="s">
        <v>767</v>
      </c>
      <c r="G737" s="35">
        <v>1</v>
      </c>
      <c r="H737" s="35">
        <v>100</v>
      </c>
    </row>
    <row r="738" spans="1:8" ht="14.4" x14ac:dyDescent="0.3">
      <c r="A738" s="34" t="s">
        <v>1096</v>
      </c>
      <c r="B738" s="34" t="s">
        <v>1075</v>
      </c>
      <c r="C738" s="34" t="s">
        <v>1522</v>
      </c>
      <c r="D738" s="34" t="s">
        <v>848</v>
      </c>
      <c r="E738" s="34" t="s">
        <v>1093</v>
      </c>
      <c r="F738" s="34" t="s">
        <v>767</v>
      </c>
      <c r="G738" s="35">
        <v>0</v>
      </c>
      <c r="H738" s="35">
        <v>100</v>
      </c>
    </row>
    <row r="739" spans="1:8" ht="14.4" x14ac:dyDescent="0.3">
      <c r="A739" s="34" t="s">
        <v>1100</v>
      </c>
      <c r="B739" s="34" t="s">
        <v>1075</v>
      </c>
      <c r="C739" s="34" t="s">
        <v>1522</v>
      </c>
      <c r="D739" s="34" t="s">
        <v>848</v>
      </c>
      <c r="E739" s="34" t="s">
        <v>1156</v>
      </c>
      <c r="F739" s="34" t="s">
        <v>762</v>
      </c>
      <c r="G739" s="35">
        <v>0</v>
      </c>
      <c r="H739" s="35">
        <v>100</v>
      </c>
    </row>
    <row r="740" spans="1:8" ht="14.4" x14ac:dyDescent="0.3">
      <c r="A740" s="34" t="s">
        <v>1100</v>
      </c>
      <c r="B740" s="34" t="s">
        <v>1075</v>
      </c>
      <c r="C740" s="34" t="s">
        <v>1522</v>
      </c>
      <c r="D740" s="34" t="s">
        <v>277</v>
      </c>
      <c r="E740" s="34" t="s">
        <v>1080</v>
      </c>
      <c r="F740" s="34" t="s">
        <v>767</v>
      </c>
      <c r="G740" s="35">
        <v>0</v>
      </c>
      <c r="H740" s="35">
        <v>100</v>
      </c>
    </row>
    <row r="741" spans="1:8" ht="14.4" x14ac:dyDescent="0.3">
      <c r="A741" s="34" t="s">
        <v>1100</v>
      </c>
      <c r="B741" s="34" t="s">
        <v>1075</v>
      </c>
      <c r="C741" s="34" t="s">
        <v>1522</v>
      </c>
      <c r="D741" s="34" t="s">
        <v>277</v>
      </c>
      <c r="E741" s="34" t="s">
        <v>1101</v>
      </c>
      <c r="F741" s="34" t="s">
        <v>767</v>
      </c>
      <c r="G741" s="35">
        <v>0</v>
      </c>
      <c r="H741" s="35">
        <v>100</v>
      </c>
    </row>
    <row r="742" spans="1:8" ht="14.4" x14ac:dyDescent="0.3">
      <c r="A742" s="34" t="s">
        <v>1100</v>
      </c>
      <c r="B742" s="34" t="s">
        <v>1075</v>
      </c>
      <c r="C742" s="34" t="s">
        <v>1522</v>
      </c>
      <c r="D742" s="34" t="s">
        <v>207</v>
      </c>
      <c r="E742" s="34" t="s">
        <v>1116</v>
      </c>
      <c r="F742" s="34" t="s">
        <v>767</v>
      </c>
      <c r="G742" s="35">
        <v>0</v>
      </c>
      <c r="H742" s="35">
        <v>100</v>
      </c>
    </row>
    <row r="743" spans="1:8" ht="14.4" x14ac:dyDescent="0.3">
      <c r="A743" s="34" t="s">
        <v>1100</v>
      </c>
      <c r="B743" s="34" t="s">
        <v>1075</v>
      </c>
      <c r="C743" s="34" t="s">
        <v>1522</v>
      </c>
      <c r="D743" s="34" t="s">
        <v>944</v>
      </c>
      <c r="E743" s="34" t="s">
        <v>1081</v>
      </c>
      <c r="F743" s="34" t="s">
        <v>767</v>
      </c>
      <c r="G743" s="35">
        <v>0</v>
      </c>
      <c r="H743" s="35">
        <v>100</v>
      </c>
    </row>
    <row r="744" spans="1:8" ht="14.4" x14ac:dyDescent="0.3">
      <c r="A744" s="34" t="s">
        <v>1100</v>
      </c>
      <c r="B744" s="34" t="s">
        <v>1075</v>
      </c>
      <c r="C744" s="34" t="s">
        <v>1522</v>
      </c>
      <c r="D744" s="34" t="s">
        <v>944</v>
      </c>
      <c r="E744" s="34" t="s">
        <v>1102</v>
      </c>
      <c r="F744" s="34" t="s">
        <v>767</v>
      </c>
      <c r="G744" s="35">
        <v>0</v>
      </c>
      <c r="H744" s="35">
        <v>100</v>
      </c>
    </row>
    <row r="745" spans="1:8" ht="14.4" x14ac:dyDescent="0.3">
      <c r="A745" s="34" t="s">
        <v>1100</v>
      </c>
      <c r="B745" s="34" t="s">
        <v>1075</v>
      </c>
      <c r="C745" s="34" t="s">
        <v>1522</v>
      </c>
      <c r="D745" s="34" t="s">
        <v>802</v>
      </c>
      <c r="E745" s="34" t="s">
        <v>1082</v>
      </c>
      <c r="F745" s="34" t="s">
        <v>767</v>
      </c>
      <c r="G745" s="35">
        <v>0</v>
      </c>
      <c r="H745" s="35">
        <v>100</v>
      </c>
    </row>
    <row r="746" spans="1:8" ht="14.4" x14ac:dyDescent="0.3">
      <c r="A746" s="34" t="s">
        <v>1100</v>
      </c>
      <c r="B746" s="34" t="s">
        <v>1075</v>
      </c>
      <c r="C746" s="34" t="s">
        <v>1522</v>
      </c>
      <c r="D746" s="34" t="s">
        <v>802</v>
      </c>
      <c r="E746" s="34" t="s">
        <v>1114</v>
      </c>
      <c r="F746" s="34" t="s">
        <v>767</v>
      </c>
      <c r="G746" s="35">
        <v>0</v>
      </c>
      <c r="H746" s="35">
        <v>100</v>
      </c>
    </row>
    <row r="747" spans="1:8" ht="14.4" x14ac:dyDescent="0.3">
      <c r="A747" s="34" t="s">
        <v>1100</v>
      </c>
      <c r="B747" s="34" t="s">
        <v>1075</v>
      </c>
      <c r="C747" s="34" t="s">
        <v>1522</v>
      </c>
      <c r="D747" s="34" t="s">
        <v>904</v>
      </c>
      <c r="E747" s="34" t="s">
        <v>1084</v>
      </c>
      <c r="F747" s="34" t="s">
        <v>767</v>
      </c>
      <c r="G747" s="35">
        <v>0</v>
      </c>
      <c r="H747" s="35">
        <v>100</v>
      </c>
    </row>
    <row r="748" spans="1:8" ht="14.4" x14ac:dyDescent="0.3">
      <c r="A748" s="34" t="s">
        <v>1100</v>
      </c>
      <c r="B748" s="34" t="s">
        <v>1075</v>
      </c>
      <c r="C748" s="34" t="s">
        <v>1522</v>
      </c>
      <c r="D748" s="34" t="s">
        <v>904</v>
      </c>
      <c r="E748" s="34" t="s">
        <v>1103</v>
      </c>
      <c r="F748" s="34" t="s">
        <v>767</v>
      </c>
      <c r="G748" s="35">
        <v>0</v>
      </c>
      <c r="H748" s="35">
        <v>100</v>
      </c>
    </row>
    <row r="749" spans="1:8" ht="14.4" x14ac:dyDescent="0.3">
      <c r="A749" s="34" t="s">
        <v>1100</v>
      </c>
      <c r="B749" s="34" t="s">
        <v>1075</v>
      </c>
      <c r="C749" s="34" t="s">
        <v>1522</v>
      </c>
      <c r="D749" s="34" t="s">
        <v>850</v>
      </c>
      <c r="E749" s="34" t="s">
        <v>1085</v>
      </c>
      <c r="F749" s="34" t="s">
        <v>767</v>
      </c>
      <c r="G749" s="35">
        <v>0</v>
      </c>
      <c r="H749" s="35">
        <v>100</v>
      </c>
    </row>
    <row r="750" spans="1:8" ht="14.4" x14ac:dyDescent="0.3">
      <c r="A750" s="34" t="s">
        <v>1100</v>
      </c>
      <c r="B750" s="34" t="s">
        <v>1075</v>
      </c>
      <c r="C750" s="34" t="s">
        <v>1522</v>
      </c>
      <c r="D750" s="34" t="s">
        <v>850</v>
      </c>
      <c r="E750" s="34" t="s">
        <v>1104</v>
      </c>
      <c r="F750" s="34" t="s">
        <v>767</v>
      </c>
      <c r="G750" s="35">
        <v>0</v>
      </c>
      <c r="H750" s="35">
        <v>100</v>
      </c>
    </row>
    <row r="751" spans="1:8" ht="14.4" x14ac:dyDescent="0.3">
      <c r="A751" s="34" t="s">
        <v>1100</v>
      </c>
      <c r="B751" s="34" t="s">
        <v>1075</v>
      </c>
      <c r="C751" s="34" t="s">
        <v>1522</v>
      </c>
      <c r="D751" s="34" t="s">
        <v>815</v>
      </c>
      <c r="E751" s="34" t="s">
        <v>1086</v>
      </c>
      <c r="F751" s="34" t="s">
        <v>767</v>
      </c>
      <c r="G751" s="35">
        <v>0</v>
      </c>
      <c r="H751" s="35">
        <v>100</v>
      </c>
    </row>
    <row r="752" spans="1:8" ht="14.4" x14ac:dyDescent="0.3">
      <c r="A752" s="34" t="s">
        <v>1100</v>
      </c>
      <c r="B752" s="34" t="s">
        <v>1075</v>
      </c>
      <c r="C752" s="34" t="s">
        <v>1522</v>
      </c>
      <c r="D752" s="34" t="s">
        <v>815</v>
      </c>
      <c r="E752" s="34" t="s">
        <v>1105</v>
      </c>
      <c r="F752" s="34" t="s">
        <v>767</v>
      </c>
      <c r="G752" s="35">
        <v>0</v>
      </c>
      <c r="H752" s="35">
        <v>100</v>
      </c>
    </row>
    <row r="753" spans="1:8" ht="14.4" x14ac:dyDescent="0.3">
      <c r="A753" s="34" t="s">
        <v>1100</v>
      </c>
      <c r="B753" s="34" t="s">
        <v>1075</v>
      </c>
      <c r="C753" s="34" t="s">
        <v>1522</v>
      </c>
      <c r="D753" s="34" t="s">
        <v>1087</v>
      </c>
      <c r="E753" s="34" t="s">
        <v>1088</v>
      </c>
      <c r="F753" s="34" t="s">
        <v>767</v>
      </c>
      <c r="G753" s="35">
        <v>0</v>
      </c>
      <c r="H753" s="35">
        <v>100</v>
      </c>
    </row>
    <row r="754" spans="1:8" ht="14.4" x14ac:dyDescent="0.3">
      <c r="A754" s="34" t="s">
        <v>1100</v>
      </c>
      <c r="B754" s="34" t="s">
        <v>1075</v>
      </c>
      <c r="C754" s="34" t="s">
        <v>1522</v>
      </c>
      <c r="D754" s="34" t="s">
        <v>1087</v>
      </c>
      <c r="E754" s="34" t="s">
        <v>1106</v>
      </c>
      <c r="F754" s="34" t="s">
        <v>767</v>
      </c>
      <c r="G754" s="35">
        <v>0</v>
      </c>
      <c r="H754" s="35">
        <v>100</v>
      </c>
    </row>
    <row r="755" spans="1:8" ht="14.4" x14ac:dyDescent="0.3">
      <c r="A755" s="34" t="s">
        <v>1100</v>
      </c>
      <c r="B755" s="34" t="s">
        <v>1075</v>
      </c>
      <c r="C755" s="34" t="s">
        <v>1522</v>
      </c>
      <c r="D755" s="34" t="s">
        <v>846</v>
      </c>
      <c r="E755" s="34" t="s">
        <v>1089</v>
      </c>
      <c r="F755" s="34" t="s">
        <v>767</v>
      </c>
      <c r="G755" s="35">
        <v>0</v>
      </c>
      <c r="H755" s="35">
        <v>100</v>
      </c>
    </row>
    <row r="756" spans="1:8" ht="14.4" x14ac:dyDescent="0.3">
      <c r="A756" s="34" t="s">
        <v>1100</v>
      </c>
      <c r="B756" s="34" t="s">
        <v>1075</v>
      </c>
      <c r="C756" s="34" t="s">
        <v>1522</v>
      </c>
      <c r="D756" s="34" t="s">
        <v>846</v>
      </c>
      <c r="E756" s="34" t="s">
        <v>1110</v>
      </c>
      <c r="F756" s="34" t="s">
        <v>767</v>
      </c>
      <c r="G756" s="35">
        <v>0</v>
      </c>
      <c r="H756" s="35">
        <v>100</v>
      </c>
    </row>
    <row r="757" spans="1:8" ht="14.4" x14ac:dyDescent="0.3">
      <c r="A757" s="34" t="s">
        <v>1100</v>
      </c>
      <c r="B757" s="34" t="s">
        <v>1075</v>
      </c>
      <c r="C757" s="34" t="s">
        <v>1522</v>
      </c>
      <c r="D757" s="34" t="s">
        <v>849</v>
      </c>
      <c r="E757" s="34" t="s">
        <v>1117</v>
      </c>
      <c r="F757" s="34" t="s">
        <v>767</v>
      </c>
      <c r="G757" s="35">
        <v>0</v>
      </c>
      <c r="H757" s="35">
        <v>100</v>
      </c>
    </row>
    <row r="758" spans="1:8" ht="14.4" x14ac:dyDescent="0.3">
      <c r="A758" s="34" t="s">
        <v>1100</v>
      </c>
      <c r="B758" s="34" t="s">
        <v>1075</v>
      </c>
      <c r="C758" s="34" t="s">
        <v>1522</v>
      </c>
      <c r="D758" s="34" t="s">
        <v>872</v>
      </c>
      <c r="E758" s="34" t="s">
        <v>1091</v>
      </c>
      <c r="F758" s="34" t="s">
        <v>767</v>
      </c>
      <c r="G758" s="35">
        <v>0</v>
      </c>
      <c r="H758" s="35">
        <v>100</v>
      </c>
    </row>
    <row r="759" spans="1:8" ht="14.4" x14ac:dyDescent="0.3">
      <c r="A759" s="34" t="s">
        <v>1100</v>
      </c>
      <c r="B759" s="34" t="s">
        <v>1075</v>
      </c>
      <c r="C759" s="34" t="s">
        <v>1522</v>
      </c>
      <c r="D759" s="34" t="s">
        <v>872</v>
      </c>
      <c r="E759" s="34" t="s">
        <v>1107</v>
      </c>
      <c r="F759" s="34" t="s">
        <v>767</v>
      </c>
      <c r="G759" s="35">
        <v>0</v>
      </c>
      <c r="H759" s="35">
        <v>100</v>
      </c>
    </row>
    <row r="760" spans="1:8" ht="14.4" x14ac:dyDescent="0.3">
      <c r="A760" s="34" t="s">
        <v>1100</v>
      </c>
      <c r="B760" s="34" t="s">
        <v>1075</v>
      </c>
      <c r="C760" s="34" t="s">
        <v>1522</v>
      </c>
      <c r="D760" s="34" t="s">
        <v>985</v>
      </c>
      <c r="E760" s="34" t="s">
        <v>1097</v>
      </c>
      <c r="F760" s="34" t="s">
        <v>767</v>
      </c>
      <c r="G760" s="35">
        <v>0</v>
      </c>
      <c r="H760" s="35">
        <v>100</v>
      </c>
    </row>
    <row r="761" spans="1:8" ht="14.4" x14ac:dyDescent="0.3">
      <c r="A761" s="34" t="s">
        <v>1100</v>
      </c>
      <c r="B761" s="34" t="s">
        <v>1075</v>
      </c>
      <c r="C761" s="34" t="s">
        <v>1522</v>
      </c>
      <c r="D761" s="34" t="s">
        <v>985</v>
      </c>
      <c r="E761" s="34" t="s">
        <v>1108</v>
      </c>
      <c r="F761" s="34" t="s">
        <v>767</v>
      </c>
      <c r="G761" s="35">
        <v>0</v>
      </c>
      <c r="H761" s="35">
        <v>100</v>
      </c>
    </row>
    <row r="762" spans="1:8" ht="14.4" x14ac:dyDescent="0.3">
      <c r="A762" s="34" t="s">
        <v>1100</v>
      </c>
      <c r="B762" s="34" t="s">
        <v>1075</v>
      </c>
      <c r="C762" s="34" t="s">
        <v>1522</v>
      </c>
      <c r="D762" s="34" t="s">
        <v>803</v>
      </c>
      <c r="E762" s="34" t="s">
        <v>1098</v>
      </c>
      <c r="F762" s="34" t="s">
        <v>767</v>
      </c>
      <c r="G762" s="35">
        <v>0</v>
      </c>
      <c r="H762" s="35">
        <v>100</v>
      </c>
    </row>
    <row r="763" spans="1:8" ht="14.4" x14ac:dyDescent="0.3">
      <c r="A763" s="34" t="s">
        <v>1100</v>
      </c>
      <c r="B763" s="34" t="s">
        <v>1075</v>
      </c>
      <c r="C763" s="34" t="s">
        <v>1522</v>
      </c>
      <c r="D763" s="34" t="s">
        <v>803</v>
      </c>
      <c r="E763" s="34" t="s">
        <v>1115</v>
      </c>
      <c r="F763" s="34" t="s">
        <v>767</v>
      </c>
      <c r="G763" s="35">
        <v>0</v>
      </c>
      <c r="H763" s="35">
        <v>100</v>
      </c>
    </row>
    <row r="764" spans="1:8" ht="14.4" x14ac:dyDescent="0.3">
      <c r="A764" s="34" t="s">
        <v>1100</v>
      </c>
      <c r="B764" s="34" t="s">
        <v>1075</v>
      </c>
      <c r="C764" s="34" t="s">
        <v>1522</v>
      </c>
      <c r="D764" s="34" t="s">
        <v>2103</v>
      </c>
      <c r="E764" s="34" t="s">
        <v>1094</v>
      </c>
      <c r="F764" s="34" t="s">
        <v>767</v>
      </c>
      <c r="G764" s="35">
        <v>0</v>
      </c>
      <c r="H764" s="35">
        <v>100</v>
      </c>
    </row>
    <row r="765" spans="1:8" ht="14.4" x14ac:dyDescent="0.3">
      <c r="A765" s="34" t="s">
        <v>1100</v>
      </c>
      <c r="B765" s="34" t="s">
        <v>1075</v>
      </c>
      <c r="C765" s="34" t="s">
        <v>1522</v>
      </c>
      <c r="D765" s="34" t="s">
        <v>2103</v>
      </c>
      <c r="E765" s="34" t="s">
        <v>1109</v>
      </c>
      <c r="F765" s="34" t="s">
        <v>767</v>
      </c>
      <c r="G765" s="35">
        <v>0</v>
      </c>
      <c r="H765" s="35">
        <v>100</v>
      </c>
    </row>
    <row r="766" spans="1:8" ht="14.4" x14ac:dyDescent="0.3">
      <c r="A766" s="34" t="s">
        <v>1100</v>
      </c>
      <c r="B766" s="34" t="s">
        <v>1075</v>
      </c>
      <c r="C766" s="34" t="s">
        <v>1522</v>
      </c>
      <c r="D766" s="34" t="s">
        <v>889</v>
      </c>
      <c r="E766" s="34" t="s">
        <v>1118</v>
      </c>
      <c r="F766" s="34" t="s">
        <v>767</v>
      </c>
      <c r="G766" s="35">
        <v>0</v>
      </c>
      <c r="H766" s="35">
        <v>100</v>
      </c>
    </row>
    <row r="767" spans="1:8" ht="14.4" x14ac:dyDescent="0.3">
      <c r="A767" s="34" t="s">
        <v>1100</v>
      </c>
      <c r="B767" s="34" t="s">
        <v>1075</v>
      </c>
      <c r="C767" s="34" t="s">
        <v>1522</v>
      </c>
      <c r="D767" s="34" t="s">
        <v>48</v>
      </c>
      <c r="E767" s="34" t="s">
        <v>1119</v>
      </c>
      <c r="F767" s="34" t="s">
        <v>767</v>
      </c>
      <c r="G767" s="35">
        <v>0</v>
      </c>
      <c r="H767" s="35">
        <v>100</v>
      </c>
    </row>
    <row r="768" spans="1:8" ht="14.4" x14ac:dyDescent="0.3">
      <c r="A768" s="34" t="s">
        <v>1100</v>
      </c>
      <c r="B768" s="34" t="s">
        <v>1075</v>
      </c>
      <c r="C768" s="34" t="s">
        <v>1522</v>
      </c>
      <c r="D768" s="34" t="s">
        <v>219</v>
      </c>
      <c r="E768" s="34" t="s">
        <v>1070</v>
      </c>
      <c r="F768" s="34" t="s">
        <v>767</v>
      </c>
      <c r="G768" s="35">
        <v>0</v>
      </c>
      <c r="H768" s="35">
        <v>100</v>
      </c>
    </row>
    <row r="769" spans="1:8" ht="14.4" x14ac:dyDescent="0.3">
      <c r="A769" s="34" t="s">
        <v>1100</v>
      </c>
      <c r="B769" s="34" t="s">
        <v>1075</v>
      </c>
      <c r="C769" s="34" t="s">
        <v>1522</v>
      </c>
      <c r="D769" s="34" t="s">
        <v>302</v>
      </c>
      <c r="E769" s="34" t="s">
        <v>1112</v>
      </c>
      <c r="F769" s="34" t="s">
        <v>767</v>
      </c>
      <c r="G769" s="35">
        <v>0</v>
      </c>
      <c r="H769" s="35">
        <v>100</v>
      </c>
    </row>
    <row r="770" spans="1:8" ht="14.4" x14ac:dyDescent="0.3">
      <c r="A770" s="34" t="s">
        <v>1100</v>
      </c>
      <c r="B770" s="34" t="s">
        <v>1075</v>
      </c>
      <c r="C770" s="34" t="s">
        <v>1522</v>
      </c>
      <c r="D770" s="34" t="s">
        <v>302</v>
      </c>
      <c r="E770" s="34" t="s">
        <v>1111</v>
      </c>
      <c r="F770" s="34" t="s">
        <v>767</v>
      </c>
      <c r="G770" s="35">
        <v>0</v>
      </c>
      <c r="H770" s="35">
        <v>100</v>
      </c>
    </row>
    <row r="771" spans="1:8" ht="14.4" x14ac:dyDescent="0.3">
      <c r="A771" s="34" t="s">
        <v>1100</v>
      </c>
      <c r="B771" s="34" t="s">
        <v>1075</v>
      </c>
      <c r="C771" s="34" t="s">
        <v>1522</v>
      </c>
      <c r="D771" s="34" t="s">
        <v>318</v>
      </c>
      <c r="E771" s="34" t="s">
        <v>1121</v>
      </c>
      <c r="F771" s="34" t="s">
        <v>767</v>
      </c>
      <c r="G771" s="35">
        <v>0</v>
      </c>
      <c r="H771" s="35">
        <v>100</v>
      </c>
    </row>
    <row r="772" spans="1:8" ht="14.4" x14ac:dyDescent="0.3">
      <c r="A772" s="34" t="s">
        <v>1100</v>
      </c>
      <c r="B772" s="34" t="s">
        <v>1075</v>
      </c>
      <c r="C772" s="34" t="s">
        <v>1522</v>
      </c>
      <c r="D772" s="34" t="s">
        <v>787</v>
      </c>
      <c r="E772" s="34" t="s">
        <v>1122</v>
      </c>
      <c r="F772" s="34" t="s">
        <v>767</v>
      </c>
      <c r="G772" s="35">
        <v>0</v>
      </c>
      <c r="H772" s="35">
        <v>100</v>
      </c>
    </row>
    <row r="773" spans="1:8" ht="14.4" x14ac:dyDescent="0.3">
      <c r="A773" s="34" t="s">
        <v>1100</v>
      </c>
      <c r="B773" s="34" t="s">
        <v>1075</v>
      </c>
      <c r="C773" s="34" t="s">
        <v>1522</v>
      </c>
      <c r="D773" s="34" t="s">
        <v>848</v>
      </c>
      <c r="E773" s="34" t="s">
        <v>1155</v>
      </c>
      <c r="F773" s="34" t="s">
        <v>762</v>
      </c>
      <c r="G773" s="35">
        <v>0</v>
      </c>
      <c r="H773" s="35">
        <v>100</v>
      </c>
    </row>
    <row r="774" spans="1:8" ht="14.4" x14ac:dyDescent="0.3">
      <c r="A774" s="34" t="s">
        <v>1100</v>
      </c>
      <c r="B774" s="34" t="s">
        <v>1075</v>
      </c>
      <c r="C774" s="34" t="s">
        <v>1522</v>
      </c>
      <c r="D774" s="34" t="s">
        <v>1123</v>
      </c>
      <c r="E774" s="34" t="s">
        <v>1124</v>
      </c>
      <c r="F774" s="34" t="s">
        <v>767</v>
      </c>
      <c r="G774" s="35">
        <v>0</v>
      </c>
      <c r="H774" s="35">
        <v>100</v>
      </c>
    </row>
    <row r="775" spans="1:8" ht="14.4" x14ac:dyDescent="0.3">
      <c r="A775" s="34" t="s">
        <v>1100</v>
      </c>
      <c r="B775" s="34" t="s">
        <v>1075</v>
      </c>
      <c r="C775" s="34" t="s">
        <v>1522</v>
      </c>
      <c r="D775" s="34" t="s">
        <v>278</v>
      </c>
      <c r="E775" s="34" t="s">
        <v>1125</v>
      </c>
      <c r="F775" s="34" t="s">
        <v>767</v>
      </c>
      <c r="G775" s="35">
        <v>0</v>
      </c>
      <c r="H775" s="35">
        <v>100</v>
      </c>
    </row>
    <row r="776" spans="1:8" ht="14.4" x14ac:dyDescent="0.3">
      <c r="A776" s="34" t="s">
        <v>1100</v>
      </c>
      <c r="B776" s="34" t="s">
        <v>1075</v>
      </c>
      <c r="C776" s="34" t="s">
        <v>1522</v>
      </c>
      <c r="D776" s="34" t="s">
        <v>812</v>
      </c>
      <c r="E776" s="34" t="s">
        <v>1126</v>
      </c>
      <c r="F776" s="34" t="s">
        <v>767</v>
      </c>
      <c r="G776" s="35">
        <v>0</v>
      </c>
      <c r="H776" s="35">
        <v>100</v>
      </c>
    </row>
    <row r="777" spans="1:8" ht="14.4" x14ac:dyDescent="0.3">
      <c r="A777" s="34" t="s">
        <v>1100</v>
      </c>
      <c r="B777" s="34" t="s">
        <v>1075</v>
      </c>
      <c r="C777" s="34" t="s">
        <v>1522</v>
      </c>
      <c r="D777" s="34" t="s">
        <v>848</v>
      </c>
      <c r="E777" s="34" t="s">
        <v>1093</v>
      </c>
      <c r="F777" s="34" t="s">
        <v>767</v>
      </c>
      <c r="G777" s="35">
        <v>0</v>
      </c>
      <c r="H777" s="35">
        <v>100</v>
      </c>
    </row>
    <row r="778" spans="1:8" ht="14.4" x14ac:dyDescent="0.3">
      <c r="A778" s="34" t="s">
        <v>1100</v>
      </c>
      <c r="B778" s="34" t="s">
        <v>1075</v>
      </c>
      <c r="C778" s="34" t="s">
        <v>1522</v>
      </c>
      <c r="D778" s="34" t="s">
        <v>848</v>
      </c>
      <c r="E778" s="34" t="s">
        <v>1113</v>
      </c>
      <c r="F778" s="34" t="s">
        <v>767</v>
      </c>
      <c r="G778" s="35">
        <v>0</v>
      </c>
      <c r="H778" s="35">
        <v>100</v>
      </c>
    </row>
    <row r="779" spans="1:8" ht="14.4" x14ac:dyDescent="0.3">
      <c r="A779" s="34" t="s">
        <v>1077</v>
      </c>
      <c r="B779" s="34" t="s">
        <v>1075</v>
      </c>
      <c r="C779" s="34" t="s">
        <v>1522</v>
      </c>
      <c r="D779" s="34" t="s">
        <v>132</v>
      </c>
      <c r="E779" s="34" t="s">
        <v>1078</v>
      </c>
      <c r="F779" s="34" t="s">
        <v>767</v>
      </c>
      <c r="G779" s="35">
        <v>0</v>
      </c>
      <c r="H779" s="35">
        <v>100</v>
      </c>
    </row>
    <row r="780" spans="1:8" ht="14.4" x14ac:dyDescent="0.3">
      <c r="A780" s="34" t="s">
        <v>1077</v>
      </c>
      <c r="B780" s="34" t="s">
        <v>1075</v>
      </c>
      <c r="C780" s="34" t="s">
        <v>1522</v>
      </c>
      <c r="D780" s="34" t="s">
        <v>35</v>
      </c>
      <c r="E780" s="34" t="s">
        <v>1079</v>
      </c>
      <c r="F780" s="34" t="s">
        <v>767</v>
      </c>
      <c r="G780" s="35">
        <v>2</v>
      </c>
      <c r="H780" s="35">
        <v>100</v>
      </c>
    </row>
    <row r="781" spans="1:8" ht="14.4" x14ac:dyDescent="0.3">
      <c r="A781" s="34" t="s">
        <v>1077</v>
      </c>
      <c r="B781" s="34" t="s">
        <v>1075</v>
      </c>
      <c r="C781" s="34" t="s">
        <v>1522</v>
      </c>
      <c r="D781" s="34" t="s">
        <v>848</v>
      </c>
      <c r="E781" s="34" t="s">
        <v>1156</v>
      </c>
      <c r="F781" s="34" t="s">
        <v>762</v>
      </c>
      <c r="G781" s="35">
        <v>11</v>
      </c>
      <c r="H781" s="35">
        <v>100</v>
      </c>
    </row>
    <row r="782" spans="1:8" ht="14.4" x14ac:dyDescent="0.3">
      <c r="A782" s="34" t="s">
        <v>1077</v>
      </c>
      <c r="B782" s="34" t="s">
        <v>1075</v>
      </c>
      <c r="C782" s="34" t="s">
        <v>1522</v>
      </c>
      <c r="D782" s="34" t="s">
        <v>277</v>
      </c>
      <c r="E782" s="34" t="s">
        <v>1080</v>
      </c>
      <c r="F782" s="34" t="s">
        <v>767</v>
      </c>
      <c r="G782" s="35">
        <v>1</v>
      </c>
      <c r="H782" s="35">
        <v>100</v>
      </c>
    </row>
    <row r="783" spans="1:8" ht="14.4" x14ac:dyDescent="0.3">
      <c r="A783" s="34" t="s">
        <v>1077</v>
      </c>
      <c r="B783" s="34" t="s">
        <v>1075</v>
      </c>
      <c r="C783" s="34" t="s">
        <v>1522</v>
      </c>
      <c r="D783" s="34" t="s">
        <v>944</v>
      </c>
      <c r="E783" s="34" t="s">
        <v>1081</v>
      </c>
      <c r="F783" s="34" t="s">
        <v>767</v>
      </c>
      <c r="G783" s="35">
        <v>0</v>
      </c>
      <c r="H783" s="35">
        <v>100</v>
      </c>
    </row>
    <row r="784" spans="1:8" ht="14.4" x14ac:dyDescent="0.3">
      <c r="A784" s="34" t="s">
        <v>1077</v>
      </c>
      <c r="B784" s="34" t="s">
        <v>1075</v>
      </c>
      <c r="C784" s="34" t="s">
        <v>1522</v>
      </c>
      <c r="D784" s="34" t="s">
        <v>802</v>
      </c>
      <c r="E784" s="34" t="s">
        <v>1082</v>
      </c>
      <c r="F784" s="34" t="s">
        <v>767</v>
      </c>
      <c r="G784" s="35">
        <v>0</v>
      </c>
      <c r="H784" s="35">
        <v>100</v>
      </c>
    </row>
    <row r="785" spans="1:8" ht="14.4" x14ac:dyDescent="0.3">
      <c r="A785" s="34" t="s">
        <v>1077</v>
      </c>
      <c r="B785" s="34" t="s">
        <v>1075</v>
      </c>
      <c r="C785" s="34" t="s">
        <v>1522</v>
      </c>
      <c r="D785" s="34" t="s">
        <v>876</v>
      </c>
      <c r="E785" s="34" t="s">
        <v>1083</v>
      </c>
      <c r="F785" s="34" t="s">
        <v>767</v>
      </c>
      <c r="G785" s="35">
        <v>1</v>
      </c>
      <c r="H785" s="35">
        <v>100</v>
      </c>
    </row>
    <row r="786" spans="1:8" ht="14.4" x14ac:dyDescent="0.3">
      <c r="A786" s="34" t="s">
        <v>1077</v>
      </c>
      <c r="B786" s="34" t="s">
        <v>1075</v>
      </c>
      <c r="C786" s="34" t="s">
        <v>1522</v>
      </c>
      <c r="D786" s="34" t="s">
        <v>904</v>
      </c>
      <c r="E786" s="34" t="s">
        <v>1084</v>
      </c>
      <c r="F786" s="34" t="s">
        <v>767</v>
      </c>
      <c r="G786" s="35">
        <v>2</v>
      </c>
      <c r="H786" s="35">
        <v>100</v>
      </c>
    </row>
    <row r="787" spans="1:8" ht="14.4" x14ac:dyDescent="0.3">
      <c r="A787" s="34" t="s">
        <v>1077</v>
      </c>
      <c r="B787" s="34" t="s">
        <v>1075</v>
      </c>
      <c r="C787" s="34" t="s">
        <v>1522</v>
      </c>
      <c r="D787" s="34" t="s">
        <v>850</v>
      </c>
      <c r="E787" s="34" t="s">
        <v>1085</v>
      </c>
      <c r="F787" s="34" t="s">
        <v>767</v>
      </c>
      <c r="G787" s="35">
        <v>0</v>
      </c>
      <c r="H787" s="35">
        <v>100</v>
      </c>
    </row>
    <row r="788" spans="1:8" ht="14.4" x14ac:dyDescent="0.3">
      <c r="A788" s="34" t="s">
        <v>1077</v>
      </c>
      <c r="B788" s="34" t="s">
        <v>1075</v>
      </c>
      <c r="C788" s="34" t="s">
        <v>1522</v>
      </c>
      <c r="D788" s="34" t="s">
        <v>815</v>
      </c>
      <c r="E788" s="34" t="s">
        <v>1086</v>
      </c>
      <c r="F788" s="34" t="s">
        <v>767</v>
      </c>
      <c r="G788" s="35">
        <v>1</v>
      </c>
      <c r="H788" s="35">
        <v>100</v>
      </c>
    </row>
    <row r="789" spans="1:8" ht="14.4" x14ac:dyDescent="0.3">
      <c r="A789" s="34" t="s">
        <v>1077</v>
      </c>
      <c r="B789" s="34" t="s">
        <v>1075</v>
      </c>
      <c r="C789" s="34" t="s">
        <v>1522</v>
      </c>
      <c r="D789" s="34" t="s">
        <v>1087</v>
      </c>
      <c r="E789" s="34" t="s">
        <v>1088</v>
      </c>
      <c r="F789" s="34" t="s">
        <v>767</v>
      </c>
      <c r="G789" s="35">
        <v>0</v>
      </c>
      <c r="H789" s="35">
        <v>100</v>
      </c>
    </row>
    <row r="790" spans="1:8" ht="14.4" x14ac:dyDescent="0.3">
      <c r="A790" s="34" t="s">
        <v>1077</v>
      </c>
      <c r="B790" s="34" t="s">
        <v>1075</v>
      </c>
      <c r="C790" s="34" t="s">
        <v>1522</v>
      </c>
      <c r="D790" s="34" t="s">
        <v>846</v>
      </c>
      <c r="E790" s="34" t="s">
        <v>1089</v>
      </c>
      <c r="F790" s="34" t="s">
        <v>767</v>
      </c>
      <c r="G790" s="35">
        <v>0</v>
      </c>
      <c r="H790" s="35">
        <v>100</v>
      </c>
    </row>
    <row r="791" spans="1:8" ht="14.4" x14ac:dyDescent="0.3">
      <c r="A791" s="34" t="s">
        <v>1077</v>
      </c>
      <c r="B791" s="34" t="s">
        <v>1075</v>
      </c>
      <c r="C791" s="34" t="s">
        <v>1522</v>
      </c>
      <c r="D791" s="34" t="s">
        <v>849</v>
      </c>
      <c r="E791" s="34" t="s">
        <v>1090</v>
      </c>
      <c r="F791" s="34" t="s">
        <v>767</v>
      </c>
      <c r="G791" s="35">
        <v>0</v>
      </c>
      <c r="H791" s="35">
        <v>100</v>
      </c>
    </row>
    <row r="792" spans="1:8" ht="14.4" x14ac:dyDescent="0.3">
      <c r="A792" s="34" t="s">
        <v>1077</v>
      </c>
      <c r="B792" s="34" t="s">
        <v>1075</v>
      </c>
      <c r="C792" s="34" t="s">
        <v>1522</v>
      </c>
      <c r="D792" s="34" t="s">
        <v>872</v>
      </c>
      <c r="E792" s="34" t="s">
        <v>1091</v>
      </c>
      <c r="F792" s="34" t="s">
        <v>767</v>
      </c>
      <c r="G792" s="35">
        <v>0</v>
      </c>
      <c r="H792" s="35">
        <v>100</v>
      </c>
    </row>
    <row r="793" spans="1:8" ht="14.4" x14ac:dyDescent="0.3">
      <c r="A793" s="34" t="s">
        <v>1077</v>
      </c>
      <c r="B793" s="34" t="s">
        <v>1075</v>
      </c>
      <c r="C793" s="34" t="s">
        <v>1522</v>
      </c>
      <c r="D793" s="34" t="s">
        <v>2103</v>
      </c>
      <c r="E793" s="34" t="s">
        <v>1094</v>
      </c>
      <c r="F793" s="34" t="s">
        <v>767</v>
      </c>
      <c r="G793" s="35">
        <v>0</v>
      </c>
      <c r="H793" s="35">
        <v>100</v>
      </c>
    </row>
    <row r="794" spans="1:8" ht="14.4" x14ac:dyDescent="0.3">
      <c r="A794" s="34" t="s">
        <v>1077</v>
      </c>
      <c r="B794" s="34" t="s">
        <v>1075</v>
      </c>
      <c r="C794" s="34" t="s">
        <v>1522</v>
      </c>
      <c r="D794" s="34" t="s">
        <v>902</v>
      </c>
      <c r="E794" s="34" t="s">
        <v>1092</v>
      </c>
      <c r="F794" s="34" t="s">
        <v>767</v>
      </c>
      <c r="G794" s="35">
        <v>0</v>
      </c>
      <c r="H794" s="35">
        <v>100</v>
      </c>
    </row>
    <row r="795" spans="1:8" ht="14.4" x14ac:dyDescent="0.3">
      <c r="A795" s="34" t="s">
        <v>1077</v>
      </c>
      <c r="B795" s="34" t="s">
        <v>1075</v>
      </c>
      <c r="C795" s="34" t="s">
        <v>1522</v>
      </c>
      <c r="D795" s="34" t="s">
        <v>36</v>
      </c>
      <c r="E795" s="34" t="s">
        <v>1095</v>
      </c>
      <c r="F795" s="34" t="s">
        <v>767</v>
      </c>
      <c r="G795" s="35">
        <v>0</v>
      </c>
      <c r="H795" s="35">
        <v>100</v>
      </c>
    </row>
    <row r="796" spans="1:8" ht="14.4" x14ac:dyDescent="0.3">
      <c r="A796" s="34" t="s">
        <v>1077</v>
      </c>
      <c r="B796" s="34" t="s">
        <v>1075</v>
      </c>
      <c r="C796" s="34" t="s">
        <v>1522</v>
      </c>
      <c r="D796" s="34" t="s">
        <v>848</v>
      </c>
      <c r="E796" s="34" t="s">
        <v>1155</v>
      </c>
      <c r="F796" s="34" t="s">
        <v>762</v>
      </c>
      <c r="G796" s="35">
        <v>0</v>
      </c>
      <c r="H796" s="35">
        <v>100</v>
      </c>
    </row>
    <row r="797" spans="1:8" ht="14.4" x14ac:dyDescent="0.3">
      <c r="A797" s="34" t="s">
        <v>1077</v>
      </c>
      <c r="B797" s="34" t="s">
        <v>1075</v>
      </c>
      <c r="C797" s="34" t="s">
        <v>1522</v>
      </c>
      <c r="D797" s="34" t="s">
        <v>848</v>
      </c>
      <c r="E797" s="34" t="s">
        <v>1093</v>
      </c>
      <c r="F797" s="34" t="s">
        <v>767</v>
      </c>
      <c r="G797" s="35">
        <v>0</v>
      </c>
      <c r="H797" s="35">
        <v>100</v>
      </c>
    </row>
    <row r="798" spans="1:8" ht="14.4" x14ac:dyDescent="0.3">
      <c r="A798" s="34" t="s">
        <v>1077</v>
      </c>
      <c r="B798" s="34" t="s">
        <v>1075</v>
      </c>
      <c r="C798" s="34" t="s">
        <v>1522</v>
      </c>
      <c r="D798" s="34" t="s">
        <v>843</v>
      </c>
      <c r="E798" s="34" t="s">
        <v>2163</v>
      </c>
      <c r="F798" s="34" t="s">
        <v>767</v>
      </c>
      <c r="G798" s="35">
        <v>2</v>
      </c>
      <c r="H798" s="35">
        <v>100</v>
      </c>
    </row>
    <row r="799" spans="1:8" ht="14.4" x14ac:dyDescent="0.3">
      <c r="A799" s="34" t="s">
        <v>1077</v>
      </c>
      <c r="B799" s="34" t="s">
        <v>1075</v>
      </c>
      <c r="C799" s="34" t="s">
        <v>1522</v>
      </c>
      <c r="D799" s="34" t="s">
        <v>530</v>
      </c>
      <c r="E799" s="34" t="s">
        <v>2164</v>
      </c>
      <c r="F799" s="34" t="s">
        <v>767</v>
      </c>
      <c r="G799" s="35">
        <v>0</v>
      </c>
      <c r="H799" s="35">
        <v>100</v>
      </c>
    </row>
    <row r="800" spans="1:8" ht="14.4" x14ac:dyDescent="0.3">
      <c r="A800" s="34" t="s">
        <v>1077</v>
      </c>
      <c r="B800" s="34" t="s">
        <v>1075</v>
      </c>
      <c r="C800" s="34" t="s">
        <v>1522</v>
      </c>
      <c r="D800" s="34" t="s">
        <v>985</v>
      </c>
      <c r="E800" s="34" t="s">
        <v>1097</v>
      </c>
      <c r="F800" s="34" t="s">
        <v>767</v>
      </c>
      <c r="G800" s="35">
        <v>0</v>
      </c>
      <c r="H800" s="35">
        <v>100</v>
      </c>
    </row>
    <row r="801" spans="1:8" ht="14.4" x14ac:dyDescent="0.3">
      <c r="A801" s="34" t="s">
        <v>1077</v>
      </c>
      <c r="B801" s="34" t="s">
        <v>1075</v>
      </c>
      <c r="C801" s="34" t="s">
        <v>1522</v>
      </c>
      <c r="D801" s="34" t="s">
        <v>775</v>
      </c>
      <c r="E801" s="34" t="s">
        <v>1170</v>
      </c>
      <c r="F801" s="34" t="s">
        <v>767</v>
      </c>
      <c r="G801" s="35">
        <v>1</v>
      </c>
      <c r="H801" s="35">
        <v>100</v>
      </c>
    </row>
    <row r="802" spans="1:8" ht="14.4" x14ac:dyDescent="0.3">
      <c r="A802" s="34" t="s">
        <v>1077</v>
      </c>
      <c r="B802" s="34" t="s">
        <v>1075</v>
      </c>
      <c r="C802" s="34" t="s">
        <v>1522</v>
      </c>
      <c r="D802" s="34" t="s">
        <v>1870</v>
      </c>
      <c r="E802" s="34" t="s">
        <v>2165</v>
      </c>
      <c r="F802" s="34" t="s">
        <v>767</v>
      </c>
      <c r="G802" s="35">
        <v>0</v>
      </c>
      <c r="H802" s="35">
        <v>100</v>
      </c>
    </row>
    <row r="803" spans="1:8" ht="14.4" x14ac:dyDescent="0.3">
      <c r="A803" s="34" t="s">
        <v>1077</v>
      </c>
      <c r="B803" s="34" t="s">
        <v>1075</v>
      </c>
      <c r="C803" s="34" t="s">
        <v>1522</v>
      </c>
      <c r="D803" s="34" t="s">
        <v>2166</v>
      </c>
      <c r="E803" s="34" t="s">
        <v>2167</v>
      </c>
      <c r="F803" s="34" t="s">
        <v>767</v>
      </c>
      <c r="G803" s="35">
        <v>0</v>
      </c>
      <c r="H803" s="35">
        <v>100</v>
      </c>
    </row>
    <row r="804" spans="1:8" ht="14.4" x14ac:dyDescent="0.3">
      <c r="A804" s="34" t="s">
        <v>1096</v>
      </c>
      <c r="B804" s="34" t="s">
        <v>1075</v>
      </c>
      <c r="C804" s="34" t="s">
        <v>1522</v>
      </c>
      <c r="D804" s="34" t="s">
        <v>132</v>
      </c>
      <c r="E804" s="34" t="s">
        <v>1078</v>
      </c>
      <c r="F804" s="34" t="s">
        <v>767</v>
      </c>
      <c r="G804" s="35">
        <v>0</v>
      </c>
      <c r="H804" s="35">
        <v>100</v>
      </c>
    </row>
    <row r="805" spans="1:8" ht="14.4" x14ac:dyDescent="0.3">
      <c r="A805" s="34" t="s">
        <v>1096</v>
      </c>
      <c r="B805" s="34" t="s">
        <v>1075</v>
      </c>
      <c r="C805" s="34" t="s">
        <v>1522</v>
      </c>
      <c r="D805" s="34" t="s">
        <v>35</v>
      </c>
      <c r="E805" s="34" t="s">
        <v>1079</v>
      </c>
      <c r="F805" s="34" t="s">
        <v>767</v>
      </c>
      <c r="G805" s="35">
        <v>1</v>
      </c>
      <c r="H805" s="35">
        <v>100</v>
      </c>
    </row>
    <row r="806" spans="1:8" ht="14.4" x14ac:dyDescent="0.3">
      <c r="A806" s="34" t="s">
        <v>1096</v>
      </c>
      <c r="B806" s="34" t="s">
        <v>1075</v>
      </c>
      <c r="C806" s="34" t="s">
        <v>1522</v>
      </c>
      <c r="D806" s="34" t="s">
        <v>277</v>
      </c>
      <c r="E806" s="34" t="s">
        <v>1080</v>
      </c>
      <c r="F806" s="34" t="s">
        <v>767</v>
      </c>
      <c r="G806" s="35">
        <v>0</v>
      </c>
      <c r="H806" s="35">
        <v>100</v>
      </c>
    </row>
    <row r="807" spans="1:8" ht="14.4" x14ac:dyDescent="0.3">
      <c r="A807" s="34" t="s">
        <v>1096</v>
      </c>
      <c r="B807" s="34" t="s">
        <v>1075</v>
      </c>
      <c r="C807" s="34" t="s">
        <v>1522</v>
      </c>
      <c r="D807" s="34" t="s">
        <v>904</v>
      </c>
      <c r="E807" s="34" t="s">
        <v>1084</v>
      </c>
      <c r="F807" s="34" t="s">
        <v>767</v>
      </c>
      <c r="G807" s="35">
        <v>0</v>
      </c>
      <c r="H807" s="35">
        <v>100</v>
      </c>
    </row>
    <row r="808" spans="1:8" ht="14.4" x14ac:dyDescent="0.3">
      <c r="A808" s="34" t="s">
        <v>1096</v>
      </c>
      <c r="B808" s="34" t="s">
        <v>1075</v>
      </c>
      <c r="C808" s="34" t="s">
        <v>1522</v>
      </c>
      <c r="D808" s="34" t="s">
        <v>530</v>
      </c>
      <c r="E808" s="34" t="s">
        <v>2168</v>
      </c>
      <c r="F808" s="34" t="s">
        <v>767</v>
      </c>
      <c r="G808" s="35">
        <v>0</v>
      </c>
      <c r="H808" s="35">
        <v>100</v>
      </c>
    </row>
    <row r="809" spans="1:8" ht="14.4" x14ac:dyDescent="0.3">
      <c r="A809" s="34" t="s">
        <v>1096</v>
      </c>
      <c r="B809" s="34" t="s">
        <v>1075</v>
      </c>
      <c r="C809" s="34" t="s">
        <v>1522</v>
      </c>
      <c r="D809" s="34" t="s">
        <v>985</v>
      </c>
      <c r="E809" s="34" t="s">
        <v>1097</v>
      </c>
      <c r="F809" s="34" t="s">
        <v>767</v>
      </c>
      <c r="G809" s="35">
        <v>0</v>
      </c>
      <c r="H809" s="35">
        <v>100</v>
      </c>
    </row>
    <row r="810" spans="1:8" ht="14.4" x14ac:dyDescent="0.3">
      <c r="A810" s="34" t="s">
        <v>1096</v>
      </c>
      <c r="B810" s="34" t="s">
        <v>1075</v>
      </c>
      <c r="C810" s="34" t="s">
        <v>1522</v>
      </c>
      <c r="D810" s="34" t="s">
        <v>803</v>
      </c>
      <c r="E810" s="34" t="s">
        <v>1098</v>
      </c>
      <c r="F810" s="34" t="s">
        <v>767</v>
      </c>
      <c r="G810" s="35">
        <v>1</v>
      </c>
      <c r="H810" s="35">
        <v>100</v>
      </c>
    </row>
    <row r="811" spans="1:8" ht="14.4" x14ac:dyDescent="0.3">
      <c r="A811" s="34" t="s">
        <v>1096</v>
      </c>
      <c r="B811" s="34" t="s">
        <v>1075</v>
      </c>
      <c r="C811" s="34" t="s">
        <v>1522</v>
      </c>
      <c r="D811" s="34" t="s">
        <v>36</v>
      </c>
      <c r="E811" s="34" t="s">
        <v>1095</v>
      </c>
      <c r="F811" s="34" t="s">
        <v>767</v>
      </c>
      <c r="G811" s="35">
        <v>0</v>
      </c>
      <c r="H811" s="35">
        <v>100</v>
      </c>
    </row>
    <row r="812" spans="1:8" ht="14.4" x14ac:dyDescent="0.3">
      <c r="A812" s="34" t="s">
        <v>1096</v>
      </c>
      <c r="B812" s="34" t="s">
        <v>1075</v>
      </c>
      <c r="C812" s="34" t="s">
        <v>1522</v>
      </c>
      <c r="D812" s="34" t="s">
        <v>902</v>
      </c>
      <c r="E812" s="34" t="s">
        <v>1092</v>
      </c>
      <c r="F812" s="34" t="s">
        <v>767</v>
      </c>
      <c r="G812" s="35">
        <v>0</v>
      </c>
      <c r="H812" s="35">
        <v>100</v>
      </c>
    </row>
    <row r="813" spans="1:8" ht="15" customHeight="1" x14ac:dyDescent="0.3">
      <c r="A813" s="34" t="s">
        <v>1096</v>
      </c>
      <c r="B813" s="34" t="s">
        <v>1075</v>
      </c>
      <c r="C813" s="34" t="s">
        <v>1522</v>
      </c>
      <c r="D813" s="34" t="s">
        <v>2103</v>
      </c>
      <c r="E813" s="34" t="s">
        <v>1094</v>
      </c>
      <c r="F813" s="34" t="s">
        <v>767</v>
      </c>
      <c r="G813" s="35">
        <v>0</v>
      </c>
      <c r="H813" s="35">
        <v>100</v>
      </c>
    </row>
    <row r="814" spans="1:8" ht="15" customHeight="1" x14ac:dyDescent="0.3">
      <c r="A814" s="34" t="s">
        <v>1096</v>
      </c>
      <c r="B814" s="34" t="s">
        <v>1075</v>
      </c>
      <c r="C814" s="34" t="s">
        <v>1522</v>
      </c>
      <c r="D814" s="34" t="s">
        <v>970</v>
      </c>
      <c r="E814" s="34" t="s">
        <v>1099</v>
      </c>
      <c r="F814" s="34" t="s">
        <v>767</v>
      </c>
      <c r="G814" s="35">
        <v>0</v>
      </c>
      <c r="H814" s="35">
        <v>100</v>
      </c>
    </row>
    <row r="815" spans="1:8" ht="15" customHeight="1" x14ac:dyDescent="0.3">
      <c r="A815" s="34" t="s">
        <v>1096</v>
      </c>
      <c r="B815" s="34" t="s">
        <v>1075</v>
      </c>
      <c r="C815" s="34" t="s">
        <v>1522</v>
      </c>
      <c r="D815" s="34" t="s">
        <v>1870</v>
      </c>
      <c r="E815" s="34" t="s">
        <v>2165</v>
      </c>
      <c r="F815" s="34" t="s">
        <v>767</v>
      </c>
      <c r="G815" s="35">
        <v>0</v>
      </c>
      <c r="H815" s="35">
        <v>100</v>
      </c>
    </row>
    <row r="816" spans="1:8" ht="15" customHeight="1" x14ac:dyDescent="0.3">
      <c r="A816" s="34" t="s">
        <v>1096</v>
      </c>
      <c r="B816" s="34" t="s">
        <v>1075</v>
      </c>
      <c r="C816" s="34" t="s">
        <v>1522</v>
      </c>
      <c r="D816" s="34" t="s">
        <v>775</v>
      </c>
      <c r="E816" s="34" t="s">
        <v>1170</v>
      </c>
      <c r="F816" s="34" t="s">
        <v>767</v>
      </c>
      <c r="G816" s="35">
        <v>0</v>
      </c>
      <c r="H816" s="35">
        <v>100</v>
      </c>
    </row>
    <row r="817" spans="1:8" ht="14.4" x14ac:dyDescent="0.3">
      <c r="A817" s="34" t="s">
        <v>1096</v>
      </c>
      <c r="B817" s="34" t="s">
        <v>1075</v>
      </c>
      <c r="C817" s="34" t="s">
        <v>1522</v>
      </c>
      <c r="D817" s="34" t="s">
        <v>1185</v>
      </c>
      <c r="E817" s="34" t="s">
        <v>1187</v>
      </c>
      <c r="F817" s="34" t="s">
        <v>767</v>
      </c>
      <c r="G817" s="35">
        <v>0</v>
      </c>
      <c r="H817" s="35">
        <v>100</v>
      </c>
    </row>
    <row r="818" spans="1:8" ht="14.4" x14ac:dyDescent="0.3">
      <c r="A818" s="34" t="s">
        <v>1096</v>
      </c>
      <c r="B818" s="34" t="s">
        <v>1075</v>
      </c>
      <c r="C818" s="34" t="s">
        <v>1522</v>
      </c>
      <c r="D818" s="34" t="s">
        <v>2166</v>
      </c>
      <c r="E818" s="34" t="s">
        <v>2167</v>
      </c>
      <c r="F818" s="34" t="s">
        <v>767</v>
      </c>
      <c r="G818" s="35">
        <v>0</v>
      </c>
      <c r="H818" s="35">
        <v>100</v>
      </c>
    </row>
    <row r="819" spans="1:8" ht="14.4" x14ac:dyDescent="0.3">
      <c r="A819" s="34" t="s">
        <v>1077</v>
      </c>
      <c r="B819" s="34" t="s">
        <v>1075</v>
      </c>
      <c r="C819" s="34" t="s">
        <v>1522</v>
      </c>
      <c r="D819" s="34" t="s">
        <v>874</v>
      </c>
      <c r="E819" s="34" t="s">
        <v>2356</v>
      </c>
      <c r="F819" s="34" t="s">
        <v>767</v>
      </c>
      <c r="G819" s="35">
        <v>1</v>
      </c>
      <c r="H819" s="35">
        <v>100</v>
      </c>
    </row>
    <row r="820" spans="1:8" ht="14.4" x14ac:dyDescent="0.3">
      <c r="A820" s="34" t="s">
        <v>1127</v>
      </c>
      <c r="B820" s="34" t="s">
        <v>1128</v>
      </c>
      <c r="C820" s="34" t="s">
        <v>1522</v>
      </c>
      <c r="D820" s="34" t="s">
        <v>2169</v>
      </c>
      <c r="E820" s="34" t="s">
        <v>1130</v>
      </c>
      <c r="F820" s="34" t="s">
        <v>767</v>
      </c>
      <c r="G820" s="35">
        <v>0</v>
      </c>
      <c r="H820" s="35">
        <v>100</v>
      </c>
    </row>
    <row r="821" spans="1:8" ht="14.4" x14ac:dyDescent="0.3">
      <c r="A821" s="34" t="s">
        <v>1127</v>
      </c>
      <c r="B821" s="34" t="s">
        <v>1128</v>
      </c>
      <c r="C821" s="34" t="s">
        <v>1522</v>
      </c>
      <c r="D821" s="34" t="s">
        <v>2170</v>
      </c>
      <c r="E821" s="34" t="s">
        <v>1131</v>
      </c>
      <c r="F821" s="34" t="s">
        <v>767</v>
      </c>
      <c r="G821" s="35">
        <v>0</v>
      </c>
      <c r="H821" s="35">
        <v>100</v>
      </c>
    </row>
    <row r="822" spans="1:8" ht="14.4" x14ac:dyDescent="0.3">
      <c r="A822" s="34" t="s">
        <v>1132</v>
      </c>
      <c r="B822" s="34" t="s">
        <v>1128</v>
      </c>
      <c r="C822" s="34" t="s">
        <v>1522</v>
      </c>
      <c r="D822" s="34" t="s">
        <v>1133</v>
      </c>
      <c r="E822" s="34" t="s">
        <v>1134</v>
      </c>
      <c r="F822" s="34" t="s">
        <v>767</v>
      </c>
      <c r="G822" s="35">
        <v>1</v>
      </c>
      <c r="H822" s="35">
        <v>40</v>
      </c>
    </row>
    <row r="823" spans="1:8" ht="14.4" x14ac:dyDescent="0.3">
      <c r="A823" s="34" t="s">
        <v>1135</v>
      </c>
      <c r="B823" s="34" t="s">
        <v>1128</v>
      </c>
      <c r="C823" s="34" t="s">
        <v>1522</v>
      </c>
      <c r="D823" s="34" t="s">
        <v>2171</v>
      </c>
      <c r="E823" s="34" t="s">
        <v>1136</v>
      </c>
      <c r="F823" s="34" t="s">
        <v>767</v>
      </c>
      <c r="G823" s="35">
        <v>2</v>
      </c>
      <c r="H823" s="35">
        <v>100</v>
      </c>
    </row>
    <row r="824" spans="1:8" ht="14.4" x14ac:dyDescent="0.3">
      <c r="A824" s="34" t="s">
        <v>1137</v>
      </c>
      <c r="B824" s="34" t="s">
        <v>1138</v>
      </c>
      <c r="C824" s="34" t="s">
        <v>1522</v>
      </c>
      <c r="D824" s="34" t="s">
        <v>2172</v>
      </c>
      <c r="E824" s="34" t="s">
        <v>1139</v>
      </c>
      <c r="F824" s="34" t="s">
        <v>767</v>
      </c>
      <c r="G824" s="35">
        <v>39</v>
      </c>
      <c r="H824" s="35">
        <v>100</v>
      </c>
    </row>
    <row r="825" spans="1:8" ht="14.4" x14ac:dyDescent="0.3">
      <c r="A825" s="34" t="s">
        <v>1137</v>
      </c>
      <c r="B825" s="34" t="s">
        <v>1138</v>
      </c>
      <c r="C825" s="34" t="s">
        <v>1522</v>
      </c>
      <c r="D825" s="34" t="s">
        <v>1129</v>
      </c>
      <c r="E825" s="34" t="s">
        <v>1140</v>
      </c>
      <c r="F825" s="34" t="s">
        <v>767</v>
      </c>
      <c r="G825" s="35">
        <v>11</v>
      </c>
      <c r="H825" s="35">
        <v>100</v>
      </c>
    </row>
    <row r="826" spans="1:8" ht="14.4" x14ac:dyDescent="0.3">
      <c r="A826" s="34" t="s">
        <v>1137</v>
      </c>
      <c r="B826" s="34" t="s">
        <v>1138</v>
      </c>
      <c r="C826" s="34" t="s">
        <v>1522</v>
      </c>
      <c r="D826" s="34" t="s">
        <v>1141</v>
      </c>
      <c r="E826" s="34" t="s">
        <v>1142</v>
      </c>
      <c r="F826" s="34" t="s">
        <v>767</v>
      </c>
      <c r="G826" s="35">
        <v>0</v>
      </c>
      <c r="H826" s="35">
        <v>100</v>
      </c>
    </row>
    <row r="827" spans="1:8" ht="14.4" x14ac:dyDescent="0.3">
      <c r="A827" s="34" t="s">
        <v>1137</v>
      </c>
      <c r="B827" s="34" t="s">
        <v>1138</v>
      </c>
      <c r="C827" s="34" t="s">
        <v>1522</v>
      </c>
      <c r="D827" s="34" t="s">
        <v>2173</v>
      </c>
      <c r="E827" s="34" t="s">
        <v>1143</v>
      </c>
      <c r="F827" s="34" t="s">
        <v>767</v>
      </c>
      <c r="G827" s="35">
        <v>44</v>
      </c>
      <c r="H827" s="35">
        <v>100</v>
      </c>
    </row>
    <row r="828" spans="1:8" ht="14.4" x14ac:dyDescent="0.3">
      <c r="A828" s="34" t="s">
        <v>1137</v>
      </c>
      <c r="B828" s="34" t="s">
        <v>1138</v>
      </c>
      <c r="C828" s="34" t="s">
        <v>1522</v>
      </c>
      <c r="D828" s="34" t="s">
        <v>2173</v>
      </c>
      <c r="E828" s="34" t="s">
        <v>1144</v>
      </c>
      <c r="F828" s="34" t="s">
        <v>767</v>
      </c>
      <c r="G828" s="35">
        <v>19</v>
      </c>
      <c r="H828" s="35">
        <v>100</v>
      </c>
    </row>
    <row r="829" spans="1:8" ht="14.4" x14ac:dyDescent="0.3">
      <c r="A829" s="34" t="s">
        <v>1145</v>
      </c>
      <c r="B829" s="34" t="s">
        <v>1138</v>
      </c>
      <c r="C829" s="34" t="s">
        <v>1522</v>
      </c>
      <c r="D829" s="34" t="s">
        <v>807</v>
      </c>
      <c r="E829" s="34" t="s">
        <v>1146</v>
      </c>
      <c r="F829" s="34" t="s">
        <v>767</v>
      </c>
      <c r="G829" s="35">
        <v>4</v>
      </c>
      <c r="H829" s="35">
        <v>100</v>
      </c>
    </row>
    <row r="830" spans="1:8" ht="14.4" x14ac:dyDescent="0.3">
      <c r="A830" s="34" t="s">
        <v>1147</v>
      </c>
      <c r="B830" s="34" t="s">
        <v>1148</v>
      </c>
      <c r="C830" s="34" t="s">
        <v>1522</v>
      </c>
      <c r="D830" s="34" t="s">
        <v>1141</v>
      </c>
      <c r="E830" s="34" t="s">
        <v>1149</v>
      </c>
      <c r="F830" s="34" t="s">
        <v>767</v>
      </c>
      <c r="G830" s="35">
        <v>15</v>
      </c>
      <c r="H830" s="35">
        <v>100</v>
      </c>
    </row>
    <row r="831" spans="1:8" ht="14.4" x14ac:dyDescent="0.3">
      <c r="A831" s="34" t="s">
        <v>1150</v>
      </c>
      <c r="B831" s="34" t="s">
        <v>1151</v>
      </c>
      <c r="C831" s="34" t="s">
        <v>1522</v>
      </c>
      <c r="D831" s="34" t="s">
        <v>2171</v>
      </c>
      <c r="E831" s="34" t="s">
        <v>1152</v>
      </c>
      <c r="F831" s="34" t="s">
        <v>767</v>
      </c>
      <c r="G831" s="35">
        <v>81</v>
      </c>
      <c r="H831" s="35">
        <v>100</v>
      </c>
    </row>
    <row r="832" spans="1:8" ht="14.4" x14ac:dyDescent="0.3">
      <c r="A832" s="34" t="s">
        <v>1153</v>
      </c>
      <c r="B832" s="34" t="s">
        <v>1154</v>
      </c>
      <c r="C832" s="34" t="s">
        <v>1522</v>
      </c>
      <c r="D832" s="34" t="s">
        <v>530</v>
      </c>
      <c r="E832" s="34" t="s">
        <v>1165</v>
      </c>
      <c r="F832" s="34" t="s">
        <v>762</v>
      </c>
      <c r="G832" s="35">
        <v>1</v>
      </c>
      <c r="H832" s="35">
        <v>30</v>
      </c>
    </row>
    <row r="833" spans="1:8" ht="14.4" x14ac:dyDescent="0.3">
      <c r="A833" s="34" t="s">
        <v>1153</v>
      </c>
      <c r="B833" s="34" t="s">
        <v>1154</v>
      </c>
      <c r="C833" s="34" t="s">
        <v>1522</v>
      </c>
      <c r="D833" s="34" t="s">
        <v>530</v>
      </c>
      <c r="E833" s="34" t="s">
        <v>1166</v>
      </c>
      <c r="F833" s="34" t="s">
        <v>762</v>
      </c>
      <c r="G833" s="35">
        <v>11</v>
      </c>
      <c r="H833" s="35">
        <v>30</v>
      </c>
    </row>
    <row r="834" spans="1:8" ht="14.4" x14ac:dyDescent="0.3">
      <c r="A834" s="34" t="s">
        <v>1153</v>
      </c>
      <c r="B834" s="34" t="s">
        <v>1154</v>
      </c>
      <c r="C834" s="34" t="s">
        <v>1522</v>
      </c>
      <c r="D834" s="34" t="s">
        <v>848</v>
      </c>
      <c r="E834" s="34" t="s">
        <v>1155</v>
      </c>
      <c r="F834" s="34" t="s">
        <v>762</v>
      </c>
      <c r="G834" s="35">
        <v>9</v>
      </c>
      <c r="H834" s="35">
        <v>100</v>
      </c>
    </row>
    <row r="835" spans="1:8" ht="14.4" x14ac:dyDescent="0.3">
      <c r="A835" s="34" t="s">
        <v>1153</v>
      </c>
      <c r="B835" s="34" t="s">
        <v>1154</v>
      </c>
      <c r="C835" s="34" t="s">
        <v>1522</v>
      </c>
      <c r="D835" s="34" t="s">
        <v>848</v>
      </c>
      <c r="E835" s="34" t="s">
        <v>1156</v>
      </c>
      <c r="F835" s="34" t="s">
        <v>762</v>
      </c>
      <c r="G835" s="35">
        <v>25</v>
      </c>
      <c r="H835" s="35">
        <v>100</v>
      </c>
    </row>
    <row r="836" spans="1:8" ht="14.4" x14ac:dyDescent="0.3">
      <c r="A836" s="34" t="s">
        <v>1157</v>
      </c>
      <c r="B836" s="34" t="s">
        <v>1154</v>
      </c>
      <c r="C836" s="34" t="s">
        <v>1522</v>
      </c>
      <c r="D836" s="34" t="s">
        <v>846</v>
      </c>
      <c r="E836" s="34" t="s">
        <v>1089</v>
      </c>
      <c r="F836" s="34" t="s">
        <v>767</v>
      </c>
      <c r="G836" s="35">
        <v>0</v>
      </c>
      <c r="H836" s="35">
        <v>100</v>
      </c>
    </row>
    <row r="837" spans="1:8" ht="14.4" x14ac:dyDescent="0.3">
      <c r="A837" s="34" t="s">
        <v>1157</v>
      </c>
      <c r="B837" s="34" t="s">
        <v>1154</v>
      </c>
      <c r="C837" s="34" t="s">
        <v>1522</v>
      </c>
      <c r="D837" s="34" t="s">
        <v>903</v>
      </c>
      <c r="E837" s="34" t="s">
        <v>1158</v>
      </c>
      <c r="F837" s="34" t="s">
        <v>767</v>
      </c>
      <c r="G837" s="35">
        <v>1</v>
      </c>
      <c r="H837" s="35">
        <v>100</v>
      </c>
    </row>
    <row r="838" spans="1:8" ht="14.4" x14ac:dyDescent="0.3">
      <c r="A838" s="34" t="s">
        <v>1157</v>
      </c>
      <c r="B838" s="34" t="s">
        <v>1154</v>
      </c>
      <c r="C838" s="34" t="s">
        <v>1522</v>
      </c>
      <c r="D838" s="34" t="s">
        <v>803</v>
      </c>
      <c r="E838" s="34" t="s">
        <v>1098</v>
      </c>
      <c r="F838" s="34" t="s">
        <v>767</v>
      </c>
      <c r="G838" s="35">
        <v>0</v>
      </c>
      <c r="H838" s="35">
        <v>100</v>
      </c>
    </row>
    <row r="839" spans="1:8" ht="14.4" x14ac:dyDescent="0.3">
      <c r="A839" s="34" t="s">
        <v>1157</v>
      </c>
      <c r="B839" s="34" t="s">
        <v>1154</v>
      </c>
      <c r="C839" s="34" t="s">
        <v>1522</v>
      </c>
      <c r="D839" s="34" t="s">
        <v>970</v>
      </c>
      <c r="E839" s="34" t="s">
        <v>1099</v>
      </c>
      <c r="F839" s="34" t="s">
        <v>767</v>
      </c>
      <c r="G839" s="35">
        <v>0</v>
      </c>
      <c r="H839" s="35">
        <v>100</v>
      </c>
    </row>
    <row r="840" spans="1:8" ht="14.4" x14ac:dyDescent="0.3">
      <c r="A840" s="34" t="s">
        <v>1157</v>
      </c>
      <c r="B840" s="34" t="s">
        <v>1154</v>
      </c>
      <c r="C840" s="34" t="s">
        <v>1522</v>
      </c>
      <c r="D840" s="34" t="s">
        <v>36</v>
      </c>
      <c r="E840" s="34" t="s">
        <v>1095</v>
      </c>
      <c r="F840" s="34" t="s">
        <v>767</v>
      </c>
      <c r="G840" s="35">
        <v>0</v>
      </c>
      <c r="H840" s="35">
        <v>100</v>
      </c>
    </row>
    <row r="841" spans="1:8" ht="14.4" x14ac:dyDescent="0.3">
      <c r="A841" s="34" t="s">
        <v>1153</v>
      </c>
      <c r="B841" s="34" t="s">
        <v>1154</v>
      </c>
      <c r="C841" s="34" t="s">
        <v>1522</v>
      </c>
      <c r="D841" s="34" t="s">
        <v>35</v>
      </c>
      <c r="E841" s="34" t="s">
        <v>1079</v>
      </c>
      <c r="F841" s="34" t="s">
        <v>767</v>
      </c>
      <c r="G841" s="35">
        <v>0</v>
      </c>
      <c r="H841" s="35">
        <v>100</v>
      </c>
    </row>
    <row r="842" spans="1:8" ht="14.4" x14ac:dyDescent="0.3">
      <c r="A842" s="34" t="s">
        <v>1153</v>
      </c>
      <c r="B842" s="34" t="s">
        <v>1154</v>
      </c>
      <c r="C842" s="34" t="s">
        <v>1522</v>
      </c>
      <c r="D842" s="34" t="s">
        <v>35</v>
      </c>
      <c r="E842" s="34" t="s">
        <v>1161</v>
      </c>
      <c r="F842" s="34" t="s">
        <v>767</v>
      </c>
      <c r="G842" s="35">
        <v>1</v>
      </c>
      <c r="H842" s="35">
        <v>100</v>
      </c>
    </row>
    <row r="843" spans="1:8" ht="14.4" x14ac:dyDescent="0.3">
      <c r="A843" s="34" t="s">
        <v>1153</v>
      </c>
      <c r="B843" s="34" t="s">
        <v>1154</v>
      </c>
      <c r="C843" s="34" t="s">
        <v>1522</v>
      </c>
      <c r="D843" s="34" t="s">
        <v>277</v>
      </c>
      <c r="E843" s="34" t="s">
        <v>1080</v>
      </c>
      <c r="F843" s="34" t="s">
        <v>767</v>
      </c>
      <c r="G843" s="35">
        <v>0</v>
      </c>
      <c r="H843" s="35">
        <v>100</v>
      </c>
    </row>
    <row r="844" spans="1:8" ht="14.4" x14ac:dyDescent="0.3">
      <c r="A844" s="34" t="s">
        <v>1153</v>
      </c>
      <c r="B844" s="34" t="s">
        <v>1154</v>
      </c>
      <c r="C844" s="34" t="s">
        <v>1522</v>
      </c>
      <c r="D844" s="34" t="s">
        <v>277</v>
      </c>
      <c r="E844" s="34" t="s">
        <v>1101</v>
      </c>
      <c r="F844" s="34" t="s">
        <v>767</v>
      </c>
      <c r="G844" s="35">
        <v>0</v>
      </c>
      <c r="H844" s="35">
        <v>100</v>
      </c>
    </row>
    <row r="845" spans="1:8" ht="14.4" x14ac:dyDescent="0.3">
      <c r="A845" s="34" t="s">
        <v>1153</v>
      </c>
      <c r="B845" s="34" t="s">
        <v>1154</v>
      </c>
      <c r="C845" s="34" t="s">
        <v>1522</v>
      </c>
      <c r="D845" s="34" t="s">
        <v>944</v>
      </c>
      <c r="E845" s="34" t="s">
        <v>1081</v>
      </c>
      <c r="F845" s="34" t="s">
        <v>767</v>
      </c>
      <c r="G845" s="35">
        <v>3</v>
      </c>
      <c r="H845" s="35">
        <v>100</v>
      </c>
    </row>
    <row r="846" spans="1:8" ht="14.4" x14ac:dyDescent="0.3">
      <c r="A846" s="34" t="s">
        <v>1153</v>
      </c>
      <c r="B846" s="34" t="s">
        <v>1154</v>
      </c>
      <c r="C846" s="34" t="s">
        <v>1522</v>
      </c>
      <c r="D846" s="34" t="s">
        <v>944</v>
      </c>
      <c r="E846" s="34" t="s">
        <v>1102</v>
      </c>
      <c r="F846" s="34" t="s">
        <v>767</v>
      </c>
      <c r="G846" s="35">
        <v>0</v>
      </c>
      <c r="H846" s="35">
        <v>100</v>
      </c>
    </row>
    <row r="847" spans="1:8" ht="14.4" x14ac:dyDescent="0.3">
      <c r="A847" s="34" t="s">
        <v>1153</v>
      </c>
      <c r="B847" s="34" t="s">
        <v>1154</v>
      </c>
      <c r="C847" s="34" t="s">
        <v>1522</v>
      </c>
      <c r="D847" s="34" t="s">
        <v>802</v>
      </c>
      <c r="E847" s="34" t="s">
        <v>1082</v>
      </c>
      <c r="F847" s="34" t="s">
        <v>767</v>
      </c>
      <c r="G847" s="35">
        <v>6</v>
      </c>
      <c r="H847" s="35">
        <v>100</v>
      </c>
    </row>
    <row r="848" spans="1:8" ht="14.4" x14ac:dyDescent="0.3">
      <c r="A848" s="34" t="s">
        <v>1153</v>
      </c>
      <c r="B848" s="34" t="s">
        <v>1154</v>
      </c>
      <c r="C848" s="34" t="s">
        <v>1522</v>
      </c>
      <c r="D848" s="34" t="s">
        <v>802</v>
      </c>
      <c r="E848" s="34" t="s">
        <v>1114</v>
      </c>
      <c r="F848" s="34" t="s">
        <v>767</v>
      </c>
      <c r="G848" s="35">
        <v>0</v>
      </c>
      <c r="H848" s="35">
        <v>100</v>
      </c>
    </row>
    <row r="849" spans="1:8" ht="14.4" x14ac:dyDescent="0.3">
      <c r="A849" s="34" t="s">
        <v>1153</v>
      </c>
      <c r="B849" s="34" t="s">
        <v>1154</v>
      </c>
      <c r="C849" s="34" t="s">
        <v>1522</v>
      </c>
      <c r="D849" s="34" t="s">
        <v>876</v>
      </c>
      <c r="E849" s="34" t="s">
        <v>1083</v>
      </c>
      <c r="F849" s="34" t="s">
        <v>767</v>
      </c>
      <c r="G849" s="35">
        <v>5</v>
      </c>
      <c r="H849" s="35">
        <v>100</v>
      </c>
    </row>
    <row r="850" spans="1:8" ht="14.4" x14ac:dyDescent="0.3">
      <c r="A850" s="34" t="s">
        <v>1153</v>
      </c>
      <c r="B850" s="34" t="s">
        <v>1154</v>
      </c>
      <c r="C850" s="34" t="s">
        <v>1522</v>
      </c>
      <c r="D850" s="34" t="s">
        <v>876</v>
      </c>
      <c r="E850" s="34" t="s">
        <v>1162</v>
      </c>
      <c r="F850" s="34" t="s">
        <v>767</v>
      </c>
      <c r="G850" s="35">
        <v>0</v>
      </c>
      <c r="H850" s="35">
        <v>100</v>
      </c>
    </row>
    <row r="851" spans="1:8" ht="14.4" x14ac:dyDescent="0.3">
      <c r="A851" s="34" t="s">
        <v>1153</v>
      </c>
      <c r="B851" s="34" t="s">
        <v>1154</v>
      </c>
      <c r="C851" s="34" t="s">
        <v>1522</v>
      </c>
      <c r="D851" s="34" t="s">
        <v>850</v>
      </c>
      <c r="E851" s="34" t="s">
        <v>1085</v>
      </c>
      <c r="F851" s="34" t="s">
        <v>767</v>
      </c>
      <c r="G851" s="35">
        <v>1</v>
      </c>
      <c r="H851" s="35">
        <v>100</v>
      </c>
    </row>
    <row r="852" spans="1:8" ht="14.4" x14ac:dyDescent="0.3">
      <c r="A852" s="34" t="s">
        <v>1153</v>
      </c>
      <c r="B852" s="34" t="s">
        <v>1154</v>
      </c>
      <c r="C852" s="34" t="s">
        <v>1522</v>
      </c>
      <c r="D852" s="34" t="s">
        <v>850</v>
      </c>
      <c r="E852" s="34" t="s">
        <v>1104</v>
      </c>
      <c r="F852" s="34" t="s">
        <v>767</v>
      </c>
      <c r="G852" s="35">
        <v>0</v>
      </c>
      <c r="H852" s="35">
        <v>100</v>
      </c>
    </row>
    <row r="853" spans="1:8" ht="14.4" x14ac:dyDescent="0.3">
      <c r="A853" s="34" t="s">
        <v>1153</v>
      </c>
      <c r="B853" s="34" t="s">
        <v>1154</v>
      </c>
      <c r="C853" s="34" t="s">
        <v>1522</v>
      </c>
      <c r="D853" s="34" t="s">
        <v>846</v>
      </c>
      <c r="E853" s="34" t="s">
        <v>1089</v>
      </c>
      <c r="F853" s="34" t="s">
        <v>767</v>
      </c>
      <c r="G853" s="35">
        <v>3</v>
      </c>
      <c r="H853" s="35">
        <v>100</v>
      </c>
    </row>
    <row r="854" spans="1:8" ht="14.4" x14ac:dyDescent="0.3">
      <c r="A854" s="34" t="s">
        <v>1153</v>
      </c>
      <c r="B854" s="34" t="s">
        <v>1154</v>
      </c>
      <c r="C854" s="34" t="s">
        <v>1522</v>
      </c>
      <c r="D854" s="34" t="s">
        <v>846</v>
      </c>
      <c r="E854" s="34" t="s">
        <v>1110</v>
      </c>
      <c r="F854" s="34" t="s">
        <v>767</v>
      </c>
      <c r="G854" s="35">
        <v>0</v>
      </c>
      <c r="H854" s="35">
        <v>100</v>
      </c>
    </row>
    <row r="855" spans="1:8" ht="14.4" x14ac:dyDescent="0.3">
      <c r="A855" s="34" t="s">
        <v>1153</v>
      </c>
      <c r="B855" s="34" t="s">
        <v>1154</v>
      </c>
      <c r="C855" s="34" t="s">
        <v>1522</v>
      </c>
      <c r="D855" s="34" t="s">
        <v>872</v>
      </c>
      <c r="E855" s="34" t="s">
        <v>1091</v>
      </c>
      <c r="F855" s="34" t="s">
        <v>767</v>
      </c>
      <c r="G855" s="35">
        <v>0</v>
      </c>
      <c r="H855" s="35">
        <v>100</v>
      </c>
    </row>
    <row r="856" spans="1:8" ht="14.4" x14ac:dyDescent="0.3">
      <c r="A856" s="34" t="s">
        <v>1153</v>
      </c>
      <c r="B856" s="34" t="s">
        <v>1154</v>
      </c>
      <c r="C856" s="34" t="s">
        <v>1522</v>
      </c>
      <c r="D856" s="34" t="s">
        <v>872</v>
      </c>
      <c r="E856" s="34" t="s">
        <v>1107</v>
      </c>
      <c r="F856" s="34" t="s">
        <v>767</v>
      </c>
      <c r="G856" s="35">
        <v>0</v>
      </c>
      <c r="H856" s="35">
        <v>100</v>
      </c>
    </row>
    <row r="857" spans="1:8" ht="14.4" x14ac:dyDescent="0.3">
      <c r="A857" s="34" t="s">
        <v>1153</v>
      </c>
      <c r="B857" s="34" t="s">
        <v>1154</v>
      </c>
      <c r="C857" s="34" t="s">
        <v>1522</v>
      </c>
      <c r="D857" s="34" t="s">
        <v>985</v>
      </c>
      <c r="E857" s="34" t="s">
        <v>1097</v>
      </c>
      <c r="F857" s="34" t="s">
        <v>767</v>
      </c>
      <c r="G857" s="35">
        <v>1</v>
      </c>
      <c r="H857" s="35">
        <v>100</v>
      </c>
    </row>
    <row r="858" spans="1:8" ht="14.4" x14ac:dyDescent="0.3">
      <c r="A858" s="34" t="s">
        <v>1153</v>
      </c>
      <c r="B858" s="34" t="s">
        <v>1154</v>
      </c>
      <c r="C858" s="34" t="s">
        <v>1522</v>
      </c>
      <c r="D858" s="34" t="s">
        <v>985</v>
      </c>
      <c r="E858" s="34" t="s">
        <v>1108</v>
      </c>
      <c r="F858" s="34" t="s">
        <v>767</v>
      </c>
      <c r="G858" s="35">
        <v>0</v>
      </c>
      <c r="H858" s="35">
        <v>100</v>
      </c>
    </row>
    <row r="859" spans="1:8" ht="14.4" x14ac:dyDescent="0.3">
      <c r="A859" s="34" t="s">
        <v>1153</v>
      </c>
      <c r="B859" s="34" t="s">
        <v>1154</v>
      </c>
      <c r="C859" s="34" t="s">
        <v>1522</v>
      </c>
      <c r="D859" s="34" t="s">
        <v>803</v>
      </c>
      <c r="E859" s="34" t="s">
        <v>1098</v>
      </c>
      <c r="F859" s="34" t="s">
        <v>767</v>
      </c>
      <c r="G859" s="35">
        <v>5</v>
      </c>
      <c r="H859" s="35">
        <v>100</v>
      </c>
    </row>
    <row r="860" spans="1:8" ht="14.4" x14ac:dyDescent="0.3">
      <c r="A860" s="34" t="s">
        <v>1153</v>
      </c>
      <c r="B860" s="34" t="s">
        <v>1154</v>
      </c>
      <c r="C860" s="34" t="s">
        <v>1522</v>
      </c>
      <c r="D860" s="34" t="s">
        <v>803</v>
      </c>
      <c r="E860" s="34" t="s">
        <v>1115</v>
      </c>
      <c r="F860" s="34" t="s">
        <v>767</v>
      </c>
      <c r="G860" s="35">
        <v>0</v>
      </c>
      <c r="H860" s="35">
        <v>100</v>
      </c>
    </row>
    <row r="861" spans="1:8" ht="14.4" x14ac:dyDescent="0.3">
      <c r="A861" s="34" t="s">
        <v>1153</v>
      </c>
      <c r="B861" s="34" t="s">
        <v>1154</v>
      </c>
      <c r="C861" s="34" t="s">
        <v>1522</v>
      </c>
      <c r="D861" s="34" t="s">
        <v>302</v>
      </c>
      <c r="E861" s="34" t="s">
        <v>1111</v>
      </c>
      <c r="F861" s="34" t="s">
        <v>767</v>
      </c>
      <c r="G861" s="35">
        <v>4</v>
      </c>
      <c r="H861" s="35">
        <v>100</v>
      </c>
    </row>
    <row r="862" spans="1:8" ht="14.4" x14ac:dyDescent="0.3">
      <c r="A862" s="34" t="s">
        <v>1153</v>
      </c>
      <c r="B862" s="34" t="s">
        <v>1154</v>
      </c>
      <c r="C862" s="34" t="s">
        <v>1522</v>
      </c>
      <c r="D862" s="34" t="s">
        <v>302</v>
      </c>
      <c r="E862" s="34" t="s">
        <v>1112</v>
      </c>
      <c r="F862" s="34" t="s">
        <v>767</v>
      </c>
      <c r="G862" s="35">
        <v>0</v>
      </c>
      <c r="H862" s="35">
        <v>100</v>
      </c>
    </row>
    <row r="863" spans="1:8" ht="14.4" x14ac:dyDescent="0.3">
      <c r="A863" s="34" t="s">
        <v>1153</v>
      </c>
      <c r="B863" s="34" t="s">
        <v>1154</v>
      </c>
      <c r="C863" s="34" t="s">
        <v>1522</v>
      </c>
      <c r="D863" s="34" t="s">
        <v>902</v>
      </c>
      <c r="E863" s="34" t="s">
        <v>1092</v>
      </c>
      <c r="F863" s="34" t="s">
        <v>767</v>
      </c>
      <c r="G863" s="35">
        <v>0</v>
      </c>
      <c r="H863" s="35">
        <v>100</v>
      </c>
    </row>
    <row r="864" spans="1:8" ht="14.4" x14ac:dyDescent="0.3">
      <c r="A864" s="34" t="s">
        <v>1153</v>
      </c>
      <c r="B864" s="34" t="s">
        <v>1154</v>
      </c>
      <c r="C864" s="34" t="s">
        <v>1522</v>
      </c>
      <c r="D864" s="34" t="s">
        <v>902</v>
      </c>
      <c r="E864" s="34" t="s">
        <v>1163</v>
      </c>
      <c r="F864" s="34" t="s">
        <v>767</v>
      </c>
      <c r="G864" s="35">
        <v>0</v>
      </c>
      <c r="H864" s="35">
        <v>100</v>
      </c>
    </row>
    <row r="865" spans="1:8" ht="14.4" x14ac:dyDescent="0.3">
      <c r="A865" s="34" t="s">
        <v>1153</v>
      </c>
      <c r="B865" s="34" t="s">
        <v>1154</v>
      </c>
      <c r="C865" s="34" t="s">
        <v>1522</v>
      </c>
      <c r="D865" s="34" t="s">
        <v>36</v>
      </c>
      <c r="E865" s="34" t="s">
        <v>1095</v>
      </c>
      <c r="F865" s="34" t="s">
        <v>767</v>
      </c>
      <c r="G865" s="35">
        <v>0</v>
      </c>
      <c r="H865" s="35">
        <v>100</v>
      </c>
    </row>
    <row r="866" spans="1:8" ht="14.4" x14ac:dyDescent="0.3">
      <c r="A866" s="34" t="s">
        <v>1153</v>
      </c>
      <c r="B866" s="34" t="s">
        <v>1154</v>
      </c>
      <c r="C866" s="34" t="s">
        <v>1522</v>
      </c>
      <c r="D866" s="34" t="s">
        <v>36</v>
      </c>
      <c r="E866" s="34" t="s">
        <v>1164</v>
      </c>
      <c r="F866" s="34" t="s">
        <v>767</v>
      </c>
      <c r="G866" s="35">
        <v>0</v>
      </c>
      <c r="H866" s="35">
        <v>100</v>
      </c>
    </row>
    <row r="867" spans="1:8" ht="14.4" x14ac:dyDescent="0.3">
      <c r="A867" s="34" t="s">
        <v>1153</v>
      </c>
      <c r="B867" s="34" t="s">
        <v>1154</v>
      </c>
      <c r="C867" s="34" t="s">
        <v>1522</v>
      </c>
      <c r="E867" s="34" t="s">
        <v>2174</v>
      </c>
      <c r="F867" s="34" t="s">
        <v>767</v>
      </c>
      <c r="G867" s="35">
        <v>0</v>
      </c>
      <c r="H867" s="35">
        <v>100</v>
      </c>
    </row>
    <row r="868" spans="1:8" ht="14.4" x14ac:dyDescent="0.3">
      <c r="A868" s="34" t="s">
        <v>1153</v>
      </c>
      <c r="B868" s="34" t="s">
        <v>1154</v>
      </c>
      <c r="C868" s="34" t="s">
        <v>1522</v>
      </c>
      <c r="E868" s="34" t="s">
        <v>2175</v>
      </c>
      <c r="F868" s="34" t="s">
        <v>767</v>
      </c>
      <c r="G868" s="35">
        <v>1</v>
      </c>
      <c r="H868" s="35">
        <v>100</v>
      </c>
    </row>
    <row r="869" spans="1:8" ht="14.4" x14ac:dyDescent="0.3">
      <c r="A869" s="34" t="s">
        <v>1153</v>
      </c>
      <c r="B869" s="34" t="s">
        <v>1154</v>
      </c>
      <c r="C869" s="34" t="s">
        <v>1522</v>
      </c>
      <c r="D869" s="34" t="s">
        <v>1009</v>
      </c>
      <c r="E869" s="34" t="s">
        <v>2176</v>
      </c>
      <c r="F869" s="34" t="s">
        <v>767</v>
      </c>
      <c r="G869" s="35">
        <v>1</v>
      </c>
      <c r="H869" s="35">
        <v>100</v>
      </c>
    </row>
    <row r="870" spans="1:8" ht="14.4" x14ac:dyDescent="0.3">
      <c r="A870" s="34" t="s">
        <v>1153</v>
      </c>
      <c r="B870" s="34" t="s">
        <v>1154</v>
      </c>
      <c r="C870" s="34" t="s">
        <v>1522</v>
      </c>
      <c r="E870" s="34" t="s">
        <v>2177</v>
      </c>
      <c r="F870" s="34" t="s">
        <v>767</v>
      </c>
      <c r="G870" s="35">
        <v>2</v>
      </c>
      <c r="H870" s="35">
        <v>100</v>
      </c>
    </row>
    <row r="871" spans="1:8" ht="14.4" x14ac:dyDescent="0.3">
      <c r="A871" s="34" t="s">
        <v>1153</v>
      </c>
      <c r="B871" s="34" t="s">
        <v>1154</v>
      </c>
      <c r="C871" s="34" t="s">
        <v>1522</v>
      </c>
      <c r="D871" s="34" t="s">
        <v>535</v>
      </c>
      <c r="E871" s="34" t="s">
        <v>2178</v>
      </c>
      <c r="F871" s="34" t="s">
        <v>767</v>
      </c>
      <c r="G871" s="35">
        <v>0</v>
      </c>
      <c r="H871" s="35">
        <v>100</v>
      </c>
    </row>
    <row r="872" spans="1:8" ht="14.4" x14ac:dyDescent="0.3">
      <c r="A872" s="34" t="s">
        <v>1153</v>
      </c>
      <c r="B872" s="34" t="s">
        <v>1154</v>
      </c>
      <c r="C872" s="34" t="s">
        <v>1522</v>
      </c>
      <c r="D872" s="34" t="s">
        <v>2179</v>
      </c>
      <c r="E872" s="34" t="s">
        <v>2180</v>
      </c>
      <c r="F872" s="34" t="s">
        <v>767</v>
      </c>
      <c r="G872" s="35">
        <v>0</v>
      </c>
      <c r="H872" s="35">
        <v>100</v>
      </c>
    </row>
    <row r="873" spans="1:8" ht="14.4" x14ac:dyDescent="0.3">
      <c r="A873" s="34" t="s">
        <v>1153</v>
      </c>
      <c r="B873" s="34" t="s">
        <v>1154</v>
      </c>
      <c r="C873" s="34" t="s">
        <v>1522</v>
      </c>
      <c r="D873" s="34" t="s">
        <v>413</v>
      </c>
      <c r="E873" s="34" t="s">
        <v>2181</v>
      </c>
      <c r="F873" s="34" t="s">
        <v>767</v>
      </c>
      <c r="G873" s="35">
        <v>0</v>
      </c>
      <c r="H873" s="35">
        <v>100</v>
      </c>
    </row>
    <row r="874" spans="1:8" ht="14.4" x14ac:dyDescent="0.3">
      <c r="A874" s="34" t="s">
        <v>1153</v>
      </c>
      <c r="B874" s="34" t="s">
        <v>1154</v>
      </c>
      <c r="C874" s="34" t="s">
        <v>1522</v>
      </c>
      <c r="D874" s="34" t="s">
        <v>412</v>
      </c>
      <c r="E874" s="34" t="s">
        <v>2182</v>
      </c>
      <c r="F874" s="34" t="s">
        <v>767</v>
      </c>
      <c r="G874" s="35">
        <v>1</v>
      </c>
      <c r="H874" s="35">
        <v>100</v>
      </c>
    </row>
    <row r="875" spans="1:8" ht="14.4" x14ac:dyDescent="0.3">
      <c r="A875" s="34" t="s">
        <v>1153</v>
      </c>
      <c r="B875" s="34" t="s">
        <v>1154</v>
      </c>
      <c r="C875" s="34" t="s">
        <v>1522</v>
      </c>
      <c r="D875" s="34" t="s">
        <v>808</v>
      </c>
      <c r="E875" s="34" t="s">
        <v>2183</v>
      </c>
      <c r="F875" s="34" t="s">
        <v>767</v>
      </c>
      <c r="G875" s="35">
        <v>1</v>
      </c>
      <c r="H875" s="35">
        <v>100</v>
      </c>
    </row>
    <row r="876" spans="1:8" ht="14.4" x14ac:dyDescent="0.3">
      <c r="A876" s="34" t="s">
        <v>1153</v>
      </c>
      <c r="B876" s="34" t="s">
        <v>1154</v>
      </c>
      <c r="C876" s="34" t="s">
        <v>1522</v>
      </c>
      <c r="D876" s="34" t="s">
        <v>899</v>
      </c>
      <c r="E876" s="34" t="s">
        <v>2184</v>
      </c>
      <c r="F876" s="34" t="s">
        <v>767</v>
      </c>
      <c r="G876" s="35">
        <v>0</v>
      </c>
      <c r="H876" s="35">
        <v>100</v>
      </c>
    </row>
    <row r="877" spans="1:8" ht="14.4" x14ac:dyDescent="0.3">
      <c r="A877" s="34" t="s">
        <v>1153</v>
      </c>
      <c r="B877" s="34" t="s">
        <v>1154</v>
      </c>
      <c r="C877" s="34" t="s">
        <v>1522</v>
      </c>
      <c r="D877" s="34" t="s">
        <v>848</v>
      </c>
      <c r="E877" s="34" t="s">
        <v>1093</v>
      </c>
      <c r="F877" s="34" t="s">
        <v>767</v>
      </c>
      <c r="G877" s="35">
        <v>2</v>
      </c>
      <c r="H877" s="35">
        <v>100</v>
      </c>
    </row>
    <row r="878" spans="1:8" ht="14.4" x14ac:dyDescent="0.3">
      <c r="A878" s="34" t="s">
        <v>1153</v>
      </c>
      <c r="B878" s="34" t="s">
        <v>1154</v>
      </c>
      <c r="C878" s="34" t="s">
        <v>1522</v>
      </c>
      <c r="D878" s="34" t="s">
        <v>848</v>
      </c>
      <c r="E878" s="34" t="s">
        <v>1113</v>
      </c>
      <c r="F878" s="34" t="s">
        <v>767</v>
      </c>
      <c r="G878" s="35">
        <v>0</v>
      </c>
      <c r="H878" s="35">
        <v>100</v>
      </c>
    </row>
    <row r="879" spans="1:8" ht="14.4" x14ac:dyDescent="0.3">
      <c r="A879" s="34" t="s">
        <v>1153</v>
      </c>
      <c r="B879" s="34" t="s">
        <v>1154</v>
      </c>
      <c r="C879" s="34" t="s">
        <v>1522</v>
      </c>
      <c r="D879" s="34" t="s">
        <v>815</v>
      </c>
      <c r="E879" s="34" t="s">
        <v>1105</v>
      </c>
      <c r="F879" s="34" t="s">
        <v>767</v>
      </c>
      <c r="G879" s="35">
        <v>1</v>
      </c>
      <c r="H879" s="35">
        <v>100</v>
      </c>
    </row>
    <row r="880" spans="1:8" ht="14.4" x14ac:dyDescent="0.3">
      <c r="A880" s="34" t="s">
        <v>1153</v>
      </c>
      <c r="B880" s="34" t="s">
        <v>1154</v>
      </c>
      <c r="C880" s="34" t="s">
        <v>1522</v>
      </c>
      <c r="D880" s="34" t="s">
        <v>904</v>
      </c>
      <c r="E880" s="34" t="s">
        <v>1103</v>
      </c>
      <c r="F880" s="34" t="s">
        <v>767</v>
      </c>
      <c r="G880" s="35">
        <v>1</v>
      </c>
      <c r="H880" s="35">
        <v>100</v>
      </c>
    </row>
    <row r="881" spans="1:8" ht="14.4" x14ac:dyDescent="0.3">
      <c r="A881" s="34" t="s">
        <v>1153</v>
      </c>
      <c r="B881" s="34" t="s">
        <v>1154</v>
      </c>
      <c r="C881" s="34" t="s">
        <v>1522</v>
      </c>
      <c r="D881" s="34" t="s">
        <v>904</v>
      </c>
      <c r="E881" s="34" t="s">
        <v>1084</v>
      </c>
      <c r="F881" s="34" t="s">
        <v>767</v>
      </c>
      <c r="G881" s="35">
        <v>3</v>
      </c>
      <c r="H881" s="35">
        <v>100</v>
      </c>
    </row>
    <row r="882" spans="1:8" ht="14.4" x14ac:dyDescent="0.3">
      <c r="A882" s="34" t="s">
        <v>1153</v>
      </c>
      <c r="B882" s="34" t="s">
        <v>1154</v>
      </c>
      <c r="C882" s="34" t="s">
        <v>1522</v>
      </c>
      <c r="D882" s="34" t="s">
        <v>132</v>
      </c>
      <c r="E882" s="34" t="s">
        <v>1078</v>
      </c>
      <c r="F882" s="34" t="s">
        <v>767</v>
      </c>
      <c r="G882" s="35">
        <v>0</v>
      </c>
      <c r="H882" s="35">
        <v>100</v>
      </c>
    </row>
    <row r="883" spans="1:8" ht="14.4" x14ac:dyDescent="0.3">
      <c r="A883" s="34" t="s">
        <v>1153</v>
      </c>
      <c r="B883" s="34" t="s">
        <v>1154</v>
      </c>
      <c r="C883" s="34" t="s">
        <v>1522</v>
      </c>
      <c r="D883" s="34" t="s">
        <v>132</v>
      </c>
      <c r="E883" s="34" t="s">
        <v>1160</v>
      </c>
      <c r="F883" s="34" t="s">
        <v>767</v>
      </c>
      <c r="G883" s="35">
        <v>0</v>
      </c>
      <c r="H883" s="35">
        <v>100</v>
      </c>
    </row>
    <row r="884" spans="1:8" ht="14.4" x14ac:dyDescent="0.3">
      <c r="A884" s="34" t="s">
        <v>1153</v>
      </c>
      <c r="B884" s="34" t="s">
        <v>1154</v>
      </c>
      <c r="C884" s="34" t="s">
        <v>1522</v>
      </c>
      <c r="D884" s="34" t="s">
        <v>970</v>
      </c>
      <c r="E884" s="34" t="s">
        <v>1177</v>
      </c>
      <c r="F884" s="34" t="s">
        <v>767</v>
      </c>
      <c r="G884" s="35">
        <v>0</v>
      </c>
      <c r="H884" s="35">
        <v>100</v>
      </c>
    </row>
    <row r="885" spans="1:8" ht="14.4" x14ac:dyDescent="0.3">
      <c r="A885" s="34" t="s">
        <v>1153</v>
      </c>
      <c r="B885" s="34" t="s">
        <v>1154</v>
      </c>
      <c r="C885" s="34" t="s">
        <v>1522</v>
      </c>
      <c r="D885" s="34" t="s">
        <v>970</v>
      </c>
      <c r="E885" s="34" t="s">
        <v>1099</v>
      </c>
      <c r="F885" s="34" t="s">
        <v>767</v>
      </c>
      <c r="G885" s="35">
        <v>0</v>
      </c>
      <c r="H885" s="35">
        <v>100</v>
      </c>
    </row>
    <row r="886" spans="1:8" ht="14.4" x14ac:dyDescent="0.3">
      <c r="A886" s="34" t="s">
        <v>1153</v>
      </c>
      <c r="B886" s="34" t="s">
        <v>1154</v>
      </c>
      <c r="C886" s="34" t="s">
        <v>1522</v>
      </c>
      <c r="D886" s="34" t="s">
        <v>2103</v>
      </c>
      <c r="E886" s="34" t="s">
        <v>1109</v>
      </c>
      <c r="F886" s="34" t="s">
        <v>767</v>
      </c>
      <c r="G886" s="35">
        <v>3</v>
      </c>
      <c r="H886" s="35">
        <v>100</v>
      </c>
    </row>
    <row r="887" spans="1:8" ht="14.4" x14ac:dyDescent="0.3">
      <c r="A887" s="34" t="s">
        <v>1153</v>
      </c>
      <c r="B887" s="34" t="s">
        <v>1154</v>
      </c>
      <c r="C887" s="34" t="s">
        <v>1522</v>
      </c>
      <c r="D887" s="34" t="s">
        <v>2103</v>
      </c>
      <c r="E887" s="34" t="s">
        <v>1094</v>
      </c>
      <c r="F887" s="34" t="s">
        <v>767</v>
      </c>
      <c r="G887" s="35">
        <v>0</v>
      </c>
      <c r="H887" s="35">
        <v>100</v>
      </c>
    </row>
    <row r="888" spans="1:8" ht="14.4" x14ac:dyDescent="0.3">
      <c r="A888" s="34" t="s">
        <v>1153</v>
      </c>
      <c r="B888" s="34" t="s">
        <v>1154</v>
      </c>
      <c r="C888" s="34" t="s">
        <v>1522</v>
      </c>
      <c r="D888" s="34" t="s">
        <v>775</v>
      </c>
      <c r="E888" s="34" t="s">
        <v>1169</v>
      </c>
      <c r="F888" s="34" t="s">
        <v>767</v>
      </c>
      <c r="G888" s="35">
        <v>0</v>
      </c>
      <c r="H888" s="35">
        <v>100</v>
      </c>
    </row>
    <row r="889" spans="1:8" ht="14.4" x14ac:dyDescent="0.3">
      <c r="A889" s="34" t="s">
        <v>1153</v>
      </c>
      <c r="B889" s="34" t="s">
        <v>1154</v>
      </c>
      <c r="C889" s="34" t="s">
        <v>1522</v>
      </c>
      <c r="D889" s="34" t="s">
        <v>775</v>
      </c>
      <c r="E889" s="34" t="s">
        <v>1170</v>
      </c>
      <c r="F889" s="34" t="s">
        <v>767</v>
      </c>
      <c r="G889" s="35">
        <v>0</v>
      </c>
      <c r="H889" s="35">
        <v>100</v>
      </c>
    </row>
    <row r="890" spans="1:8" ht="14.4" x14ac:dyDescent="0.3">
      <c r="A890" s="34" t="s">
        <v>1153</v>
      </c>
      <c r="B890" s="34" t="s">
        <v>1154</v>
      </c>
      <c r="C890" s="34" t="s">
        <v>1522</v>
      </c>
      <c r="D890" s="34" t="s">
        <v>1185</v>
      </c>
      <c r="E890" s="34" t="s">
        <v>1186</v>
      </c>
      <c r="F890" s="34" t="s">
        <v>767</v>
      </c>
      <c r="G890" s="35">
        <v>0</v>
      </c>
      <c r="H890" s="35">
        <v>100</v>
      </c>
    </row>
    <row r="891" spans="1:8" ht="14.4" x14ac:dyDescent="0.3">
      <c r="A891" s="34" t="s">
        <v>1153</v>
      </c>
      <c r="B891" s="34" t="s">
        <v>1154</v>
      </c>
      <c r="C891" s="34" t="s">
        <v>1522</v>
      </c>
      <c r="D891" s="34" t="s">
        <v>1185</v>
      </c>
      <c r="E891" s="34" t="s">
        <v>1187</v>
      </c>
      <c r="F891" s="34" t="s">
        <v>767</v>
      </c>
      <c r="G891" s="35">
        <v>0</v>
      </c>
      <c r="H891" s="35">
        <v>100</v>
      </c>
    </row>
    <row r="892" spans="1:8" ht="14.4" x14ac:dyDescent="0.3">
      <c r="A892" s="34" t="s">
        <v>1153</v>
      </c>
      <c r="B892" s="34" t="s">
        <v>1154</v>
      </c>
      <c r="C892" s="34" t="s">
        <v>1522</v>
      </c>
      <c r="D892" s="34" t="s">
        <v>2166</v>
      </c>
      <c r="E892" s="34" t="s">
        <v>2167</v>
      </c>
      <c r="F892" s="34" t="s">
        <v>767</v>
      </c>
      <c r="G892" s="35">
        <v>0</v>
      </c>
      <c r="H892" s="35">
        <v>100</v>
      </c>
    </row>
    <row r="893" spans="1:8" ht="14.4" x14ac:dyDescent="0.3">
      <c r="A893" s="34" t="s">
        <v>1153</v>
      </c>
      <c r="B893" s="34" t="s">
        <v>1154</v>
      </c>
      <c r="C893" s="34" t="s">
        <v>1522</v>
      </c>
      <c r="D893" s="34" t="s">
        <v>2166</v>
      </c>
      <c r="E893" s="34" t="s">
        <v>2185</v>
      </c>
      <c r="F893" s="34" t="s">
        <v>767</v>
      </c>
      <c r="G893" s="35">
        <v>0</v>
      </c>
      <c r="H893" s="35">
        <v>100</v>
      </c>
    </row>
    <row r="894" spans="1:8" ht="14.4" x14ac:dyDescent="0.3">
      <c r="A894" s="34" t="s">
        <v>1153</v>
      </c>
      <c r="B894" s="34" t="s">
        <v>1154</v>
      </c>
      <c r="C894" s="34" t="s">
        <v>1522</v>
      </c>
      <c r="D894" s="34" t="s">
        <v>815</v>
      </c>
      <c r="E894" s="34" t="s">
        <v>1086</v>
      </c>
      <c r="F894" s="34" t="s">
        <v>767</v>
      </c>
      <c r="G894" s="35">
        <v>0</v>
      </c>
      <c r="H894" s="35">
        <v>100</v>
      </c>
    </row>
    <row r="895" spans="1:8" ht="14.4" x14ac:dyDescent="0.3">
      <c r="A895" s="34" t="s">
        <v>1153</v>
      </c>
      <c r="B895" s="34" t="s">
        <v>1154</v>
      </c>
      <c r="C895" s="34" t="s">
        <v>1522</v>
      </c>
      <c r="D895" s="34" t="s">
        <v>537</v>
      </c>
      <c r="E895" s="34" t="s">
        <v>1171</v>
      </c>
      <c r="F895" s="34" t="s">
        <v>767</v>
      </c>
      <c r="G895" s="35">
        <v>1</v>
      </c>
      <c r="H895" s="35">
        <v>100</v>
      </c>
    </row>
    <row r="896" spans="1:8" ht="14.4" x14ac:dyDescent="0.3">
      <c r="A896" s="34" t="s">
        <v>1172</v>
      </c>
      <c r="B896" s="34" t="s">
        <v>1173</v>
      </c>
      <c r="C896" s="34" t="s">
        <v>1522</v>
      </c>
      <c r="D896" s="34" t="s">
        <v>848</v>
      </c>
      <c r="E896" s="34" t="s">
        <v>1174</v>
      </c>
      <c r="F896" s="34" t="s">
        <v>762</v>
      </c>
      <c r="G896" s="35">
        <v>12</v>
      </c>
      <c r="H896" s="35">
        <v>100</v>
      </c>
    </row>
    <row r="897" spans="1:8" ht="14.4" x14ac:dyDescent="0.3">
      <c r="A897" s="34" t="s">
        <v>1172</v>
      </c>
      <c r="B897" s="34" t="s">
        <v>1173</v>
      </c>
      <c r="C897" s="34" t="s">
        <v>1522</v>
      </c>
      <c r="D897" s="34" t="s">
        <v>530</v>
      </c>
      <c r="E897" s="34" t="s">
        <v>1179</v>
      </c>
      <c r="F897" s="34" t="s">
        <v>762</v>
      </c>
      <c r="G897" s="35">
        <v>0</v>
      </c>
      <c r="H897" s="35">
        <v>30</v>
      </c>
    </row>
    <row r="898" spans="1:8" ht="14.4" x14ac:dyDescent="0.3">
      <c r="A898" s="34" t="s">
        <v>1172</v>
      </c>
      <c r="B898" s="34" t="s">
        <v>1173</v>
      </c>
      <c r="C898" s="34" t="s">
        <v>1522</v>
      </c>
      <c r="D898" s="34" t="s">
        <v>874</v>
      </c>
      <c r="E898" s="34" t="s">
        <v>1072</v>
      </c>
      <c r="F898" s="34" t="s">
        <v>767</v>
      </c>
      <c r="G898" s="35">
        <v>2</v>
      </c>
      <c r="H898" s="35">
        <v>100</v>
      </c>
    </row>
    <row r="899" spans="1:8" ht="14.4" x14ac:dyDescent="0.3">
      <c r="A899" s="34" t="s">
        <v>1172</v>
      </c>
      <c r="B899" s="34" t="s">
        <v>1173</v>
      </c>
      <c r="C899" s="34" t="s">
        <v>1522</v>
      </c>
      <c r="D899" s="34" t="s">
        <v>207</v>
      </c>
      <c r="E899" s="34" t="s">
        <v>1116</v>
      </c>
      <c r="F899" s="34" t="s">
        <v>767</v>
      </c>
      <c r="G899" s="35">
        <v>0</v>
      </c>
      <c r="H899" s="35">
        <v>100</v>
      </c>
    </row>
    <row r="900" spans="1:8" ht="14.4" x14ac:dyDescent="0.3">
      <c r="A900" s="34" t="s">
        <v>1172</v>
      </c>
      <c r="B900" s="34" t="s">
        <v>1173</v>
      </c>
      <c r="C900" s="34" t="s">
        <v>1522</v>
      </c>
      <c r="D900" s="34" t="s">
        <v>843</v>
      </c>
      <c r="E900" s="34" t="s">
        <v>1175</v>
      </c>
      <c r="F900" s="34" t="s">
        <v>767</v>
      </c>
      <c r="G900" s="35">
        <v>0</v>
      </c>
      <c r="H900" s="35">
        <v>100</v>
      </c>
    </row>
    <row r="901" spans="1:8" ht="15" customHeight="1" x14ac:dyDescent="0.3">
      <c r="A901" s="34" t="s">
        <v>1172</v>
      </c>
      <c r="B901" s="34" t="s">
        <v>1173</v>
      </c>
      <c r="C901" s="34" t="s">
        <v>1522</v>
      </c>
      <c r="D901" s="34" t="s">
        <v>849</v>
      </c>
      <c r="E901" s="34" t="s">
        <v>1117</v>
      </c>
      <c r="F901" s="34" t="s">
        <v>767</v>
      </c>
      <c r="G901" s="35">
        <v>2</v>
      </c>
      <c r="H901" s="35">
        <v>100</v>
      </c>
    </row>
    <row r="902" spans="1:8" ht="15" customHeight="1" x14ac:dyDescent="0.3">
      <c r="A902" s="34" t="s">
        <v>1172</v>
      </c>
      <c r="B902" s="34" t="s">
        <v>1173</v>
      </c>
      <c r="C902" s="34" t="s">
        <v>1522</v>
      </c>
      <c r="D902" s="34" t="s">
        <v>853</v>
      </c>
      <c r="E902" s="34" t="s">
        <v>1176</v>
      </c>
      <c r="F902" s="34" t="s">
        <v>767</v>
      </c>
      <c r="G902" s="35">
        <v>2</v>
      </c>
      <c r="H902" s="35">
        <v>100</v>
      </c>
    </row>
    <row r="903" spans="1:8" ht="15" customHeight="1" x14ac:dyDescent="0.3">
      <c r="A903" s="34" t="s">
        <v>1172</v>
      </c>
      <c r="B903" s="34" t="s">
        <v>1173</v>
      </c>
      <c r="C903" s="34" t="s">
        <v>1522</v>
      </c>
      <c r="D903" s="34" t="s">
        <v>970</v>
      </c>
      <c r="E903" s="34" t="s">
        <v>1177</v>
      </c>
      <c r="F903" s="34" t="s">
        <v>767</v>
      </c>
      <c r="G903" s="35">
        <v>1</v>
      </c>
      <c r="H903" s="35">
        <v>100</v>
      </c>
    </row>
    <row r="904" spans="1:8" ht="15" customHeight="1" x14ac:dyDescent="0.3">
      <c r="A904" s="34" t="s">
        <v>1172</v>
      </c>
      <c r="B904" s="34" t="s">
        <v>1173</v>
      </c>
      <c r="C904" s="34" t="s">
        <v>1522</v>
      </c>
      <c r="D904" s="34" t="s">
        <v>889</v>
      </c>
      <c r="E904" s="34" t="s">
        <v>1118</v>
      </c>
      <c r="F904" s="34" t="s">
        <v>767</v>
      </c>
      <c r="G904" s="35">
        <v>0</v>
      </c>
      <c r="H904" s="35">
        <v>100</v>
      </c>
    </row>
    <row r="905" spans="1:8" ht="15" customHeight="1" x14ac:dyDescent="0.3">
      <c r="A905" s="34" t="s">
        <v>1172</v>
      </c>
      <c r="B905" s="34" t="s">
        <v>1173</v>
      </c>
      <c r="C905" s="34" t="s">
        <v>1522</v>
      </c>
      <c r="D905" s="34" t="s">
        <v>48</v>
      </c>
      <c r="E905" s="34" t="s">
        <v>1119</v>
      </c>
      <c r="F905" s="34" t="s">
        <v>767</v>
      </c>
      <c r="G905" s="35">
        <v>1</v>
      </c>
      <c r="H905" s="35">
        <v>100</v>
      </c>
    </row>
    <row r="906" spans="1:8" ht="15" customHeight="1" x14ac:dyDescent="0.3">
      <c r="A906" s="34" t="s">
        <v>1172</v>
      </c>
      <c r="B906" s="34" t="s">
        <v>1173</v>
      </c>
      <c r="C906" s="34" t="s">
        <v>1522</v>
      </c>
      <c r="D906" s="34" t="s">
        <v>219</v>
      </c>
      <c r="E906" s="34" t="s">
        <v>1070</v>
      </c>
      <c r="F906" s="34" t="s">
        <v>767</v>
      </c>
      <c r="G906" s="35">
        <v>3</v>
      </c>
      <c r="H906" s="35">
        <v>100</v>
      </c>
    </row>
    <row r="907" spans="1:8" ht="15" customHeight="1" x14ac:dyDescent="0.3">
      <c r="A907" s="34" t="s">
        <v>1172</v>
      </c>
      <c r="B907" s="34" t="s">
        <v>1173</v>
      </c>
      <c r="C907" s="34" t="s">
        <v>1522</v>
      </c>
      <c r="E907" s="34" t="s">
        <v>1120</v>
      </c>
      <c r="F907" s="34" t="s">
        <v>767</v>
      </c>
      <c r="G907" s="35">
        <v>1</v>
      </c>
      <c r="H907" s="35">
        <v>100</v>
      </c>
    </row>
    <row r="908" spans="1:8" ht="15" customHeight="1" x14ac:dyDescent="0.3">
      <c r="A908" s="34" t="s">
        <v>1172</v>
      </c>
      <c r="B908" s="34" t="s">
        <v>1173</v>
      </c>
      <c r="C908" s="34" t="s">
        <v>1522</v>
      </c>
      <c r="D908" s="34" t="s">
        <v>309</v>
      </c>
      <c r="E908" s="34" t="s">
        <v>1178</v>
      </c>
      <c r="F908" s="34" t="s">
        <v>767</v>
      </c>
      <c r="G908" s="35">
        <v>1</v>
      </c>
      <c r="H908" s="35">
        <v>100</v>
      </c>
    </row>
    <row r="909" spans="1:8" ht="15" customHeight="1" x14ac:dyDescent="0.3">
      <c r="A909" s="34" t="s">
        <v>1172</v>
      </c>
      <c r="B909" s="34" t="s">
        <v>1173</v>
      </c>
      <c r="C909" s="34" t="s">
        <v>1522</v>
      </c>
      <c r="D909" s="34" t="s">
        <v>787</v>
      </c>
      <c r="E909" s="34" t="s">
        <v>1122</v>
      </c>
      <c r="F909" s="34" t="s">
        <v>767</v>
      </c>
      <c r="G909" s="35">
        <v>1</v>
      </c>
      <c r="H909" s="35">
        <v>100</v>
      </c>
    </row>
    <row r="910" spans="1:8" ht="15" customHeight="1" x14ac:dyDescent="0.3">
      <c r="A910" s="34" t="s">
        <v>1172</v>
      </c>
      <c r="B910" s="34" t="s">
        <v>1173</v>
      </c>
      <c r="C910" s="34" t="s">
        <v>1522</v>
      </c>
      <c r="D910" s="34" t="s">
        <v>278</v>
      </c>
      <c r="E910" s="34" t="s">
        <v>1125</v>
      </c>
      <c r="F910" s="34" t="s">
        <v>767</v>
      </c>
      <c r="G910" s="35">
        <v>0</v>
      </c>
      <c r="H910" s="35">
        <v>100</v>
      </c>
    </row>
    <row r="911" spans="1:8" ht="15" customHeight="1" x14ac:dyDescent="0.3">
      <c r="A911" s="34" t="s">
        <v>1172</v>
      </c>
      <c r="B911" s="34" t="s">
        <v>1173</v>
      </c>
      <c r="C911" s="34" t="s">
        <v>1522</v>
      </c>
      <c r="D911" s="34" t="s">
        <v>812</v>
      </c>
      <c r="E911" s="34" t="s">
        <v>1126</v>
      </c>
      <c r="F911" s="34" t="s">
        <v>767</v>
      </c>
      <c r="G911" s="35">
        <v>0</v>
      </c>
      <c r="H911" s="35">
        <v>100</v>
      </c>
    </row>
    <row r="912" spans="1:8" ht="15" customHeight="1" x14ac:dyDescent="0.3">
      <c r="A912" s="34" t="s">
        <v>1172</v>
      </c>
      <c r="B912" s="34" t="s">
        <v>1173</v>
      </c>
      <c r="C912" s="34" t="s">
        <v>1522</v>
      </c>
      <c r="D912" s="34" t="s">
        <v>1123</v>
      </c>
      <c r="E912" s="34" t="s">
        <v>1124</v>
      </c>
      <c r="F912" s="34" t="s">
        <v>767</v>
      </c>
      <c r="G912" s="35">
        <v>0</v>
      </c>
      <c r="H912" s="35">
        <v>100</v>
      </c>
    </row>
    <row r="913" spans="1:8" ht="15" customHeight="1" x14ac:dyDescent="0.3">
      <c r="A913" s="34" t="s">
        <v>1172</v>
      </c>
      <c r="B913" s="34" t="s">
        <v>1173</v>
      </c>
      <c r="C913" s="34" t="s">
        <v>1522</v>
      </c>
      <c r="D913" s="34" t="s">
        <v>35</v>
      </c>
      <c r="E913" s="34" t="s">
        <v>1161</v>
      </c>
      <c r="F913" s="34" t="s">
        <v>767</v>
      </c>
      <c r="G913" s="35">
        <v>0</v>
      </c>
      <c r="H913" s="35">
        <v>100</v>
      </c>
    </row>
    <row r="914" spans="1:8" ht="15" customHeight="1" x14ac:dyDescent="0.3">
      <c r="A914" s="34" t="s">
        <v>1172</v>
      </c>
      <c r="B914" s="34" t="s">
        <v>1173</v>
      </c>
      <c r="C914" s="34" t="s">
        <v>1522</v>
      </c>
      <c r="D914" s="34" t="s">
        <v>985</v>
      </c>
      <c r="E914" s="34" t="s">
        <v>1108</v>
      </c>
      <c r="F914" s="34" t="s">
        <v>767</v>
      </c>
      <c r="G914" s="35">
        <v>0</v>
      </c>
      <c r="H914" s="35">
        <v>100</v>
      </c>
    </row>
    <row r="915" spans="1:8" ht="15" customHeight="1" x14ac:dyDescent="0.3">
      <c r="A915" s="34" t="s">
        <v>1172</v>
      </c>
      <c r="B915" s="34" t="s">
        <v>1173</v>
      </c>
      <c r="C915" s="34" t="s">
        <v>1522</v>
      </c>
      <c r="D915" s="34" t="s">
        <v>902</v>
      </c>
      <c r="E915" s="34" t="s">
        <v>1163</v>
      </c>
      <c r="F915" s="34" t="s">
        <v>767</v>
      </c>
      <c r="G915" s="35">
        <v>0</v>
      </c>
      <c r="H915" s="35">
        <v>100</v>
      </c>
    </row>
    <row r="916" spans="1:8" ht="15" customHeight="1" x14ac:dyDescent="0.3">
      <c r="A916" s="34" t="s">
        <v>1172</v>
      </c>
      <c r="B916" s="34" t="s">
        <v>1173</v>
      </c>
      <c r="C916" s="34" t="s">
        <v>1522</v>
      </c>
      <c r="D916" s="34" t="s">
        <v>2103</v>
      </c>
      <c r="E916" s="34" t="s">
        <v>2186</v>
      </c>
      <c r="F916" s="34" t="s">
        <v>767</v>
      </c>
      <c r="G916" s="35">
        <v>0</v>
      </c>
      <c r="H916" s="35">
        <v>100</v>
      </c>
    </row>
    <row r="917" spans="1:8" ht="15" customHeight="1" x14ac:dyDescent="0.3">
      <c r="A917" s="34" t="s">
        <v>1172</v>
      </c>
      <c r="B917" s="34" t="s">
        <v>1173</v>
      </c>
      <c r="C917" s="34" t="s">
        <v>1522</v>
      </c>
      <c r="D917" s="34" t="s">
        <v>775</v>
      </c>
      <c r="E917" s="34" t="s">
        <v>2187</v>
      </c>
      <c r="F917" s="34" t="s">
        <v>767</v>
      </c>
      <c r="G917" s="35">
        <v>0</v>
      </c>
      <c r="H917" s="35">
        <v>100</v>
      </c>
    </row>
    <row r="918" spans="1:8" ht="15" customHeight="1" x14ac:dyDescent="0.3">
      <c r="A918" s="34" t="s">
        <v>1172</v>
      </c>
      <c r="B918" s="34" t="s">
        <v>1173</v>
      </c>
      <c r="C918" s="34" t="s">
        <v>1522</v>
      </c>
      <c r="D918" s="34" t="s">
        <v>1185</v>
      </c>
      <c r="E918" s="34" t="s">
        <v>1186</v>
      </c>
      <c r="F918" s="34" t="s">
        <v>767</v>
      </c>
      <c r="G918" s="35">
        <v>0</v>
      </c>
      <c r="H918" s="35">
        <v>100</v>
      </c>
    </row>
    <row r="919" spans="1:8" ht="15" customHeight="1" x14ac:dyDescent="0.3">
      <c r="A919" s="34" t="s">
        <v>1172</v>
      </c>
      <c r="B919" s="34" t="s">
        <v>1173</v>
      </c>
      <c r="C919" s="34" t="s">
        <v>1522</v>
      </c>
      <c r="D919" s="34" t="s">
        <v>944</v>
      </c>
      <c r="E919" s="34" t="s">
        <v>1102</v>
      </c>
      <c r="F919" s="34" t="s">
        <v>767</v>
      </c>
      <c r="G919" s="35">
        <v>0</v>
      </c>
      <c r="H919" s="35">
        <v>100</v>
      </c>
    </row>
    <row r="920" spans="1:8" ht="15" customHeight="1" x14ac:dyDescent="0.3">
      <c r="A920" s="34" t="s">
        <v>1172</v>
      </c>
      <c r="B920" s="34" t="s">
        <v>1173</v>
      </c>
      <c r="C920" s="34" t="s">
        <v>1522</v>
      </c>
      <c r="D920" s="34" t="s">
        <v>846</v>
      </c>
      <c r="E920" s="34" t="s">
        <v>1110</v>
      </c>
      <c r="F920" s="34" t="s">
        <v>767</v>
      </c>
      <c r="G920" s="35">
        <v>0</v>
      </c>
      <c r="H920" s="35">
        <v>100</v>
      </c>
    </row>
    <row r="921" spans="1:8" ht="15" customHeight="1" x14ac:dyDescent="0.3">
      <c r="A921" s="34" t="s">
        <v>1172</v>
      </c>
      <c r="B921" s="34" t="s">
        <v>1173</v>
      </c>
      <c r="C921" s="34" t="s">
        <v>1522</v>
      </c>
      <c r="D921" s="34" t="s">
        <v>2166</v>
      </c>
      <c r="E921" s="34" t="s">
        <v>532</v>
      </c>
      <c r="F921" s="34" t="s">
        <v>767</v>
      </c>
      <c r="G921" s="35">
        <v>0</v>
      </c>
      <c r="H921" s="35">
        <v>100</v>
      </c>
    </row>
    <row r="922" spans="1:8" ht="15" customHeight="1" x14ac:dyDescent="0.3">
      <c r="A922" s="34" t="s">
        <v>1182</v>
      </c>
      <c r="B922" s="34" t="s">
        <v>1183</v>
      </c>
      <c r="C922" s="34" t="s">
        <v>1522</v>
      </c>
      <c r="D922" s="34" t="s">
        <v>849</v>
      </c>
      <c r="E922" s="34" t="s">
        <v>1076</v>
      </c>
      <c r="F922" s="34" t="s">
        <v>767</v>
      </c>
      <c r="G922" s="35">
        <v>1</v>
      </c>
      <c r="H922" s="35">
        <v>100</v>
      </c>
    </row>
    <row r="923" spans="1:8" ht="15" customHeight="1" x14ac:dyDescent="0.3">
      <c r="A923" s="34" t="s">
        <v>1182</v>
      </c>
      <c r="B923" s="34" t="s">
        <v>1183</v>
      </c>
      <c r="C923" s="34" t="s">
        <v>1522</v>
      </c>
      <c r="D923" s="34" t="s">
        <v>840</v>
      </c>
      <c r="E923" s="34" t="s">
        <v>1159</v>
      </c>
      <c r="F923" s="34" t="s">
        <v>767</v>
      </c>
      <c r="G923" s="35">
        <v>0</v>
      </c>
      <c r="H923" s="35">
        <v>100</v>
      </c>
    </row>
    <row r="924" spans="1:8" ht="15" customHeight="1" x14ac:dyDescent="0.3">
      <c r="A924" s="34" t="s">
        <v>1184</v>
      </c>
      <c r="B924" s="34" t="s">
        <v>1183</v>
      </c>
      <c r="C924" s="34" t="s">
        <v>1522</v>
      </c>
      <c r="D924" s="34" t="s">
        <v>132</v>
      </c>
      <c r="E924" s="34" t="s">
        <v>1160</v>
      </c>
      <c r="F924" s="34" t="s">
        <v>767</v>
      </c>
      <c r="G924" s="35">
        <v>5</v>
      </c>
      <c r="H924" s="35">
        <v>100</v>
      </c>
    </row>
    <row r="925" spans="1:8" ht="15" customHeight="1" x14ac:dyDescent="0.3">
      <c r="A925" s="34" t="s">
        <v>1184</v>
      </c>
      <c r="B925" s="34" t="s">
        <v>1183</v>
      </c>
      <c r="C925" s="34" t="s">
        <v>1522</v>
      </c>
      <c r="D925" s="34" t="s">
        <v>132</v>
      </c>
      <c r="E925" s="34" t="s">
        <v>1078</v>
      </c>
      <c r="F925" s="34" t="s">
        <v>767</v>
      </c>
      <c r="G925" s="35">
        <v>2</v>
      </c>
      <c r="H925" s="35">
        <v>100</v>
      </c>
    </row>
    <row r="926" spans="1:8" ht="15" customHeight="1" x14ac:dyDescent="0.3">
      <c r="A926" s="34" t="s">
        <v>1184</v>
      </c>
      <c r="B926" s="34" t="s">
        <v>1183</v>
      </c>
      <c r="C926" s="34" t="s">
        <v>1522</v>
      </c>
      <c r="D926" s="34" t="s">
        <v>35</v>
      </c>
      <c r="E926" s="34" t="s">
        <v>1161</v>
      </c>
      <c r="F926" s="34" t="s">
        <v>767</v>
      </c>
      <c r="G926" s="35">
        <v>4</v>
      </c>
      <c r="H926" s="35">
        <v>100</v>
      </c>
    </row>
    <row r="927" spans="1:8" ht="15" customHeight="1" x14ac:dyDescent="0.3">
      <c r="A927" s="34" t="s">
        <v>1184</v>
      </c>
      <c r="B927" s="34" t="s">
        <v>1183</v>
      </c>
      <c r="C927" s="34" t="s">
        <v>1522</v>
      </c>
      <c r="D927" s="34" t="s">
        <v>277</v>
      </c>
      <c r="E927" s="34" t="s">
        <v>1080</v>
      </c>
      <c r="F927" s="34" t="s">
        <v>767</v>
      </c>
      <c r="G927" s="35">
        <v>2</v>
      </c>
      <c r="H927" s="35">
        <v>100</v>
      </c>
    </row>
    <row r="928" spans="1:8" ht="15" customHeight="1" x14ac:dyDescent="0.3">
      <c r="A928" s="34" t="s">
        <v>1184</v>
      </c>
      <c r="B928" s="34" t="s">
        <v>1183</v>
      </c>
      <c r="C928" s="34" t="s">
        <v>1522</v>
      </c>
      <c r="D928" s="34" t="s">
        <v>277</v>
      </c>
      <c r="E928" s="34" t="s">
        <v>1101</v>
      </c>
      <c r="F928" s="34" t="s">
        <v>767</v>
      </c>
      <c r="G928" s="35">
        <v>6</v>
      </c>
      <c r="H928" s="35">
        <v>100</v>
      </c>
    </row>
    <row r="929" spans="1:8" ht="15" customHeight="1" x14ac:dyDescent="0.3">
      <c r="A929" s="34" t="s">
        <v>1184</v>
      </c>
      <c r="B929" s="34" t="s">
        <v>1183</v>
      </c>
      <c r="C929" s="34" t="s">
        <v>1522</v>
      </c>
      <c r="D929" s="34" t="s">
        <v>944</v>
      </c>
      <c r="E929" s="34" t="s">
        <v>1081</v>
      </c>
      <c r="F929" s="34" t="s">
        <v>767</v>
      </c>
      <c r="G929" s="35">
        <v>13</v>
      </c>
      <c r="H929" s="35">
        <v>100</v>
      </c>
    </row>
    <row r="930" spans="1:8" ht="15" customHeight="1" x14ac:dyDescent="0.3">
      <c r="A930" s="34" t="s">
        <v>1184</v>
      </c>
      <c r="B930" s="34" t="s">
        <v>1183</v>
      </c>
      <c r="C930" s="34" t="s">
        <v>1522</v>
      </c>
      <c r="D930" s="34" t="s">
        <v>944</v>
      </c>
      <c r="E930" s="34" t="s">
        <v>1102</v>
      </c>
      <c r="F930" s="34" t="s">
        <v>767</v>
      </c>
      <c r="G930" s="35">
        <v>3</v>
      </c>
      <c r="H930" s="35">
        <v>100</v>
      </c>
    </row>
    <row r="931" spans="1:8" ht="15" customHeight="1" x14ac:dyDescent="0.3">
      <c r="A931" s="34" t="s">
        <v>1184</v>
      </c>
      <c r="B931" s="34" t="s">
        <v>1183</v>
      </c>
      <c r="C931" s="34" t="s">
        <v>1522</v>
      </c>
      <c r="D931" s="34" t="s">
        <v>802</v>
      </c>
      <c r="E931" s="34" t="s">
        <v>1082</v>
      </c>
      <c r="F931" s="34" t="s">
        <v>767</v>
      </c>
      <c r="G931" s="35">
        <v>1</v>
      </c>
      <c r="H931" s="35">
        <v>100</v>
      </c>
    </row>
    <row r="932" spans="1:8" ht="15" customHeight="1" x14ac:dyDescent="0.3">
      <c r="A932" s="34" t="s">
        <v>1184</v>
      </c>
      <c r="B932" s="34" t="s">
        <v>1183</v>
      </c>
      <c r="C932" s="34" t="s">
        <v>1522</v>
      </c>
      <c r="D932" s="34" t="s">
        <v>876</v>
      </c>
      <c r="E932" s="34" t="s">
        <v>1083</v>
      </c>
      <c r="F932" s="34" t="s">
        <v>767</v>
      </c>
      <c r="G932" s="35">
        <v>6</v>
      </c>
      <c r="H932" s="35">
        <v>100</v>
      </c>
    </row>
    <row r="933" spans="1:8" ht="15" customHeight="1" x14ac:dyDescent="0.3">
      <c r="A933" s="34" t="s">
        <v>1184</v>
      </c>
      <c r="B933" s="34" t="s">
        <v>1183</v>
      </c>
      <c r="C933" s="34" t="s">
        <v>1522</v>
      </c>
      <c r="D933" s="34" t="s">
        <v>876</v>
      </c>
      <c r="E933" s="34" t="s">
        <v>1162</v>
      </c>
      <c r="F933" s="34" t="s">
        <v>767</v>
      </c>
      <c r="G933" s="35">
        <v>3</v>
      </c>
      <c r="H933" s="35">
        <v>100</v>
      </c>
    </row>
    <row r="934" spans="1:8" ht="15" customHeight="1" x14ac:dyDescent="0.3">
      <c r="A934" s="34" t="s">
        <v>1184</v>
      </c>
      <c r="B934" s="34" t="s">
        <v>1183</v>
      </c>
      <c r="C934" s="34" t="s">
        <v>1522</v>
      </c>
      <c r="D934" s="34" t="s">
        <v>904</v>
      </c>
      <c r="E934" s="34" t="s">
        <v>1084</v>
      </c>
      <c r="F934" s="34" t="s">
        <v>767</v>
      </c>
      <c r="G934" s="35">
        <v>2</v>
      </c>
      <c r="H934" s="35">
        <v>100</v>
      </c>
    </row>
    <row r="935" spans="1:8" ht="15" customHeight="1" x14ac:dyDescent="0.3">
      <c r="A935" s="34" t="s">
        <v>1184</v>
      </c>
      <c r="B935" s="34" t="s">
        <v>1183</v>
      </c>
      <c r="C935" s="34" t="s">
        <v>1522</v>
      </c>
      <c r="D935" s="34" t="s">
        <v>904</v>
      </c>
      <c r="E935" s="34" t="s">
        <v>1103</v>
      </c>
      <c r="F935" s="34" t="s">
        <v>767</v>
      </c>
      <c r="G935" s="35">
        <v>4</v>
      </c>
      <c r="H935" s="35">
        <v>100</v>
      </c>
    </row>
    <row r="936" spans="1:8" ht="15" customHeight="1" x14ac:dyDescent="0.3">
      <c r="A936" s="34" t="s">
        <v>1184</v>
      </c>
      <c r="B936" s="34" t="s">
        <v>1183</v>
      </c>
      <c r="C936" s="34" t="s">
        <v>1522</v>
      </c>
      <c r="D936" s="34" t="s">
        <v>850</v>
      </c>
      <c r="E936" s="34" t="s">
        <v>1085</v>
      </c>
      <c r="F936" s="34" t="s">
        <v>767</v>
      </c>
      <c r="G936" s="35">
        <v>6</v>
      </c>
      <c r="H936" s="35">
        <v>100</v>
      </c>
    </row>
    <row r="937" spans="1:8" ht="15" customHeight="1" x14ac:dyDescent="0.3">
      <c r="A937" s="34" t="s">
        <v>1184</v>
      </c>
      <c r="B937" s="34" t="s">
        <v>1183</v>
      </c>
      <c r="C937" s="34" t="s">
        <v>1522</v>
      </c>
      <c r="D937" s="34" t="s">
        <v>850</v>
      </c>
      <c r="E937" s="34" t="s">
        <v>1104</v>
      </c>
      <c r="F937" s="34" t="s">
        <v>767</v>
      </c>
      <c r="G937" s="35">
        <v>6</v>
      </c>
      <c r="H937" s="35">
        <v>100</v>
      </c>
    </row>
    <row r="938" spans="1:8" ht="15" customHeight="1" x14ac:dyDescent="0.3">
      <c r="A938" s="34" t="s">
        <v>1184</v>
      </c>
      <c r="B938" s="34" t="s">
        <v>1183</v>
      </c>
      <c r="C938" s="34" t="s">
        <v>1522</v>
      </c>
      <c r="D938" s="34" t="s">
        <v>815</v>
      </c>
      <c r="E938" s="34" t="s">
        <v>1086</v>
      </c>
      <c r="F938" s="34" t="s">
        <v>767</v>
      </c>
      <c r="G938" s="35">
        <v>3</v>
      </c>
      <c r="H938" s="35">
        <v>100</v>
      </c>
    </row>
    <row r="939" spans="1:8" ht="15" customHeight="1" x14ac:dyDescent="0.3">
      <c r="A939" s="34" t="s">
        <v>1184</v>
      </c>
      <c r="B939" s="34" t="s">
        <v>1183</v>
      </c>
      <c r="C939" s="34" t="s">
        <v>1522</v>
      </c>
      <c r="D939" s="34" t="s">
        <v>815</v>
      </c>
      <c r="E939" s="34" t="s">
        <v>1105</v>
      </c>
      <c r="F939" s="34" t="s">
        <v>767</v>
      </c>
      <c r="G939" s="35">
        <v>12</v>
      </c>
      <c r="H939" s="35">
        <v>100</v>
      </c>
    </row>
    <row r="940" spans="1:8" ht="15" customHeight="1" x14ac:dyDescent="0.3">
      <c r="A940" s="34" t="s">
        <v>1184</v>
      </c>
      <c r="B940" s="34" t="s">
        <v>1183</v>
      </c>
      <c r="C940" s="34" t="s">
        <v>1522</v>
      </c>
      <c r="D940" s="34" t="s">
        <v>846</v>
      </c>
      <c r="E940" s="34" t="s">
        <v>1110</v>
      </c>
      <c r="F940" s="34" t="s">
        <v>767</v>
      </c>
      <c r="G940" s="35">
        <v>1</v>
      </c>
      <c r="H940" s="35">
        <v>1</v>
      </c>
    </row>
    <row r="941" spans="1:8" ht="15" customHeight="1" x14ac:dyDescent="0.3">
      <c r="A941" s="34" t="s">
        <v>1184</v>
      </c>
      <c r="B941" s="34" t="s">
        <v>1183</v>
      </c>
      <c r="C941" s="34" t="s">
        <v>1522</v>
      </c>
      <c r="D941" s="34" t="s">
        <v>846</v>
      </c>
      <c r="E941" s="34" t="s">
        <v>1089</v>
      </c>
      <c r="F941" s="34" t="s">
        <v>767</v>
      </c>
      <c r="G941" s="35">
        <v>3</v>
      </c>
      <c r="H941" s="35">
        <v>100</v>
      </c>
    </row>
    <row r="942" spans="1:8" ht="15" customHeight="1" x14ac:dyDescent="0.3">
      <c r="A942" s="34" t="s">
        <v>1184</v>
      </c>
      <c r="B942" s="34" t="s">
        <v>1183</v>
      </c>
      <c r="C942" s="34" t="s">
        <v>1522</v>
      </c>
      <c r="D942" s="34" t="s">
        <v>849</v>
      </c>
      <c r="E942" s="34" t="s">
        <v>1073</v>
      </c>
      <c r="F942" s="34" t="s">
        <v>767</v>
      </c>
      <c r="G942" s="35">
        <v>1</v>
      </c>
      <c r="H942" s="35">
        <v>100</v>
      </c>
    </row>
    <row r="943" spans="1:8" ht="15" customHeight="1" x14ac:dyDescent="0.3">
      <c r="A943" s="34" t="s">
        <v>1184</v>
      </c>
      <c r="B943" s="34" t="s">
        <v>1183</v>
      </c>
      <c r="C943" s="34" t="s">
        <v>1522</v>
      </c>
      <c r="D943" s="34" t="s">
        <v>872</v>
      </c>
      <c r="E943" s="34" t="s">
        <v>1091</v>
      </c>
      <c r="F943" s="34" t="s">
        <v>767</v>
      </c>
      <c r="G943" s="35">
        <v>1</v>
      </c>
      <c r="H943" s="35">
        <v>100</v>
      </c>
    </row>
    <row r="944" spans="1:8" ht="15" customHeight="1" x14ac:dyDescent="0.3">
      <c r="A944" s="34" t="s">
        <v>1184</v>
      </c>
      <c r="B944" s="34" t="s">
        <v>1183</v>
      </c>
      <c r="C944" s="34" t="s">
        <v>1522</v>
      </c>
      <c r="D944" s="34" t="s">
        <v>985</v>
      </c>
      <c r="E944" s="34" t="s">
        <v>1108</v>
      </c>
      <c r="F944" s="34" t="s">
        <v>767</v>
      </c>
      <c r="G944" s="35">
        <v>2</v>
      </c>
      <c r="H944" s="35">
        <v>5</v>
      </c>
    </row>
    <row r="945" spans="1:8" ht="15" customHeight="1" x14ac:dyDescent="0.3">
      <c r="A945" s="34" t="s">
        <v>1184</v>
      </c>
      <c r="B945" s="34" t="s">
        <v>1183</v>
      </c>
      <c r="C945" s="34" t="s">
        <v>1522</v>
      </c>
      <c r="D945" s="34" t="s">
        <v>985</v>
      </c>
      <c r="E945" s="34" t="s">
        <v>1097</v>
      </c>
      <c r="F945" s="34" t="s">
        <v>767</v>
      </c>
      <c r="G945" s="35">
        <v>1</v>
      </c>
      <c r="H945" s="35">
        <v>100</v>
      </c>
    </row>
    <row r="946" spans="1:8" ht="15" customHeight="1" x14ac:dyDescent="0.3">
      <c r="A946" s="34" t="s">
        <v>1184</v>
      </c>
      <c r="B946" s="34" t="s">
        <v>1183</v>
      </c>
      <c r="C946" s="34" t="s">
        <v>1522</v>
      </c>
      <c r="D946" s="34" t="s">
        <v>2103</v>
      </c>
      <c r="E946" s="34" t="s">
        <v>2188</v>
      </c>
      <c r="F946" s="34" t="s">
        <v>767</v>
      </c>
      <c r="G946" s="35">
        <v>4</v>
      </c>
      <c r="H946" s="35">
        <v>100</v>
      </c>
    </row>
    <row r="947" spans="1:8" ht="15" customHeight="1" x14ac:dyDescent="0.3">
      <c r="A947" s="34" t="s">
        <v>1184</v>
      </c>
      <c r="B947" s="34" t="s">
        <v>1183</v>
      </c>
      <c r="C947" s="34" t="s">
        <v>1522</v>
      </c>
      <c r="D947" s="34" t="s">
        <v>2103</v>
      </c>
      <c r="E947" s="34" t="s">
        <v>2186</v>
      </c>
      <c r="F947" s="34" t="s">
        <v>767</v>
      </c>
      <c r="G947" s="35">
        <v>6</v>
      </c>
      <c r="H947" s="35">
        <v>100</v>
      </c>
    </row>
    <row r="948" spans="1:8" ht="15" customHeight="1" x14ac:dyDescent="0.3">
      <c r="A948" s="34" t="s">
        <v>1184</v>
      </c>
      <c r="B948" s="34" t="s">
        <v>1183</v>
      </c>
      <c r="C948" s="34" t="s">
        <v>1522</v>
      </c>
      <c r="D948" s="34" t="s">
        <v>1167</v>
      </c>
      <c r="E948" s="34" t="s">
        <v>1168</v>
      </c>
      <c r="F948" s="34" t="s">
        <v>767</v>
      </c>
      <c r="G948" s="35">
        <v>2</v>
      </c>
      <c r="H948" s="35">
        <v>100</v>
      </c>
    </row>
    <row r="949" spans="1:8" ht="15" customHeight="1" x14ac:dyDescent="0.3">
      <c r="A949" s="34" t="s">
        <v>1184</v>
      </c>
      <c r="B949" s="34" t="s">
        <v>1183</v>
      </c>
      <c r="C949" s="34" t="s">
        <v>1522</v>
      </c>
      <c r="D949" s="34" t="s">
        <v>902</v>
      </c>
      <c r="E949" s="34" t="s">
        <v>1092</v>
      </c>
      <c r="F949" s="34" t="s">
        <v>767</v>
      </c>
      <c r="G949" s="35">
        <v>4</v>
      </c>
      <c r="H949" s="35">
        <v>100</v>
      </c>
    </row>
    <row r="950" spans="1:8" ht="15" customHeight="1" x14ac:dyDescent="0.3">
      <c r="A950" s="34" t="s">
        <v>1184</v>
      </c>
      <c r="B950" s="34" t="s">
        <v>1183</v>
      </c>
      <c r="C950" s="34" t="s">
        <v>1522</v>
      </c>
      <c r="D950" s="34" t="s">
        <v>902</v>
      </c>
      <c r="E950" s="34" t="s">
        <v>1163</v>
      </c>
      <c r="F950" s="34" t="s">
        <v>767</v>
      </c>
      <c r="G950" s="35">
        <v>7</v>
      </c>
      <c r="H950" s="35">
        <v>100</v>
      </c>
    </row>
    <row r="951" spans="1:8" ht="15" customHeight="1" x14ac:dyDescent="0.3">
      <c r="A951" s="34" t="s">
        <v>1184</v>
      </c>
      <c r="B951" s="34" t="s">
        <v>1183</v>
      </c>
      <c r="C951" s="34" t="s">
        <v>1522</v>
      </c>
      <c r="D951" s="34" t="s">
        <v>848</v>
      </c>
      <c r="E951" s="34" t="s">
        <v>1093</v>
      </c>
      <c r="F951" s="34" t="s">
        <v>767</v>
      </c>
      <c r="G951" s="35">
        <v>2</v>
      </c>
      <c r="H951" s="35">
        <v>100</v>
      </c>
    </row>
    <row r="952" spans="1:8" ht="15" customHeight="1" x14ac:dyDescent="0.3">
      <c r="A952" s="34" t="s">
        <v>1184</v>
      </c>
      <c r="B952" s="34" t="s">
        <v>1183</v>
      </c>
      <c r="C952" s="34" t="s">
        <v>1522</v>
      </c>
      <c r="D952" s="34" t="s">
        <v>848</v>
      </c>
      <c r="E952" s="34" t="s">
        <v>1113</v>
      </c>
      <c r="F952" s="34" t="s">
        <v>767</v>
      </c>
      <c r="G952" s="35">
        <v>0</v>
      </c>
      <c r="H952" s="35">
        <v>100</v>
      </c>
    </row>
    <row r="953" spans="1:8" ht="15" customHeight="1" x14ac:dyDescent="0.3">
      <c r="A953" s="34" t="s">
        <v>1184</v>
      </c>
      <c r="B953" s="34" t="s">
        <v>1183</v>
      </c>
      <c r="C953" s="34" t="s">
        <v>1522</v>
      </c>
      <c r="D953" s="34" t="s">
        <v>537</v>
      </c>
      <c r="E953" s="34" t="s">
        <v>1171</v>
      </c>
      <c r="F953" s="34" t="s">
        <v>767</v>
      </c>
      <c r="G953" s="35">
        <v>2</v>
      </c>
      <c r="H953" s="35">
        <v>100</v>
      </c>
    </row>
    <row r="954" spans="1:8" ht="15" customHeight="1" x14ac:dyDescent="0.3">
      <c r="A954" s="34" t="s">
        <v>1184</v>
      </c>
      <c r="B954" s="34" t="s">
        <v>1183</v>
      </c>
      <c r="C954" s="34" t="s">
        <v>1522</v>
      </c>
      <c r="D954" s="34" t="s">
        <v>803</v>
      </c>
      <c r="E954" s="34" t="s">
        <v>1098</v>
      </c>
      <c r="F954" s="34" t="s">
        <v>767</v>
      </c>
      <c r="G954" s="35">
        <v>1</v>
      </c>
      <c r="H954" s="35">
        <v>100</v>
      </c>
    </row>
    <row r="955" spans="1:8" ht="15" customHeight="1" x14ac:dyDescent="0.3">
      <c r="A955" s="34" t="s">
        <v>1184</v>
      </c>
      <c r="B955" s="34" t="s">
        <v>1183</v>
      </c>
      <c r="C955" s="34" t="s">
        <v>1522</v>
      </c>
      <c r="D955" s="34" t="s">
        <v>2166</v>
      </c>
      <c r="E955" s="34" t="s">
        <v>2351</v>
      </c>
      <c r="F955" s="34" t="s">
        <v>767</v>
      </c>
      <c r="G955" s="35">
        <v>2</v>
      </c>
      <c r="H955" s="35">
        <v>100</v>
      </c>
    </row>
    <row r="956" spans="1:8" ht="15" customHeight="1" x14ac:dyDescent="0.3">
      <c r="A956" s="34" t="s">
        <v>1184</v>
      </c>
      <c r="B956" s="34" t="s">
        <v>1183</v>
      </c>
      <c r="C956" s="34" t="s">
        <v>1522</v>
      </c>
      <c r="D956" s="34" t="s">
        <v>2166</v>
      </c>
      <c r="E956" s="34" t="s">
        <v>2352</v>
      </c>
      <c r="F956" s="34" t="s">
        <v>767</v>
      </c>
      <c r="G956" s="35">
        <v>1</v>
      </c>
      <c r="H956" s="35">
        <v>100</v>
      </c>
    </row>
    <row r="957" spans="1:8" ht="15" customHeight="1" x14ac:dyDescent="0.3">
      <c r="A957" s="34" t="s">
        <v>1188</v>
      </c>
      <c r="B957" s="34" t="s">
        <v>1189</v>
      </c>
      <c r="C957" s="34" t="s">
        <v>1522</v>
      </c>
      <c r="D957" s="34" t="s">
        <v>874</v>
      </c>
      <c r="E957" s="34" t="s">
        <v>1072</v>
      </c>
      <c r="F957" s="34" t="s">
        <v>767</v>
      </c>
      <c r="G957" s="35">
        <v>9</v>
      </c>
      <c r="H957" s="35">
        <v>100</v>
      </c>
    </row>
    <row r="958" spans="1:8" ht="15" customHeight="1" x14ac:dyDescent="0.3">
      <c r="A958" s="34" t="s">
        <v>1188</v>
      </c>
      <c r="B958" s="34" t="s">
        <v>1189</v>
      </c>
      <c r="C958" s="34" t="s">
        <v>1522</v>
      </c>
      <c r="D958" s="34" t="s">
        <v>207</v>
      </c>
      <c r="E958" s="34" t="s">
        <v>1116</v>
      </c>
      <c r="F958" s="34" t="s">
        <v>767</v>
      </c>
      <c r="G958" s="35">
        <v>2</v>
      </c>
      <c r="H958" s="35">
        <v>100</v>
      </c>
    </row>
    <row r="959" spans="1:8" ht="15" customHeight="1" x14ac:dyDescent="0.3">
      <c r="A959" s="34" t="s">
        <v>1188</v>
      </c>
      <c r="B959" s="34" t="s">
        <v>1189</v>
      </c>
      <c r="C959" s="34" t="s">
        <v>1522</v>
      </c>
      <c r="D959" s="34" t="s">
        <v>843</v>
      </c>
      <c r="E959" s="34" t="s">
        <v>1175</v>
      </c>
      <c r="F959" s="34" t="s">
        <v>767</v>
      </c>
      <c r="G959" s="35">
        <v>4</v>
      </c>
      <c r="H959" s="35">
        <v>100</v>
      </c>
    </row>
    <row r="960" spans="1:8" ht="15" customHeight="1" x14ac:dyDescent="0.3">
      <c r="A960" s="34" t="s">
        <v>1188</v>
      </c>
      <c r="B960" s="34" t="s">
        <v>1189</v>
      </c>
      <c r="C960" s="34" t="s">
        <v>1522</v>
      </c>
      <c r="D960" s="34" t="s">
        <v>849</v>
      </c>
      <c r="E960" s="34" t="s">
        <v>1117</v>
      </c>
      <c r="F960" s="34" t="s">
        <v>767</v>
      </c>
      <c r="G960" s="35">
        <v>13</v>
      </c>
      <c r="H960" s="35">
        <v>100</v>
      </c>
    </row>
    <row r="961" spans="1:8" ht="15" customHeight="1" x14ac:dyDescent="0.3">
      <c r="A961" s="34" t="s">
        <v>1188</v>
      </c>
      <c r="B961" s="34" t="s">
        <v>1189</v>
      </c>
      <c r="C961" s="34" t="s">
        <v>1522</v>
      </c>
      <c r="D961" s="34" t="s">
        <v>853</v>
      </c>
      <c r="E961" s="34" t="s">
        <v>1176</v>
      </c>
      <c r="F961" s="34" t="s">
        <v>767</v>
      </c>
      <c r="G961" s="35">
        <v>7</v>
      </c>
      <c r="H961" s="35">
        <v>100</v>
      </c>
    </row>
    <row r="962" spans="1:8" ht="15" customHeight="1" x14ac:dyDescent="0.3">
      <c r="A962" s="34" t="s">
        <v>1188</v>
      </c>
      <c r="B962" s="34" t="s">
        <v>1189</v>
      </c>
      <c r="C962" s="34" t="s">
        <v>1522</v>
      </c>
      <c r="D962" s="34" t="s">
        <v>970</v>
      </c>
      <c r="E962" s="34" t="s">
        <v>1177</v>
      </c>
      <c r="F962" s="34" t="s">
        <v>767</v>
      </c>
      <c r="G962" s="35">
        <v>1</v>
      </c>
      <c r="H962" s="35">
        <v>100</v>
      </c>
    </row>
    <row r="963" spans="1:8" ht="15" customHeight="1" x14ac:dyDescent="0.3">
      <c r="A963" s="34" t="s">
        <v>1188</v>
      </c>
      <c r="B963" s="34" t="s">
        <v>1189</v>
      </c>
      <c r="C963" s="34" t="s">
        <v>1522</v>
      </c>
      <c r="D963" s="34" t="s">
        <v>421</v>
      </c>
      <c r="E963" s="34" t="s">
        <v>1118</v>
      </c>
      <c r="F963" s="34" t="s">
        <v>767</v>
      </c>
      <c r="G963" s="35">
        <v>3</v>
      </c>
      <c r="H963" s="35">
        <v>100</v>
      </c>
    </row>
    <row r="964" spans="1:8" ht="15" customHeight="1" x14ac:dyDescent="0.3">
      <c r="A964" s="34" t="s">
        <v>1188</v>
      </c>
      <c r="B964" s="34" t="s">
        <v>1189</v>
      </c>
      <c r="C964" s="34" t="s">
        <v>1522</v>
      </c>
      <c r="D964" s="34" t="s">
        <v>48</v>
      </c>
      <c r="E964" s="34" t="s">
        <v>1119</v>
      </c>
      <c r="F964" s="34" t="s">
        <v>767</v>
      </c>
      <c r="G964" s="35">
        <v>2</v>
      </c>
      <c r="H964" s="35">
        <v>100</v>
      </c>
    </row>
    <row r="965" spans="1:8" ht="15" customHeight="1" x14ac:dyDescent="0.3">
      <c r="A965" s="34" t="s">
        <v>1188</v>
      </c>
      <c r="B965" s="34" t="s">
        <v>1189</v>
      </c>
      <c r="C965" s="34" t="s">
        <v>1522</v>
      </c>
      <c r="D965" s="34" t="s">
        <v>219</v>
      </c>
      <c r="E965" s="34" t="s">
        <v>1070</v>
      </c>
      <c r="F965" s="34" t="s">
        <v>767</v>
      </c>
      <c r="G965" s="35">
        <v>7</v>
      </c>
      <c r="H965" s="35">
        <v>100</v>
      </c>
    </row>
    <row r="966" spans="1:8" ht="15" customHeight="1" x14ac:dyDescent="0.3">
      <c r="A966" s="34" t="s">
        <v>1188</v>
      </c>
      <c r="B966" s="34" t="s">
        <v>1189</v>
      </c>
      <c r="C966" s="34" t="s">
        <v>1522</v>
      </c>
      <c r="E966" s="34" t="s">
        <v>1120</v>
      </c>
      <c r="F966" s="34" t="s">
        <v>767</v>
      </c>
      <c r="G966" s="35">
        <v>4</v>
      </c>
      <c r="H966" s="35">
        <v>100</v>
      </c>
    </row>
    <row r="967" spans="1:8" ht="15" customHeight="1" x14ac:dyDescent="0.3">
      <c r="A967" s="34" t="s">
        <v>1188</v>
      </c>
      <c r="B967" s="34" t="s">
        <v>1189</v>
      </c>
      <c r="C967" s="34" t="s">
        <v>1522</v>
      </c>
      <c r="D967" s="34" t="s">
        <v>309</v>
      </c>
      <c r="E967" s="34" t="s">
        <v>1178</v>
      </c>
      <c r="F967" s="34" t="s">
        <v>767</v>
      </c>
      <c r="G967" s="35">
        <v>0</v>
      </c>
      <c r="H967" s="35">
        <v>100</v>
      </c>
    </row>
    <row r="968" spans="1:8" ht="15" customHeight="1" x14ac:dyDescent="0.3">
      <c r="A968" s="34" t="s">
        <v>1188</v>
      </c>
      <c r="B968" s="34" t="s">
        <v>1189</v>
      </c>
      <c r="C968" s="34" t="s">
        <v>1522</v>
      </c>
      <c r="D968" s="34" t="s">
        <v>318</v>
      </c>
      <c r="E968" s="34" t="s">
        <v>1121</v>
      </c>
      <c r="F968" s="34" t="s">
        <v>767</v>
      </c>
      <c r="G968" s="35">
        <v>17</v>
      </c>
      <c r="H968" s="35">
        <v>100</v>
      </c>
    </row>
    <row r="969" spans="1:8" ht="15" customHeight="1" x14ac:dyDescent="0.3">
      <c r="A969" s="34" t="s">
        <v>1188</v>
      </c>
      <c r="B969" s="34" t="s">
        <v>1189</v>
      </c>
      <c r="C969" s="34" t="s">
        <v>1522</v>
      </c>
      <c r="D969" s="34" t="s">
        <v>787</v>
      </c>
      <c r="E969" s="34" t="s">
        <v>1122</v>
      </c>
      <c r="F969" s="34" t="s">
        <v>767</v>
      </c>
      <c r="G969" s="35">
        <v>11</v>
      </c>
      <c r="H969" s="35">
        <v>100</v>
      </c>
    </row>
    <row r="970" spans="1:8" ht="15" customHeight="1" x14ac:dyDescent="0.3">
      <c r="A970" s="34" t="s">
        <v>1188</v>
      </c>
      <c r="B970" s="34" t="s">
        <v>1189</v>
      </c>
      <c r="C970" s="34" t="s">
        <v>1522</v>
      </c>
      <c r="D970" s="34" t="s">
        <v>278</v>
      </c>
      <c r="E970" s="34" t="s">
        <v>1125</v>
      </c>
      <c r="F970" s="34" t="s">
        <v>767</v>
      </c>
      <c r="G970" s="35">
        <v>6</v>
      </c>
      <c r="H970" s="35">
        <v>100</v>
      </c>
    </row>
    <row r="971" spans="1:8" ht="15" customHeight="1" x14ac:dyDescent="0.3">
      <c r="A971" s="34" t="s">
        <v>1188</v>
      </c>
      <c r="B971" s="34" t="s">
        <v>1189</v>
      </c>
      <c r="C971" s="34" t="s">
        <v>1522</v>
      </c>
      <c r="D971" s="34" t="s">
        <v>812</v>
      </c>
      <c r="E971" s="34" t="s">
        <v>1190</v>
      </c>
      <c r="F971" s="34" t="s">
        <v>767</v>
      </c>
      <c r="G971" s="35">
        <v>1</v>
      </c>
      <c r="H971" s="35">
        <v>100</v>
      </c>
    </row>
    <row r="972" spans="1:8" ht="15" customHeight="1" x14ac:dyDescent="0.3">
      <c r="A972" s="34" t="s">
        <v>1188</v>
      </c>
      <c r="B972" s="34" t="s">
        <v>1189</v>
      </c>
      <c r="C972" s="34" t="s">
        <v>1522</v>
      </c>
      <c r="D972" s="34" t="s">
        <v>852</v>
      </c>
      <c r="E972" s="34" t="s">
        <v>1180</v>
      </c>
      <c r="F972" s="34" t="s">
        <v>767</v>
      </c>
      <c r="G972" s="35">
        <v>1</v>
      </c>
      <c r="H972" s="35">
        <v>100</v>
      </c>
    </row>
    <row r="973" spans="1:8" ht="15" customHeight="1" x14ac:dyDescent="0.3">
      <c r="A973" s="34" t="s">
        <v>1188</v>
      </c>
      <c r="B973" s="34" t="s">
        <v>1189</v>
      </c>
      <c r="C973" s="34" t="s">
        <v>1522</v>
      </c>
      <c r="D973" s="34" t="s">
        <v>815</v>
      </c>
      <c r="E973" s="34" t="s">
        <v>1105</v>
      </c>
      <c r="F973" s="34" t="s">
        <v>767</v>
      </c>
      <c r="G973" s="35">
        <v>2</v>
      </c>
      <c r="H973" s="35">
        <v>100</v>
      </c>
    </row>
    <row r="974" spans="1:8" ht="15" customHeight="1" x14ac:dyDescent="0.3">
      <c r="A974" s="34" t="s">
        <v>1188</v>
      </c>
      <c r="B974" s="34" t="s">
        <v>1189</v>
      </c>
      <c r="C974" s="34" t="s">
        <v>1522</v>
      </c>
      <c r="D974" s="34" t="s">
        <v>998</v>
      </c>
      <c r="E974" s="34" t="s">
        <v>1181</v>
      </c>
      <c r="F974" s="34" t="s">
        <v>767</v>
      </c>
      <c r="G974" s="35">
        <v>1</v>
      </c>
      <c r="H974" s="35">
        <v>100</v>
      </c>
    </row>
    <row r="975" spans="1:8" ht="15" customHeight="1" x14ac:dyDescent="0.3">
      <c r="A975" s="34" t="s">
        <v>2189</v>
      </c>
      <c r="B975" s="34" t="s">
        <v>284</v>
      </c>
      <c r="C975" s="34" t="s">
        <v>1522</v>
      </c>
      <c r="D975" s="34" t="s">
        <v>898</v>
      </c>
      <c r="E975" s="34" t="s">
        <v>1405</v>
      </c>
      <c r="F975" s="34" t="s">
        <v>767</v>
      </c>
      <c r="G975" s="35">
        <v>14</v>
      </c>
      <c r="H975" s="35">
        <v>100</v>
      </c>
    </row>
    <row r="976" spans="1:8" ht="15" customHeight="1" x14ac:dyDescent="0.3">
      <c r="A976" s="34" t="s">
        <v>2190</v>
      </c>
      <c r="B976" s="34" t="s">
        <v>279</v>
      </c>
      <c r="C976" s="34" t="s">
        <v>1522</v>
      </c>
      <c r="E976" s="34" t="s">
        <v>2191</v>
      </c>
      <c r="F976" s="34" t="s">
        <v>767</v>
      </c>
      <c r="G976" s="35">
        <v>8</v>
      </c>
      <c r="H976" s="35">
        <v>100</v>
      </c>
    </row>
    <row r="977" spans="1:8" ht="15" customHeight="1" x14ac:dyDescent="0.3">
      <c r="A977" s="34" t="s">
        <v>2192</v>
      </c>
      <c r="B977" s="34" t="s">
        <v>2193</v>
      </c>
      <c r="C977" s="34" t="s">
        <v>1522</v>
      </c>
      <c r="E977" s="34" t="s">
        <v>1352</v>
      </c>
      <c r="F977" s="34" t="s">
        <v>762</v>
      </c>
      <c r="G977" s="35">
        <v>4</v>
      </c>
      <c r="H977" s="35">
        <v>100</v>
      </c>
    </row>
    <row r="978" spans="1:8" ht="15" customHeight="1" x14ac:dyDescent="0.3">
      <c r="A978" s="34" t="s">
        <v>2192</v>
      </c>
      <c r="B978" s="34" t="s">
        <v>2193</v>
      </c>
      <c r="C978" s="34" t="s">
        <v>1522</v>
      </c>
      <c r="E978" s="34" t="s">
        <v>1354</v>
      </c>
      <c r="F978" s="34" t="s">
        <v>767</v>
      </c>
      <c r="G978" s="35">
        <v>4</v>
      </c>
      <c r="H978" s="35">
        <v>100</v>
      </c>
    </row>
    <row r="979" spans="1:8" ht="15" customHeight="1" x14ac:dyDescent="0.3">
      <c r="A979" s="34" t="s">
        <v>2192</v>
      </c>
      <c r="B979" s="34" t="s">
        <v>2193</v>
      </c>
      <c r="C979" s="34" t="s">
        <v>1522</v>
      </c>
      <c r="E979" s="34" t="s">
        <v>1353</v>
      </c>
      <c r="F979" s="34" t="s">
        <v>762</v>
      </c>
      <c r="G979" s="35">
        <v>6</v>
      </c>
      <c r="H979" s="35">
        <v>100</v>
      </c>
    </row>
    <row r="980" spans="1:8" ht="15" customHeight="1" x14ac:dyDescent="0.3">
      <c r="A980" s="34" t="s">
        <v>2192</v>
      </c>
      <c r="B980" s="34" t="s">
        <v>2193</v>
      </c>
      <c r="C980" s="34" t="s">
        <v>1522</v>
      </c>
      <c r="E980" s="34" t="s">
        <v>1355</v>
      </c>
      <c r="F980" s="34" t="s">
        <v>767</v>
      </c>
      <c r="G980" s="35">
        <v>6</v>
      </c>
      <c r="H980" s="35">
        <v>100</v>
      </c>
    </row>
    <row r="981" spans="1:8" ht="15" customHeight="1" x14ac:dyDescent="0.3">
      <c r="A981" s="34" t="s">
        <v>2194</v>
      </c>
      <c r="B981" s="34" t="s">
        <v>2195</v>
      </c>
      <c r="C981" s="34" t="s">
        <v>1522</v>
      </c>
      <c r="D981" s="34" t="s">
        <v>535</v>
      </c>
      <c r="E981" s="34" t="s">
        <v>2196</v>
      </c>
      <c r="F981" s="34" t="s">
        <v>762</v>
      </c>
      <c r="G981" s="35">
        <v>10</v>
      </c>
      <c r="H981" s="35">
        <v>30</v>
      </c>
    </row>
    <row r="982" spans="1:8" ht="15" customHeight="1" x14ac:dyDescent="0.3">
      <c r="A982" s="34" t="s">
        <v>2194</v>
      </c>
      <c r="B982" s="34" t="s">
        <v>2195</v>
      </c>
      <c r="C982" s="34" t="s">
        <v>1522</v>
      </c>
      <c r="D982" s="34" t="s">
        <v>535</v>
      </c>
      <c r="E982" s="34" t="s">
        <v>2197</v>
      </c>
      <c r="F982" s="34" t="s">
        <v>767</v>
      </c>
      <c r="G982" s="35">
        <v>10</v>
      </c>
      <c r="H982" s="35">
        <v>30</v>
      </c>
    </row>
    <row r="983" spans="1:8" ht="15" customHeight="1" x14ac:dyDescent="0.3">
      <c r="A983" s="34" t="s">
        <v>2194</v>
      </c>
      <c r="B983" s="34" t="s">
        <v>2195</v>
      </c>
      <c r="C983" s="34" t="s">
        <v>1522</v>
      </c>
      <c r="D983" s="34" t="s">
        <v>535</v>
      </c>
      <c r="E983" s="34" t="s">
        <v>2198</v>
      </c>
      <c r="F983" s="34" t="s">
        <v>762</v>
      </c>
      <c r="G983" s="35">
        <v>4</v>
      </c>
      <c r="H983" s="35">
        <v>100</v>
      </c>
    </row>
    <row r="984" spans="1:8" ht="15" customHeight="1" x14ac:dyDescent="0.3">
      <c r="A984" s="34" t="s">
        <v>2194</v>
      </c>
      <c r="B984" s="34" t="s">
        <v>2195</v>
      </c>
      <c r="C984" s="34" t="s">
        <v>1522</v>
      </c>
      <c r="D984" s="34" t="s">
        <v>535</v>
      </c>
      <c r="E984" s="34" t="s">
        <v>2199</v>
      </c>
      <c r="F984" s="34" t="s">
        <v>767</v>
      </c>
      <c r="G984" s="35">
        <v>4</v>
      </c>
      <c r="H984" s="35">
        <v>100</v>
      </c>
    </row>
    <row r="985" spans="1:8" ht="15" customHeight="1" x14ac:dyDescent="0.3">
      <c r="A985" s="34" t="s">
        <v>2200</v>
      </c>
      <c r="B985" s="34" t="s">
        <v>2201</v>
      </c>
      <c r="C985" s="34" t="s">
        <v>1522</v>
      </c>
      <c r="D985" s="34" t="s">
        <v>2202</v>
      </c>
      <c r="E985" s="34" t="s">
        <v>2203</v>
      </c>
      <c r="F985" s="34" t="s">
        <v>762</v>
      </c>
      <c r="G985" s="35">
        <v>1</v>
      </c>
      <c r="H985" s="35">
        <v>1</v>
      </c>
    </row>
    <row r="986" spans="1:8" ht="15" customHeight="1" x14ac:dyDescent="0.3">
      <c r="A986" s="34" t="s">
        <v>2204</v>
      </c>
      <c r="B986" s="34" t="s">
        <v>2205</v>
      </c>
      <c r="C986" s="34" t="s">
        <v>1522</v>
      </c>
      <c r="D986" s="34" t="s">
        <v>48</v>
      </c>
      <c r="E986" s="34" t="s">
        <v>1476</v>
      </c>
      <c r="F986" s="34" t="s">
        <v>767</v>
      </c>
      <c r="G986" s="35">
        <v>3</v>
      </c>
      <c r="H986" s="35">
        <v>100</v>
      </c>
    </row>
    <row r="987" spans="1:8" ht="15" customHeight="1" x14ac:dyDescent="0.3">
      <c r="A987" s="34" t="s">
        <v>2206</v>
      </c>
      <c r="B987" s="34" t="s">
        <v>2207</v>
      </c>
      <c r="C987" s="34" t="s">
        <v>1522</v>
      </c>
      <c r="D987" s="34" t="s">
        <v>48</v>
      </c>
      <c r="E987" s="34" t="s">
        <v>1501</v>
      </c>
      <c r="F987" s="34" t="s">
        <v>762</v>
      </c>
      <c r="G987" s="35">
        <v>9</v>
      </c>
      <c r="H987" s="35">
        <v>100</v>
      </c>
    </row>
    <row r="988" spans="1:8" ht="15" customHeight="1" x14ac:dyDescent="0.3">
      <c r="A988" s="34" t="s">
        <v>2206</v>
      </c>
      <c r="B988" s="34" t="s">
        <v>2207</v>
      </c>
      <c r="C988" s="34" t="s">
        <v>1522</v>
      </c>
      <c r="D988" s="34" t="s">
        <v>48</v>
      </c>
      <c r="E988" s="34" t="s">
        <v>1502</v>
      </c>
      <c r="F988" s="34" t="s">
        <v>767</v>
      </c>
      <c r="G988" s="35">
        <v>9</v>
      </c>
      <c r="H988" s="35">
        <v>100</v>
      </c>
    </row>
    <row r="989" spans="1:8" ht="15" customHeight="1" x14ac:dyDescent="0.3">
      <c r="A989" s="34" t="s">
        <v>1191</v>
      </c>
      <c r="B989" s="34" t="s">
        <v>92</v>
      </c>
      <c r="C989" s="34" t="s">
        <v>1522</v>
      </c>
      <c r="D989" s="34" t="s">
        <v>220</v>
      </c>
      <c r="E989" s="34" t="s">
        <v>2208</v>
      </c>
      <c r="F989" s="34" t="s">
        <v>762</v>
      </c>
      <c r="G989" s="35">
        <v>35</v>
      </c>
      <c r="H989" s="35">
        <v>40</v>
      </c>
    </row>
    <row r="990" spans="1:8" ht="15" customHeight="1" x14ac:dyDescent="0.3">
      <c r="A990" s="34" t="s">
        <v>1191</v>
      </c>
      <c r="B990" s="34" t="s">
        <v>92</v>
      </c>
      <c r="C990" s="34" t="s">
        <v>1522</v>
      </c>
      <c r="D990" s="34" t="s">
        <v>220</v>
      </c>
      <c r="E990" s="34" t="s">
        <v>2209</v>
      </c>
      <c r="F990" s="34" t="s">
        <v>767</v>
      </c>
      <c r="G990" s="35">
        <v>19</v>
      </c>
      <c r="H990" s="35">
        <v>20</v>
      </c>
    </row>
    <row r="991" spans="1:8" ht="15" customHeight="1" x14ac:dyDescent="0.3">
      <c r="A991" s="34" t="s">
        <v>1191</v>
      </c>
      <c r="B991" s="34" t="s">
        <v>92</v>
      </c>
      <c r="C991" s="34" t="s">
        <v>1522</v>
      </c>
      <c r="D991" s="34" t="s">
        <v>220</v>
      </c>
      <c r="E991" s="34" t="s">
        <v>2210</v>
      </c>
      <c r="F991" s="34" t="s">
        <v>767</v>
      </c>
      <c r="G991" s="35">
        <v>16</v>
      </c>
      <c r="H991" s="35">
        <v>20</v>
      </c>
    </row>
    <row r="992" spans="1:8" ht="15" customHeight="1" x14ac:dyDescent="0.3">
      <c r="A992" s="34" t="s">
        <v>1191</v>
      </c>
      <c r="B992" s="34" t="s">
        <v>92</v>
      </c>
      <c r="C992" s="34" t="s">
        <v>1522</v>
      </c>
      <c r="D992" s="34" t="s">
        <v>305</v>
      </c>
      <c r="E992" s="34" t="s">
        <v>2211</v>
      </c>
      <c r="F992" s="34" t="s">
        <v>762</v>
      </c>
      <c r="G992" s="35">
        <v>114</v>
      </c>
      <c r="H992" s="35">
        <v>135</v>
      </c>
    </row>
    <row r="993" spans="1:8" ht="15" customHeight="1" x14ac:dyDescent="0.3">
      <c r="A993" s="34" t="s">
        <v>1191</v>
      </c>
      <c r="B993" s="34" t="s">
        <v>92</v>
      </c>
      <c r="C993" s="34" t="s">
        <v>1522</v>
      </c>
      <c r="D993" s="34" t="s">
        <v>305</v>
      </c>
      <c r="E993" s="34" t="s">
        <v>2212</v>
      </c>
      <c r="F993" s="34" t="s">
        <v>767</v>
      </c>
      <c r="G993" s="35">
        <v>46</v>
      </c>
      <c r="H993" s="35">
        <v>46</v>
      </c>
    </row>
    <row r="994" spans="1:8" ht="15" customHeight="1" x14ac:dyDescent="0.3">
      <c r="A994" s="34" t="s">
        <v>1191</v>
      </c>
      <c r="B994" s="34" t="s">
        <v>92</v>
      </c>
      <c r="C994" s="34" t="s">
        <v>1522</v>
      </c>
      <c r="D994" s="34" t="s">
        <v>305</v>
      </c>
      <c r="E994" s="34" t="s">
        <v>2213</v>
      </c>
      <c r="F994" s="34" t="s">
        <v>767</v>
      </c>
      <c r="G994" s="35">
        <v>45</v>
      </c>
      <c r="H994" s="35">
        <v>46</v>
      </c>
    </row>
    <row r="995" spans="1:8" ht="15" customHeight="1" x14ac:dyDescent="0.3">
      <c r="A995" s="34" t="s">
        <v>1191</v>
      </c>
      <c r="B995" s="34" t="s">
        <v>92</v>
      </c>
      <c r="C995" s="34" t="s">
        <v>1522</v>
      </c>
      <c r="D995" s="34" t="s">
        <v>305</v>
      </c>
      <c r="E995" s="34" t="s">
        <v>2214</v>
      </c>
      <c r="F995" s="34" t="s">
        <v>767</v>
      </c>
      <c r="G995" s="35">
        <v>23</v>
      </c>
      <c r="H995" s="35">
        <v>45</v>
      </c>
    </row>
    <row r="996" spans="1:8" ht="15" customHeight="1" x14ac:dyDescent="0.3">
      <c r="A996" s="34" t="s">
        <v>2215</v>
      </c>
      <c r="B996" s="34" t="s">
        <v>92</v>
      </c>
      <c r="C996" s="34" t="s">
        <v>1522</v>
      </c>
      <c r="D996" s="34" t="s">
        <v>1192</v>
      </c>
      <c r="E996" s="34" t="s">
        <v>2216</v>
      </c>
      <c r="F996" s="34" t="s">
        <v>762</v>
      </c>
      <c r="G996" s="35">
        <v>14</v>
      </c>
      <c r="H996" s="35">
        <v>20</v>
      </c>
    </row>
    <row r="997" spans="1:8" ht="15" customHeight="1" x14ac:dyDescent="0.3">
      <c r="A997" s="34" t="s">
        <v>2215</v>
      </c>
      <c r="B997" s="34" t="s">
        <v>92</v>
      </c>
      <c r="C997" s="34" t="s">
        <v>1522</v>
      </c>
      <c r="D997" s="34" t="s">
        <v>1192</v>
      </c>
      <c r="E997" s="34" t="s">
        <v>2217</v>
      </c>
      <c r="F997" s="34" t="s">
        <v>767</v>
      </c>
      <c r="G997" s="35">
        <v>14</v>
      </c>
      <c r="H997" s="35">
        <v>20</v>
      </c>
    </row>
    <row r="998" spans="1:8" ht="15" customHeight="1" x14ac:dyDescent="0.3">
      <c r="A998" s="34" t="s">
        <v>1191</v>
      </c>
      <c r="B998" s="34" t="s">
        <v>92</v>
      </c>
      <c r="C998" s="34" t="s">
        <v>1522</v>
      </c>
      <c r="D998" s="34" t="s">
        <v>220</v>
      </c>
      <c r="E998" s="34" t="s">
        <v>1267</v>
      </c>
      <c r="F998" s="34" t="s">
        <v>762</v>
      </c>
      <c r="G998" s="35">
        <v>35</v>
      </c>
      <c r="H998" s="35">
        <v>100</v>
      </c>
    </row>
    <row r="999" spans="1:8" ht="15" customHeight="1" x14ac:dyDescent="0.3">
      <c r="A999" s="34" t="s">
        <v>1191</v>
      </c>
      <c r="B999" s="34" t="s">
        <v>92</v>
      </c>
      <c r="C999" s="34" t="s">
        <v>1522</v>
      </c>
      <c r="D999" s="34" t="s">
        <v>220</v>
      </c>
      <c r="E999" s="34" t="s">
        <v>1269</v>
      </c>
      <c r="F999" s="34" t="s">
        <v>767</v>
      </c>
      <c r="G999" s="35">
        <v>35</v>
      </c>
      <c r="H999" s="35">
        <v>100</v>
      </c>
    </row>
    <row r="1000" spans="1:8" ht="15" customHeight="1" x14ac:dyDescent="0.3">
      <c r="A1000" s="34" t="s">
        <v>1191</v>
      </c>
      <c r="B1000" s="34" t="s">
        <v>92</v>
      </c>
      <c r="C1000" s="34" t="s">
        <v>1522</v>
      </c>
      <c r="D1000" s="34" t="s">
        <v>305</v>
      </c>
      <c r="E1000" s="34" t="s">
        <v>1268</v>
      </c>
      <c r="F1000" s="34" t="s">
        <v>762</v>
      </c>
      <c r="G1000" s="35">
        <v>44</v>
      </c>
      <c r="H1000" s="35">
        <v>100</v>
      </c>
    </row>
    <row r="1001" spans="1:8" ht="15" customHeight="1" x14ac:dyDescent="0.3">
      <c r="A1001" s="34" t="s">
        <v>1191</v>
      </c>
      <c r="B1001" s="34" t="s">
        <v>92</v>
      </c>
      <c r="C1001" s="34" t="s">
        <v>1522</v>
      </c>
      <c r="D1001" s="34" t="s">
        <v>305</v>
      </c>
      <c r="E1001" s="34" t="s">
        <v>1270</v>
      </c>
      <c r="F1001" s="34" t="s">
        <v>767</v>
      </c>
      <c r="G1001" s="35">
        <v>44</v>
      </c>
      <c r="H1001" s="35">
        <v>100</v>
      </c>
    </row>
    <row r="1002" spans="1:8" ht="15" customHeight="1" x14ac:dyDescent="0.3">
      <c r="A1002" s="34" t="s">
        <v>2218</v>
      </c>
      <c r="B1002" s="34" t="s">
        <v>92</v>
      </c>
      <c r="C1002" s="34" t="s">
        <v>1522</v>
      </c>
      <c r="D1002" s="34" t="s">
        <v>2219</v>
      </c>
      <c r="E1002" s="34" t="s">
        <v>2220</v>
      </c>
      <c r="F1002" s="34" t="s">
        <v>762</v>
      </c>
      <c r="G1002" s="35">
        <v>22</v>
      </c>
      <c r="H1002" s="35">
        <v>45</v>
      </c>
    </row>
    <row r="1003" spans="1:8" ht="15" customHeight="1" x14ac:dyDescent="0.3">
      <c r="A1003" s="34" t="s">
        <v>2218</v>
      </c>
      <c r="B1003" s="34" t="s">
        <v>92</v>
      </c>
      <c r="C1003" s="34" t="s">
        <v>1522</v>
      </c>
      <c r="D1003" s="34" t="s">
        <v>2219</v>
      </c>
      <c r="E1003" s="34" t="s">
        <v>2221</v>
      </c>
      <c r="F1003" s="34" t="s">
        <v>767</v>
      </c>
      <c r="G1003" s="35">
        <v>22</v>
      </c>
      <c r="H1003" s="35">
        <v>45</v>
      </c>
    </row>
    <row r="1004" spans="1:8" ht="15" customHeight="1" x14ac:dyDescent="0.3">
      <c r="A1004" s="34" t="s">
        <v>1193</v>
      </c>
      <c r="B1004" s="34" t="s">
        <v>93</v>
      </c>
      <c r="C1004" s="34" t="s">
        <v>1522</v>
      </c>
      <c r="D1004" s="34" t="s">
        <v>220</v>
      </c>
      <c r="E1004" s="34" t="s">
        <v>2222</v>
      </c>
      <c r="F1004" s="34" t="s">
        <v>762</v>
      </c>
      <c r="G1004" s="35">
        <v>8</v>
      </c>
      <c r="H1004" s="35">
        <v>30</v>
      </c>
    </row>
    <row r="1005" spans="1:8" ht="15" customHeight="1" x14ac:dyDescent="0.3">
      <c r="A1005" s="34" t="s">
        <v>1193</v>
      </c>
      <c r="B1005" s="34" t="s">
        <v>93</v>
      </c>
      <c r="C1005" s="34" t="s">
        <v>1522</v>
      </c>
      <c r="D1005" s="34" t="s">
        <v>220</v>
      </c>
      <c r="E1005" s="34" t="s">
        <v>2223</v>
      </c>
      <c r="F1005" s="34" t="s">
        <v>767</v>
      </c>
      <c r="G1005" s="35">
        <v>8</v>
      </c>
      <c r="H1005" s="35">
        <v>30</v>
      </c>
    </row>
    <row r="1006" spans="1:8" ht="15" customHeight="1" x14ac:dyDescent="0.3">
      <c r="A1006" s="34" t="s">
        <v>1193</v>
      </c>
      <c r="B1006" s="34" t="s">
        <v>93</v>
      </c>
      <c r="C1006" s="34" t="s">
        <v>1522</v>
      </c>
      <c r="D1006" s="34" t="s">
        <v>305</v>
      </c>
      <c r="E1006" s="34" t="s">
        <v>2224</v>
      </c>
      <c r="F1006" s="34" t="s">
        <v>762</v>
      </c>
      <c r="G1006" s="35">
        <v>23</v>
      </c>
      <c r="H1006" s="35">
        <v>30</v>
      </c>
    </row>
    <row r="1007" spans="1:8" ht="15" customHeight="1" x14ac:dyDescent="0.3">
      <c r="A1007" s="34" t="s">
        <v>1193</v>
      </c>
      <c r="B1007" s="34" t="s">
        <v>93</v>
      </c>
      <c r="C1007" s="34" t="s">
        <v>1522</v>
      </c>
      <c r="D1007" s="34" t="s">
        <v>305</v>
      </c>
      <c r="E1007" s="34" t="s">
        <v>2225</v>
      </c>
      <c r="F1007" s="34" t="s">
        <v>767</v>
      </c>
      <c r="G1007" s="35">
        <v>23</v>
      </c>
      <c r="H1007" s="35">
        <v>30</v>
      </c>
    </row>
    <row r="1008" spans="1:8" ht="15" customHeight="1" x14ac:dyDescent="0.3">
      <c r="A1008" s="34" t="s">
        <v>2226</v>
      </c>
      <c r="B1008" s="34" t="s">
        <v>93</v>
      </c>
      <c r="C1008" s="34" t="s">
        <v>1522</v>
      </c>
      <c r="D1008" s="34" t="s">
        <v>903</v>
      </c>
      <c r="E1008" s="34" t="s">
        <v>2227</v>
      </c>
      <c r="F1008" s="34" t="s">
        <v>762</v>
      </c>
      <c r="G1008" s="35">
        <v>3</v>
      </c>
      <c r="H1008" s="35">
        <v>20</v>
      </c>
    </row>
    <row r="1009" spans="1:8" ht="15" customHeight="1" x14ac:dyDescent="0.3">
      <c r="A1009" s="34" t="s">
        <v>2226</v>
      </c>
      <c r="B1009" s="34" t="s">
        <v>93</v>
      </c>
      <c r="C1009" s="34" t="s">
        <v>1522</v>
      </c>
      <c r="D1009" s="34" t="s">
        <v>903</v>
      </c>
      <c r="E1009" s="34" t="s">
        <v>2228</v>
      </c>
      <c r="F1009" s="34" t="s">
        <v>767</v>
      </c>
      <c r="G1009" s="35">
        <v>5</v>
      </c>
      <c r="H1009" s="35">
        <v>20</v>
      </c>
    </row>
    <row r="1010" spans="1:8" ht="15" customHeight="1" x14ac:dyDescent="0.3">
      <c r="A1010" s="34" t="s">
        <v>1193</v>
      </c>
      <c r="B1010" s="34" t="s">
        <v>93</v>
      </c>
      <c r="C1010" s="34" t="s">
        <v>1522</v>
      </c>
      <c r="D1010" s="34" t="s">
        <v>220</v>
      </c>
      <c r="E1010" s="34" t="s">
        <v>1295</v>
      </c>
      <c r="F1010" s="34" t="s">
        <v>762</v>
      </c>
      <c r="G1010" s="35">
        <v>24</v>
      </c>
      <c r="H1010" s="35">
        <v>100</v>
      </c>
    </row>
    <row r="1011" spans="1:8" ht="15" customHeight="1" x14ac:dyDescent="0.3">
      <c r="A1011" s="34" t="s">
        <v>1193</v>
      </c>
      <c r="B1011" s="34" t="s">
        <v>93</v>
      </c>
      <c r="C1011" s="34" t="s">
        <v>1522</v>
      </c>
      <c r="D1011" s="34" t="s">
        <v>220</v>
      </c>
      <c r="E1011" s="34" t="s">
        <v>1297</v>
      </c>
      <c r="F1011" s="34" t="s">
        <v>767</v>
      </c>
      <c r="G1011" s="35">
        <v>24</v>
      </c>
      <c r="H1011" s="35">
        <v>100</v>
      </c>
    </row>
    <row r="1012" spans="1:8" ht="15" customHeight="1" x14ac:dyDescent="0.3">
      <c r="A1012" s="34" t="s">
        <v>1193</v>
      </c>
      <c r="B1012" s="34" t="s">
        <v>93</v>
      </c>
      <c r="C1012" s="34" t="s">
        <v>1522</v>
      </c>
      <c r="D1012" s="34" t="s">
        <v>305</v>
      </c>
      <c r="E1012" s="34" t="s">
        <v>1300</v>
      </c>
      <c r="F1012" s="34" t="s">
        <v>762</v>
      </c>
      <c r="G1012" s="35">
        <v>24</v>
      </c>
      <c r="H1012" s="35">
        <v>100</v>
      </c>
    </row>
    <row r="1013" spans="1:8" ht="15" customHeight="1" x14ac:dyDescent="0.3">
      <c r="A1013" s="34" t="s">
        <v>1193</v>
      </c>
      <c r="B1013" s="34" t="s">
        <v>93</v>
      </c>
      <c r="C1013" s="34" t="s">
        <v>1522</v>
      </c>
      <c r="D1013" s="34" t="s">
        <v>305</v>
      </c>
      <c r="E1013" s="34" t="s">
        <v>1302</v>
      </c>
      <c r="F1013" s="34" t="s">
        <v>767</v>
      </c>
      <c r="G1013" s="35">
        <v>24</v>
      </c>
      <c r="H1013" s="35">
        <v>100</v>
      </c>
    </row>
    <row r="1014" spans="1:8" ht="15" customHeight="1" x14ac:dyDescent="0.3">
      <c r="A1014" s="34" t="s">
        <v>1194</v>
      </c>
      <c r="B1014" s="34" t="s">
        <v>214</v>
      </c>
      <c r="C1014" s="34" t="s">
        <v>1522</v>
      </c>
      <c r="D1014" s="34" t="s">
        <v>305</v>
      </c>
      <c r="E1014" s="34" t="s">
        <v>2229</v>
      </c>
      <c r="F1014" s="34" t="s">
        <v>762</v>
      </c>
      <c r="G1014" s="35">
        <v>6</v>
      </c>
      <c r="H1014" s="35">
        <v>100</v>
      </c>
    </row>
    <row r="1015" spans="1:8" ht="15" customHeight="1" x14ac:dyDescent="0.3">
      <c r="A1015" s="34" t="s">
        <v>1194</v>
      </c>
      <c r="B1015" s="34" t="s">
        <v>214</v>
      </c>
      <c r="C1015" s="34" t="s">
        <v>1522</v>
      </c>
      <c r="D1015" s="34" t="s">
        <v>305</v>
      </c>
      <c r="E1015" s="34" t="s">
        <v>2230</v>
      </c>
      <c r="F1015" s="34" t="s">
        <v>767</v>
      </c>
      <c r="G1015" s="35">
        <v>6</v>
      </c>
      <c r="H1015" s="35">
        <v>100</v>
      </c>
    </row>
    <row r="1016" spans="1:8" ht="15" customHeight="1" x14ac:dyDescent="0.3">
      <c r="A1016" s="34" t="s">
        <v>2231</v>
      </c>
      <c r="B1016" s="34" t="s">
        <v>390</v>
      </c>
      <c r="C1016" s="34" t="s">
        <v>1522</v>
      </c>
      <c r="D1016" s="34" t="s">
        <v>775</v>
      </c>
      <c r="E1016" s="34" t="s">
        <v>1416</v>
      </c>
      <c r="F1016" s="34" t="s">
        <v>762</v>
      </c>
      <c r="G1016" s="35">
        <v>13</v>
      </c>
      <c r="H1016" s="35">
        <v>100</v>
      </c>
    </row>
    <row r="1017" spans="1:8" ht="15" customHeight="1" x14ac:dyDescent="0.3">
      <c r="A1017" s="34" t="s">
        <v>1195</v>
      </c>
      <c r="B1017" s="34" t="s">
        <v>139</v>
      </c>
      <c r="C1017" s="34" t="s">
        <v>1522</v>
      </c>
      <c r="D1017" s="34" t="s">
        <v>802</v>
      </c>
      <c r="E1017" s="34" t="s">
        <v>2232</v>
      </c>
      <c r="F1017" s="34" t="s">
        <v>762</v>
      </c>
      <c r="G1017" s="35">
        <v>30</v>
      </c>
      <c r="H1017" s="35">
        <v>30</v>
      </c>
    </row>
    <row r="1018" spans="1:8" ht="15" customHeight="1" x14ac:dyDescent="0.3">
      <c r="A1018" s="34" t="s">
        <v>1195</v>
      </c>
      <c r="B1018" s="34" t="s">
        <v>139</v>
      </c>
      <c r="C1018" s="34" t="s">
        <v>1522</v>
      </c>
      <c r="D1018" s="34" t="s">
        <v>802</v>
      </c>
      <c r="E1018" s="34" t="s">
        <v>2233</v>
      </c>
      <c r="F1018" s="34" t="s">
        <v>762</v>
      </c>
      <c r="G1018" s="35">
        <v>30</v>
      </c>
      <c r="H1018" s="35">
        <v>30</v>
      </c>
    </row>
    <row r="1019" spans="1:8" ht="15" customHeight="1" x14ac:dyDescent="0.3">
      <c r="A1019" s="34" t="s">
        <v>2234</v>
      </c>
      <c r="B1019" s="34" t="s">
        <v>139</v>
      </c>
      <c r="C1019" s="34" t="s">
        <v>1522</v>
      </c>
      <c r="D1019" s="34" t="s">
        <v>846</v>
      </c>
      <c r="E1019" s="34" t="s">
        <v>2235</v>
      </c>
      <c r="F1019" s="34" t="s">
        <v>762</v>
      </c>
      <c r="G1019" s="35">
        <v>9</v>
      </c>
      <c r="H1019" s="35">
        <v>20</v>
      </c>
    </row>
    <row r="1020" spans="1:8" ht="15" customHeight="1" x14ac:dyDescent="0.3">
      <c r="A1020" s="34" t="s">
        <v>1195</v>
      </c>
      <c r="B1020" s="34" t="s">
        <v>139</v>
      </c>
      <c r="C1020" s="34" t="s">
        <v>1522</v>
      </c>
      <c r="D1020" s="34" t="s">
        <v>802</v>
      </c>
      <c r="E1020" s="34" t="s">
        <v>1287</v>
      </c>
      <c r="F1020" s="34" t="s">
        <v>762</v>
      </c>
      <c r="G1020" s="35">
        <v>25</v>
      </c>
      <c r="H1020" s="35">
        <v>100</v>
      </c>
    </row>
    <row r="1021" spans="1:8" ht="15" customHeight="1" x14ac:dyDescent="0.3">
      <c r="A1021" s="34" t="s">
        <v>1195</v>
      </c>
      <c r="B1021" s="34" t="s">
        <v>139</v>
      </c>
      <c r="C1021" s="34" t="s">
        <v>1522</v>
      </c>
      <c r="D1021" s="34" t="s">
        <v>802</v>
      </c>
      <c r="E1021" s="34" t="s">
        <v>1292</v>
      </c>
      <c r="F1021" s="34" t="s">
        <v>762</v>
      </c>
      <c r="G1021" s="35">
        <v>22</v>
      </c>
      <c r="H1021" s="35">
        <v>100</v>
      </c>
    </row>
    <row r="1022" spans="1:8" ht="15" customHeight="1" x14ac:dyDescent="0.3">
      <c r="A1022" s="34" t="s">
        <v>2236</v>
      </c>
      <c r="B1022" s="34" t="s">
        <v>139</v>
      </c>
      <c r="C1022" s="34" t="s">
        <v>1522</v>
      </c>
      <c r="D1022" s="34" t="s">
        <v>943</v>
      </c>
      <c r="E1022" s="34" t="s">
        <v>2237</v>
      </c>
      <c r="F1022" s="34" t="s">
        <v>762</v>
      </c>
      <c r="G1022" s="35">
        <v>32</v>
      </c>
      <c r="H1022" s="35">
        <v>50</v>
      </c>
    </row>
    <row r="1023" spans="1:8" ht="15" customHeight="1" x14ac:dyDescent="0.3">
      <c r="A1023" s="34" t="s">
        <v>1196</v>
      </c>
      <c r="B1023" s="34" t="s">
        <v>374</v>
      </c>
      <c r="C1023" s="34" t="s">
        <v>1522</v>
      </c>
      <c r="D1023" s="34" t="s">
        <v>531</v>
      </c>
      <c r="E1023" s="34" t="s">
        <v>2238</v>
      </c>
      <c r="F1023" s="34" t="s">
        <v>767</v>
      </c>
      <c r="G1023" s="35">
        <v>19</v>
      </c>
      <c r="H1023" s="35">
        <v>30</v>
      </c>
    </row>
    <row r="1024" spans="1:8" ht="15" customHeight="1" x14ac:dyDescent="0.3">
      <c r="A1024" s="34" t="s">
        <v>1196</v>
      </c>
      <c r="B1024" s="34" t="s">
        <v>374</v>
      </c>
      <c r="C1024" s="34" t="s">
        <v>1522</v>
      </c>
      <c r="D1024" s="34" t="s">
        <v>531</v>
      </c>
      <c r="E1024" s="34" t="s">
        <v>2239</v>
      </c>
      <c r="F1024" s="34" t="s">
        <v>767</v>
      </c>
      <c r="G1024" s="35">
        <v>24</v>
      </c>
      <c r="H1024" s="35">
        <v>24</v>
      </c>
    </row>
    <row r="1025" spans="1:8" ht="15" customHeight="1" x14ac:dyDescent="0.3">
      <c r="A1025" s="34" t="s">
        <v>1196</v>
      </c>
      <c r="B1025" s="34" t="s">
        <v>374</v>
      </c>
      <c r="C1025" s="34" t="s">
        <v>1522</v>
      </c>
      <c r="D1025" s="34" t="s">
        <v>1197</v>
      </c>
      <c r="E1025" s="34" t="s">
        <v>1198</v>
      </c>
      <c r="F1025" s="34" t="s">
        <v>767</v>
      </c>
      <c r="G1025" s="35">
        <v>24</v>
      </c>
      <c r="H1025" s="35">
        <v>25</v>
      </c>
    </row>
    <row r="1026" spans="1:8" ht="15" customHeight="1" x14ac:dyDescent="0.3">
      <c r="A1026" s="34" t="s">
        <v>1196</v>
      </c>
      <c r="B1026" s="34" t="s">
        <v>374</v>
      </c>
      <c r="C1026" s="34" t="s">
        <v>1522</v>
      </c>
      <c r="D1026" s="34" t="s">
        <v>1197</v>
      </c>
      <c r="E1026" s="34" t="s">
        <v>1199</v>
      </c>
      <c r="F1026" s="34" t="s">
        <v>767</v>
      </c>
      <c r="G1026" s="35">
        <v>24</v>
      </c>
      <c r="H1026" s="35">
        <v>24</v>
      </c>
    </row>
    <row r="1027" spans="1:8" ht="15" customHeight="1" x14ac:dyDescent="0.3">
      <c r="A1027" s="34" t="s">
        <v>1196</v>
      </c>
      <c r="B1027" s="34" t="s">
        <v>374</v>
      </c>
      <c r="C1027" s="34" t="s">
        <v>1522</v>
      </c>
      <c r="D1027" s="34" t="s">
        <v>1197</v>
      </c>
      <c r="E1027" s="34" t="s">
        <v>2240</v>
      </c>
      <c r="F1027" s="34" t="s">
        <v>767</v>
      </c>
      <c r="G1027" s="35">
        <v>26</v>
      </c>
      <c r="H1027" s="35">
        <v>26</v>
      </c>
    </row>
    <row r="1028" spans="1:8" ht="15" customHeight="1" x14ac:dyDescent="0.3">
      <c r="A1028" s="34" t="s">
        <v>1196</v>
      </c>
      <c r="B1028" s="34" t="s">
        <v>374</v>
      </c>
      <c r="C1028" s="34" t="s">
        <v>1522</v>
      </c>
      <c r="D1028" s="34" t="s">
        <v>1197</v>
      </c>
      <c r="E1028" s="34" t="s">
        <v>2241</v>
      </c>
      <c r="F1028" s="34" t="s">
        <v>767</v>
      </c>
      <c r="G1028" s="35">
        <v>25</v>
      </c>
      <c r="H1028" s="35">
        <v>25</v>
      </c>
    </row>
    <row r="1029" spans="1:8" ht="15" customHeight="1" x14ac:dyDescent="0.3">
      <c r="A1029" s="34" t="s">
        <v>1196</v>
      </c>
      <c r="B1029" s="34" t="s">
        <v>374</v>
      </c>
      <c r="C1029" s="34" t="s">
        <v>1522</v>
      </c>
      <c r="D1029" s="34" t="s">
        <v>531</v>
      </c>
      <c r="E1029" s="34" t="s">
        <v>2242</v>
      </c>
      <c r="F1029" s="34" t="s">
        <v>767</v>
      </c>
      <c r="G1029" s="35">
        <v>26</v>
      </c>
      <c r="H1029" s="35">
        <v>26</v>
      </c>
    </row>
    <row r="1030" spans="1:8" ht="15" customHeight="1" x14ac:dyDescent="0.3">
      <c r="A1030" s="34" t="s">
        <v>1196</v>
      </c>
      <c r="B1030" s="34" t="s">
        <v>374</v>
      </c>
      <c r="C1030" s="34" t="s">
        <v>1522</v>
      </c>
      <c r="D1030" s="34" t="s">
        <v>531</v>
      </c>
      <c r="E1030" s="34" t="s">
        <v>1229</v>
      </c>
      <c r="F1030" s="34" t="s">
        <v>762</v>
      </c>
      <c r="G1030" s="35">
        <v>111</v>
      </c>
      <c r="H1030" s="35">
        <v>500</v>
      </c>
    </row>
    <row r="1031" spans="1:8" ht="15" customHeight="1" x14ac:dyDescent="0.3">
      <c r="A1031" s="34" t="s">
        <v>1196</v>
      </c>
      <c r="B1031" s="34" t="s">
        <v>374</v>
      </c>
      <c r="C1031" s="34" t="s">
        <v>1522</v>
      </c>
      <c r="D1031" s="34" t="s">
        <v>531</v>
      </c>
      <c r="E1031" s="34" t="s">
        <v>1230</v>
      </c>
      <c r="F1031" s="34" t="s">
        <v>762</v>
      </c>
      <c r="G1031" s="35">
        <v>208</v>
      </c>
      <c r="H1031" s="35">
        <v>500</v>
      </c>
    </row>
    <row r="1032" spans="1:8" ht="15" customHeight="1" x14ac:dyDescent="0.3">
      <c r="A1032" s="34" t="s">
        <v>2243</v>
      </c>
      <c r="B1032" s="34" t="s">
        <v>374</v>
      </c>
      <c r="C1032" s="34" t="s">
        <v>1522</v>
      </c>
      <c r="D1032" s="34" t="s">
        <v>531</v>
      </c>
      <c r="E1032" s="34" t="s">
        <v>1231</v>
      </c>
      <c r="F1032" s="34" t="s">
        <v>762</v>
      </c>
      <c r="G1032" s="35">
        <v>47</v>
      </c>
      <c r="H1032" s="35">
        <v>500</v>
      </c>
    </row>
    <row r="1033" spans="1:8" ht="15" customHeight="1" x14ac:dyDescent="0.3">
      <c r="A1033" s="34" t="s">
        <v>2243</v>
      </c>
      <c r="B1033" s="34" t="s">
        <v>374</v>
      </c>
      <c r="C1033" s="34" t="s">
        <v>1522</v>
      </c>
      <c r="D1033" s="34" t="s">
        <v>531</v>
      </c>
      <c r="E1033" s="34" t="s">
        <v>1232</v>
      </c>
      <c r="F1033" s="34" t="s">
        <v>762</v>
      </c>
      <c r="G1033" s="35">
        <v>8</v>
      </c>
      <c r="H1033" s="35">
        <v>500</v>
      </c>
    </row>
    <row r="1034" spans="1:8" ht="15" customHeight="1" x14ac:dyDescent="0.3">
      <c r="A1034" s="34" t="s">
        <v>2244</v>
      </c>
      <c r="B1034" s="34" t="s">
        <v>374</v>
      </c>
      <c r="C1034" s="34" t="s">
        <v>1522</v>
      </c>
      <c r="E1034" s="34" t="s">
        <v>2245</v>
      </c>
      <c r="F1034" s="34" t="s">
        <v>767</v>
      </c>
      <c r="G1034" s="35">
        <v>0</v>
      </c>
      <c r="H1034" s="35">
        <v>30</v>
      </c>
    </row>
    <row r="1035" spans="1:8" ht="15" customHeight="1" x14ac:dyDescent="0.3">
      <c r="A1035" s="34" t="s">
        <v>2246</v>
      </c>
      <c r="B1035" s="34" t="s">
        <v>374</v>
      </c>
      <c r="C1035" s="34" t="s">
        <v>1522</v>
      </c>
      <c r="D1035" s="34" t="s">
        <v>1769</v>
      </c>
      <c r="E1035" s="34" t="s">
        <v>2247</v>
      </c>
      <c r="F1035" s="34" t="s">
        <v>780</v>
      </c>
      <c r="G1035" s="35">
        <v>32</v>
      </c>
      <c r="H1035" s="35">
        <v>45</v>
      </c>
    </row>
    <row r="1036" spans="1:8" ht="15" customHeight="1" x14ac:dyDescent="0.3">
      <c r="A1036" s="34" t="s">
        <v>2248</v>
      </c>
      <c r="B1036" s="34" t="s">
        <v>2249</v>
      </c>
      <c r="C1036" s="34" t="s">
        <v>1522</v>
      </c>
      <c r="D1036" s="34" t="s">
        <v>985</v>
      </c>
      <c r="E1036" s="34" t="s">
        <v>2250</v>
      </c>
      <c r="F1036" s="34" t="s">
        <v>762</v>
      </c>
      <c r="G1036" s="35">
        <v>7</v>
      </c>
      <c r="H1036" s="35">
        <v>40</v>
      </c>
    </row>
    <row r="1037" spans="1:8" ht="15" customHeight="1" x14ac:dyDescent="0.3">
      <c r="A1037" s="34" t="s">
        <v>2248</v>
      </c>
      <c r="B1037" s="34" t="s">
        <v>2249</v>
      </c>
      <c r="C1037" s="34" t="s">
        <v>1522</v>
      </c>
      <c r="D1037" s="34" t="s">
        <v>2251</v>
      </c>
      <c r="E1037" s="34" t="s">
        <v>2252</v>
      </c>
      <c r="F1037" s="34" t="s">
        <v>767</v>
      </c>
      <c r="G1037" s="35">
        <v>7</v>
      </c>
      <c r="H1037" s="35">
        <v>40</v>
      </c>
    </row>
    <row r="1038" spans="1:8" ht="15" customHeight="1" x14ac:dyDescent="0.3">
      <c r="A1038" s="34" t="s">
        <v>2253</v>
      </c>
      <c r="B1038" s="34" t="s">
        <v>2249</v>
      </c>
      <c r="C1038" s="34" t="s">
        <v>1522</v>
      </c>
      <c r="D1038" s="34" t="s">
        <v>944</v>
      </c>
      <c r="E1038" s="34" t="s">
        <v>1379</v>
      </c>
      <c r="F1038" s="34" t="s">
        <v>762</v>
      </c>
      <c r="G1038" s="35">
        <v>6</v>
      </c>
      <c r="H1038" s="35">
        <v>100</v>
      </c>
    </row>
    <row r="1039" spans="1:8" ht="15" customHeight="1" x14ac:dyDescent="0.3">
      <c r="A1039" s="34" t="s">
        <v>2253</v>
      </c>
      <c r="B1039" s="34" t="s">
        <v>2249</v>
      </c>
      <c r="C1039" s="34" t="s">
        <v>1522</v>
      </c>
      <c r="D1039" s="34" t="s">
        <v>944</v>
      </c>
      <c r="E1039" s="34" t="s">
        <v>1381</v>
      </c>
      <c r="F1039" s="34" t="s">
        <v>767</v>
      </c>
      <c r="G1039" s="35">
        <v>6</v>
      </c>
      <c r="H1039" s="35">
        <v>100</v>
      </c>
    </row>
    <row r="1040" spans="1:8" ht="15" customHeight="1" x14ac:dyDescent="0.3">
      <c r="A1040" s="34" t="s">
        <v>2254</v>
      </c>
      <c r="B1040" s="34" t="s">
        <v>2249</v>
      </c>
      <c r="C1040" s="34" t="s">
        <v>1522</v>
      </c>
      <c r="D1040" s="34" t="s">
        <v>807</v>
      </c>
      <c r="E1040" s="34" t="s">
        <v>2255</v>
      </c>
      <c r="F1040" s="34" t="s">
        <v>762</v>
      </c>
      <c r="G1040" s="35">
        <v>6</v>
      </c>
      <c r="H1040" s="35">
        <v>30</v>
      </c>
    </row>
    <row r="1041" spans="1:8" ht="15" customHeight="1" x14ac:dyDescent="0.3">
      <c r="A1041" s="34" t="s">
        <v>2254</v>
      </c>
      <c r="B1041" s="34" t="s">
        <v>2249</v>
      </c>
      <c r="C1041" s="34" t="s">
        <v>1522</v>
      </c>
      <c r="D1041" s="34" t="s">
        <v>807</v>
      </c>
      <c r="E1041" s="34" t="s">
        <v>2256</v>
      </c>
      <c r="F1041" s="34" t="s">
        <v>767</v>
      </c>
      <c r="G1041" s="35">
        <v>6</v>
      </c>
      <c r="H1041" s="35">
        <v>30</v>
      </c>
    </row>
    <row r="1042" spans="1:8" ht="15" customHeight="1" x14ac:dyDescent="0.3">
      <c r="A1042" s="34" t="s">
        <v>1200</v>
      </c>
      <c r="B1042" s="34" t="s">
        <v>1201</v>
      </c>
      <c r="C1042" s="34" t="s">
        <v>1522</v>
      </c>
      <c r="D1042" s="34" t="s">
        <v>1017</v>
      </c>
      <c r="E1042" s="34" t="s">
        <v>2257</v>
      </c>
      <c r="F1042" s="34" t="s">
        <v>767</v>
      </c>
      <c r="G1042" s="35">
        <v>11</v>
      </c>
      <c r="H1042" s="35">
        <v>15</v>
      </c>
    </row>
    <row r="1043" spans="1:8" ht="15" customHeight="1" x14ac:dyDescent="0.3">
      <c r="A1043" s="34" t="s">
        <v>1200</v>
      </c>
      <c r="B1043" s="34" t="s">
        <v>1201</v>
      </c>
      <c r="C1043" s="34" t="s">
        <v>1522</v>
      </c>
      <c r="D1043" s="34" t="s">
        <v>1017</v>
      </c>
      <c r="E1043" s="34" t="s">
        <v>2357</v>
      </c>
      <c r="F1043" s="34" t="s">
        <v>767</v>
      </c>
      <c r="G1043" s="35">
        <v>14</v>
      </c>
      <c r="H1043" s="35">
        <v>24</v>
      </c>
    </row>
    <row r="1044" spans="1:8" ht="15" customHeight="1" x14ac:dyDescent="0.3">
      <c r="A1044" s="34" t="s">
        <v>1200</v>
      </c>
      <c r="B1044" s="34" t="s">
        <v>1201</v>
      </c>
      <c r="C1044" s="34" t="s">
        <v>1522</v>
      </c>
      <c r="D1044" s="34" t="s">
        <v>1017</v>
      </c>
      <c r="E1044" s="34" t="s">
        <v>2358</v>
      </c>
      <c r="F1044" s="34" t="s">
        <v>767</v>
      </c>
      <c r="G1044" s="35">
        <v>20</v>
      </c>
      <c r="H1044" s="35">
        <v>20</v>
      </c>
    </row>
    <row r="1045" spans="1:8" ht="15" customHeight="1" x14ac:dyDescent="0.3">
      <c r="A1045" s="34" t="s">
        <v>1200</v>
      </c>
      <c r="B1045" s="34" t="s">
        <v>1201</v>
      </c>
      <c r="C1045" s="34" t="s">
        <v>1522</v>
      </c>
      <c r="D1045" s="34" t="s">
        <v>1017</v>
      </c>
      <c r="E1045" s="34" t="s">
        <v>2359</v>
      </c>
      <c r="F1045" s="34" t="s">
        <v>767</v>
      </c>
      <c r="G1045" s="35">
        <v>12</v>
      </c>
      <c r="H1045" s="35">
        <v>12</v>
      </c>
    </row>
    <row r="1046" spans="1:8" ht="15" customHeight="1" x14ac:dyDescent="0.3">
      <c r="A1046" s="34" t="s">
        <v>1200</v>
      </c>
      <c r="B1046" s="34" t="s">
        <v>1201</v>
      </c>
      <c r="C1046" s="34" t="s">
        <v>1522</v>
      </c>
      <c r="D1046" s="34" t="s">
        <v>1017</v>
      </c>
      <c r="E1046" s="34" t="s">
        <v>2360</v>
      </c>
      <c r="F1046" s="34" t="s">
        <v>767</v>
      </c>
      <c r="G1046" s="35">
        <v>4</v>
      </c>
      <c r="H1046" s="35">
        <v>20</v>
      </c>
    </row>
    <row r="1047" spans="1:8" ht="15" customHeight="1" x14ac:dyDescent="0.3">
      <c r="A1047" s="34" t="s">
        <v>1202</v>
      </c>
      <c r="B1047" s="34" t="s">
        <v>1201</v>
      </c>
      <c r="C1047" s="34" t="s">
        <v>1522</v>
      </c>
      <c r="D1047" s="34" t="s">
        <v>1017</v>
      </c>
      <c r="E1047" s="34" t="s">
        <v>2258</v>
      </c>
      <c r="F1047" s="34" t="s">
        <v>767</v>
      </c>
      <c r="G1047" s="35">
        <v>0</v>
      </c>
      <c r="H1047" s="35">
        <v>20</v>
      </c>
    </row>
    <row r="1048" spans="1:8" ht="15" customHeight="1" x14ac:dyDescent="0.3">
      <c r="A1048" s="34" t="s">
        <v>1200</v>
      </c>
      <c r="B1048" s="34" t="s">
        <v>1201</v>
      </c>
      <c r="C1048" s="34" t="s">
        <v>1522</v>
      </c>
      <c r="D1048" s="34" t="s">
        <v>1017</v>
      </c>
      <c r="E1048" s="34" t="s">
        <v>2259</v>
      </c>
      <c r="F1048" s="34" t="s">
        <v>767</v>
      </c>
      <c r="G1048" s="35">
        <v>14</v>
      </c>
      <c r="H1048" s="35">
        <v>15</v>
      </c>
    </row>
    <row r="1049" spans="1:8" ht="15" customHeight="1" x14ac:dyDescent="0.3">
      <c r="A1049" s="34" t="s">
        <v>1200</v>
      </c>
      <c r="B1049" s="34" t="s">
        <v>1201</v>
      </c>
      <c r="C1049" s="34" t="s">
        <v>1522</v>
      </c>
      <c r="D1049" s="34" t="s">
        <v>1017</v>
      </c>
      <c r="E1049" s="34" t="s">
        <v>2260</v>
      </c>
      <c r="F1049" s="34" t="s">
        <v>767</v>
      </c>
      <c r="G1049" s="35">
        <v>20</v>
      </c>
      <c r="H1049" s="35">
        <v>30</v>
      </c>
    </row>
    <row r="1050" spans="1:8" ht="15" customHeight="1" x14ac:dyDescent="0.3">
      <c r="A1050" s="34" t="s">
        <v>1200</v>
      </c>
      <c r="B1050" s="34" t="s">
        <v>1201</v>
      </c>
      <c r="C1050" s="34" t="s">
        <v>1522</v>
      </c>
      <c r="D1050" s="34" t="s">
        <v>1017</v>
      </c>
      <c r="E1050" s="34" t="s">
        <v>2361</v>
      </c>
      <c r="F1050" s="34" t="s">
        <v>767</v>
      </c>
      <c r="G1050" s="35">
        <v>4</v>
      </c>
      <c r="H1050" s="35">
        <v>12</v>
      </c>
    </row>
    <row r="1051" spans="1:8" ht="15" customHeight="1" x14ac:dyDescent="0.3">
      <c r="A1051" s="34" t="s">
        <v>1203</v>
      </c>
      <c r="B1051" s="34" t="s">
        <v>1204</v>
      </c>
      <c r="C1051" s="34" t="s">
        <v>1522</v>
      </c>
      <c r="D1051" s="34" t="s">
        <v>808</v>
      </c>
      <c r="E1051" s="34" t="s">
        <v>1205</v>
      </c>
      <c r="F1051" s="34" t="s">
        <v>762</v>
      </c>
      <c r="G1051" s="35">
        <v>5</v>
      </c>
      <c r="H1051" s="35">
        <v>16</v>
      </c>
    </row>
    <row r="1052" spans="1:8" ht="15" customHeight="1" x14ac:dyDescent="0.3">
      <c r="A1052" s="34" t="s">
        <v>1206</v>
      </c>
      <c r="B1052" s="34" t="s">
        <v>1207</v>
      </c>
      <c r="C1052" s="34" t="s">
        <v>1522</v>
      </c>
      <c r="D1052" s="34" t="s">
        <v>277</v>
      </c>
      <c r="E1052" s="34" t="s">
        <v>2261</v>
      </c>
      <c r="F1052" s="34" t="s">
        <v>776</v>
      </c>
      <c r="G1052" s="35">
        <v>4</v>
      </c>
      <c r="H1052" s="35">
        <v>100</v>
      </c>
    </row>
    <row r="1053" spans="1:8" ht="15" customHeight="1" x14ac:dyDescent="0.3">
      <c r="A1053" s="34" t="s">
        <v>1206</v>
      </c>
      <c r="B1053" s="34" t="s">
        <v>1207</v>
      </c>
      <c r="C1053" s="34" t="s">
        <v>1522</v>
      </c>
      <c r="D1053" s="34" t="s">
        <v>277</v>
      </c>
      <c r="E1053" s="34" t="s">
        <v>2262</v>
      </c>
      <c r="F1053" s="34" t="s">
        <v>776</v>
      </c>
      <c r="G1053" s="35">
        <v>1</v>
      </c>
      <c r="H1053" s="35">
        <v>100</v>
      </c>
    </row>
    <row r="1054" spans="1:8" ht="15" customHeight="1" x14ac:dyDescent="0.3">
      <c r="A1054" s="34" t="s">
        <v>2263</v>
      </c>
      <c r="B1054" s="34" t="s">
        <v>2264</v>
      </c>
      <c r="C1054" s="34" t="s">
        <v>1522</v>
      </c>
      <c r="D1054" s="34" t="s">
        <v>803</v>
      </c>
      <c r="E1054" s="34" t="s">
        <v>2265</v>
      </c>
      <c r="F1054" s="34" t="s">
        <v>762</v>
      </c>
      <c r="G1054" s="35">
        <v>5</v>
      </c>
      <c r="H1054" s="35">
        <v>30</v>
      </c>
    </row>
    <row r="1055" spans="1:8" ht="15" customHeight="1" x14ac:dyDescent="0.3">
      <c r="A1055" s="34" t="s">
        <v>2263</v>
      </c>
      <c r="B1055" s="34" t="s">
        <v>2264</v>
      </c>
      <c r="C1055" s="34" t="s">
        <v>1522</v>
      </c>
      <c r="D1055" s="34" t="s">
        <v>803</v>
      </c>
      <c r="E1055" s="34" t="s">
        <v>2266</v>
      </c>
      <c r="F1055" s="34" t="s">
        <v>767</v>
      </c>
      <c r="G1055" s="35">
        <v>5</v>
      </c>
      <c r="H1055" s="35">
        <v>30</v>
      </c>
    </row>
    <row r="1056" spans="1:8" ht="15" customHeight="1" x14ac:dyDescent="0.3">
      <c r="A1056" s="34" t="s">
        <v>1208</v>
      </c>
      <c r="B1056" s="34" t="s">
        <v>1209</v>
      </c>
      <c r="C1056" s="34" t="s">
        <v>1522</v>
      </c>
      <c r="D1056" s="34" t="s">
        <v>850</v>
      </c>
      <c r="E1056" s="34" t="s">
        <v>2267</v>
      </c>
      <c r="F1056" s="34" t="s">
        <v>776</v>
      </c>
      <c r="G1056" s="35">
        <v>0</v>
      </c>
      <c r="H1056" s="35">
        <v>40</v>
      </c>
    </row>
    <row r="1057" spans="1:8" ht="15" customHeight="1" x14ac:dyDescent="0.3">
      <c r="A1057" s="34" t="s">
        <v>1210</v>
      </c>
      <c r="B1057" s="34" t="s">
        <v>1211</v>
      </c>
      <c r="C1057" s="34" t="s">
        <v>1522</v>
      </c>
      <c r="D1057" s="34" t="s">
        <v>803</v>
      </c>
      <c r="E1057" s="34" t="s">
        <v>2268</v>
      </c>
      <c r="F1057" s="34" t="s">
        <v>762</v>
      </c>
      <c r="G1057" s="35">
        <v>1</v>
      </c>
      <c r="H1057" s="35">
        <v>1</v>
      </c>
    </row>
    <row r="1058" spans="1:8" ht="15" customHeight="1" x14ac:dyDescent="0.3">
      <c r="A1058" s="34" t="s">
        <v>2269</v>
      </c>
      <c r="B1058" s="34" t="s">
        <v>522</v>
      </c>
      <c r="C1058" s="34" t="s">
        <v>1522</v>
      </c>
      <c r="D1058" s="34" t="s">
        <v>535</v>
      </c>
      <c r="E1058" s="34" t="s">
        <v>2270</v>
      </c>
      <c r="F1058" s="34" t="s">
        <v>767</v>
      </c>
      <c r="G1058" s="35">
        <v>7</v>
      </c>
      <c r="H1058" s="35">
        <v>27</v>
      </c>
    </row>
    <row r="1059" spans="1:8" ht="15" customHeight="1" x14ac:dyDescent="0.3">
      <c r="A1059" s="34" t="s">
        <v>2269</v>
      </c>
      <c r="B1059" s="34" t="s">
        <v>522</v>
      </c>
      <c r="C1059" s="34" t="s">
        <v>1522</v>
      </c>
      <c r="D1059" s="34" t="s">
        <v>535</v>
      </c>
      <c r="E1059" s="34" t="s">
        <v>2271</v>
      </c>
      <c r="F1059" s="34" t="s">
        <v>767</v>
      </c>
      <c r="G1059" s="35">
        <v>3</v>
      </c>
      <c r="H1059" s="35">
        <v>100</v>
      </c>
    </row>
    <row r="1060" spans="1:8" ht="15" customHeight="1" x14ac:dyDescent="0.3">
      <c r="A1060" s="34" t="s">
        <v>2272</v>
      </c>
      <c r="B1060" s="34" t="s">
        <v>2273</v>
      </c>
      <c r="C1060" s="34" t="s">
        <v>1522</v>
      </c>
      <c r="E1060" s="34" t="s">
        <v>2274</v>
      </c>
      <c r="F1060" s="34" t="s">
        <v>762</v>
      </c>
      <c r="G1060" s="35">
        <v>25</v>
      </c>
      <c r="H1060" s="35">
        <v>40</v>
      </c>
    </row>
    <row r="1061" spans="1:8" ht="15" customHeight="1" x14ac:dyDescent="0.3">
      <c r="A1061" s="34" t="s">
        <v>1212</v>
      </c>
      <c r="B1061" s="34" t="s">
        <v>1213</v>
      </c>
      <c r="C1061" s="34" t="s">
        <v>1522</v>
      </c>
      <c r="D1061" s="34" t="s">
        <v>802</v>
      </c>
      <c r="E1061" s="34" t="s">
        <v>1214</v>
      </c>
      <c r="F1061" s="34" t="s">
        <v>767</v>
      </c>
      <c r="G1061" s="35">
        <v>4</v>
      </c>
      <c r="H1061" s="35">
        <v>100</v>
      </c>
    </row>
    <row r="1062" spans="1:8" ht="15" customHeight="1" x14ac:dyDescent="0.3">
      <c r="A1062" s="34" t="s">
        <v>1212</v>
      </c>
      <c r="B1062" s="34" t="s">
        <v>1213</v>
      </c>
      <c r="C1062" s="34" t="s">
        <v>1522</v>
      </c>
      <c r="D1062" s="34" t="s">
        <v>802</v>
      </c>
      <c r="E1062" s="34" t="s">
        <v>1215</v>
      </c>
      <c r="F1062" s="34" t="s">
        <v>767</v>
      </c>
      <c r="G1062" s="35">
        <v>22</v>
      </c>
      <c r="H1062" s="35">
        <v>100</v>
      </c>
    </row>
    <row r="1063" spans="1:8" ht="15" customHeight="1" x14ac:dyDescent="0.3">
      <c r="A1063" s="34" t="s">
        <v>2275</v>
      </c>
      <c r="B1063" s="34" t="s">
        <v>519</v>
      </c>
      <c r="C1063" s="34" t="s">
        <v>1522</v>
      </c>
      <c r="D1063" s="34" t="s">
        <v>985</v>
      </c>
      <c r="E1063" s="34" t="s">
        <v>2276</v>
      </c>
      <c r="F1063" s="34" t="s">
        <v>762</v>
      </c>
      <c r="G1063" s="35">
        <v>28</v>
      </c>
      <c r="H1063" s="35">
        <v>40</v>
      </c>
    </row>
    <row r="1064" spans="1:8" ht="15" customHeight="1" x14ac:dyDescent="0.3">
      <c r="A1064" s="34" t="s">
        <v>2275</v>
      </c>
      <c r="B1064" s="34" t="s">
        <v>519</v>
      </c>
      <c r="C1064" s="34" t="s">
        <v>1522</v>
      </c>
      <c r="D1064" s="34" t="s">
        <v>985</v>
      </c>
      <c r="E1064" s="34" t="s">
        <v>2277</v>
      </c>
      <c r="F1064" s="34" t="s">
        <v>767</v>
      </c>
      <c r="G1064" s="35">
        <v>28</v>
      </c>
      <c r="H1064" s="35">
        <v>40</v>
      </c>
    </row>
    <row r="1065" spans="1:8" ht="15" customHeight="1" x14ac:dyDescent="0.3">
      <c r="A1065" s="34" t="s">
        <v>2275</v>
      </c>
      <c r="B1065" s="34" t="s">
        <v>519</v>
      </c>
      <c r="C1065" s="34" t="s">
        <v>1522</v>
      </c>
      <c r="D1065" s="34" t="s">
        <v>985</v>
      </c>
      <c r="E1065" s="34" t="s">
        <v>2278</v>
      </c>
      <c r="F1065" s="34" t="s">
        <v>762</v>
      </c>
      <c r="G1065" s="35">
        <v>7</v>
      </c>
      <c r="H1065" s="35">
        <v>100</v>
      </c>
    </row>
    <row r="1066" spans="1:8" ht="15" customHeight="1" x14ac:dyDescent="0.3">
      <c r="A1066" s="34" t="s">
        <v>2275</v>
      </c>
      <c r="B1066" s="34" t="s">
        <v>519</v>
      </c>
      <c r="C1066" s="34" t="s">
        <v>1522</v>
      </c>
      <c r="D1066" s="34" t="s">
        <v>985</v>
      </c>
      <c r="E1066" s="34" t="s">
        <v>2279</v>
      </c>
      <c r="F1066" s="34" t="s">
        <v>767</v>
      </c>
      <c r="G1066" s="35">
        <v>7</v>
      </c>
      <c r="H1066" s="35">
        <v>100</v>
      </c>
    </row>
    <row r="1067" spans="1:8" ht="15" customHeight="1" x14ac:dyDescent="0.3">
      <c r="A1067" s="34" t="s">
        <v>2280</v>
      </c>
      <c r="B1067" s="34" t="s">
        <v>518</v>
      </c>
      <c r="C1067" s="34" t="s">
        <v>1522</v>
      </c>
      <c r="D1067" s="34" t="s">
        <v>803</v>
      </c>
      <c r="E1067" s="34" t="s">
        <v>2281</v>
      </c>
      <c r="F1067" s="34" t="s">
        <v>762</v>
      </c>
      <c r="G1067" s="35">
        <v>28</v>
      </c>
      <c r="H1067" s="35">
        <v>40</v>
      </c>
    </row>
    <row r="1068" spans="1:8" ht="15" customHeight="1" x14ac:dyDescent="0.3">
      <c r="A1068" s="34" t="s">
        <v>2280</v>
      </c>
      <c r="B1068" s="34" t="s">
        <v>518</v>
      </c>
      <c r="C1068" s="34" t="s">
        <v>1522</v>
      </c>
      <c r="D1068" s="34" t="s">
        <v>803</v>
      </c>
      <c r="E1068" s="34" t="s">
        <v>2282</v>
      </c>
      <c r="F1068" s="34" t="s">
        <v>767</v>
      </c>
      <c r="G1068" s="35">
        <v>28</v>
      </c>
      <c r="H1068" s="35">
        <v>40</v>
      </c>
    </row>
    <row r="1069" spans="1:8" ht="15" customHeight="1" x14ac:dyDescent="0.3">
      <c r="A1069" s="34" t="s">
        <v>2280</v>
      </c>
      <c r="B1069" s="34" t="s">
        <v>518</v>
      </c>
      <c r="C1069" s="34" t="s">
        <v>1522</v>
      </c>
      <c r="D1069" s="34" t="s">
        <v>803</v>
      </c>
      <c r="E1069" s="34" t="s">
        <v>2283</v>
      </c>
      <c r="F1069" s="34" t="s">
        <v>762</v>
      </c>
      <c r="G1069" s="35">
        <v>5</v>
      </c>
      <c r="H1069" s="35">
        <v>100</v>
      </c>
    </row>
    <row r="1070" spans="1:8" ht="15" customHeight="1" x14ac:dyDescent="0.3">
      <c r="A1070" s="34" t="s">
        <v>2280</v>
      </c>
      <c r="B1070" s="34" t="s">
        <v>518</v>
      </c>
      <c r="C1070" s="34" t="s">
        <v>1522</v>
      </c>
      <c r="D1070" s="34" t="s">
        <v>803</v>
      </c>
      <c r="E1070" s="34" t="s">
        <v>2284</v>
      </c>
      <c r="F1070" s="34" t="s">
        <v>767</v>
      </c>
      <c r="G1070" s="35">
        <v>5</v>
      </c>
      <c r="H1070" s="35">
        <v>100</v>
      </c>
    </row>
    <row r="1071" spans="1:8" ht="15" customHeight="1" x14ac:dyDescent="0.3">
      <c r="A1071" s="34" t="s">
        <v>1216</v>
      </c>
      <c r="B1071" s="34" t="s">
        <v>271</v>
      </c>
      <c r="C1071" s="34" t="s">
        <v>1522</v>
      </c>
      <c r="D1071" s="34" t="s">
        <v>803</v>
      </c>
      <c r="E1071" s="34" t="s">
        <v>2285</v>
      </c>
      <c r="F1071" s="34" t="s">
        <v>762</v>
      </c>
      <c r="G1071" s="35">
        <v>68</v>
      </c>
      <c r="H1071" s="35">
        <v>90</v>
      </c>
    </row>
    <row r="1072" spans="1:8" ht="15" customHeight="1" x14ac:dyDescent="0.3">
      <c r="A1072" s="34" t="s">
        <v>1216</v>
      </c>
      <c r="B1072" s="34" t="s">
        <v>271</v>
      </c>
      <c r="C1072" s="34" t="s">
        <v>1522</v>
      </c>
      <c r="D1072" s="34" t="s">
        <v>803</v>
      </c>
      <c r="E1072" s="34" t="s">
        <v>1260</v>
      </c>
      <c r="F1072" s="34" t="s">
        <v>762</v>
      </c>
      <c r="G1072" s="35">
        <v>14</v>
      </c>
      <c r="H1072" s="35">
        <v>100</v>
      </c>
    </row>
    <row r="1073" spans="1:8" ht="15" customHeight="1" x14ac:dyDescent="0.3">
      <c r="A1073" s="34" t="s">
        <v>1217</v>
      </c>
      <c r="B1073" s="34" t="s">
        <v>1218</v>
      </c>
      <c r="C1073" s="34" t="s">
        <v>1522</v>
      </c>
      <c r="D1073" s="34" t="s">
        <v>850</v>
      </c>
      <c r="E1073" s="34" t="s">
        <v>1220</v>
      </c>
      <c r="F1073" s="34" t="s">
        <v>762</v>
      </c>
      <c r="G1073" s="35">
        <v>8</v>
      </c>
      <c r="H1073" s="35">
        <v>40</v>
      </c>
    </row>
    <row r="1074" spans="1:8" ht="15" customHeight="1" x14ac:dyDescent="0.3">
      <c r="A1074" s="34" t="s">
        <v>1217</v>
      </c>
      <c r="B1074" s="34" t="s">
        <v>1218</v>
      </c>
      <c r="C1074" s="34" t="s">
        <v>1522</v>
      </c>
      <c r="D1074" s="34" t="s">
        <v>850</v>
      </c>
      <c r="E1074" s="34" t="s">
        <v>1219</v>
      </c>
      <c r="F1074" s="34" t="s">
        <v>762</v>
      </c>
      <c r="G1074" s="35">
        <v>25</v>
      </c>
      <c r="H1074" s="35">
        <v>40</v>
      </c>
    </row>
    <row r="1075" spans="1:8" ht="15" customHeight="1" x14ac:dyDescent="0.3">
      <c r="A1075" s="34" t="s">
        <v>1221</v>
      </c>
      <c r="B1075" s="34" t="s">
        <v>83</v>
      </c>
      <c r="C1075" s="34" t="s">
        <v>1522</v>
      </c>
      <c r="D1075" s="34" t="s">
        <v>904</v>
      </c>
      <c r="E1075" s="34" t="s">
        <v>2286</v>
      </c>
      <c r="F1075" s="34" t="s">
        <v>762</v>
      </c>
      <c r="G1075" s="35">
        <v>63</v>
      </c>
      <c r="H1075" s="35">
        <v>90</v>
      </c>
    </row>
    <row r="1076" spans="1:8" ht="15" customHeight="1" x14ac:dyDescent="0.3">
      <c r="A1076" s="34" t="s">
        <v>1221</v>
      </c>
      <c r="B1076" s="34" t="s">
        <v>83</v>
      </c>
      <c r="C1076" s="34" t="s">
        <v>1522</v>
      </c>
      <c r="D1076" s="34" t="s">
        <v>904</v>
      </c>
      <c r="E1076" s="34" t="s">
        <v>2287</v>
      </c>
      <c r="F1076" s="34" t="s">
        <v>767</v>
      </c>
      <c r="G1076" s="35">
        <v>35</v>
      </c>
      <c r="H1076" s="35">
        <v>40</v>
      </c>
    </row>
    <row r="1077" spans="1:8" ht="15" customHeight="1" x14ac:dyDescent="0.3">
      <c r="A1077" s="34" t="s">
        <v>1221</v>
      </c>
      <c r="B1077" s="34" t="s">
        <v>83</v>
      </c>
      <c r="C1077" s="34" t="s">
        <v>1522</v>
      </c>
      <c r="D1077" s="34" t="s">
        <v>904</v>
      </c>
      <c r="E1077" s="34" t="s">
        <v>2288</v>
      </c>
      <c r="F1077" s="34" t="s">
        <v>767</v>
      </c>
      <c r="G1077" s="35">
        <v>28</v>
      </c>
      <c r="H1077" s="35">
        <v>40</v>
      </c>
    </row>
    <row r="1078" spans="1:8" ht="15" customHeight="1" x14ac:dyDescent="0.3">
      <c r="A1078" s="34" t="s">
        <v>1221</v>
      </c>
      <c r="B1078" s="34" t="s">
        <v>83</v>
      </c>
      <c r="C1078" s="34" t="s">
        <v>1522</v>
      </c>
      <c r="D1078" s="34" t="s">
        <v>846</v>
      </c>
      <c r="E1078" s="34" t="s">
        <v>2289</v>
      </c>
      <c r="F1078" s="34" t="s">
        <v>762</v>
      </c>
      <c r="G1078" s="35">
        <v>191</v>
      </c>
      <c r="H1078" s="35">
        <v>230</v>
      </c>
    </row>
    <row r="1079" spans="1:8" ht="15" customHeight="1" x14ac:dyDescent="0.3">
      <c r="A1079" s="34" t="s">
        <v>1221</v>
      </c>
      <c r="B1079" s="34" t="s">
        <v>83</v>
      </c>
      <c r="C1079" s="34" t="s">
        <v>1522</v>
      </c>
      <c r="D1079" s="34" t="s">
        <v>846</v>
      </c>
      <c r="E1079" s="34" t="s">
        <v>2290</v>
      </c>
      <c r="F1079" s="34" t="s">
        <v>767</v>
      </c>
      <c r="G1079" s="35">
        <v>46</v>
      </c>
      <c r="H1079" s="35">
        <v>46</v>
      </c>
    </row>
    <row r="1080" spans="1:8" ht="15" customHeight="1" x14ac:dyDescent="0.3">
      <c r="A1080" s="34" t="s">
        <v>1221</v>
      </c>
      <c r="B1080" s="34" t="s">
        <v>83</v>
      </c>
      <c r="C1080" s="34" t="s">
        <v>1522</v>
      </c>
      <c r="D1080" s="34" t="s">
        <v>846</v>
      </c>
      <c r="E1080" s="34" t="s">
        <v>2291</v>
      </c>
      <c r="F1080" s="34" t="s">
        <v>767</v>
      </c>
      <c r="G1080" s="35">
        <v>50</v>
      </c>
      <c r="H1080" s="35">
        <v>52</v>
      </c>
    </row>
    <row r="1081" spans="1:8" ht="15" customHeight="1" x14ac:dyDescent="0.3">
      <c r="A1081" s="34" t="s">
        <v>1221</v>
      </c>
      <c r="B1081" s="34" t="s">
        <v>83</v>
      </c>
      <c r="C1081" s="34" t="s">
        <v>1522</v>
      </c>
      <c r="D1081" s="34" t="s">
        <v>846</v>
      </c>
      <c r="E1081" s="34" t="s">
        <v>2292</v>
      </c>
      <c r="F1081" s="34" t="s">
        <v>767</v>
      </c>
      <c r="G1081" s="35">
        <v>50</v>
      </c>
      <c r="H1081" s="35">
        <v>51</v>
      </c>
    </row>
    <row r="1082" spans="1:8" ht="15" customHeight="1" x14ac:dyDescent="0.3">
      <c r="A1082" s="34" t="s">
        <v>2293</v>
      </c>
      <c r="B1082" s="34" t="s">
        <v>83</v>
      </c>
      <c r="C1082" s="34" t="s">
        <v>1522</v>
      </c>
      <c r="D1082" s="34" t="s">
        <v>849</v>
      </c>
      <c r="E1082" s="34" t="s">
        <v>2294</v>
      </c>
      <c r="F1082" s="34" t="s">
        <v>762</v>
      </c>
      <c r="G1082" s="35">
        <v>12</v>
      </c>
      <c r="H1082" s="35">
        <v>20</v>
      </c>
    </row>
    <row r="1083" spans="1:8" ht="15" customHeight="1" x14ac:dyDescent="0.3">
      <c r="A1083" s="34" t="s">
        <v>2293</v>
      </c>
      <c r="B1083" s="34" t="s">
        <v>83</v>
      </c>
      <c r="C1083" s="34" t="s">
        <v>1522</v>
      </c>
      <c r="D1083" s="34" t="s">
        <v>849</v>
      </c>
      <c r="E1083" s="34" t="s">
        <v>2295</v>
      </c>
      <c r="F1083" s="34" t="s">
        <v>767</v>
      </c>
      <c r="G1083" s="35">
        <v>12</v>
      </c>
      <c r="H1083" s="35">
        <v>20</v>
      </c>
    </row>
    <row r="1084" spans="1:8" ht="15" customHeight="1" x14ac:dyDescent="0.3">
      <c r="A1084" s="34" t="s">
        <v>1221</v>
      </c>
      <c r="B1084" s="34" t="s">
        <v>83</v>
      </c>
      <c r="C1084" s="34" t="s">
        <v>1522</v>
      </c>
      <c r="D1084" s="34" t="s">
        <v>904</v>
      </c>
      <c r="E1084" s="34" t="s">
        <v>1251</v>
      </c>
      <c r="F1084" s="34" t="s">
        <v>762</v>
      </c>
      <c r="G1084" s="35">
        <v>206</v>
      </c>
      <c r="H1084" s="35">
        <v>300</v>
      </c>
    </row>
    <row r="1085" spans="1:8" ht="15" customHeight="1" x14ac:dyDescent="0.3">
      <c r="A1085" s="34" t="s">
        <v>1221</v>
      </c>
      <c r="B1085" s="34" t="s">
        <v>83</v>
      </c>
      <c r="C1085" s="34" t="s">
        <v>1522</v>
      </c>
      <c r="D1085" s="34" t="s">
        <v>904</v>
      </c>
      <c r="E1085" s="34" t="s">
        <v>1253</v>
      </c>
      <c r="F1085" s="34" t="s">
        <v>767</v>
      </c>
      <c r="G1085" s="35">
        <v>206</v>
      </c>
      <c r="H1085" s="35">
        <v>300</v>
      </c>
    </row>
    <row r="1086" spans="1:8" ht="15" customHeight="1" x14ac:dyDescent="0.3">
      <c r="A1086" s="34" t="s">
        <v>1221</v>
      </c>
      <c r="B1086" s="34" t="s">
        <v>83</v>
      </c>
      <c r="C1086" s="34" t="s">
        <v>1522</v>
      </c>
      <c r="D1086" s="34" t="s">
        <v>904</v>
      </c>
      <c r="E1086" s="34" t="s">
        <v>1250</v>
      </c>
      <c r="F1086" s="34" t="s">
        <v>762</v>
      </c>
      <c r="G1086" s="35">
        <v>113</v>
      </c>
      <c r="H1086" s="35">
        <v>200</v>
      </c>
    </row>
    <row r="1087" spans="1:8" ht="15" customHeight="1" x14ac:dyDescent="0.3">
      <c r="A1087" s="34" t="s">
        <v>1221</v>
      </c>
      <c r="B1087" s="34" t="s">
        <v>83</v>
      </c>
      <c r="C1087" s="34" t="s">
        <v>1522</v>
      </c>
      <c r="D1087" s="34" t="s">
        <v>904</v>
      </c>
      <c r="E1087" s="34" t="s">
        <v>1252</v>
      </c>
      <c r="F1087" s="34" t="s">
        <v>767</v>
      </c>
      <c r="G1087" s="35">
        <v>113</v>
      </c>
      <c r="H1087" s="35">
        <v>200</v>
      </c>
    </row>
    <row r="1088" spans="1:8" ht="15" customHeight="1" x14ac:dyDescent="0.3">
      <c r="A1088" s="34" t="s">
        <v>1221</v>
      </c>
      <c r="B1088" s="34" t="s">
        <v>83</v>
      </c>
      <c r="C1088" s="34" t="s">
        <v>1522</v>
      </c>
      <c r="D1088" s="34" t="s">
        <v>846</v>
      </c>
      <c r="E1088" s="34" t="s">
        <v>2296</v>
      </c>
      <c r="F1088" s="34" t="s">
        <v>767</v>
      </c>
      <c r="G1088" s="35">
        <v>42</v>
      </c>
      <c r="H1088" s="35">
        <v>50</v>
      </c>
    </row>
    <row r="1089" spans="1:8" ht="15" customHeight="1" x14ac:dyDescent="0.3">
      <c r="A1089" s="34" t="s">
        <v>1221</v>
      </c>
      <c r="B1089" s="34" t="s">
        <v>83</v>
      </c>
      <c r="C1089" s="34" t="s">
        <v>1522</v>
      </c>
      <c r="D1089" s="34" t="s">
        <v>846</v>
      </c>
      <c r="E1089" s="34" t="s">
        <v>1222</v>
      </c>
      <c r="F1089" s="34" t="s">
        <v>776</v>
      </c>
      <c r="G1089" s="35">
        <v>5</v>
      </c>
      <c r="H1089" s="35">
        <v>100</v>
      </c>
    </row>
    <row r="1090" spans="1:8" ht="15" customHeight="1" x14ac:dyDescent="0.3">
      <c r="A1090" s="34" t="s">
        <v>1221</v>
      </c>
      <c r="B1090" s="34" t="s">
        <v>83</v>
      </c>
      <c r="C1090" s="34" t="s">
        <v>1522</v>
      </c>
      <c r="D1090" s="34" t="s">
        <v>846</v>
      </c>
      <c r="E1090" s="34" t="s">
        <v>1223</v>
      </c>
      <c r="F1090" s="34" t="s">
        <v>776</v>
      </c>
      <c r="G1090" s="35">
        <v>5</v>
      </c>
      <c r="H1090" s="35">
        <v>100</v>
      </c>
    </row>
    <row r="1091" spans="1:8" ht="15" customHeight="1" x14ac:dyDescent="0.3">
      <c r="A1091" s="34" t="s">
        <v>2297</v>
      </c>
      <c r="B1091" s="34" t="s">
        <v>83</v>
      </c>
      <c r="C1091" s="34" t="s">
        <v>1522</v>
      </c>
      <c r="D1091" s="34" t="s">
        <v>831</v>
      </c>
      <c r="E1091" s="34" t="s">
        <v>2298</v>
      </c>
      <c r="F1091" s="34" t="s">
        <v>762</v>
      </c>
      <c r="G1091" s="35">
        <v>33</v>
      </c>
      <c r="H1091" s="35">
        <v>50</v>
      </c>
    </row>
    <row r="1092" spans="1:8" ht="15" customHeight="1" x14ac:dyDescent="0.3">
      <c r="A1092" s="34" t="s">
        <v>2297</v>
      </c>
      <c r="B1092" s="34" t="s">
        <v>83</v>
      </c>
      <c r="C1092" s="34" t="s">
        <v>1522</v>
      </c>
      <c r="D1092" s="34" t="s">
        <v>831</v>
      </c>
      <c r="E1092" s="34" t="s">
        <v>2299</v>
      </c>
      <c r="F1092" s="34" t="s">
        <v>767</v>
      </c>
      <c r="G1092" s="35">
        <v>33</v>
      </c>
      <c r="H1092" s="35">
        <v>50</v>
      </c>
    </row>
    <row r="1093" spans="1:8" ht="15" customHeight="1" x14ac:dyDescent="0.3">
      <c r="A1093" s="34" t="s">
        <v>2300</v>
      </c>
      <c r="B1093" s="34" t="s">
        <v>2301</v>
      </c>
      <c r="C1093" s="34" t="s">
        <v>1522</v>
      </c>
      <c r="D1093" s="34" t="s">
        <v>2302</v>
      </c>
      <c r="E1093" s="34" t="s">
        <v>2303</v>
      </c>
      <c r="F1093" s="34" t="s">
        <v>762</v>
      </c>
      <c r="G1093" s="35">
        <v>22</v>
      </c>
      <c r="H1093" s="35">
        <v>30</v>
      </c>
    </row>
    <row r="1094" spans="1:8" ht="15" customHeight="1" x14ac:dyDescent="0.3">
      <c r="A1094" s="34" t="s">
        <v>2300</v>
      </c>
      <c r="B1094" s="34" t="s">
        <v>2301</v>
      </c>
      <c r="C1094" s="34" t="s">
        <v>1522</v>
      </c>
      <c r="D1094" s="34" t="s">
        <v>2302</v>
      </c>
      <c r="E1094" s="34" t="s">
        <v>2304</v>
      </c>
      <c r="F1094" s="34" t="s">
        <v>767</v>
      </c>
      <c r="G1094" s="35">
        <v>22</v>
      </c>
      <c r="H1094" s="35">
        <v>30</v>
      </c>
    </row>
    <row r="1095" spans="1:8" ht="15" customHeight="1" x14ac:dyDescent="0.3">
      <c r="A1095" s="34" t="s">
        <v>2305</v>
      </c>
      <c r="B1095" s="34" t="s">
        <v>2306</v>
      </c>
      <c r="C1095" s="34" t="s">
        <v>1522</v>
      </c>
      <c r="D1095" s="34" t="s">
        <v>802</v>
      </c>
      <c r="E1095" s="34" t="s">
        <v>2307</v>
      </c>
      <c r="F1095" s="34" t="s">
        <v>767</v>
      </c>
      <c r="G1095" s="35">
        <v>15</v>
      </c>
      <c r="H1095" s="35">
        <v>30</v>
      </c>
    </row>
    <row r="1096" spans="1:8" ht="15" customHeight="1" x14ac:dyDescent="0.3">
      <c r="A1096" s="34" t="s">
        <v>1224</v>
      </c>
      <c r="B1096" s="34" t="s">
        <v>273</v>
      </c>
      <c r="C1096" s="34" t="s">
        <v>1522</v>
      </c>
      <c r="D1096" s="34" t="s">
        <v>277</v>
      </c>
      <c r="E1096" s="34" t="s">
        <v>1336</v>
      </c>
      <c r="F1096" s="34" t="s">
        <v>762</v>
      </c>
      <c r="G1096" s="35">
        <v>14</v>
      </c>
      <c r="H1096" s="35">
        <v>100</v>
      </c>
    </row>
    <row r="1097" spans="1:8" ht="15" customHeight="1" x14ac:dyDescent="0.3">
      <c r="A1097" s="34" t="s">
        <v>1224</v>
      </c>
      <c r="B1097" s="34" t="s">
        <v>273</v>
      </c>
      <c r="C1097" s="34" t="s">
        <v>1522</v>
      </c>
      <c r="D1097" s="34" t="s">
        <v>277</v>
      </c>
      <c r="E1097" s="34" t="s">
        <v>1338</v>
      </c>
      <c r="F1097" s="34" t="s">
        <v>767</v>
      </c>
      <c r="G1097" s="35">
        <v>14</v>
      </c>
      <c r="H1097" s="35">
        <v>100</v>
      </c>
    </row>
    <row r="1098" spans="1:8" ht="15" customHeight="1" x14ac:dyDescent="0.3">
      <c r="A1098" s="34" t="s">
        <v>1224</v>
      </c>
      <c r="B1098" s="34" t="s">
        <v>273</v>
      </c>
      <c r="C1098" s="34" t="s">
        <v>1522</v>
      </c>
      <c r="D1098" s="34" t="s">
        <v>277</v>
      </c>
      <c r="E1098" s="34" t="s">
        <v>1337</v>
      </c>
      <c r="F1098" s="34" t="s">
        <v>762</v>
      </c>
      <c r="G1098" s="35">
        <v>10</v>
      </c>
      <c r="H1098" s="35">
        <v>100</v>
      </c>
    </row>
    <row r="1099" spans="1:8" ht="15" customHeight="1" x14ac:dyDescent="0.3">
      <c r="A1099" s="34" t="s">
        <v>1224</v>
      </c>
      <c r="B1099" s="34" t="s">
        <v>273</v>
      </c>
      <c r="C1099" s="34" t="s">
        <v>1522</v>
      </c>
      <c r="D1099" s="34" t="s">
        <v>277</v>
      </c>
      <c r="E1099" s="34" t="s">
        <v>1339</v>
      </c>
      <c r="F1099" s="34" t="s">
        <v>767</v>
      </c>
      <c r="G1099" s="35">
        <v>10</v>
      </c>
      <c r="H1099" s="35">
        <v>100</v>
      </c>
    </row>
    <row r="1100" spans="1:8" ht="15" customHeight="1" x14ac:dyDescent="0.3">
      <c r="A1100" s="34" t="s">
        <v>1224</v>
      </c>
      <c r="B1100" s="34" t="s">
        <v>273</v>
      </c>
      <c r="C1100" s="34" t="s">
        <v>1522</v>
      </c>
      <c r="D1100" s="34" t="s">
        <v>277</v>
      </c>
      <c r="E1100" s="34" t="s">
        <v>2308</v>
      </c>
      <c r="F1100" s="34" t="s">
        <v>762</v>
      </c>
      <c r="G1100" s="35">
        <v>26</v>
      </c>
      <c r="H1100" s="35">
        <v>30</v>
      </c>
    </row>
    <row r="1101" spans="1:8" ht="15" customHeight="1" x14ac:dyDescent="0.3">
      <c r="A1101" s="34" t="s">
        <v>1224</v>
      </c>
      <c r="B1101" s="34" t="s">
        <v>273</v>
      </c>
      <c r="C1101" s="34" t="s">
        <v>1522</v>
      </c>
      <c r="D1101" s="34" t="s">
        <v>277</v>
      </c>
      <c r="E1101" s="34" t="s">
        <v>2309</v>
      </c>
      <c r="F1101" s="34" t="s">
        <v>767</v>
      </c>
      <c r="G1101" s="35">
        <v>26</v>
      </c>
      <c r="H1101" s="35">
        <v>30</v>
      </c>
    </row>
    <row r="1102" spans="1:8" ht="15" customHeight="1" x14ac:dyDescent="0.3">
      <c r="A1102" s="34" t="s">
        <v>1224</v>
      </c>
      <c r="B1102" s="34" t="s">
        <v>273</v>
      </c>
      <c r="C1102" s="34" t="s">
        <v>1522</v>
      </c>
      <c r="D1102" s="34" t="s">
        <v>277</v>
      </c>
      <c r="E1102" s="34" t="s">
        <v>2310</v>
      </c>
      <c r="F1102" s="34" t="s">
        <v>762</v>
      </c>
      <c r="G1102" s="35">
        <v>10</v>
      </c>
      <c r="H1102" s="35">
        <v>30</v>
      </c>
    </row>
    <row r="1103" spans="1:8" ht="15" customHeight="1" x14ac:dyDescent="0.3">
      <c r="A1103" s="34" t="s">
        <v>1224</v>
      </c>
      <c r="B1103" s="34" t="s">
        <v>273</v>
      </c>
      <c r="C1103" s="34" t="s">
        <v>1522</v>
      </c>
      <c r="D1103" s="34" t="s">
        <v>277</v>
      </c>
      <c r="E1103" s="34" t="s">
        <v>2311</v>
      </c>
      <c r="F1103" s="34" t="s">
        <v>767</v>
      </c>
      <c r="G1103" s="35">
        <v>10</v>
      </c>
      <c r="H1103" s="35">
        <v>30</v>
      </c>
    </row>
    <row r="1104" spans="1:8" ht="15" customHeight="1" x14ac:dyDescent="0.3">
      <c r="A1104" s="34" t="s">
        <v>2312</v>
      </c>
      <c r="B1104" s="34" t="s">
        <v>88</v>
      </c>
      <c r="C1104" s="34" t="s">
        <v>1522</v>
      </c>
      <c r="D1104" s="34" t="s">
        <v>849</v>
      </c>
      <c r="E1104" s="34" t="s">
        <v>2313</v>
      </c>
      <c r="F1104" s="34" t="s">
        <v>762</v>
      </c>
      <c r="G1104" s="35">
        <v>3</v>
      </c>
      <c r="H1104" s="35">
        <v>100</v>
      </c>
    </row>
    <row r="1105" spans="1:8" ht="15" customHeight="1" x14ac:dyDescent="0.3">
      <c r="A1105" s="34" t="s">
        <v>2312</v>
      </c>
      <c r="B1105" s="34" t="s">
        <v>88</v>
      </c>
      <c r="C1105" s="34" t="s">
        <v>1522</v>
      </c>
      <c r="D1105" s="34" t="s">
        <v>849</v>
      </c>
      <c r="E1105" s="34" t="s">
        <v>2314</v>
      </c>
      <c r="F1105" s="34" t="s">
        <v>767</v>
      </c>
      <c r="G1105" s="35">
        <v>3</v>
      </c>
      <c r="H1105" s="35">
        <v>100</v>
      </c>
    </row>
    <row r="1106" spans="1:8" ht="15" customHeight="1" x14ac:dyDescent="0.3">
      <c r="A1106" s="34" t="s">
        <v>2315</v>
      </c>
      <c r="B1106" s="34" t="s">
        <v>88</v>
      </c>
      <c r="C1106" s="34" t="s">
        <v>1522</v>
      </c>
      <c r="D1106" s="34" t="s">
        <v>132</v>
      </c>
      <c r="E1106" s="34" t="s">
        <v>2316</v>
      </c>
      <c r="F1106" s="34" t="s">
        <v>762</v>
      </c>
      <c r="G1106" s="35">
        <v>3</v>
      </c>
      <c r="H1106" s="35">
        <v>100</v>
      </c>
    </row>
    <row r="1107" spans="1:8" ht="15" customHeight="1" x14ac:dyDescent="0.3">
      <c r="A1107" s="34" t="s">
        <v>2315</v>
      </c>
      <c r="B1107" s="34" t="s">
        <v>88</v>
      </c>
      <c r="C1107" s="34" t="s">
        <v>1522</v>
      </c>
      <c r="D1107" s="34" t="s">
        <v>132</v>
      </c>
      <c r="E1107" s="34" t="s">
        <v>2317</v>
      </c>
      <c r="F1107" s="34" t="s">
        <v>767</v>
      </c>
      <c r="G1107" s="35">
        <v>3</v>
      </c>
      <c r="H1107" s="35">
        <v>100</v>
      </c>
    </row>
    <row r="1108" spans="1:8" ht="15" customHeight="1" x14ac:dyDescent="0.3">
      <c r="A1108" s="34" t="s">
        <v>2318</v>
      </c>
      <c r="B1108" s="34" t="s">
        <v>88</v>
      </c>
      <c r="C1108" s="34" t="s">
        <v>1522</v>
      </c>
      <c r="D1108" s="34" t="s">
        <v>132</v>
      </c>
      <c r="E1108" s="34" t="s">
        <v>1363</v>
      </c>
      <c r="F1108" s="34" t="s">
        <v>762</v>
      </c>
      <c r="G1108" s="35">
        <v>8</v>
      </c>
      <c r="H1108" s="35">
        <v>100</v>
      </c>
    </row>
    <row r="1109" spans="1:8" ht="15" customHeight="1" x14ac:dyDescent="0.3">
      <c r="A1109" s="34" t="s">
        <v>2318</v>
      </c>
      <c r="B1109" s="34" t="s">
        <v>88</v>
      </c>
      <c r="C1109" s="34" t="s">
        <v>1522</v>
      </c>
      <c r="D1109" s="34" t="s">
        <v>132</v>
      </c>
      <c r="E1109" s="34" t="s">
        <v>1364</v>
      </c>
      <c r="F1109" s="34" t="s">
        <v>767</v>
      </c>
      <c r="G1109" s="35">
        <v>8</v>
      </c>
      <c r="H1109" s="35">
        <v>100</v>
      </c>
    </row>
    <row r="1110" spans="1:8" ht="15" customHeight="1" x14ac:dyDescent="0.3">
      <c r="A1110" s="34" t="s">
        <v>2319</v>
      </c>
      <c r="B1110" s="34" t="s">
        <v>88</v>
      </c>
      <c r="C1110" s="34" t="s">
        <v>1522</v>
      </c>
      <c r="D1110" s="34" t="s">
        <v>904</v>
      </c>
      <c r="E1110" s="34" t="s">
        <v>2320</v>
      </c>
      <c r="F1110" s="34" t="s">
        <v>762</v>
      </c>
      <c r="G1110" s="35">
        <v>10</v>
      </c>
      <c r="H1110" s="35">
        <v>30</v>
      </c>
    </row>
    <row r="1111" spans="1:8" ht="15" customHeight="1" x14ac:dyDescent="0.3">
      <c r="A1111" s="34" t="s">
        <v>2319</v>
      </c>
      <c r="B1111" s="34" t="s">
        <v>88</v>
      </c>
      <c r="C1111" s="34" t="s">
        <v>1522</v>
      </c>
      <c r="D1111" s="34" t="s">
        <v>904</v>
      </c>
      <c r="E1111" s="34" t="s">
        <v>2321</v>
      </c>
      <c r="F1111" s="34" t="s">
        <v>767</v>
      </c>
      <c r="G1111" s="35">
        <v>10</v>
      </c>
      <c r="H1111" s="35">
        <v>30</v>
      </c>
    </row>
    <row r="1112" spans="1:8" ht="15" customHeight="1" x14ac:dyDescent="0.3">
      <c r="A1112" s="34" t="s">
        <v>2322</v>
      </c>
      <c r="B1112" s="34" t="s">
        <v>2323</v>
      </c>
      <c r="C1112" s="34" t="s">
        <v>1522</v>
      </c>
      <c r="D1112" s="34" t="s">
        <v>412</v>
      </c>
      <c r="E1112" s="34" t="s">
        <v>2324</v>
      </c>
      <c r="F1112" s="34" t="s">
        <v>762</v>
      </c>
      <c r="G1112" s="35">
        <v>31</v>
      </c>
      <c r="H1112" s="35">
        <v>45</v>
      </c>
    </row>
    <row r="1113" spans="1:8" ht="15" customHeight="1" x14ac:dyDescent="0.3">
      <c r="A1113" s="34" t="s">
        <v>2322</v>
      </c>
      <c r="B1113" s="34" t="s">
        <v>2323</v>
      </c>
      <c r="C1113" s="34" t="s">
        <v>1522</v>
      </c>
      <c r="D1113" s="34" t="s">
        <v>412</v>
      </c>
      <c r="E1113" s="34" t="s">
        <v>2325</v>
      </c>
      <c r="F1113" s="34" t="s">
        <v>767</v>
      </c>
      <c r="G1113" s="35">
        <v>31</v>
      </c>
      <c r="H1113" s="35">
        <v>45</v>
      </c>
    </row>
    <row r="1114" spans="1:8" ht="15" customHeight="1" x14ac:dyDescent="0.3">
      <c r="A1114" s="34" t="s">
        <v>2322</v>
      </c>
      <c r="B1114" s="34" t="s">
        <v>2323</v>
      </c>
      <c r="C1114" s="34" t="s">
        <v>1522</v>
      </c>
      <c r="D1114" s="34" t="s">
        <v>412</v>
      </c>
      <c r="E1114" s="34" t="s">
        <v>1286</v>
      </c>
      <c r="F1114" s="34" t="s">
        <v>762</v>
      </c>
      <c r="G1114" s="35">
        <v>5</v>
      </c>
      <c r="H1114" s="35">
        <v>100</v>
      </c>
    </row>
    <row r="1115" spans="1:8" ht="15" customHeight="1" x14ac:dyDescent="0.3">
      <c r="A1115" s="34" t="s">
        <v>2322</v>
      </c>
      <c r="B1115" s="34" t="s">
        <v>2323</v>
      </c>
      <c r="C1115" s="34" t="s">
        <v>1522</v>
      </c>
      <c r="D1115" s="34" t="s">
        <v>413</v>
      </c>
      <c r="E1115" s="34" t="s">
        <v>1288</v>
      </c>
      <c r="F1115" s="34" t="s">
        <v>767</v>
      </c>
      <c r="G1115" s="35">
        <v>5</v>
      </c>
      <c r="H1115" s="35">
        <v>100</v>
      </c>
    </row>
    <row r="1116" spans="1:8" ht="15" customHeight="1" x14ac:dyDescent="0.3">
      <c r="A1116" s="34" t="s">
        <v>1225</v>
      </c>
      <c r="B1116" s="34" t="s">
        <v>1226</v>
      </c>
      <c r="C1116" s="34" t="s">
        <v>1522</v>
      </c>
      <c r="D1116" s="34" t="s">
        <v>2103</v>
      </c>
      <c r="E1116" s="34" t="s">
        <v>2326</v>
      </c>
      <c r="F1116" s="34" t="s">
        <v>776</v>
      </c>
      <c r="G1116" s="35">
        <v>3</v>
      </c>
      <c r="H1116" s="35">
        <v>100</v>
      </c>
    </row>
    <row r="1117" spans="1:8" ht="15" customHeight="1" x14ac:dyDescent="0.3">
      <c r="A1117" s="34" t="s">
        <v>1225</v>
      </c>
      <c r="B1117" s="34" t="s">
        <v>1226</v>
      </c>
      <c r="C1117" s="34" t="s">
        <v>1522</v>
      </c>
      <c r="D1117" s="34" t="s">
        <v>2103</v>
      </c>
      <c r="E1117" s="34" t="s">
        <v>2327</v>
      </c>
      <c r="F1117" s="34" t="s">
        <v>776</v>
      </c>
      <c r="G1117" s="34">
        <v>3</v>
      </c>
      <c r="H1117" s="34">
        <v>50</v>
      </c>
    </row>
    <row r="1118" spans="1:8" ht="15" customHeight="1" x14ac:dyDescent="0.3">
      <c r="A1118" s="34" t="s">
        <v>2328</v>
      </c>
      <c r="B1118" s="34" t="s">
        <v>404</v>
      </c>
      <c r="C1118" s="34" t="s">
        <v>1522</v>
      </c>
      <c r="D1118" s="34" t="s">
        <v>278</v>
      </c>
      <c r="E1118" s="34" t="s">
        <v>1472</v>
      </c>
      <c r="F1118" s="34" t="s">
        <v>762</v>
      </c>
      <c r="G1118" s="34">
        <v>13</v>
      </c>
      <c r="H1118" s="34">
        <v>100</v>
      </c>
    </row>
    <row r="1119" spans="1:8" ht="15" customHeight="1" x14ac:dyDescent="0.3">
      <c r="A1119" s="34" t="s">
        <v>2328</v>
      </c>
      <c r="B1119" s="34" t="s">
        <v>404</v>
      </c>
      <c r="C1119" s="34" t="s">
        <v>1522</v>
      </c>
      <c r="D1119" s="34" t="s">
        <v>278</v>
      </c>
      <c r="E1119" s="34" t="s">
        <v>1473</v>
      </c>
      <c r="F1119" s="34" t="s">
        <v>767</v>
      </c>
      <c r="G1119" s="34">
        <v>13</v>
      </c>
      <c r="H1119" s="34">
        <v>100</v>
      </c>
    </row>
    <row r="1120" spans="1:8" ht="15" customHeight="1" x14ac:dyDescent="0.3">
      <c r="A1120" s="34" t="s">
        <v>2329</v>
      </c>
      <c r="B1120" s="34" t="s">
        <v>2330</v>
      </c>
      <c r="C1120" s="34" t="s">
        <v>1522</v>
      </c>
      <c r="D1120" s="34" t="s">
        <v>2362</v>
      </c>
      <c r="E1120" s="34" t="s">
        <v>1320</v>
      </c>
      <c r="F1120" s="34" t="s">
        <v>767</v>
      </c>
      <c r="G1120" s="34">
        <v>55</v>
      </c>
      <c r="H1120" s="34">
        <v>100</v>
      </c>
    </row>
    <row r="1121" spans="1:8" ht="15" customHeight="1" x14ac:dyDescent="0.3">
      <c r="A1121" s="34" t="s">
        <v>2329</v>
      </c>
      <c r="B1121" s="34" t="s">
        <v>2330</v>
      </c>
      <c r="C1121" s="34" t="s">
        <v>1522</v>
      </c>
      <c r="D1121" s="34" t="s">
        <v>2362</v>
      </c>
      <c r="E1121" s="34" t="s">
        <v>1321</v>
      </c>
      <c r="F1121" s="34" t="s">
        <v>767</v>
      </c>
      <c r="G1121" s="34">
        <v>22</v>
      </c>
      <c r="H1121" s="34">
        <v>100</v>
      </c>
    </row>
  </sheetData>
  <autoFilter ref="A1:H1115" xr:uid="{E7666471-2A50-4596-8E08-D0F53D54E2E4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7"/>
  <sheetViews>
    <sheetView workbookViewId="0">
      <pane ySplit="1" topLeftCell="A2" activePane="bottomLeft" state="frozen"/>
      <selection pane="bottomLeft" activeCell="E3" sqref="E3:E9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9">
        <v>207</v>
      </c>
      <c r="B1" s="39"/>
      <c r="C1" s="39"/>
      <c r="D1" s="40" t="s">
        <v>34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1" t="str">
        <f>IFERROR(VLOOKUP(CONCATENATE($A$1,B$2,$Q4),Alap!$A:$B,2,FALSE),"")</f>
        <v>Turisztikai szoftverek - Krompaszky Gábor (gépterem, web) 3</v>
      </c>
      <c r="C4" s="21" t="str">
        <f>IFERROR(VLOOKUP(CONCATENATE($A$1,C$2,$Q4),Alap!$A:$B,2,FALSE),"")</f>
        <v>Kutatásmódszertan - Tóth Zsuzsanna (gépterem, web) 32</v>
      </c>
      <c r="D4" s="21" t="str">
        <f>IFERROR(VLOOKUP(CONCATENATE($A$1,D$2,$Q4),Alap!$A:$B,2,FALSE),"")</f>
        <v>Business Intelligence - Dobos Ádám (Bp.-ről web) 12</v>
      </c>
      <c r="E4" s="21" t="str">
        <f>IFERROR(VLOOKUP(CONCATENATE($A$1,E$2,$Q4),Alap!$A:$B,2,FALSE),"")</f>
        <v>Informatika, 2. csoport - Dobos Ádám (gépterem, web) 12</v>
      </c>
      <c r="F4" s="21" t="str">
        <f>IFERROR(VLOOKUP(CONCATENATE($A$1,F$2,$Q4),Alap!$A:$B,2,FALSE),"")</f>
        <v>Modern ipari IT megoldások - Sas Zoltán (gépterem, web) 14</v>
      </c>
      <c r="G4" s="21" t="str">
        <f>IFERROR(VLOOKUP(CONCATENATE($A$1,G$2,$Q4),Alap!$A:$B,2,FALSE),"")</f>
        <v>Informatika, 1. csoport - Dobos Ádám (gépterem, web) 6</v>
      </c>
      <c r="H4" s="21" t="str">
        <f>IFERROR(VLOOKUP(CONCATENATE($A$1,H$2,$Q4),Alap!$A:$B,2,FALSE),"")</f>
        <v>Business Intelligence - Dobos Ádám (Tb.-ről web) 12</v>
      </c>
      <c r="I4" s="21" t="str">
        <f>IFERROR(VLOOKUP(CONCATENATE($A$1,I$2,$Q4),Alap!$A:$B,2,FALSE),"")</f>
        <v/>
      </c>
      <c r="J4" s="21" t="str">
        <f>IFERROR(VLOOKUP(CONCATENATE($A$1,J$2,$Q4),Alap!$A:$B,2,FALSE),"")</f>
        <v>Business Intelligence - Dobos Ádám (Tb.-ről web) 12</v>
      </c>
      <c r="K4" s="21" t="str">
        <f>IFERROR(VLOOKUP(CONCATENATE($A$1,K$2,$Q4),Alap!$A:$B,2,FALSE),"")</f>
        <v>Gazdasági matematika I., 1. csoport - Szabó Tünde (gépterem, web) 20</v>
      </c>
      <c r="L4" s="21" t="str">
        <f>IFERROR(VLOOKUP(CONCATENATE($A$1,L$2,$Q4),Alap!$A:$B,2,FALSE),"")</f>
        <v/>
      </c>
      <c r="M4" s="21" t="str">
        <f>IFERROR(VLOOKUP(CONCATENATE($A$1,M$2,$Q4),Alap!$A:$B,2,FALSE),"")</f>
        <v/>
      </c>
      <c r="N4" s="21" t="str">
        <f>IFERROR(VLOOKUP(CONCATENATE($A$1,N$2,$Q4),Alap!$A:$B,2,FALSE),"")</f>
        <v>Döntéselmélet és módszertan - Kovács Gergely (gépterem, web) 8</v>
      </c>
      <c r="O4" s="21" t="str">
        <f>IFERROR(VLOOKUP(CONCATENATE($A$1,O$2,$Q4),Alap!$A:$B,2,FALSE),"")</f>
        <v>Szálloda fejlesztés és üzem. - Krompaszky Gábor (web) 4</v>
      </c>
      <c r="P4" s="21" t="str">
        <f>IFERROR(VLOOKUP(CONCATENATE($A$1,P$2,$Q4),Alap!$A:$B,2,FALSE),"")</f>
        <v>Információs rendszerek fejl. az ell. - Szabó László (gépterem, web) 13</v>
      </c>
      <c r="Q4" s="3">
        <v>1</v>
      </c>
    </row>
    <row r="5" spans="1:17" ht="63.9" customHeight="1" thickBot="1" x14ac:dyDescent="0.3">
      <c r="A5" s="9" t="s">
        <v>2</v>
      </c>
      <c r="B5" s="21" t="str">
        <f>IFERROR(VLOOKUP(CONCATENATE($A$1,B$2,$Q5),Alap!$A:$B,2,FALSE),"")</f>
        <v>Turisztikai szoftverek - Krompaszky Gábor (gépterem, web) 3</v>
      </c>
      <c r="C5" s="21" t="str">
        <f>IFERROR(VLOOKUP(CONCATENATE($A$1,C$2,$Q5),Alap!$A:$B,2,FALSE),"")</f>
        <v>Kutatásmódszertan - Tóth Zsuzsanna (gépterem, web) 32</v>
      </c>
      <c r="D5" s="21" t="str">
        <f>IFERROR(VLOOKUP(CONCATENATE($A$1,D$2,$Q5),Alap!$A:$B,2,FALSE),"")</f>
        <v>Business Intelligence - Dobos Ádám (Bp.-ről web) 12</v>
      </c>
      <c r="E5" s="21" t="str">
        <f>IFERROR(VLOOKUP(CONCATENATE($A$1,E$2,$Q5),Alap!$A:$B,2,FALSE),"")</f>
        <v>Informatika, 2. csoport - Dobos Ádám (gépterem, web) 12</v>
      </c>
      <c r="F5" s="21" t="str">
        <f>IFERROR(VLOOKUP(CONCATENATE($A$1,F$2,$Q5),Alap!$A:$B,2,FALSE),"")</f>
        <v>Modern ipari IT megoldások - Sas Zoltán (gépterem, web) 14</v>
      </c>
      <c r="G5" s="21" t="str">
        <f>IFERROR(VLOOKUP(CONCATENATE($A$1,G$2,$Q5),Alap!$A:$B,2,FALSE),"")</f>
        <v>Informatika, 1. csoport - Dobos Ádám (gépterem, web) 6</v>
      </c>
      <c r="H5" s="21" t="str">
        <f>IFERROR(VLOOKUP(CONCATENATE($A$1,H$2,$Q5),Alap!$A:$B,2,FALSE),"")</f>
        <v>Business Intelligence - Dobos Ádám (Tb.-ről web) 12</v>
      </c>
      <c r="I5" s="21" t="str">
        <f>IFERROR(VLOOKUP(CONCATENATE($A$1,I$2,$Q5),Alap!$A:$B,2,FALSE),"")</f>
        <v/>
      </c>
      <c r="J5" s="21" t="str">
        <f>IFERROR(VLOOKUP(CONCATENATE($A$1,J$2,$Q5),Alap!$A:$B,2,FALSE),"")</f>
        <v>Business Intelligence - Dobos Ádám (Tb.-ről web) 12</v>
      </c>
      <c r="K5" s="21" t="str">
        <f>IFERROR(VLOOKUP(CONCATENATE($A$1,K$2,$Q5),Alap!$A:$B,2,FALSE),"")</f>
        <v>Gazdasági matematika I., 1. csoport - Szabó Tünde (gépterem, web) 20</v>
      </c>
      <c r="L5" s="21" t="str">
        <f>IFERROR(VLOOKUP(CONCATENATE($A$1,L$2,$Q5),Alap!$A:$B,2,FALSE),"")</f>
        <v/>
      </c>
      <c r="M5" s="21" t="str">
        <f>IFERROR(VLOOKUP(CONCATENATE($A$1,M$2,$Q5),Alap!$A:$B,2,FALSE),"")</f>
        <v/>
      </c>
      <c r="N5" s="21" t="str">
        <f>IFERROR(VLOOKUP(CONCATENATE($A$1,N$2,$Q5),Alap!$A:$B,2,FALSE),"")</f>
        <v>Döntéselmélet és módszertan - Kovács Gergely (gépterem, web) 8</v>
      </c>
      <c r="O5" s="21" t="str">
        <f>IFERROR(VLOOKUP(CONCATENATE($A$1,O$2,$Q5),Alap!$A:$B,2,FALSE),"")</f>
        <v>Szálloda fejlesztés és üzem. - Krompaszky Gábor (web) 4</v>
      </c>
      <c r="P5" s="21" t="str">
        <f>IFERROR(VLOOKUP(CONCATENATE($A$1,P$2,$Q5),Alap!$A:$B,2,FALSE),"")</f>
        <v>Információs rendszerek fejl. az ell. - Szabó László (gépterem, web) 13</v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IFERROR(VLOOKUP(CONCATENATE($A$1,B$2,$Q6),Alap!$A:$B,2,FALSE),"")</f>
        <v>Szálloda fejlesztés és üzem. - Krompaszky Gábor (web) 4</v>
      </c>
      <c r="C6" s="21" t="str">
        <f>IFERROR(VLOOKUP(CONCATENATE($A$1,C$2,$Q6),Alap!$A:$B,2,FALSE),"")</f>
        <v/>
      </c>
      <c r="D6" s="21" t="str">
        <f>IFERROR(VLOOKUP(CONCATENATE($A$1,D$2,$Q6),Alap!$A:$B,2,FALSE),"")</f>
        <v/>
      </c>
      <c r="E6" s="21" t="str">
        <f>IFERROR(VLOOKUP(CONCATENATE($A$1,E$2,$Q6),Alap!$A:$B,2,FALSE),"")</f>
        <v>Informatika, 1. csoport - Dobos Ádám (gépterem, web) 6</v>
      </c>
      <c r="F6" s="21" t="str">
        <f>IFERROR(VLOOKUP(CONCATENATE($A$1,F$2,$Q6),Alap!$A:$B,2,FALSE),"")</f>
        <v>Ökológiai gazdaságtan - Barócsi Zoltán (web) 7</v>
      </c>
      <c r="G6" s="21" t="str">
        <f>IFERROR(VLOOKUP(CONCATENATE($A$1,G$2,$Q6),Alap!$A:$B,2,FALSE),"")</f>
        <v>Informatika, 2. csoport - Dobos Ádám (gépterem, web) 12</v>
      </c>
      <c r="H6" s="21" t="str">
        <f>IFERROR(VLOOKUP(CONCATENATE($A$1,H$2,$Q6),Alap!$A:$B,2,FALSE),"")</f>
        <v>Turisztikai szoftverek - Krompaszky Gábor (gépterem, web) 3</v>
      </c>
      <c r="I6" s="21" t="str">
        <f>IFERROR(VLOOKUP(CONCATENATE($A$1,I$2,$Q6),Alap!$A:$B,2,FALSE),"")</f>
        <v/>
      </c>
      <c r="J6" s="21" t="str">
        <f>IFERROR(VLOOKUP(CONCATENATE($A$1,J$2,$Q6),Alap!$A:$B,2,FALSE),"")</f>
        <v>Kutatásmódszertan - Tóth Zsuzsanna (gépterem, web) 32</v>
      </c>
      <c r="K6" s="21" t="str">
        <f>IFERROR(VLOOKUP(CONCATENATE($A$1,K$2,$Q6),Alap!$A:$B,2,FALSE),"")</f>
        <v>Gazdasági matematika I., 2. csoport - Szabó Tünde (gépterem, web) 2</v>
      </c>
      <c r="L6" s="21" t="str">
        <f>IFERROR(VLOOKUP(CONCATENATE($A$1,L$2,$Q6),Alap!$A:$B,2,FALSE),"")</f>
        <v/>
      </c>
      <c r="M6" s="21" t="str">
        <f>IFERROR(VLOOKUP(CONCATENATE($A$1,M$2,$Q6),Alap!$A:$B,2,FALSE),"")</f>
        <v/>
      </c>
      <c r="N6" s="21" t="str">
        <f>IFERROR(VLOOKUP(CONCATENATE($A$1,N$2,$Q6),Alap!$A:$B,2,FALSE),"")</f>
        <v>Beruházások elemzése - Kárpáti-Daróczi Judit (web) 13</v>
      </c>
      <c r="O6" s="21" t="str">
        <f>IFERROR(VLOOKUP(CONCATENATE($A$1,O$2,$Q6),Alap!$A:$B,2,FALSE),"")</f>
        <v>Kutatásmódszertan - Tóth Zsuzsanna (gépterem, web) 32</v>
      </c>
      <c r="P6" s="21" t="str">
        <f>IFERROR(VLOOKUP(CONCATENATE($A$1,P$2,$Q6),Alap!$A:$B,2,FALSE),"")</f>
        <v>Információs rendszerek fejl. az ell. - Szabó László (gépterem, web) 13</v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IFERROR(VLOOKUP(CONCATENATE($A$1,B$2,$Q7),Alap!$A:$B,2,FALSE),"")</f>
        <v/>
      </c>
      <c r="C7" s="21" t="str">
        <f>IFERROR(VLOOKUP(CONCATENATE($A$1,C$2,$Q7),Alap!$A:$B,2,FALSE),"")</f>
        <v/>
      </c>
      <c r="D7" s="21" t="str">
        <f>IFERROR(VLOOKUP(CONCATENATE($A$1,D$2,$Q7),Alap!$A:$B,2,FALSE),"")</f>
        <v>Döntéselmélet és módszertan - Kovács Gergely (gépterem, web) 8</v>
      </c>
      <c r="E7" s="21" t="str">
        <f>IFERROR(VLOOKUP(CONCATENATE($A$1,E$2,$Q7),Alap!$A:$B,2,FALSE),"")</f>
        <v>Informatika, 1. csoport - Dobos Ádám (gépterem, web) 6</v>
      </c>
      <c r="F7" s="21" t="str">
        <f>IFERROR(VLOOKUP(CONCATENATE($A$1,F$2,$Q7),Alap!$A:$B,2,FALSE),"")</f>
        <v/>
      </c>
      <c r="G7" s="21" t="str">
        <f>IFERROR(VLOOKUP(CONCATENATE($A$1,G$2,$Q7),Alap!$A:$B,2,FALSE),"")</f>
        <v>Informatika, 2. csoport - Dobos Ádám (gépterem, web) 12</v>
      </c>
      <c r="H7" s="21" t="str">
        <f>IFERROR(VLOOKUP(CONCATENATE($A$1,H$2,$Q7),Alap!$A:$B,2,FALSE),"")</f>
        <v>Turisztikai szoftverek - Krompaszky Gábor (gépterem, web) 3</v>
      </c>
      <c r="I7" s="21" t="str">
        <f>IFERROR(VLOOKUP(CONCATENATE($A$1,I$2,$Q7),Alap!$A:$B,2,FALSE),"")</f>
        <v/>
      </c>
      <c r="J7" s="21" t="str">
        <f>IFERROR(VLOOKUP(CONCATENATE($A$1,J$2,$Q7),Alap!$A:$B,2,FALSE),"")</f>
        <v>Kutatásmódszertan - Tóth Zsuzsanna (gépterem, web) 32</v>
      </c>
      <c r="K7" s="21" t="str">
        <f>IFERROR(VLOOKUP(CONCATENATE($A$1,K$2,$Q7),Alap!$A:$B,2,FALSE),"")</f>
        <v>Gazdasági matematika I., 2. csoport - Szabó Tünde (gépterem, web) 2</v>
      </c>
      <c r="L7" s="21" t="str">
        <f>IFERROR(VLOOKUP(CONCATENATE($A$1,L$2,$Q7),Alap!$A:$B,2,FALSE),"")</f>
        <v/>
      </c>
      <c r="M7" s="21" t="str">
        <f>IFERROR(VLOOKUP(CONCATENATE($A$1,M$2,$Q7),Alap!$A:$B,2,FALSE),"")</f>
        <v/>
      </c>
      <c r="N7" s="21" t="str">
        <f>IFERROR(VLOOKUP(CONCATENATE($A$1,N$2,$Q7),Alap!$A:$B,2,FALSE),"")</f>
        <v>Modern ipari IT megoldások - Sas Zoltán (gépterem, web) 14</v>
      </c>
      <c r="O7" s="21" t="str">
        <f>IFERROR(VLOOKUP(CONCATENATE($A$1,O$2,$Q7),Alap!$A:$B,2,FALSE),"")</f>
        <v>Kutatásmódszertan - Tóth Zsuzsanna (gépterem, web) 32</v>
      </c>
      <c r="P7" s="21" t="str">
        <f>IFERROR(VLOOKUP(CONCATENATE($A$1,P$2,$Q7),Alap!$A:$B,2,FALSE),"")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IFERROR(VLOOKUP(CONCATENATE($A$1,B$2,$Q8),Alap!$A:$B,2,FALSE),"")</f>
        <v/>
      </c>
      <c r="C8" s="21" t="str">
        <f>IFERROR(VLOOKUP(CONCATENATE($A$1,C$2,$Q8),Alap!$A:$B,2,FALSE),"")</f>
        <v/>
      </c>
      <c r="D8" s="21" t="str">
        <f>IFERROR(VLOOKUP(CONCATENATE($A$1,D$2,$Q8),Alap!$A:$B,2,FALSE),"")</f>
        <v>Döntéselmélet és módszertan - Kovács Gergely (gépterem, web) 8</v>
      </c>
      <c r="E8" s="21" t="str">
        <f>IFERROR(VLOOKUP(CONCATENATE($A$1,E$2,$Q8),Alap!$A:$B,2,FALSE),"")</f>
        <v/>
      </c>
      <c r="F8" s="21" t="str">
        <f>IFERROR(VLOOKUP(CONCATENATE($A$1,F$2,$Q8),Alap!$A:$B,2,FALSE),"")</f>
        <v/>
      </c>
      <c r="G8" s="21" t="str">
        <f>IFERROR(VLOOKUP(CONCATENATE($A$1,G$2,$Q8),Alap!$A:$B,2,FALSE),"")</f>
        <v/>
      </c>
      <c r="H8" s="21" t="str">
        <f>IFERROR(VLOOKUP(CONCATENATE($A$1,H$2,$Q8),Alap!$A:$B,2,FALSE),"")</f>
        <v>Döntéselmélet és módszertan - Kovács Gergely (gépterem, web) 8</v>
      </c>
      <c r="I8" s="21" t="str">
        <f>IFERROR(VLOOKUP(CONCATENATE($A$1,I$2,$Q8),Alap!$A:$B,2,FALSE),"")</f>
        <v/>
      </c>
      <c r="J8" s="21" t="str">
        <f>IFERROR(VLOOKUP(CONCATENATE($A$1,J$2,$Q8),Alap!$A:$B,2,FALSE),"")</f>
        <v/>
      </c>
      <c r="K8" s="21" t="str">
        <f>IFERROR(VLOOKUP(CONCATENATE($A$1,K$2,$Q8),Alap!$A:$B,2,FALSE),"")</f>
        <v/>
      </c>
      <c r="L8" s="21" t="str">
        <f>IFERROR(VLOOKUP(CONCATENATE($A$1,L$2,$Q8),Alap!$A:$B,2,FALSE),"")</f>
        <v/>
      </c>
      <c r="M8" s="21" t="str">
        <f>IFERROR(VLOOKUP(CONCATENATE($A$1,M$2,$Q8),Alap!$A:$B,2,FALSE),"")</f>
        <v/>
      </c>
      <c r="N8" s="21" t="str">
        <f>IFERROR(VLOOKUP(CONCATENATE($A$1,N$2,$Q8),Alap!$A:$B,2,FALSE),"")</f>
        <v>Modern ipari IT megoldások - Sas Zoltán (gépterem, web) 14</v>
      </c>
      <c r="O8" s="21" t="str">
        <f>IFERROR(VLOOKUP(CONCATENATE($A$1,O$2,$Q8),Alap!$A:$B,2,FALSE),"")</f>
        <v/>
      </c>
      <c r="P8" s="21" t="str">
        <f>IFERROR(VLOOKUP(CONCATENATE($A$1,P$2,$Q8),Alap!$A:$B,2,FALSE),"")</f>
        <v/>
      </c>
      <c r="Q8" s="3">
        <v>5</v>
      </c>
    </row>
    <row r="9" spans="1:17" ht="63.9" customHeight="1" thickBot="1" x14ac:dyDescent="0.3">
      <c r="A9" s="9" t="s">
        <v>6</v>
      </c>
      <c r="B9" s="21" t="str">
        <f>IFERROR(VLOOKUP(CONCATENATE($A$1,B$2,$Q9),Alap!$A:$B,2,FALSE),"")</f>
        <v/>
      </c>
      <c r="C9" s="21" t="str">
        <f>IFERROR(VLOOKUP(CONCATENATE($A$1,C$2,$Q9),Alap!$A:$B,2,FALSE),"")</f>
        <v/>
      </c>
      <c r="D9" s="21" t="str">
        <f>IFERROR(VLOOKUP(CONCATENATE($A$1,D$2,$Q9),Alap!$A:$B,2,FALSE),"")</f>
        <v/>
      </c>
      <c r="E9" s="21" t="str">
        <f>IFERROR(VLOOKUP(CONCATENATE($A$1,E$2,$Q9),Alap!$A:$B,2,FALSE),"")</f>
        <v/>
      </c>
      <c r="F9" s="21" t="str">
        <f>IFERROR(VLOOKUP(CONCATENATE($A$1,F$2,$Q9),Alap!$A:$B,2,FALSE),"")</f>
        <v/>
      </c>
      <c r="G9" s="21" t="str">
        <f>IFERROR(VLOOKUP(CONCATENATE($A$1,G$2,$Q9),Alap!$A:$B,2,FALSE),"")</f>
        <v/>
      </c>
      <c r="H9" s="21" t="str">
        <f>IFERROR(VLOOKUP(CONCATENATE($A$1,H$2,$Q9),Alap!$A:$B,2,FALSE),"")</f>
        <v/>
      </c>
      <c r="I9" s="21" t="str">
        <f>IFERROR(VLOOKUP(CONCATENATE($A$1,I$2,$Q9),Alap!$A:$B,2,FALSE),"")</f>
        <v/>
      </c>
      <c r="J9" s="21" t="str">
        <f>IFERROR(VLOOKUP(CONCATENATE($A$1,J$2,$Q9),Alap!$A:$B,2,FALSE),"")</f>
        <v/>
      </c>
      <c r="K9" s="21" t="str">
        <f>IFERROR(VLOOKUP(CONCATENATE($A$1,K$2,$Q9),Alap!$A:$B,2,FALSE),"")</f>
        <v/>
      </c>
      <c r="L9" s="21" t="str">
        <f>IFERROR(VLOOKUP(CONCATENATE($A$1,L$2,$Q9),Alap!$A:$B,2,FALSE),"")</f>
        <v/>
      </c>
      <c r="M9" s="21" t="str">
        <f>IFERROR(VLOOKUP(CONCATENATE($A$1,M$2,$Q9),Alap!$A:$B,2,FALSE),"")</f>
        <v/>
      </c>
      <c r="N9" s="21" t="str">
        <f>IFERROR(VLOOKUP(CONCATENATE($A$1,N$2,$Q9),Alap!$A:$B,2,FALSE),"")</f>
        <v/>
      </c>
      <c r="O9" s="21" t="str">
        <f>IFERROR(VLOOKUP(CONCATENATE($A$1,O$2,$Q9),Alap!$A:$B,2,FALSE),"")</f>
        <v/>
      </c>
      <c r="P9" s="21" t="str">
        <f>IFERROR(VLOOKUP(CONCATENATE($A$1,P$2,$Q9),Alap!$A:$B,2,FALSE),"")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21" t="str">
        <f>IFERROR(VLOOKUP(CONCATENATE($A$1,B$10,$Q13),Alap!$A:$B,2,FALSE),"")</f>
        <v/>
      </c>
      <c r="C13" s="21" t="str">
        <f>IFERROR(VLOOKUP(CONCATENATE($A$1,C$10,$Q13),Alap!$A:$B,2,FALSE),"")</f>
        <v/>
      </c>
      <c r="D13" s="21" t="str">
        <f>IFERROR(VLOOKUP(CONCATENATE($A$1,D$10,$Q13),Alap!$A:$B,2,FALSE),"")</f>
        <v/>
      </c>
      <c r="E13" s="21" t="str">
        <f>IFERROR(VLOOKUP(CONCATENATE($A$1,E$10,$Q13),Alap!$A:$B,2,FALSE),"")</f>
        <v/>
      </c>
      <c r="F13" s="21" t="str">
        <f>IFERROR(VLOOKUP(CONCATENATE($A$1,F$10,$Q13),Alap!$A:$B,2,FALSE),"")</f>
        <v/>
      </c>
      <c r="G13" s="21" t="str">
        <f>IFERROR(VLOOKUP(CONCATENATE($A$1,G$10,$Q13),Alap!$A:$B,2,FALSE),"")</f>
        <v/>
      </c>
      <c r="H13" s="21" t="str">
        <f>IFERROR(VLOOKUP(CONCATENATE($A$1,H$10,$Q13),Alap!$A:$B,2,FALSE),"")</f>
        <v/>
      </c>
      <c r="I13" s="21" t="str">
        <f>IFERROR(VLOOKUP(CONCATENATE($A$1,I$10,$Q13),Alap!$A:$B,2,FALSE),"")</f>
        <v/>
      </c>
      <c r="J13" s="21" t="str">
        <f>IFERROR(VLOOKUP(CONCATENATE($A$1,J$10,$Q13),Alap!$A:$B,2,FALSE),"")</f>
        <v/>
      </c>
      <c r="K13" s="21" t="str">
        <f>IFERROR(VLOOKUP(CONCATENATE($A$1,K$10,$Q13),Alap!$A:$B,2,FALSE),"")</f>
        <v/>
      </c>
      <c r="L13" s="21" t="str">
        <f>IFERROR(VLOOKUP(CONCATENATE($A$1,L$10,$Q13),Alap!$A:$B,2,FALSE),"")</f>
        <v/>
      </c>
      <c r="M13" s="21" t="str">
        <f>IFERROR(VLOOKUP(CONCATENATE($A$1,M$10,$Q13),Alap!$A:$B,2,FALSE),"")</f>
        <v/>
      </c>
      <c r="N13" s="21" t="str">
        <f>IFERROR(VLOOKUP(CONCATENATE($A$1,N$10,$Q13),Alap!$A:$B,2,FALSE),"")</f>
        <v/>
      </c>
      <c r="O13" s="21" t="str">
        <f>IFERROR(VLOOKUP(CONCATENATE($A$1,O$10,$Q13),Alap!$A:$B,2,FALSE),"")</f>
        <v/>
      </c>
      <c r="P13" s="21" t="str">
        <f>IFERROR(VLOOKUP(CONCATENATE($A$1,P$10,$Q13),Alap!$A:$B,2,FALSE),"")</f>
        <v/>
      </c>
      <c r="Q13" s="3">
        <v>4</v>
      </c>
    </row>
    <row r="14" spans="1:17" ht="63.9" customHeight="1" thickBot="1" x14ac:dyDescent="0.3">
      <c r="A14" s="9" t="s">
        <v>5</v>
      </c>
      <c r="B14" s="21" t="str">
        <f>IFERROR(VLOOKUP(CONCATENATE($A$1,B$10,$Q14),Alap!$A:$B,2,FALSE),"")</f>
        <v/>
      </c>
      <c r="C14" s="21" t="str">
        <f>IFERROR(VLOOKUP(CONCATENATE($A$1,C$10,$Q14),Alap!$A:$B,2,FALSE),"")</f>
        <v/>
      </c>
      <c r="D14" s="21" t="str">
        <f>IFERROR(VLOOKUP(CONCATENATE($A$1,D$10,$Q14),Alap!$A:$B,2,FALSE),"")</f>
        <v/>
      </c>
      <c r="E14" s="21" t="str">
        <f>IFERROR(VLOOKUP(CONCATENATE($A$1,E$10,$Q14),Alap!$A:$B,2,FALSE),"")</f>
        <v/>
      </c>
      <c r="F14" s="21" t="str">
        <f>IFERROR(VLOOKUP(CONCATENATE($A$1,F$10,$Q14),Alap!$A:$B,2,FALSE),"")</f>
        <v/>
      </c>
      <c r="G14" s="21" t="str">
        <f>IFERROR(VLOOKUP(CONCATENATE($A$1,G$10,$Q14),Alap!$A:$B,2,FALSE),"")</f>
        <v/>
      </c>
      <c r="H14" s="21" t="str">
        <f>IFERROR(VLOOKUP(CONCATENATE($A$1,H$10,$Q14),Alap!$A:$B,2,FALSE),"")</f>
        <v/>
      </c>
      <c r="I14" s="21" t="str">
        <f>IFERROR(VLOOKUP(CONCATENATE($A$1,I$10,$Q14),Alap!$A:$B,2,FALSE),"")</f>
        <v/>
      </c>
      <c r="J14" s="21" t="str">
        <f>IFERROR(VLOOKUP(CONCATENATE($A$1,J$10,$Q14),Alap!$A:$B,2,FALSE),"")</f>
        <v/>
      </c>
      <c r="K14" s="21" t="str">
        <f>IFERROR(VLOOKUP(CONCATENATE($A$1,K$10,$Q14),Alap!$A:$B,2,FALSE),"")</f>
        <v/>
      </c>
      <c r="L14" s="21" t="str">
        <f>IFERROR(VLOOKUP(CONCATENATE($A$1,L$10,$Q14),Alap!$A:$B,2,FALSE),"")</f>
        <v/>
      </c>
      <c r="M14" s="21" t="str">
        <f>IFERROR(VLOOKUP(CONCATENATE($A$1,M$10,$Q14),Alap!$A:$B,2,FALSE),"")</f>
        <v/>
      </c>
      <c r="N14" s="21" t="str">
        <f>IFERROR(VLOOKUP(CONCATENATE($A$1,N$10,$Q14),Alap!$A:$B,2,FALSE),"")</f>
        <v/>
      </c>
      <c r="O14" s="21" t="str">
        <f>IFERROR(VLOOKUP(CONCATENATE($A$1,O$10,$Q14),Alap!$A:$B,2,FALSE),"")</f>
        <v/>
      </c>
      <c r="P14" s="21" t="str">
        <f>IFERROR(VLOOKUP(CONCATENATE($A$1,P$10,$Q14),Alap!$A:$B,2,FALSE),"")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IFERROR(VLOOKUP(CONCATENATE($A$1,B$10,$Q15),Alap!$A:$B,2,FALSE),"")</f>
        <v/>
      </c>
      <c r="C15" s="21" t="str">
        <f>IFERROR(VLOOKUP(CONCATENATE($A$1,C$10,$Q15),Alap!$A:$B,2,FALSE),"")</f>
        <v/>
      </c>
      <c r="D15" s="21" t="str">
        <f>IFERROR(VLOOKUP(CONCATENATE($A$1,D$10,$Q15),Alap!$A:$B,2,FALSE),"")</f>
        <v/>
      </c>
      <c r="E15" s="21" t="str">
        <f>IFERROR(VLOOKUP(CONCATENATE($A$1,E$10,$Q15),Alap!$A:$B,2,FALSE),"")</f>
        <v/>
      </c>
      <c r="F15" s="21" t="str">
        <f>IFERROR(VLOOKUP(CONCATENATE($A$1,F$10,$Q15),Alap!$A:$B,2,FALSE),"")</f>
        <v/>
      </c>
      <c r="G15" s="21" t="str">
        <f>IFERROR(VLOOKUP(CONCATENATE($A$1,G$10,$Q15),Alap!$A:$B,2,FALSE),"")</f>
        <v/>
      </c>
      <c r="H15" s="21" t="str">
        <f>IFERROR(VLOOKUP(CONCATENATE($A$1,H$10,$Q15),Alap!$A:$B,2,FALSE),"")</f>
        <v/>
      </c>
      <c r="I15" s="21" t="str">
        <f>IFERROR(VLOOKUP(CONCATENATE($A$1,I$10,$Q15),Alap!$A:$B,2,FALSE),"")</f>
        <v/>
      </c>
      <c r="J15" s="21" t="str">
        <f>IFERROR(VLOOKUP(CONCATENATE($A$1,J$10,$Q15),Alap!$A:$B,2,FALSE),"")</f>
        <v/>
      </c>
      <c r="K15" s="21" t="str">
        <f>IFERROR(VLOOKUP(CONCATENATE($A$1,K$10,$Q15),Alap!$A:$B,2,FALSE),"")</f>
        <v/>
      </c>
      <c r="L15" s="21" t="str">
        <f>IFERROR(VLOOKUP(CONCATENATE($A$1,L$10,$Q15),Alap!$A:$B,2,FALSE),"")</f>
        <v/>
      </c>
      <c r="M15" s="21" t="str">
        <f>IFERROR(VLOOKUP(CONCATENATE($A$1,M$10,$Q15),Alap!$A:$B,2,FALSE),"")</f>
        <v/>
      </c>
      <c r="N15" s="21" t="str">
        <f>IFERROR(VLOOKUP(CONCATENATE($A$1,N$10,$Q15),Alap!$A:$B,2,FALSE),"")</f>
        <v/>
      </c>
      <c r="O15" s="21" t="str">
        <f>IFERROR(VLOOKUP(CONCATENATE($A$1,O$10,$Q15),Alap!$A:$B,2,FALSE),"")</f>
        <v/>
      </c>
      <c r="P15" s="21" t="str">
        <f>IFERROR(VLOOKUP(CONCATENATE($A$1,P$10,$Q15),Alap!$A:$B,2,FALSE),"")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IFERROR(VLOOKUP(CONCATENATE($A$1,B$10,$Q16),Alap!$A:$B,2,FALSE),"")</f>
        <v/>
      </c>
      <c r="C16" s="21" t="str">
        <f>IFERROR(VLOOKUP(CONCATENATE($A$1,C$10,$Q16),Alap!$A:$B,2,FALSE),"")</f>
        <v/>
      </c>
      <c r="D16" s="21" t="str">
        <f>IFERROR(VLOOKUP(CONCATENATE($A$1,D$10,$Q16),Alap!$A:$B,2,FALSE),"")</f>
        <v/>
      </c>
      <c r="E16" s="21" t="str">
        <f>IFERROR(VLOOKUP(CONCATENATE($A$1,E$10,$Q16),Alap!$A:$B,2,FALSE),"")</f>
        <v/>
      </c>
      <c r="F16" s="21" t="str">
        <f>IFERROR(VLOOKUP(CONCATENATE($A$1,F$10,$Q16),Alap!$A:$B,2,FALSE),"")</f>
        <v/>
      </c>
      <c r="G16" s="21" t="str">
        <f>IFERROR(VLOOKUP(CONCATENATE($A$1,G$10,$Q16),Alap!$A:$B,2,FALSE),"")</f>
        <v/>
      </c>
      <c r="H16" s="21" t="str">
        <f>IFERROR(VLOOKUP(CONCATENATE($A$1,H$10,$Q16),Alap!$A:$B,2,FALSE),"")</f>
        <v/>
      </c>
      <c r="I16" s="21" t="str">
        <f>IFERROR(VLOOKUP(CONCATENATE($A$1,I$10,$Q16),Alap!$A:$B,2,FALSE),"")</f>
        <v/>
      </c>
      <c r="J16" s="21" t="str">
        <f>IFERROR(VLOOKUP(CONCATENATE($A$1,J$10,$Q16),Alap!$A:$B,2,FALSE),"")</f>
        <v/>
      </c>
      <c r="K16" s="21" t="str">
        <f>IFERROR(VLOOKUP(CONCATENATE($A$1,K$10,$Q16),Alap!$A:$B,2,FALSE),"")</f>
        <v/>
      </c>
      <c r="L16" s="21" t="str">
        <f>IFERROR(VLOOKUP(CONCATENATE($A$1,L$10,$Q16),Alap!$A:$B,2,FALSE),"")</f>
        <v/>
      </c>
      <c r="M16" s="21" t="str">
        <f>IFERROR(VLOOKUP(CONCATENATE($A$1,M$10,$Q16),Alap!$A:$B,2,FALSE),"")</f>
        <v/>
      </c>
      <c r="N16" s="21" t="str">
        <f>IFERROR(VLOOKUP(CONCATENATE($A$1,N$10,$Q16),Alap!$A:$B,2,FALSE),"")</f>
        <v/>
      </c>
      <c r="O16" s="21" t="str">
        <f>IFERROR(VLOOKUP(CONCATENATE($A$1,O$10,$Q16),Alap!$A:$B,2,FALSE),"")</f>
        <v/>
      </c>
      <c r="P16" s="21" t="str">
        <f>IFERROR(VLOOKUP(CONCATENATE($A$1,P$10,$Q16),Alap!$A:$B,2,FALSE),"")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3">
    <mergeCell ref="A1:C1"/>
    <mergeCell ref="D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17C8F1-E12D-46E6-BBF3-A0554995A99E}">
          <x14:formula1>
            <xm:f>segéd!$C:$C</xm:f>
          </x14:formula1>
          <xm:sqref>A1:C1 S4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7"/>
  <sheetViews>
    <sheetView zoomScaleNormal="100" workbookViewId="0">
      <pane ySplit="1" topLeftCell="A2" activePane="bottomLeft" state="frozen"/>
      <selection pane="bottomLeft" activeCell="N7" sqref="N7:N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9">
        <v>1</v>
      </c>
      <c r="B1" s="39"/>
      <c r="C1" s="39"/>
      <c r="D1" s="40" t="s">
        <v>34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75" customHeight="1" thickBot="1" x14ac:dyDescent="0.3">
      <c r="A4" s="9" t="s">
        <v>1</v>
      </c>
      <c r="B4" s="21" t="str">
        <f>IFERROR(VLOOKUP(CONCATENATE($A$1,B$2,$Q4),Alap!$C:$D,2,FALSE),"")</f>
        <v/>
      </c>
      <c r="C4" s="21" t="str">
        <f>IFERROR(VLOOKUP(CONCATENATE($A$1,C$2,$Q4),Alap!$C:$D,2,FALSE),"")</f>
        <v/>
      </c>
      <c r="D4" s="21" t="str">
        <f>IFERROR(VLOOKUP(CONCATENATE($A$1,D$2,$Q4),Alap!$C:$D,2,FALSE),"")</f>
        <v/>
      </c>
      <c r="E4" s="21" t="str">
        <f>IFERROR(VLOOKUP(CONCATENATE($A$1,E$2,$Q4),Alap!$C:$D,2,FALSE),"")</f>
        <v/>
      </c>
      <c r="F4" s="21" t="str">
        <f>IFERROR(VLOOKUP(CONCATENATE($A$1,F$2,$Q4),Alap!$C:$D,2,FALSE),"")</f>
        <v>Hidraulika, pneumatika alapjai - Baksa Dániel 12</v>
      </c>
      <c r="G4" s="21" t="str">
        <f>IFERROR(VLOOKUP(CONCATENATE($A$1,G$2,$Q4),Alap!$C:$D,2,FALSE),"")</f>
        <v/>
      </c>
      <c r="H4" s="21" t="str">
        <f>IFERROR(VLOOKUP(CONCATENATE($A$1,H$2,$Q4),Alap!$C:$D,2,FALSE),"")</f>
        <v/>
      </c>
      <c r="I4" s="21" t="str">
        <f>IFERROR(VLOOKUP(CONCATENATE($A$1,I$2,$Q4),Alap!$C:$D,2,FALSE),"")</f>
        <v/>
      </c>
      <c r="J4" s="21" t="str">
        <f>IFERROR(VLOOKUP(CONCATENATE($A$1,J$2,$Q4),Alap!$C:$D,2,FALSE),"")</f>
        <v>Hidraulika, pneumatika alapjai - Baksa Dániel 12</v>
      </c>
      <c r="K4" s="21" t="str">
        <f>IFERROR(VLOOKUP(CONCATENATE($A$1,K$2,$Q4),Alap!$C:$D,2,FALSE),"")</f>
        <v/>
      </c>
      <c r="L4" s="21" t="str">
        <f>IFERROR(VLOOKUP(CONCATENATE($A$1,L$2,$Q4),Alap!$C:$D,2,FALSE),"")</f>
        <v/>
      </c>
      <c r="M4" s="21" t="str">
        <f>IFERROR(VLOOKUP(CONCATENATE($A$1,M$2,$Q4),Alap!$C:$D,2,FALSE),"")</f>
        <v/>
      </c>
      <c r="N4" s="21" t="str">
        <f>IFERROR(VLOOKUP(CONCATENATE($A$1,N$2,$Q4),Alap!$C:$D,2,FALSE),"")</f>
        <v/>
      </c>
      <c r="O4" s="21" t="str">
        <f>IFERROR(VLOOKUP(CONCATENATE($A$1,O$2,$Q4),Alap!$C:$D,2,FALSE),"")</f>
        <v/>
      </c>
      <c r="P4" s="21" t="str">
        <f>IFERROR(VLOOKUP(CONCATENATE($A$1,P$2,$Q4),Alap!$C:$D,2,FALSE),"")</f>
        <v/>
      </c>
      <c r="Q4" s="3">
        <v>1</v>
      </c>
    </row>
    <row r="5" spans="1:17" ht="63.75" customHeight="1" thickBot="1" x14ac:dyDescent="0.3">
      <c r="A5" s="9" t="s">
        <v>2</v>
      </c>
      <c r="B5" s="21" t="str">
        <f>IFERROR(VLOOKUP(CONCATENATE($A$1,B$2,$Q5),Alap!$C:$D,2,FALSE),"")</f>
        <v/>
      </c>
      <c r="C5" s="21" t="str">
        <f>IFERROR(VLOOKUP(CONCATENATE($A$1,C$2,$Q5),Alap!$C:$D,2,FALSE),"")</f>
        <v/>
      </c>
      <c r="D5" s="21" t="str">
        <f>IFERROR(VLOOKUP(CONCATENATE($A$1,D$2,$Q5),Alap!$C:$D,2,FALSE),"")</f>
        <v/>
      </c>
      <c r="E5" s="21" t="str">
        <f>IFERROR(VLOOKUP(CONCATENATE($A$1,E$2,$Q5),Alap!$C:$D,2,FALSE),"")</f>
        <v/>
      </c>
      <c r="F5" s="21" t="str">
        <f>IFERROR(VLOOKUP(CONCATENATE($A$1,F$2,$Q5),Alap!$C:$D,2,FALSE),"")</f>
        <v>Hidraulika, pneumatika alapjai - Baksa Dániel 12</v>
      </c>
      <c r="G5" s="21" t="str">
        <f>IFERROR(VLOOKUP(CONCATENATE($A$1,G$2,$Q5),Alap!$C:$D,2,FALSE),"")</f>
        <v/>
      </c>
      <c r="H5" s="21" t="str">
        <f>IFERROR(VLOOKUP(CONCATENATE($A$1,H$2,$Q5),Alap!$C:$D,2,FALSE),"")</f>
        <v/>
      </c>
      <c r="I5" s="21" t="str">
        <f>IFERROR(VLOOKUP(CONCATENATE($A$1,I$2,$Q5),Alap!$C:$D,2,FALSE),"")</f>
        <v/>
      </c>
      <c r="J5" s="21" t="str">
        <f>IFERROR(VLOOKUP(CONCATENATE($A$1,J$2,$Q5),Alap!$C:$D,2,FALSE),"")</f>
        <v>Hidraulika, pneumatika alapjai - Baksa Dániel 12</v>
      </c>
      <c r="K5" s="21" t="str">
        <f>IFERROR(VLOOKUP(CONCATENATE($A$1,K$2,$Q5),Alap!$C:$D,2,FALSE),"")</f>
        <v/>
      </c>
      <c r="L5" s="21" t="str">
        <f>IFERROR(VLOOKUP(CONCATENATE($A$1,L$2,$Q5),Alap!$C:$D,2,FALSE),"")</f>
        <v/>
      </c>
      <c r="M5" s="21" t="str">
        <f>IFERROR(VLOOKUP(CONCATENATE($A$1,M$2,$Q5),Alap!$C:$D,2,FALSE),"")</f>
        <v/>
      </c>
      <c r="N5" s="21" t="str">
        <f>IFERROR(VLOOKUP(CONCATENATE($A$1,N$2,$Q5),Alap!$C:$D,2,FALSE),"")</f>
        <v/>
      </c>
      <c r="O5" s="21" t="str">
        <f>IFERROR(VLOOKUP(CONCATENATE($A$1,O$2,$Q5),Alap!$C:$D,2,FALSE),"")</f>
        <v/>
      </c>
      <c r="P5" s="21" t="str">
        <f>IFERROR(VLOOKUP(CONCATENATE($A$1,P$2,$Q5),Alap!$C:$D,2,FALSE),"")</f>
        <v/>
      </c>
      <c r="Q5" s="3">
        <v>2</v>
      </c>
    </row>
    <row r="6" spans="1:17" ht="63.75" customHeight="1" thickBot="1" x14ac:dyDescent="0.3">
      <c r="A6" s="9" t="s">
        <v>3</v>
      </c>
      <c r="B6" s="21" t="str">
        <f>IFERROR(VLOOKUP(CONCATENATE($A$1,B$2,$Q6),Alap!$C:$D,2,FALSE),"")</f>
        <v/>
      </c>
      <c r="C6" s="21" t="str">
        <f>IFERROR(VLOOKUP(CONCATENATE($A$1,C$2,$Q6),Alap!$C:$D,2,FALSE),"")</f>
        <v/>
      </c>
      <c r="D6" s="21" t="str">
        <f>IFERROR(VLOOKUP(CONCATENATE($A$1,D$2,$Q6),Alap!$C:$D,2,FALSE),"")</f>
        <v/>
      </c>
      <c r="E6" s="21" t="str">
        <f>IFERROR(VLOOKUP(CONCATENATE($A$1,E$2,$Q6),Alap!$C:$D,2,FALSE),"")</f>
        <v/>
      </c>
      <c r="F6" s="21" t="str">
        <f>IFERROR(VLOOKUP(CONCATENATE($A$1,F$2,$Q6),Alap!$C:$D,2,FALSE),"")</f>
        <v/>
      </c>
      <c r="G6" s="21" t="str">
        <f>IFERROR(VLOOKUP(CONCATENATE($A$1,G$2,$Q6),Alap!$C:$D,2,FALSE),"")</f>
        <v/>
      </c>
      <c r="H6" s="21" t="str">
        <f>IFERROR(VLOOKUP(CONCATENATE($A$1,H$2,$Q6),Alap!$C:$D,2,FALSE),"")</f>
        <v/>
      </c>
      <c r="I6" s="21" t="str">
        <f>IFERROR(VLOOKUP(CONCATENATE($A$1,I$2,$Q6),Alap!$C:$D,2,FALSE),"")</f>
        <v/>
      </c>
      <c r="J6" s="21" t="str">
        <f>IFERROR(VLOOKUP(CONCATENATE($A$1,J$2,$Q6),Alap!$C:$D,2,FALSE),"")</f>
        <v/>
      </c>
      <c r="K6" s="21" t="str">
        <f>IFERROR(VLOOKUP(CONCATENATE($A$1,K$2,$Q6),Alap!$C:$D,2,FALSE),"")</f>
        <v/>
      </c>
      <c r="L6" s="21" t="str">
        <f>IFERROR(VLOOKUP(CONCATENATE($A$1,L$2,$Q6),Alap!$C:$D,2,FALSE),"")</f>
        <v/>
      </c>
      <c r="M6" s="21" t="str">
        <f>IFERROR(VLOOKUP(CONCATENATE($A$1,M$2,$Q6),Alap!$C:$D,2,FALSE),"")</f>
        <v/>
      </c>
      <c r="N6" s="21" t="str">
        <f>IFERROR(VLOOKUP(CONCATENATE($A$1,N$2,$Q6),Alap!$C:$D,2,FALSE),"")</f>
        <v/>
      </c>
      <c r="O6" s="21" t="str">
        <f>IFERROR(VLOOKUP(CONCATENATE($A$1,O$2,$Q6),Alap!$C:$D,2,FALSE),"")</f>
        <v>Irányítástechnika, autom. alapjai - Böcz Gábor 10</v>
      </c>
      <c r="P6" s="21" t="str">
        <f>IFERROR(VLOOKUP(CONCATENATE($A$1,P$2,$Q6),Alap!$C:$D,2,FALSE),"")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IFERROR(VLOOKUP(CONCATENATE($A$1,B$2,$Q7),Alap!$C:$D,2,FALSE),"")</f>
        <v/>
      </c>
      <c r="C7" s="21" t="str">
        <f>IFERROR(VLOOKUP(CONCATENATE($A$1,C$2,$Q7),Alap!$C:$D,2,FALSE),"")</f>
        <v/>
      </c>
      <c r="D7" s="21" t="str">
        <f>IFERROR(VLOOKUP(CONCATENATE($A$1,D$2,$Q7),Alap!$C:$D,2,FALSE),"")</f>
        <v/>
      </c>
      <c r="E7" s="21" t="str">
        <f>IFERROR(VLOOKUP(CONCATENATE($A$1,E$2,$Q7),Alap!$C:$D,2,FALSE),"")</f>
        <v/>
      </c>
      <c r="F7" s="21" t="str">
        <f>IFERROR(VLOOKUP(CONCATENATE($A$1,F$2,$Q7),Alap!$C:$D,2,FALSE),"")</f>
        <v/>
      </c>
      <c r="G7" s="21" t="str">
        <f>IFERROR(VLOOKUP(CONCATENATE($A$1,G$2,$Q7),Alap!$C:$D,2,FALSE),"")</f>
        <v>Hidraulika, pneumatika alapjai - Baksa Dániel 12</v>
      </c>
      <c r="H7" s="21" t="str">
        <f>IFERROR(VLOOKUP(CONCATENATE($A$1,H$2,$Q7),Alap!$C:$D,2,FALSE),"")</f>
        <v/>
      </c>
      <c r="I7" s="21" t="str">
        <f>IFERROR(VLOOKUP(CONCATENATE($A$1,I$2,$Q7),Alap!$C:$D,2,FALSE),"")</f>
        <v/>
      </c>
      <c r="J7" s="21" t="str">
        <f>IFERROR(VLOOKUP(CONCATENATE($A$1,J$2,$Q7),Alap!$C:$D,2,FALSE),"")</f>
        <v/>
      </c>
      <c r="K7" s="21" t="str">
        <f>IFERROR(VLOOKUP(CONCATENATE($A$1,K$2,$Q7),Alap!$C:$D,2,FALSE),"")</f>
        <v/>
      </c>
      <c r="L7" s="21" t="str">
        <f>IFERROR(VLOOKUP(CONCATENATE($A$1,L$2,$Q7),Alap!$C:$D,2,FALSE),"")</f>
        <v/>
      </c>
      <c r="M7" s="21" t="str">
        <f>IFERROR(VLOOKUP(CONCATENATE($A$1,M$2,$Q7),Alap!$C:$D,2,FALSE),"")</f>
        <v/>
      </c>
      <c r="N7" s="21" t="str">
        <f>IFERROR(VLOOKUP(CONCATENATE($A$1,N$2,$Q7),Alap!$C:$D,2,FALSE),"")</f>
        <v>Hidraulika, pneumatika alapjai - Baksa Dániel 12</v>
      </c>
      <c r="O7" s="21" t="str">
        <f>IFERROR(VLOOKUP(CONCATENATE($A$1,O$2,$Q7),Alap!$C:$D,2,FALSE),"")</f>
        <v>Irányítástechnika, autom. alapjai - Böcz Gábor 10</v>
      </c>
      <c r="P7" s="21" t="str">
        <f>IFERROR(VLOOKUP(CONCATENATE($A$1,P$2,$Q7),Alap!$C:$D,2,FALSE),"")</f>
        <v/>
      </c>
      <c r="Q7" s="3">
        <v>4</v>
      </c>
    </row>
    <row r="8" spans="1:17" ht="63.75" customHeight="1" thickBot="1" x14ac:dyDescent="0.3">
      <c r="A8" s="9" t="s">
        <v>5</v>
      </c>
      <c r="B8" s="21" t="str">
        <f>IFERROR(VLOOKUP(CONCATENATE($A$1,B$2,$Q8),Alap!$C:$D,2,FALSE),"")</f>
        <v/>
      </c>
      <c r="C8" s="21" t="str">
        <f>IFERROR(VLOOKUP(CONCATENATE($A$1,C$2,$Q8),Alap!$C:$D,2,FALSE),"")</f>
        <v/>
      </c>
      <c r="D8" s="21" t="str">
        <f>IFERROR(VLOOKUP(CONCATENATE($A$1,D$2,$Q8),Alap!$C:$D,2,FALSE),"")</f>
        <v/>
      </c>
      <c r="E8" s="21" t="str">
        <f>IFERROR(VLOOKUP(CONCATENATE($A$1,E$2,$Q8),Alap!$C:$D,2,FALSE),"")</f>
        <v/>
      </c>
      <c r="F8" s="21" t="str">
        <f>IFERROR(VLOOKUP(CONCATENATE($A$1,F$2,$Q8),Alap!$C:$D,2,FALSE),"")</f>
        <v/>
      </c>
      <c r="G8" s="21" t="str">
        <f>IFERROR(VLOOKUP(CONCATENATE($A$1,G$2,$Q8),Alap!$C:$D,2,FALSE),"")</f>
        <v/>
      </c>
      <c r="H8" s="21" t="str">
        <f>IFERROR(VLOOKUP(CONCATENATE($A$1,H$2,$Q8),Alap!$C:$D,2,FALSE),"")</f>
        <v/>
      </c>
      <c r="I8" s="21" t="str">
        <f>IFERROR(VLOOKUP(CONCATENATE($A$1,I$2,$Q8),Alap!$C:$D,2,FALSE),"")</f>
        <v/>
      </c>
      <c r="J8" s="21" t="str">
        <f>IFERROR(VLOOKUP(CONCATENATE($A$1,J$2,$Q8),Alap!$C:$D,2,FALSE),"")</f>
        <v/>
      </c>
      <c r="K8" s="21" t="str">
        <f>IFERROR(VLOOKUP(CONCATENATE($A$1,K$2,$Q8),Alap!$C:$D,2,FALSE),"")</f>
        <v/>
      </c>
      <c r="L8" s="21" t="str">
        <f>IFERROR(VLOOKUP(CONCATENATE($A$1,L$2,$Q8),Alap!$C:$D,2,FALSE),"")</f>
        <v/>
      </c>
      <c r="M8" s="21" t="str">
        <f>IFERROR(VLOOKUP(CONCATENATE($A$1,M$2,$Q8),Alap!$C:$D,2,FALSE),"")</f>
        <v/>
      </c>
      <c r="N8" s="21" t="str">
        <f>IFERROR(VLOOKUP(CONCATENATE($A$1,N$2,$Q8),Alap!$C:$D,2,FALSE),"")</f>
        <v>Hidraulika, pneumatika alapjai - Baksa Dániel 12</v>
      </c>
      <c r="O8" s="21" t="str">
        <f>IFERROR(VLOOKUP(CONCATENATE($A$1,O$2,$Q8),Alap!$C:$D,2,FALSE),"")</f>
        <v>Irányítástechnika, autom. alapjai - Böcz Gábor 10</v>
      </c>
      <c r="P8" s="21" t="str">
        <f>IFERROR(VLOOKUP(CONCATENATE($A$1,P$2,$Q8),Alap!$C:$D,2,FALSE),"")</f>
        <v/>
      </c>
      <c r="Q8" s="3">
        <v>5</v>
      </c>
    </row>
    <row r="9" spans="1:17" ht="63.75" customHeight="1" thickBot="1" x14ac:dyDescent="0.3">
      <c r="A9" s="9" t="s">
        <v>6</v>
      </c>
      <c r="B9" s="21" t="str">
        <f>IFERROR(VLOOKUP(CONCATENATE($A$1,B$2,$Q9),Alap!$C:$D,2,FALSE),"")</f>
        <v/>
      </c>
      <c r="C9" s="21" t="str">
        <f>IFERROR(VLOOKUP(CONCATENATE($A$1,C$2,$Q9),Alap!$C:$D,2,FALSE),"")</f>
        <v/>
      </c>
      <c r="D9" s="21" t="str">
        <f>IFERROR(VLOOKUP(CONCATENATE($A$1,D$2,$Q9),Alap!$C:$D,2,FALSE),"")</f>
        <v/>
      </c>
      <c r="E9" s="21" t="str">
        <f>IFERROR(VLOOKUP(CONCATENATE($A$1,E$2,$Q9),Alap!$C:$D,2,FALSE),"")</f>
        <v/>
      </c>
      <c r="F9" s="21" t="str">
        <f>IFERROR(VLOOKUP(CONCATENATE($A$1,F$2,$Q9),Alap!$C:$D,2,FALSE),"")</f>
        <v/>
      </c>
      <c r="G9" s="21" t="str">
        <f>IFERROR(VLOOKUP(CONCATENATE($A$1,G$2,$Q9),Alap!$C:$D,2,FALSE),"")</f>
        <v/>
      </c>
      <c r="H9" s="21" t="str">
        <f>IFERROR(VLOOKUP(CONCATENATE($A$1,H$2,$Q9),Alap!$C:$D,2,FALSE),"")</f>
        <v/>
      </c>
      <c r="I9" s="21" t="str">
        <f>IFERROR(VLOOKUP(CONCATENATE($A$1,I$2,$Q9),Alap!$C:$D,2,FALSE),"")</f>
        <v/>
      </c>
      <c r="J9" s="21" t="str">
        <f>IFERROR(VLOOKUP(CONCATENATE($A$1,J$2,$Q9),Alap!$C:$D,2,FALSE),"")</f>
        <v/>
      </c>
      <c r="K9" s="21" t="str">
        <f>IFERROR(VLOOKUP(CONCATENATE($A$1,K$2,$Q9),Alap!$C:$D,2,FALSE),"")</f>
        <v/>
      </c>
      <c r="L9" s="21" t="str">
        <f>IFERROR(VLOOKUP(CONCATENATE($A$1,L$2,$Q9),Alap!$C:$D,2,FALSE),"")</f>
        <v/>
      </c>
      <c r="M9" s="21" t="str">
        <f>IFERROR(VLOOKUP(CONCATENATE($A$1,M$2,$Q9),Alap!$C:$D,2,FALSE),"")</f>
        <v/>
      </c>
      <c r="N9" s="21" t="str">
        <f>IFERROR(VLOOKUP(CONCATENATE($A$1,N$2,$Q9),Alap!$C:$D,2,FALSE),"")</f>
        <v/>
      </c>
      <c r="O9" s="21" t="str">
        <f>IFERROR(VLOOKUP(CONCATENATE($A$1,O$2,$Q9),Alap!$C:$D,2,FALSE),"")</f>
        <v/>
      </c>
      <c r="P9" s="21" t="str">
        <f>IFERROR(VLOOKUP(CONCATENATE($A$1,P$2,$Q9),Alap!$C:$D,2,FALSE),"")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75" customHeight="1" thickBot="1" x14ac:dyDescent="0.3">
      <c r="A13" s="9" t="s">
        <v>4</v>
      </c>
      <c r="B13" s="21" t="str">
        <f>IFERROR(VLOOKUP(CONCATENATE($A$1,B$10,$Q13),Alap!$C:$D,2,FALSE),"")</f>
        <v/>
      </c>
      <c r="C13" s="21" t="str">
        <f>IFERROR(VLOOKUP(CONCATENATE($A$1,C$10,$Q13),Alap!$C:$D,2,FALSE),"")</f>
        <v/>
      </c>
      <c r="D13" s="21" t="str">
        <f>IFERROR(VLOOKUP(CONCATENATE($A$1,D$10,$Q13),Alap!$C:$D,2,FALSE),"")</f>
        <v/>
      </c>
      <c r="E13" s="21" t="str">
        <f>IFERROR(VLOOKUP(CONCATENATE($A$1,E$10,$Q13),Alap!$C:$D,2,FALSE),"")</f>
        <v/>
      </c>
      <c r="F13" s="21" t="str">
        <f>IFERROR(VLOOKUP(CONCATENATE($A$1,F$10,$Q13),Alap!$C:$D,2,FALSE),"")</f>
        <v/>
      </c>
      <c r="G13" s="21" t="str">
        <f>IFERROR(VLOOKUP(CONCATENATE($A$1,G$10,$Q13),Alap!$C:$D,2,FALSE),"")</f>
        <v/>
      </c>
      <c r="H13" s="21" t="str">
        <f>IFERROR(VLOOKUP(CONCATENATE($A$1,H$10,$Q13),Alap!$C:$D,2,FALSE),"")</f>
        <v/>
      </c>
      <c r="I13" s="21" t="str">
        <f>IFERROR(VLOOKUP(CONCATENATE($A$1,I$10,$Q13),Alap!$C:$D,2,FALSE),"")</f>
        <v/>
      </c>
      <c r="J13" s="21" t="str">
        <f>IFERROR(VLOOKUP(CONCATENATE($A$1,J$10,$Q13),Alap!$C:$D,2,FALSE),"")</f>
        <v/>
      </c>
      <c r="K13" s="21" t="str">
        <f>IFERROR(VLOOKUP(CONCATENATE($A$1,K$10,$Q13),Alap!$C:$D,2,FALSE),"")</f>
        <v/>
      </c>
      <c r="L13" s="21" t="str">
        <f>IFERROR(VLOOKUP(CONCATENATE($A$1,L$10,$Q13),Alap!$C:$D,2,FALSE),"")</f>
        <v/>
      </c>
      <c r="M13" s="21" t="str">
        <f>IFERROR(VLOOKUP(CONCATENATE($A$1,M$10,$Q13),Alap!$C:$D,2,FALSE),"")</f>
        <v/>
      </c>
      <c r="N13" s="21" t="str">
        <f>IFERROR(VLOOKUP(CONCATENATE($A$1,N$10,$Q13),Alap!$C:$D,2,FALSE),"")</f>
        <v/>
      </c>
      <c r="O13" s="21" t="str">
        <f>IFERROR(VLOOKUP(CONCATENATE($A$1,O$10,$Q13),Alap!$C:$D,2,FALSE),"")</f>
        <v/>
      </c>
      <c r="P13" s="21" t="str">
        <f>IFERROR(VLOOKUP(CONCATENATE($A$1,P$10,$Q13),Alap!$C:$D,2,FALSE),"")</f>
        <v/>
      </c>
      <c r="Q13" s="3">
        <v>4</v>
      </c>
    </row>
    <row r="14" spans="1:17" ht="63.75" customHeight="1" thickBot="1" x14ac:dyDescent="0.3">
      <c r="A14" s="9" t="s">
        <v>5</v>
      </c>
      <c r="B14" s="21" t="str">
        <f>IFERROR(VLOOKUP(CONCATENATE($A$1,B$10,$Q14),Alap!$C:$D,2,FALSE),"")</f>
        <v/>
      </c>
      <c r="C14" s="21" t="str">
        <f>IFERROR(VLOOKUP(CONCATENATE($A$1,C$10,$Q14),Alap!$C:$D,2,FALSE),"")</f>
        <v/>
      </c>
      <c r="D14" s="21" t="str">
        <f>IFERROR(VLOOKUP(CONCATENATE($A$1,D$10,$Q14),Alap!$C:$D,2,FALSE),"")</f>
        <v/>
      </c>
      <c r="E14" s="21" t="str">
        <f>IFERROR(VLOOKUP(CONCATENATE($A$1,E$10,$Q14),Alap!$C:$D,2,FALSE),"")</f>
        <v/>
      </c>
      <c r="F14" s="21" t="str">
        <f>IFERROR(VLOOKUP(CONCATENATE($A$1,F$10,$Q14),Alap!$C:$D,2,FALSE),"")</f>
        <v/>
      </c>
      <c r="G14" s="21" t="str">
        <f>IFERROR(VLOOKUP(CONCATENATE($A$1,G$10,$Q14),Alap!$C:$D,2,FALSE),"")</f>
        <v/>
      </c>
      <c r="H14" s="21" t="str">
        <f>IFERROR(VLOOKUP(CONCATENATE($A$1,H$10,$Q14),Alap!$C:$D,2,FALSE),"")</f>
        <v/>
      </c>
      <c r="I14" s="21" t="str">
        <f>IFERROR(VLOOKUP(CONCATENATE($A$1,I$10,$Q14),Alap!$C:$D,2,FALSE),"")</f>
        <v/>
      </c>
      <c r="J14" s="21" t="str">
        <f>IFERROR(VLOOKUP(CONCATENATE($A$1,J$10,$Q14),Alap!$C:$D,2,FALSE),"")</f>
        <v/>
      </c>
      <c r="K14" s="21" t="str">
        <f>IFERROR(VLOOKUP(CONCATENATE($A$1,K$10,$Q14),Alap!$C:$D,2,FALSE),"")</f>
        <v/>
      </c>
      <c r="L14" s="21" t="str">
        <f>IFERROR(VLOOKUP(CONCATENATE($A$1,L$10,$Q14),Alap!$C:$D,2,FALSE),"")</f>
        <v/>
      </c>
      <c r="M14" s="21" t="str">
        <f>IFERROR(VLOOKUP(CONCATENATE($A$1,M$10,$Q14),Alap!$C:$D,2,FALSE),"")</f>
        <v/>
      </c>
      <c r="N14" s="21" t="str">
        <f>IFERROR(VLOOKUP(CONCATENATE($A$1,N$10,$Q14),Alap!$C:$D,2,FALSE),"")</f>
        <v/>
      </c>
      <c r="O14" s="21" t="str">
        <f>IFERROR(VLOOKUP(CONCATENATE($A$1,O$10,$Q14),Alap!$C:$D,2,FALSE),"")</f>
        <v/>
      </c>
      <c r="P14" s="21" t="str">
        <f>IFERROR(VLOOKUP(CONCATENATE($A$1,P$10,$Q14),Alap!$C:$D,2,FALSE),"")</f>
        <v/>
      </c>
      <c r="Q14" s="3">
        <v>5</v>
      </c>
    </row>
    <row r="15" spans="1:17" ht="63.75" customHeight="1" thickBot="1" x14ac:dyDescent="0.3">
      <c r="A15" s="9" t="s">
        <v>6</v>
      </c>
      <c r="B15" s="21" t="str">
        <f>IFERROR(VLOOKUP(CONCATENATE($A$1,B$10,$Q15),Alap!$C:$D,2,FALSE),"")</f>
        <v/>
      </c>
      <c r="C15" s="21" t="str">
        <f>IFERROR(VLOOKUP(CONCATENATE($A$1,C$10,$Q15),Alap!$C:$D,2,FALSE),"")</f>
        <v/>
      </c>
      <c r="D15" s="21" t="str">
        <f>IFERROR(VLOOKUP(CONCATENATE($A$1,D$10,$Q15),Alap!$C:$D,2,FALSE),"")</f>
        <v/>
      </c>
      <c r="E15" s="21" t="str">
        <f>IFERROR(VLOOKUP(CONCATENATE($A$1,E$10,$Q15),Alap!$C:$D,2,FALSE),"")</f>
        <v/>
      </c>
      <c r="F15" s="21" t="str">
        <f>IFERROR(VLOOKUP(CONCATENATE($A$1,F$10,$Q15),Alap!$C:$D,2,FALSE),"")</f>
        <v/>
      </c>
      <c r="G15" s="21" t="str">
        <f>IFERROR(VLOOKUP(CONCATENATE($A$1,G$10,$Q15),Alap!$C:$D,2,FALSE),"")</f>
        <v/>
      </c>
      <c r="H15" s="21" t="str">
        <f>IFERROR(VLOOKUP(CONCATENATE($A$1,H$10,$Q15),Alap!$C:$D,2,FALSE),"")</f>
        <v/>
      </c>
      <c r="I15" s="21" t="str">
        <f>IFERROR(VLOOKUP(CONCATENATE($A$1,I$10,$Q15),Alap!$C:$D,2,FALSE),"")</f>
        <v/>
      </c>
      <c r="J15" s="21" t="str">
        <f>IFERROR(VLOOKUP(CONCATENATE($A$1,J$10,$Q15),Alap!$C:$D,2,FALSE),"")</f>
        <v/>
      </c>
      <c r="K15" s="21" t="str">
        <f>IFERROR(VLOOKUP(CONCATENATE($A$1,K$10,$Q15),Alap!$C:$D,2,FALSE),"")</f>
        <v/>
      </c>
      <c r="L15" s="21" t="str">
        <f>IFERROR(VLOOKUP(CONCATENATE($A$1,L$10,$Q15),Alap!$C:$D,2,FALSE),"")</f>
        <v/>
      </c>
      <c r="M15" s="21" t="str">
        <f>IFERROR(VLOOKUP(CONCATENATE($A$1,M$10,$Q15),Alap!$C:$D,2,FALSE),"")</f>
        <v/>
      </c>
      <c r="N15" s="21" t="str">
        <f>IFERROR(VLOOKUP(CONCATENATE($A$1,N$10,$Q15),Alap!$C:$D,2,FALSE),"")</f>
        <v/>
      </c>
      <c r="O15" s="21" t="str">
        <f>IFERROR(VLOOKUP(CONCATENATE($A$1,O$10,$Q15),Alap!$C:$D,2,FALSE),"")</f>
        <v/>
      </c>
      <c r="P15" s="21" t="str">
        <f>IFERROR(VLOOKUP(CONCATENATE($A$1,P$10,$Q15),Alap!$C:$D,2,FALSE),"")</f>
        <v/>
      </c>
      <c r="Q15" s="3">
        <v>6</v>
      </c>
    </row>
    <row r="16" spans="1:17" ht="63.75" customHeight="1" thickBot="1" x14ac:dyDescent="0.3">
      <c r="A16" s="9" t="s">
        <v>7</v>
      </c>
      <c r="B16" s="21" t="str">
        <f>IFERROR(VLOOKUP(CONCATENATE($A$1,B$10,$Q16),Alap!$C:$D,2,FALSE),"")</f>
        <v/>
      </c>
      <c r="C16" s="21" t="str">
        <f>IFERROR(VLOOKUP(CONCATENATE($A$1,C$10,$Q16),Alap!$C:$D,2,FALSE),"")</f>
        <v/>
      </c>
      <c r="D16" s="21" t="str">
        <f>IFERROR(VLOOKUP(CONCATENATE($A$1,D$10,$Q16),Alap!$C:$D,2,FALSE),"")</f>
        <v/>
      </c>
      <c r="E16" s="21" t="str">
        <f>IFERROR(VLOOKUP(CONCATENATE($A$1,E$10,$Q16),Alap!$C:$D,2,FALSE),"")</f>
        <v/>
      </c>
      <c r="F16" s="21" t="str">
        <f>IFERROR(VLOOKUP(CONCATENATE($A$1,F$10,$Q16),Alap!$C:$D,2,FALSE),"")</f>
        <v/>
      </c>
      <c r="G16" s="21" t="str">
        <f>IFERROR(VLOOKUP(CONCATENATE($A$1,G$10,$Q16),Alap!$C:$D,2,FALSE),"")</f>
        <v/>
      </c>
      <c r="H16" s="21" t="str">
        <f>IFERROR(VLOOKUP(CONCATENATE($A$1,H$10,$Q16),Alap!$C:$D,2,FALSE),"")</f>
        <v/>
      </c>
      <c r="I16" s="21" t="str">
        <f>IFERROR(VLOOKUP(CONCATENATE($A$1,I$10,$Q16),Alap!$C:$D,2,FALSE),"")</f>
        <v/>
      </c>
      <c r="J16" s="21" t="str">
        <f>IFERROR(VLOOKUP(CONCATENATE($A$1,J$10,$Q16),Alap!$C:$D,2,FALSE),"")</f>
        <v/>
      </c>
      <c r="K16" s="21" t="str">
        <f>IFERROR(VLOOKUP(CONCATENATE($A$1,K$10,$Q16),Alap!$C:$D,2,FALSE),"")</f>
        <v/>
      </c>
      <c r="L16" s="21" t="str">
        <f>IFERROR(VLOOKUP(CONCATENATE($A$1,L$10,$Q16),Alap!$C:$D,2,FALSE),"")</f>
        <v/>
      </c>
      <c r="M16" s="21" t="str">
        <f>IFERROR(VLOOKUP(CONCATENATE($A$1,M$10,$Q16),Alap!$C:$D,2,FALSE),"")</f>
        <v/>
      </c>
      <c r="N16" s="21" t="str">
        <f>IFERROR(VLOOKUP(CONCATENATE($A$1,N$10,$Q16),Alap!$C:$D,2,FALSE),"")</f>
        <v/>
      </c>
      <c r="O16" s="21" t="str">
        <f>IFERROR(VLOOKUP(CONCATENATE($A$1,O$10,$Q16),Alap!$C:$D,2,FALSE),"")</f>
        <v/>
      </c>
      <c r="P16" s="21" t="str">
        <f>IFERROR(VLOOKUP(CONCATENATE($A$1,P$10,$Q16),Alap!$C:$D,2,FALSE),"")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3">
    <mergeCell ref="A1:C1"/>
    <mergeCell ref="D1:P1"/>
    <mergeCell ref="A11:P11"/>
  </mergeCells>
  <dataValidations count="1">
    <dataValidation type="list" allowBlank="1" showInputMessage="1" showErrorMessage="1" sqref="A1:C1" xr:uid="{00000000-0002-0000-0200-000000000000}">
      <formula1>tbterem</formula1>
    </dataValidation>
  </dataValidations>
  <pageMargins left="3.937007874015748E-2" right="3.937007874015748E-2" top="0.35433070866141736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4"/>
  <sheetViews>
    <sheetView workbookViewId="0">
      <pane ySplit="1" topLeftCell="A2" activePane="bottomLeft" state="frozen"/>
      <selection pane="bottomLeft" sqref="A1:C1"/>
    </sheetView>
  </sheetViews>
  <sheetFormatPr defaultColWidth="9.109375" defaultRowHeight="12" x14ac:dyDescent="0.25"/>
  <cols>
    <col min="1" max="1" width="5.6640625" style="3" customWidth="1"/>
    <col min="2" max="13" width="14.6640625" style="3" customWidth="1"/>
    <col min="14" max="14" width="9" style="3" hidden="1" customWidth="1"/>
    <col min="15" max="16384" width="9.109375" style="3"/>
  </cols>
  <sheetData>
    <row r="1" spans="1:14" s="4" customFormat="1" ht="15" thickBot="1" x14ac:dyDescent="0.35">
      <c r="A1" s="39" t="s">
        <v>444</v>
      </c>
      <c r="B1" s="39"/>
      <c r="C1" s="39"/>
      <c r="D1" s="40" t="s">
        <v>34</v>
      </c>
      <c r="E1" s="40"/>
      <c r="F1" s="40"/>
      <c r="G1" s="40"/>
      <c r="H1" s="40"/>
      <c r="I1" s="40"/>
      <c r="J1" s="40"/>
      <c r="K1" s="40"/>
      <c r="L1" s="40"/>
      <c r="M1" s="40"/>
    </row>
    <row r="2" spans="1:14" s="7" customFormat="1" ht="15" thickBot="1" x14ac:dyDescent="0.35">
      <c r="A2" s="8" t="s">
        <v>0</v>
      </c>
      <c r="B2" s="14" t="s">
        <v>338</v>
      </c>
      <c r="C2" s="14" t="s">
        <v>339</v>
      </c>
      <c r="D2" s="14" t="s">
        <v>471</v>
      </c>
      <c r="E2" s="14" t="s">
        <v>340</v>
      </c>
      <c r="F2" s="14" t="s">
        <v>341</v>
      </c>
      <c r="G2" s="14" t="s">
        <v>342</v>
      </c>
      <c r="H2" s="14" t="s">
        <v>343</v>
      </c>
      <c r="I2" s="14" t="s">
        <v>344</v>
      </c>
      <c r="J2" s="14" t="s">
        <v>345</v>
      </c>
      <c r="K2" s="14" t="s">
        <v>76</v>
      </c>
      <c r="L2" s="14" t="s">
        <v>79</v>
      </c>
      <c r="M2" s="14" t="s">
        <v>2338</v>
      </c>
    </row>
    <row r="3" spans="1:14" ht="63.9" customHeight="1" thickBot="1" x14ac:dyDescent="0.3">
      <c r="A3" s="9" t="s">
        <v>1</v>
      </c>
      <c r="B3" s="9" t="str">
        <f>IFERROR(VLOOKUP(CONCATENATE(B$10,VLOOKUP($A$1,segéd!$I$1:$K$15,3,FALSE),$N3),Alap!$A:$B,2,FALSE),"")</f>
        <v>Gazdasági matematika I. - Szabó Tünde (web) 119</v>
      </c>
      <c r="C3" s="9" t="str">
        <f>IFERROR(VLOOKUP(CONCATENATE(C$10,VLOOKUP($A$1,segéd!$I$1:$K$15,3,FALSE),$N3),Alap!$A:$B,2,FALSE),"")</f>
        <v/>
      </c>
      <c r="D3" s="9" t="str">
        <f>IFERROR(VLOOKUP(CONCATENATE(D$10,VLOOKUP($A$1,segéd!$I$1:$K$15,3,FALSE),$N3),Alap!$A:$B,2,FALSE),"")</f>
        <v>Értékalapú vezetés - Barna Zsolt (Tb.-ről web) 7</v>
      </c>
      <c r="E3" s="9" t="str">
        <f>IFERROR(VLOOKUP(CONCATENATE(E$10,VLOOKUP($A$1,segéd!$I$1:$K$15,3,FALSE),$N3),Alap!$A:$B,2,FALSE),"")</f>
        <v>Közgazdaságtan - Barócsi Zoltán (Bp.-ről web) 11</v>
      </c>
      <c r="F3" s="9" t="str">
        <f>IFERROR(VLOOKUP(CONCATENATE(F$10,VLOOKUP($A$1,segéd!$I$1:$K$15,3,FALSE),$N3),Alap!$A:$B,2,FALSE),"")</f>
        <v>Szállítmányozás, fuvarozás - Barta Krisztina (Bp.-ről web) 6</v>
      </c>
      <c r="G3" s="9" t="str">
        <f>IFERROR(VLOOKUP(CONCATENATE(G$10,VLOOKUP($A$1,segéd!$I$1:$K$15,3,FALSE),$N3),Alap!$A:$B,2,FALSE),"")</f>
        <v>Business Intelligence - Dobos Ádám (Bp.-ről web) 12</v>
      </c>
      <c r="H3" s="9" t="str">
        <f>IFERROR(VLOOKUP(CONCATENATE(H$10,VLOOKUP($A$1,segéd!$I$1:$K$15,3,FALSE),$N3),Alap!$A:$B,2,FALSE),"")</f>
        <v>Nemzetközi gazd. ism. - Juhász Krisztina (web) 45</v>
      </c>
      <c r="I3" s="9" t="str">
        <f>IFERROR(VLOOKUP(CONCATENATE(I$10,VLOOKUP($A$1,segéd!$I$1:$K$15,3,FALSE),$N3),Alap!$A:$B,2,FALSE),"")</f>
        <v>Modern közg. és piacelm. - Sárkány Péter (web) 31</v>
      </c>
      <c r="J3" s="9" t="str">
        <f>IFERROR(VLOOKUP(CONCATENATE(J$10,VLOOKUP($A$1,segéd!$I$1:$K$15,3,FALSE),$N3),Alap!$A:$B,2,FALSE),"")</f>
        <v/>
      </c>
      <c r="K3" s="9" t="str">
        <f>IFERROR(VLOOKUP(CONCATENATE(K$10,VLOOKUP($A$1,segéd!$I$1:$K$15,3,FALSE),$N3),Alap!$A:$B,2,FALSE),"")</f>
        <v>Innováció-menedzsment alapjai - Peredy Zoltán (Bp.-ről web) 9</v>
      </c>
      <c r="L3" s="9" t="str">
        <f>IFERROR(VLOOKUP(CONCATENATE(L$10,VLOOKUP($A$1,segéd!$I$1:$K$15,3,FALSE),$N3),Alap!$A:$B,2,FALSE),"")</f>
        <v>Inbound marketing - Vargáné Bukucs Zsuzsanna (Bp.-ről web) 11</v>
      </c>
      <c r="M3" s="9" t="str">
        <f>IFERROR(VLOOKUP(CONCATENATE(M$10,VLOOKUP($A$1,segéd!$I$1:$K$15,3,FALSE),$N3),Alap!$A:$B,2,FALSE),"")</f>
        <v/>
      </c>
      <c r="N3" s="3">
        <v>1</v>
      </c>
    </row>
    <row r="4" spans="1:14" ht="63.9" customHeight="1" thickBot="1" x14ac:dyDescent="0.3">
      <c r="A4" s="9" t="s">
        <v>2</v>
      </c>
      <c r="B4" s="9" t="str">
        <f>IFERROR(VLOOKUP(CONCATENATE(B$10,VLOOKUP($A$1,segéd!$I$1:$K$15,3,FALSE),$N4),Alap!$A:$B,2,FALSE),"")</f>
        <v>Gazdasági matematika I. - Szabó Tünde (web) 119</v>
      </c>
      <c r="C4" s="9" t="str">
        <f>IFERROR(VLOOKUP(CONCATENATE(C$10,VLOOKUP($A$1,segéd!$I$1:$K$15,3,FALSE),$N4),Alap!$A:$B,2,FALSE),"")</f>
        <v>Számviteli alapok - Péter Sára (web) 6</v>
      </c>
      <c r="D4" s="9" t="str">
        <f>IFERROR(VLOOKUP(CONCATENATE(D$10,VLOOKUP($A$1,segéd!$I$1:$K$15,3,FALSE),$N4),Alap!$A:$B,2,FALSE),"")</f>
        <v>Értékalapú vezetés - Barna Zsolt (Tb.-ről web) 7</v>
      </c>
      <c r="E4" s="9" t="str">
        <f>IFERROR(VLOOKUP(CONCATENATE(E$10,VLOOKUP($A$1,segéd!$I$1:$K$15,3,FALSE),$N4),Alap!$A:$B,2,FALSE),"")</f>
        <v>Közgazdaságtan - Barócsi Zoltán (Bp.-ről web) 11</v>
      </c>
      <c r="F4" s="9" t="str">
        <f>IFERROR(VLOOKUP(CONCATENATE(F$10,VLOOKUP($A$1,segéd!$I$1:$K$15,3,FALSE),$N4),Alap!$A:$B,2,FALSE),"")</f>
        <v>Szállítmányozás, fuvarozás - Barta Krisztina (Bp.-ről web) 6</v>
      </c>
      <c r="G4" s="9" t="str">
        <f>IFERROR(VLOOKUP(CONCATENATE(G$10,VLOOKUP($A$1,segéd!$I$1:$K$15,3,FALSE),$N4),Alap!$A:$B,2,FALSE),"")</f>
        <v>Business Intelligence - Dobos Ádám (Bp.-ről web) 12</v>
      </c>
      <c r="H4" s="9" t="str">
        <f>IFERROR(VLOOKUP(CONCATENATE(H$10,VLOOKUP($A$1,segéd!$I$1:$K$15,3,FALSE),$N4),Alap!$A:$B,2,FALSE),"")</f>
        <v>Nemzetközi gazd. ism. - Juhász Krisztina (web) 45</v>
      </c>
      <c r="I4" s="9" t="str">
        <f>IFERROR(VLOOKUP(CONCATENATE(I$10,VLOOKUP($A$1,segéd!$I$1:$K$15,3,FALSE),$N4),Alap!$A:$B,2,FALSE),"")</f>
        <v>Modern közg. és piacelm. - Sárkány Péter (web) 31</v>
      </c>
      <c r="J4" s="9" t="str">
        <f>IFERROR(VLOOKUP(CONCATENATE(J$10,VLOOKUP($A$1,segéd!$I$1:$K$15,3,FALSE),$N4),Alap!$A:$B,2,FALSE),"")</f>
        <v>Szellemi alkotások joga - Zalahegyi Zoltán (web) 13</v>
      </c>
      <c r="K4" s="9" t="str">
        <f>IFERROR(VLOOKUP(CONCATENATE(K$10,VLOOKUP($A$1,segéd!$I$1:$K$15,3,FALSE),$N4),Alap!$A:$B,2,FALSE),"")</f>
        <v>Innováció-menedzsment alapjai - Peredy Zoltán (Bp.-ről web) 9</v>
      </c>
      <c r="L4" s="9" t="str">
        <f>IFERROR(VLOOKUP(CONCATENATE(L$10,VLOOKUP($A$1,segéd!$I$1:$K$15,3,FALSE),$N4),Alap!$A:$B,2,FALSE),"")</f>
        <v>Inbound marketing - Vargáné Bukucs Zsuzsanna (Bp.-ről web) 11</v>
      </c>
      <c r="M4" s="9" t="str">
        <f>IFERROR(VLOOKUP(CONCATENATE(M$10,VLOOKUP($A$1,segéd!$I$1:$K$15,3,FALSE),$N4),Alap!$A:$B,2,FALSE),"")</f>
        <v/>
      </c>
      <c r="N4" s="3">
        <v>2</v>
      </c>
    </row>
    <row r="5" spans="1:14" ht="63.9" customHeight="1" thickBot="1" x14ac:dyDescent="0.3">
      <c r="A5" s="9" t="s">
        <v>3</v>
      </c>
      <c r="B5" s="9" t="str">
        <f>IFERROR(VLOOKUP(CONCATENATE(B$10,VLOOKUP($A$1,segéd!$I$1:$K$15,3,FALSE),$N5),Alap!$A:$B,2,FALSE),"")</f>
        <v>Vállalati gazdaságtan - Kárpáti-Daróczi Judit (web) 113</v>
      </c>
      <c r="C5" s="9" t="str">
        <f>IFERROR(VLOOKUP(CONCATENATE(C$10,VLOOKUP($A$1,segéd!$I$1:$K$15,3,FALSE),$N5),Alap!$A:$B,2,FALSE),"")</f>
        <v>Számviteli alapok - Péter Sára (web) 6</v>
      </c>
      <c r="D5" s="9" t="str">
        <f>IFERROR(VLOOKUP(CONCATENATE(D$10,VLOOKUP($A$1,segéd!$I$1:$K$15,3,FALSE),$N5),Alap!$A:$B,2,FALSE),"")</f>
        <v/>
      </c>
      <c r="E5" s="9" t="str">
        <f>IFERROR(VLOOKUP(CONCATENATE(E$10,VLOOKUP($A$1,segéd!$I$1:$K$15,3,FALSE),$N5),Alap!$A:$B,2,FALSE),"")</f>
        <v>Gazdasági és versenyjog - Zalahegyi Zoltán (web) 6</v>
      </c>
      <c r="F5" s="9" t="str">
        <f>IFERROR(VLOOKUP(CONCATENATE(F$10,VLOOKUP($A$1,segéd!$I$1:$K$15,3,FALSE),$N5),Alap!$A:$B,2,FALSE),"")</f>
        <v/>
      </c>
      <c r="G5" s="9" t="str">
        <f>IFERROR(VLOOKUP(CONCATENATE(G$10,VLOOKUP($A$1,segéd!$I$1:$K$15,3,FALSE),$N5),Alap!$A:$B,2,FALSE),"")</f>
        <v/>
      </c>
      <c r="H5" s="9" t="str">
        <f>IFERROR(VLOOKUP(CONCATENATE(H$10,VLOOKUP($A$1,segéd!$I$1:$K$15,3,FALSE),$N5),Alap!$A:$B,2,FALSE),"")</f>
        <v>Nemzetközi gazd. ism. - Juhász Krisztina (web) 45</v>
      </c>
      <c r="I5" s="9" t="str">
        <f>IFERROR(VLOOKUP(CONCATENATE(I$10,VLOOKUP($A$1,segéd!$I$1:$K$15,3,FALSE),$N5),Alap!$A:$B,2,FALSE),"")</f>
        <v>Viselkedéskultúra és protokoll (szv.) - Gondos Borbála (Bp.-ről web) 22</v>
      </c>
      <c r="J5" s="9" t="str">
        <f>IFERROR(VLOOKUP(CONCATENATE(J$10,VLOOKUP($A$1,segéd!$I$1:$K$15,3,FALSE),$N5),Alap!$A:$B,2,FALSE),"")</f>
        <v>Ökológiai gazdaságtan - Barócsi Zoltán (web) 7</v>
      </c>
      <c r="K5" s="9" t="str">
        <f>IFERROR(VLOOKUP(CONCATENATE(K$10,VLOOKUP($A$1,segéd!$I$1:$K$15,3,FALSE),$N5),Alap!$A:$B,2,FALSE),"")</f>
        <v>Nemzetközi pénzügyek (szv.) - Belyó Pál (Bp.-ről web) 11</v>
      </c>
      <c r="L5" s="9" t="str">
        <f>IFERROR(VLOOKUP(CONCATENATE(L$10,VLOOKUP($A$1,segéd!$I$1:$K$15,3,FALSE),$N5),Alap!$A:$B,2,FALSE),"")</f>
        <v>Hibrid projektmenedzsment - Peredy Zoltán (Bp.-ről web) 21</v>
      </c>
      <c r="M5" s="9" t="str">
        <f>IFERROR(VLOOKUP(CONCATENATE(M$10,VLOOKUP($A$1,segéd!$I$1:$K$15,3,FALSE),$N5),Alap!$A:$B,2,FALSE),"")</f>
        <v/>
      </c>
      <c r="N5" s="3">
        <v>3</v>
      </c>
    </row>
    <row r="6" spans="1:14" ht="63.9" customHeight="1" thickBot="1" x14ac:dyDescent="0.3">
      <c r="A6" s="9" t="s">
        <v>4</v>
      </c>
      <c r="B6" s="9" t="str">
        <f>IFERROR(VLOOKUP(CONCATENATE(B$10,VLOOKUP($A$1,segéd!$I$1:$K$15,3,FALSE),$N6),Alap!$A:$B,2,FALSE),"")</f>
        <v>Vállalati gazdaságtan - Kárpáti-Daróczi Judit (web) 113</v>
      </c>
      <c r="C6" s="9" t="str">
        <f>IFERROR(VLOOKUP(CONCATENATE(C$10,VLOOKUP($A$1,segéd!$I$1:$K$15,3,FALSE),$N6),Alap!$A:$B,2,FALSE),"")</f>
        <v>Ellátási lánc menedzsment - Póka Viktor (web) 8</v>
      </c>
      <c r="D6" s="9" t="str">
        <f>IFERROR(VLOOKUP(CONCATENATE(D$10,VLOOKUP($A$1,segéd!$I$1:$K$15,3,FALSE),$N6),Alap!$A:$B,2,FALSE),"")</f>
        <v/>
      </c>
      <c r="E6" s="9" t="str">
        <f>IFERROR(VLOOKUP(CONCATENATE(E$10,VLOOKUP($A$1,segéd!$I$1:$K$15,3,FALSE),$N6),Alap!$A:$B,2,FALSE),"")</f>
        <v/>
      </c>
      <c r="F6" s="9" t="str">
        <f>IFERROR(VLOOKUP(CONCATENATE(F$10,VLOOKUP($A$1,segéd!$I$1:$K$15,3,FALSE),$N6),Alap!$A:$B,2,FALSE),"")</f>
        <v/>
      </c>
      <c r="G6" s="9" t="str">
        <f>IFERROR(VLOOKUP(CONCATENATE(G$10,VLOOKUP($A$1,segéd!$I$1:$K$15,3,FALSE),$N6),Alap!$A:$B,2,FALSE),"")</f>
        <v>Döntéselmélet és módszertan - Kovács Gergely (gépterem, web) 8</v>
      </c>
      <c r="H6" s="9" t="str">
        <f>IFERROR(VLOOKUP(CONCATENATE(H$10,VLOOKUP($A$1,segéd!$I$1:$K$15,3,FALSE),$N6),Alap!$A:$B,2,FALSE),"")</f>
        <v>Számvitel I. - Péter Sára (web) 44</v>
      </c>
      <c r="I6" s="9" t="str">
        <f>IFERROR(VLOOKUP(CONCATENATE(I$10,VLOOKUP($A$1,segéd!$I$1:$K$15,3,FALSE),$N6),Alap!$A:$B,2,FALSE),"")</f>
        <v>Viselkedéskultúra és protokoll (szv.) - Gondos Borbála (Bp.-ről web) 22</v>
      </c>
      <c r="J6" s="9" t="str">
        <f>IFERROR(VLOOKUP(CONCATENATE(J$10,VLOOKUP($A$1,segéd!$I$1:$K$15,3,FALSE),$N6),Alap!$A:$B,2,FALSE),"")</f>
        <v>Ökológiai gazdaságtan - Barócsi Zoltán (web) 7</v>
      </c>
      <c r="K6" s="9" t="str">
        <f>IFERROR(VLOOKUP(CONCATENATE(K$10,VLOOKUP($A$1,segéd!$I$1:$K$15,3,FALSE),$N6),Alap!$A:$B,2,FALSE),"")</f>
        <v>Nemzetközi pénzügyek (szv.) - Belyó Pál (Bp.-ről web) 11</v>
      </c>
      <c r="L6" s="9" t="str">
        <f>IFERROR(VLOOKUP(CONCATENATE(L$10,VLOOKUP($A$1,segéd!$I$1:$K$15,3,FALSE),$N6),Alap!$A:$B,2,FALSE),"")</f>
        <v>Hibrid projektmenedzsment - Peredy Zoltán (Bp.-ről web) 21</v>
      </c>
      <c r="M6" s="9" t="str">
        <f>IFERROR(VLOOKUP(CONCATENATE(M$10,VLOOKUP($A$1,segéd!$I$1:$K$15,3,FALSE),$N6),Alap!$A:$B,2,FALSE),"")</f>
        <v/>
      </c>
      <c r="N6" s="3">
        <v>4</v>
      </c>
    </row>
    <row r="7" spans="1:14" ht="63.9" customHeight="1" thickBot="1" x14ac:dyDescent="0.3">
      <c r="A7" s="9" t="s">
        <v>5</v>
      </c>
      <c r="B7" s="9" t="str">
        <f>IFERROR(VLOOKUP(CONCATENATE(B$10,VLOOKUP($A$1,segéd!$I$1:$K$15,3,FALSE),$N7),Alap!$A:$B,2,FALSE),"")</f>
        <v>Vállalati gazdaságtan - Kárpáti-Daróczi Judit (web) 113</v>
      </c>
      <c r="C7" s="9" t="str">
        <f>IFERROR(VLOOKUP(CONCATENATE(C$10,VLOOKUP($A$1,segéd!$I$1:$K$15,3,FALSE),$N7),Alap!$A:$B,2,FALSE),"")</f>
        <v>Ellátási lánc menedzsment - Póka Viktor (web) 8</v>
      </c>
      <c r="D7" s="9" t="str">
        <f>IFERROR(VLOOKUP(CONCATENATE(D$10,VLOOKUP($A$1,segéd!$I$1:$K$15,3,FALSE),$N7),Alap!$A:$B,2,FALSE),"")</f>
        <v/>
      </c>
      <c r="E7" s="9" t="str">
        <f>IFERROR(VLOOKUP(CONCATENATE(E$10,VLOOKUP($A$1,segéd!$I$1:$K$15,3,FALSE),$N7),Alap!$A:$B,2,FALSE),"")</f>
        <v/>
      </c>
      <c r="F7" s="9" t="str">
        <f>IFERROR(VLOOKUP(CONCATENATE(F$10,VLOOKUP($A$1,segéd!$I$1:$K$15,3,FALSE),$N7),Alap!$A:$B,2,FALSE),"")</f>
        <v/>
      </c>
      <c r="G7" s="9" t="str">
        <f>IFERROR(VLOOKUP(CONCATENATE(G$10,VLOOKUP($A$1,segéd!$I$1:$K$15,3,FALSE),$N7),Alap!$A:$B,2,FALSE),"")</f>
        <v>Döntéselmélet és módszertan - Kovács Gergely (gépterem, web) 8</v>
      </c>
      <c r="H7" s="9" t="str">
        <f>IFERROR(VLOOKUP(CONCATENATE(H$10,VLOOKUP($A$1,segéd!$I$1:$K$15,3,FALSE),$N7),Alap!$A:$B,2,FALSE),"")</f>
        <v/>
      </c>
      <c r="I7" s="9" t="str">
        <f>IFERROR(VLOOKUP(CONCATENATE(I$10,VLOOKUP($A$1,segéd!$I$1:$K$15,3,FALSE),$N7),Alap!$A:$B,2,FALSE),"")</f>
        <v/>
      </c>
      <c r="J7" s="9" t="str">
        <f>IFERROR(VLOOKUP(CONCATENATE(J$10,VLOOKUP($A$1,segéd!$I$1:$K$15,3,FALSE),$N7),Alap!$A:$B,2,FALSE),"")</f>
        <v>Ökológiai gazdaságtan - Barócsi Zoltán (web) 7</v>
      </c>
      <c r="K7" s="9" t="str">
        <f>IFERROR(VLOOKUP(CONCATENATE(K$10,VLOOKUP($A$1,segéd!$I$1:$K$15,3,FALSE),$N7),Alap!$A:$B,2,FALSE),"")</f>
        <v>Nemzetközi pénzügyek (szv.) - Belyó Pál (Bp.-ről web) 11</v>
      </c>
      <c r="L7" s="9" t="str">
        <f>IFERROR(VLOOKUP(CONCATENATE(L$10,VLOOKUP($A$1,segéd!$I$1:$K$15,3,FALSE),$N7),Alap!$A:$B,2,FALSE),"")</f>
        <v/>
      </c>
      <c r="M7" s="9" t="str">
        <f>IFERROR(VLOOKUP(CONCATENATE(M$10,VLOOKUP($A$1,segéd!$I$1:$K$15,3,FALSE),$N7),Alap!$A:$B,2,FALSE),"")</f>
        <v/>
      </c>
      <c r="N7" s="3">
        <v>5</v>
      </c>
    </row>
    <row r="8" spans="1:14" ht="63.9" customHeight="1" thickBot="1" x14ac:dyDescent="0.3">
      <c r="A8" s="9" t="s">
        <v>6</v>
      </c>
      <c r="B8" s="9" t="str">
        <f>IFERROR(VLOOKUP(CONCATENATE(B$10,VLOOKUP($A$1,segéd!$I$1:$K$15,3,FALSE),$N8),Alap!$A:$B,2,FALSE),"")</f>
        <v/>
      </c>
      <c r="C8" s="9" t="str">
        <f>IFERROR(VLOOKUP(CONCATENATE(C$10,VLOOKUP($A$1,segéd!$I$1:$K$15,3,FALSE),$N8),Alap!$A:$B,2,FALSE),"")</f>
        <v>Ellátási lánc menedzsment - Póka Viktor (web) 8</v>
      </c>
      <c r="D8" s="9" t="str">
        <f>IFERROR(VLOOKUP(CONCATENATE(D$10,VLOOKUP($A$1,segéd!$I$1:$K$15,3,FALSE),$N8),Alap!$A:$B,2,FALSE),"")</f>
        <v/>
      </c>
      <c r="E8" s="9" t="str">
        <f>IFERROR(VLOOKUP(CONCATENATE(E$10,VLOOKUP($A$1,segéd!$I$1:$K$15,3,FALSE),$N8),Alap!$A:$B,2,FALSE),"")</f>
        <v/>
      </c>
      <c r="F8" s="9" t="str">
        <f>IFERROR(VLOOKUP(CONCATENATE(F$10,VLOOKUP($A$1,segéd!$I$1:$K$15,3,FALSE),$N8),Alap!$A:$B,2,FALSE),"")</f>
        <v/>
      </c>
      <c r="G8" s="9" t="str">
        <f>IFERROR(VLOOKUP(CONCATENATE(G$10,VLOOKUP($A$1,segéd!$I$1:$K$15,3,FALSE),$N8),Alap!$A:$B,2,FALSE),"")</f>
        <v/>
      </c>
      <c r="H8" s="9" t="str">
        <f>IFERROR(VLOOKUP(CONCATENATE(H$10,VLOOKUP($A$1,segéd!$I$1:$K$15,3,FALSE),$N8),Alap!$A:$B,2,FALSE),"")</f>
        <v/>
      </c>
      <c r="I8" s="9" t="str">
        <f>IFERROR(VLOOKUP(CONCATENATE(I$10,VLOOKUP($A$1,segéd!$I$1:$K$15,3,FALSE),$N8),Alap!$A:$B,2,FALSE),"")</f>
        <v/>
      </c>
      <c r="J8" s="9" t="str">
        <f>IFERROR(VLOOKUP(CONCATENATE(J$10,VLOOKUP($A$1,segéd!$I$1:$K$15,3,FALSE),$N8),Alap!$A:$B,2,FALSE),"")</f>
        <v/>
      </c>
      <c r="K8" s="9" t="str">
        <f>IFERROR(VLOOKUP(CONCATENATE(K$10,VLOOKUP($A$1,segéd!$I$1:$K$15,3,FALSE),$N8),Alap!$A:$B,2,FALSE),"")</f>
        <v/>
      </c>
      <c r="L8" s="9" t="str">
        <f>IFERROR(VLOOKUP(CONCATENATE(L$10,VLOOKUP($A$1,segéd!$I$1:$K$15,3,FALSE),$N8),Alap!$A:$B,2,FALSE),"")</f>
        <v/>
      </c>
      <c r="M8" s="9" t="str">
        <f>IFERROR(VLOOKUP(CONCATENATE(M$10,VLOOKUP($A$1,segéd!$I$1:$K$15,3,FALSE),$N8),Alap!$A:$B,2,FALSE),"")</f>
        <v/>
      </c>
      <c r="N8" s="3">
        <v>6</v>
      </c>
    </row>
    <row r="9" spans="1:14" ht="15" thickBot="1" x14ac:dyDescent="0.35">
      <c r="A9" s="42" t="s">
        <v>33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</row>
    <row r="10" spans="1:14" ht="15" thickBot="1" x14ac:dyDescent="0.35">
      <c r="A10" s="8" t="s">
        <v>0</v>
      </c>
      <c r="B10" s="14" t="s">
        <v>338</v>
      </c>
      <c r="C10" s="14" t="s">
        <v>339</v>
      </c>
      <c r="D10" s="14" t="s">
        <v>471</v>
      </c>
      <c r="E10" s="14" t="s">
        <v>340</v>
      </c>
      <c r="F10" s="14" t="s">
        <v>341</v>
      </c>
      <c r="G10" s="14" t="s">
        <v>342</v>
      </c>
      <c r="H10" s="14" t="s">
        <v>343</v>
      </c>
      <c r="I10" s="14" t="s">
        <v>344</v>
      </c>
      <c r="J10" s="14" t="s">
        <v>345</v>
      </c>
      <c r="K10" s="14" t="s">
        <v>76</v>
      </c>
      <c r="L10" s="14" t="s">
        <v>79</v>
      </c>
      <c r="M10" s="14" t="s">
        <v>2338</v>
      </c>
    </row>
    <row r="11" spans="1:14" ht="63.75" customHeight="1" thickBot="1" x14ac:dyDescent="0.3">
      <c r="A11" s="9" t="s">
        <v>4</v>
      </c>
      <c r="B11" s="9" t="str">
        <f>IFERROR(VLOOKUP(CONCATENATE(B$10,VLOOKUP($A$1,segéd!$I$1:$K$15,2,FALSE),$N11),Alap!$A:$B,2,FALSE),"")</f>
        <v/>
      </c>
      <c r="C11" s="9" t="str">
        <f>IFERROR(VLOOKUP(CONCATENATE(C$10,VLOOKUP($A$1,segéd!$I$1:$K$15,2,FALSE),$N11),Alap!$A:$B,2,FALSE),"")</f>
        <v/>
      </c>
      <c r="D11" s="9" t="str">
        <f>IFERROR(VLOOKUP(CONCATENATE(D$10,VLOOKUP($A$1,segéd!$I$1:$K$15,2,FALSE),$N11),Alap!$A:$B,2,FALSE),"")</f>
        <v/>
      </c>
      <c r="E11" s="9" t="str">
        <f>IFERROR(VLOOKUP(CONCATENATE(E$10,VLOOKUP($A$1,segéd!$I$1:$K$15,2,FALSE),$N11),Alap!$A:$B,2,FALSE),"")</f>
        <v/>
      </c>
      <c r="F11" s="9" t="str">
        <f>IFERROR(VLOOKUP(CONCATENATE(F$10,VLOOKUP($A$1,segéd!$I$1:$K$15,2,FALSE),$N11),Alap!$A:$B,2,FALSE),"")</f>
        <v/>
      </c>
      <c r="G11" s="9" t="str">
        <f>IFERROR(VLOOKUP(CONCATENATE(G$10,VLOOKUP($A$1,segéd!$I$1:$K$15,2,FALSE),$N11),Alap!$A:$B,2,FALSE),"")</f>
        <v/>
      </c>
      <c r="H11" s="9" t="str">
        <f>IFERROR(VLOOKUP(CONCATENATE(H$10,VLOOKUP($A$1,segéd!$I$1:$K$15,2,FALSE),$N11),Alap!$A:$B,2,FALSE),"")</f>
        <v/>
      </c>
      <c r="I11" s="9" t="str">
        <f>IFERROR(VLOOKUP(CONCATENATE(I$10,VLOOKUP($A$1,segéd!$I$1:$K$15,2,FALSE),$N11),Alap!$A:$B,2,FALSE),"")</f>
        <v/>
      </c>
      <c r="J11" s="9" t="str">
        <f>IFERROR(VLOOKUP(CONCATENATE(J$10,VLOOKUP($A$1,segéd!$I$1:$K$15,2,FALSE),$N11),Alap!$A:$B,2,FALSE),"")</f>
        <v/>
      </c>
      <c r="K11" s="9" t="str">
        <f>IFERROR(VLOOKUP(CONCATENATE(K$10,VLOOKUP($A$1,segéd!$I$1:$K$15,2,FALSE),$N11),Alap!$A:$B,2,FALSE),"")</f>
        <v/>
      </c>
      <c r="L11" s="9" t="str">
        <f>IFERROR(VLOOKUP(CONCATENATE(L$10,VLOOKUP($A$1,segéd!$I$1:$K$15,2,FALSE),$N11),Alap!$A:$B,2,FALSE),"")</f>
        <v/>
      </c>
      <c r="M11" s="9" t="str">
        <f>IFERROR(VLOOKUP(CONCATENATE(M$10,VLOOKUP($A$1,segéd!$I$1:$K$15,2,FALSE),$N11),Alap!$A:$B,2,FALSE),"")</f>
        <v/>
      </c>
      <c r="N11" s="3">
        <v>4</v>
      </c>
    </row>
    <row r="12" spans="1:14" ht="63.75" customHeight="1" thickBot="1" x14ac:dyDescent="0.3">
      <c r="A12" s="9" t="s">
        <v>5</v>
      </c>
      <c r="B12" s="9" t="str">
        <f>IFERROR(VLOOKUP(CONCATENATE(B$10,VLOOKUP($A$1,segéd!$I$1:$K$15,2,FALSE),$N12),Alap!$A:$B,2,FALSE),"")</f>
        <v/>
      </c>
      <c r="C12" s="9" t="str">
        <f>IFERROR(VLOOKUP(CONCATENATE(C$10,VLOOKUP($A$1,segéd!$I$1:$K$15,2,FALSE),$N12),Alap!$A:$B,2,FALSE),"")</f>
        <v/>
      </c>
      <c r="D12" s="9" t="str">
        <f>IFERROR(VLOOKUP(CONCATENATE(D$10,VLOOKUP($A$1,segéd!$I$1:$K$15,2,FALSE),$N12),Alap!$A:$B,2,FALSE),"")</f>
        <v/>
      </c>
      <c r="E12" s="9" t="str">
        <f>IFERROR(VLOOKUP(CONCATENATE(E$10,VLOOKUP($A$1,segéd!$I$1:$K$15,2,FALSE),$N12),Alap!$A:$B,2,FALSE),"")</f>
        <v/>
      </c>
      <c r="F12" s="9" t="str">
        <f>IFERROR(VLOOKUP(CONCATENATE(F$10,VLOOKUP($A$1,segéd!$I$1:$K$15,2,FALSE),$N12),Alap!$A:$B,2,FALSE),"")</f>
        <v/>
      </c>
      <c r="G12" s="9" t="str">
        <f>IFERROR(VLOOKUP(CONCATENATE(G$10,VLOOKUP($A$1,segéd!$I$1:$K$15,2,FALSE),$N12),Alap!$A:$B,2,FALSE),"")</f>
        <v/>
      </c>
      <c r="H12" s="9" t="str">
        <f>IFERROR(VLOOKUP(CONCATENATE(H$10,VLOOKUP($A$1,segéd!$I$1:$K$15,2,FALSE),$N12),Alap!$A:$B,2,FALSE),"")</f>
        <v/>
      </c>
      <c r="I12" s="9" t="str">
        <f>IFERROR(VLOOKUP(CONCATENATE(I$10,VLOOKUP($A$1,segéd!$I$1:$K$15,2,FALSE),$N12),Alap!$A:$B,2,FALSE),"")</f>
        <v/>
      </c>
      <c r="J12" s="9" t="str">
        <f>IFERROR(VLOOKUP(CONCATENATE(J$10,VLOOKUP($A$1,segéd!$I$1:$K$15,2,FALSE),$N12),Alap!$A:$B,2,FALSE),"")</f>
        <v/>
      </c>
      <c r="K12" s="9" t="str">
        <f>IFERROR(VLOOKUP(CONCATENATE(K$10,VLOOKUP($A$1,segéd!$I$1:$K$15,2,FALSE),$N12),Alap!$A:$B,2,FALSE),"")</f>
        <v/>
      </c>
      <c r="L12" s="9" t="str">
        <f>IFERROR(VLOOKUP(CONCATENATE(L$10,VLOOKUP($A$1,segéd!$I$1:$K$15,2,FALSE),$N12),Alap!$A:$B,2,FALSE),"")</f>
        <v/>
      </c>
      <c r="M12" s="9" t="str">
        <f>IFERROR(VLOOKUP(CONCATENATE(M$10,VLOOKUP($A$1,segéd!$I$1:$K$15,2,FALSE),$N12),Alap!$A:$B,2,FALSE),"")</f>
        <v/>
      </c>
      <c r="N12" s="3">
        <v>5</v>
      </c>
    </row>
    <row r="13" spans="1:14" ht="63.75" customHeight="1" thickBot="1" x14ac:dyDescent="0.3">
      <c r="A13" s="9" t="s">
        <v>6</v>
      </c>
      <c r="B13" s="9" t="str">
        <f>IFERROR(VLOOKUP(CONCATENATE(B$10,VLOOKUP($A$1,segéd!$I$1:$K$15,2,FALSE),$N13),Alap!$A:$B,2,FALSE),"")</f>
        <v/>
      </c>
      <c r="C13" s="9" t="str">
        <f>IFERROR(VLOOKUP(CONCATENATE(C$10,VLOOKUP($A$1,segéd!$I$1:$K$15,2,FALSE),$N13),Alap!$A:$B,2,FALSE),"")</f>
        <v/>
      </c>
      <c r="D13" s="9" t="str">
        <f>IFERROR(VLOOKUP(CONCATENATE(D$10,VLOOKUP($A$1,segéd!$I$1:$K$15,2,FALSE),$N13),Alap!$A:$B,2,FALSE),"")</f>
        <v/>
      </c>
      <c r="E13" s="9" t="str">
        <f>IFERROR(VLOOKUP(CONCATENATE(E$10,VLOOKUP($A$1,segéd!$I$1:$K$15,2,FALSE),$N13),Alap!$A:$B,2,FALSE),"")</f>
        <v/>
      </c>
      <c r="F13" s="9" t="str">
        <f>IFERROR(VLOOKUP(CONCATENATE(F$10,VLOOKUP($A$1,segéd!$I$1:$K$15,2,FALSE),$N13),Alap!$A:$B,2,FALSE),"")</f>
        <v/>
      </c>
      <c r="G13" s="9" t="str">
        <f>IFERROR(VLOOKUP(CONCATENATE(G$10,VLOOKUP($A$1,segéd!$I$1:$K$15,2,FALSE),$N13),Alap!$A:$B,2,FALSE),"")</f>
        <v/>
      </c>
      <c r="H13" s="9" t="str">
        <f>IFERROR(VLOOKUP(CONCATENATE(H$10,VLOOKUP($A$1,segéd!$I$1:$K$15,2,FALSE),$N13),Alap!$A:$B,2,FALSE),"")</f>
        <v/>
      </c>
      <c r="I13" s="9" t="str">
        <f>IFERROR(VLOOKUP(CONCATENATE(I$10,VLOOKUP($A$1,segéd!$I$1:$K$15,2,FALSE),$N13),Alap!$A:$B,2,FALSE),"")</f>
        <v/>
      </c>
      <c r="J13" s="9" t="str">
        <f>IFERROR(VLOOKUP(CONCATENATE(J$10,VLOOKUP($A$1,segéd!$I$1:$K$15,2,FALSE),$N13),Alap!$A:$B,2,FALSE),"")</f>
        <v/>
      </c>
      <c r="K13" s="9" t="str">
        <f>IFERROR(VLOOKUP(CONCATENATE(K$10,VLOOKUP($A$1,segéd!$I$1:$K$15,2,FALSE),$N13),Alap!$A:$B,2,FALSE),"")</f>
        <v/>
      </c>
      <c r="L13" s="9" t="str">
        <f>IFERROR(VLOOKUP(CONCATENATE(L$10,VLOOKUP($A$1,segéd!$I$1:$K$15,2,FALSE),$N13),Alap!$A:$B,2,FALSE),"")</f>
        <v/>
      </c>
      <c r="M13" s="9" t="str">
        <f>IFERROR(VLOOKUP(CONCATENATE(M$10,VLOOKUP($A$1,segéd!$I$1:$K$15,2,FALSE),$N13),Alap!$A:$B,2,FALSE),"")</f>
        <v/>
      </c>
      <c r="N13" s="3">
        <v>6</v>
      </c>
    </row>
    <row r="14" spans="1:14" ht="63.75" customHeight="1" thickBot="1" x14ac:dyDescent="0.3">
      <c r="A14" s="9" t="s">
        <v>7</v>
      </c>
      <c r="B14" s="9" t="str">
        <f>IFERROR(VLOOKUP(CONCATENATE(B$10,VLOOKUP($A$1,segéd!$I$1:$K$15,2,FALSE),$N14),Alap!$A:$B,2,FALSE),"")</f>
        <v/>
      </c>
      <c r="C14" s="9" t="str">
        <f>IFERROR(VLOOKUP(CONCATENATE(C$10,VLOOKUP($A$1,segéd!$I$1:$K$15,2,FALSE),$N14),Alap!$A:$B,2,FALSE),"")</f>
        <v/>
      </c>
      <c r="D14" s="9" t="str">
        <f>IFERROR(VLOOKUP(CONCATENATE(D$10,VLOOKUP($A$1,segéd!$I$1:$K$15,2,FALSE),$N14),Alap!$A:$B,2,FALSE),"")</f>
        <v/>
      </c>
      <c r="E14" s="9" t="str">
        <f>IFERROR(VLOOKUP(CONCATENATE(E$10,VLOOKUP($A$1,segéd!$I$1:$K$15,2,FALSE),$N14),Alap!$A:$B,2,FALSE),"")</f>
        <v/>
      </c>
      <c r="F14" s="9" t="str">
        <f>IFERROR(VLOOKUP(CONCATENATE(F$10,VLOOKUP($A$1,segéd!$I$1:$K$15,2,FALSE),$N14),Alap!$A:$B,2,FALSE),"")</f>
        <v/>
      </c>
      <c r="G14" s="9" t="str">
        <f>IFERROR(VLOOKUP(CONCATENATE(G$10,VLOOKUP($A$1,segéd!$I$1:$K$15,2,FALSE),$N14),Alap!$A:$B,2,FALSE),"")</f>
        <v/>
      </c>
      <c r="H14" s="9" t="str">
        <f>IFERROR(VLOOKUP(CONCATENATE(H$10,VLOOKUP($A$1,segéd!$I$1:$K$15,2,FALSE),$N14),Alap!$A:$B,2,FALSE),"")</f>
        <v/>
      </c>
      <c r="I14" s="9" t="str">
        <f>IFERROR(VLOOKUP(CONCATENATE(I$10,VLOOKUP($A$1,segéd!$I$1:$K$15,2,FALSE),$N14),Alap!$A:$B,2,FALSE),"")</f>
        <v/>
      </c>
      <c r="J14" s="9" t="str">
        <f>IFERROR(VLOOKUP(CONCATENATE(J$10,VLOOKUP($A$1,segéd!$I$1:$K$15,2,FALSE),$N14),Alap!$A:$B,2,FALSE),"")</f>
        <v/>
      </c>
      <c r="K14" s="9" t="str">
        <f>IFERROR(VLOOKUP(CONCATENATE(K$10,VLOOKUP($A$1,segéd!$I$1:$K$15,2,FALSE),$N14),Alap!$A:$B,2,FALSE),"")</f>
        <v/>
      </c>
      <c r="L14" s="9" t="str">
        <f>IFERROR(VLOOKUP(CONCATENATE(L$10,VLOOKUP($A$1,segéd!$I$1:$K$15,2,FALSE),$N14),Alap!$A:$B,2,FALSE),"")</f>
        <v/>
      </c>
      <c r="M14" s="9" t="str">
        <f>IFERROR(VLOOKUP(CONCATENATE(M$10,VLOOKUP($A$1,segéd!$I$1:$K$15,2,FALSE),$N14),Alap!$A:$B,2,FALSE),"")</f>
        <v/>
      </c>
      <c r="N14" s="3">
        <v>7</v>
      </c>
    </row>
  </sheetData>
  <mergeCells count="3">
    <mergeCell ref="A1:C1"/>
    <mergeCell ref="D1:M1"/>
    <mergeCell ref="A9:M9"/>
  </mergeCells>
  <pageMargins left="3.937007874015748E-2" right="3.937007874015748E-2" top="0.74803149606299213" bottom="0.74803149606299213" header="0.31496062992125984" footer="0.31496062992125984"/>
  <pageSetup paperSize="9" orientation="landscape" r:id="rId1"/>
  <rowBreaks count="1" manualBreakCount="1">
    <brk id="8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segéd!$I$1:$I$15</xm:f>
          </x14:formula1>
          <xm:sqref>A1:C1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4"/>
  <sheetViews>
    <sheetView workbookViewId="0">
      <pane ySplit="1" topLeftCell="A2" activePane="bottomLeft" state="frozen"/>
      <selection pane="bottomLeft" activeCell="A5" sqref="A5"/>
    </sheetView>
  </sheetViews>
  <sheetFormatPr defaultColWidth="9.109375" defaultRowHeight="12" x14ac:dyDescent="0.25"/>
  <cols>
    <col min="1" max="1" width="5.6640625" style="3" customWidth="1"/>
    <col min="2" max="23" width="10.6640625" style="3" customWidth="1"/>
    <col min="24" max="24" width="10.5546875" style="3" customWidth="1"/>
    <col min="25" max="25" width="6" style="3" hidden="1" customWidth="1"/>
    <col min="26" max="16384" width="9.109375" style="3"/>
  </cols>
  <sheetData>
    <row r="1" spans="1:25" s="4" customFormat="1" ht="15" thickBot="1" x14ac:dyDescent="0.35">
      <c r="A1" s="39" t="s">
        <v>444</v>
      </c>
      <c r="B1" s="39"/>
      <c r="C1" s="39"/>
      <c r="D1" s="39"/>
      <c r="E1" s="39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1"/>
    </row>
    <row r="2" spans="1:25" s="7" customFormat="1" ht="15" thickBot="1" x14ac:dyDescent="0.35">
      <c r="A2" s="8" t="s">
        <v>0</v>
      </c>
      <c r="B2" s="14" t="s">
        <v>317</v>
      </c>
      <c r="C2" s="14" t="s">
        <v>285</v>
      </c>
      <c r="D2" s="14" t="s">
        <v>569</v>
      </c>
      <c r="E2" s="14" t="s">
        <v>71</v>
      </c>
      <c r="F2" s="14" t="s">
        <v>135</v>
      </c>
      <c r="G2" s="14" t="s">
        <v>73</v>
      </c>
      <c r="H2" s="14" t="s">
        <v>74</v>
      </c>
      <c r="I2" s="14" t="s">
        <v>75</v>
      </c>
      <c r="J2" s="14" t="s">
        <v>76</v>
      </c>
      <c r="K2" s="14" t="s">
        <v>77</v>
      </c>
      <c r="L2" s="14" t="s">
        <v>78</v>
      </c>
      <c r="M2" s="14" t="s">
        <v>79</v>
      </c>
      <c r="N2" s="14" t="s">
        <v>208</v>
      </c>
      <c r="O2" s="14" t="s">
        <v>209</v>
      </c>
      <c r="P2" s="14" t="s">
        <v>211</v>
      </c>
      <c r="Q2" s="14" t="s">
        <v>436</v>
      </c>
      <c r="R2" s="14" t="s">
        <v>222</v>
      </c>
      <c r="S2" s="14" t="s">
        <v>80</v>
      </c>
      <c r="T2" s="14" t="s">
        <v>153</v>
      </c>
      <c r="U2" s="14" t="s">
        <v>81</v>
      </c>
      <c r="V2" s="14" t="s">
        <v>72</v>
      </c>
      <c r="W2" s="14" t="s">
        <v>82</v>
      </c>
      <c r="X2" s="14" t="s">
        <v>221</v>
      </c>
    </row>
    <row r="3" spans="1:25" ht="63.9" customHeight="1" thickBot="1" x14ac:dyDescent="0.3">
      <c r="A3" s="9" t="s">
        <v>1</v>
      </c>
      <c r="B3" s="9" t="str">
        <f>IFERROR(VLOOKUP(CONCATENATE(B$10,VLOOKUP($A$1,segéd!$I$1:$K$15,3,FALSE),$Y3),Alap!$C:$D,2,FALSE),"")</f>
        <v/>
      </c>
      <c r="C3" s="9" t="str">
        <f>IFERROR(VLOOKUP(CONCATENATE(C$10,VLOOKUP($A$1,segéd!$I$1:$K$15,3,FALSE),$Y3),Alap!$C:$D,2,FALSE),"")</f>
        <v/>
      </c>
      <c r="D3" s="9" t="str">
        <f>IFERROR(VLOOKUP(CONCATENATE(D$10,VLOOKUP($A$1,segéd!$I$1:$K$15,3,FALSE),$Y3),Alap!$C:$D,2,FALSE),"")</f>
        <v/>
      </c>
      <c r="E3" s="9" t="str">
        <f>IFERROR(VLOOKUP(CONCATENATE(E$10,VLOOKUP($A$1,segéd!$I$1:$K$15,3,FALSE),$Y3),Alap!$C:$D,2,FALSE),"")</f>
        <v/>
      </c>
      <c r="F3" s="9" t="str">
        <f>IFERROR(VLOOKUP(CONCATENATE(F$10,VLOOKUP($A$1,segéd!$I$1:$K$15,3,FALSE),$Y3),Alap!$C:$D,2,FALSE),"")</f>
        <v/>
      </c>
      <c r="G3" s="9" t="str">
        <f>IFERROR(VLOOKUP(CONCATENATE(G$10,VLOOKUP($A$1,segéd!$I$1:$K$15,3,FALSE),$Y3),Alap!$C:$D,2,FALSE),"")</f>
        <v>Ipari szabályozás - Varga István (web) 13</v>
      </c>
      <c r="H3" s="9" t="str">
        <f>IFERROR(VLOOKUP(CONCATENATE(H$10,VLOOKUP($A$1,segéd!$I$1:$K$15,3,FALSE),$Y3),Alap!$C:$D,2,FALSE),"")</f>
        <v>Számvitel I. - Labossa Ildikó (web) 35</v>
      </c>
      <c r="I3" s="9" t="str">
        <f>IFERROR(VLOOKUP(CONCATENATE(I$10,VLOOKUP($A$1,segéd!$I$1:$K$15,3,FALSE),$Y3),Alap!$C:$D,2,FALSE),"")</f>
        <v/>
      </c>
      <c r="J3" s="9" t="str">
        <f>IFERROR(VLOOKUP(CONCATENATE(J$10,VLOOKUP($A$1,segéd!$I$1:$K$15,3,FALSE),$Y3),Alap!$C:$D,2,FALSE),"")</f>
        <v>Pilóta nélküli légi járművek kezelése - Korcz Miklós (web) 38</v>
      </c>
      <c r="K3" s="9" t="str">
        <f>IFERROR(VLOOKUP(CONCATENATE(K$10,VLOOKUP($A$1,segéd!$I$1:$K$15,3,FALSE),$Y3),Alap!$C:$D,2,FALSE),"")</f>
        <v>Gazdasági matematika I. - Kovács Gergely (web) 69</v>
      </c>
      <c r="L3" s="9" t="str">
        <f>IFERROR(VLOOKUP(CONCATENATE(L$10,VLOOKUP($A$1,segéd!$I$1:$K$15,3,FALSE),$Y3),Alap!$C:$D,2,FALSE),"")</f>
        <v>Értékalapú vezetés - Barna Zsolt (Tb.-ről web) 8</v>
      </c>
      <c r="M3" s="9" t="str">
        <f>IFERROR(VLOOKUP(CONCATENATE(M$10,VLOOKUP($A$1,segéd!$I$1:$K$15,3,FALSE),$Y3),Alap!$C:$D,2,FALSE),"")</f>
        <v/>
      </c>
      <c r="N3" s="9" t="str">
        <f>IFERROR(VLOOKUP(CONCATENATE(N$10,VLOOKUP($A$1,segéd!$I$1:$K$15,3,FALSE),$Y3),Alap!$C:$D,2,FALSE),"")</f>
        <v>Közgazdaságtan - Barócsi Zoltán (Bp.-ről web) 7</v>
      </c>
      <c r="O3" s="9" t="str">
        <f>IFERROR(VLOOKUP(CONCATENATE(O$10,VLOOKUP($A$1,segéd!$I$1:$K$15,3,FALSE),$Y3),Alap!$C:$D,2,FALSE),"")</f>
        <v>Épületenergetika - Nagy Judit (web) 10</v>
      </c>
      <c r="P3" s="9" t="str">
        <f>IFERROR(VLOOKUP(CONCATENATE(P$10,VLOOKUP($A$1,segéd!$I$1:$K$15,3,FALSE),$Y3),Alap!$C:$D,2,FALSE),"")</f>
        <v>Szállítmányozás, fuvarozás - Barta Krisztina (Bp.-ről web) 4</v>
      </c>
      <c r="Q3" s="9" t="str">
        <f>IFERROR(VLOOKUP(CONCATENATE(Q$10,VLOOKUP($A$1,segéd!$I$1:$K$15,3,FALSE),$Y3),Alap!$C:$D,2,FALSE),"")</f>
        <v>Komplex méréstan - Borbás Lajos (web) 5</v>
      </c>
      <c r="R3" s="9" t="str">
        <f>IFERROR(VLOOKUP(CONCATENATE(R$10,VLOOKUP($A$1,segéd!$I$1:$K$15,3,FALSE),$Y3),Alap!$C:$D,2,FALSE),"")</f>
        <v/>
      </c>
      <c r="S3" s="9" t="str">
        <f>IFERROR(VLOOKUP(CONCATENATE(S$10,VLOOKUP($A$1,segéd!$I$1:$K$15,3,FALSE),$Y3),Alap!$C:$D,2,FALSE),"")</f>
        <v>Matematika I. - Brunner Zsuzsanna (web) 154</v>
      </c>
      <c r="T3" s="9" t="str">
        <f>IFERROR(VLOOKUP(CONCATENATE(T$10,VLOOKUP($A$1,segéd!$I$1:$K$15,3,FALSE),$Y3),Alap!$C:$D,2,FALSE),"")</f>
        <v>Gép- és szerkezeti elemek - Aschenbrenner Jószef (web) 83</v>
      </c>
      <c r="U3" s="9" t="str">
        <f>IFERROR(VLOOKUP(CONCATENATE(U$10,VLOOKUP($A$1,segéd!$I$1:$K$15,3,FALSE),$Y3),Alap!$C:$D,2,FALSE),"")</f>
        <v>Informatikai projektszimuláció - Böcz Gábor (gépterem, web) 39</v>
      </c>
      <c r="V3" s="9" t="str">
        <f>IFERROR(VLOOKUP(CONCATENATE(V$10,VLOOKUP($A$1,segéd!$I$1:$K$15,3,FALSE),$Y3),Alap!$C:$D,2,FALSE),"")</f>
        <v>Innováció-menedzsment alapjai - Peredy Zoltán (Bp.-ről web) 6</v>
      </c>
      <c r="W3" s="9" t="str">
        <f>IFERROR(VLOOKUP(CONCATENATE(W$10,VLOOKUP($A$1,segéd!$I$1:$K$15,3,FALSE),$Y3),Alap!$C:$D,2,FALSE),"")</f>
        <v>Business Intelligence - Dobos Ádám (Bp.-ről web) 11</v>
      </c>
      <c r="X3" s="9" t="str">
        <f>IFERROR(VLOOKUP(CONCATENATE(X$10,VLOOKUP($A$1,segéd!$I$1:$K$15,3,FALSE),$Y3),Alap!$C:$D,2,FALSE),"")</f>
        <v>Épületek műszaki szolg. irányítása - Molnárné Dőry Zsófia (web) 5</v>
      </c>
      <c r="Y3" s="3">
        <v>1</v>
      </c>
    </row>
    <row r="4" spans="1:25" ht="63.9" customHeight="1" thickBot="1" x14ac:dyDescent="0.3">
      <c r="A4" s="9" t="s">
        <v>2</v>
      </c>
      <c r="B4" s="9" t="str">
        <f>IFERROR(VLOOKUP(CONCATENATE(B$10,VLOOKUP($A$1,segéd!$I$1:$K$15,3,FALSE),$Y4),Alap!$C:$D,2,FALSE),"")</f>
        <v/>
      </c>
      <c r="C4" s="9" t="str">
        <f>IFERROR(VLOOKUP(CONCATENATE(C$10,VLOOKUP($A$1,segéd!$I$1:$K$15,3,FALSE),$Y4),Alap!$C:$D,2,FALSE),"")</f>
        <v/>
      </c>
      <c r="D4" s="9" t="str">
        <f>IFERROR(VLOOKUP(CONCATENATE(D$10,VLOOKUP($A$1,segéd!$I$1:$K$15,3,FALSE),$Y4),Alap!$C:$D,2,FALSE),"")</f>
        <v/>
      </c>
      <c r="E4" s="9" t="str">
        <f>IFERROR(VLOOKUP(CONCATENATE(E$10,VLOOKUP($A$1,segéd!$I$1:$K$15,3,FALSE),$Y4),Alap!$C:$D,2,FALSE),"")</f>
        <v/>
      </c>
      <c r="F4" s="9" t="str">
        <f>IFERROR(VLOOKUP(CONCATENATE(F$10,VLOOKUP($A$1,segéd!$I$1:$K$15,3,FALSE),$Y4),Alap!$C:$D,2,FALSE),"")</f>
        <v/>
      </c>
      <c r="G4" s="9" t="str">
        <f>IFERROR(VLOOKUP(CONCATENATE(G$10,VLOOKUP($A$1,segéd!$I$1:$K$15,3,FALSE),$Y4),Alap!$C:$D,2,FALSE),"")</f>
        <v>Ipari szabályozás - Varga István (web) 13</v>
      </c>
      <c r="H4" s="9" t="str">
        <f>IFERROR(VLOOKUP(CONCATENATE(H$10,VLOOKUP($A$1,segéd!$I$1:$K$15,3,FALSE),$Y4),Alap!$C:$D,2,FALSE),"")</f>
        <v>Számvitel I. - Labossa Ildikó (web) 35</v>
      </c>
      <c r="I4" s="9" t="str">
        <f>IFERROR(VLOOKUP(CONCATENATE(I$10,VLOOKUP($A$1,segéd!$I$1:$K$15,3,FALSE),$Y4),Alap!$C:$D,2,FALSE),"")</f>
        <v/>
      </c>
      <c r="J4" s="9" t="str">
        <f>IFERROR(VLOOKUP(CONCATENATE(J$10,VLOOKUP($A$1,segéd!$I$1:$K$15,3,FALSE),$Y4),Alap!$C:$D,2,FALSE),"")</f>
        <v>Pilóta nélküli légi járművek kezelése - Korcz Miklós (web) 38</v>
      </c>
      <c r="K4" s="9" t="str">
        <f>IFERROR(VLOOKUP(CONCATENATE(K$10,VLOOKUP($A$1,segéd!$I$1:$K$15,3,FALSE),$Y4),Alap!$C:$D,2,FALSE),"")</f>
        <v>Gazdasági matematika I. - Kovács Gergely (web) 69</v>
      </c>
      <c r="L4" s="9" t="str">
        <f>IFERROR(VLOOKUP(CONCATENATE(L$10,VLOOKUP($A$1,segéd!$I$1:$K$15,3,FALSE),$Y4),Alap!$C:$D,2,FALSE),"")</f>
        <v>Értékalapú vezetés - Barna Zsolt (Tb.-ről web) 8</v>
      </c>
      <c r="M4" s="9" t="str">
        <f>IFERROR(VLOOKUP(CONCATENATE(M$10,VLOOKUP($A$1,segéd!$I$1:$K$15,3,FALSE),$Y4),Alap!$C:$D,2,FALSE),"")</f>
        <v>Minőségmenedzsment I. - Szabó Veronika Anna (web) 12</v>
      </c>
      <c r="N4" s="9" t="str">
        <f>IFERROR(VLOOKUP(CONCATENATE(N$10,VLOOKUP($A$1,segéd!$I$1:$K$15,3,FALSE),$Y4),Alap!$C:$D,2,FALSE),"")</f>
        <v>Közgazdaságtan - Barócsi Zoltán (Bp.-ről web) 7</v>
      </c>
      <c r="O4" s="9" t="str">
        <f>IFERROR(VLOOKUP(CONCATENATE(O$10,VLOOKUP($A$1,segéd!$I$1:$K$15,3,FALSE),$Y4),Alap!$C:$D,2,FALSE),"")</f>
        <v>Épületenergetika - Nagy Judit (web) 10</v>
      </c>
      <c r="P4" s="9" t="str">
        <f>IFERROR(VLOOKUP(CONCATENATE(P$10,VLOOKUP($A$1,segéd!$I$1:$K$15,3,FALSE),$Y4),Alap!$C:$D,2,FALSE),"")</f>
        <v>Szállítmányozás, fuvarozás - Barta Krisztina (Bp.-ről web) 4</v>
      </c>
      <c r="Q4" s="9" t="str">
        <f>IFERROR(VLOOKUP(CONCATENATE(Q$10,VLOOKUP($A$1,segéd!$I$1:$K$15,3,FALSE),$Y4),Alap!$C:$D,2,FALSE),"")</f>
        <v>Komplex méréstan - Borbás Lajos (web) 5</v>
      </c>
      <c r="R4" s="9" t="str">
        <f>IFERROR(VLOOKUP(CONCATENATE(R$10,VLOOKUP($A$1,segéd!$I$1:$K$15,3,FALSE),$Y4),Alap!$C:$D,2,FALSE),"")</f>
        <v/>
      </c>
      <c r="S4" s="9" t="str">
        <f>IFERROR(VLOOKUP(CONCATENATE(S$10,VLOOKUP($A$1,segéd!$I$1:$K$15,3,FALSE),$Y4),Alap!$C:$D,2,FALSE),"")</f>
        <v>Matematika I. - Brunner Zsuzsanna (web) 154</v>
      </c>
      <c r="T4" s="9" t="str">
        <f>IFERROR(VLOOKUP(CONCATENATE(T$10,VLOOKUP($A$1,segéd!$I$1:$K$15,3,FALSE),$Y4),Alap!$C:$D,2,FALSE),"")</f>
        <v>Gép- és szerkezeti elemek - Aschenbrenner Jószef (web) 83</v>
      </c>
      <c r="U4" s="9" t="str">
        <f>IFERROR(VLOOKUP(CONCATENATE(U$10,VLOOKUP($A$1,segéd!$I$1:$K$15,3,FALSE),$Y4),Alap!$C:$D,2,FALSE),"")</f>
        <v>Folyamatok modellezése - Böcz Gábor (gépterem, web) 29</v>
      </c>
      <c r="V4" s="9" t="str">
        <f>IFERROR(VLOOKUP(CONCATENATE(V$10,VLOOKUP($A$1,segéd!$I$1:$K$15,3,FALSE),$Y4),Alap!$C:$D,2,FALSE),"")</f>
        <v>Innováció-menedzsment alapjai - Peredy Zoltán (Bp.-ről web) 6</v>
      </c>
      <c r="W4" s="9" t="str">
        <f>IFERROR(VLOOKUP(CONCATENATE(W$10,VLOOKUP($A$1,segéd!$I$1:$K$15,3,FALSE),$Y4),Alap!$C:$D,2,FALSE),"")</f>
        <v>Business Intelligence - Dobos Ádám (Bp.-ről web) 11</v>
      </c>
      <c r="X4" s="9" t="str">
        <f>IFERROR(VLOOKUP(CONCATENATE(X$10,VLOOKUP($A$1,segéd!$I$1:$K$15,3,FALSE),$Y4),Alap!$C:$D,2,FALSE),"")</f>
        <v>Épületek műszaki szolg. irányítása - Molnárné Dőry Zsófia (web) 5</v>
      </c>
      <c r="Y4" s="3">
        <v>2</v>
      </c>
    </row>
    <row r="5" spans="1:25" ht="63.9" customHeight="1" thickBot="1" x14ac:dyDescent="0.3">
      <c r="A5" s="9" t="s">
        <v>3</v>
      </c>
      <c r="B5" s="9" t="str">
        <f>IFERROR(VLOOKUP(CONCATENATE(B$10,VLOOKUP($A$1,segéd!$I$1:$K$15,3,FALSE),$Y5),Alap!$C:$D,2,FALSE),"")</f>
        <v/>
      </c>
      <c r="C5" s="9" t="str">
        <f>IFERROR(VLOOKUP(CONCATENATE(C$10,VLOOKUP($A$1,segéd!$I$1:$K$15,3,FALSE),$Y5),Alap!$C:$D,2,FALSE),"")</f>
        <v/>
      </c>
      <c r="D5" s="9" t="str">
        <f>IFERROR(VLOOKUP(CONCATENATE(D$10,VLOOKUP($A$1,segéd!$I$1:$K$15,3,FALSE),$Y5),Alap!$C:$D,2,FALSE),"")</f>
        <v/>
      </c>
      <c r="E5" s="9" t="str">
        <f>IFERROR(VLOOKUP(CONCATENATE(E$10,VLOOKUP($A$1,segéd!$I$1:$K$15,3,FALSE),$Y5),Alap!$C:$D,2,FALSE),"")</f>
        <v>Mechatronika építőelemei - Molnár László (web) 15</v>
      </c>
      <c r="F5" s="9" t="str">
        <f>IFERROR(VLOOKUP(CONCATENATE(F$10,VLOOKUP($A$1,segéd!$I$1:$K$15,3,FALSE),$Y5),Alap!$C:$D,2,FALSE),"")</f>
        <v/>
      </c>
      <c r="G5" s="9" t="str">
        <f>IFERROR(VLOOKUP(CONCATENATE(G$10,VLOOKUP($A$1,segéd!$I$1:$K$15,3,FALSE),$Y5),Alap!$C:$D,2,FALSE),"")</f>
        <v/>
      </c>
      <c r="H5" s="9" t="str">
        <f>IFERROR(VLOOKUP(CONCATENATE(H$10,VLOOKUP($A$1,segéd!$I$1:$K$15,3,FALSE),$Y5),Alap!$C:$D,2,FALSE),"")</f>
        <v>Mechatronikai rendszerek I. - Vavra Gábor (web) 68</v>
      </c>
      <c r="I5" s="9" t="str">
        <f>IFERROR(VLOOKUP(CONCATENATE(I$10,VLOOKUP($A$1,segéd!$I$1:$K$15,3,FALSE),$Y5),Alap!$C:$D,2,FALSE),"")</f>
        <v/>
      </c>
      <c r="J5" s="9" t="str">
        <f>IFERROR(VLOOKUP(CONCATENATE(J$10,VLOOKUP($A$1,segéd!$I$1:$K$15,3,FALSE),$Y5),Alap!$C:$D,2,FALSE),"")</f>
        <v>Statisztika II. - Brunner Zsuzsanna (web) 41</v>
      </c>
      <c r="K5" s="9" t="str">
        <f>IFERROR(VLOOKUP(CONCATENATE(K$10,VLOOKUP($A$1,segéd!$I$1:$K$15,3,FALSE),$Y5),Alap!$C:$D,2,FALSE),"")</f>
        <v>Viselkedéskultúra és protokoll (szv.) - Gondos Borbála (Bp.-ről web) 55</v>
      </c>
      <c r="L5" s="9" t="str">
        <f>IFERROR(VLOOKUP(CONCATENATE(L$10,VLOOKUP($A$1,segéd!$I$1:$K$15,3,FALSE),$Y5),Alap!$C:$D,2,FALSE),"")</f>
        <v>Nemzetközi pénzügyek (szv.) - Belyó Pál (Bp.-ről web) 9</v>
      </c>
      <c r="M5" s="9" t="str">
        <f>IFERROR(VLOOKUP(CONCATENATE(M$10,VLOOKUP($A$1,segéd!$I$1:$K$15,3,FALSE),$Y5),Alap!$C:$D,2,FALSE),"")</f>
        <v>Minőségmenedzsment I. - Szabó Veronika Anna (web) 12</v>
      </c>
      <c r="N5" s="9" t="str">
        <f>IFERROR(VLOOKUP(CONCATENATE(N$10,VLOOKUP($A$1,segéd!$I$1:$K$15,3,FALSE),$Y5),Alap!$C:$D,2,FALSE),"")</f>
        <v>Gazdasági számítások - Nagyné Csóti Beáta (web) 8</v>
      </c>
      <c r="O5" s="9" t="str">
        <f>IFERROR(VLOOKUP(CONCATENATE(O$10,VLOOKUP($A$1,segéd!$I$1:$K$15,3,FALSE),$Y5),Alap!$C:$D,2,FALSE),"")</f>
        <v>Hidraulika, pneumatika alapjai - Baksa Dániel (web) 12</v>
      </c>
      <c r="P5" s="9" t="str">
        <f>IFERROR(VLOOKUP(CONCATENATE(P$10,VLOOKUP($A$1,segéd!$I$1:$K$15,3,FALSE),$Y5),Alap!$C:$D,2,FALSE),"")</f>
        <v>Építőanyagok, épít. kapcs. előírások - Tarján Gábor (web) 8</v>
      </c>
      <c r="Q5" s="9" t="str">
        <f>IFERROR(VLOOKUP(CONCATENATE(Q$10,VLOOKUP($A$1,segéd!$I$1:$K$15,3,FALSE),$Y5),Alap!$C:$D,2,FALSE),"")</f>
        <v>Hibrid projektmenedzsment - Peredy Zoltán (Bp.-ről web) 7</v>
      </c>
      <c r="R5" s="9" t="str">
        <f>IFERROR(VLOOKUP(CONCATENATE(R$10,VLOOKUP($A$1,segéd!$I$1:$K$15,3,FALSE),$Y5),Alap!$C:$D,2,FALSE),"")</f>
        <v/>
      </c>
      <c r="S5" s="9" t="str">
        <f>IFERROR(VLOOKUP(CONCATENATE(S$10,VLOOKUP($A$1,segéd!$I$1:$K$15,3,FALSE),$Y5),Alap!$C:$D,2,FALSE),"")</f>
        <v>Közgazdaságtan I. - Tóth Zsuzsanna (web) 165</v>
      </c>
      <c r="T5" s="9" t="str">
        <f>IFERROR(VLOOKUP(CONCATENATE(T$10,VLOOKUP($A$1,segéd!$I$1:$K$15,3,FALSE),$Y5),Alap!$C:$D,2,FALSE),"")</f>
        <v>Elektrotechnika I. - Varga István (web) 83</v>
      </c>
      <c r="U5" s="9" t="str">
        <f>IFERROR(VLOOKUP(CONCATENATE(U$10,VLOOKUP($A$1,segéd!$I$1:$K$15,3,FALSE),$Y5),Alap!$C:$D,2,FALSE),"")</f>
        <v>CAD alapjai, 2. csoport - Szentgyörgyiné Gyöngyösi Éva (web) 45</v>
      </c>
      <c r="V5" s="9" t="str">
        <f>IFERROR(VLOOKUP(CONCATENATE(V$10,VLOOKUP($A$1,segéd!$I$1:$K$15,3,FALSE),$Y5),Alap!$C:$D,2,FALSE),"")</f>
        <v/>
      </c>
      <c r="W5" s="9" t="str">
        <f>IFERROR(VLOOKUP(CONCATENATE(W$10,VLOOKUP($A$1,segéd!$I$1:$K$15,3,FALSE),$Y5),Alap!$C:$D,2,FALSE),"")</f>
        <v>Folyamatok modellezése - Böcz Gábor (gépterem, web) 29</v>
      </c>
      <c r="X5" s="9" t="str">
        <f>IFERROR(VLOOKUP(CONCATENATE(X$10,VLOOKUP($A$1,segéd!$I$1:$K$15,3,FALSE),$Y5),Alap!$C:$D,2,FALSE),"")</f>
        <v>Létgazd. folyamatok tervezése - Molnárné Dőry Zsófia (web) 5</v>
      </c>
      <c r="Y5" s="3">
        <v>3</v>
      </c>
    </row>
    <row r="6" spans="1:25" ht="63.75" customHeight="1" thickBot="1" x14ac:dyDescent="0.3">
      <c r="A6" s="9" t="s">
        <v>4</v>
      </c>
      <c r="B6" s="9" t="str">
        <f>IFERROR(VLOOKUP(CONCATENATE(B$10,VLOOKUP($A$1,segéd!$I$1:$K$15,3,FALSE),$Y6),Alap!$C:$D,2,FALSE),"")</f>
        <v/>
      </c>
      <c r="C6" s="9" t="str">
        <f>IFERROR(VLOOKUP(CONCATENATE(C$10,VLOOKUP($A$1,segéd!$I$1:$K$15,3,FALSE),$Y6),Alap!$C:$D,2,FALSE),"")</f>
        <v/>
      </c>
      <c r="D6" s="9" t="str">
        <f>IFERROR(VLOOKUP(CONCATENATE(D$10,VLOOKUP($A$1,segéd!$I$1:$K$15,3,FALSE),$Y6),Alap!$C:$D,2,FALSE),"")</f>
        <v/>
      </c>
      <c r="E6" s="9" t="str">
        <f>IFERROR(VLOOKUP(CONCATENATE(E$10,VLOOKUP($A$1,segéd!$I$1:$K$15,3,FALSE),$Y6),Alap!$C:$D,2,FALSE),"")</f>
        <v>Mechatronika építőelemei - Molnár László (web) 15</v>
      </c>
      <c r="F6" s="9" t="str">
        <f>IFERROR(VLOOKUP(CONCATENATE(F$10,VLOOKUP($A$1,segéd!$I$1:$K$15,3,FALSE),$Y6),Alap!$C:$D,2,FALSE),"")</f>
        <v/>
      </c>
      <c r="G6" s="9" t="str">
        <f>IFERROR(VLOOKUP(CONCATENATE(G$10,VLOOKUP($A$1,segéd!$I$1:$K$15,3,FALSE),$Y6),Alap!$C:$D,2,FALSE),"")</f>
        <v/>
      </c>
      <c r="H6" s="9" t="str">
        <f>IFERROR(VLOOKUP(CONCATENATE(H$10,VLOOKUP($A$1,segéd!$I$1:$K$15,3,FALSE),$Y6),Alap!$C:$D,2,FALSE),"")</f>
        <v>Mechatronikai rendszerek I. - Vavra Gábor (web) 68</v>
      </c>
      <c r="I6" s="9" t="str">
        <f>IFERROR(VLOOKUP(CONCATENATE(I$10,VLOOKUP($A$1,segéd!$I$1:$K$15,3,FALSE),$Y6),Alap!$C:$D,2,FALSE),"")</f>
        <v/>
      </c>
      <c r="J6" s="9" t="str">
        <f>IFERROR(VLOOKUP(CONCATENATE(J$10,VLOOKUP($A$1,segéd!$I$1:$K$15,3,FALSE),$Y6),Alap!$C:$D,2,FALSE),"")</f>
        <v>Statisztika II. - Brunner Zsuzsanna (web) 41</v>
      </c>
      <c r="K6" s="9" t="str">
        <f>IFERROR(VLOOKUP(CONCATENATE(K$10,VLOOKUP($A$1,segéd!$I$1:$K$15,3,FALSE),$Y6),Alap!$C:$D,2,FALSE),"")</f>
        <v>Viselkedéskultúra és protokoll (szv.) - Gondos Borbála (Bp.-ről web) 55</v>
      </c>
      <c r="L6" s="9" t="str">
        <f>IFERROR(VLOOKUP(CONCATENATE(L$10,VLOOKUP($A$1,segéd!$I$1:$K$15,3,FALSE),$Y6),Alap!$C:$D,2,FALSE),"")</f>
        <v>Nemzetközi pénzügyek (szv.) - Belyó Pál (Bp.-ről web) 9</v>
      </c>
      <c r="M6" s="9" t="str">
        <f>IFERROR(VLOOKUP(CONCATENATE(M$10,VLOOKUP($A$1,segéd!$I$1:$K$15,3,FALSE),$Y6),Alap!$C:$D,2,FALSE),"")</f>
        <v>Minőségmenedzsment I. - Szabó Veronika Anna (web) 12</v>
      </c>
      <c r="N6" s="9" t="str">
        <f>IFERROR(VLOOKUP(CONCATENATE(N$10,VLOOKUP($A$1,segéd!$I$1:$K$15,3,FALSE),$Y6),Alap!$C:$D,2,FALSE),"")</f>
        <v>Gazdasági számítások - Nagyné Csóti Beáta (web) 8</v>
      </c>
      <c r="O6" s="9" t="str">
        <f>IFERROR(VLOOKUP(CONCATENATE(O$10,VLOOKUP($A$1,segéd!$I$1:$K$15,3,FALSE),$Y6),Alap!$C:$D,2,FALSE),"")</f>
        <v>Hidraulika, pneumatika alapjai - Baksa Dániel (web) 12</v>
      </c>
      <c r="P6" s="9" t="str">
        <f>IFERROR(VLOOKUP(CONCATENATE(P$10,VLOOKUP($A$1,segéd!$I$1:$K$15,3,FALSE),$Y6),Alap!$C:$D,2,FALSE),"")</f>
        <v>Építőanyagok, épít. kapcs. előírások - Tarján Gábor (web) 8</v>
      </c>
      <c r="Q6" s="9" t="str">
        <f>IFERROR(VLOOKUP(CONCATENATE(Q$10,VLOOKUP($A$1,segéd!$I$1:$K$15,3,FALSE),$Y6),Alap!$C:$D,2,FALSE),"")</f>
        <v>Hibrid projektmenedzsment - Peredy Zoltán (Bp.-ről web) 7</v>
      </c>
      <c r="R6" s="9" t="str">
        <f>IFERROR(VLOOKUP(CONCATENATE(R$10,VLOOKUP($A$1,segéd!$I$1:$K$15,3,FALSE),$Y6),Alap!$C:$D,2,FALSE),"")</f>
        <v/>
      </c>
      <c r="S6" s="9" t="str">
        <f>IFERROR(VLOOKUP(CONCATENATE(S$10,VLOOKUP($A$1,segéd!$I$1:$K$15,3,FALSE),$Y6),Alap!$C:$D,2,FALSE),"")</f>
        <v>Közgazdaságtan I. - Tóth Zsuzsanna (web) 165</v>
      </c>
      <c r="T6" s="9" t="str">
        <f>IFERROR(VLOOKUP(CONCATENATE(T$10,VLOOKUP($A$1,segéd!$I$1:$K$15,3,FALSE),$Y6),Alap!$C:$D,2,FALSE),"")</f>
        <v>Elektrotechnika I. - Varga István (web) 83</v>
      </c>
      <c r="U6" s="9" t="str">
        <f>IFERROR(VLOOKUP(CONCATENATE(U$10,VLOOKUP($A$1,segéd!$I$1:$K$15,3,FALSE),$Y6),Alap!$C:$D,2,FALSE),"")</f>
        <v>CAD alapjai, 2. csoport - Szentgyörgyiné Gyöngyösi Éva (web) 45</v>
      </c>
      <c r="V6" s="9" t="str">
        <f>IFERROR(VLOOKUP(CONCATENATE(V$10,VLOOKUP($A$1,segéd!$I$1:$K$15,3,FALSE),$Y6),Alap!$C:$D,2,FALSE),"")</f>
        <v/>
      </c>
      <c r="W6" s="9" t="str">
        <f>IFERROR(VLOOKUP(CONCATENATE(W$10,VLOOKUP($A$1,segéd!$I$1:$K$15,3,FALSE),$Y6),Alap!$C:$D,2,FALSE),"")</f>
        <v>Folyamatok modellezése - Böcz Gábor (gépterem, web) 29</v>
      </c>
      <c r="X6" s="9" t="str">
        <f>IFERROR(VLOOKUP(CONCATENATE(X$10,VLOOKUP($A$1,segéd!$I$1:$K$15,3,FALSE),$Y6),Alap!$C:$D,2,FALSE),"")</f>
        <v>Energiamen. és fenntarthatóság - Molnárné Dőry Zsófia (web) 5</v>
      </c>
      <c r="Y6" s="3">
        <v>4</v>
      </c>
    </row>
    <row r="7" spans="1:25" ht="63.9" customHeight="1" thickBot="1" x14ac:dyDescent="0.3">
      <c r="A7" s="9" t="s">
        <v>5</v>
      </c>
      <c r="B7" s="9" t="str">
        <f>IFERROR(VLOOKUP(CONCATENATE(B$10,VLOOKUP($A$1,segéd!$I$1:$K$15,3,FALSE),$Y7),Alap!$C:$D,2,FALSE),"")</f>
        <v/>
      </c>
      <c r="C7" s="9" t="str">
        <f>IFERROR(VLOOKUP(CONCATENATE(C$10,VLOOKUP($A$1,segéd!$I$1:$K$15,3,FALSE),$Y7),Alap!$C:$D,2,FALSE),"")</f>
        <v/>
      </c>
      <c r="D7" s="9" t="str">
        <f>IFERROR(VLOOKUP(CONCATENATE(D$10,VLOOKUP($A$1,segéd!$I$1:$K$15,3,FALSE),$Y7),Alap!$C:$D,2,FALSE),"")</f>
        <v/>
      </c>
      <c r="E7" s="9" t="str">
        <f>IFERROR(VLOOKUP(CONCATENATE(E$10,VLOOKUP($A$1,segéd!$I$1:$K$15,3,FALSE),$Y7),Alap!$C:$D,2,FALSE),"")</f>
        <v>Mechatronika építőelemei - Molnár László (web) 15</v>
      </c>
      <c r="F7" s="9" t="str">
        <f>IFERROR(VLOOKUP(CONCATENATE(F$10,VLOOKUP($A$1,segéd!$I$1:$K$15,3,FALSE),$Y7),Alap!$C:$D,2,FALSE),"")</f>
        <v/>
      </c>
      <c r="G7" s="9" t="str">
        <f>IFERROR(VLOOKUP(CONCATENATE(G$10,VLOOKUP($A$1,segéd!$I$1:$K$15,3,FALSE),$Y7),Alap!$C:$D,2,FALSE),"")</f>
        <v/>
      </c>
      <c r="H7" s="9" t="str">
        <f>IFERROR(VLOOKUP(CONCATENATE(H$10,VLOOKUP($A$1,segéd!$I$1:$K$15,3,FALSE),$Y7),Alap!$C:$D,2,FALSE),"")</f>
        <v>Mechatronikai rendszerek I. - Vavra Gábor (web) 68</v>
      </c>
      <c r="I7" s="9" t="str">
        <f>IFERROR(VLOOKUP(CONCATENATE(I$10,VLOOKUP($A$1,segéd!$I$1:$K$15,3,FALSE),$Y7),Alap!$C:$D,2,FALSE),"")</f>
        <v/>
      </c>
      <c r="J7" s="9" t="str">
        <f>IFERROR(VLOOKUP(CONCATENATE(J$10,VLOOKUP($A$1,segéd!$I$1:$K$15,3,FALSE),$Y7),Alap!$C:$D,2,FALSE),"")</f>
        <v>Műszaki diagnosztika II. - Nemes Márk (web) 14</v>
      </c>
      <c r="K7" s="9" t="str">
        <f>IFERROR(VLOOKUP(CONCATENATE(K$10,VLOOKUP($A$1,segéd!$I$1:$K$15,3,FALSE),$Y7),Alap!$C:$D,2,FALSE),"")</f>
        <v/>
      </c>
      <c r="L7" s="9" t="str">
        <f>IFERROR(VLOOKUP(CONCATENATE(L$10,VLOOKUP($A$1,segéd!$I$1:$K$15,3,FALSE),$Y7),Alap!$C:$D,2,FALSE),"")</f>
        <v>Nemzetközi pénzügyek (szv.) - Belyó Pál (Bp.-ről web) 9</v>
      </c>
      <c r="M7" s="9" t="str">
        <f>IFERROR(VLOOKUP(CONCATENATE(M$10,VLOOKUP($A$1,segéd!$I$1:$K$15,3,FALSE),$Y7),Alap!$C:$D,2,FALSE),"")</f>
        <v/>
      </c>
      <c r="N7" s="9" t="str">
        <f>IFERROR(VLOOKUP(CONCATENATE(N$10,VLOOKUP($A$1,segéd!$I$1:$K$15,3,FALSE),$Y7),Alap!$C:$D,2,FALSE),"")</f>
        <v/>
      </c>
      <c r="O7" s="9" t="str">
        <f>IFERROR(VLOOKUP(CONCATENATE(O$10,VLOOKUP($A$1,segéd!$I$1:$K$15,3,FALSE),$Y7),Alap!$C:$D,2,FALSE),"")</f>
        <v>Hidraulika, pneumatika alapjai - Baksa Dániel (web) 12</v>
      </c>
      <c r="P7" s="9" t="str">
        <f>IFERROR(VLOOKUP(CONCATENATE(P$10,VLOOKUP($A$1,segéd!$I$1:$K$15,3,FALSE),$Y7),Alap!$C:$D,2,FALSE),"")</f>
        <v/>
      </c>
      <c r="Q7" s="9" t="str">
        <f>IFERROR(VLOOKUP(CONCATENATE(Q$10,VLOOKUP($A$1,segéd!$I$1:$K$15,3,FALSE),$Y7),Alap!$C:$D,2,FALSE),"")</f>
        <v/>
      </c>
      <c r="R7" s="9" t="str">
        <f>IFERROR(VLOOKUP(CONCATENATE(R$10,VLOOKUP($A$1,segéd!$I$1:$K$15,3,FALSE),$Y7),Alap!$C:$D,2,FALSE),"")</f>
        <v/>
      </c>
      <c r="S7" s="9" t="str">
        <f>IFERROR(VLOOKUP(CONCATENATE(S$10,VLOOKUP($A$1,segéd!$I$1:$K$15,3,FALSE),$Y7),Alap!$C:$D,2,FALSE),"")</f>
        <v>Mérnöki alapismeretek - Szabó Veronika Anna (web) 128</v>
      </c>
      <c r="T7" s="9" t="str">
        <f>IFERROR(VLOOKUP(CONCATENATE(T$10,VLOOKUP($A$1,segéd!$I$1:$K$15,3,FALSE),$Y7),Alap!$C:$D,2,FALSE),"")</f>
        <v>Analóg és digitális elekt. - Böcz Gábor (web) 103</v>
      </c>
      <c r="U7" s="9" t="str">
        <f>IFERROR(VLOOKUP(CONCATENATE(U$10,VLOOKUP($A$1,segéd!$I$1:$K$15,3,FALSE),$Y7),Alap!$C:$D,2,FALSE),"")</f>
        <v>CAD alapjai, 1. csoport - Szentgyörgyiné Gyöngyösi Éva (web) 33</v>
      </c>
      <c r="V7" s="9" t="str">
        <f>IFERROR(VLOOKUP(CONCATENATE(V$10,VLOOKUP($A$1,segéd!$I$1:$K$15,3,FALSE),$Y7),Alap!$C:$D,2,FALSE),"")</f>
        <v/>
      </c>
      <c r="W7" s="9" t="str">
        <f>IFERROR(VLOOKUP(CONCATENATE(W$10,VLOOKUP($A$1,segéd!$I$1:$K$15,3,FALSE),$Y7),Alap!$C:$D,2,FALSE),"")</f>
        <v/>
      </c>
      <c r="X7" s="9" t="str">
        <f>IFERROR(VLOOKUP(CONCATENATE(X$10,VLOOKUP($A$1,segéd!$I$1:$K$15,3,FALSE),$Y7),Alap!$C:$D,2,FALSE),"")</f>
        <v>Energiamen. és fenntarthatóság - Molnárné Dőry Zsófia (web) 5</v>
      </c>
      <c r="Y7" s="3">
        <v>5</v>
      </c>
    </row>
    <row r="8" spans="1:25" ht="63.9" customHeight="1" thickBot="1" x14ac:dyDescent="0.3">
      <c r="A8" s="9" t="s">
        <v>6</v>
      </c>
      <c r="B8" s="9" t="str">
        <f>IFERROR(VLOOKUP(CONCATENATE(B$10,VLOOKUP($A$1,segéd!$I$1:$K$15,3,FALSE),$Y8),Alap!$C:$D,2,FALSE),"")</f>
        <v/>
      </c>
      <c r="C8" s="9" t="str">
        <f>IFERROR(VLOOKUP(CONCATENATE(C$10,VLOOKUP($A$1,segéd!$I$1:$K$15,3,FALSE),$Y8),Alap!$C:$D,2,FALSE),"")</f>
        <v/>
      </c>
      <c r="D8" s="9" t="str">
        <f>IFERROR(VLOOKUP(CONCATENATE(D$10,VLOOKUP($A$1,segéd!$I$1:$K$15,3,FALSE),$Y8),Alap!$C:$D,2,FALSE),"")</f>
        <v/>
      </c>
      <c r="E8" s="9" t="str">
        <f>IFERROR(VLOOKUP(CONCATENATE(E$10,VLOOKUP($A$1,segéd!$I$1:$K$15,3,FALSE),$Y8),Alap!$C:$D,2,FALSE),"")</f>
        <v/>
      </c>
      <c r="F8" s="9" t="str">
        <f>IFERROR(VLOOKUP(CONCATENATE(F$10,VLOOKUP($A$1,segéd!$I$1:$K$15,3,FALSE),$Y8),Alap!$C:$D,2,FALSE),"")</f>
        <v/>
      </c>
      <c r="G8" s="9" t="str">
        <f>IFERROR(VLOOKUP(CONCATENATE(G$10,VLOOKUP($A$1,segéd!$I$1:$K$15,3,FALSE),$Y8),Alap!$C:$D,2,FALSE),"")</f>
        <v/>
      </c>
      <c r="H8" s="9" t="str">
        <f>IFERROR(VLOOKUP(CONCATENATE(H$10,VLOOKUP($A$1,segéd!$I$1:$K$15,3,FALSE),$Y8),Alap!$C:$D,2,FALSE),"")</f>
        <v/>
      </c>
      <c r="I8" s="9" t="str">
        <f>IFERROR(VLOOKUP(CONCATENATE(I$10,VLOOKUP($A$1,segéd!$I$1:$K$15,3,FALSE),$Y8),Alap!$C:$D,2,FALSE),"")</f>
        <v/>
      </c>
      <c r="J8" s="9" t="str">
        <f>IFERROR(VLOOKUP(CONCATENATE(J$10,VLOOKUP($A$1,segéd!$I$1:$K$15,3,FALSE),$Y8),Alap!$C:$D,2,FALSE),"")</f>
        <v/>
      </c>
      <c r="K8" s="9" t="str">
        <f>IFERROR(VLOOKUP(CONCATENATE(K$10,VLOOKUP($A$1,segéd!$I$1:$K$15,3,FALSE),$Y8),Alap!$C:$D,2,FALSE),"")</f>
        <v/>
      </c>
      <c r="L8" s="9" t="str">
        <f>IFERROR(VLOOKUP(CONCATENATE(L$10,VLOOKUP($A$1,segéd!$I$1:$K$15,3,FALSE),$Y8),Alap!$C:$D,2,FALSE),"")</f>
        <v/>
      </c>
      <c r="M8" s="9" t="str">
        <f>IFERROR(VLOOKUP(CONCATENATE(M$10,VLOOKUP($A$1,segéd!$I$1:$K$15,3,FALSE),$Y8),Alap!$C:$D,2,FALSE),"")</f>
        <v/>
      </c>
      <c r="N8" s="9" t="str">
        <f>IFERROR(VLOOKUP(CONCATENATE(N$10,VLOOKUP($A$1,segéd!$I$1:$K$15,3,FALSE),$Y8),Alap!$C:$D,2,FALSE),"")</f>
        <v/>
      </c>
      <c r="O8" s="9" t="str">
        <f>IFERROR(VLOOKUP(CONCATENATE(O$10,VLOOKUP($A$1,segéd!$I$1:$K$15,3,FALSE),$Y8),Alap!$C:$D,2,FALSE),"")</f>
        <v/>
      </c>
      <c r="P8" s="9" t="str">
        <f>IFERROR(VLOOKUP(CONCATENATE(P$10,VLOOKUP($A$1,segéd!$I$1:$K$15,3,FALSE),$Y8),Alap!$C:$D,2,FALSE),"")</f>
        <v/>
      </c>
      <c r="Q8" s="9" t="str">
        <f>IFERROR(VLOOKUP(CONCATENATE(Q$10,VLOOKUP($A$1,segéd!$I$1:$K$15,3,FALSE),$Y8),Alap!$C:$D,2,FALSE),"")</f>
        <v/>
      </c>
      <c r="R8" s="9" t="str">
        <f>IFERROR(VLOOKUP(CONCATENATE(R$10,VLOOKUP($A$1,segéd!$I$1:$K$15,3,FALSE),$Y8),Alap!$C:$D,2,FALSE),"")</f>
        <v/>
      </c>
      <c r="S8" s="9" t="str">
        <f>IFERROR(VLOOKUP(CONCATENATE(S$10,VLOOKUP($A$1,segéd!$I$1:$K$15,3,FALSE),$Y8),Alap!$C:$D,2,FALSE),"")</f>
        <v/>
      </c>
      <c r="T8" s="9" t="str">
        <f>IFERROR(VLOOKUP(CONCATENATE(T$10,VLOOKUP($A$1,segéd!$I$1:$K$15,3,FALSE),$Y8),Alap!$C:$D,2,FALSE),"")</f>
        <v>Analóg és digitális elekt. - Böcz Gábor (web) 103</v>
      </c>
      <c r="U8" s="9" t="str">
        <f>IFERROR(VLOOKUP(CONCATENATE(U$10,VLOOKUP($A$1,segéd!$I$1:$K$15,3,FALSE),$Y8),Alap!$C:$D,2,FALSE),"")</f>
        <v>CAD alapjai, 1. csoport - Szentgyörgyiné Gyöngyösi Éva (web) 33</v>
      </c>
      <c r="V8" s="9" t="str">
        <f>IFERROR(VLOOKUP(CONCATENATE(V$10,VLOOKUP($A$1,segéd!$I$1:$K$15,3,FALSE),$Y8),Alap!$C:$D,2,FALSE),"")</f>
        <v/>
      </c>
      <c r="W8" s="9" t="str">
        <f>IFERROR(VLOOKUP(CONCATENATE(W$10,VLOOKUP($A$1,segéd!$I$1:$K$15,3,FALSE),$Y8),Alap!$C:$D,2,FALSE),"")</f>
        <v/>
      </c>
      <c r="X8" s="9" t="str">
        <f>IFERROR(VLOOKUP(CONCATENATE(X$10,VLOOKUP($A$1,segéd!$I$1:$K$15,3,FALSE),$Y8),Alap!$C:$D,2,FALSE),"")</f>
        <v/>
      </c>
      <c r="Y8" s="3">
        <v>6</v>
      </c>
    </row>
    <row r="9" spans="1:25" ht="15" thickBot="1" x14ac:dyDescent="0.35">
      <c r="A9" s="42" t="s">
        <v>33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17"/>
    </row>
    <row r="10" spans="1:25" ht="15" thickBot="1" x14ac:dyDescent="0.35">
      <c r="A10" s="8" t="s">
        <v>0</v>
      </c>
      <c r="B10" s="14" t="str">
        <f t="shared" ref="B10:X10" si="0">+B2</f>
        <v>A/Nae.</v>
      </c>
      <c r="C10" s="14" t="str">
        <f t="shared" si="0"/>
        <v>1</v>
      </c>
      <c r="D10" s="14" t="s">
        <v>569</v>
      </c>
      <c r="E10" s="14" t="str">
        <f t="shared" si="0"/>
        <v>3</v>
      </c>
      <c r="F10" s="14" t="str">
        <f t="shared" si="0"/>
        <v>4</v>
      </c>
      <c r="G10" s="14" t="str">
        <f t="shared" si="0"/>
        <v>6</v>
      </c>
      <c r="H10" s="14" t="str">
        <f t="shared" si="0"/>
        <v>212</v>
      </c>
      <c r="I10" s="14" t="str">
        <f t="shared" si="0"/>
        <v>213</v>
      </c>
      <c r="J10" s="14" t="str">
        <f t="shared" si="0"/>
        <v>214</v>
      </c>
      <c r="K10" s="14" t="str">
        <f t="shared" si="0"/>
        <v>215</v>
      </c>
      <c r="L10" s="14" t="str">
        <f t="shared" si="0"/>
        <v>216</v>
      </c>
      <c r="M10" s="14" t="str">
        <f t="shared" si="0"/>
        <v>217</v>
      </c>
      <c r="N10" s="14" t="str">
        <f t="shared" si="0"/>
        <v>401</v>
      </c>
      <c r="O10" s="14" t="str">
        <f t="shared" si="0"/>
        <v>402</v>
      </c>
      <c r="P10" s="14" t="str">
        <f t="shared" si="0"/>
        <v>403</v>
      </c>
      <c r="Q10" s="14" t="str">
        <f t="shared" ref="Q10" si="1">+Q2</f>
        <v>404</v>
      </c>
      <c r="R10" s="14" t="str">
        <f t="shared" si="0"/>
        <v>408</v>
      </c>
      <c r="S10" s="14" t="str">
        <f t="shared" si="0"/>
        <v>501</v>
      </c>
      <c r="T10" s="14" t="str">
        <f t="shared" si="0"/>
        <v>601</v>
      </c>
      <c r="U10" s="14" t="str">
        <f t="shared" si="0"/>
        <v>603</v>
      </c>
      <c r="V10" s="14" t="str">
        <f t="shared" si="0"/>
        <v>604</v>
      </c>
      <c r="W10" s="14" t="str">
        <f t="shared" si="0"/>
        <v>605</v>
      </c>
      <c r="X10" s="14" t="str">
        <f t="shared" si="0"/>
        <v>Passzív</v>
      </c>
    </row>
    <row r="11" spans="1:25" ht="63.75" customHeight="1" thickBot="1" x14ac:dyDescent="0.3">
      <c r="A11" s="9" t="s">
        <v>4</v>
      </c>
      <c r="B11" s="9" t="str">
        <f>IFERROR(VLOOKUP(CONCATENATE(B$10,VLOOKUP($A$1,segéd!$I$1:$K$15,2,FALSE),$Y11),Alap!$C:$D,2,FALSE),"")</f>
        <v/>
      </c>
      <c r="C11" s="9" t="str">
        <f>IFERROR(VLOOKUP(CONCATENATE(C$10,VLOOKUP($A$1,segéd!$I$1:$K$15,2,FALSE),$Y11),Alap!$C:$D,2,FALSE),"")</f>
        <v/>
      </c>
      <c r="D11" s="9" t="str">
        <f>IFERROR(VLOOKUP(CONCATENATE(D$10,VLOOKUP($A$1,segéd!$I$1:$K$15,2,FALSE),$Y11),Alap!$C:$D,2,FALSE),"")</f>
        <v/>
      </c>
      <c r="E11" s="9" t="str">
        <f>IFERROR(VLOOKUP(CONCATENATE(E$10,VLOOKUP($A$1,segéd!$I$1:$K$15,2,FALSE),$Y11),Alap!$C:$D,2,FALSE),"")</f>
        <v/>
      </c>
      <c r="F11" s="9" t="str">
        <f>IFERROR(VLOOKUP(CONCATENATE(F$10,VLOOKUP($A$1,segéd!$I$1:$K$15,2,FALSE),$Y11),Alap!$C:$D,2,FALSE),"")</f>
        <v/>
      </c>
      <c r="G11" s="9" t="str">
        <f>IFERROR(VLOOKUP(CONCATENATE(G$10,VLOOKUP($A$1,segéd!$I$1:$K$15,2,FALSE),$Y11),Alap!$C:$D,2,FALSE),"")</f>
        <v/>
      </c>
      <c r="H11" s="9" t="str">
        <f>IFERROR(VLOOKUP(CONCATENATE(H$10,VLOOKUP($A$1,segéd!$I$1:$K$15,2,FALSE),$Y11),Alap!$C:$D,2,FALSE),"")</f>
        <v/>
      </c>
      <c r="I11" s="9" t="str">
        <f>IFERROR(VLOOKUP(CONCATENATE(I$10,VLOOKUP($A$1,segéd!$I$1:$K$15,2,FALSE),$Y11),Alap!$C:$D,2,FALSE),"")</f>
        <v/>
      </c>
      <c r="J11" s="9" t="str">
        <f>IFERROR(VLOOKUP(CONCATENATE(J$10,VLOOKUP($A$1,segéd!$I$1:$K$15,2,FALSE),$Y11),Alap!$C:$D,2,FALSE),"")</f>
        <v/>
      </c>
      <c r="K11" s="9" t="str">
        <f>IFERROR(VLOOKUP(CONCATENATE(K$10,VLOOKUP($A$1,segéd!$I$1:$K$15,2,FALSE),$Y11),Alap!$C:$D,2,FALSE),"")</f>
        <v/>
      </c>
      <c r="L11" s="9" t="str">
        <f>IFERROR(VLOOKUP(CONCATENATE(L$10,VLOOKUP($A$1,segéd!$I$1:$K$15,2,FALSE),$Y11),Alap!$C:$D,2,FALSE),"")</f>
        <v/>
      </c>
      <c r="M11" s="9" t="str">
        <f>IFERROR(VLOOKUP(CONCATENATE(M$10,VLOOKUP($A$1,segéd!$I$1:$K$15,2,FALSE),$Y11),Alap!$C:$D,2,FALSE),"")</f>
        <v/>
      </c>
      <c r="N11" s="9" t="str">
        <f>IFERROR(VLOOKUP(CONCATENATE(N$10,VLOOKUP($A$1,segéd!$I$1:$K$15,2,FALSE),$Y11),Alap!$C:$D,2,FALSE),"")</f>
        <v/>
      </c>
      <c r="O11" s="9" t="str">
        <f>IFERROR(VLOOKUP(CONCATENATE(O$10,VLOOKUP($A$1,segéd!$I$1:$K$15,2,FALSE),$Y11),Alap!$C:$D,2,FALSE),"")</f>
        <v/>
      </c>
      <c r="P11" s="9" t="str">
        <f>IFERROR(VLOOKUP(CONCATENATE(P$10,VLOOKUP($A$1,segéd!$I$1:$K$15,2,FALSE),$Y11),Alap!$C:$D,2,FALSE),"")</f>
        <v/>
      </c>
      <c r="Q11" s="9" t="str">
        <f>IFERROR(VLOOKUP(CONCATENATE(Q$10,VLOOKUP($A$1,segéd!$I$1:$K$15,2,FALSE),$Y11),Alap!$C:$D,2,FALSE),"")</f>
        <v/>
      </c>
      <c r="R11" s="9" t="str">
        <f>IFERROR(VLOOKUP(CONCATENATE(R$10,VLOOKUP($A$1,segéd!$I$1:$K$15,2,FALSE),$Y11),Alap!$C:$D,2,FALSE),"")</f>
        <v/>
      </c>
      <c r="S11" s="9" t="str">
        <f>IFERROR(VLOOKUP(CONCATENATE(S$10,VLOOKUP($A$1,segéd!$I$1:$K$15,2,FALSE),$Y11),Alap!$C:$D,2,FALSE),"")</f>
        <v/>
      </c>
      <c r="T11" s="9" t="str">
        <f>IFERROR(VLOOKUP(CONCATENATE(T$10,VLOOKUP($A$1,segéd!$I$1:$K$15,2,FALSE),$Y11),Alap!$C:$D,2,FALSE),"")</f>
        <v/>
      </c>
      <c r="U11" s="9" t="str">
        <f>IFERROR(VLOOKUP(CONCATENATE(U$10,VLOOKUP($A$1,segéd!$I$1:$K$15,2,FALSE),$Y11),Alap!$C:$D,2,FALSE),"")</f>
        <v/>
      </c>
      <c r="V11" s="9" t="str">
        <f>IFERROR(VLOOKUP(CONCATENATE(V$10,VLOOKUP($A$1,segéd!$I$1:$K$15,2,FALSE),$Y11),Alap!$C:$D,2,FALSE),"")</f>
        <v/>
      </c>
      <c r="W11" s="9" t="str">
        <f>IFERROR(VLOOKUP(CONCATENATE(W$10,VLOOKUP($A$1,segéd!$I$1:$K$15,2,FALSE),$Y11),Alap!$C:$D,2,FALSE),"")</f>
        <v/>
      </c>
      <c r="X11" s="9" t="str">
        <f>IFERROR(VLOOKUP(CONCATENATE(X$10,VLOOKUP($A$1,segéd!$I$1:$K$15,2,FALSE),$Y11),Alap!$C:$D,2,FALSE),"")</f>
        <v/>
      </c>
      <c r="Y11" s="3">
        <v>4</v>
      </c>
    </row>
    <row r="12" spans="1:25" ht="63.75" customHeight="1" thickBot="1" x14ac:dyDescent="0.3">
      <c r="A12" s="9" t="s">
        <v>5</v>
      </c>
      <c r="B12" s="9" t="str">
        <f>IFERROR(VLOOKUP(CONCATENATE(B$10,VLOOKUP($A$1,segéd!$I$1:$K$15,2,FALSE),$Y12),Alap!$C:$D,2,FALSE),"")</f>
        <v/>
      </c>
      <c r="C12" s="9" t="str">
        <f>IFERROR(VLOOKUP(CONCATENATE(C$10,VLOOKUP($A$1,segéd!$I$1:$K$15,2,FALSE),$Y12),Alap!$C:$D,2,FALSE),"")</f>
        <v/>
      </c>
      <c r="D12" s="9" t="str">
        <f>IFERROR(VLOOKUP(CONCATENATE(D$10,VLOOKUP($A$1,segéd!$I$1:$K$15,2,FALSE),$Y12),Alap!$C:$D,2,FALSE),"")</f>
        <v/>
      </c>
      <c r="E12" s="9" t="str">
        <f>IFERROR(VLOOKUP(CONCATENATE(E$10,VLOOKUP($A$1,segéd!$I$1:$K$15,2,FALSE),$Y12),Alap!$C:$D,2,FALSE),"")</f>
        <v/>
      </c>
      <c r="F12" s="9" t="str">
        <f>IFERROR(VLOOKUP(CONCATENATE(F$10,VLOOKUP($A$1,segéd!$I$1:$K$15,2,FALSE),$Y12),Alap!$C:$D,2,FALSE),"")</f>
        <v/>
      </c>
      <c r="G12" s="9" t="str">
        <f>IFERROR(VLOOKUP(CONCATENATE(G$10,VLOOKUP($A$1,segéd!$I$1:$K$15,2,FALSE),$Y12),Alap!$C:$D,2,FALSE),"")</f>
        <v/>
      </c>
      <c r="H12" s="9" t="str">
        <f>IFERROR(VLOOKUP(CONCATENATE(H$10,VLOOKUP($A$1,segéd!$I$1:$K$15,2,FALSE),$Y12),Alap!$C:$D,2,FALSE),"")</f>
        <v/>
      </c>
      <c r="I12" s="9" t="str">
        <f>IFERROR(VLOOKUP(CONCATENATE(I$10,VLOOKUP($A$1,segéd!$I$1:$K$15,2,FALSE),$Y12),Alap!$C:$D,2,FALSE),"")</f>
        <v/>
      </c>
      <c r="J12" s="9" t="str">
        <f>IFERROR(VLOOKUP(CONCATENATE(J$10,VLOOKUP($A$1,segéd!$I$1:$K$15,2,FALSE),$Y12),Alap!$C:$D,2,FALSE),"")</f>
        <v/>
      </c>
      <c r="K12" s="9" t="str">
        <f>IFERROR(VLOOKUP(CONCATENATE(K$10,VLOOKUP($A$1,segéd!$I$1:$K$15,2,FALSE),$Y12),Alap!$C:$D,2,FALSE),"")</f>
        <v/>
      </c>
      <c r="L12" s="9" t="str">
        <f>IFERROR(VLOOKUP(CONCATENATE(L$10,VLOOKUP($A$1,segéd!$I$1:$K$15,2,FALSE),$Y12),Alap!$C:$D,2,FALSE),"")</f>
        <v/>
      </c>
      <c r="M12" s="9" t="str">
        <f>IFERROR(VLOOKUP(CONCATENATE(M$10,VLOOKUP($A$1,segéd!$I$1:$K$15,2,FALSE),$Y12),Alap!$C:$D,2,FALSE),"")</f>
        <v/>
      </c>
      <c r="N12" s="9" t="str">
        <f>IFERROR(VLOOKUP(CONCATENATE(N$10,VLOOKUP($A$1,segéd!$I$1:$K$15,2,FALSE),$Y12),Alap!$C:$D,2,FALSE),"")</f>
        <v/>
      </c>
      <c r="O12" s="9" t="str">
        <f>IFERROR(VLOOKUP(CONCATENATE(O$10,VLOOKUP($A$1,segéd!$I$1:$K$15,2,FALSE),$Y12),Alap!$C:$D,2,FALSE),"")</f>
        <v/>
      </c>
      <c r="P12" s="9" t="str">
        <f>IFERROR(VLOOKUP(CONCATENATE(P$10,VLOOKUP($A$1,segéd!$I$1:$K$15,2,FALSE),$Y12),Alap!$C:$D,2,FALSE),"")</f>
        <v/>
      </c>
      <c r="Q12" s="9" t="str">
        <f>IFERROR(VLOOKUP(CONCATENATE(Q$10,VLOOKUP($A$1,segéd!$I$1:$K$15,2,FALSE),$Y12),Alap!$C:$D,2,FALSE),"")</f>
        <v/>
      </c>
      <c r="R12" s="9" t="str">
        <f>IFERROR(VLOOKUP(CONCATENATE(R$10,VLOOKUP($A$1,segéd!$I$1:$K$15,2,FALSE),$Y12),Alap!$C:$D,2,FALSE),"")</f>
        <v/>
      </c>
      <c r="S12" s="9" t="str">
        <f>IFERROR(VLOOKUP(CONCATENATE(S$10,VLOOKUP($A$1,segéd!$I$1:$K$15,2,FALSE),$Y12),Alap!$C:$D,2,FALSE),"")</f>
        <v/>
      </c>
      <c r="T12" s="9" t="str">
        <f>IFERROR(VLOOKUP(CONCATENATE(T$10,VLOOKUP($A$1,segéd!$I$1:$K$15,2,FALSE),$Y12),Alap!$C:$D,2,FALSE),"")</f>
        <v/>
      </c>
      <c r="U12" s="9" t="str">
        <f>IFERROR(VLOOKUP(CONCATENATE(U$10,VLOOKUP($A$1,segéd!$I$1:$K$15,2,FALSE),$Y12),Alap!$C:$D,2,FALSE),"")</f>
        <v/>
      </c>
      <c r="V12" s="9" t="str">
        <f>IFERROR(VLOOKUP(CONCATENATE(V$10,VLOOKUP($A$1,segéd!$I$1:$K$15,2,FALSE),$Y12),Alap!$C:$D,2,FALSE),"")</f>
        <v/>
      </c>
      <c r="W12" s="9" t="str">
        <f>IFERROR(VLOOKUP(CONCATENATE(W$10,VLOOKUP($A$1,segéd!$I$1:$K$15,2,FALSE),$Y12),Alap!$C:$D,2,FALSE),"")</f>
        <v/>
      </c>
      <c r="X12" s="9" t="str">
        <f>IFERROR(VLOOKUP(CONCATENATE(X$10,VLOOKUP($A$1,segéd!$I$1:$K$15,2,FALSE),$Y12),Alap!$C:$D,2,FALSE),"")</f>
        <v/>
      </c>
      <c r="Y12" s="3">
        <v>5</v>
      </c>
    </row>
    <row r="13" spans="1:25" ht="63.75" customHeight="1" thickBot="1" x14ac:dyDescent="0.3">
      <c r="A13" s="9" t="s">
        <v>6</v>
      </c>
      <c r="B13" s="9" t="str">
        <f>IFERROR(VLOOKUP(CONCATENATE(B$10,VLOOKUP($A$1,segéd!$I$1:$K$15,2,FALSE),$Y13),Alap!$C:$D,2,FALSE),"")</f>
        <v/>
      </c>
      <c r="C13" s="9" t="str">
        <f>IFERROR(VLOOKUP(CONCATENATE(C$10,VLOOKUP($A$1,segéd!$I$1:$K$15,2,FALSE),$Y13),Alap!$C:$D,2,FALSE),"")</f>
        <v/>
      </c>
      <c r="D13" s="9" t="str">
        <f>IFERROR(VLOOKUP(CONCATENATE(D$10,VLOOKUP($A$1,segéd!$I$1:$K$15,2,FALSE),$Y13),Alap!$C:$D,2,FALSE),"")</f>
        <v/>
      </c>
      <c r="E13" s="9" t="str">
        <f>IFERROR(VLOOKUP(CONCATENATE(E$10,VLOOKUP($A$1,segéd!$I$1:$K$15,2,FALSE),$Y13),Alap!$C:$D,2,FALSE),"")</f>
        <v/>
      </c>
      <c r="F13" s="9" t="str">
        <f>IFERROR(VLOOKUP(CONCATENATE(F$10,VLOOKUP($A$1,segéd!$I$1:$K$15,2,FALSE),$Y13),Alap!$C:$D,2,FALSE),"")</f>
        <v/>
      </c>
      <c r="G13" s="9" t="str">
        <f>IFERROR(VLOOKUP(CONCATENATE(G$10,VLOOKUP($A$1,segéd!$I$1:$K$15,2,FALSE),$Y13),Alap!$C:$D,2,FALSE),"")</f>
        <v/>
      </c>
      <c r="H13" s="9" t="str">
        <f>IFERROR(VLOOKUP(CONCATENATE(H$10,VLOOKUP($A$1,segéd!$I$1:$K$15,2,FALSE),$Y13),Alap!$C:$D,2,FALSE),"")</f>
        <v/>
      </c>
      <c r="I13" s="9" t="str">
        <f>IFERROR(VLOOKUP(CONCATENATE(I$10,VLOOKUP($A$1,segéd!$I$1:$K$15,2,FALSE),$Y13),Alap!$C:$D,2,FALSE),"")</f>
        <v/>
      </c>
      <c r="J13" s="9" t="str">
        <f>IFERROR(VLOOKUP(CONCATENATE(J$10,VLOOKUP($A$1,segéd!$I$1:$K$15,2,FALSE),$Y13),Alap!$C:$D,2,FALSE),"")</f>
        <v/>
      </c>
      <c r="K13" s="9" t="str">
        <f>IFERROR(VLOOKUP(CONCATENATE(K$10,VLOOKUP($A$1,segéd!$I$1:$K$15,2,FALSE),$Y13),Alap!$C:$D,2,FALSE),"")</f>
        <v/>
      </c>
      <c r="L13" s="9" t="str">
        <f>IFERROR(VLOOKUP(CONCATENATE(L$10,VLOOKUP($A$1,segéd!$I$1:$K$15,2,FALSE),$Y13),Alap!$C:$D,2,FALSE),"")</f>
        <v/>
      </c>
      <c r="M13" s="9" t="str">
        <f>IFERROR(VLOOKUP(CONCATENATE(M$10,VLOOKUP($A$1,segéd!$I$1:$K$15,2,FALSE),$Y13),Alap!$C:$D,2,FALSE),"")</f>
        <v/>
      </c>
      <c r="N13" s="9" t="str">
        <f>IFERROR(VLOOKUP(CONCATENATE(N$10,VLOOKUP($A$1,segéd!$I$1:$K$15,2,FALSE),$Y13),Alap!$C:$D,2,FALSE),"")</f>
        <v/>
      </c>
      <c r="O13" s="9" t="str">
        <f>IFERROR(VLOOKUP(CONCATENATE(O$10,VLOOKUP($A$1,segéd!$I$1:$K$15,2,FALSE),$Y13),Alap!$C:$D,2,FALSE),"")</f>
        <v/>
      </c>
      <c r="P13" s="9" t="str">
        <f>IFERROR(VLOOKUP(CONCATENATE(P$10,VLOOKUP($A$1,segéd!$I$1:$K$15,2,FALSE),$Y13),Alap!$C:$D,2,FALSE),"")</f>
        <v/>
      </c>
      <c r="Q13" s="9" t="str">
        <f>IFERROR(VLOOKUP(CONCATENATE(Q$10,VLOOKUP($A$1,segéd!$I$1:$K$15,2,FALSE),$Y13),Alap!$C:$D,2,FALSE),"")</f>
        <v/>
      </c>
      <c r="R13" s="9" t="str">
        <f>IFERROR(VLOOKUP(CONCATENATE(R$10,VLOOKUP($A$1,segéd!$I$1:$K$15,2,FALSE),$Y13),Alap!$C:$D,2,FALSE),"")</f>
        <v/>
      </c>
      <c r="S13" s="9" t="str">
        <f>IFERROR(VLOOKUP(CONCATENATE(S$10,VLOOKUP($A$1,segéd!$I$1:$K$15,2,FALSE),$Y13),Alap!$C:$D,2,FALSE),"")</f>
        <v/>
      </c>
      <c r="T13" s="9" t="str">
        <f>IFERROR(VLOOKUP(CONCATENATE(T$10,VLOOKUP($A$1,segéd!$I$1:$K$15,2,FALSE),$Y13),Alap!$C:$D,2,FALSE),"")</f>
        <v/>
      </c>
      <c r="U13" s="9" t="str">
        <f>IFERROR(VLOOKUP(CONCATENATE(U$10,VLOOKUP($A$1,segéd!$I$1:$K$15,2,FALSE),$Y13),Alap!$C:$D,2,FALSE),"")</f>
        <v/>
      </c>
      <c r="V13" s="9" t="str">
        <f>IFERROR(VLOOKUP(CONCATENATE(V$10,VLOOKUP($A$1,segéd!$I$1:$K$15,2,FALSE),$Y13),Alap!$C:$D,2,FALSE),"")</f>
        <v>Matematika III. - Kovács Gergely (web) 41</v>
      </c>
      <c r="W13" s="9" t="str">
        <f>IFERROR(VLOOKUP(CONCATENATE(W$10,VLOOKUP($A$1,segéd!$I$1:$K$15,2,FALSE),$Y13),Alap!$C:$D,2,FALSE),"")</f>
        <v/>
      </c>
      <c r="X13" s="9" t="str">
        <f>IFERROR(VLOOKUP(CONCATENATE(X$10,VLOOKUP($A$1,segéd!$I$1:$K$15,2,FALSE),$Y13),Alap!$C:$D,2,FALSE),"")</f>
        <v/>
      </c>
      <c r="Y13" s="3">
        <v>6</v>
      </c>
    </row>
    <row r="14" spans="1:25" ht="63.75" customHeight="1" thickBot="1" x14ac:dyDescent="0.3">
      <c r="A14" s="9" t="s">
        <v>7</v>
      </c>
      <c r="B14" s="9" t="str">
        <f>IFERROR(VLOOKUP(CONCATENATE(B$10,VLOOKUP($A$1,segéd!$I$1:$K$15,2,FALSE),$Y14),Alap!$C:$D,2,FALSE),"")</f>
        <v/>
      </c>
      <c r="C14" s="9" t="str">
        <f>IFERROR(VLOOKUP(CONCATENATE(C$10,VLOOKUP($A$1,segéd!$I$1:$K$15,2,FALSE),$Y14),Alap!$C:$D,2,FALSE),"")</f>
        <v/>
      </c>
      <c r="D14" s="9" t="str">
        <f>IFERROR(VLOOKUP(CONCATENATE(D$10,VLOOKUP($A$1,segéd!$I$1:$K$15,2,FALSE),$Y14),Alap!$C:$D,2,FALSE),"")</f>
        <v/>
      </c>
      <c r="E14" s="9" t="str">
        <f>IFERROR(VLOOKUP(CONCATENATE(E$10,VLOOKUP($A$1,segéd!$I$1:$K$15,2,FALSE),$Y14),Alap!$C:$D,2,FALSE),"")</f>
        <v/>
      </c>
      <c r="F14" s="9" t="str">
        <f>IFERROR(VLOOKUP(CONCATENATE(F$10,VLOOKUP($A$1,segéd!$I$1:$K$15,2,FALSE),$Y14),Alap!$C:$D,2,FALSE),"")</f>
        <v/>
      </c>
      <c r="G14" s="9" t="str">
        <f>IFERROR(VLOOKUP(CONCATENATE(G$10,VLOOKUP($A$1,segéd!$I$1:$K$15,2,FALSE),$Y14),Alap!$C:$D,2,FALSE),"")</f>
        <v/>
      </c>
      <c r="H14" s="9" t="str">
        <f>IFERROR(VLOOKUP(CONCATENATE(H$10,VLOOKUP($A$1,segéd!$I$1:$K$15,2,FALSE),$Y14),Alap!$C:$D,2,FALSE),"")</f>
        <v/>
      </c>
      <c r="I14" s="9" t="str">
        <f>IFERROR(VLOOKUP(CONCATENATE(I$10,VLOOKUP($A$1,segéd!$I$1:$K$15,2,FALSE),$Y14),Alap!$C:$D,2,FALSE),"")</f>
        <v/>
      </c>
      <c r="J14" s="9" t="str">
        <f>IFERROR(VLOOKUP(CONCATENATE(J$10,VLOOKUP($A$1,segéd!$I$1:$K$15,2,FALSE),$Y14),Alap!$C:$D,2,FALSE),"")</f>
        <v/>
      </c>
      <c r="K14" s="9" t="str">
        <f>IFERROR(VLOOKUP(CONCATENATE(K$10,VLOOKUP($A$1,segéd!$I$1:$K$15,2,FALSE),$Y14),Alap!$C:$D,2,FALSE),"")</f>
        <v/>
      </c>
      <c r="L14" s="9" t="str">
        <f>IFERROR(VLOOKUP(CONCATENATE(L$10,VLOOKUP($A$1,segéd!$I$1:$K$15,2,FALSE),$Y14),Alap!$C:$D,2,FALSE),"")</f>
        <v/>
      </c>
      <c r="M14" s="9" t="str">
        <f>IFERROR(VLOOKUP(CONCATENATE(M$10,VLOOKUP($A$1,segéd!$I$1:$K$15,2,FALSE),$Y14),Alap!$C:$D,2,FALSE),"")</f>
        <v/>
      </c>
      <c r="N14" s="9" t="str">
        <f>IFERROR(VLOOKUP(CONCATENATE(N$10,VLOOKUP($A$1,segéd!$I$1:$K$15,2,FALSE),$Y14),Alap!$C:$D,2,FALSE),"")</f>
        <v/>
      </c>
      <c r="O14" s="9" t="str">
        <f>IFERROR(VLOOKUP(CONCATENATE(O$10,VLOOKUP($A$1,segéd!$I$1:$K$15,2,FALSE),$Y14),Alap!$C:$D,2,FALSE),"")</f>
        <v/>
      </c>
      <c r="P14" s="9" t="str">
        <f>IFERROR(VLOOKUP(CONCATENATE(P$10,VLOOKUP($A$1,segéd!$I$1:$K$15,2,FALSE),$Y14),Alap!$C:$D,2,FALSE),"")</f>
        <v/>
      </c>
      <c r="Q14" s="9" t="str">
        <f>IFERROR(VLOOKUP(CONCATENATE(Q$10,VLOOKUP($A$1,segéd!$I$1:$K$15,2,FALSE),$Y14),Alap!$C:$D,2,FALSE),"")</f>
        <v/>
      </c>
      <c r="R14" s="9" t="str">
        <f>IFERROR(VLOOKUP(CONCATENATE(R$10,VLOOKUP($A$1,segéd!$I$1:$K$15,2,FALSE),$Y14),Alap!$C:$D,2,FALSE),"")</f>
        <v/>
      </c>
      <c r="S14" s="9" t="str">
        <f>IFERROR(VLOOKUP(CONCATENATE(S$10,VLOOKUP($A$1,segéd!$I$1:$K$15,2,FALSE),$Y14),Alap!$C:$D,2,FALSE),"")</f>
        <v/>
      </c>
      <c r="T14" s="9" t="str">
        <f>IFERROR(VLOOKUP(CONCATENATE(T$10,VLOOKUP($A$1,segéd!$I$1:$K$15,2,FALSE),$Y14),Alap!$C:$D,2,FALSE),"")</f>
        <v/>
      </c>
      <c r="U14" s="9" t="str">
        <f>IFERROR(VLOOKUP(CONCATENATE(U$10,VLOOKUP($A$1,segéd!$I$1:$K$15,2,FALSE),$Y14),Alap!$C:$D,2,FALSE),"")</f>
        <v/>
      </c>
      <c r="V14" s="9" t="str">
        <f>IFERROR(VLOOKUP(CONCATENATE(V$10,VLOOKUP($A$1,segéd!$I$1:$K$15,2,FALSE),$Y14),Alap!$C:$D,2,FALSE),"")</f>
        <v>Matematika III. - Kovács Gergely (web) 41</v>
      </c>
      <c r="W14" s="9" t="str">
        <f>IFERROR(VLOOKUP(CONCATENATE(W$10,VLOOKUP($A$1,segéd!$I$1:$K$15,2,FALSE),$Y14),Alap!$C:$D,2,FALSE),"")</f>
        <v/>
      </c>
      <c r="X14" s="9" t="str">
        <f>IFERROR(VLOOKUP(CONCATENATE(X$10,VLOOKUP($A$1,segéd!$I$1:$K$15,2,FALSE),$Y14),Alap!$C:$D,2,FALSE),"")</f>
        <v/>
      </c>
      <c r="Y14" s="3">
        <v>7</v>
      </c>
    </row>
  </sheetData>
  <mergeCells count="3">
    <mergeCell ref="A9:W9"/>
    <mergeCell ref="A1:E1"/>
    <mergeCell ref="F1:W1"/>
  </mergeCells>
  <pageMargins left="3.937007874015748E-2" right="3.937007874015748E-2" top="0.74803149606299213" bottom="0.74803149606299213" header="0.31496062992125984" footer="0.31496062992125984"/>
  <pageSetup paperSize="9" orientation="landscape" r:id="rId1"/>
  <rowBreaks count="1" manualBreakCount="1">
    <brk id="8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segéd!$I$1:$I$15</xm:f>
          </x14:formula1>
          <xm:sqref>A1:E1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3"/>
  <sheetViews>
    <sheetView tabSelected="1" workbookViewId="0"/>
  </sheetViews>
  <sheetFormatPr defaultRowHeight="14.4" x14ac:dyDescent="0.3"/>
  <cols>
    <col min="1" max="1" width="9.109375" customWidth="1"/>
  </cols>
  <sheetData>
    <row r="1" spans="1:1" x14ac:dyDescent="0.3">
      <c r="A1" s="12" t="s">
        <v>581</v>
      </c>
    </row>
    <row r="3" spans="1:1" x14ac:dyDescent="0.3">
      <c r="A3" s="1" t="s">
        <v>49</v>
      </c>
    </row>
    <row r="4" spans="1:1" x14ac:dyDescent="0.3">
      <c r="A4" t="s">
        <v>67</v>
      </c>
    </row>
    <row r="6" spans="1:1" x14ac:dyDescent="0.3">
      <c r="A6" s="1" t="s">
        <v>50</v>
      </c>
    </row>
    <row r="7" spans="1:1" x14ac:dyDescent="0.3">
      <c r="A7" t="s">
        <v>125</v>
      </c>
    </row>
    <row r="8" spans="1:1" x14ac:dyDescent="0.3">
      <c r="A8" t="s">
        <v>126</v>
      </c>
    </row>
    <row r="9" spans="1:1" x14ac:dyDescent="0.3">
      <c r="A9" t="s">
        <v>55</v>
      </c>
    </row>
    <row r="10" spans="1:1" x14ac:dyDescent="0.3">
      <c r="A10" t="s">
        <v>213</v>
      </c>
    </row>
    <row r="11" spans="1:1" x14ac:dyDescent="0.3">
      <c r="A11" t="s">
        <v>122</v>
      </c>
    </row>
    <row r="13" spans="1:1" x14ac:dyDescent="0.3">
      <c r="A13" s="1" t="s">
        <v>51</v>
      </c>
    </row>
    <row r="14" spans="1:1" x14ac:dyDescent="0.3">
      <c r="A14" t="s">
        <v>155</v>
      </c>
    </row>
    <row r="15" spans="1:1" x14ac:dyDescent="0.3">
      <c r="A15" t="s">
        <v>52</v>
      </c>
    </row>
    <row r="16" spans="1:1" x14ac:dyDescent="0.3">
      <c r="A16" s="10" t="s">
        <v>53</v>
      </c>
    </row>
    <row r="17" spans="1:2" x14ac:dyDescent="0.3">
      <c r="A17" t="s">
        <v>54</v>
      </c>
    </row>
    <row r="18" spans="1:2" x14ac:dyDescent="0.3">
      <c r="A18" t="s">
        <v>56</v>
      </c>
    </row>
    <row r="19" spans="1:2" x14ac:dyDescent="0.3">
      <c r="A19" t="s">
        <v>212</v>
      </c>
    </row>
    <row r="20" spans="1:2" x14ac:dyDescent="0.3">
      <c r="A20" t="s">
        <v>582</v>
      </c>
    </row>
    <row r="21" spans="1:2" x14ac:dyDescent="0.3">
      <c r="A21" s="20" t="s">
        <v>236</v>
      </c>
    </row>
    <row r="22" spans="1:2" x14ac:dyDescent="0.3">
      <c r="A22" s="12" t="s">
        <v>68</v>
      </c>
    </row>
    <row r="24" spans="1:2" x14ac:dyDescent="0.3">
      <c r="A24" s="1" t="s">
        <v>65</v>
      </c>
      <c r="B24" s="1" t="s">
        <v>124</v>
      </c>
    </row>
    <row r="25" spans="1:2" x14ac:dyDescent="0.3">
      <c r="A25" t="s">
        <v>15</v>
      </c>
      <c r="B25" t="s">
        <v>287</v>
      </c>
    </row>
    <row r="26" spans="1:2" x14ac:dyDescent="0.3">
      <c r="A26" t="s">
        <v>237</v>
      </c>
      <c r="B26" t="s">
        <v>238</v>
      </c>
    </row>
    <row r="27" spans="1:2" x14ac:dyDescent="0.3">
      <c r="A27" t="s">
        <v>439</v>
      </c>
      <c r="B27" t="s">
        <v>348</v>
      </c>
    </row>
    <row r="28" spans="1:2" x14ac:dyDescent="0.3">
      <c r="A28" t="s">
        <v>136</v>
      </c>
      <c r="B28" t="s">
        <v>156</v>
      </c>
    </row>
    <row r="29" spans="1:2" x14ac:dyDescent="0.3">
      <c r="A29" t="s">
        <v>239</v>
      </c>
      <c r="B29" t="s">
        <v>240</v>
      </c>
    </row>
    <row r="30" spans="1:2" x14ac:dyDescent="0.3">
      <c r="A30" t="s">
        <v>346</v>
      </c>
      <c r="B30" t="s">
        <v>347</v>
      </c>
    </row>
    <row r="31" spans="1:2" x14ac:dyDescent="0.3">
      <c r="A31" t="s">
        <v>18</v>
      </c>
      <c r="B31" t="s">
        <v>157</v>
      </c>
    </row>
    <row r="32" spans="1:2" x14ac:dyDescent="0.3">
      <c r="A32" t="s">
        <v>440</v>
      </c>
      <c r="B32" t="s">
        <v>441</v>
      </c>
    </row>
    <row r="33" spans="1:2" x14ac:dyDescent="0.3">
      <c r="A33" t="s">
        <v>174</v>
      </c>
      <c r="B33" t="s">
        <v>261</v>
      </c>
    </row>
    <row r="34" spans="1:2" x14ac:dyDescent="0.3">
      <c r="A34" s="20" t="s">
        <v>42</v>
      </c>
      <c r="B34" s="20" t="s">
        <v>158</v>
      </c>
    </row>
    <row r="35" spans="1:2" x14ac:dyDescent="0.3">
      <c r="A35" s="20" t="s">
        <v>43</v>
      </c>
      <c r="B35" s="20" t="s">
        <v>159</v>
      </c>
    </row>
    <row r="36" spans="1:2" x14ac:dyDescent="0.3">
      <c r="A36" s="20" t="s">
        <v>137</v>
      </c>
      <c r="B36" s="20" t="s">
        <v>160</v>
      </c>
    </row>
    <row r="37" spans="1:2" x14ac:dyDescent="0.3">
      <c r="A37" s="20" t="s">
        <v>16</v>
      </c>
      <c r="B37" s="20" t="s">
        <v>161</v>
      </c>
    </row>
    <row r="38" spans="1:2" x14ac:dyDescent="0.3">
      <c r="A38" s="20" t="s">
        <v>17</v>
      </c>
      <c r="B38" s="20" t="s">
        <v>162</v>
      </c>
    </row>
    <row r="39" spans="1:2" x14ac:dyDescent="0.3">
      <c r="A39" s="20" t="s">
        <v>349</v>
      </c>
      <c r="B39" s="20" t="s">
        <v>350</v>
      </c>
    </row>
    <row r="40" spans="1:2" x14ac:dyDescent="0.3">
      <c r="A40" s="20" t="s">
        <v>290</v>
      </c>
      <c r="B40" s="20" t="s">
        <v>472</v>
      </c>
    </row>
    <row r="41" spans="1:2" x14ac:dyDescent="0.3">
      <c r="A41" s="20" t="s">
        <v>173</v>
      </c>
      <c r="B41" s="20" t="s">
        <v>163</v>
      </c>
    </row>
    <row r="42" spans="1:2" x14ac:dyDescent="0.3">
      <c r="A42" s="20" t="s">
        <v>288</v>
      </c>
      <c r="B42" s="20" t="s">
        <v>289</v>
      </c>
    </row>
    <row r="43" spans="1:2" x14ac:dyDescent="0.3">
      <c r="A43" s="20" t="s">
        <v>473</v>
      </c>
      <c r="B43" s="20" t="s">
        <v>474</v>
      </c>
    </row>
    <row r="44" spans="1:2" x14ac:dyDescent="0.3">
      <c r="A44" s="20" t="s">
        <v>19</v>
      </c>
      <c r="B44" s="20" t="s">
        <v>164</v>
      </c>
    </row>
    <row r="45" spans="1:2" x14ac:dyDescent="0.3">
      <c r="A45" s="20" t="s">
        <v>20</v>
      </c>
      <c r="B45" s="20" t="s">
        <v>165</v>
      </c>
    </row>
    <row r="46" spans="1:2" x14ac:dyDescent="0.3">
      <c r="A46" s="20" t="s">
        <v>166</v>
      </c>
      <c r="B46" s="20" t="s">
        <v>167</v>
      </c>
    </row>
    <row r="47" spans="1:2" x14ac:dyDescent="0.3">
      <c r="A47" s="20" t="s">
        <v>230</v>
      </c>
      <c r="B47" s="20" t="s">
        <v>233</v>
      </c>
    </row>
    <row r="48" spans="1:2" x14ac:dyDescent="0.3">
      <c r="A48" s="20" t="s">
        <v>44</v>
      </c>
      <c r="B48" s="20" t="s">
        <v>168</v>
      </c>
    </row>
    <row r="49" spans="1:5" x14ac:dyDescent="0.3">
      <c r="A49" s="20" t="s">
        <v>169</v>
      </c>
      <c r="B49" s="20" t="s">
        <v>170</v>
      </c>
    </row>
    <row r="50" spans="1:5" x14ac:dyDescent="0.3">
      <c r="A50" s="20" t="s">
        <v>241</v>
      </c>
      <c r="B50" s="20" t="s">
        <v>249</v>
      </c>
    </row>
    <row r="51" spans="1:5" x14ac:dyDescent="0.3">
      <c r="A51" s="20" t="s">
        <v>475</v>
      </c>
      <c r="B51" s="20" t="s">
        <v>476</v>
      </c>
      <c r="C51" s="12"/>
      <c r="D51" s="12"/>
      <c r="E51" s="12"/>
    </row>
    <row r="52" spans="1:5" x14ac:dyDescent="0.3">
      <c r="A52" s="20" t="s">
        <v>242</v>
      </c>
      <c r="B52" s="20" t="s">
        <v>250</v>
      </c>
    </row>
    <row r="53" spans="1:5" x14ac:dyDescent="0.3">
      <c r="A53" s="20" t="s">
        <v>243</v>
      </c>
      <c r="B53" s="20" t="s">
        <v>251</v>
      </c>
    </row>
    <row r="54" spans="1:5" x14ac:dyDescent="0.3">
      <c r="A54" s="20" t="s">
        <v>351</v>
      </c>
      <c r="B54" s="20" t="s">
        <v>352</v>
      </c>
    </row>
    <row r="55" spans="1:5" x14ac:dyDescent="0.3">
      <c r="A55" s="20" t="s">
        <v>244</v>
      </c>
      <c r="B55" s="20" t="s">
        <v>252</v>
      </c>
    </row>
    <row r="56" spans="1:5" x14ac:dyDescent="0.3">
      <c r="A56" s="20" t="s">
        <v>477</v>
      </c>
      <c r="B56" s="20" t="s">
        <v>478</v>
      </c>
    </row>
    <row r="57" spans="1:5" x14ac:dyDescent="0.3">
      <c r="A57" s="20" t="s">
        <v>245</v>
      </c>
      <c r="B57" s="20" t="s">
        <v>171</v>
      </c>
    </row>
    <row r="58" spans="1:5" x14ac:dyDescent="0.3">
      <c r="A58" s="20" t="s">
        <v>479</v>
      </c>
      <c r="B58" s="20" t="s">
        <v>480</v>
      </c>
    </row>
    <row r="59" spans="1:5" x14ac:dyDescent="0.3">
      <c r="A59" s="20" t="s">
        <v>246</v>
      </c>
      <c r="B59" s="20" t="s">
        <v>253</v>
      </c>
    </row>
    <row r="60" spans="1:5" x14ac:dyDescent="0.3">
      <c r="A60" s="20" t="s">
        <v>247</v>
      </c>
      <c r="B60" s="20" t="s">
        <v>254</v>
      </c>
    </row>
    <row r="61" spans="1:5" x14ac:dyDescent="0.3">
      <c r="A61" s="20" t="s">
        <v>353</v>
      </c>
      <c r="B61" s="20" t="s">
        <v>354</v>
      </c>
    </row>
    <row r="62" spans="1:5" x14ac:dyDescent="0.3">
      <c r="A62" s="20" t="s">
        <v>248</v>
      </c>
      <c r="B62" s="20" t="s">
        <v>172</v>
      </c>
    </row>
    <row r="63" spans="1:5" x14ac:dyDescent="0.3">
      <c r="A63" s="20" t="s">
        <v>487</v>
      </c>
      <c r="B63" s="20" t="s">
        <v>355</v>
      </c>
    </row>
    <row r="64" spans="1:5" x14ac:dyDescent="0.3">
      <c r="A64" s="20" t="s">
        <v>491</v>
      </c>
      <c r="B64" s="20" t="s">
        <v>356</v>
      </c>
    </row>
    <row r="65" spans="1:2" x14ac:dyDescent="0.3">
      <c r="A65" s="20" t="s">
        <v>488</v>
      </c>
      <c r="B65" s="20" t="s">
        <v>357</v>
      </c>
    </row>
    <row r="66" spans="1:2" x14ac:dyDescent="0.3">
      <c r="A66" s="20" t="s">
        <v>489</v>
      </c>
      <c r="B66" s="20" t="s">
        <v>358</v>
      </c>
    </row>
    <row r="67" spans="1:2" x14ac:dyDescent="0.3">
      <c r="A67" s="20" t="s">
        <v>490</v>
      </c>
      <c r="B67" s="20" t="s">
        <v>359</v>
      </c>
    </row>
    <row r="68" spans="1:2" x14ac:dyDescent="0.3">
      <c r="A68" s="20" t="s">
        <v>496</v>
      </c>
      <c r="B68" s="20" t="s">
        <v>481</v>
      </c>
    </row>
    <row r="69" spans="1:2" x14ac:dyDescent="0.3">
      <c r="A69" s="20" t="s">
        <v>497</v>
      </c>
      <c r="B69" s="20" t="s">
        <v>482</v>
      </c>
    </row>
    <row r="70" spans="1:2" x14ac:dyDescent="0.3">
      <c r="A70" s="20" t="s">
        <v>498</v>
      </c>
      <c r="B70" s="20" t="s">
        <v>483</v>
      </c>
    </row>
    <row r="71" spans="1:2" x14ac:dyDescent="0.3">
      <c r="A71" s="20" t="s">
        <v>499</v>
      </c>
      <c r="B71" s="20" t="s">
        <v>484</v>
      </c>
    </row>
    <row r="72" spans="1:2" x14ac:dyDescent="0.3">
      <c r="A72" s="20" t="s">
        <v>365</v>
      </c>
      <c r="B72" s="20" t="s">
        <v>485</v>
      </c>
    </row>
    <row r="73" spans="1:2" x14ac:dyDescent="0.3">
      <c r="A73" s="20" t="s">
        <v>500</v>
      </c>
      <c r="B73" s="20" t="s">
        <v>486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S1507"/>
  <sheetViews>
    <sheetView topLeftCell="BF1" zoomScaleNormal="100" workbookViewId="0">
      <pane ySplit="2" topLeftCell="A204" activePane="bottomLeft" state="frozen"/>
      <selection pane="bottomLeft" activeCell="BN215" sqref="BN215"/>
    </sheetView>
  </sheetViews>
  <sheetFormatPr defaultColWidth="8.88671875" defaultRowHeight="14.4" x14ac:dyDescent="0.3"/>
  <cols>
    <col min="1" max="1" width="5" hidden="1" customWidth="1"/>
    <col min="2" max="2" width="5.33203125" hidden="1" customWidth="1"/>
    <col min="3" max="3" width="5" hidden="1" customWidth="1"/>
    <col min="4" max="4" width="5.33203125" hidden="1" customWidth="1"/>
    <col min="5" max="5" width="5.88671875" hidden="1" customWidth="1"/>
    <col min="6" max="14" width="4.5546875" hidden="1" customWidth="1"/>
    <col min="15" max="56" width="4.6640625" hidden="1" customWidth="1"/>
    <col min="57" max="57" width="51.109375" hidden="1" customWidth="1"/>
    <col min="58" max="58" width="6.44140625" style="2" hidden="1" customWidth="1"/>
    <col min="59" max="59" width="7.44140625" style="2" hidden="1" customWidth="1"/>
    <col min="60" max="60" width="14.6640625" style="2" bestFit="1" customWidth="1"/>
    <col min="61" max="61" width="12.6640625" style="2" customWidth="1"/>
    <col min="62" max="62" width="32.6640625" customWidth="1"/>
    <col min="63" max="63" width="20.6640625" style="20" customWidth="1"/>
    <col min="64" max="64" width="33.6640625" customWidth="1"/>
    <col min="65" max="65" width="6.6640625" style="19" customWidth="1"/>
    <col min="66" max="66" width="6.6640625" style="2" customWidth="1"/>
    <col min="67" max="67" width="20.6640625" style="19" customWidth="1"/>
    <col min="68" max="68" width="41.44140625" style="28" customWidth="1"/>
    <col min="69" max="74" width="4.6640625" style="19" customWidth="1"/>
    <col min="75" max="75" width="4.6640625" style="2" customWidth="1"/>
    <col min="76" max="76" width="4.6640625" style="19" customWidth="1"/>
    <col min="77" max="94" width="4.6640625" style="2" customWidth="1"/>
    <col min="95" max="96" width="4.6640625" style="19" customWidth="1"/>
    <col min="97" max="120" width="4.6640625" style="2" customWidth="1"/>
  </cols>
  <sheetData>
    <row r="1" spans="1:123" ht="18" x14ac:dyDescent="0.35">
      <c r="BI1" s="15"/>
      <c r="BJ1" s="27"/>
      <c r="BM1" s="16" t="s">
        <v>121</v>
      </c>
      <c r="BN1" s="17" t="s">
        <v>121</v>
      </c>
      <c r="BP1" s="24"/>
      <c r="BQ1" s="16" t="s">
        <v>224</v>
      </c>
      <c r="BR1" s="16" t="s">
        <v>10</v>
      </c>
      <c r="BS1" s="16" t="s">
        <v>26</v>
      </c>
      <c r="BT1" s="16" t="s">
        <v>15</v>
      </c>
      <c r="BU1" s="16" t="s">
        <v>237</v>
      </c>
      <c r="BV1" s="16" t="s">
        <v>439</v>
      </c>
      <c r="BW1" s="16" t="s">
        <v>136</v>
      </c>
      <c r="BX1" s="16" t="s">
        <v>239</v>
      </c>
      <c r="BY1" s="16" t="s">
        <v>346</v>
      </c>
      <c r="BZ1" s="16" t="s">
        <v>16</v>
      </c>
      <c r="CA1" s="16" t="s">
        <v>17</v>
      </c>
      <c r="CB1" s="16" t="s">
        <v>349</v>
      </c>
      <c r="CC1" s="16" t="s">
        <v>290</v>
      </c>
      <c r="CD1" s="16" t="s">
        <v>173</v>
      </c>
      <c r="CE1" s="16" t="s">
        <v>288</v>
      </c>
      <c r="CF1" s="16" t="s">
        <v>473</v>
      </c>
      <c r="CG1" s="16" t="s">
        <v>241</v>
      </c>
      <c r="CH1" s="16" t="s">
        <v>475</v>
      </c>
      <c r="CI1" s="16" t="s">
        <v>242</v>
      </c>
      <c r="CJ1" s="16" t="s">
        <v>243</v>
      </c>
      <c r="CK1" s="16" t="s">
        <v>351</v>
      </c>
      <c r="CL1" s="16" t="s">
        <v>244</v>
      </c>
      <c r="CM1" s="16" t="s">
        <v>477</v>
      </c>
      <c r="CN1" s="17" t="s">
        <v>18</v>
      </c>
      <c r="CO1" s="17" t="s">
        <v>440</v>
      </c>
      <c r="CP1" s="16" t="s">
        <v>174</v>
      </c>
      <c r="CQ1" s="16" t="s">
        <v>42</v>
      </c>
      <c r="CR1" s="16" t="s">
        <v>43</v>
      </c>
      <c r="CS1" s="16" t="s">
        <v>137</v>
      </c>
      <c r="CT1" s="16" t="s">
        <v>19</v>
      </c>
      <c r="CU1" s="16" t="s">
        <v>20</v>
      </c>
      <c r="CV1" s="16" t="s">
        <v>166</v>
      </c>
      <c r="CW1" s="16" t="s">
        <v>230</v>
      </c>
      <c r="CX1" s="16" t="s">
        <v>44</v>
      </c>
      <c r="CY1" s="16" t="s">
        <v>169</v>
      </c>
      <c r="CZ1" s="16" t="s">
        <v>245</v>
      </c>
      <c r="DA1" s="16" t="s">
        <v>479</v>
      </c>
      <c r="DB1" s="16" t="s">
        <v>246</v>
      </c>
      <c r="DC1" s="16" t="s">
        <v>247</v>
      </c>
      <c r="DD1" s="16" t="s">
        <v>353</v>
      </c>
      <c r="DE1" s="16" t="s">
        <v>248</v>
      </c>
      <c r="DF1" s="16" t="s">
        <v>487</v>
      </c>
      <c r="DG1" s="16" t="s">
        <v>491</v>
      </c>
      <c r="DH1" s="16" t="s">
        <v>488</v>
      </c>
      <c r="DI1" s="16" t="s">
        <v>489</v>
      </c>
      <c r="DJ1" s="16" t="s">
        <v>490</v>
      </c>
      <c r="DK1" s="16" t="s">
        <v>496</v>
      </c>
      <c r="DL1" s="16" t="s">
        <v>497</v>
      </c>
      <c r="DM1" s="16" t="s">
        <v>498</v>
      </c>
      <c r="DN1" s="16" t="s">
        <v>499</v>
      </c>
      <c r="DO1" s="16" t="s">
        <v>365</v>
      </c>
      <c r="DP1" s="16" t="s">
        <v>500</v>
      </c>
      <c r="DQ1" s="20"/>
      <c r="DR1" s="20"/>
      <c r="DS1" s="20"/>
    </row>
    <row r="2" spans="1:123" s="1" customFormat="1" x14ac:dyDescent="0.3">
      <c r="A2" s="1" t="s">
        <v>22</v>
      </c>
      <c r="B2" s="1" t="s">
        <v>14</v>
      </c>
      <c r="C2" s="1" t="s">
        <v>45</v>
      </c>
      <c r="D2" s="1" t="s">
        <v>46</v>
      </c>
      <c r="E2" s="1" t="s">
        <v>21</v>
      </c>
      <c r="F2" s="1" t="s">
        <v>13</v>
      </c>
      <c r="G2" s="1" t="s">
        <v>15</v>
      </c>
      <c r="H2" s="1" t="s">
        <v>237</v>
      </c>
      <c r="I2" s="1" t="s">
        <v>439</v>
      </c>
      <c r="J2" s="1" t="s">
        <v>136</v>
      </c>
      <c r="K2" s="1" t="s">
        <v>239</v>
      </c>
      <c r="L2" s="1" t="s">
        <v>346</v>
      </c>
      <c r="M2" s="1" t="s">
        <v>16</v>
      </c>
      <c r="N2" s="1" t="s">
        <v>17</v>
      </c>
      <c r="O2" s="25" t="s">
        <v>349</v>
      </c>
      <c r="P2" s="1" t="s">
        <v>290</v>
      </c>
      <c r="Q2" s="25" t="s">
        <v>173</v>
      </c>
      <c r="R2" s="25" t="s">
        <v>288</v>
      </c>
      <c r="S2" s="25" t="s">
        <v>473</v>
      </c>
      <c r="T2" s="25" t="s">
        <v>241</v>
      </c>
      <c r="U2" s="25" t="s">
        <v>475</v>
      </c>
      <c r="V2" s="25" t="s">
        <v>242</v>
      </c>
      <c r="W2" s="25" t="s">
        <v>243</v>
      </c>
      <c r="X2" s="25" t="s">
        <v>351</v>
      </c>
      <c r="Y2" s="25" t="s">
        <v>244</v>
      </c>
      <c r="Z2" s="25" t="s">
        <v>477</v>
      </c>
      <c r="AA2" s="25" t="s">
        <v>28</v>
      </c>
      <c r="AB2" s="25" t="s">
        <v>18</v>
      </c>
      <c r="AC2" s="25" t="s">
        <v>440</v>
      </c>
      <c r="AD2" s="25" t="s">
        <v>174</v>
      </c>
      <c r="AE2" s="25" t="s">
        <v>42</v>
      </c>
      <c r="AF2" s="25" t="s">
        <v>43</v>
      </c>
      <c r="AG2" s="25" t="s">
        <v>137</v>
      </c>
      <c r="AH2" s="25" t="s">
        <v>19</v>
      </c>
      <c r="AI2" s="25" t="s">
        <v>20</v>
      </c>
      <c r="AJ2" s="25" t="s">
        <v>166</v>
      </c>
      <c r="AK2" s="25" t="s">
        <v>230</v>
      </c>
      <c r="AL2" s="25" t="s">
        <v>44</v>
      </c>
      <c r="AM2" s="25" t="s">
        <v>169</v>
      </c>
      <c r="AN2" s="25" t="s">
        <v>245</v>
      </c>
      <c r="AO2" s="25" t="s">
        <v>479</v>
      </c>
      <c r="AP2" s="25" t="s">
        <v>246</v>
      </c>
      <c r="AQ2" s="25" t="s">
        <v>247</v>
      </c>
      <c r="AR2" s="25" t="s">
        <v>353</v>
      </c>
      <c r="AS2" s="25" t="s">
        <v>248</v>
      </c>
      <c r="AT2" s="25" t="s">
        <v>487</v>
      </c>
      <c r="AU2" s="25" t="s">
        <v>491</v>
      </c>
      <c r="AV2" s="25" t="s">
        <v>488</v>
      </c>
      <c r="AW2" s="25" t="s">
        <v>489</v>
      </c>
      <c r="AX2" s="25" t="s">
        <v>490</v>
      </c>
      <c r="AY2" s="25" t="s">
        <v>496</v>
      </c>
      <c r="AZ2" s="25" t="s">
        <v>497</v>
      </c>
      <c r="BA2" s="25" t="s">
        <v>498</v>
      </c>
      <c r="BB2" s="25" t="s">
        <v>499</v>
      </c>
      <c r="BC2" s="25" t="s">
        <v>365</v>
      </c>
      <c r="BD2" s="25" t="s">
        <v>500</v>
      </c>
      <c r="BE2" s="25" t="s">
        <v>29</v>
      </c>
      <c r="BF2" s="17">
        <v>100</v>
      </c>
      <c r="BG2" s="17" t="s">
        <v>57</v>
      </c>
      <c r="BH2" s="17" t="s">
        <v>11</v>
      </c>
      <c r="BI2" s="17" t="s">
        <v>66</v>
      </c>
      <c r="BJ2" s="1" t="s">
        <v>12</v>
      </c>
      <c r="BK2" s="32" t="s">
        <v>13</v>
      </c>
      <c r="BL2" s="1" t="s">
        <v>113</v>
      </c>
      <c r="BM2" s="24" t="s">
        <v>10</v>
      </c>
      <c r="BN2" s="25" t="s">
        <v>26</v>
      </c>
      <c r="BO2" s="16" t="s">
        <v>123</v>
      </c>
      <c r="BP2" s="24" t="s">
        <v>127</v>
      </c>
      <c r="BQ2" s="16"/>
      <c r="BR2" s="28"/>
      <c r="BS2" s="28"/>
      <c r="BT2" s="28">
        <v>67</v>
      </c>
      <c r="BU2" s="28">
        <v>18</v>
      </c>
      <c r="BV2" s="28">
        <v>9</v>
      </c>
      <c r="BW2" s="28">
        <v>9</v>
      </c>
      <c r="BX2" s="28">
        <v>15</v>
      </c>
      <c r="BY2" s="28">
        <v>13</v>
      </c>
      <c r="BZ2" s="28">
        <v>15</v>
      </c>
      <c r="CA2" s="28">
        <v>37</v>
      </c>
      <c r="CB2" s="28">
        <v>8</v>
      </c>
      <c r="CC2" s="28">
        <v>6</v>
      </c>
      <c r="CD2" s="28">
        <v>5</v>
      </c>
      <c r="CE2" s="28">
        <v>11</v>
      </c>
      <c r="CF2" s="28">
        <v>11</v>
      </c>
      <c r="CG2" s="28">
        <v>6</v>
      </c>
      <c r="CH2" s="28">
        <v>6</v>
      </c>
      <c r="CI2" s="28">
        <v>7</v>
      </c>
      <c r="CJ2" s="28">
        <v>6</v>
      </c>
      <c r="CK2" s="28">
        <v>13</v>
      </c>
      <c r="CL2" s="28">
        <v>4</v>
      </c>
      <c r="CM2" s="28">
        <v>6</v>
      </c>
      <c r="CN2" s="28">
        <v>53</v>
      </c>
      <c r="CO2" s="28">
        <v>4</v>
      </c>
      <c r="CP2" s="28">
        <v>8</v>
      </c>
      <c r="CQ2" s="28">
        <v>74</v>
      </c>
      <c r="CR2" s="28">
        <v>48</v>
      </c>
      <c r="CS2" s="28">
        <v>8</v>
      </c>
      <c r="CT2" s="28">
        <v>31</v>
      </c>
      <c r="CU2" s="28">
        <v>25</v>
      </c>
      <c r="CV2" s="28">
        <v>7</v>
      </c>
      <c r="CW2" s="28">
        <v>37</v>
      </c>
      <c r="CX2" s="28">
        <v>56</v>
      </c>
      <c r="CY2" s="28">
        <v>5</v>
      </c>
      <c r="CZ2" s="28">
        <v>3</v>
      </c>
      <c r="DA2" s="28">
        <v>7</v>
      </c>
      <c r="DB2" s="28">
        <v>8</v>
      </c>
      <c r="DC2" s="28">
        <v>3</v>
      </c>
      <c r="DD2" s="28">
        <v>2</v>
      </c>
      <c r="DE2" s="28">
        <v>6</v>
      </c>
      <c r="DF2" s="28">
        <v>27</v>
      </c>
      <c r="DG2" s="28">
        <v>8</v>
      </c>
      <c r="DH2" s="28">
        <v>13</v>
      </c>
      <c r="DI2" s="28">
        <v>14</v>
      </c>
      <c r="DJ2" s="28">
        <v>44</v>
      </c>
      <c r="DK2" s="28">
        <v>17</v>
      </c>
      <c r="DL2" s="28">
        <v>8</v>
      </c>
      <c r="DM2" s="28">
        <v>22</v>
      </c>
      <c r="DN2" s="28">
        <v>8</v>
      </c>
      <c r="DO2" s="28">
        <v>10</v>
      </c>
      <c r="DP2" s="28">
        <v>32</v>
      </c>
    </row>
    <row r="3" spans="1:123" s="1" customFormat="1" x14ac:dyDescent="0.3">
      <c r="A3" t="str">
        <f t="shared" ref="A3:A66" si="0">CONCATENATE(BM3,BF3,BG3)</f>
        <v>otthon9046</v>
      </c>
      <c r="B3" t="str">
        <f t="shared" ref="B3:B66" si="1">CONCATENATE(BJ3," - ",BK3,IF(BO3="","",CONCATENATE(" (",BO3,")"))," ",BR3)</f>
        <v>Angol gazdasági szaknyelv II. - Balog Mónika (otthonról web) 20</v>
      </c>
      <c r="C3" t="str">
        <f t="shared" ref="C3:C66" si="2">CONCATENATE(BN3,BF3,BG3)</f>
        <v>otthon9046</v>
      </c>
      <c r="D3" t="str">
        <f t="shared" ref="D3:D66" si="3">CONCATENATE(BJ3," - ",BK3,IF(BO3="","",CONCATENATE(" (",BO3,")"))," ",BS3)</f>
        <v>Angol gazdasági szaknyelv II. - Balog Mónika (otthonról web) 10</v>
      </c>
      <c r="E3" t="str">
        <f t="shared" ref="E3:E66" si="4">CONCATENATE(BK3,BF3,BG3)</f>
        <v>Balog Mónika9046</v>
      </c>
      <c r="F3" t="str">
        <f t="shared" ref="F3:F66" si="5">CONCATENATE(BJ3," (",IF(OR(BM3="",BO3="Tb.-ről web"),"",CONCATENATE("Bp. ",BM3)),IF(OR(BN3="",BO3="Bp.-ről web"),"",CONCATENATE("Tb. ",BN3)),IF(BO3="","",CONCATENATE(", ",BO3)),")")</f>
        <v>Angol gazdasági szaknyelv II. (Bp. otthonTb. otthon, otthonról web)</v>
      </c>
      <c r="G3" t="str">
        <f t="shared" ref="G3:G66" si="6">IF(BT3="","",CONCATENATE($BF3,$BG3))</f>
        <v/>
      </c>
      <c r="H3" t="str">
        <f t="shared" ref="H3:H66" si="7">IF(BU3="","",CONCATENATE($BF3,$BG3))</f>
        <v/>
      </c>
      <c r="I3" t="str">
        <f t="shared" ref="I3:I66" si="8">IF(BV3="","",CONCATENATE($BF3,$BG3))</f>
        <v/>
      </c>
      <c r="J3" t="str">
        <f t="shared" ref="J3:J66" si="9">IF(BW3="","",CONCATENATE($BF3,$BG3))</f>
        <v/>
      </c>
      <c r="K3" t="str">
        <f t="shared" ref="K3:K66" si="10">IF(BX3="","",CONCATENATE($BF3,$BG3))</f>
        <v/>
      </c>
      <c r="L3" t="str">
        <f t="shared" ref="L3:L66" si="11">IF(BY3="","",CONCATENATE($BF3,$BG3))</f>
        <v/>
      </c>
      <c r="M3" t="str">
        <f t="shared" ref="M3:M66" si="12">IF(BZ3="","",CONCATENATE($BF3,$BG3))</f>
        <v>9046</v>
      </c>
      <c r="N3" t="str">
        <f t="shared" ref="N3:N66" si="13">IF(CA3="","",CONCATENATE($BF3,$BG3))</f>
        <v>9046</v>
      </c>
      <c r="O3" t="str">
        <f t="shared" ref="O3:O66" si="14">IF(CB3="","",CONCATENATE($BF3,$BG3))</f>
        <v/>
      </c>
      <c r="P3" t="str">
        <f t="shared" ref="P3:P66" si="15">IF(CC3="","",CONCATENATE($BF3,$BG3))</f>
        <v/>
      </c>
      <c r="Q3" t="str">
        <f t="shared" ref="Q3:Q66" si="16">IF(CD3="","",CONCATENATE($BF3,$BG3))</f>
        <v/>
      </c>
      <c r="R3" t="str">
        <f t="shared" ref="R3:R66" si="17">IF(CE3="","",CONCATENATE($BF3,$BG3))</f>
        <v/>
      </c>
      <c r="S3" t="str">
        <f t="shared" ref="S3:S66" si="18">IF(CF3="","",CONCATENATE($BF3,$BG3))</f>
        <v/>
      </c>
      <c r="T3" t="str">
        <f t="shared" ref="T3:T66" si="19">IF(CG3="","",CONCATENATE($BF3,$BG3))</f>
        <v/>
      </c>
      <c r="U3" t="str">
        <f t="shared" ref="U3:U66" si="20">IF(CH3="","",CONCATENATE($BF3,$BG3))</f>
        <v/>
      </c>
      <c r="V3" t="str">
        <f t="shared" ref="V3:V66" si="21">IF(CI3="","",CONCATENATE($BF3,$BG3))</f>
        <v/>
      </c>
      <c r="W3" t="str">
        <f t="shared" ref="W3:W66" si="22">IF(CJ3="","",CONCATENATE($BF3,$BG3))</f>
        <v/>
      </c>
      <c r="X3" t="str">
        <f t="shared" ref="X3:X66" si="23">IF(CK3="","",CONCATENATE($BF3,$BG3))</f>
        <v/>
      </c>
      <c r="Y3" t="str">
        <f t="shared" ref="Y3:Y66" si="24">IF(CL3="","",CONCATENATE($BF3,$BG3))</f>
        <v/>
      </c>
      <c r="Z3" t="str">
        <f t="shared" ref="Z3:Z66" si="25">IF(CM3="","",CONCATENATE($BF3,$BG3))</f>
        <v/>
      </c>
      <c r="AA3" t="str">
        <f t="shared" ref="AA3:AA66" si="26">CONCATENATE(BJ3," (",BM3,IF(BO3="","",CONCATENATE(", ",BO3)),")")</f>
        <v>Angol gazdasági szaknyelv II. (otthon, otthonról web)</v>
      </c>
      <c r="AB3" t="str">
        <f t="shared" ref="AB3:AB66" si="27">IF(CN3="","",CONCATENATE($BF3,$BG3))</f>
        <v/>
      </c>
      <c r="AC3" t="str">
        <f t="shared" ref="AC3:AC66" si="28">IF(CO3="","",CONCATENATE($BF3,$BG3))</f>
        <v/>
      </c>
      <c r="AD3" t="str">
        <f t="shared" ref="AD3:AD66" si="29">IF(CP3="","",CONCATENATE($BF3,$BG3))</f>
        <v/>
      </c>
      <c r="AE3" t="str">
        <f t="shared" ref="AE3:AE66" si="30">IF(CQ3="","",CONCATENATE($BF3,$BG3))</f>
        <v/>
      </c>
      <c r="AF3" t="str">
        <f t="shared" ref="AF3:AF66" si="31">IF(CR3="","",CONCATENATE($BF3,$BG3))</f>
        <v/>
      </c>
      <c r="AG3" t="str">
        <f t="shared" ref="AG3:AG66" si="32">IF(CS3="","",CONCATENATE($BF3,$BG3))</f>
        <v/>
      </c>
      <c r="AH3" t="str">
        <f t="shared" ref="AH3:AH66" si="33">IF(CT3="","",CONCATENATE($BF3,$BG3))</f>
        <v>9046</v>
      </c>
      <c r="AI3" t="str">
        <f t="shared" ref="AI3:AI66" si="34">IF(CU3="","",CONCATENATE($BF3,$BG3))</f>
        <v>9046</v>
      </c>
      <c r="AJ3" t="str">
        <f t="shared" ref="AJ3:AJ66" si="35">IF(CV3="","",CONCATENATE($BF3,$BG3))</f>
        <v/>
      </c>
      <c r="AK3" t="str">
        <f t="shared" ref="AK3:AK66" si="36">IF(CW3="","",CONCATENATE($BF3,$BG3))</f>
        <v/>
      </c>
      <c r="AL3" t="str">
        <f t="shared" ref="AL3:AL66" si="37">IF(CX3="","",CONCATENATE($BF3,$BG3))</f>
        <v/>
      </c>
      <c r="AM3" t="str">
        <f t="shared" ref="AM3:AM66" si="38">IF(CY3="","",CONCATENATE($BF3,$BG3))</f>
        <v/>
      </c>
      <c r="AN3" t="str">
        <f t="shared" ref="AN3:AN66" si="39">IF(CZ3="","",CONCATENATE($BF3,$BG3))</f>
        <v/>
      </c>
      <c r="AO3" t="str">
        <f t="shared" ref="AO3:AO66" si="40">IF(DA3="","",CONCATENATE($BF3,$BG3))</f>
        <v/>
      </c>
      <c r="AP3" t="str">
        <f t="shared" ref="AP3:AP66" si="41">IF(DB3="","",CONCATENATE($BF3,$BG3))</f>
        <v/>
      </c>
      <c r="AQ3" t="str">
        <f t="shared" ref="AQ3:AQ66" si="42">IF(DC3="","",CONCATENATE($BF3,$BG3))</f>
        <v/>
      </c>
      <c r="AR3" t="str">
        <f t="shared" ref="AR3:AR66" si="43">IF(DD3="","",CONCATENATE($BF3,$BG3))</f>
        <v/>
      </c>
      <c r="AS3" t="str">
        <f t="shared" ref="AS3:AS66" si="44">IF(DE3="","",CONCATENATE($BF3,$BG3))</f>
        <v/>
      </c>
      <c r="AT3" t="str">
        <f t="shared" ref="AT3:AT66" si="45">IF(DF3="","",CONCATENATE($BF3,$BG3))</f>
        <v/>
      </c>
      <c r="AU3" t="str">
        <f t="shared" ref="AU3:AU66" si="46">IF(DG3="","",CONCATENATE($BF3,$BG3))</f>
        <v/>
      </c>
      <c r="AV3" t="str">
        <f t="shared" ref="AV3:AV66" si="47">IF(DH3="","",CONCATENATE($BF3,$BG3))</f>
        <v/>
      </c>
      <c r="AW3" t="str">
        <f t="shared" ref="AW3:AW66" si="48">IF(DI3="","",CONCATENATE($BF3,$BG3))</f>
        <v/>
      </c>
      <c r="AX3" t="str">
        <f t="shared" ref="AX3:AX66" si="49">IF(DJ3="","",CONCATENATE($BF3,$BG3))</f>
        <v/>
      </c>
      <c r="AY3" t="str">
        <f t="shared" ref="AY3:AY66" si="50">IF(DK3="","",CONCATENATE($BF3,$BG3))</f>
        <v/>
      </c>
      <c r="AZ3" t="str">
        <f t="shared" ref="AZ3:AZ66" si="51">IF(DL3="","",CONCATENATE($BF3,$BG3))</f>
        <v/>
      </c>
      <c r="BA3" t="str">
        <f t="shared" ref="BA3:BA66" si="52">IF(DM3="","",CONCATENATE($BF3,$BG3))</f>
        <v/>
      </c>
      <c r="BB3" t="str">
        <f t="shared" ref="BB3:BB66" si="53">IF(DN3="","",CONCATENATE($BF3,$BG3))</f>
        <v/>
      </c>
      <c r="BC3" t="str">
        <f t="shared" ref="BC3:BC66" si="54">IF(DO3="","",CONCATENATE($BF3,$BG3))</f>
        <v/>
      </c>
      <c r="BD3" t="str">
        <f t="shared" ref="BD3:BD66" si="55">IF(DP3="","",CONCATENATE($BF3,$BG3))</f>
        <v/>
      </c>
      <c r="BE3" t="str">
        <f t="shared" ref="BE3:BE66" si="56">CONCATENATE(BJ3," (",BN3,IF(BO3="","",CONCATENATE(", ",BO3)),")")</f>
        <v>Angol gazdasági szaknyelv II. (otthon, otthonról web)</v>
      </c>
      <c r="BF3" s="2">
        <v>904</v>
      </c>
      <c r="BG3" s="2">
        <v>6</v>
      </c>
      <c r="BH3" s="18">
        <f>VLOOKUP(BF3,segéd!$F$9:$G$41,2,FALSE)</f>
        <v>46269</v>
      </c>
      <c r="BI3" s="2" t="str">
        <f>VLOOKUP(BG3,segéd!$F$1:$G$7,2,FALSE)</f>
        <v>17.00-18.30</v>
      </c>
      <c r="BJ3" t="s">
        <v>422</v>
      </c>
      <c r="BK3" s="20" t="s">
        <v>70</v>
      </c>
      <c r="BL3" t="s">
        <v>192</v>
      </c>
      <c r="BM3" s="2" t="s">
        <v>424</v>
      </c>
      <c r="BN3" s="2" t="s">
        <v>424</v>
      </c>
      <c r="BO3" s="2" t="s">
        <v>423</v>
      </c>
      <c r="BP3" s="33" t="s">
        <v>585</v>
      </c>
      <c r="BQ3" s="2">
        <f t="shared" ref="BQ3:BQ66" si="57">IF(BR3="",0,BR3)+IF(BS3="",0,BS3)</f>
        <v>30</v>
      </c>
      <c r="BR3" s="2">
        <f>IF(BM3="","",IFERROR(VLOOKUP(BJ3,segéd!T:U,2,FALSE),"x"))</f>
        <v>20</v>
      </c>
      <c r="BS3" s="2">
        <f>IF(BN3="","",IFERROR(VLOOKUP(BJ3,segéd!O:P,2,FALSE),"x"))</f>
        <v>10</v>
      </c>
      <c r="BT3" s="2"/>
      <c r="BU3" s="2"/>
      <c r="BV3" s="2"/>
      <c r="BW3" s="2"/>
      <c r="BX3" s="2"/>
      <c r="BY3" s="2"/>
      <c r="BZ3" s="2">
        <v>4</v>
      </c>
      <c r="CA3" s="2">
        <v>4</v>
      </c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>
        <v>4</v>
      </c>
      <c r="CU3" s="2">
        <v>3</v>
      </c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</row>
    <row r="4" spans="1:123" s="1" customFormat="1" x14ac:dyDescent="0.3">
      <c r="A4" t="str">
        <f t="shared" si="0"/>
        <v>otthon9047</v>
      </c>
      <c r="B4" t="str">
        <f t="shared" si="1"/>
        <v>Angol gazdasági szaknyelv II. - Balog Mónika (otthonról web) 20</v>
      </c>
      <c r="C4" t="str">
        <f t="shared" si="2"/>
        <v>otthon9047</v>
      </c>
      <c r="D4" t="str">
        <f t="shared" si="3"/>
        <v>Angol gazdasági szaknyelv II. - Balog Mónika (otthonról web) 10</v>
      </c>
      <c r="E4" t="str">
        <f t="shared" si="4"/>
        <v>Balog Mónika9047</v>
      </c>
      <c r="F4" t="str">
        <f t="shared" si="5"/>
        <v>Angol gazdasági szaknyelv II. (Bp. otthonTb. otthon, otthonról web)</v>
      </c>
      <c r="G4" t="str">
        <f t="shared" si="6"/>
        <v/>
      </c>
      <c r="H4" t="str">
        <f t="shared" si="7"/>
        <v/>
      </c>
      <c r="I4" t="str">
        <f t="shared" si="8"/>
        <v/>
      </c>
      <c r="J4" t="str">
        <f t="shared" si="9"/>
        <v/>
      </c>
      <c r="K4" t="str">
        <f t="shared" si="10"/>
        <v/>
      </c>
      <c r="L4" t="str">
        <f t="shared" si="11"/>
        <v/>
      </c>
      <c r="M4" t="str">
        <f t="shared" si="12"/>
        <v>9047</v>
      </c>
      <c r="N4" t="str">
        <f t="shared" si="13"/>
        <v>9047</v>
      </c>
      <c r="O4" t="str">
        <f t="shared" si="14"/>
        <v/>
      </c>
      <c r="P4" t="str">
        <f t="shared" si="15"/>
        <v/>
      </c>
      <c r="Q4" t="str">
        <f t="shared" si="16"/>
        <v/>
      </c>
      <c r="R4" t="str">
        <f t="shared" si="17"/>
        <v/>
      </c>
      <c r="S4" t="str">
        <f t="shared" si="18"/>
        <v/>
      </c>
      <c r="T4" t="str">
        <f t="shared" si="19"/>
        <v/>
      </c>
      <c r="U4" t="str">
        <f t="shared" si="20"/>
        <v/>
      </c>
      <c r="V4" t="str">
        <f t="shared" si="21"/>
        <v/>
      </c>
      <c r="W4" t="str">
        <f t="shared" si="22"/>
        <v/>
      </c>
      <c r="X4" t="str">
        <f t="shared" si="23"/>
        <v/>
      </c>
      <c r="Y4" t="str">
        <f t="shared" si="24"/>
        <v/>
      </c>
      <c r="Z4" t="str">
        <f t="shared" si="25"/>
        <v/>
      </c>
      <c r="AA4" t="str">
        <f t="shared" si="26"/>
        <v>Angol gazdasági szaknyelv II. (otthon, otthonról web)</v>
      </c>
      <c r="AB4" t="str">
        <f t="shared" si="27"/>
        <v/>
      </c>
      <c r="AC4" t="str">
        <f t="shared" si="28"/>
        <v/>
      </c>
      <c r="AD4" t="str">
        <f t="shared" si="29"/>
        <v/>
      </c>
      <c r="AE4" t="str">
        <f t="shared" si="30"/>
        <v/>
      </c>
      <c r="AF4" t="str">
        <f t="shared" si="31"/>
        <v/>
      </c>
      <c r="AG4" t="str">
        <f t="shared" si="32"/>
        <v/>
      </c>
      <c r="AH4" t="str">
        <f t="shared" si="33"/>
        <v>9047</v>
      </c>
      <c r="AI4" t="str">
        <f t="shared" si="34"/>
        <v>9047</v>
      </c>
      <c r="AJ4" t="str">
        <f t="shared" si="35"/>
        <v/>
      </c>
      <c r="AK4" t="str">
        <f t="shared" si="36"/>
        <v/>
      </c>
      <c r="AL4" t="str">
        <f t="shared" si="37"/>
        <v/>
      </c>
      <c r="AM4" t="str">
        <f t="shared" si="38"/>
        <v/>
      </c>
      <c r="AN4" t="str">
        <f t="shared" si="39"/>
        <v/>
      </c>
      <c r="AO4" t="str">
        <f t="shared" si="40"/>
        <v/>
      </c>
      <c r="AP4" t="str">
        <f t="shared" si="41"/>
        <v/>
      </c>
      <c r="AQ4" t="str">
        <f t="shared" si="42"/>
        <v/>
      </c>
      <c r="AR4" t="str">
        <f t="shared" si="43"/>
        <v/>
      </c>
      <c r="AS4" t="str">
        <f t="shared" si="44"/>
        <v/>
      </c>
      <c r="AT4" t="str">
        <f t="shared" si="45"/>
        <v/>
      </c>
      <c r="AU4" t="str">
        <f t="shared" si="46"/>
        <v/>
      </c>
      <c r="AV4" t="str">
        <f t="shared" si="47"/>
        <v/>
      </c>
      <c r="AW4" t="str">
        <f t="shared" si="48"/>
        <v/>
      </c>
      <c r="AX4" t="str">
        <f t="shared" si="49"/>
        <v/>
      </c>
      <c r="AY4" t="str">
        <f t="shared" si="50"/>
        <v/>
      </c>
      <c r="AZ4" t="str">
        <f t="shared" si="51"/>
        <v/>
      </c>
      <c r="BA4" t="str">
        <f t="shared" si="52"/>
        <v/>
      </c>
      <c r="BB4" t="str">
        <f t="shared" si="53"/>
        <v/>
      </c>
      <c r="BC4" t="str">
        <f t="shared" si="54"/>
        <v/>
      </c>
      <c r="BD4" t="str">
        <f t="shared" si="55"/>
        <v/>
      </c>
      <c r="BE4" t="str">
        <f t="shared" si="56"/>
        <v>Angol gazdasági szaknyelv II. (otthon, otthonról web)</v>
      </c>
      <c r="BF4" s="2">
        <v>904</v>
      </c>
      <c r="BG4" s="2">
        <v>7</v>
      </c>
      <c r="BH4" s="18">
        <f>VLOOKUP(BF4,segéd!$F$9:$G$41,2,FALSE)</f>
        <v>46269</v>
      </c>
      <c r="BI4" s="2" t="str">
        <f>VLOOKUP(BG4,segéd!$F$1:$G$7,2,FALSE)</f>
        <v>18.45-20.15</v>
      </c>
      <c r="BJ4" t="s">
        <v>422</v>
      </c>
      <c r="BK4" s="20" t="s">
        <v>70</v>
      </c>
      <c r="BL4" t="s">
        <v>192</v>
      </c>
      <c r="BM4" s="2" t="s">
        <v>424</v>
      </c>
      <c r="BN4" s="2" t="s">
        <v>424</v>
      </c>
      <c r="BO4" s="2" t="s">
        <v>423</v>
      </c>
      <c r="BP4" s="33" t="s">
        <v>585</v>
      </c>
      <c r="BQ4" s="2">
        <f t="shared" si="57"/>
        <v>30</v>
      </c>
      <c r="BR4" s="2">
        <f>IF(BM4="","",IFERROR(VLOOKUP(BJ4,segéd!T:U,2,FALSE),"x"))</f>
        <v>20</v>
      </c>
      <c r="BS4" s="2">
        <f>IF(BN4="","",IFERROR(VLOOKUP(BJ4,segéd!O:P,2,FALSE),"x"))</f>
        <v>10</v>
      </c>
      <c r="BT4" s="2"/>
      <c r="BU4" s="2"/>
      <c r="BV4" s="2"/>
      <c r="BW4" s="2"/>
      <c r="BX4" s="2"/>
      <c r="BY4" s="2"/>
      <c r="BZ4" s="2">
        <v>4</v>
      </c>
      <c r="CA4" s="2">
        <v>4</v>
      </c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>
        <v>4</v>
      </c>
      <c r="CU4" s="2">
        <v>3</v>
      </c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</row>
    <row r="5" spans="1:123" s="1" customFormat="1" x14ac:dyDescent="0.3">
      <c r="A5" t="str">
        <f t="shared" si="0"/>
        <v>9051</v>
      </c>
      <c r="B5" t="str">
        <f t="shared" si="1"/>
        <v xml:space="preserve">Analóg és digitális elekt. - Böcz Gábor (web) </v>
      </c>
      <c r="C5" t="str">
        <f t="shared" si="2"/>
        <v>6019051</v>
      </c>
      <c r="D5" t="str">
        <f t="shared" si="3"/>
        <v>Analóg és digitális elekt. - Böcz Gábor (web) 103</v>
      </c>
      <c r="E5" t="str">
        <f t="shared" si="4"/>
        <v>Böcz Gábor9051</v>
      </c>
      <c r="F5" t="str">
        <f t="shared" si="5"/>
        <v>Analóg és digitális elekt. (Tb. 601, web)</v>
      </c>
      <c r="G5" t="str">
        <f t="shared" si="6"/>
        <v/>
      </c>
      <c r="H5" t="str">
        <f t="shared" si="7"/>
        <v/>
      </c>
      <c r="I5" t="str">
        <f t="shared" si="8"/>
        <v/>
      </c>
      <c r="J5" t="str">
        <f t="shared" si="9"/>
        <v/>
      </c>
      <c r="K5" t="str">
        <f t="shared" si="10"/>
        <v/>
      </c>
      <c r="L5" t="str">
        <f t="shared" si="11"/>
        <v/>
      </c>
      <c r="M5" t="str">
        <f t="shared" si="12"/>
        <v/>
      </c>
      <c r="N5" t="str">
        <f t="shared" si="13"/>
        <v/>
      </c>
      <c r="O5" t="str">
        <f t="shared" si="14"/>
        <v/>
      </c>
      <c r="P5" t="str">
        <f t="shared" si="15"/>
        <v/>
      </c>
      <c r="Q5" t="str">
        <f t="shared" si="16"/>
        <v/>
      </c>
      <c r="R5" t="str">
        <f t="shared" si="17"/>
        <v/>
      </c>
      <c r="S5" t="str">
        <f t="shared" si="18"/>
        <v/>
      </c>
      <c r="T5" t="str">
        <f t="shared" si="19"/>
        <v/>
      </c>
      <c r="U5" t="str">
        <f t="shared" si="20"/>
        <v/>
      </c>
      <c r="V5" t="str">
        <f t="shared" si="21"/>
        <v/>
      </c>
      <c r="W5" t="str">
        <f t="shared" si="22"/>
        <v/>
      </c>
      <c r="X5" t="str">
        <f t="shared" si="23"/>
        <v/>
      </c>
      <c r="Y5" t="str">
        <f t="shared" si="24"/>
        <v/>
      </c>
      <c r="Z5" t="str">
        <f t="shared" si="25"/>
        <v/>
      </c>
      <c r="AA5" t="str">
        <f t="shared" si="26"/>
        <v>Analóg és digitális elekt. (, web)</v>
      </c>
      <c r="AB5" t="str">
        <f t="shared" si="27"/>
        <v/>
      </c>
      <c r="AC5" t="str">
        <f t="shared" si="28"/>
        <v/>
      </c>
      <c r="AD5" t="str">
        <f t="shared" si="29"/>
        <v/>
      </c>
      <c r="AE5" t="str">
        <f t="shared" si="30"/>
        <v/>
      </c>
      <c r="AF5" t="str">
        <f t="shared" si="31"/>
        <v/>
      </c>
      <c r="AG5" t="str">
        <f t="shared" si="32"/>
        <v/>
      </c>
      <c r="AH5" t="str">
        <f t="shared" si="33"/>
        <v/>
      </c>
      <c r="AI5" t="str">
        <f t="shared" si="34"/>
        <v/>
      </c>
      <c r="AJ5" t="str">
        <f t="shared" si="35"/>
        <v/>
      </c>
      <c r="AK5" t="str">
        <f t="shared" si="36"/>
        <v/>
      </c>
      <c r="AL5" t="str">
        <f t="shared" si="37"/>
        <v>9051</v>
      </c>
      <c r="AM5" t="str">
        <f t="shared" si="38"/>
        <v/>
      </c>
      <c r="AN5" t="str">
        <f t="shared" si="39"/>
        <v/>
      </c>
      <c r="AO5" t="str">
        <f t="shared" si="40"/>
        <v/>
      </c>
      <c r="AP5" t="str">
        <f t="shared" si="41"/>
        <v/>
      </c>
      <c r="AQ5" t="str">
        <f t="shared" si="42"/>
        <v/>
      </c>
      <c r="AR5" t="str">
        <f t="shared" si="43"/>
        <v/>
      </c>
      <c r="AS5" t="str">
        <f t="shared" si="44"/>
        <v/>
      </c>
      <c r="AT5" t="str">
        <f t="shared" si="45"/>
        <v>9051</v>
      </c>
      <c r="AU5" t="str">
        <f t="shared" si="46"/>
        <v>9051</v>
      </c>
      <c r="AV5" t="str">
        <f t="shared" si="47"/>
        <v>9051</v>
      </c>
      <c r="AW5" t="str">
        <f t="shared" si="48"/>
        <v/>
      </c>
      <c r="AX5" t="str">
        <f t="shared" si="49"/>
        <v/>
      </c>
      <c r="AY5" t="str">
        <f t="shared" si="50"/>
        <v/>
      </c>
      <c r="AZ5" t="str">
        <f t="shared" si="51"/>
        <v/>
      </c>
      <c r="BA5" t="str">
        <f t="shared" si="52"/>
        <v/>
      </c>
      <c r="BB5" t="str">
        <f t="shared" si="53"/>
        <v/>
      </c>
      <c r="BC5" t="str">
        <f t="shared" si="54"/>
        <v/>
      </c>
      <c r="BD5" t="str">
        <f t="shared" si="55"/>
        <v/>
      </c>
      <c r="BE5" t="str">
        <f t="shared" si="56"/>
        <v>Analóg és digitális elekt. (601, web)</v>
      </c>
      <c r="BF5" s="2">
        <v>905</v>
      </c>
      <c r="BG5" s="2">
        <v>1</v>
      </c>
      <c r="BH5" s="18">
        <f>VLOOKUP(BF5,segéd!$F$9:$G$41,2,FALSE)</f>
        <v>46270</v>
      </c>
      <c r="BI5" s="2" t="str">
        <f>VLOOKUP(BG5,segéd!$F$1:$G$7,2,FALSE)</f>
        <v>8.00-9.30</v>
      </c>
      <c r="BJ5" t="s">
        <v>109</v>
      </c>
      <c r="BK5" s="20" t="s">
        <v>540</v>
      </c>
      <c r="BL5" t="s">
        <v>191</v>
      </c>
      <c r="BM5" s="2"/>
      <c r="BN5" s="2">
        <v>601</v>
      </c>
      <c r="BO5" s="2" t="s">
        <v>117</v>
      </c>
      <c r="BP5" s="33" t="s">
        <v>586</v>
      </c>
      <c r="BQ5" s="2">
        <f t="shared" si="57"/>
        <v>103</v>
      </c>
      <c r="BR5" s="2" t="str">
        <f>IF(BM5="","",IFERROR(VLOOKUP(BJ5,segéd!T:U,2,FALSE),"x"))</f>
        <v/>
      </c>
      <c r="BS5" s="2">
        <f>IF(BN5="","",IFERROR(VLOOKUP(BJ5,segéd!O:P,2,FALSE),"x"))</f>
        <v>103</v>
      </c>
      <c r="BT5" s="19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19"/>
      <c r="CR5" s="19"/>
      <c r="CS5" s="2"/>
      <c r="CT5" s="2"/>
      <c r="CU5" s="2"/>
      <c r="CV5" s="2"/>
      <c r="CW5" s="2"/>
      <c r="CX5" s="2">
        <v>56</v>
      </c>
      <c r="CY5" s="2"/>
      <c r="CZ5" s="2"/>
      <c r="DA5" s="2"/>
      <c r="DB5" s="2"/>
      <c r="DC5" s="2"/>
      <c r="DD5" s="2"/>
      <c r="DE5" s="2"/>
      <c r="DF5" s="2">
        <v>27</v>
      </c>
      <c r="DG5" s="2">
        <v>8</v>
      </c>
      <c r="DH5" s="2">
        <v>13</v>
      </c>
      <c r="DI5" s="2"/>
      <c r="DJ5" s="2"/>
      <c r="DK5" s="2"/>
      <c r="DL5" s="2"/>
      <c r="DM5" s="2"/>
      <c r="DN5" s="2"/>
      <c r="DO5" s="2"/>
      <c r="DP5" s="2"/>
    </row>
    <row r="6" spans="1:123" s="1" customFormat="1" x14ac:dyDescent="0.3">
      <c r="A6" t="str">
        <f t="shared" si="0"/>
        <v>2019051</v>
      </c>
      <c r="B6" t="str">
        <f t="shared" si="1"/>
        <v>Félév eleji tájékoztató - általános - Oktatásszervezés (8.45-ig, web) 146</v>
      </c>
      <c r="C6" t="str">
        <f t="shared" si="2"/>
        <v>5019051</v>
      </c>
      <c r="D6" t="str">
        <f t="shared" si="3"/>
        <v>Félév eleji tájékoztató - általános - Oktatásszervezés (8.45-ig, web) 198</v>
      </c>
      <c r="E6" t="str">
        <f t="shared" si="4"/>
        <v>Oktatásszervezés9051</v>
      </c>
      <c r="F6" t="str">
        <f t="shared" si="5"/>
        <v>Félév eleji tájékoztató - általános (Bp. 201Tb. 501, 8.45-ig, web)</v>
      </c>
      <c r="G6" t="str">
        <f t="shared" si="6"/>
        <v>9051</v>
      </c>
      <c r="H6" t="str">
        <f t="shared" si="7"/>
        <v>9051</v>
      </c>
      <c r="I6" t="str">
        <f t="shared" si="8"/>
        <v>9051</v>
      </c>
      <c r="J6" t="str">
        <f t="shared" si="9"/>
        <v>9051</v>
      </c>
      <c r="K6" t="str">
        <f t="shared" si="10"/>
        <v>9051</v>
      </c>
      <c r="L6" t="str">
        <f t="shared" si="11"/>
        <v>9051</v>
      </c>
      <c r="M6" t="str">
        <f t="shared" si="12"/>
        <v/>
      </c>
      <c r="N6" t="str">
        <f t="shared" si="13"/>
        <v/>
      </c>
      <c r="O6" t="str">
        <f t="shared" si="14"/>
        <v/>
      </c>
      <c r="P6" t="str">
        <f t="shared" si="15"/>
        <v/>
      </c>
      <c r="Q6" t="str">
        <f t="shared" si="16"/>
        <v/>
      </c>
      <c r="R6" t="str">
        <f t="shared" si="17"/>
        <v/>
      </c>
      <c r="S6" t="str">
        <f t="shared" si="18"/>
        <v/>
      </c>
      <c r="T6" t="str">
        <f t="shared" si="19"/>
        <v/>
      </c>
      <c r="U6" t="str">
        <f t="shared" si="20"/>
        <v/>
      </c>
      <c r="V6" t="str">
        <f t="shared" si="21"/>
        <v/>
      </c>
      <c r="W6" t="str">
        <f t="shared" si="22"/>
        <v/>
      </c>
      <c r="X6" t="str">
        <f t="shared" si="23"/>
        <v/>
      </c>
      <c r="Y6" t="str">
        <f t="shared" si="24"/>
        <v/>
      </c>
      <c r="Z6" t="str">
        <f t="shared" si="25"/>
        <v/>
      </c>
      <c r="AA6" t="str">
        <f t="shared" si="26"/>
        <v>Félév eleji tájékoztató - általános (201, 8.45-ig, web)</v>
      </c>
      <c r="AB6" t="str">
        <f t="shared" si="27"/>
        <v>9051</v>
      </c>
      <c r="AC6" t="str">
        <f t="shared" si="28"/>
        <v>9051</v>
      </c>
      <c r="AD6" t="str">
        <f t="shared" si="29"/>
        <v>9051</v>
      </c>
      <c r="AE6" t="str">
        <f t="shared" si="30"/>
        <v>9051</v>
      </c>
      <c r="AF6" t="str">
        <f t="shared" si="31"/>
        <v>9051</v>
      </c>
      <c r="AG6" t="str">
        <f t="shared" si="32"/>
        <v>9051</v>
      </c>
      <c r="AH6" t="str">
        <f t="shared" si="33"/>
        <v/>
      </c>
      <c r="AI6" t="str">
        <f t="shared" si="34"/>
        <v/>
      </c>
      <c r="AJ6" t="str">
        <f t="shared" si="35"/>
        <v/>
      </c>
      <c r="AK6" t="str">
        <f t="shared" si="36"/>
        <v/>
      </c>
      <c r="AL6" t="str">
        <f t="shared" si="37"/>
        <v/>
      </c>
      <c r="AM6" t="str">
        <f t="shared" si="38"/>
        <v/>
      </c>
      <c r="AN6" t="str">
        <f t="shared" si="39"/>
        <v/>
      </c>
      <c r="AO6" t="str">
        <f t="shared" si="40"/>
        <v/>
      </c>
      <c r="AP6" t="str">
        <f t="shared" si="41"/>
        <v/>
      </c>
      <c r="AQ6" t="str">
        <f t="shared" si="42"/>
        <v/>
      </c>
      <c r="AR6" t="str">
        <f t="shared" si="43"/>
        <v/>
      </c>
      <c r="AS6" t="str">
        <f t="shared" si="44"/>
        <v/>
      </c>
      <c r="AT6" t="str">
        <f t="shared" si="45"/>
        <v/>
      </c>
      <c r="AU6" t="str">
        <f t="shared" si="46"/>
        <v/>
      </c>
      <c r="AV6" t="str">
        <f t="shared" si="47"/>
        <v/>
      </c>
      <c r="AW6" t="str">
        <f t="shared" si="48"/>
        <v/>
      </c>
      <c r="AX6" t="str">
        <f t="shared" si="49"/>
        <v/>
      </c>
      <c r="AY6" t="str">
        <f t="shared" si="50"/>
        <v/>
      </c>
      <c r="AZ6" t="str">
        <f t="shared" si="51"/>
        <v/>
      </c>
      <c r="BA6" t="str">
        <f t="shared" si="52"/>
        <v/>
      </c>
      <c r="BB6" t="str">
        <f t="shared" si="53"/>
        <v/>
      </c>
      <c r="BC6" t="str">
        <f t="shared" si="54"/>
        <v/>
      </c>
      <c r="BD6" t="str">
        <f t="shared" si="55"/>
        <v/>
      </c>
      <c r="BE6" t="str">
        <f t="shared" si="56"/>
        <v>Félév eleji tájékoztató - általános (501, 8.45-ig, web)</v>
      </c>
      <c r="BF6" s="2">
        <v>905</v>
      </c>
      <c r="BG6" s="2">
        <v>1</v>
      </c>
      <c r="BH6" s="18">
        <f>VLOOKUP(BF6,segéd!$F$9:$G$41,2,FALSE)</f>
        <v>46270</v>
      </c>
      <c r="BI6" s="2" t="s">
        <v>583</v>
      </c>
      <c r="BJ6" t="s">
        <v>375</v>
      </c>
      <c r="BK6" s="20" t="s">
        <v>229</v>
      </c>
      <c r="BL6" t="s">
        <v>228</v>
      </c>
      <c r="BM6" s="2">
        <v>201</v>
      </c>
      <c r="BN6" s="2">
        <v>501</v>
      </c>
      <c r="BO6" s="2" t="s">
        <v>376</v>
      </c>
      <c r="BP6" s="33" t="s">
        <v>588</v>
      </c>
      <c r="BQ6" s="2">
        <f t="shared" si="57"/>
        <v>344</v>
      </c>
      <c r="BR6" s="2">
        <f>IF(BM6="","",IFERROR(VLOOKUP(BJ6,segéd!T:U,2,FALSE),"x"))</f>
        <v>146</v>
      </c>
      <c r="BS6" s="2">
        <f>IF(BN6="","",IFERROR(VLOOKUP(BJ6,segéd!O:P,2,FALSE),"x"))</f>
        <v>198</v>
      </c>
      <c r="BT6" s="2">
        <v>67</v>
      </c>
      <c r="BU6" s="2">
        <v>18</v>
      </c>
      <c r="BV6" s="2">
        <v>9</v>
      </c>
      <c r="BW6" s="2">
        <v>9</v>
      </c>
      <c r="BX6" s="2">
        <v>15</v>
      </c>
      <c r="BY6" s="2">
        <v>13</v>
      </c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>
        <v>53</v>
      </c>
      <c r="CO6" s="2">
        <v>6</v>
      </c>
      <c r="CP6" s="2">
        <v>8</v>
      </c>
      <c r="CQ6" s="2">
        <v>74</v>
      </c>
      <c r="CR6" s="2">
        <v>48</v>
      </c>
      <c r="CS6" s="2">
        <v>8</v>
      </c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</row>
    <row r="7" spans="1:123" s="1" customFormat="1" x14ac:dyDescent="0.3">
      <c r="A7" t="str">
        <f t="shared" si="0"/>
        <v>2019051</v>
      </c>
      <c r="B7" t="str">
        <f t="shared" si="1"/>
        <v xml:space="preserve">Félév eleji tájékoztató, gazd., ker. szakok - Oktatásszervezés (8.45-től, web) </v>
      </c>
      <c r="C7" t="str">
        <f t="shared" si="2"/>
        <v>2159051</v>
      </c>
      <c r="D7" t="str">
        <f t="shared" si="3"/>
        <v xml:space="preserve">Félév eleji tájékoztató, gazd., ker. szakok - Oktatásszervezés (8.45-től, web) </v>
      </c>
      <c r="E7" t="str">
        <f t="shared" si="4"/>
        <v>Oktatásszervezés9051</v>
      </c>
      <c r="F7" t="str">
        <f t="shared" si="5"/>
        <v>Félév eleji tájékoztató, gazd., ker. szakok (Bp. 201Tb. 215, 8.45-től, web)</v>
      </c>
      <c r="G7" t="str">
        <f t="shared" si="6"/>
        <v>9051</v>
      </c>
      <c r="H7" t="str">
        <f t="shared" si="7"/>
        <v/>
      </c>
      <c r="I7" t="str">
        <f t="shared" si="8"/>
        <v>9051</v>
      </c>
      <c r="J7" t="str">
        <f t="shared" si="9"/>
        <v>9051</v>
      </c>
      <c r="K7" t="str">
        <f t="shared" si="10"/>
        <v>9051</v>
      </c>
      <c r="L7" t="str">
        <f t="shared" si="11"/>
        <v>9051</v>
      </c>
      <c r="M7" t="str">
        <f t="shared" si="12"/>
        <v/>
      </c>
      <c r="N7" t="str">
        <f t="shared" si="13"/>
        <v/>
      </c>
      <c r="O7" t="str">
        <f t="shared" si="14"/>
        <v/>
      </c>
      <c r="P7" t="str">
        <f t="shared" si="15"/>
        <v/>
      </c>
      <c r="Q7" t="str">
        <f t="shared" si="16"/>
        <v/>
      </c>
      <c r="R7" t="str">
        <f t="shared" si="17"/>
        <v/>
      </c>
      <c r="S7" t="str">
        <f t="shared" si="18"/>
        <v/>
      </c>
      <c r="T7" t="str">
        <f t="shared" si="19"/>
        <v/>
      </c>
      <c r="U7" t="str">
        <f t="shared" si="20"/>
        <v/>
      </c>
      <c r="V7" t="str">
        <f t="shared" si="21"/>
        <v/>
      </c>
      <c r="W7" t="str">
        <f t="shared" si="22"/>
        <v/>
      </c>
      <c r="X7" t="str">
        <f t="shared" si="23"/>
        <v/>
      </c>
      <c r="Y7" t="str">
        <f t="shared" si="24"/>
        <v/>
      </c>
      <c r="Z7" t="str">
        <f t="shared" si="25"/>
        <v/>
      </c>
      <c r="AA7" t="str">
        <f t="shared" si="26"/>
        <v>Félév eleji tájékoztató, gazd., ker. szakok (201, 8.45-től, web)</v>
      </c>
      <c r="AB7" t="str">
        <f t="shared" si="27"/>
        <v>9051</v>
      </c>
      <c r="AC7" t="str">
        <f t="shared" si="28"/>
        <v>9051</v>
      </c>
      <c r="AD7" t="str">
        <f t="shared" si="29"/>
        <v/>
      </c>
      <c r="AE7" t="str">
        <f t="shared" si="30"/>
        <v/>
      </c>
      <c r="AF7" t="str">
        <f t="shared" si="31"/>
        <v/>
      </c>
      <c r="AG7" t="str">
        <f t="shared" si="32"/>
        <v/>
      </c>
      <c r="AH7" t="str">
        <f t="shared" si="33"/>
        <v/>
      </c>
      <c r="AI7" t="str">
        <f t="shared" si="34"/>
        <v/>
      </c>
      <c r="AJ7" t="str">
        <f t="shared" si="35"/>
        <v/>
      </c>
      <c r="AK7" t="str">
        <f t="shared" si="36"/>
        <v/>
      </c>
      <c r="AL7" t="str">
        <f t="shared" si="37"/>
        <v/>
      </c>
      <c r="AM7" t="str">
        <f t="shared" si="38"/>
        <v/>
      </c>
      <c r="AN7" t="str">
        <f t="shared" si="39"/>
        <v/>
      </c>
      <c r="AO7" t="str">
        <f t="shared" si="40"/>
        <v/>
      </c>
      <c r="AP7" t="str">
        <f t="shared" si="41"/>
        <v/>
      </c>
      <c r="AQ7" t="str">
        <f t="shared" si="42"/>
        <v/>
      </c>
      <c r="AR7" t="str">
        <f t="shared" si="43"/>
        <v/>
      </c>
      <c r="AS7" t="str">
        <f t="shared" si="44"/>
        <v/>
      </c>
      <c r="AT7" t="str">
        <f t="shared" si="45"/>
        <v/>
      </c>
      <c r="AU7" t="str">
        <f t="shared" si="46"/>
        <v/>
      </c>
      <c r="AV7" t="str">
        <f t="shared" si="47"/>
        <v/>
      </c>
      <c r="AW7" t="str">
        <f t="shared" si="48"/>
        <v/>
      </c>
      <c r="AX7" t="str">
        <f t="shared" si="49"/>
        <v/>
      </c>
      <c r="AY7" t="str">
        <f t="shared" si="50"/>
        <v/>
      </c>
      <c r="AZ7" t="str">
        <f t="shared" si="51"/>
        <v/>
      </c>
      <c r="BA7" t="str">
        <f t="shared" si="52"/>
        <v/>
      </c>
      <c r="BB7" t="str">
        <f t="shared" si="53"/>
        <v/>
      </c>
      <c r="BC7" t="str">
        <f t="shared" si="54"/>
        <v/>
      </c>
      <c r="BD7" t="str">
        <f t="shared" si="55"/>
        <v/>
      </c>
      <c r="BE7" t="str">
        <f t="shared" si="56"/>
        <v>Félév eleji tájékoztató, gazd., ker. szakok (215, 8.45-től, web)</v>
      </c>
      <c r="BF7" s="2">
        <v>905</v>
      </c>
      <c r="BG7" s="2">
        <v>1</v>
      </c>
      <c r="BH7" s="18">
        <f>VLOOKUP(BF7,segéd!$F$9:$G$41,2,FALSE)</f>
        <v>46270</v>
      </c>
      <c r="BI7" s="2" t="s">
        <v>565</v>
      </c>
      <c r="BJ7" t="s">
        <v>377</v>
      </c>
      <c r="BK7" s="20" t="s">
        <v>229</v>
      </c>
      <c r="BL7" t="s">
        <v>378</v>
      </c>
      <c r="BM7" s="2">
        <v>201</v>
      </c>
      <c r="BN7" s="2">
        <v>215</v>
      </c>
      <c r="BO7" s="2" t="s">
        <v>286</v>
      </c>
      <c r="BP7" s="33" t="s">
        <v>588</v>
      </c>
      <c r="BQ7" s="2">
        <f t="shared" si="57"/>
        <v>0</v>
      </c>
      <c r="BR7" s="2"/>
      <c r="BS7" s="2"/>
      <c r="BT7" s="2">
        <v>67</v>
      </c>
      <c r="BU7" s="2"/>
      <c r="BV7" s="2">
        <v>9</v>
      </c>
      <c r="BW7" s="2">
        <v>9</v>
      </c>
      <c r="BX7" s="2">
        <v>15</v>
      </c>
      <c r="BY7" s="2">
        <v>13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>
        <v>53</v>
      </c>
      <c r="CO7" s="2">
        <v>6</v>
      </c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</row>
    <row r="8" spans="1:123" s="1" customFormat="1" x14ac:dyDescent="0.3">
      <c r="A8" t="str">
        <f t="shared" si="0"/>
        <v>9051</v>
      </c>
      <c r="B8" t="str">
        <f t="shared" si="1"/>
        <v xml:space="preserve">Félév eleji tájékoztató, műszaki szakok - Oktatásszervezés (8.45-től, web) </v>
      </c>
      <c r="C8" t="str">
        <f t="shared" si="2"/>
        <v>5019051</v>
      </c>
      <c r="D8" t="str">
        <f t="shared" si="3"/>
        <v xml:space="preserve">Félév eleji tájékoztató, műszaki szakok - Oktatásszervezés (8.45-től, web) </v>
      </c>
      <c r="E8" t="str">
        <f t="shared" si="4"/>
        <v>Oktatásszervezés9051</v>
      </c>
      <c r="F8" t="str">
        <f t="shared" si="5"/>
        <v>Félév eleji tájékoztató, műszaki szakok (Tb. 501, 8.45-től, web)</v>
      </c>
      <c r="G8" t="str">
        <f t="shared" si="6"/>
        <v/>
      </c>
      <c r="H8" t="str">
        <f t="shared" si="7"/>
        <v/>
      </c>
      <c r="I8" t="str">
        <f t="shared" si="8"/>
        <v/>
      </c>
      <c r="J8" t="str">
        <f t="shared" si="9"/>
        <v/>
      </c>
      <c r="K8" t="str">
        <f t="shared" si="10"/>
        <v/>
      </c>
      <c r="L8" t="str">
        <f t="shared" si="11"/>
        <v/>
      </c>
      <c r="M8" t="str">
        <f t="shared" si="12"/>
        <v/>
      </c>
      <c r="N8" t="str">
        <f t="shared" si="13"/>
        <v/>
      </c>
      <c r="O8" t="str">
        <f t="shared" si="14"/>
        <v/>
      </c>
      <c r="P8" t="str">
        <f t="shared" si="15"/>
        <v/>
      </c>
      <c r="Q8" t="str">
        <f t="shared" si="16"/>
        <v/>
      </c>
      <c r="R8" t="str">
        <f t="shared" si="17"/>
        <v/>
      </c>
      <c r="S8" t="str">
        <f t="shared" si="18"/>
        <v/>
      </c>
      <c r="T8" t="str">
        <f t="shared" si="19"/>
        <v/>
      </c>
      <c r="U8" t="str">
        <f t="shared" si="20"/>
        <v/>
      </c>
      <c r="V8" t="str">
        <f t="shared" si="21"/>
        <v/>
      </c>
      <c r="W8" t="str">
        <f t="shared" si="22"/>
        <v/>
      </c>
      <c r="X8" t="str">
        <f t="shared" si="23"/>
        <v/>
      </c>
      <c r="Y8" t="str">
        <f t="shared" si="24"/>
        <v/>
      </c>
      <c r="Z8" t="str">
        <f t="shared" si="25"/>
        <v/>
      </c>
      <c r="AA8" t="str">
        <f t="shared" si="26"/>
        <v>Félév eleji tájékoztató, műszaki szakok (, 8.45-től, web)</v>
      </c>
      <c r="AB8" t="str">
        <f t="shared" si="27"/>
        <v/>
      </c>
      <c r="AC8" t="str">
        <f t="shared" si="28"/>
        <v/>
      </c>
      <c r="AD8" t="str">
        <f t="shared" si="29"/>
        <v>9051</v>
      </c>
      <c r="AE8" t="str">
        <f t="shared" si="30"/>
        <v>9051</v>
      </c>
      <c r="AF8" t="str">
        <f t="shared" si="31"/>
        <v>9051</v>
      </c>
      <c r="AG8" t="str">
        <f t="shared" si="32"/>
        <v>9051</v>
      </c>
      <c r="AH8" t="str">
        <f t="shared" si="33"/>
        <v/>
      </c>
      <c r="AI8" t="str">
        <f t="shared" si="34"/>
        <v/>
      </c>
      <c r="AJ8" t="str">
        <f t="shared" si="35"/>
        <v/>
      </c>
      <c r="AK8" t="str">
        <f t="shared" si="36"/>
        <v/>
      </c>
      <c r="AL8" t="str">
        <f t="shared" si="37"/>
        <v/>
      </c>
      <c r="AM8" t="str">
        <f t="shared" si="38"/>
        <v/>
      </c>
      <c r="AN8" t="str">
        <f t="shared" si="39"/>
        <v/>
      </c>
      <c r="AO8" t="str">
        <f t="shared" si="40"/>
        <v/>
      </c>
      <c r="AP8" t="str">
        <f t="shared" si="41"/>
        <v/>
      </c>
      <c r="AQ8" t="str">
        <f t="shared" si="42"/>
        <v/>
      </c>
      <c r="AR8" t="str">
        <f t="shared" si="43"/>
        <v/>
      </c>
      <c r="AS8" t="str">
        <f t="shared" si="44"/>
        <v/>
      </c>
      <c r="AT8" t="str">
        <f t="shared" si="45"/>
        <v/>
      </c>
      <c r="AU8" t="str">
        <f t="shared" si="46"/>
        <v/>
      </c>
      <c r="AV8" t="str">
        <f t="shared" si="47"/>
        <v/>
      </c>
      <c r="AW8" t="str">
        <f t="shared" si="48"/>
        <v/>
      </c>
      <c r="AX8" t="str">
        <f t="shared" si="49"/>
        <v/>
      </c>
      <c r="AY8" t="str">
        <f t="shared" si="50"/>
        <v/>
      </c>
      <c r="AZ8" t="str">
        <f t="shared" si="51"/>
        <v/>
      </c>
      <c r="BA8" t="str">
        <f t="shared" si="52"/>
        <v/>
      </c>
      <c r="BB8" t="str">
        <f t="shared" si="53"/>
        <v/>
      </c>
      <c r="BC8" t="str">
        <f t="shared" si="54"/>
        <v/>
      </c>
      <c r="BD8" t="str">
        <f t="shared" si="55"/>
        <v/>
      </c>
      <c r="BE8" t="str">
        <f t="shared" si="56"/>
        <v>Félév eleji tájékoztató, műszaki szakok (501, 8.45-től, web)</v>
      </c>
      <c r="BF8" s="2">
        <v>905</v>
      </c>
      <c r="BG8" s="2">
        <v>1</v>
      </c>
      <c r="BH8" s="18">
        <f>VLOOKUP(BF8,segéd!$F$9:$G$41,2,FALSE)</f>
        <v>46270</v>
      </c>
      <c r="BI8" s="2" t="s">
        <v>565</v>
      </c>
      <c r="BJ8" t="s">
        <v>379</v>
      </c>
      <c r="BK8" s="20" t="s">
        <v>229</v>
      </c>
      <c r="BL8" t="s">
        <v>380</v>
      </c>
      <c r="BM8" s="2"/>
      <c r="BN8" s="2">
        <v>501</v>
      </c>
      <c r="BO8" s="2" t="s">
        <v>286</v>
      </c>
      <c r="BP8" s="33" t="s">
        <v>740</v>
      </c>
      <c r="BQ8" s="2">
        <f t="shared" si="57"/>
        <v>0</v>
      </c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>
        <v>8</v>
      </c>
      <c r="CQ8" s="2">
        <v>74</v>
      </c>
      <c r="CR8" s="2">
        <v>48</v>
      </c>
      <c r="CS8" s="2">
        <v>8</v>
      </c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</row>
    <row r="9" spans="1:123" s="1" customFormat="1" x14ac:dyDescent="0.3">
      <c r="A9" t="str">
        <f t="shared" si="0"/>
        <v>2099051</v>
      </c>
      <c r="B9" t="str">
        <f t="shared" si="1"/>
        <v xml:space="preserve">Félév eleji tájékoztató, turizmus szak - Oktatásszervezés (8.45-től, web) </v>
      </c>
      <c r="C9" t="str">
        <f t="shared" si="2"/>
        <v>9051</v>
      </c>
      <c r="D9" t="str">
        <f t="shared" si="3"/>
        <v xml:space="preserve">Félév eleji tájékoztató, turizmus szak - Oktatásszervezés (8.45-től, web) </v>
      </c>
      <c r="E9" t="str">
        <f t="shared" si="4"/>
        <v>Oktatásszervezés9051</v>
      </c>
      <c r="F9" t="str">
        <f t="shared" si="5"/>
        <v>Félév eleji tájékoztató, turizmus szak (Bp. 209, 8.45-től, web)</v>
      </c>
      <c r="G9" t="str">
        <f t="shared" si="6"/>
        <v/>
      </c>
      <c r="H9" t="str">
        <f t="shared" si="7"/>
        <v>9051</v>
      </c>
      <c r="I9" t="str">
        <f t="shared" si="8"/>
        <v/>
      </c>
      <c r="J9" t="str">
        <f t="shared" si="9"/>
        <v/>
      </c>
      <c r="K9" t="str">
        <f t="shared" si="10"/>
        <v/>
      </c>
      <c r="L9" t="str">
        <f t="shared" si="11"/>
        <v/>
      </c>
      <c r="M9" t="str">
        <f t="shared" si="12"/>
        <v/>
      </c>
      <c r="N9" t="str">
        <f t="shared" si="13"/>
        <v/>
      </c>
      <c r="O9" t="str">
        <f t="shared" si="14"/>
        <v/>
      </c>
      <c r="P9" t="str">
        <f t="shared" si="15"/>
        <v/>
      </c>
      <c r="Q9" t="str">
        <f t="shared" si="16"/>
        <v/>
      </c>
      <c r="R9" t="str">
        <f t="shared" si="17"/>
        <v/>
      </c>
      <c r="S9" t="str">
        <f t="shared" si="18"/>
        <v/>
      </c>
      <c r="T9" t="str">
        <f t="shared" si="19"/>
        <v/>
      </c>
      <c r="U9" t="str">
        <f t="shared" si="20"/>
        <v/>
      </c>
      <c r="V9" t="str">
        <f t="shared" si="21"/>
        <v/>
      </c>
      <c r="W9" t="str">
        <f t="shared" si="22"/>
        <v/>
      </c>
      <c r="X9" t="str">
        <f t="shared" si="23"/>
        <v/>
      </c>
      <c r="Y9" t="str">
        <f t="shared" si="24"/>
        <v/>
      </c>
      <c r="Z9" t="str">
        <f t="shared" si="25"/>
        <v/>
      </c>
      <c r="AA9" t="str">
        <f t="shared" si="26"/>
        <v>Félév eleji tájékoztató, turizmus szak (209, 8.45-től, web)</v>
      </c>
      <c r="AB9" t="str">
        <f t="shared" si="27"/>
        <v/>
      </c>
      <c r="AC9" t="str">
        <f t="shared" si="28"/>
        <v/>
      </c>
      <c r="AD9" t="str">
        <f t="shared" si="29"/>
        <v/>
      </c>
      <c r="AE9" t="str">
        <f t="shared" si="30"/>
        <v/>
      </c>
      <c r="AF9" t="str">
        <f t="shared" si="31"/>
        <v/>
      </c>
      <c r="AG9" t="str">
        <f t="shared" si="32"/>
        <v/>
      </c>
      <c r="AH9" t="str">
        <f t="shared" si="33"/>
        <v/>
      </c>
      <c r="AI9" t="str">
        <f t="shared" si="34"/>
        <v/>
      </c>
      <c r="AJ9" t="str">
        <f t="shared" si="35"/>
        <v/>
      </c>
      <c r="AK9" t="str">
        <f t="shared" si="36"/>
        <v/>
      </c>
      <c r="AL9" t="str">
        <f t="shared" si="37"/>
        <v/>
      </c>
      <c r="AM9" t="str">
        <f t="shared" si="38"/>
        <v/>
      </c>
      <c r="AN9" t="str">
        <f t="shared" si="39"/>
        <v/>
      </c>
      <c r="AO9" t="str">
        <f t="shared" si="40"/>
        <v/>
      </c>
      <c r="AP9" t="str">
        <f t="shared" si="41"/>
        <v/>
      </c>
      <c r="AQ9" t="str">
        <f t="shared" si="42"/>
        <v/>
      </c>
      <c r="AR9" t="str">
        <f t="shared" si="43"/>
        <v/>
      </c>
      <c r="AS9" t="str">
        <f t="shared" si="44"/>
        <v/>
      </c>
      <c r="AT9" t="str">
        <f t="shared" si="45"/>
        <v/>
      </c>
      <c r="AU9" t="str">
        <f t="shared" si="46"/>
        <v/>
      </c>
      <c r="AV9" t="str">
        <f t="shared" si="47"/>
        <v/>
      </c>
      <c r="AW9" t="str">
        <f t="shared" si="48"/>
        <v/>
      </c>
      <c r="AX9" t="str">
        <f t="shared" si="49"/>
        <v/>
      </c>
      <c r="AY9" t="str">
        <f t="shared" si="50"/>
        <v/>
      </c>
      <c r="AZ9" t="str">
        <f t="shared" si="51"/>
        <v/>
      </c>
      <c r="BA9" t="str">
        <f t="shared" si="52"/>
        <v/>
      </c>
      <c r="BB9" t="str">
        <f t="shared" si="53"/>
        <v/>
      </c>
      <c r="BC9" t="str">
        <f t="shared" si="54"/>
        <v/>
      </c>
      <c r="BD9" t="str">
        <f t="shared" si="55"/>
        <v/>
      </c>
      <c r="BE9" t="str">
        <f t="shared" si="56"/>
        <v>Félév eleji tájékoztató, turizmus szak (, 8.45-től, web)</v>
      </c>
      <c r="BF9" s="2">
        <v>905</v>
      </c>
      <c r="BG9" s="2">
        <v>1</v>
      </c>
      <c r="BH9" s="18">
        <f>VLOOKUP(BF9,segéd!$F$9:$G$41,2,FALSE)</f>
        <v>46270</v>
      </c>
      <c r="BI9" s="2" t="s">
        <v>565</v>
      </c>
      <c r="BJ9" t="s">
        <v>381</v>
      </c>
      <c r="BK9" s="20" t="s">
        <v>229</v>
      </c>
      <c r="BL9" t="s">
        <v>382</v>
      </c>
      <c r="BM9" s="2">
        <v>209</v>
      </c>
      <c r="BN9" s="2"/>
      <c r="BO9" s="2" t="s">
        <v>286</v>
      </c>
      <c r="BP9" s="33" t="s">
        <v>741</v>
      </c>
      <c r="BQ9" s="2">
        <f t="shared" si="57"/>
        <v>0</v>
      </c>
      <c r="BR9" s="2"/>
      <c r="BS9" s="2" t="str">
        <f>IF(BN9="","",IFERROR(VLOOKUP(BJ9,segéd!O:P,2,FALSE),"x"))</f>
        <v/>
      </c>
      <c r="BT9" s="2"/>
      <c r="BU9" s="2">
        <v>18</v>
      </c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</row>
    <row r="10" spans="1:123" s="1" customFormat="1" x14ac:dyDescent="0.3">
      <c r="A10" t="str">
        <f t="shared" si="0"/>
        <v>9051</v>
      </c>
      <c r="B10" t="str">
        <f t="shared" si="1"/>
        <v xml:space="preserve">Folyamatok fejlesztése (Six S) - Csrenkovics Antónia (gépterem, web) </v>
      </c>
      <c r="C10" t="str">
        <f t="shared" si="2"/>
        <v>6059051</v>
      </c>
      <c r="D10" t="str">
        <f t="shared" si="3"/>
        <v>Folyamatok fejlesztése (Six S) - Csrenkovics Antónia (gépterem, web) 32</v>
      </c>
      <c r="E10" t="str">
        <f t="shared" si="4"/>
        <v>Csrenkovics Antónia9051</v>
      </c>
      <c r="F10" t="str">
        <f t="shared" si="5"/>
        <v>Folyamatok fejlesztése (Six S) (Tb. 605, gépterem, web)</v>
      </c>
      <c r="G10" t="str">
        <f t="shared" si="6"/>
        <v/>
      </c>
      <c r="H10" t="str">
        <f t="shared" si="7"/>
        <v/>
      </c>
      <c r="I10" t="str">
        <f t="shared" si="8"/>
        <v/>
      </c>
      <c r="J10" t="str">
        <f t="shared" si="9"/>
        <v/>
      </c>
      <c r="K10" t="str">
        <f t="shared" si="10"/>
        <v/>
      </c>
      <c r="L10" t="str">
        <f t="shared" si="11"/>
        <v/>
      </c>
      <c r="M10" t="str">
        <f t="shared" si="12"/>
        <v/>
      </c>
      <c r="N10" t="str">
        <f t="shared" si="13"/>
        <v/>
      </c>
      <c r="O10" t="str">
        <f t="shared" si="14"/>
        <v/>
      </c>
      <c r="P10" t="str">
        <f t="shared" si="15"/>
        <v/>
      </c>
      <c r="Q10" t="str">
        <f t="shared" si="16"/>
        <v/>
      </c>
      <c r="R10" t="str">
        <f t="shared" si="17"/>
        <v/>
      </c>
      <c r="S10" t="str">
        <f t="shared" si="18"/>
        <v/>
      </c>
      <c r="T10" t="str">
        <f t="shared" si="19"/>
        <v/>
      </c>
      <c r="U10" t="str">
        <f t="shared" si="20"/>
        <v/>
      </c>
      <c r="V10" t="str">
        <f t="shared" si="21"/>
        <v/>
      </c>
      <c r="W10" t="str">
        <f t="shared" si="22"/>
        <v/>
      </c>
      <c r="X10" t="str">
        <f t="shared" si="23"/>
        <v/>
      </c>
      <c r="Y10" t="str">
        <f t="shared" si="24"/>
        <v/>
      </c>
      <c r="Z10" t="str">
        <f t="shared" si="25"/>
        <v/>
      </c>
      <c r="AA10" t="str">
        <f t="shared" si="26"/>
        <v>Folyamatok fejlesztése (Six S) (, gépterem, web)</v>
      </c>
      <c r="AB10" t="str">
        <f t="shared" si="27"/>
        <v/>
      </c>
      <c r="AC10" t="str">
        <f t="shared" si="28"/>
        <v/>
      </c>
      <c r="AD10" t="str">
        <f t="shared" si="29"/>
        <v/>
      </c>
      <c r="AE10" t="str">
        <f t="shared" si="30"/>
        <v/>
      </c>
      <c r="AF10" t="str">
        <f t="shared" si="31"/>
        <v/>
      </c>
      <c r="AG10" t="str">
        <f t="shared" si="32"/>
        <v/>
      </c>
      <c r="AH10" t="str">
        <f t="shared" si="33"/>
        <v/>
      </c>
      <c r="AI10" t="str">
        <f t="shared" si="34"/>
        <v/>
      </c>
      <c r="AJ10" t="str">
        <f t="shared" si="35"/>
        <v/>
      </c>
      <c r="AK10" t="str">
        <f t="shared" si="36"/>
        <v/>
      </c>
      <c r="AL10" t="str">
        <f t="shared" si="37"/>
        <v/>
      </c>
      <c r="AM10" t="str">
        <f t="shared" si="38"/>
        <v/>
      </c>
      <c r="AN10" t="str">
        <f t="shared" si="39"/>
        <v/>
      </c>
      <c r="AO10" t="str">
        <f t="shared" si="40"/>
        <v/>
      </c>
      <c r="AP10" t="str">
        <f t="shared" si="41"/>
        <v/>
      </c>
      <c r="AQ10" t="str">
        <f t="shared" si="42"/>
        <v/>
      </c>
      <c r="AR10" t="str">
        <f t="shared" si="43"/>
        <v/>
      </c>
      <c r="AS10" t="str">
        <f t="shared" si="44"/>
        <v/>
      </c>
      <c r="AT10" t="str">
        <f t="shared" si="45"/>
        <v/>
      </c>
      <c r="AU10" t="str">
        <f t="shared" si="46"/>
        <v/>
      </c>
      <c r="AV10" t="str">
        <f t="shared" si="47"/>
        <v/>
      </c>
      <c r="AW10" t="str">
        <f t="shared" si="48"/>
        <v/>
      </c>
      <c r="AX10" t="str">
        <f t="shared" si="49"/>
        <v/>
      </c>
      <c r="AY10" t="str">
        <f t="shared" si="50"/>
        <v>9051</v>
      </c>
      <c r="AZ10" t="str">
        <f t="shared" si="51"/>
        <v/>
      </c>
      <c r="BA10" t="str">
        <f t="shared" si="52"/>
        <v>9051</v>
      </c>
      <c r="BB10" t="str">
        <f t="shared" si="53"/>
        <v/>
      </c>
      <c r="BC10" t="str">
        <f t="shared" si="54"/>
        <v/>
      </c>
      <c r="BD10" t="str">
        <f t="shared" si="55"/>
        <v/>
      </c>
      <c r="BE10" t="str">
        <f t="shared" si="56"/>
        <v>Folyamatok fejlesztése (Six S) (605, gépterem, web)</v>
      </c>
      <c r="BF10" s="2">
        <v>905</v>
      </c>
      <c r="BG10" s="2">
        <v>1</v>
      </c>
      <c r="BH10" s="18">
        <f>VLOOKUP(BF10,segéd!$F$9:$G$41,2,FALSE)</f>
        <v>46270</v>
      </c>
      <c r="BI10" s="2" t="str">
        <f>VLOOKUP(BG10,segéd!$F$1:$G$7,2,FALSE)</f>
        <v>8.00-9.30</v>
      </c>
      <c r="BJ10" t="s">
        <v>146</v>
      </c>
      <c r="BK10" s="20" t="s">
        <v>743</v>
      </c>
      <c r="BL10" t="s">
        <v>191</v>
      </c>
      <c r="BM10" s="2"/>
      <c r="BN10" s="2">
        <v>605</v>
      </c>
      <c r="BO10" s="2" t="s">
        <v>216</v>
      </c>
      <c r="BP10" s="33" t="s">
        <v>599</v>
      </c>
      <c r="BQ10" s="2">
        <f t="shared" si="57"/>
        <v>32</v>
      </c>
      <c r="BR10" s="2" t="str">
        <f>IF(BM10="","",IFERROR(VLOOKUP(BJ10,segéd!T:U,2,FALSE),"x"))</f>
        <v/>
      </c>
      <c r="BS10" s="2">
        <f>IF(BN10="","",IFERROR(VLOOKUP(BJ10,segéd!O:P,2,FALSE),"x"))</f>
        <v>32</v>
      </c>
      <c r="BT10" s="19"/>
      <c r="BU10" s="2"/>
      <c r="BV10" s="2"/>
      <c r="BW10" s="2"/>
      <c r="BX10" s="19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19"/>
      <c r="CR10" s="19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>
        <v>17</v>
      </c>
      <c r="DL10" s="2"/>
      <c r="DM10" s="2">
        <v>22</v>
      </c>
      <c r="DN10" s="2"/>
      <c r="DO10" s="2"/>
      <c r="DP10" s="2"/>
    </row>
    <row r="11" spans="1:123" s="1" customFormat="1" x14ac:dyDescent="0.3">
      <c r="A11" t="str">
        <f t="shared" si="0"/>
        <v>9051</v>
      </c>
      <c r="B11" t="str">
        <f t="shared" si="1"/>
        <v xml:space="preserve">Ipari és koll. robotika (dupla terem) - Palotai Péter (gépterem, web) </v>
      </c>
      <c r="C11" t="str">
        <f t="shared" si="2"/>
        <v>6039051</v>
      </c>
      <c r="D11" t="str">
        <f t="shared" si="3"/>
        <v xml:space="preserve">Ipari és koll. robotika (dupla terem) - Palotai Péter (gépterem, web) </v>
      </c>
      <c r="E11" t="str">
        <f t="shared" si="4"/>
        <v>Palotai Péter9051</v>
      </c>
      <c r="F11" t="str">
        <f t="shared" si="5"/>
        <v>Ipari és koll. robotika (dupla terem) (Tb. 603, gépterem, web)</v>
      </c>
      <c r="G11" t="str">
        <f t="shared" si="6"/>
        <v/>
      </c>
      <c r="H11" t="str">
        <f t="shared" si="7"/>
        <v/>
      </c>
      <c r="I11" t="str">
        <f t="shared" si="8"/>
        <v/>
      </c>
      <c r="J11" t="str">
        <f t="shared" si="9"/>
        <v/>
      </c>
      <c r="K11" t="str">
        <f t="shared" si="10"/>
        <v/>
      </c>
      <c r="L11" t="str">
        <f t="shared" si="11"/>
        <v/>
      </c>
      <c r="M11" t="str">
        <f t="shared" si="12"/>
        <v/>
      </c>
      <c r="N11" t="str">
        <f t="shared" si="13"/>
        <v/>
      </c>
      <c r="O11" t="str">
        <f t="shared" si="14"/>
        <v/>
      </c>
      <c r="P11" t="str">
        <f t="shared" si="15"/>
        <v/>
      </c>
      <c r="Q11" t="str">
        <f t="shared" si="16"/>
        <v/>
      </c>
      <c r="R11" t="str">
        <f t="shared" si="17"/>
        <v/>
      </c>
      <c r="S11" t="str">
        <f t="shared" si="18"/>
        <v/>
      </c>
      <c r="T11" t="str">
        <f t="shared" si="19"/>
        <v/>
      </c>
      <c r="U11" t="str">
        <f t="shared" si="20"/>
        <v/>
      </c>
      <c r="V11" t="str">
        <f t="shared" si="21"/>
        <v/>
      </c>
      <c r="W11" t="str">
        <f t="shared" si="22"/>
        <v/>
      </c>
      <c r="X11" t="str">
        <f t="shared" si="23"/>
        <v/>
      </c>
      <c r="Y11" t="str">
        <f t="shared" si="24"/>
        <v/>
      </c>
      <c r="Z11" t="str">
        <f t="shared" si="25"/>
        <v/>
      </c>
      <c r="AA11" t="str">
        <f t="shared" si="26"/>
        <v>Ipari és koll. robotika (dupla terem) (, gépterem, web)</v>
      </c>
      <c r="AB11" t="str">
        <f t="shared" si="27"/>
        <v/>
      </c>
      <c r="AC11" t="str">
        <f t="shared" si="28"/>
        <v/>
      </c>
      <c r="AD11" t="str">
        <f t="shared" si="29"/>
        <v/>
      </c>
      <c r="AE11" t="str">
        <f t="shared" si="30"/>
        <v/>
      </c>
      <c r="AF11" t="str">
        <f t="shared" si="31"/>
        <v/>
      </c>
      <c r="AG11" t="str">
        <f t="shared" si="32"/>
        <v/>
      </c>
      <c r="AH11" t="str">
        <f t="shared" si="33"/>
        <v/>
      </c>
      <c r="AI11" t="str">
        <f t="shared" si="34"/>
        <v/>
      </c>
      <c r="AJ11" t="str">
        <f t="shared" si="35"/>
        <v/>
      </c>
      <c r="AK11" t="str">
        <f t="shared" si="36"/>
        <v/>
      </c>
      <c r="AL11" t="str">
        <f t="shared" si="37"/>
        <v/>
      </c>
      <c r="AM11" t="str">
        <f t="shared" si="38"/>
        <v/>
      </c>
      <c r="AN11" t="str">
        <f t="shared" si="39"/>
        <v/>
      </c>
      <c r="AO11" t="str">
        <f t="shared" si="40"/>
        <v/>
      </c>
      <c r="AP11" t="str">
        <f t="shared" si="41"/>
        <v/>
      </c>
      <c r="AQ11" t="str">
        <f t="shared" si="42"/>
        <v/>
      </c>
      <c r="AR11" t="str">
        <f t="shared" si="43"/>
        <v/>
      </c>
      <c r="AS11" t="str">
        <f t="shared" si="44"/>
        <v/>
      </c>
      <c r="AT11" t="str">
        <f t="shared" si="45"/>
        <v/>
      </c>
      <c r="AU11" t="str">
        <f t="shared" si="46"/>
        <v/>
      </c>
      <c r="AV11" t="str">
        <f t="shared" si="47"/>
        <v/>
      </c>
      <c r="AW11" t="str">
        <f t="shared" si="48"/>
        <v/>
      </c>
      <c r="AX11" t="str">
        <f t="shared" si="49"/>
        <v/>
      </c>
      <c r="AY11" t="str">
        <f t="shared" si="50"/>
        <v/>
      </c>
      <c r="AZ11" t="str">
        <f t="shared" si="51"/>
        <v/>
      </c>
      <c r="BA11" t="str">
        <f t="shared" si="52"/>
        <v/>
      </c>
      <c r="BB11" t="str">
        <f t="shared" si="53"/>
        <v/>
      </c>
      <c r="BC11" t="str">
        <f t="shared" si="54"/>
        <v/>
      </c>
      <c r="BD11" t="str">
        <f t="shared" si="55"/>
        <v/>
      </c>
      <c r="BE11" t="str">
        <f t="shared" si="56"/>
        <v>Ipari és koll. robotika (dupla terem) (603, gépterem, web)</v>
      </c>
      <c r="BF11" s="2">
        <v>905</v>
      </c>
      <c r="BG11" s="2">
        <v>1</v>
      </c>
      <c r="BH11" s="18">
        <f>VLOOKUP(BF11,segéd!$F$9:$G$41,2,FALSE)</f>
        <v>46270</v>
      </c>
      <c r="BI11" s="2" t="str">
        <f>VLOOKUP(BG11,segéd!$F$1:$G$7,2,FALSE)</f>
        <v>8.00-9.30</v>
      </c>
      <c r="BJ11" t="s">
        <v>551</v>
      </c>
      <c r="BK11" s="20" t="s">
        <v>309</v>
      </c>
      <c r="BL11" t="s">
        <v>191</v>
      </c>
      <c r="BM11" s="2"/>
      <c r="BN11" s="2">
        <v>603</v>
      </c>
      <c r="BO11" s="2" t="s">
        <v>216</v>
      </c>
      <c r="BP11" s="33" t="s">
        <v>589</v>
      </c>
      <c r="BQ11" s="2">
        <f t="shared" si="57"/>
        <v>0</v>
      </c>
      <c r="BR11" s="2" t="str">
        <f>IF(BM11="","",IFERROR(VLOOKUP(BJ11,segéd!T:U,2,FALSE),"x"))</f>
        <v/>
      </c>
      <c r="BS11" s="2"/>
      <c r="BT11" s="19"/>
      <c r="BU11" s="2"/>
      <c r="BV11" s="2"/>
      <c r="BW11" s="2"/>
      <c r="BX11" s="19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19"/>
      <c r="CR11" s="19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</row>
    <row r="12" spans="1:123" s="1" customFormat="1" x14ac:dyDescent="0.3">
      <c r="A12" t="str">
        <f t="shared" si="0"/>
        <v>9051</v>
      </c>
      <c r="B12" t="str">
        <f t="shared" si="1"/>
        <v xml:space="preserve">Ipari és kollaboratív robotika - Palotai Péter (gépterem, web) </v>
      </c>
      <c r="C12" t="str">
        <f t="shared" si="2"/>
        <v>6049051</v>
      </c>
      <c r="D12" t="str">
        <f t="shared" si="3"/>
        <v>Ipari és kollaboratív robotika - Palotai Péter (gépterem, web) 45</v>
      </c>
      <c r="E12" t="str">
        <f t="shared" si="4"/>
        <v>Palotai Péter9051</v>
      </c>
      <c r="F12" t="str">
        <f t="shared" si="5"/>
        <v>Ipari és kollaboratív robotika (Tb. 604, gépterem, web)</v>
      </c>
      <c r="G12" t="str">
        <f t="shared" si="6"/>
        <v/>
      </c>
      <c r="H12" t="str">
        <f t="shared" si="7"/>
        <v/>
      </c>
      <c r="I12" t="str">
        <f t="shared" si="8"/>
        <v/>
      </c>
      <c r="J12" t="str">
        <f t="shared" si="9"/>
        <v/>
      </c>
      <c r="K12" t="str">
        <f t="shared" si="10"/>
        <v/>
      </c>
      <c r="L12" t="str">
        <f t="shared" si="11"/>
        <v/>
      </c>
      <c r="M12" t="str">
        <f t="shared" si="12"/>
        <v/>
      </c>
      <c r="N12" t="str">
        <f t="shared" si="13"/>
        <v/>
      </c>
      <c r="O12" t="str">
        <f t="shared" si="14"/>
        <v/>
      </c>
      <c r="P12" t="str">
        <f t="shared" si="15"/>
        <v/>
      </c>
      <c r="Q12" t="str">
        <f t="shared" si="16"/>
        <v/>
      </c>
      <c r="R12" t="str">
        <f t="shared" si="17"/>
        <v/>
      </c>
      <c r="S12" t="str">
        <f t="shared" si="18"/>
        <v/>
      </c>
      <c r="T12" t="str">
        <f t="shared" si="19"/>
        <v/>
      </c>
      <c r="U12" t="str">
        <f t="shared" si="20"/>
        <v/>
      </c>
      <c r="V12" t="str">
        <f t="shared" si="21"/>
        <v/>
      </c>
      <c r="W12" t="str">
        <f t="shared" si="22"/>
        <v/>
      </c>
      <c r="X12" t="str">
        <f t="shared" si="23"/>
        <v/>
      </c>
      <c r="Y12" t="str">
        <f t="shared" si="24"/>
        <v/>
      </c>
      <c r="Z12" t="str">
        <f t="shared" si="25"/>
        <v/>
      </c>
      <c r="AA12" t="str">
        <f t="shared" si="26"/>
        <v>Ipari és kollaboratív robotika (, gépterem, web)</v>
      </c>
      <c r="AB12" t="str">
        <f t="shared" si="27"/>
        <v/>
      </c>
      <c r="AC12" t="str">
        <f t="shared" si="28"/>
        <v/>
      </c>
      <c r="AD12" t="str">
        <f t="shared" si="29"/>
        <v/>
      </c>
      <c r="AE12" t="str">
        <f t="shared" si="30"/>
        <v/>
      </c>
      <c r="AF12" t="str">
        <f t="shared" si="31"/>
        <v/>
      </c>
      <c r="AG12" t="str">
        <f t="shared" si="32"/>
        <v/>
      </c>
      <c r="AH12" t="str">
        <f t="shared" si="33"/>
        <v/>
      </c>
      <c r="AI12" t="str">
        <f t="shared" si="34"/>
        <v/>
      </c>
      <c r="AJ12" t="str">
        <f t="shared" si="35"/>
        <v/>
      </c>
      <c r="AK12" t="str">
        <f t="shared" si="36"/>
        <v/>
      </c>
      <c r="AL12" t="str">
        <f t="shared" si="37"/>
        <v/>
      </c>
      <c r="AM12" t="str">
        <f t="shared" si="38"/>
        <v/>
      </c>
      <c r="AN12" t="str">
        <f t="shared" si="39"/>
        <v/>
      </c>
      <c r="AO12" t="str">
        <f t="shared" si="40"/>
        <v/>
      </c>
      <c r="AP12" t="str">
        <f t="shared" si="41"/>
        <v/>
      </c>
      <c r="AQ12" t="str">
        <f t="shared" si="42"/>
        <v/>
      </c>
      <c r="AR12" t="str">
        <f t="shared" si="43"/>
        <v/>
      </c>
      <c r="AS12" t="str">
        <f t="shared" si="44"/>
        <v/>
      </c>
      <c r="AT12" t="str">
        <f t="shared" si="45"/>
        <v/>
      </c>
      <c r="AU12" t="str">
        <f t="shared" si="46"/>
        <v/>
      </c>
      <c r="AV12" t="str">
        <f t="shared" si="47"/>
        <v/>
      </c>
      <c r="AW12" t="str">
        <f t="shared" si="48"/>
        <v/>
      </c>
      <c r="AX12" t="str">
        <f t="shared" si="49"/>
        <v>9051</v>
      </c>
      <c r="AY12" t="str">
        <f t="shared" si="50"/>
        <v/>
      </c>
      <c r="AZ12" t="str">
        <f t="shared" si="51"/>
        <v/>
      </c>
      <c r="BA12" t="str">
        <f t="shared" si="52"/>
        <v/>
      </c>
      <c r="BB12" t="str">
        <f t="shared" si="53"/>
        <v/>
      </c>
      <c r="BC12" t="str">
        <f t="shared" si="54"/>
        <v/>
      </c>
      <c r="BD12" t="str">
        <f t="shared" si="55"/>
        <v/>
      </c>
      <c r="BE12" t="str">
        <f t="shared" si="56"/>
        <v>Ipari és kollaboratív robotika (604, gépterem, web)</v>
      </c>
      <c r="BF12" s="2">
        <v>905</v>
      </c>
      <c r="BG12" s="2">
        <v>1</v>
      </c>
      <c r="BH12" s="18">
        <f>VLOOKUP(BF12,segéd!$F$9:$G$41,2,FALSE)</f>
        <v>46270</v>
      </c>
      <c r="BI12" s="2" t="str">
        <f>VLOOKUP(BG12,segéd!$F$1:$G$7,2,FALSE)</f>
        <v>8.00-9.30</v>
      </c>
      <c r="BJ12" t="s">
        <v>409</v>
      </c>
      <c r="BK12" s="20" t="s">
        <v>309</v>
      </c>
      <c r="BL12" t="s">
        <v>191</v>
      </c>
      <c r="BM12" s="2"/>
      <c r="BN12" s="2">
        <v>604</v>
      </c>
      <c r="BO12" s="2" t="s">
        <v>216</v>
      </c>
      <c r="BP12" s="33" t="s">
        <v>589</v>
      </c>
      <c r="BQ12" s="2">
        <f t="shared" si="57"/>
        <v>45</v>
      </c>
      <c r="BR12" s="2" t="str">
        <f>IF(BM12="","",IFERROR(VLOOKUP(BJ12,segéd!T:U,2,FALSE),"x"))</f>
        <v/>
      </c>
      <c r="BS12" s="2">
        <f>IF(BN12="","",IFERROR(VLOOKUP(BJ12,segéd!O:P,2,FALSE),"x"))</f>
        <v>45</v>
      </c>
      <c r="BT12" s="19"/>
      <c r="BU12" s="2"/>
      <c r="BV12" s="2"/>
      <c r="BW12" s="2"/>
      <c r="BX12" s="19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19"/>
      <c r="CR12" s="19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>
        <v>44</v>
      </c>
      <c r="DK12" s="2"/>
      <c r="DL12" s="2"/>
      <c r="DM12" s="2"/>
      <c r="DN12" s="2"/>
      <c r="DO12" s="2"/>
      <c r="DP12" s="2"/>
    </row>
    <row r="13" spans="1:123" s="1" customFormat="1" x14ac:dyDescent="0.3">
      <c r="A13" t="str">
        <f t="shared" si="0"/>
        <v>9051</v>
      </c>
      <c r="B13" t="str">
        <f t="shared" si="1"/>
        <v xml:space="preserve">Ipari szabályozás - Varga István (web) </v>
      </c>
      <c r="C13" t="str">
        <f t="shared" si="2"/>
        <v>69051</v>
      </c>
      <c r="D13" t="str">
        <f t="shared" si="3"/>
        <v>Ipari szabályozás - Varga István (web) 13</v>
      </c>
      <c r="E13" t="str">
        <f t="shared" si="4"/>
        <v>Varga István9051</v>
      </c>
      <c r="F13" t="str">
        <f t="shared" si="5"/>
        <v>Ipari szabályozás (Tb. 6, web)</v>
      </c>
      <c r="G13" t="str">
        <f t="shared" si="6"/>
        <v/>
      </c>
      <c r="H13" t="str">
        <f t="shared" si="7"/>
        <v/>
      </c>
      <c r="I13" t="str">
        <f t="shared" si="8"/>
        <v/>
      </c>
      <c r="J13" t="str">
        <f t="shared" si="9"/>
        <v/>
      </c>
      <c r="K13" t="str">
        <f t="shared" si="10"/>
        <v/>
      </c>
      <c r="L13" t="str">
        <f t="shared" si="11"/>
        <v/>
      </c>
      <c r="M13" t="str">
        <f t="shared" si="12"/>
        <v/>
      </c>
      <c r="N13" t="str">
        <f t="shared" si="13"/>
        <v/>
      </c>
      <c r="O13" t="str">
        <f t="shared" si="14"/>
        <v/>
      </c>
      <c r="P13" t="str">
        <f t="shared" si="15"/>
        <v/>
      </c>
      <c r="Q13" t="str">
        <f t="shared" si="16"/>
        <v/>
      </c>
      <c r="R13" t="str">
        <f t="shared" si="17"/>
        <v/>
      </c>
      <c r="S13" t="str">
        <f t="shared" si="18"/>
        <v/>
      </c>
      <c r="T13" t="str">
        <f t="shared" si="19"/>
        <v/>
      </c>
      <c r="U13" t="str">
        <f t="shared" si="20"/>
        <v/>
      </c>
      <c r="V13" t="str">
        <f t="shared" si="21"/>
        <v/>
      </c>
      <c r="W13" t="str">
        <f t="shared" si="22"/>
        <v/>
      </c>
      <c r="X13" t="str">
        <f t="shared" si="23"/>
        <v/>
      </c>
      <c r="Y13" t="str">
        <f t="shared" si="24"/>
        <v/>
      </c>
      <c r="Z13" t="str">
        <f t="shared" si="25"/>
        <v/>
      </c>
      <c r="AA13" t="str">
        <f t="shared" si="26"/>
        <v>Ipari szabályozás (, web)</v>
      </c>
      <c r="AB13" t="str">
        <f t="shared" si="27"/>
        <v/>
      </c>
      <c r="AC13" t="str">
        <f t="shared" si="28"/>
        <v/>
      </c>
      <c r="AD13" t="str">
        <f t="shared" si="29"/>
        <v/>
      </c>
      <c r="AE13" t="str">
        <f t="shared" si="30"/>
        <v/>
      </c>
      <c r="AF13" t="str">
        <f t="shared" si="31"/>
        <v/>
      </c>
      <c r="AG13" t="str">
        <f t="shared" si="32"/>
        <v/>
      </c>
      <c r="AH13" t="str">
        <f t="shared" si="33"/>
        <v/>
      </c>
      <c r="AI13" t="str">
        <f t="shared" si="34"/>
        <v/>
      </c>
      <c r="AJ13" t="str">
        <f t="shared" si="35"/>
        <v/>
      </c>
      <c r="AK13" t="str">
        <f t="shared" si="36"/>
        <v/>
      </c>
      <c r="AL13" t="str">
        <f t="shared" si="37"/>
        <v/>
      </c>
      <c r="AM13" t="str">
        <f t="shared" si="38"/>
        <v/>
      </c>
      <c r="AN13" t="str">
        <f t="shared" si="39"/>
        <v/>
      </c>
      <c r="AO13" t="str">
        <f t="shared" si="40"/>
        <v/>
      </c>
      <c r="AP13" t="str">
        <f t="shared" si="41"/>
        <v/>
      </c>
      <c r="AQ13" t="str">
        <f t="shared" si="42"/>
        <v/>
      </c>
      <c r="AR13" t="str">
        <f t="shared" si="43"/>
        <v/>
      </c>
      <c r="AS13" t="str">
        <f t="shared" si="44"/>
        <v/>
      </c>
      <c r="AT13" t="str">
        <f t="shared" si="45"/>
        <v/>
      </c>
      <c r="AU13" t="str">
        <f t="shared" si="46"/>
        <v/>
      </c>
      <c r="AV13" t="str">
        <f t="shared" si="47"/>
        <v/>
      </c>
      <c r="AW13" t="str">
        <f t="shared" si="48"/>
        <v>9051</v>
      </c>
      <c r="AX13" t="str">
        <f t="shared" si="49"/>
        <v/>
      </c>
      <c r="AY13" t="str">
        <f t="shared" si="50"/>
        <v/>
      </c>
      <c r="AZ13" t="str">
        <f t="shared" si="51"/>
        <v/>
      </c>
      <c r="BA13" t="str">
        <f t="shared" si="52"/>
        <v/>
      </c>
      <c r="BB13" t="str">
        <f t="shared" si="53"/>
        <v/>
      </c>
      <c r="BC13" t="str">
        <f t="shared" si="54"/>
        <v/>
      </c>
      <c r="BD13" t="str">
        <f t="shared" si="55"/>
        <v/>
      </c>
      <c r="BE13" t="str">
        <f t="shared" si="56"/>
        <v>Ipari szabályozás (6, web)</v>
      </c>
      <c r="BF13" s="2">
        <v>905</v>
      </c>
      <c r="BG13" s="2">
        <v>1</v>
      </c>
      <c r="BH13" s="18">
        <f>VLOOKUP(BF13,segéd!$F$9:$G$41,2,FALSE)</f>
        <v>46270</v>
      </c>
      <c r="BI13" s="2" t="str">
        <f>VLOOKUP(BG13,segéd!$F$1:$G$7,2,FALSE)</f>
        <v>8.00-9.30</v>
      </c>
      <c r="BJ13" t="s">
        <v>402</v>
      </c>
      <c r="BK13" s="20" t="s">
        <v>278</v>
      </c>
      <c r="BL13" t="s">
        <v>191</v>
      </c>
      <c r="BM13" s="2"/>
      <c r="BN13" s="2">
        <v>6</v>
      </c>
      <c r="BO13" s="2" t="s">
        <v>117</v>
      </c>
      <c r="BP13" s="33" t="s">
        <v>590</v>
      </c>
      <c r="BQ13" s="2">
        <f t="shared" si="57"/>
        <v>13</v>
      </c>
      <c r="BR13" s="2" t="str">
        <f>IF(BM13="","",IFERROR(VLOOKUP(BJ13,segéd!T:U,2,FALSE),"x"))</f>
        <v/>
      </c>
      <c r="BS13" s="2">
        <f>IF(BN13="","",IFERROR(VLOOKUP(BJ13,segéd!O:P,2,FALSE),"x"))</f>
        <v>13</v>
      </c>
      <c r="BT13" s="19"/>
      <c r="BU13" s="2"/>
      <c r="BV13" s="2"/>
      <c r="BW13" s="2"/>
      <c r="BX13" s="19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19"/>
      <c r="CR13" s="19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>
        <v>14</v>
      </c>
      <c r="DJ13" s="2"/>
      <c r="DK13" s="2"/>
      <c r="DL13" s="2"/>
      <c r="DM13" s="2"/>
      <c r="DN13" s="2"/>
      <c r="DO13" s="2"/>
      <c r="DP13" s="2"/>
    </row>
    <row r="14" spans="1:123" s="1" customFormat="1" x14ac:dyDescent="0.3">
      <c r="A14" t="str">
        <f t="shared" si="0"/>
        <v>2149051</v>
      </c>
      <c r="B14" t="str">
        <f t="shared" si="1"/>
        <v>Kommunikáció és média - Néveri Varagya Szilvia (Bp.-ről web) 20</v>
      </c>
      <c r="C14" t="str">
        <f t="shared" si="2"/>
        <v>4039051</v>
      </c>
      <c r="D14" t="str">
        <f t="shared" si="3"/>
        <v>Kommunikáció és média - Néveri Varagya Szilvia (Bp.-ről web) 10</v>
      </c>
      <c r="E14" t="str">
        <f t="shared" si="4"/>
        <v>Néveri Varagya Szilvia9051</v>
      </c>
      <c r="F14" t="str">
        <f t="shared" si="5"/>
        <v>Kommunikáció és média (Bp. 214, Bp.-ről web)</v>
      </c>
      <c r="G14" t="str">
        <f t="shared" si="6"/>
        <v/>
      </c>
      <c r="H14" t="str">
        <f t="shared" si="7"/>
        <v/>
      </c>
      <c r="I14" t="str">
        <f t="shared" si="8"/>
        <v/>
      </c>
      <c r="J14" t="str">
        <f t="shared" si="9"/>
        <v/>
      </c>
      <c r="K14" t="str">
        <f t="shared" si="10"/>
        <v/>
      </c>
      <c r="L14" t="str">
        <f t="shared" si="11"/>
        <v/>
      </c>
      <c r="M14" t="str">
        <f t="shared" si="12"/>
        <v/>
      </c>
      <c r="N14" t="str">
        <f t="shared" si="13"/>
        <v/>
      </c>
      <c r="O14" t="str">
        <f t="shared" si="14"/>
        <v/>
      </c>
      <c r="P14" t="str">
        <f t="shared" si="15"/>
        <v/>
      </c>
      <c r="Q14" t="str">
        <f t="shared" si="16"/>
        <v/>
      </c>
      <c r="R14" t="str">
        <f t="shared" si="17"/>
        <v/>
      </c>
      <c r="S14" t="str">
        <f t="shared" si="18"/>
        <v/>
      </c>
      <c r="T14" t="str">
        <f t="shared" si="19"/>
        <v/>
      </c>
      <c r="U14" t="str">
        <f t="shared" si="20"/>
        <v/>
      </c>
      <c r="V14" t="str">
        <f t="shared" si="21"/>
        <v/>
      </c>
      <c r="W14" t="str">
        <f t="shared" si="22"/>
        <v>9051</v>
      </c>
      <c r="X14" t="str">
        <f t="shared" si="23"/>
        <v>9051</v>
      </c>
      <c r="Y14" t="str">
        <f t="shared" si="24"/>
        <v>9051</v>
      </c>
      <c r="Z14" t="str">
        <f t="shared" si="25"/>
        <v/>
      </c>
      <c r="AA14" t="str">
        <f t="shared" si="26"/>
        <v>Kommunikáció és média (214, Bp.-ről web)</v>
      </c>
      <c r="AB14" t="str">
        <f t="shared" si="27"/>
        <v/>
      </c>
      <c r="AC14" t="str">
        <f t="shared" si="28"/>
        <v/>
      </c>
      <c r="AD14" t="str">
        <f t="shared" si="29"/>
        <v/>
      </c>
      <c r="AE14" t="str">
        <f t="shared" si="30"/>
        <v/>
      </c>
      <c r="AF14" t="str">
        <f t="shared" si="31"/>
        <v/>
      </c>
      <c r="AG14" t="str">
        <f t="shared" si="32"/>
        <v/>
      </c>
      <c r="AH14" t="str">
        <f t="shared" si="33"/>
        <v/>
      </c>
      <c r="AI14" t="str">
        <f t="shared" si="34"/>
        <v/>
      </c>
      <c r="AJ14" t="str">
        <f t="shared" si="35"/>
        <v/>
      </c>
      <c r="AK14" t="str">
        <f t="shared" si="36"/>
        <v/>
      </c>
      <c r="AL14" t="str">
        <f t="shared" si="37"/>
        <v/>
      </c>
      <c r="AM14" t="str">
        <f t="shared" si="38"/>
        <v/>
      </c>
      <c r="AN14" t="str">
        <f t="shared" si="39"/>
        <v/>
      </c>
      <c r="AO14" t="str">
        <f t="shared" si="40"/>
        <v/>
      </c>
      <c r="AP14" t="str">
        <f t="shared" si="41"/>
        <v/>
      </c>
      <c r="AQ14" t="str">
        <f t="shared" si="42"/>
        <v>9051</v>
      </c>
      <c r="AR14" t="str">
        <f t="shared" si="43"/>
        <v>9051</v>
      </c>
      <c r="AS14" t="str">
        <f t="shared" si="44"/>
        <v>9051</v>
      </c>
      <c r="AT14" t="str">
        <f t="shared" si="45"/>
        <v/>
      </c>
      <c r="AU14" t="str">
        <f t="shared" si="46"/>
        <v/>
      </c>
      <c r="AV14" t="str">
        <f t="shared" si="47"/>
        <v/>
      </c>
      <c r="AW14" t="str">
        <f t="shared" si="48"/>
        <v/>
      </c>
      <c r="AX14" t="str">
        <f t="shared" si="49"/>
        <v/>
      </c>
      <c r="AY14" t="str">
        <f t="shared" si="50"/>
        <v/>
      </c>
      <c r="AZ14" t="str">
        <f t="shared" si="51"/>
        <v/>
      </c>
      <c r="BA14" t="str">
        <f t="shared" si="52"/>
        <v/>
      </c>
      <c r="BB14" t="str">
        <f t="shared" si="53"/>
        <v/>
      </c>
      <c r="BC14" t="str">
        <f t="shared" si="54"/>
        <v/>
      </c>
      <c r="BD14" t="str">
        <f t="shared" si="55"/>
        <v/>
      </c>
      <c r="BE14" t="str">
        <f t="shared" si="56"/>
        <v>Kommunikáció és média (403, Bp.-ről web)</v>
      </c>
      <c r="BF14" s="2">
        <v>905</v>
      </c>
      <c r="BG14" s="2">
        <v>1</v>
      </c>
      <c r="BH14" s="18">
        <f>VLOOKUP(BF14,segéd!$F$9:$G$41,2,FALSE)</f>
        <v>46270</v>
      </c>
      <c r="BI14" s="2" t="str">
        <f>VLOOKUP(BG14,segéd!$F$1:$G$7,2,FALSE)</f>
        <v>8.00-9.30</v>
      </c>
      <c r="BJ14" t="s">
        <v>195</v>
      </c>
      <c r="BK14" s="20" t="s">
        <v>532</v>
      </c>
      <c r="BL14" t="s">
        <v>192</v>
      </c>
      <c r="BM14" s="2">
        <v>214</v>
      </c>
      <c r="BN14" s="2">
        <v>403</v>
      </c>
      <c r="BO14" s="2" t="s">
        <v>118</v>
      </c>
      <c r="BP14" s="33" t="s">
        <v>591</v>
      </c>
      <c r="BQ14" s="2">
        <f t="shared" si="57"/>
        <v>30</v>
      </c>
      <c r="BR14" s="2">
        <f>IF(BM14="","",IFERROR(VLOOKUP(BJ14,segéd!T:U,2,FALSE),"x"))</f>
        <v>20</v>
      </c>
      <c r="BS14" s="2">
        <f>IF(BN14="","",IFERROR(VLOOKUP(BJ14,segéd!O:P,2,FALSE),"x"))</f>
        <v>10</v>
      </c>
      <c r="BT14" s="19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>
        <v>6</v>
      </c>
      <c r="CK14" s="2">
        <v>13</v>
      </c>
      <c r="CL14" s="2">
        <v>4</v>
      </c>
      <c r="CM14" s="2"/>
      <c r="CN14" s="2"/>
      <c r="CO14" s="2"/>
      <c r="CP14" s="2"/>
      <c r="CQ14" s="19"/>
      <c r="CR14" s="19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>
        <v>3</v>
      </c>
      <c r="DD14" s="2">
        <v>2</v>
      </c>
      <c r="DE14" s="2">
        <v>6</v>
      </c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</row>
    <row r="15" spans="1:123" s="1" customFormat="1" x14ac:dyDescent="0.3">
      <c r="A15" t="str">
        <f t="shared" si="0"/>
        <v>9051</v>
      </c>
      <c r="B15" t="str">
        <f t="shared" si="1"/>
        <v xml:space="preserve">Matematika III. - Kovács Gergely (web) </v>
      </c>
      <c r="C15" t="str">
        <f t="shared" si="2"/>
        <v>2129051</v>
      </c>
      <c r="D15" t="str">
        <f t="shared" si="3"/>
        <v>Matematika III. - Kovács Gergely (web) 41</v>
      </c>
      <c r="E15" t="str">
        <f t="shared" si="4"/>
        <v>Kovács Gergely9051</v>
      </c>
      <c r="F15" t="str">
        <f t="shared" si="5"/>
        <v>Matematika III. (Tb. 212, web)</v>
      </c>
      <c r="G15" t="str">
        <f t="shared" si="6"/>
        <v/>
      </c>
      <c r="H15" t="str">
        <f t="shared" si="7"/>
        <v/>
      </c>
      <c r="I15" t="str">
        <f t="shared" si="8"/>
        <v/>
      </c>
      <c r="J15" t="str">
        <f t="shared" si="9"/>
        <v/>
      </c>
      <c r="K15" t="str">
        <f t="shared" si="10"/>
        <v/>
      </c>
      <c r="L15" t="str">
        <f t="shared" si="11"/>
        <v/>
      </c>
      <c r="M15" t="str">
        <f t="shared" si="12"/>
        <v/>
      </c>
      <c r="N15" t="str">
        <f t="shared" si="13"/>
        <v/>
      </c>
      <c r="O15" t="str">
        <f t="shared" si="14"/>
        <v/>
      </c>
      <c r="P15" t="str">
        <f t="shared" si="15"/>
        <v/>
      </c>
      <c r="Q15" t="str">
        <f t="shared" si="16"/>
        <v/>
      </c>
      <c r="R15" t="str">
        <f t="shared" si="17"/>
        <v/>
      </c>
      <c r="S15" t="str">
        <f t="shared" si="18"/>
        <v/>
      </c>
      <c r="T15" t="str">
        <f t="shared" si="19"/>
        <v/>
      </c>
      <c r="U15" t="str">
        <f t="shared" si="20"/>
        <v/>
      </c>
      <c r="V15" t="str">
        <f t="shared" si="21"/>
        <v/>
      </c>
      <c r="W15" t="str">
        <f t="shared" si="22"/>
        <v/>
      </c>
      <c r="X15" t="str">
        <f t="shared" si="23"/>
        <v/>
      </c>
      <c r="Y15" t="str">
        <f t="shared" si="24"/>
        <v/>
      </c>
      <c r="Z15" t="str">
        <f t="shared" si="25"/>
        <v/>
      </c>
      <c r="AA15" t="str">
        <f t="shared" si="26"/>
        <v>Matematika III. (, web)</v>
      </c>
      <c r="AB15" t="str">
        <f t="shared" si="27"/>
        <v/>
      </c>
      <c r="AC15" t="str">
        <f t="shared" si="28"/>
        <v/>
      </c>
      <c r="AD15" t="str">
        <f t="shared" si="29"/>
        <v/>
      </c>
      <c r="AE15" t="str">
        <f t="shared" si="30"/>
        <v/>
      </c>
      <c r="AF15" t="str">
        <f t="shared" si="31"/>
        <v/>
      </c>
      <c r="AG15" t="str">
        <f t="shared" si="32"/>
        <v/>
      </c>
      <c r="AH15" t="str">
        <f t="shared" si="33"/>
        <v/>
      </c>
      <c r="AI15" t="str">
        <f t="shared" si="34"/>
        <v/>
      </c>
      <c r="AJ15" t="str">
        <f t="shared" si="35"/>
        <v/>
      </c>
      <c r="AK15" t="str">
        <f t="shared" si="36"/>
        <v>9051</v>
      </c>
      <c r="AL15" t="str">
        <f t="shared" si="37"/>
        <v/>
      </c>
      <c r="AM15" t="str">
        <f t="shared" si="38"/>
        <v/>
      </c>
      <c r="AN15" t="str">
        <f t="shared" si="39"/>
        <v/>
      </c>
      <c r="AO15" t="str">
        <f t="shared" si="40"/>
        <v/>
      </c>
      <c r="AP15" t="str">
        <f t="shared" si="41"/>
        <v/>
      </c>
      <c r="AQ15" t="str">
        <f t="shared" si="42"/>
        <v/>
      </c>
      <c r="AR15" t="str">
        <f t="shared" si="43"/>
        <v/>
      </c>
      <c r="AS15" t="str">
        <f t="shared" si="44"/>
        <v/>
      </c>
      <c r="AT15" t="str">
        <f t="shared" si="45"/>
        <v/>
      </c>
      <c r="AU15" t="str">
        <f t="shared" si="46"/>
        <v/>
      </c>
      <c r="AV15" t="str">
        <f t="shared" si="47"/>
        <v/>
      </c>
      <c r="AW15" t="str">
        <f t="shared" si="48"/>
        <v/>
      </c>
      <c r="AX15" t="str">
        <f t="shared" si="49"/>
        <v/>
      </c>
      <c r="AY15" t="str">
        <f t="shared" si="50"/>
        <v/>
      </c>
      <c r="AZ15" t="str">
        <f t="shared" si="51"/>
        <v/>
      </c>
      <c r="BA15" t="str">
        <f t="shared" si="52"/>
        <v/>
      </c>
      <c r="BB15" t="str">
        <f t="shared" si="53"/>
        <v/>
      </c>
      <c r="BC15" t="str">
        <f t="shared" si="54"/>
        <v/>
      </c>
      <c r="BD15" t="str">
        <f t="shared" si="55"/>
        <v/>
      </c>
      <c r="BE15" t="str">
        <f t="shared" si="56"/>
        <v>Matematika III. (212, web)</v>
      </c>
      <c r="BF15" s="2">
        <v>905</v>
      </c>
      <c r="BG15" s="2">
        <v>1</v>
      </c>
      <c r="BH15" s="18">
        <f>VLOOKUP(BF15,segéd!$F$9:$G$41,2,FALSE)</f>
        <v>46270</v>
      </c>
      <c r="BI15" s="2" t="str">
        <f>VLOOKUP(BG15,segéd!$F$1:$G$7,2,FALSE)</f>
        <v>8.00-9.30</v>
      </c>
      <c r="BJ15" t="s">
        <v>232</v>
      </c>
      <c r="BK15" s="20" t="s">
        <v>9</v>
      </c>
      <c r="BL15" t="s">
        <v>191</v>
      </c>
      <c r="BM15" s="2"/>
      <c r="BN15" s="2">
        <v>212</v>
      </c>
      <c r="BO15" s="2" t="s">
        <v>117</v>
      </c>
      <c r="BP15" s="33" t="s">
        <v>592</v>
      </c>
      <c r="BQ15" s="2">
        <f t="shared" si="57"/>
        <v>41</v>
      </c>
      <c r="BR15" s="2" t="str">
        <f>IF(BM15="","",IFERROR(VLOOKUP(BJ15,segéd!T:U,2,FALSE),"x"))</f>
        <v/>
      </c>
      <c r="BS15" s="2">
        <f>IF(BN15="","",IFERROR(VLOOKUP(BJ15,segéd!O:P,2,FALSE),"x"))</f>
        <v>41</v>
      </c>
      <c r="BT15" s="19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19"/>
      <c r="CR15" s="19"/>
      <c r="CS15" s="2"/>
      <c r="CT15" s="2"/>
      <c r="CU15" s="2"/>
      <c r="CV15" s="2"/>
      <c r="CW15" s="2">
        <v>37</v>
      </c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</row>
    <row r="16" spans="1:123" s="1" customFormat="1" x14ac:dyDescent="0.3">
      <c r="A16" t="str">
        <f t="shared" si="0"/>
        <v>2089051</v>
      </c>
      <c r="B16" t="str">
        <f t="shared" si="1"/>
        <v>Statisztika II. - Piroska László (web) 45</v>
      </c>
      <c r="C16" t="str">
        <f t="shared" si="2"/>
        <v>9051</v>
      </c>
      <c r="D16" t="str">
        <f t="shared" si="3"/>
        <v xml:space="preserve">Statisztika II. - Piroska László (web) </v>
      </c>
      <c r="E16" t="str">
        <f t="shared" si="4"/>
        <v>Piroska László9051</v>
      </c>
      <c r="F16" t="str">
        <f t="shared" si="5"/>
        <v>Statisztika II. (Bp. 208, web)</v>
      </c>
      <c r="G16" t="str">
        <f t="shared" si="6"/>
        <v/>
      </c>
      <c r="H16" t="str">
        <f t="shared" si="7"/>
        <v/>
      </c>
      <c r="I16" t="str">
        <f t="shared" si="8"/>
        <v/>
      </c>
      <c r="J16" t="str">
        <f t="shared" si="9"/>
        <v/>
      </c>
      <c r="K16" t="str">
        <f t="shared" si="10"/>
        <v/>
      </c>
      <c r="L16" t="str">
        <f t="shared" si="11"/>
        <v/>
      </c>
      <c r="M16" t="str">
        <f t="shared" si="12"/>
        <v>9051</v>
      </c>
      <c r="N16" t="str">
        <f t="shared" si="13"/>
        <v>9051</v>
      </c>
      <c r="O16" t="str">
        <f t="shared" si="14"/>
        <v>9051</v>
      </c>
      <c r="P16" t="str">
        <f t="shared" si="15"/>
        <v/>
      </c>
      <c r="Q16" t="str">
        <f t="shared" si="16"/>
        <v/>
      </c>
      <c r="R16" t="str">
        <f t="shared" si="17"/>
        <v/>
      </c>
      <c r="S16" t="str">
        <f t="shared" si="18"/>
        <v/>
      </c>
      <c r="T16" t="str">
        <f t="shared" si="19"/>
        <v/>
      </c>
      <c r="U16" t="str">
        <f t="shared" si="20"/>
        <v/>
      </c>
      <c r="V16" t="str">
        <f t="shared" si="21"/>
        <v/>
      </c>
      <c r="W16" t="str">
        <f t="shared" si="22"/>
        <v/>
      </c>
      <c r="X16" t="str">
        <f t="shared" si="23"/>
        <v/>
      </c>
      <c r="Y16" t="str">
        <f t="shared" si="24"/>
        <v/>
      </c>
      <c r="Z16" t="str">
        <f t="shared" si="25"/>
        <v/>
      </c>
      <c r="AA16" t="str">
        <f t="shared" si="26"/>
        <v>Statisztika II. (208, web)</v>
      </c>
      <c r="AB16" t="str">
        <f t="shared" si="27"/>
        <v/>
      </c>
      <c r="AC16" t="str">
        <f t="shared" si="28"/>
        <v/>
      </c>
      <c r="AD16" t="str">
        <f t="shared" si="29"/>
        <v/>
      </c>
      <c r="AE16" t="str">
        <f t="shared" si="30"/>
        <v/>
      </c>
      <c r="AF16" t="str">
        <f t="shared" si="31"/>
        <v/>
      </c>
      <c r="AG16" t="str">
        <f t="shared" si="32"/>
        <v/>
      </c>
      <c r="AH16" t="str">
        <f t="shared" si="33"/>
        <v/>
      </c>
      <c r="AI16" t="str">
        <f t="shared" si="34"/>
        <v/>
      </c>
      <c r="AJ16" t="str">
        <f t="shared" si="35"/>
        <v/>
      </c>
      <c r="AK16" t="str">
        <f t="shared" si="36"/>
        <v/>
      </c>
      <c r="AL16" t="str">
        <f t="shared" si="37"/>
        <v/>
      </c>
      <c r="AM16" t="str">
        <f t="shared" si="38"/>
        <v/>
      </c>
      <c r="AN16" t="str">
        <f t="shared" si="39"/>
        <v/>
      </c>
      <c r="AO16" t="str">
        <f t="shared" si="40"/>
        <v/>
      </c>
      <c r="AP16" t="str">
        <f t="shared" si="41"/>
        <v/>
      </c>
      <c r="AQ16" t="str">
        <f t="shared" si="42"/>
        <v/>
      </c>
      <c r="AR16" t="str">
        <f t="shared" si="43"/>
        <v/>
      </c>
      <c r="AS16" t="str">
        <f t="shared" si="44"/>
        <v/>
      </c>
      <c r="AT16" t="str">
        <f t="shared" si="45"/>
        <v/>
      </c>
      <c r="AU16" t="str">
        <f t="shared" si="46"/>
        <v/>
      </c>
      <c r="AV16" t="str">
        <f t="shared" si="47"/>
        <v/>
      </c>
      <c r="AW16" t="str">
        <f t="shared" si="48"/>
        <v/>
      </c>
      <c r="AX16" t="str">
        <f t="shared" si="49"/>
        <v/>
      </c>
      <c r="AY16" t="str">
        <f t="shared" si="50"/>
        <v/>
      </c>
      <c r="AZ16" t="str">
        <f t="shared" si="51"/>
        <v/>
      </c>
      <c r="BA16" t="str">
        <f t="shared" si="52"/>
        <v/>
      </c>
      <c r="BB16" t="str">
        <f t="shared" si="53"/>
        <v/>
      </c>
      <c r="BC16" t="str">
        <f t="shared" si="54"/>
        <v/>
      </c>
      <c r="BD16" t="str">
        <f t="shared" si="55"/>
        <v/>
      </c>
      <c r="BE16" t="str">
        <f t="shared" si="56"/>
        <v>Statisztika II. (, web)</v>
      </c>
      <c r="BF16" s="2">
        <v>905</v>
      </c>
      <c r="BG16" s="2">
        <v>1</v>
      </c>
      <c r="BH16" s="18">
        <f>VLOOKUP(BF16,segéd!$F$9:$G$41,2,FALSE)</f>
        <v>46270</v>
      </c>
      <c r="BI16" s="2" t="str">
        <f>VLOOKUP(BG16,segéd!$F$1:$G$7,2,FALSE)</f>
        <v>8.00-9.30</v>
      </c>
      <c r="BJ16" t="s">
        <v>31</v>
      </c>
      <c r="BK16" s="20" t="s">
        <v>36</v>
      </c>
      <c r="BL16" t="s">
        <v>194</v>
      </c>
      <c r="BM16" s="2">
        <v>208</v>
      </c>
      <c r="BN16" s="2"/>
      <c r="BO16" s="2" t="s">
        <v>117</v>
      </c>
      <c r="BP16" s="33" t="s">
        <v>731</v>
      </c>
      <c r="BQ16" s="2">
        <f t="shared" si="57"/>
        <v>45</v>
      </c>
      <c r="BR16" s="2">
        <f>IF(BM16="","",IFERROR(VLOOKUP(BJ16,segéd!T:U,2,FALSE),"x"))</f>
        <v>45</v>
      </c>
      <c r="BS16" s="2" t="str">
        <f>IF(BN16="","",IFERROR(VLOOKUP(BJ16,segéd!O:P,2,FALSE),"x"))</f>
        <v/>
      </c>
      <c r="BT16" s="2"/>
      <c r="BU16" s="2"/>
      <c r="BV16" s="2"/>
      <c r="BW16" s="2"/>
      <c r="BX16" s="2"/>
      <c r="BY16" s="2"/>
      <c r="BZ16" s="2">
        <v>15</v>
      </c>
      <c r="CA16" s="2">
        <v>37</v>
      </c>
      <c r="CB16" s="2">
        <v>8</v>
      </c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</row>
    <row r="17" spans="1:120" s="1" customFormat="1" x14ac:dyDescent="0.3">
      <c r="A17" t="str">
        <f t="shared" si="0"/>
        <v>9051</v>
      </c>
      <c r="B17" t="str">
        <f t="shared" si="1"/>
        <v xml:space="preserve">Számítógéppel segített gy. és m. alapjai - Molnár László (web) </v>
      </c>
      <c r="C17" t="str">
        <f t="shared" si="2"/>
        <v>39051</v>
      </c>
      <c r="D17" t="str">
        <f t="shared" si="3"/>
        <v>Számítógéppel segített gy. és m. alapjai - Molnár László (web) 9</v>
      </c>
      <c r="E17" t="str">
        <f t="shared" si="4"/>
        <v>Molnár László9051</v>
      </c>
      <c r="F17" t="str">
        <f t="shared" si="5"/>
        <v>Számítógéppel segített gy. és m. alapjai (Tb. 3, web)</v>
      </c>
      <c r="G17" t="str">
        <f t="shared" si="6"/>
        <v/>
      </c>
      <c r="H17" t="str">
        <f t="shared" si="7"/>
        <v/>
      </c>
      <c r="I17" t="str">
        <f t="shared" si="8"/>
        <v/>
      </c>
      <c r="J17" t="str">
        <f t="shared" si="9"/>
        <v/>
      </c>
      <c r="K17" t="str">
        <f t="shared" si="10"/>
        <v/>
      </c>
      <c r="L17" t="str">
        <f t="shared" si="11"/>
        <v/>
      </c>
      <c r="M17" t="str">
        <f t="shared" si="12"/>
        <v/>
      </c>
      <c r="N17" t="str">
        <f t="shared" si="13"/>
        <v/>
      </c>
      <c r="O17" t="str">
        <f t="shared" si="14"/>
        <v/>
      </c>
      <c r="P17" t="str">
        <f t="shared" si="15"/>
        <v/>
      </c>
      <c r="Q17" t="str">
        <f t="shared" si="16"/>
        <v/>
      </c>
      <c r="R17" t="str">
        <f t="shared" si="17"/>
        <v/>
      </c>
      <c r="S17" t="str">
        <f t="shared" si="18"/>
        <v/>
      </c>
      <c r="T17" t="str">
        <f t="shared" si="19"/>
        <v/>
      </c>
      <c r="U17" t="str">
        <f t="shared" si="20"/>
        <v/>
      </c>
      <c r="V17" t="str">
        <f t="shared" si="21"/>
        <v/>
      </c>
      <c r="W17" t="str">
        <f t="shared" si="22"/>
        <v/>
      </c>
      <c r="X17" t="str">
        <f t="shared" si="23"/>
        <v/>
      </c>
      <c r="Y17" t="str">
        <f t="shared" si="24"/>
        <v/>
      </c>
      <c r="Z17" t="str">
        <f t="shared" si="25"/>
        <v/>
      </c>
      <c r="AA17" t="str">
        <f t="shared" si="26"/>
        <v>Számítógéppel segített gy. és m. alapjai (, web)</v>
      </c>
      <c r="AB17" t="str">
        <f t="shared" si="27"/>
        <v/>
      </c>
      <c r="AC17" t="str">
        <f t="shared" si="28"/>
        <v/>
      </c>
      <c r="AD17" t="str">
        <f t="shared" si="29"/>
        <v/>
      </c>
      <c r="AE17" t="str">
        <f t="shared" si="30"/>
        <v/>
      </c>
      <c r="AF17" t="str">
        <f t="shared" si="31"/>
        <v/>
      </c>
      <c r="AG17" t="str">
        <f t="shared" si="32"/>
        <v/>
      </c>
      <c r="AH17" t="str">
        <f t="shared" si="33"/>
        <v/>
      </c>
      <c r="AI17" t="str">
        <f t="shared" si="34"/>
        <v/>
      </c>
      <c r="AJ17" t="str">
        <f t="shared" si="35"/>
        <v>9051</v>
      </c>
      <c r="AK17" t="str">
        <f t="shared" si="36"/>
        <v/>
      </c>
      <c r="AL17" t="str">
        <f t="shared" si="37"/>
        <v/>
      </c>
      <c r="AM17" t="str">
        <f t="shared" si="38"/>
        <v/>
      </c>
      <c r="AN17" t="str">
        <f t="shared" si="39"/>
        <v/>
      </c>
      <c r="AO17" t="str">
        <f t="shared" si="40"/>
        <v/>
      </c>
      <c r="AP17" t="str">
        <f t="shared" si="41"/>
        <v/>
      </c>
      <c r="AQ17" t="str">
        <f t="shared" si="42"/>
        <v/>
      </c>
      <c r="AR17" t="str">
        <f t="shared" si="43"/>
        <v/>
      </c>
      <c r="AS17" t="str">
        <f t="shared" si="44"/>
        <v/>
      </c>
      <c r="AT17" t="str">
        <f t="shared" si="45"/>
        <v/>
      </c>
      <c r="AU17" t="str">
        <f t="shared" si="46"/>
        <v/>
      </c>
      <c r="AV17" t="str">
        <f t="shared" si="47"/>
        <v/>
      </c>
      <c r="AW17" t="str">
        <f t="shared" si="48"/>
        <v/>
      </c>
      <c r="AX17" t="str">
        <f t="shared" si="49"/>
        <v/>
      </c>
      <c r="AY17" t="str">
        <f t="shared" si="50"/>
        <v/>
      </c>
      <c r="AZ17" t="str">
        <f t="shared" si="51"/>
        <v/>
      </c>
      <c r="BA17" t="str">
        <f t="shared" si="52"/>
        <v/>
      </c>
      <c r="BB17" t="str">
        <f t="shared" si="53"/>
        <v/>
      </c>
      <c r="BC17" t="str">
        <f t="shared" si="54"/>
        <v/>
      </c>
      <c r="BD17" t="str">
        <f t="shared" si="55"/>
        <v/>
      </c>
      <c r="BE17" t="str">
        <f t="shared" si="56"/>
        <v>Számítógéppel segített gy. és m. alapjai (3, web)</v>
      </c>
      <c r="BF17" s="2">
        <v>905</v>
      </c>
      <c r="BG17" s="2">
        <v>1</v>
      </c>
      <c r="BH17" s="18">
        <f>VLOOKUP(BF17,segéd!$F$9:$G$41,2,FALSE)</f>
        <v>46270</v>
      </c>
      <c r="BI17" s="2" t="str">
        <f>VLOOKUP(BG17,segéd!$F$1:$G$7,2,FALSE)</f>
        <v>8.00-9.30</v>
      </c>
      <c r="BJ17" t="s">
        <v>298</v>
      </c>
      <c r="BK17" s="20" t="s">
        <v>48</v>
      </c>
      <c r="BL17" t="s">
        <v>114</v>
      </c>
      <c r="BM17" s="2"/>
      <c r="BN17" s="2">
        <v>3</v>
      </c>
      <c r="BO17" s="2" t="s">
        <v>117</v>
      </c>
      <c r="BP17" s="33" t="s">
        <v>594</v>
      </c>
      <c r="BQ17" s="2">
        <f t="shared" si="57"/>
        <v>9</v>
      </c>
      <c r="BR17" s="2" t="str">
        <f>IF(BM17="","",IFERROR(VLOOKUP(BJ17,segéd!T:U,2,FALSE),"x"))</f>
        <v/>
      </c>
      <c r="BS17" s="2">
        <f>IF(BN17="","",IFERROR(VLOOKUP(BJ17,segéd!O:P,2,FALSE),"x"))</f>
        <v>9</v>
      </c>
      <c r="BT17" s="19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19"/>
      <c r="CR17" s="19"/>
      <c r="CS17" s="2"/>
      <c r="CT17" s="2"/>
      <c r="CU17" s="2"/>
      <c r="CV17" s="2">
        <v>7</v>
      </c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</row>
    <row r="18" spans="1:120" s="1" customFormat="1" x14ac:dyDescent="0.3">
      <c r="A18" t="str">
        <f t="shared" si="0"/>
        <v>9051</v>
      </c>
      <c r="B18" t="str">
        <f t="shared" si="1"/>
        <v xml:space="preserve">Számvitel III. - Labossa Ildikó (web) </v>
      </c>
      <c r="C18" t="str">
        <f t="shared" si="2"/>
        <v>2179051</v>
      </c>
      <c r="D18" t="str">
        <f t="shared" si="3"/>
        <v>Számvitel III. - Labossa Ildikó (web) 24</v>
      </c>
      <c r="E18" t="str">
        <f t="shared" si="4"/>
        <v>Labossa Ildikó9051</v>
      </c>
      <c r="F18" t="str">
        <f t="shared" si="5"/>
        <v>Számvitel III. (Tb. 217, web)</v>
      </c>
      <c r="G18" t="str">
        <f t="shared" si="6"/>
        <v/>
      </c>
      <c r="H18" t="str">
        <f t="shared" si="7"/>
        <v/>
      </c>
      <c r="I18" t="str">
        <f t="shared" si="8"/>
        <v/>
      </c>
      <c r="J18" t="str">
        <f t="shared" si="9"/>
        <v/>
      </c>
      <c r="K18" t="str">
        <f t="shared" si="10"/>
        <v/>
      </c>
      <c r="L18" t="str">
        <f t="shared" si="11"/>
        <v/>
      </c>
      <c r="M18" t="str">
        <f t="shared" si="12"/>
        <v/>
      </c>
      <c r="N18" t="str">
        <f t="shared" si="13"/>
        <v/>
      </c>
      <c r="O18" t="str">
        <f t="shared" si="14"/>
        <v/>
      </c>
      <c r="P18" t="str">
        <f t="shared" si="15"/>
        <v/>
      </c>
      <c r="Q18" t="str">
        <f t="shared" si="16"/>
        <v/>
      </c>
      <c r="R18" t="str">
        <f t="shared" si="17"/>
        <v/>
      </c>
      <c r="S18" t="str">
        <f t="shared" si="18"/>
        <v/>
      </c>
      <c r="T18" t="str">
        <f t="shared" si="19"/>
        <v/>
      </c>
      <c r="U18" t="str">
        <f t="shared" si="20"/>
        <v/>
      </c>
      <c r="V18" t="str">
        <f t="shared" si="21"/>
        <v/>
      </c>
      <c r="W18" t="str">
        <f t="shared" si="22"/>
        <v/>
      </c>
      <c r="X18" t="str">
        <f t="shared" si="23"/>
        <v/>
      </c>
      <c r="Y18" t="str">
        <f t="shared" si="24"/>
        <v/>
      </c>
      <c r="Z18" t="str">
        <f t="shared" si="25"/>
        <v/>
      </c>
      <c r="AA18" t="str">
        <f t="shared" si="26"/>
        <v>Számvitel III. (, web)</v>
      </c>
      <c r="AB18" t="str">
        <f t="shared" si="27"/>
        <v/>
      </c>
      <c r="AC18" t="str">
        <f t="shared" si="28"/>
        <v/>
      </c>
      <c r="AD18" t="str">
        <f t="shared" si="29"/>
        <v/>
      </c>
      <c r="AE18" t="str">
        <f t="shared" si="30"/>
        <v/>
      </c>
      <c r="AF18" t="str">
        <f t="shared" si="31"/>
        <v/>
      </c>
      <c r="AG18" t="str">
        <f t="shared" si="32"/>
        <v/>
      </c>
      <c r="AH18" t="str">
        <f t="shared" si="33"/>
        <v/>
      </c>
      <c r="AI18" t="str">
        <f t="shared" si="34"/>
        <v/>
      </c>
      <c r="AJ18" t="str">
        <f t="shared" si="35"/>
        <v/>
      </c>
      <c r="AK18" t="str">
        <f t="shared" si="36"/>
        <v/>
      </c>
      <c r="AL18" t="str">
        <f t="shared" si="37"/>
        <v/>
      </c>
      <c r="AM18" t="str">
        <f t="shared" si="38"/>
        <v/>
      </c>
      <c r="AN18" t="str">
        <f t="shared" si="39"/>
        <v>9051</v>
      </c>
      <c r="AO18" t="str">
        <f t="shared" si="40"/>
        <v>9051</v>
      </c>
      <c r="AP18" t="str">
        <f t="shared" si="41"/>
        <v>9051</v>
      </c>
      <c r="AQ18" t="str">
        <f t="shared" si="42"/>
        <v/>
      </c>
      <c r="AR18" t="str">
        <f t="shared" si="43"/>
        <v/>
      </c>
      <c r="AS18" t="str">
        <f t="shared" si="44"/>
        <v/>
      </c>
      <c r="AT18" t="str">
        <f t="shared" si="45"/>
        <v/>
      </c>
      <c r="AU18" t="str">
        <f t="shared" si="46"/>
        <v/>
      </c>
      <c r="AV18" t="str">
        <f t="shared" si="47"/>
        <v/>
      </c>
      <c r="AW18" t="str">
        <f t="shared" si="48"/>
        <v/>
      </c>
      <c r="AX18" t="str">
        <f t="shared" si="49"/>
        <v/>
      </c>
      <c r="AY18" t="str">
        <f t="shared" si="50"/>
        <v/>
      </c>
      <c r="AZ18" t="str">
        <f t="shared" si="51"/>
        <v/>
      </c>
      <c r="BA18" t="str">
        <f t="shared" si="52"/>
        <v/>
      </c>
      <c r="BB18" t="str">
        <f t="shared" si="53"/>
        <v/>
      </c>
      <c r="BC18" t="str">
        <f t="shared" si="54"/>
        <v/>
      </c>
      <c r="BD18" t="str">
        <f t="shared" si="55"/>
        <v/>
      </c>
      <c r="BE18" t="str">
        <f t="shared" si="56"/>
        <v>Számvitel III. (217, web)</v>
      </c>
      <c r="BF18" s="2">
        <v>905</v>
      </c>
      <c r="BG18" s="2">
        <v>1</v>
      </c>
      <c r="BH18" s="18">
        <f>VLOOKUP(BF18,segéd!$F$9:$G$41,2,FALSE)</f>
        <v>46270</v>
      </c>
      <c r="BI18" s="2" t="str">
        <f>VLOOKUP(BG18,segéd!$F$1:$G$7,2,FALSE)</f>
        <v>8.00-9.30</v>
      </c>
      <c r="BJ18" t="s">
        <v>93</v>
      </c>
      <c r="BK18" s="20" t="s">
        <v>220</v>
      </c>
      <c r="BL18" t="s">
        <v>191</v>
      </c>
      <c r="BM18" s="2"/>
      <c r="BN18" s="2">
        <v>217</v>
      </c>
      <c r="BO18" s="2" t="s">
        <v>117</v>
      </c>
      <c r="BP18" s="33" t="s">
        <v>595</v>
      </c>
      <c r="BQ18" s="2">
        <f t="shared" si="57"/>
        <v>24</v>
      </c>
      <c r="BR18" s="2" t="str">
        <f>IF(BM18="","",IFERROR(VLOOKUP(BJ18,segéd!T:U,2,FALSE),"x"))</f>
        <v/>
      </c>
      <c r="BS18" s="2">
        <f>IF(BN18="","",IFERROR(VLOOKUP(BJ18,segéd!O:P,2,FALSE),"x"))</f>
        <v>24</v>
      </c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>
        <v>3</v>
      </c>
      <c r="DA18" s="2">
        <v>7</v>
      </c>
      <c r="DB18" s="2">
        <v>8</v>
      </c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</row>
    <row r="19" spans="1:120" s="1" customFormat="1" x14ac:dyDescent="0.3">
      <c r="A19" t="str">
        <f t="shared" si="0"/>
        <v>2059051</v>
      </c>
      <c r="B19" t="str">
        <f t="shared" si="1"/>
        <v>Számvitel III. - Péter Sára (web) 24</v>
      </c>
      <c r="C19" t="str">
        <f t="shared" si="2"/>
        <v>9051</v>
      </c>
      <c r="D19" t="str">
        <f t="shared" si="3"/>
        <v xml:space="preserve">Számvitel III. - Péter Sára (web) </v>
      </c>
      <c r="E19" t="str">
        <f t="shared" si="4"/>
        <v>Péter Sára9051</v>
      </c>
      <c r="F19" t="str">
        <f t="shared" si="5"/>
        <v>Számvitel III. (Bp. 205, web)</v>
      </c>
      <c r="G19" t="str">
        <f t="shared" si="6"/>
        <v/>
      </c>
      <c r="H19" t="str">
        <f t="shared" si="7"/>
        <v/>
      </c>
      <c r="I19" t="str">
        <f t="shared" si="8"/>
        <v/>
      </c>
      <c r="J19" t="str">
        <f t="shared" si="9"/>
        <v/>
      </c>
      <c r="K19" t="str">
        <f t="shared" si="10"/>
        <v/>
      </c>
      <c r="L19" t="str">
        <f t="shared" si="11"/>
        <v/>
      </c>
      <c r="M19" t="str">
        <f t="shared" si="12"/>
        <v/>
      </c>
      <c r="N19" t="str">
        <f t="shared" si="13"/>
        <v/>
      </c>
      <c r="O19" t="str">
        <f t="shared" si="14"/>
        <v/>
      </c>
      <c r="P19" t="str">
        <f t="shared" si="15"/>
        <v/>
      </c>
      <c r="Q19" t="str">
        <f t="shared" si="16"/>
        <v/>
      </c>
      <c r="R19" t="str">
        <f t="shared" si="17"/>
        <v/>
      </c>
      <c r="S19" t="str">
        <f t="shared" si="18"/>
        <v/>
      </c>
      <c r="T19" t="str">
        <f t="shared" si="19"/>
        <v>9051</v>
      </c>
      <c r="U19" t="str">
        <f t="shared" si="20"/>
        <v>9051</v>
      </c>
      <c r="V19" t="str">
        <f t="shared" si="21"/>
        <v>9051</v>
      </c>
      <c r="W19" t="str">
        <f t="shared" si="22"/>
        <v/>
      </c>
      <c r="X19" t="str">
        <f t="shared" si="23"/>
        <v/>
      </c>
      <c r="Y19" t="str">
        <f t="shared" si="24"/>
        <v/>
      </c>
      <c r="Z19" t="str">
        <f t="shared" si="25"/>
        <v/>
      </c>
      <c r="AA19" t="str">
        <f t="shared" si="26"/>
        <v>Számvitel III. (205, web)</v>
      </c>
      <c r="AB19" t="str">
        <f t="shared" si="27"/>
        <v/>
      </c>
      <c r="AC19" t="str">
        <f t="shared" si="28"/>
        <v/>
      </c>
      <c r="AD19" t="str">
        <f t="shared" si="29"/>
        <v/>
      </c>
      <c r="AE19" t="str">
        <f t="shared" si="30"/>
        <v/>
      </c>
      <c r="AF19" t="str">
        <f t="shared" si="31"/>
        <v/>
      </c>
      <c r="AG19" t="str">
        <f t="shared" si="32"/>
        <v/>
      </c>
      <c r="AH19" t="str">
        <f t="shared" si="33"/>
        <v/>
      </c>
      <c r="AI19" t="str">
        <f t="shared" si="34"/>
        <v/>
      </c>
      <c r="AJ19" t="str">
        <f t="shared" si="35"/>
        <v/>
      </c>
      <c r="AK19" t="str">
        <f t="shared" si="36"/>
        <v/>
      </c>
      <c r="AL19" t="str">
        <f t="shared" si="37"/>
        <v/>
      </c>
      <c r="AM19" t="str">
        <f t="shared" si="38"/>
        <v/>
      </c>
      <c r="AN19" t="str">
        <f t="shared" si="39"/>
        <v/>
      </c>
      <c r="AO19" t="str">
        <f t="shared" si="40"/>
        <v/>
      </c>
      <c r="AP19" t="str">
        <f t="shared" si="41"/>
        <v/>
      </c>
      <c r="AQ19" t="str">
        <f t="shared" si="42"/>
        <v/>
      </c>
      <c r="AR19" t="str">
        <f t="shared" si="43"/>
        <v/>
      </c>
      <c r="AS19" t="str">
        <f t="shared" si="44"/>
        <v/>
      </c>
      <c r="AT19" t="str">
        <f t="shared" si="45"/>
        <v/>
      </c>
      <c r="AU19" t="str">
        <f t="shared" si="46"/>
        <v/>
      </c>
      <c r="AV19" t="str">
        <f t="shared" si="47"/>
        <v/>
      </c>
      <c r="AW19" t="str">
        <f t="shared" si="48"/>
        <v/>
      </c>
      <c r="AX19" t="str">
        <f t="shared" si="49"/>
        <v/>
      </c>
      <c r="AY19" t="str">
        <f t="shared" si="50"/>
        <v/>
      </c>
      <c r="AZ19" t="str">
        <f t="shared" si="51"/>
        <v/>
      </c>
      <c r="BA19" t="str">
        <f t="shared" si="52"/>
        <v/>
      </c>
      <c r="BB19" t="str">
        <f t="shared" si="53"/>
        <v/>
      </c>
      <c r="BC19" t="str">
        <f t="shared" si="54"/>
        <v/>
      </c>
      <c r="BD19" t="str">
        <f t="shared" si="55"/>
        <v/>
      </c>
      <c r="BE19" t="str">
        <f t="shared" si="56"/>
        <v>Számvitel III. (, web)</v>
      </c>
      <c r="BF19" s="2">
        <v>905</v>
      </c>
      <c r="BG19" s="2">
        <v>1</v>
      </c>
      <c r="BH19" s="18">
        <f>VLOOKUP(BF19,segéd!$F$9:$G$41,2,FALSE)</f>
        <v>46270</v>
      </c>
      <c r="BI19" s="2" t="str">
        <f>VLOOKUP(BG19,segéd!$F$1:$G$7,2,FALSE)</f>
        <v>8.00-9.30</v>
      </c>
      <c r="BJ19" t="s">
        <v>93</v>
      </c>
      <c r="BK19" s="20" t="s">
        <v>305</v>
      </c>
      <c r="BL19" t="s">
        <v>194</v>
      </c>
      <c r="BM19" s="2">
        <v>205</v>
      </c>
      <c r="BN19" s="2"/>
      <c r="BO19" s="2" t="s">
        <v>117</v>
      </c>
      <c r="BP19" s="33" t="s">
        <v>733</v>
      </c>
      <c r="BQ19" s="2">
        <f t="shared" si="57"/>
        <v>24</v>
      </c>
      <c r="BR19" s="2">
        <f>IF(BM19="","",IFERROR(VLOOKUP(BJ19,segéd!T:U,2,FALSE),"x"))</f>
        <v>24</v>
      </c>
      <c r="BS19" s="2" t="str">
        <f>IF(BN19="","",IFERROR(VLOOKUP(BJ19,segéd!O:P,2,FALSE),"x"))</f>
        <v/>
      </c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>
        <v>6</v>
      </c>
      <c r="CH19" s="2">
        <v>6</v>
      </c>
      <c r="CI19" s="2">
        <v>7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</row>
    <row r="20" spans="1:120" s="1" customFormat="1" x14ac:dyDescent="0.3">
      <c r="A20" t="str">
        <f t="shared" si="0"/>
        <v>2079051</v>
      </c>
      <c r="B20" t="str">
        <f t="shared" si="1"/>
        <v>Turisztikai szoftverek - Krompaszky Gábor (gépterem, web) 3</v>
      </c>
      <c r="C20" t="str">
        <f t="shared" si="2"/>
        <v>9051</v>
      </c>
      <c r="D20" t="str">
        <f t="shared" si="3"/>
        <v xml:space="preserve">Turisztikai szoftverek - Krompaszky Gábor (gépterem, web) </v>
      </c>
      <c r="E20" t="str">
        <f t="shared" si="4"/>
        <v>Krompaszky Gábor9051</v>
      </c>
      <c r="F20" t="str">
        <f t="shared" si="5"/>
        <v>Turisztikai szoftverek (Bp. 207, gépterem, web)</v>
      </c>
      <c r="G20" t="str">
        <f t="shared" si="6"/>
        <v/>
      </c>
      <c r="H20" t="str">
        <f t="shared" si="7"/>
        <v/>
      </c>
      <c r="I20" t="str">
        <f t="shared" si="8"/>
        <v/>
      </c>
      <c r="J20" t="str">
        <f t="shared" si="9"/>
        <v/>
      </c>
      <c r="K20" t="str">
        <f t="shared" si="10"/>
        <v/>
      </c>
      <c r="L20" t="str">
        <f t="shared" si="11"/>
        <v/>
      </c>
      <c r="M20" t="str">
        <f t="shared" si="12"/>
        <v/>
      </c>
      <c r="N20" t="str">
        <f t="shared" si="13"/>
        <v/>
      </c>
      <c r="O20" t="str">
        <f t="shared" si="14"/>
        <v/>
      </c>
      <c r="P20" t="str">
        <f t="shared" si="15"/>
        <v/>
      </c>
      <c r="Q20" t="str">
        <f t="shared" si="16"/>
        <v/>
      </c>
      <c r="R20" t="str">
        <f t="shared" si="17"/>
        <v/>
      </c>
      <c r="S20" t="str">
        <f t="shared" si="18"/>
        <v/>
      </c>
      <c r="T20" t="str">
        <f t="shared" si="19"/>
        <v/>
      </c>
      <c r="U20" t="str">
        <f t="shared" si="20"/>
        <v/>
      </c>
      <c r="V20" t="str">
        <f t="shared" si="21"/>
        <v/>
      </c>
      <c r="W20" t="str">
        <f t="shared" si="22"/>
        <v/>
      </c>
      <c r="X20" t="str">
        <f t="shared" si="23"/>
        <v/>
      </c>
      <c r="Y20" t="str">
        <f t="shared" si="24"/>
        <v/>
      </c>
      <c r="Z20" t="str">
        <f t="shared" si="25"/>
        <v>9051</v>
      </c>
      <c r="AA20" t="str">
        <f t="shared" si="26"/>
        <v>Turisztikai szoftverek (207, gépterem, web)</v>
      </c>
      <c r="AB20" t="str">
        <f t="shared" si="27"/>
        <v/>
      </c>
      <c r="AC20" t="str">
        <f t="shared" si="28"/>
        <v/>
      </c>
      <c r="AD20" t="str">
        <f t="shared" si="29"/>
        <v/>
      </c>
      <c r="AE20" t="str">
        <f t="shared" si="30"/>
        <v/>
      </c>
      <c r="AF20" t="str">
        <f t="shared" si="31"/>
        <v/>
      </c>
      <c r="AG20" t="str">
        <f t="shared" si="32"/>
        <v/>
      </c>
      <c r="AH20" t="str">
        <f t="shared" si="33"/>
        <v/>
      </c>
      <c r="AI20" t="str">
        <f t="shared" si="34"/>
        <v/>
      </c>
      <c r="AJ20" t="str">
        <f t="shared" si="35"/>
        <v/>
      </c>
      <c r="AK20" t="str">
        <f t="shared" si="36"/>
        <v/>
      </c>
      <c r="AL20" t="str">
        <f t="shared" si="37"/>
        <v/>
      </c>
      <c r="AM20" t="str">
        <f t="shared" si="38"/>
        <v/>
      </c>
      <c r="AN20" t="str">
        <f t="shared" si="39"/>
        <v/>
      </c>
      <c r="AO20" t="str">
        <f t="shared" si="40"/>
        <v/>
      </c>
      <c r="AP20" t="str">
        <f t="shared" si="41"/>
        <v/>
      </c>
      <c r="AQ20" t="str">
        <f t="shared" si="42"/>
        <v/>
      </c>
      <c r="AR20" t="str">
        <f t="shared" si="43"/>
        <v/>
      </c>
      <c r="AS20" t="str">
        <f t="shared" si="44"/>
        <v/>
      </c>
      <c r="AT20" t="str">
        <f t="shared" si="45"/>
        <v/>
      </c>
      <c r="AU20" t="str">
        <f t="shared" si="46"/>
        <v/>
      </c>
      <c r="AV20" t="str">
        <f t="shared" si="47"/>
        <v/>
      </c>
      <c r="AW20" t="str">
        <f t="shared" si="48"/>
        <v/>
      </c>
      <c r="AX20" t="str">
        <f t="shared" si="49"/>
        <v/>
      </c>
      <c r="AY20" t="str">
        <f t="shared" si="50"/>
        <v/>
      </c>
      <c r="AZ20" t="str">
        <f t="shared" si="51"/>
        <v/>
      </c>
      <c r="BA20" t="str">
        <f t="shared" si="52"/>
        <v/>
      </c>
      <c r="BB20" t="str">
        <f t="shared" si="53"/>
        <v/>
      </c>
      <c r="BC20" t="str">
        <f t="shared" si="54"/>
        <v/>
      </c>
      <c r="BD20" t="str">
        <f t="shared" si="55"/>
        <v/>
      </c>
      <c r="BE20" t="str">
        <f t="shared" si="56"/>
        <v>Turisztikai szoftverek (, gépterem, web)</v>
      </c>
      <c r="BF20" s="2">
        <v>905</v>
      </c>
      <c r="BG20" s="2">
        <v>1</v>
      </c>
      <c r="BH20" s="18">
        <f>VLOOKUP(BF20,segéd!$F$9:$G$41,2,FALSE)</f>
        <v>46270</v>
      </c>
      <c r="BI20" s="2" t="str">
        <f>VLOOKUP(BG20,segéd!$F$1:$G$7,2,FALSE)</f>
        <v>8.00-9.30</v>
      </c>
      <c r="BJ20" t="s">
        <v>522</v>
      </c>
      <c r="BK20" s="20" t="s">
        <v>535</v>
      </c>
      <c r="BL20" t="s">
        <v>194</v>
      </c>
      <c r="BM20" s="2">
        <v>207</v>
      </c>
      <c r="BN20" s="2"/>
      <c r="BO20" s="2" t="s">
        <v>216</v>
      </c>
      <c r="BP20" s="33" t="s">
        <v>596</v>
      </c>
      <c r="BQ20" s="2">
        <f t="shared" si="57"/>
        <v>3</v>
      </c>
      <c r="BR20" s="2">
        <f>IF(BM20="","",IFERROR(VLOOKUP(BJ20,segéd!T:U,2,FALSE),"x"))</f>
        <v>3</v>
      </c>
      <c r="BS20" s="2" t="str">
        <f>IF(BN20="","",IFERROR(VLOOKUP(BJ20,segéd!O:P,2,FALSE),"x"))</f>
        <v/>
      </c>
      <c r="BT20" s="19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>
        <v>5</v>
      </c>
      <c r="CN20" s="2"/>
      <c r="CO20" s="2"/>
      <c r="CP20" s="2"/>
      <c r="CQ20" s="19"/>
      <c r="CR20" s="19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</row>
    <row r="21" spans="1:120" s="1" customFormat="1" x14ac:dyDescent="0.3">
      <c r="A21" t="str">
        <f t="shared" si="0"/>
        <v>9052</v>
      </c>
      <c r="B21" t="str">
        <f t="shared" si="1"/>
        <v xml:space="preserve">Analóg és digitális elekt. - Böcz Gábor (web) </v>
      </c>
      <c r="C21" t="str">
        <f t="shared" si="2"/>
        <v>6019052</v>
      </c>
      <c r="D21" t="str">
        <f t="shared" si="3"/>
        <v>Analóg és digitális elekt. - Böcz Gábor (web) 103</v>
      </c>
      <c r="E21" t="str">
        <f t="shared" si="4"/>
        <v>Böcz Gábor9052</v>
      </c>
      <c r="F21" t="str">
        <f t="shared" si="5"/>
        <v>Analóg és digitális elekt. (Tb. 601, web)</v>
      </c>
      <c r="G21" t="str">
        <f t="shared" si="6"/>
        <v/>
      </c>
      <c r="H21" t="str">
        <f t="shared" si="7"/>
        <v/>
      </c>
      <c r="I21" t="str">
        <f t="shared" si="8"/>
        <v/>
      </c>
      <c r="J21" t="str">
        <f t="shared" si="9"/>
        <v/>
      </c>
      <c r="K21" t="str">
        <f t="shared" si="10"/>
        <v/>
      </c>
      <c r="L21" t="str">
        <f t="shared" si="11"/>
        <v/>
      </c>
      <c r="M21" t="str">
        <f t="shared" si="12"/>
        <v/>
      </c>
      <c r="N21" t="str">
        <f t="shared" si="13"/>
        <v/>
      </c>
      <c r="O21" t="str">
        <f t="shared" si="14"/>
        <v/>
      </c>
      <c r="P21" t="str">
        <f t="shared" si="15"/>
        <v/>
      </c>
      <c r="Q21" t="str">
        <f t="shared" si="16"/>
        <v/>
      </c>
      <c r="R21" t="str">
        <f t="shared" si="17"/>
        <v/>
      </c>
      <c r="S21" t="str">
        <f t="shared" si="18"/>
        <v/>
      </c>
      <c r="T21" t="str">
        <f t="shared" si="19"/>
        <v/>
      </c>
      <c r="U21" t="str">
        <f t="shared" si="20"/>
        <v/>
      </c>
      <c r="V21" t="str">
        <f t="shared" si="21"/>
        <v/>
      </c>
      <c r="W21" t="str">
        <f t="shared" si="22"/>
        <v/>
      </c>
      <c r="X21" t="str">
        <f t="shared" si="23"/>
        <v/>
      </c>
      <c r="Y21" t="str">
        <f t="shared" si="24"/>
        <v/>
      </c>
      <c r="Z21" t="str">
        <f t="shared" si="25"/>
        <v/>
      </c>
      <c r="AA21" t="str">
        <f t="shared" si="26"/>
        <v>Analóg és digitális elekt. (, web)</v>
      </c>
      <c r="AB21" t="str">
        <f t="shared" si="27"/>
        <v/>
      </c>
      <c r="AC21" t="str">
        <f t="shared" si="28"/>
        <v/>
      </c>
      <c r="AD21" t="str">
        <f t="shared" si="29"/>
        <v/>
      </c>
      <c r="AE21" t="str">
        <f t="shared" si="30"/>
        <v/>
      </c>
      <c r="AF21" t="str">
        <f t="shared" si="31"/>
        <v/>
      </c>
      <c r="AG21" t="str">
        <f t="shared" si="32"/>
        <v/>
      </c>
      <c r="AH21" t="str">
        <f t="shared" si="33"/>
        <v/>
      </c>
      <c r="AI21" t="str">
        <f t="shared" si="34"/>
        <v/>
      </c>
      <c r="AJ21" t="str">
        <f t="shared" si="35"/>
        <v/>
      </c>
      <c r="AK21" t="str">
        <f t="shared" si="36"/>
        <v/>
      </c>
      <c r="AL21" t="str">
        <f t="shared" si="37"/>
        <v>9052</v>
      </c>
      <c r="AM21" t="str">
        <f t="shared" si="38"/>
        <v/>
      </c>
      <c r="AN21" t="str">
        <f t="shared" si="39"/>
        <v/>
      </c>
      <c r="AO21" t="str">
        <f t="shared" si="40"/>
        <v/>
      </c>
      <c r="AP21" t="str">
        <f t="shared" si="41"/>
        <v/>
      </c>
      <c r="AQ21" t="str">
        <f t="shared" si="42"/>
        <v/>
      </c>
      <c r="AR21" t="str">
        <f t="shared" si="43"/>
        <v/>
      </c>
      <c r="AS21" t="str">
        <f t="shared" si="44"/>
        <v/>
      </c>
      <c r="AT21" t="str">
        <f t="shared" si="45"/>
        <v>9052</v>
      </c>
      <c r="AU21" t="str">
        <f t="shared" si="46"/>
        <v>9052</v>
      </c>
      <c r="AV21" t="str">
        <f t="shared" si="47"/>
        <v>9052</v>
      </c>
      <c r="AW21" t="str">
        <f t="shared" si="48"/>
        <v/>
      </c>
      <c r="AX21" t="str">
        <f t="shared" si="49"/>
        <v/>
      </c>
      <c r="AY21" t="str">
        <f t="shared" si="50"/>
        <v/>
      </c>
      <c r="AZ21" t="str">
        <f t="shared" si="51"/>
        <v/>
      </c>
      <c r="BA21" t="str">
        <f t="shared" si="52"/>
        <v/>
      </c>
      <c r="BB21" t="str">
        <f t="shared" si="53"/>
        <v/>
      </c>
      <c r="BC21" t="str">
        <f t="shared" si="54"/>
        <v/>
      </c>
      <c r="BD21" t="str">
        <f t="shared" si="55"/>
        <v/>
      </c>
      <c r="BE21" t="str">
        <f t="shared" si="56"/>
        <v>Analóg és digitális elekt. (601, web)</v>
      </c>
      <c r="BF21" s="2">
        <v>905</v>
      </c>
      <c r="BG21" s="2">
        <v>2</v>
      </c>
      <c r="BH21" s="18">
        <f>VLOOKUP(BF21,segéd!$F$9:$G$41,2,FALSE)</f>
        <v>46270</v>
      </c>
      <c r="BI21" s="2" t="str">
        <f>VLOOKUP(BG21,segéd!$F$1:$G$7,2,FALSE)</f>
        <v>9.45-11.15</v>
      </c>
      <c r="BJ21" t="s">
        <v>109</v>
      </c>
      <c r="BK21" s="20" t="s">
        <v>540</v>
      </c>
      <c r="BL21" t="s">
        <v>191</v>
      </c>
      <c r="BM21" s="2"/>
      <c r="BN21" s="2">
        <v>601</v>
      </c>
      <c r="BO21" s="2" t="s">
        <v>117</v>
      </c>
      <c r="BP21" s="33" t="s">
        <v>586</v>
      </c>
      <c r="BQ21" s="2">
        <f t="shared" si="57"/>
        <v>103</v>
      </c>
      <c r="BR21" s="2" t="str">
        <f>IF(BM21="","",IFERROR(VLOOKUP(BJ21,segéd!T:U,2,FALSE),"x"))</f>
        <v/>
      </c>
      <c r="BS21" s="2">
        <f>IF(BN21="","",IFERROR(VLOOKUP(BJ21,segéd!O:P,2,FALSE),"x"))</f>
        <v>103</v>
      </c>
      <c r="BT21" s="19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19"/>
      <c r="CR21" s="19"/>
      <c r="CS21" s="2"/>
      <c r="CT21" s="2"/>
      <c r="CU21" s="2"/>
      <c r="CV21" s="2"/>
      <c r="CW21" s="2"/>
      <c r="CX21" s="2">
        <v>56</v>
      </c>
      <c r="CY21" s="2"/>
      <c r="CZ21" s="2"/>
      <c r="DA21" s="2"/>
      <c r="DB21" s="2"/>
      <c r="DC21" s="2"/>
      <c r="DD21" s="2"/>
      <c r="DE21" s="2"/>
      <c r="DF21" s="2">
        <v>27</v>
      </c>
      <c r="DG21" s="2">
        <v>8</v>
      </c>
      <c r="DH21" s="2">
        <v>13</v>
      </c>
      <c r="DI21" s="2"/>
      <c r="DJ21" s="2"/>
      <c r="DK21" s="2"/>
      <c r="DL21" s="2"/>
      <c r="DM21" s="2"/>
      <c r="DN21" s="2"/>
      <c r="DO21" s="2"/>
      <c r="DP21" s="2"/>
    </row>
    <row r="22" spans="1:120" s="1" customFormat="1" x14ac:dyDescent="0.3">
      <c r="A22" t="str">
        <f t="shared" si="0"/>
        <v>9052</v>
      </c>
      <c r="B22" t="str">
        <f t="shared" si="1"/>
        <v xml:space="preserve">Anyagismeret a gyakorlatban - Szabó Veronika Anna (web) </v>
      </c>
      <c r="C22" t="str">
        <f t="shared" si="2"/>
        <v>2169052</v>
      </c>
      <c r="D22" t="str">
        <f t="shared" si="3"/>
        <v>Anyagismeret a gyakorlatban - Szabó Veronika Anna (web) 15</v>
      </c>
      <c r="E22" t="str">
        <f t="shared" si="4"/>
        <v>Szabó Veronika Anna9052</v>
      </c>
      <c r="F22" t="str">
        <f t="shared" si="5"/>
        <v>Anyagismeret a gyakorlatban (Tb. 216, web)</v>
      </c>
      <c r="G22" t="str">
        <f t="shared" si="6"/>
        <v/>
      </c>
      <c r="H22" t="str">
        <f t="shared" si="7"/>
        <v/>
      </c>
      <c r="I22" t="str">
        <f t="shared" si="8"/>
        <v/>
      </c>
      <c r="J22" t="str">
        <f t="shared" si="9"/>
        <v/>
      </c>
      <c r="K22" t="str">
        <f t="shared" si="10"/>
        <v/>
      </c>
      <c r="L22" t="str">
        <f t="shared" si="11"/>
        <v/>
      </c>
      <c r="M22" t="str">
        <f t="shared" si="12"/>
        <v/>
      </c>
      <c r="N22" t="str">
        <f t="shared" si="13"/>
        <v/>
      </c>
      <c r="O22" t="str">
        <f t="shared" si="14"/>
        <v/>
      </c>
      <c r="P22" t="str">
        <f t="shared" si="15"/>
        <v/>
      </c>
      <c r="Q22" t="str">
        <f t="shared" si="16"/>
        <v/>
      </c>
      <c r="R22" t="str">
        <f t="shared" si="17"/>
        <v/>
      </c>
      <c r="S22" t="str">
        <f t="shared" si="18"/>
        <v/>
      </c>
      <c r="T22" t="str">
        <f t="shared" si="19"/>
        <v/>
      </c>
      <c r="U22" t="str">
        <f t="shared" si="20"/>
        <v/>
      </c>
      <c r="V22" t="str">
        <f t="shared" si="21"/>
        <v/>
      </c>
      <c r="W22" t="str">
        <f t="shared" si="22"/>
        <v/>
      </c>
      <c r="X22" t="str">
        <f t="shared" si="23"/>
        <v/>
      </c>
      <c r="Y22" t="str">
        <f t="shared" si="24"/>
        <v/>
      </c>
      <c r="Z22" t="str">
        <f t="shared" si="25"/>
        <v/>
      </c>
      <c r="AA22" t="str">
        <f t="shared" si="26"/>
        <v>Anyagismeret a gyakorlatban (, web)</v>
      </c>
      <c r="AB22" t="str">
        <f t="shared" si="27"/>
        <v/>
      </c>
      <c r="AC22" t="str">
        <f t="shared" si="28"/>
        <v/>
      </c>
      <c r="AD22" t="str">
        <f t="shared" si="29"/>
        <v>9052</v>
      </c>
      <c r="AE22" t="str">
        <f t="shared" si="30"/>
        <v/>
      </c>
      <c r="AF22" t="str">
        <f t="shared" si="31"/>
        <v/>
      </c>
      <c r="AG22" t="str">
        <f t="shared" si="32"/>
        <v/>
      </c>
      <c r="AH22" t="str">
        <f t="shared" si="33"/>
        <v/>
      </c>
      <c r="AI22" t="str">
        <f t="shared" si="34"/>
        <v/>
      </c>
      <c r="AJ22" t="str">
        <f t="shared" si="35"/>
        <v/>
      </c>
      <c r="AK22" t="str">
        <f t="shared" si="36"/>
        <v/>
      </c>
      <c r="AL22" t="str">
        <f t="shared" si="37"/>
        <v/>
      </c>
      <c r="AM22" t="str">
        <f t="shared" si="38"/>
        <v/>
      </c>
      <c r="AN22" t="str">
        <f t="shared" si="39"/>
        <v/>
      </c>
      <c r="AO22" t="str">
        <f t="shared" si="40"/>
        <v/>
      </c>
      <c r="AP22" t="str">
        <f t="shared" si="41"/>
        <v/>
      </c>
      <c r="AQ22" t="str">
        <f t="shared" si="42"/>
        <v/>
      </c>
      <c r="AR22" t="str">
        <f t="shared" si="43"/>
        <v/>
      </c>
      <c r="AS22" t="str">
        <f t="shared" si="44"/>
        <v/>
      </c>
      <c r="AT22" t="str">
        <f t="shared" si="45"/>
        <v/>
      </c>
      <c r="AU22" t="str">
        <f t="shared" si="46"/>
        <v/>
      </c>
      <c r="AV22" t="str">
        <f t="shared" si="47"/>
        <v/>
      </c>
      <c r="AW22" t="str">
        <f t="shared" si="48"/>
        <v/>
      </c>
      <c r="AX22" t="str">
        <f t="shared" si="49"/>
        <v/>
      </c>
      <c r="AY22" t="str">
        <f t="shared" si="50"/>
        <v/>
      </c>
      <c r="AZ22" t="str">
        <f t="shared" si="51"/>
        <v/>
      </c>
      <c r="BA22" t="str">
        <f t="shared" si="52"/>
        <v/>
      </c>
      <c r="BB22" t="str">
        <f t="shared" si="53"/>
        <v/>
      </c>
      <c r="BC22" t="str">
        <f t="shared" si="54"/>
        <v/>
      </c>
      <c r="BD22" t="str">
        <f t="shared" si="55"/>
        <v/>
      </c>
      <c r="BE22" t="str">
        <f t="shared" si="56"/>
        <v>Anyagismeret a gyakorlatban (216, web)</v>
      </c>
      <c r="BF22" s="2">
        <v>905</v>
      </c>
      <c r="BG22" s="2">
        <v>2</v>
      </c>
      <c r="BH22" s="18">
        <f>VLOOKUP(BF22,segéd!$F$9:$G$41,2,FALSE)</f>
        <v>46270</v>
      </c>
      <c r="BI22" s="2" t="str">
        <f>VLOOKUP(BG22,segéd!$F$1:$G$7,2,FALSE)</f>
        <v>9.45-11.15</v>
      </c>
      <c r="BJ22" t="s">
        <v>148</v>
      </c>
      <c r="BK22" s="20" t="s">
        <v>539</v>
      </c>
      <c r="BL22" t="s">
        <v>114</v>
      </c>
      <c r="BM22" s="2"/>
      <c r="BN22" s="2">
        <v>216</v>
      </c>
      <c r="BO22" s="2" t="s">
        <v>117</v>
      </c>
      <c r="BP22" s="33" t="s">
        <v>597</v>
      </c>
      <c r="BQ22" s="2">
        <f t="shared" si="57"/>
        <v>15</v>
      </c>
      <c r="BR22" s="2" t="str">
        <f>IF(BM22="","",IFERROR(VLOOKUP(BJ22,segéd!T:U,2,FALSE),"x"))</f>
        <v/>
      </c>
      <c r="BS22" s="2">
        <f>IF(BN22="","",IFERROR(VLOOKUP(BJ22,segéd!O:P,2,FALSE),"x"))</f>
        <v>15</v>
      </c>
      <c r="BT22" s="19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>
        <v>8</v>
      </c>
      <c r="CQ22" s="19"/>
      <c r="CR22" s="19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</row>
    <row r="23" spans="1:120" s="1" customFormat="1" x14ac:dyDescent="0.3">
      <c r="A23" t="str">
        <f t="shared" si="0"/>
        <v>9052</v>
      </c>
      <c r="B23" t="str">
        <f t="shared" si="1"/>
        <v xml:space="preserve">Emberi erőf. gazd. term. váll. - Gyalogos Norbert (web) </v>
      </c>
      <c r="C23" t="str">
        <f t="shared" si="2"/>
        <v>4019052</v>
      </c>
      <c r="D23" t="str">
        <f t="shared" si="3"/>
        <v>Emberi erőf. gazd. term. váll. - Gyalogos Norbert (web) 4</v>
      </c>
      <c r="E23" t="str">
        <f t="shared" si="4"/>
        <v>Gyalogos Norbert9052</v>
      </c>
      <c r="F23" t="str">
        <f t="shared" si="5"/>
        <v>Emberi erőf. gazd. term. váll. (Tb. 401, web)</v>
      </c>
      <c r="G23" t="str">
        <f t="shared" si="6"/>
        <v/>
      </c>
      <c r="H23" t="str">
        <f t="shared" si="7"/>
        <v/>
      </c>
      <c r="I23" t="str">
        <f t="shared" si="8"/>
        <v/>
      </c>
      <c r="J23" t="str">
        <f t="shared" si="9"/>
        <v/>
      </c>
      <c r="K23" t="str">
        <f t="shared" si="10"/>
        <v/>
      </c>
      <c r="L23" t="str">
        <f t="shared" si="11"/>
        <v/>
      </c>
      <c r="M23" t="str">
        <f t="shared" si="12"/>
        <v/>
      </c>
      <c r="N23" t="str">
        <f t="shared" si="13"/>
        <v/>
      </c>
      <c r="O23" t="str">
        <f t="shared" si="14"/>
        <v/>
      </c>
      <c r="P23" t="str">
        <f t="shared" si="15"/>
        <v/>
      </c>
      <c r="Q23" t="str">
        <f t="shared" si="16"/>
        <v/>
      </c>
      <c r="R23" t="str">
        <f t="shared" si="17"/>
        <v/>
      </c>
      <c r="S23" t="str">
        <f t="shared" si="18"/>
        <v/>
      </c>
      <c r="T23" t="str">
        <f t="shared" si="19"/>
        <v/>
      </c>
      <c r="U23" t="str">
        <f t="shared" si="20"/>
        <v/>
      </c>
      <c r="V23" t="str">
        <f t="shared" si="21"/>
        <v/>
      </c>
      <c r="W23" t="str">
        <f t="shared" si="22"/>
        <v/>
      </c>
      <c r="X23" t="str">
        <f t="shared" si="23"/>
        <v/>
      </c>
      <c r="Y23" t="str">
        <f t="shared" si="24"/>
        <v/>
      </c>
      <c r="Z23" t="str">
        <f t="shared" si="25"/>
        <v/>
      </c>
      <c r="AA23" t="str">
        <f t="shared" si="26"/>
        <v>Emberi erőf. gazd. term. váll. (, web)</v>
      </c>
      <c r="AB23" t="str">
        <f t="shared" si="27"/>
        <v/>
      </c>
      <c r="AC23" t="str">
        <f t="shared" si="28"/>
        <v/>
      </c>
      <c r="AD23" t="str">
        <f t="shared" si="29"/>
        <v/>
      </c>
      <c r="AE23" t="str">
        <f t="shared" si="30"/>
        <v/>
      </c>
      <c r="AF23" t="str">
        <f t="shared" si="31"/>
        <v/>
      </c>
      <c r="AG23" t="str">
        <f t="shared" si="32"/>
        <v/>
      </c>
      <c r="AH23" t="str">
        <f t="shared" si="33"/>
        <v/>
      </c>
      <c r="AI23" t="str">
        <f t="shared" si="34"/>
        <v/>
      </c>
      <c r="AJ23" t="str">
        <f t="shared" si="35"/>
        <v/>
      </c>
      <c r="AK23" t="str">
        <f t="shared" si="36"/>
        <v/>
      </c>
      <c r="AL23" t="str">
        <f t="shared" si="37"/>
        <v/>
      </c>
      <c r="AM23" t="str">
        <f t="shared" si="38"/>
        <v>9052</v>
      </c>
      <c r="AN23" t="str">
        <f t="shared" si="39"/>
        <v/>
      </c>
      <c r="AO23" t="str">
        <f t="shared" si="40"/>
        <v/>
      </c>
      <c r="AP23" t="str">
        <f t="shared" si="41"/>
        <v/>
      </c>
      <c r="AQ23" t="str">
        <f t="shared" si="42"/>
        <v/>
      </c>
      <c r="AR23" t="str">
        <f t="shared" si="43"/>
        <v/>
      </c>
      <c r="AS23" t="str">
        <f t="shared" si="44"/>
        <v/>
      </c>
      <c r="AT23" t="str">
        <f t="shared" si="45"/>
        <v/>
      </c>
      <c r="AU23" t="str">
        <f t="shared" si="46"/>
        <v/>
      </c>
      <c r="AV23" t="str">
        <f t="shared" si="47"/>
        <v/>
      </c>
      <c r="AW23" t="str">
        <f t="shared" si="48"/>
        <v/>
      </c>
      <c r="AX23" t="str">
        <f t="shared" si="49"/>
        <v/>
      </c>
      <c r="AY23" t="str">
        <f t="shared" si="50"/>
        <v/>
      </c>
      <c r="AZ23" t="str">
        <f t="shared" si="51"/>
        <v/>
      </c>
      <c r="BA23" t="str">
        <f t="shared" si="52"/>
        <v/>
      </c>
      <c r="BB23" t="str">
        <f t="shared" si="53"/>
        <v/>
      </c>
      <c r="BC23" t="str">
        <f t="shared" si="54"/>
        <v/>
      </c>
      <c r="BD23" t="str">
        <f t="shared" si="55"/>
        <v/>
      </c>
      <c r="BE23" t="str">
        <f t="shared" si="56"/>
        <v>Emberi erőf. gazd. term. váll. (401, web)</v>
      </c>
      <c r="BF23" s="2">
        <v>905</v>
      </c>
      <c r="BG23" s="2">
        <v>2</v>
      </c>
      <c r="BH23" s="18">
        <f>VLOOKUP(BF23,segéd!$F$9:$G$41,2,FALSE)</f>
        <v>46270</v>
      </c>
      <c r="BI23" s="2" t="str">
        <f>VLOOKUP(BG23,segéd!$F$1:$G$7,2,FALSE)</f>
        <v>9.45-11.15</v>
      </c>
      <c r="BJ23" t="s">
        <v>416</v>
      </c>
      <c r="BK23" s="20" t="s">
        <v>417</v>
      </c>
      <c r="BL23" t="s">
        <v>190</v>
      </c>
      <c r="BM23" s="2"/>
      <c r="BN23" s="2">
        <v>401</v>
      </c>
      <c r="BO23" s="2" t="s">
        <v>117</v>
      </c>
      <c r="BP23" s="33" t="s">
        <v>587</v>
      </c>
      <c r="BQ23" s="2">
        <f t="shared" si="57"/>
        <v>4</v>
      </c>
      <c r="BR23" s="2" t="str">
        <f>IF(BM23="","",IFERROR(VLOOKUP(BJ23,segéd!T:U,2,FALSE),"x"))</f>
        <v/>
      </c>
      <c r="BS23" s="2">
        <f>IF(BN23="","",IFERROR(VLOOKUP(BJ23,segéd!O:P,2,FALSE),"x"))</f>
        <v>4</v>
      </c>
      <c r="BT23" s="19"/>
      <c r="BU23" s="19"/>
      <c r="BV23" s="2"/>
      <c r="BW23" s="2"/>
      <c r="BX23" s="19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19"/>
      <c r="CR23" s="19"/>
      <c r="CS23" s="2"/>
      <c r="CT23" s="2"/>
      <c r="CU23" s="2"/>
      <c r="CV23" s="2"/>
      <c r="CW23" s="2"/>
      <c r="CX23" s="2"/>
      <c r="CY23" s="2">
        <v>3</v>
      </c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</row>
    <row r="24" spans="1:120" s="1" customFormat="1" x14ac:dyDescent="0.3">
      <c r="A24" t="str">
        <f t="shared" si="0"/>
        <v>2179052</v>
      </c>
      <c r="B24" t="str">
        <f t="shared" si="1"/>
        <v>Fenntarthatóság - Nagy Judit (web) 11</v>
      </c>
      <c r="C24" t="str">
        <f t="shared" si="2"/>
        <v>9052</v>
      </c>
      <c r="D24" t="str">
        <f t="shared" si="3"/>
        <v xml:space="preserve">Fenntarthatóság - Nagy Judit (web) </v>
      </c>
      <c r="E24" t="str">
        <f t="shared" si="4"/>
        <v>Nagy Judit9052</v>
      </c>
      <c r="F24" t="str">
        <f t="shared" si="5"/>
        <v>Fenntarthatóság (Bp. 217, web)</v>
      </c>
      <c r="G24" t="str">
        <f t="shared" si="6"/>
        <v/>
      </c>
      <c r="H24" t="str">
        <f t="shared" si="7"/>
        <v/>
      </c>
      <c r="I24" t="str">
        <f t="shared" si="8"/>
        <v/>
      </c>
      <c r="J24" t="str">
        <f t="shared" si="9"/>
        <v/>
      </c>
      <c r="K24" t="str">
        <f t="shared" si="10"/>
        <v/>
      </c>
      <c r="L24" t="str">
        <f t="shared" si="11"/>
        <v>9052</v>
      </c>
      <c r="M24" t="str">
        <f t="shared" si="12"/>
        <v/>
      </c>
      <c r="N24" t="str">
        <f t="shared" si="13"/>
        <v/>
      </c>
      <c r="O24" t="str">
        <f t="shared" si="14"/>
        <v/>
      </c>
      <c r="P24" t="str">
        <f t="shared" si="15"/>
        <v/>
      </c>
      <c r="Q24" t="str">
        <f t="shared" si="16"/>
        <v/>
      </c>
      <c r="R24" t="str">
        <f t="shared" si="17"/>
        <v/>
      </c>
      <c r="S24" t="str">
        <f t="shared" si="18"/>
        <v/>
      </c>
      <c r="T24" t="str">
        <f t="shared" si="19"/>
        <v/>
      </c>
      <c r="U24" t="str">
        <f t="shared" si="20"/>
        <v/>
      </c>
      <c r="V24" t="str">
        <f t="shared" si="21"/>
        <v/>
      </c>
      <c r="W24" t="str">
        <f t="shared" si="22"/>
        <v/>
      </c>
      <c r="X24" t="str">
        <f t="shared" si="23"/>
        <v/>
      </c>
      <c r="Y24" t="str">
        <f t="shared" si="24"/>
        <v/>
      </c>
      <c r="Z24" t="str">
        <f t="shared" si="25"/>
        <v/>
      </c>
      <c r="AA24" t="str">
        <f t="shared" si="26"/>
        <v>Fenntarthatóság (217, web)</v>
      </c>
      <c r="AB24" t="str">
        <f t="shared" si="27"/>
        <v/>
      </c>
      <c r="AC24" t="str">
        <f t="shared" si="28"/>
        <v/>
      </c>
      <c r="AD24" t="str">
        <f t="shared" si="29"/>
        <v/>
      </c>
      <c r="AE24" t="str">
        <f t="shared" si="30"/>
        <v/>
      </c>
      <c r="AF24" t="str">
        <f t="shared" si="31"/>
        <v/>
      </c>
      <c r="AG24" t="str">
        <f t="shared" si="32"/>
        <v/>
      </c>
      <c r="AH24" t="str">
        <f t="shared" si="33"/>
        <v/>
      </c>
      <c r="AI24" t="str">
        <f t="shared" si="34"/>
        <v/>
      </c>
      <c r="AJ24" t="str">
        <f t="shared" si="35"/>
        <v/>
      </c>
      <c r="AK24" t="str">
        <f t="shared" si="36"/>
        <v/>
      </c>
      <c r="AL24" t="str">
        <f t="shared" si="37"/>
        <v/>
      </c>
      <c r="AM24" t="str">
        <f t="shared" si="38"/>
        <v/>
      </c>
      <c r="AN24" t="str">
        <f t="shared" si="39"/>
        <v/>
      </c>
      <c r="AO24" t="str">
        <f t="shared" si="40"/>
        <v/>
      </c>
      <c r="AP24" t="str">
        <f t="shared" si="41"/>
        <v/>
      </c>
      <c r="AQ24" t="str">
        <f t="shared" si="42"/>
        <v/>
      </c>
      <c r="AR24" t="str">
        <f t="shared" si="43"/>
        <v/>
      </c>
      <c r="AS24" t="str">
        <f t="shared" si="44"/>
        <v/>
      </c>
      <c r="AT24" t="str">
        <f t="shared" si="45"/>
        <v/>
      </c>
      <c r="AU24" t="str">
        <f t="shared" si="46"/>
        <v/>
      </c>
      <c r="AV24" t="str">
        <f t="shared" si="47"/>
        <v/>
      </c>
      <c r="AW24" t="str">
        <f t="shared" si="48"/>
        <v/>
      </c>
      <c r="AX24" t="str">
        <f t="shared" si="49"/>
        <v/>
      </c>
      <c r="AY24" t="str">
        <f t="shared" si="50"/>
        <v/>
      </c>
      <c r="AZ24" t="str">
        <f t="shared" si="51"/>
        <v/>
      </c>
      <c r="BA24" t="str">
        <f t="shared" si="52"/>
        <v/>
      </c>
      <c r="BB24" t="str">
        <f t="shared" si="53"/>
        <v/>
      </c>
      <c r="BC24" t="str">
        <f t="shared" si="54"/>
        <v/>
      </c>
      <c r="BD24" t="str">
        <f t="shared" si="55"/>
        <v/>
      </c>
      <c r="BE24" t="str">
        <f t="shared" si="56"/>
        <v>Fenntarthatóság (, web)</v>
      </c>
      <c r="BF24" s="2">
        <v>905</v>
      </c>
      <c r="BG24" s="2">
        <v>2</v>
      </c>
      <c r="BH24" s="18">
        <f>VLOOKUP(BF24,segéd!$F$9:$G$41,2,FALSE)</f>
        <v>46270</v>
      </c>
      <c r="BI24" s="2" t="str">
        <f>VLOOKUP(BG24,segéd!$F$1:$G$7,2,FALSE)</f>
        <v>9.45-11.15</v>
      </c>
      <c r="BJ24" t="s">
        <v>392</v>
      </c>
      <c r="BK24" s="20" t="s">
        <v>418</v>
      </c>
      <c r="BL24" t="s">
        <v>206</v>
      </c>
      <c r="BM24" s="2">
        <v>217</v>
      </c>
      <c r="BN24" s="2"/>
      <c r="BO24" s="2" t="s">
        <v>117</v>
      </c>
      <c r="BP24" s="33" t="s">
        <v>598</v>
      </c>
      <c r="BQ24" s="2">
        <f t="shared" si="57"/>
        <v>11</v>
      </c>
      <c r="BR24" s="2">
        <f>IF(BM24="","",IFERROR(VLOOKUP(BJ24,segéd!T:U,2,FALSE),"x"))</f>
        <v>11</v>
      </c>
      <c r="BS24" s="2" t="str">
        <f>IF(BN24="","",IFERROR(VLOOKUP(BJ24,segéd!O:P,2,FALSE),"x"))</f>
        <v/>
      </c>
      <c r="BT24" s="2"/>
      <c r="BU24" s="2"/>
      <c r="BV24" s="2"/>
      <c r="BW24" s="2"/>
      <c r="BX24" s="2"/>
      <c r="BY24" s="2">
        <v>12</v>
      </c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</row>
    <row r="25" spans="1:120" s="1" customFormat="1" x14ac:dyDescent="0.3">
      <c r="A25" t="str">
        <f t="shared" si="0"/>
        <v>9052</v>
      </c>
      <c r="B25" t="str">
        <f t="shared" si="1"/>
        <v xml:space="preserve">Folyamatok fejlesztése (Six S) - Csrenkovics Antónia (gépterem, web) </v>
      </c>
      <c r="C25" t="str">
        <f t="shared" si="2"/>
        <v>6059052</v>
      </c>
      <c r="D25" t="str">
        <f t="shared" si="3"/>
        <v>Folyamatok fejlesztése (Six S) - Csrenkovics Antónia (gépterem, web) 32</v>
      </c>
      <c r="E25" t="str">
        <f t="shared" si="4"/>
        <v>Csrenkovics Antónia9052</v>
      </c>
      <c r="F25" t="str">
        <f t="shared" si="5"/>
        <v>Folyamatok fejlesztése (Six S) (Tb. 605, gépterem, web)</v>
      </c>
      <c r="G25" t="str">
        <f t="shared" si="6"/>
        <v/>
      </c>
      <c r="H25" t="str">
        <f t="shared" si="7"/>
        <v/>
      </c>
      <c r="I25" t="str">
        <f t="shared" si="8"/>
        <v/>
      </c>
      <c r="J25" t="str">
        <f t="shared" si="9"/>
        <v/>
      </c>
      <c r="K25" t="str">
        <f t="shared" si="10"/>
        <v/>
      </c>
      <c r="L25" t="str">
        <f t="shared" si="11"/>
        <v/>
      </c>
      <c r="M25" t="str">
        <f t="shared" si="12"/>
        <v/>
      </c>
      <c r="N25" t="str">
        <f t="shared" si="13"/>
        <v/>
      </c>
      <c r="O25" t="str">
        <f t="shared" si="14"/>
        <v/>
      </c>
      <c r="P25" t="str">
        <f t="shared" si="15"/>
        <v/>
      </c>
      <c r="Q25" t="str">
        <f t="shared" si="16"/>
        <v/>
      </c>
      <c r="R25" t="str">
        <f t="shared" si="17"/>
        <v/>
      </c>
      <c r="S25" t="str">
        <f t="shared" si="18"/>
        <v/>
      </c>
      <c r="T25" t="str">
        <f t="shared" si="19"/>
        <v/>
      </c>
      <c r="U25" t="str">
        <f t="shared" si="20"/>
        <v/>
      </c>
      <c r="V25" t="str">
        <f t="shared" si="21"/>
        <v/>
      </c>
      <c r="W25" t="str">
        <f t="shared" si="22"/>
        <v/>
      </c>
      <c r="X25" t="str">
        <f t="shared" si="23"/>
        <v/>
      </c>
      <c r="Y25" t="str">
        <f t="shared" si="24"/>
        <v/>
      </c>
      <c r="Z25" t="str">
        <f t="shared" si="25"/>
        <v/>
      </c>
      <c r="AA25" t="str">
        <f t="shared" si="26"/>
        <v>Folyamatok fejlesztése (Six S) (, gépterem, web)</v>
      </c>
      <c r="AB25" t="str">
        <f t="shared" si="27"/>
        <v/>
      </c>
      <c r="AC25" t="str">
        <f t="shared" si="28"/>
        <v/>
      </c>
      <c r="AD25" t="str">
        <f t="shared" si="29"/>
        <v/>
      </c>
      <c r="AE25" t="str">
        <f t="shared" si="30"/>
        <v/>
      </c>
      <c r="AF25" t="str">
        <f t="shared" si="31"/>
        <v/>
      </c>
      <c r="AG25" t="str">
        <f t="shared" si="32"/>
        <v/>
      </c>
      <c r="AH25" t="str">
        <f t="shared" si="33"/>
        <v/>
      </c>
      <c r="AI25" t="str">
        <f t="shared" si="34"/>
        <v/>
      </c>
      <c r="AJ25" t="str">
        <f t="shared" si="35"/>
        <v/>
      </c>
      <c r="AK25" t="str">
        <f t="shared" si="36"/>
        <v/>
      </c>
      <c r="AL25" t="str">
        <f t="shared" si="37"/>
        <v/>
      </c>
      <c r="AM25" t="str">
        <f t="shared" si="38"/>
        <v/>
      </c>
      <c r="AN25" t="str">
        <f t="shared" si="39"/>
        <v/>
      </c>
      <c r="AO25" t="str">
        <f t="shared" si="40"/>
        <v/>
      </c>
      <c r="AP25" t="str">
        <f t="shared" si="41"/>
        <v/>
      </c>
      <c r="AQ25" t="str">
        <f t="shared" si="42"/>
        <v/>
      </c>
      <c r="AR25" t="str">
        <f t="shared" si="43"/>
        <v/>
      </c>
      <c r="AS25" t="str">
        <f t="shared" si="44"/>
        <v/>
      </c>
      <c r="AT25" t="str">
        <f t="shared" si="45"/>
        <v/>
      </c>
      <c r="AU25" t="str">
        <f t="shared" si="46"/>
        <v/>
      </c>
      <c r="AV25" t="str">
        <f t="shared" si="47"/>
        <v/>
      </c>
      <c r="AW25" t="str">
        <f t="shared" si="48"/>
        <v/>
      </c>
      <c r="AX25" t="str">
        <f t="shared" si="49"/>
        <v/>
      </c>
      <c r="AY25" t="str">
        <f t="shared" si="50"/>
        <v>9052</v>
      </c>
      <c r="AZ25" t="str">
        <f t="shared" si="51"/>
        <v/>
      </c>
      <c r="BA25" t="str">
        <f t="shared" si="52"/>
        <v>9052</v>
      </c>
      <c r="BB25" t="str">
        <f t="shared" si="53"/>
        <v/>
      </c>
      <c r="BC25" t="str">
        <f t="shared" si="54"/>
        <v/>
      </c>
      <c r="BD25" t="str">
        <f t="shared" si="55"/>
        <v/>
      </c>
      <c r="BE25" t="str">
        <f t="shared" si="56"/>
        <v>Folyamatok fejlesztése (Six S) (605, gépterem, web)</v>
      </c>
      <c r="BF25" s="2">
        <v>905</v>
      </c>
      <c r="BG25" s="2">
        <v>2</v>
      </c>
      <c r="BH25" s="18">
        <f>VLOOKUP(BF25,segéd!$F$9:$G$41,2,FALSE)</f>
        <v>46270</v>
      </c>
      <c r="BI25" s="2" t="str">
        <f>VLOOKUP(BG25,segéd!$F$1:$G$7,2,FALSE)</f>
        <v>9.45-11.15</v>
      </c>
      <c r="BJ25" t="s">
        <v>146</v>
      </c>
      <c r="BK25" s="20" t="s">
        <v>743</v>
      </c>
      <c r="BL25" t="s">
        <v>191</v>
      </c>
      <c r="BM25" s="2"/>
      <c r="BN25" s="2">
        <v>605</v>
      </c>
      <c r="BO25" s="2" t="s">
        <v>216</v>
      </c>
      <c r="BP25" s="33" t="s">
        <v>599</v>
      </c>
      <c r="BQ25" s="2">
        <f t="shared" si="57"/>
        <v>32</v>
      </c>
      <c r="BR25" s="2" t="str">
        <f>IF(BM25="","",IFERROR(VLOOKUP(BJ25,segéd!T:U,2,FALSE),"x"))</f>
        <v/>
      </c>
      <c r="BS25" s="2">
        <f>IF(BN25="","",IFERROR(VLOOKUP(BJ25,segéd!O:P,2,FALSE),"x"))</f>
        <v>32</v>
      </c>
      <c r="BT25" s="19"/>
      <c r="BU25" s="2"/>
      <c r="BV25" s="2"/>
      <c r="BW25" s="2"/>
      <c r="BX25" s="19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19"/>
      <c r="CR25" s="19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>
        <v>17</v>
      </c>
      <c r="DL25" s="2"/>
      <c r="DM25" s="2">
        <v>22</v>
      </c>
      <c r="DN25" s="2"/>
      <c r="DO25" s="2"/>
      <c r="DP25" s="2"/>
    </row>
    <row r="26" spans="1:120" s="1" customFormat="1" x14ac:dyDescent="0.3">
      <c r="A26" t="str">
        <f t="shared" si="0"/>
        <v>2109052</v>
      </c>
      <c r="B26" t="str">
        <f t="shared" si="1"/>
        <v>Gazdasági és versenyjog - Zalahegyi Zoltán (web) 6</v>
      </c>
      <c r="C26" t="str">
        <f t="shared" si="2"/>
        <v>9052</v>
      </c>
      <c r="D26" t="str">
        <f t="shared" si="3"/>
        <v xml:space="preserve">Gazdasági és versenyjog - Zalahegyi Zoltán (web) </v>
      </c>
      <c r="E26" t="str">
        <f t="shared" si="4"/>
        <v>Zalahegyi Zoltán9052</v>
      </c>
      <c r="F26" t="str">
        <f t="shared" si="5"/>
        <v>Gazdasági és versenyjog (Bp. 210, web)</v>
      </c>
      <c r="G26" t="str">
        <f t="shared" si="6"/>
        <v/>
      </c>
      <c r="H26" t="str">
        <f t="shared" si="7"/>
        <v/>
      </c>
      <c r="I26" t="str">
        <f t="shared" si="8"/>
        <v/>
      </c>
      <c r="J26" t="str">
        <f t="shared" si="9"/>
        <v>9052</v>
      </c>
      <c r="K26" t="str">
        <f t="shared" si="10"/>
        <v/>
      </c>
      <c r="L26" t="str">
        <f t="shared" si="11"/>
        <v/>
      </c>
      <c r="M26" t="str">
        <f t="shared" si="12"/>
        <v/>
      </c>
      <c r="N26" t="str">
        <f t="shared" si="13"/>
        <v/>
      </c>
      <c r="O26" t="str">
        <f t="shared" si="14"/>
        <v/>
      </c>
      <c r="P26" t="str">
        <f t="shared" si="15"/>
        <v/>
      </c>
      <c r="Q26" t="str">
        <f t="shared" si="16"/>
        <v>9052</v>
      </c>
      <c r="R26" t="str">
        <f t="shared" si="17"/>
        <v/>
      </c>
      <c r="S26" t="str">
        <f t="shared" si="18"/>
        <v/>
      </c>
      <c r="T26" t="str">
        <f t="shared" si="19"/>
        <v/>
      </c>
      <c r="U26" t="str">
        <f t="shared" si="20"/>
        <v/>
      </c>
      <c r="V26" t="str">
        <f t="shared" si="21"/>
        <v/>
      </c>
      <c r="W26" t="str">
        <f t="shared" si="22"/>
        <v/>
      </c>
      <c r="X26" t="str">
        <f t="shared" si="23"/>
        <v/>
      </c>
      <c r="Y26" t="str">
        <f t="shared" si="24"/>
        <v/>
      </c>
      <c r="Z26" t="str">
        <f t="shared" si="25"/>
        <v/>
      </c>
      <c r="AA26" t="str">
        <f t="shared" si="26"/>
        <v>Gazdasági és versenyjog (210, web)</v>
      </c>
      <c r="AB26" t="str">
        <f t="shared" si="27"/>
        <v/>
      </c>
      <c r="AC26" t="str">
        <f t="shared" si="28"/>
        <v/>
      </c>
      <c r="AD26" t="str">
        <f t="shared" si="29"/>
        <v/>
      </c>
      <c r="AE26" t="str">
        <f t="shared" si="30"/>
        <v/>
      </c>
      <c r="AF26" t="str">
        <f t="shared" si="31"/>
        <v/>
      </c>
      <c r="AG26" t="str">
        <f t="shared" si="32"/>
        <v/>
      </c>
      <c r="AH26" t="str">
        <f t="shared" si="33"/>
        <v/>
      </c>
      <c r="AI26" t="str">
        <f t="shared" si="34"/>
        <v/>
      </c>
      <c r="AJ26" t="str">
        <f t="shared" si="35"/>
        <v/>
      </c>
      <c r="AK26" t="str">
        <f t="shared" si="36"/>
        <v/>
      </c>
      <c r="AL26" t="str">
        <f t="shared" si="37"/>
        <v/>
      </c>
      <c r="AM26" t="str">
        <f t="shared" si="38"/>
        <v/>
      </c>
      <c r="AN26" t="str">
        <f t="shared" si="39"/>
        <v/>
      </c>
      <c r="AO26" t="str">
        <f t="shared" si="40"/>
        <v/>
      </c>
      <c r="AP26" t="str">
        <f t="shared" si="41"/>
        <v/>
      </c>
      <c r="AQ26" t="str">
        <f t="shared" si="42"/>
        <v/>
      </c>
      <c r="AR26" t="str">
        <f t="shared" si="43"/>
        <v/>
      </c>
      <c r="AS26" t="str">
        <f t="shared" si="44"/>
        <v/>
      </c>
      <c r="AT26" t="str">
        <f t="shared" si="45"/>
        <v/>
      </c>
      <c r="AU26" t="str">
        <f t="shared" si="46"/>
        <v/>
      </c>
      <c r="AV26" t="str">
        <f t="shared" si="47"/>
        <v/>
      </c>
      <c r="AW26" t="str">
        <f t="shared" si="48"/>
        <v/>
      </c>
      <c r="AX26" t="str">
        <f t="shared" si="49"/>
        <v/>
      </c>
      <c r="AY26" t="str">
        <f t="shared" si="50"/>
        <v/>
      </c>
      <c r="AZ26" t="str">
        <f t="shared" si="51"/>
        <v/>
      </c>
      <c r="BA26" t="str">
        <f t="shared" si="52"/>
        <v/>
      </c>
      <c r="BB26" t="str">
        <f t="shared" si="53"/>
        <v/>
      </c>
      <c r="BC26" t="str">
        <f t="shared" si="54"/>
        <v/>
      </c>
      <c r="BD26" t="str">
        <f t="shared" si="55"/>
        <v/>
      </c>
      <c r="BE26" t="str">
        <f t="shared" si="56"/>
        <v>Gazdasági és versenyjog (, web)</v>
      </c>
      <c r="BF26" s="2">
        <v>905</v>
      </c>
      <c r="BG26" s="2">
        <v>2</v>
      </c>
      <c r="BH26" s="18">
        <f>VLOOKUP(BF26,segéd!$F$9:$G$41,2,FALSE)</f>
        <v>46270</v>
      </c>
      <c r="BI26" s="2" t="str">
        <f>VLOOKUP(BG26,segéd!$F$1:$G$7,2,FALSE)</f>
        <v>9.45-11.15</v>
      </c>
      <c r="BJ26" t="s">
        <v>99</v>
      </c>
      <c r="BK26" s="20" t="s">
        <v>303</v>
      </c>
      <c r="BL26" t="s">
        <v>206</v>
      </c>
      <c r="BM26" s="2">
        <v>210</v>
      </c>
      <c r="BN26" s="2"/>
      <c r="BO26" s="2" t="s">
        <v>117</v>
      </c>
      <c r="BP26" s="33" t="s">
        <v>600</v>
      </c>
      <c r="BQ26" s="2">
        <f t="shared" si="57"/>
        <v>6</v>
      </c>
      <c r="BR26" s="2">
        <f>IF(BM26="","",IFERROR(VLOOKUP(BJ26,segéd!T:U,2,FALSE),"x"))</f>
        <v>6</v>
      </c>
      <c r="BS26" s="2" t="str">
        <f>IF(BN26="","",IFERROR(VLOOKUP(BJ26,segéd!O:P,2,FALSE),"x"))</f>
        <v/>
      </c>
      <c r="BT26" s="19"/>
      <c r="BU26" s="2"/>
      <c r="BV26" s="2"/>
      <c r="BW26" s="2">
        <v>8</v>
      </c>
      <c r="BX26" s="2"/>
      <c r="BY26" s="2"/>
      <c r="BZ26" s="2"/>
      <c r="CA26" s="2"/>
      <c r="CB26" s="2"/>
      <c r="CC26" s="2"/>
      <c r="CD26" s="2">
        <v>5</v>
      </c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19"/>
      <c r="CR26" s="19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</row>
    <row r="27" spans="1:120" s="1" customFormat="1" x14ac:dyDescent="0.3">
      <c r="A27" t="str">
        <f t="shared" si="0"/>
        <v>2019052</v>
      </c>
      <c r="B27" t="str">
        <f t="shared" si="1"/>
        <v>Gazdasági matematika I. - Szabó Tünde (web) 119</v>
      </c>
      <c r="C27" t="str">
        <f t="shared" si="2"/>
        <v>9052</v>
      </c>
      <c r="D27" t="str">
        <f t="shared" si="3"/>
        <v xml:space="preserve">Gazdasági matematika I. - Szabó Tünde (web) </v>
      </c>
      <c r="E27" t="str">
        <f t="shared" si="4"/>
        <v>Szabó Tünde9052</v>
      </c>
      <c r="F27" t="str">
        <f t="shared" si="5"/>
        <v>Gazdasági matematika I. (Bp. 201, web)</v>
      </c>
      <c r="G27" t="str">
        <f t="shared" si="6"/>
        <v>9052</v>
      </c>
      <c r="H27" t="str">
        <f t="shared" si="7"/>
        <v>9052</v>
      </c>
      <c r="I27" t="str">
        <f t="shared" si="8"/>
        <v/>
      </c>
      <c r="J27" t="str">
        <f t="shared" si="9"/>
        <v/>
      </c>
      <c r="K27" t="str">
        <f t="shared" si="10"/>
        <v/>
      </c>
      <c r="L27" t="str">
        <f t="shared" si="11"/>
        <v/>
      </c>
      <c r="M27" t="str">
        <f t="shared" si="12"/>
        <v/>
      </c>
      <c r="N27" t="str">
        <f t="shared" si="13"/>
        <v/>
      </c>
      <c r="O27" t="str">
        <f t="shared" si="14"/>
        <v/>
      </c>
      <c r="P27" t="str">
        <f t="shared" si="15"/>
        <v/>
      </c>
      <c r="Q27" t="str">
        <f t="shared" si="16"/>
        <v/>
      </c>
      <c r="R27" t="str">
        <f t="shared" si="17"/>
        <v/>
      </c>
      <c r="S27" t="str">
        <f t="shared" si="18"/>
        <v/>
      </c>
      <c r="T27" t="str">
        <f t="shared" si="19"/>
        <v/>
      </c>
      <c r="U27" t="str">
        <f t="shared" si="20"/>
        <v/>
      </c>
      <c r="V27" t="str">
        <f t="shared" si="21"/>
        <v/>
      </c>
      <c r="W27" t="str">
        <f t="shared" si="22"/>
        <v/>
      </c>
      <c r="X27" t="str">
        <f t="shared" si="23"/>
        <v/>
      </c>
      <c r="Y27" t="str">
        <f t="shared" si="24"/>
        <v/>
      </c>
      <c r="Z27" t="str">
        <f t="shared" si="25"/>
        <v/>
      </c>
      <c r="AA27" t="str">
        <f t="shared" si="26"/>
        <v>Gazdasági matematika I. (201, web)</v>
      </c>
      <c r="AB27" t="str">
        <f t="shared" si="27"/>
        <v/>
      </c>
      <c r="AC27" t="str">
        <f t="shared" si="28"/>
        <v/>
      </c>
      <c r="AD27" t="str">
        <f t="shared" si="29"/>
        <v/>
      </c>
      <c r="AE27" t="str">
        <f t="shared" si="30"/>
        <v/>
      </c>
      <c r="AF27" t="str">
        <f t="shared" si="31"/>
        <v/>
      </c>
      <c r="AG27" t="str">
        <f t="shared" si="32"/>
        <v/>
      </c>
      <c r="AH27" t="str">
        <f t="shared" si="33"/>
        <v/>
      </c>
      <c r="AI27" t="str">
        <f t="shared" si="34"/>
        <v/>
      </c>
      <c r="AJ27" t="str">
        <f t="shared" si="35"/>
        <v/>
      </c>
      <c r="AK27" t="str">
        <f t="shared" si="36"/>
        <v/>
      </c>
      <c r="AL27" t="str">
        <f t="shared" si="37"/>
        <v/>
      </c>
      <c r="AM27" t="str">
        <f t="shared" si="38"/>
        <v/>
      </c>
      <c r="AN27" t="str">
        <f t="shared" si="39"/>
        <v/>
      </c>
      <c r="AO27" t="str">
        <f t="shared" si="40"/>
        <v/>
      </c>
      <c r="AP27" t="str">
        <f t="shared" si="41"/>
        <v/>
      </c>
      <c r="AQ27" t="str">
        <f t="shared" si="42"/>
        <v/>
      </c>
      <c r="AR27" t="str">
        <f t="shared" si="43"/>
        <v/>
      </c>
      <c r="AS27" t="str">
        <f t="shared" si="44"/>
        <v/>
      </c>
      <c r="AT27" t="str">
        <f t="shared" si="45"/>
        <v/>
      </c>
      <c r="AU27" t="str">
        <f t="shared" si="46"/>
        <v/>
      </c>
      <c r="AV27" t="str">
        <f t="shared" si="47"/>
        <v/>
      </c>
      <c r="AW27" t="str">
        <f t="shared" si="48"/>
        <v/>
      </c>
      <c r="AX27" t="str">
        <f t="shared" si="49"/>
        <v/>
      </c>
      <c r="AY27" t="str">
        <f t="shared" si="50"/>
        <v/>
      </c>
      <c r="AZ27" t="str">
        <f t="shared" si="51"/>
        <v/>
      </c>
      <c r="BA27" t="str">
        <f t="shared" si="52"/>
        <v/>
      </c>
      <c r="BB27" t="str">
        <f t="shared" si="53"/>
        <v/>
      </c>
      <c r="BC27" t="str">
        <f t="shared" si="54"/>
        <v/>
      </c>
      <c r="BD27" t="str">
        <f t="shared" si="55"/>
        <v/>
      </c>
      <c r="BE27" t="str">
        <f t="shared" si="56"/>
        <v>Gazdasági matematika I. (, web)</v>
      </c>
      <c r="BF27" s="2">
        <v>905</v>
      </c>
      <c r="BG27" s="2">
        <v>2</v>
      </c>
      <c r="BH27" s="18">
        <f>VLOOKUP(BF27,segéd!$F$9:$G$41,2,FALSE)</f>
        <v>46270</v>
      </c>
      <c r="BI27" s="2" t="str">
        <f>VLOOKUP(BG27,segéd!$F$1:$G$7,2,FALSE)</f>
        <v>9.45-11.15</v>
      </c>
      <c r="BJ27" t="s">
        <v>8</v>
      </c>
      <c r="BK27" s="20" t="s">
        <v>24</v>
      </c>
      <c r="BL27" t="s">
        <v>194</v>
      </c>
      <c r="BM27" s="2">
        <v>201</v>
      </c>
      <c r="BN27" s="2"/>
      <c r="BO27" s="2" t="s">
        <v>117</v>
      </c>
      <c r="BP27" s="33" t="s">
        <v>723</v>
      </c>
      <c r="BQ27" s="2">
        <f t="shared" si="57"/>
        <v>119</v>
      </c>
      <c r="BR27" s="2">
        <f>IF(BM27="","",IFERROR(VLOOKUP(BJ27,segéd!T:U,2,FALSE),"x"))</f>
        <v>119</v>
      </c>
      <c r="BS27" s="2" t="str">
        <f>IF(BN27="","",IFERROR(VLOOKUP(BJ27,segéd!O:P,2,FALSE),"x"))</f>
        <v/>
      </c>
      <c r="BT27" s="2">
        <v>67</v>
      </c>
      <c r="BU27" s="2">
        <v>18</v>
      </c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</row>
    <row r="28" spans="1:120" s="1" customFormat="1" x14ac:dyDescent="0.3">
      <c r="A28" t="str">
        <f t="shared" si="0"/>
        <v>2089052</v>
      </c>
      <c r="B28" t="str">
        <f t="shared" si="1"/>
        <v>Gazdasági számítások - Piroska László (web) 11</v>
      </c>
      <c r="C28" t="str">
        <f t="shared" si="2"/>
        <v>9052</v>
      </c>
      <c r="D28" t="str">
        <f t="shared" si="3"/>
        <v xml:space="preserve">Gazdasági számítások - Piroska László (web) </v>
      </c>
      <c r="E28" t="str">
        <f t="shared" si="4"/>
        <v>Piroska László9052</v>
      </c>
      <c r="F28" t="str">
        <f t="shared" si="5"/>
        <v>Gazdasági számítások (Bp. 208, web)</v>
      </c>
      <c r="G28" t="str">
        <f t="shared" si="6"/>
        <v/>
      </c>
      <c r="H28" t="str">
        <f t="shared" si="7"/>
        <v/>
      </c>
      <c r="I28" t="str">
        <f t="shared" si="8"/>
        <v>9052</v>
      </c>
      <c r="J28" t="str">
        <f t="shared" si="9"/>
        <v/>
      </c>
      <c r="K28" t="str">
        <f t="shared" si="10"/>
        <v/>
      </c>
      <c r="L28" t="str">
        <f t="shared" si="11"/>
        <v/>
      </c>
      <c r="M28" t="str">
        <f t="shared" si="12"/>
        <v/>
      </c>
      <c r="N28" t="str">
        <f t="shared" si="13"/>
        <v/>
      </c>
      <c r="O28" t="str">
        <f t="shared" si="14"/>
        <v/>
      </c>
      <c r="P28" t="str">
        <f t="shared" si="15"/>
        <v/>
      </c>
      <c r="Q28" t="str">
        <f t="shared" si="16"/>
        <v/>
      </c>
      <c r="R28" t="str">
        <f t="shared" si="17"/>
        <v/>
      </c>
      <c r="S28" t="str">
        <f t="shared" si="18"/>
        <v/>
      </c>
      <c r="T28" t="str">
        <f t="shared" si="19"/>
        <v/>
      </c>
      <c r="U28" t="str">
        <f t="shared" si="20"/>
        <v/>
      </c>
      <c r="V28" t="str">
        <f t="shared" si="21"/>
        <v/>
      </c>
      <c r="W28" t="str">
        <f t="shared" si="22"/>
        <v/>
      </c>
      <c r="X28" t="str">
        <f t="shared" si="23"/>
        <v/>
      </c>
      <c r="Y28" t="str">
        <f t="shared" si="24"/>
        <v/>
      </c>
      <c r="Z28" t="str">
        <f t="shared" si="25"/>
        <v/>
      </c>
      <c r="AA28" t="str">
        <f t="shared" si="26"/>
        <v>Gazdasági számítások (208, web)</v>
      </c>
      <c r="AB28" t="str">
        <f t="shared" si="27"/>
        <v/>
      </c>
      <c r="AC28" t="str">
        <f t="shared" si="28"/>
        <v/>
      </c>
      <c r="AD28" t="str">
        <f t="shared" si="29"/>
        <v/>
      </c>
      <c r="AE28" t="str">
        <f t="shared" si="30"/>
        <v/>
      </c>
      <c r="AF28" t="str">
        <f t="shared" si="31"/>
        <v/>
      </c>
      <c r="AG28" t="str">
        <f t="shared" si="32"/>
        <v/>
      </c>
      <c r="AH28" t="str">
        <f t="shared" si="33"/>
        <v/>
      </c>
      <c r="AI28" t="str">
        <f t="shared" si="34"/>
        <v/>
      </c>
      <c r="AJ28" t="str">
        <f t="shared" si="35"/>
        <v/>
      </c>
      <c r="AK28" t="str">
        <f t="shared" si="36"/>
        <v/>
      </c>
      <c r="AL28" t="str">
        <f t="shared" si="37"/>
        <v/>
      </c>
      <c r="AM28" t="str">
        <f t="shared" si="38"/>
        <v/>
      </c>
      <c r="AN28" t="str">
        <f t="shared" si="39"/>
        <v/>
      </c>
      <c r="AO28" t="str">
        <f t="shared" si="40"/>
        <v/>
      </c>
      <c r="AP28" t="str">
        <f t="shared" si="41"/>
        <v/>
      </c>
      <c r="AQ28" t="str">
        <f t="shared" si="42"/>
        <v/>
      </c>
      <c r="AR28" t="str">
        <f t="shared" si="43"/>
        <v/>
      </c>
      <c r="AS28" t="str">
        <f t="shared" si="44"/>
        <v/>
      </c>
      <c r="AT28" t="str">
        <f t="shared" si="45"/>
        <v/>
      </c>
      <c r="AU28" t="str">
        <f t="shared" si="46"/>
        <v/>
      </c>
      <c r="AV28" t="str">
        <f t="shared" si="47"/>
        <v/>
      </c>
      <c r="AW28" t="str">
        <f t="shared" si="48"/>
        <v/>
      </c>
      <c r="AX28" t="str">
        <f t="shared" si="49"/>
        <v/>
      </c>
      <c r="AY28" t="str">
        <f t="shared" si="50"/>
        <v/>
      </c>
      <c r="AZ28" t="str">
        <f t="shared" si="51"/>
        <v/>
      </c>
      <c r="BA28" t="str">
        <f t="shared" si="52"/>
        <v/>
      </c>
      <c r="BB28" t="str">
        <f t="shared" si="53"/>
        <v/>
      </c>
      <c r="BC28" t="str">
        <f t="shared" si="54"/>
        <v/>
      </c>
      <c r="BD28" t="str">
        <f t="shared" si="55"/>
        <v/>
      </c>
      <c r="BE28" t="str">
        <f t="shared" si="56"/>
        <v>Gazdasági számítások (, web)</v>
      </c>
      <c r="BF28" s="2">
        <v>905</v>
      </c>
      <c r="BG28" s="2">
        <v>2</v>
      </c>
      <c r="BH28" s="18">
        <f>VLOOKUP(BF28,segéd!$F$9:$G$41,2,FALSE)</f>
        <v>46270</v>
      </c>
      <c r="BI28" s="2" t="str">
        <f>VLOOKUP(BG28,segéd!$F$1:$G$7,2,FALSE)</f>
        <v>9.45-11.15</v>
      </c>
      <c r="BJ28" t="s">
        <v>130</v>
      </c>
      <c r="BK28" s="20" t="s">
        <v>36</v>
      </c>
      <c r="BL28" t="s">
        <v>395</v>
      </c>
      <c r="BM28" s="2">
        <v>208</v>
      </c>
      <c r="BN28" s="2"/>
      <c r="BO28" s="2" t="s">
        <v>117</v>
      </c>
      <c r="BP28" s="33" t="s">
        <v>729</v>
      </c>
      <c r="BQ28" s="2">
        <f t="shared" si="57"/>
        <v>11</v>
      </c>
      <c r="BR28" s="2">
        <f>IF(BM28="","",IFERROR(VLOOKUP(BJ28,segéd!T:U,2,FALSE),"x"))</f>
        <v>11</v>
      </c>
      <c r="BS28" s="2" t="str">
        <f>IF(BN28="","",IFERROR(VLOOKUP(BJ28,segéd!O:P,2,FALSE),"x"))</f>
        <v/>
      </c>
      <c r="BT28" s="2"/>
      <c r="BU28" s="2"/>
      <c r="BV28" s="2">
        <v>9</v>
      </c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</row>
    <row r="29" spans="1:120" ht="15" customHeight="1" x14ac:dyDescent="0.3">
      <c r="A29" t="str">
        <f t="shared" si="0"/>
        <v>2149052</v>
      </c>
      <c r="B29" t="str">
        <f t="shared" si="1"/>
        <v>Hibrid projektmenedzsment - Peredy Zoltán (Tb.-ről web) 21</v>
      </c>
      <c r="C29" t="str">
        <f t="shared" si="2"/>
        <v>2159052</v>
      </c>
      <c r="D29" t="str">
        <f t="shared" si="3"/>
        <v>Hibrid projektmenedzsment - Peredy Zoltán (Tb.-ről web) 7</v>
      </c>
      <c r="E29" t="str">
        <f t="shared" si="4"/>
        <v>Peredy Zoltán9052</v>
      </c>
      <c r="F29" t="str">
        <f t="shared" si="5"/>
        <v>Hibrid projektmenedzsment (Tb. 215, Tb.-ről web)</v>
      </c>
      <c r="G29" t="str">
        <f t="shared" si="6"/>
        <v/>
      </c>
      <c r="H29" t="str">
        <f t="shared" si="7"/>
        <v/>
      </c>
      <c r="I29" t="str">
        <f t="shared" si="8"/>
        <v/>
      </c>
      <c r="J29" t="str">
        <f t="shared" si="9"/>
        <v/>
      </c>
      <c r="K29" t="str">
        <f t="shared" si="10"/>
        <v>9052</v>
      </c>
      <c r="L29" t="str">
        <f t="shared" si="11"/>
        <v/>
      </c>
      <c r="M29" t="str">
        <f t="shared" si="12"/>
        <v/>
      </c>
      <c r="N29" t="str">
        <f t="shared" si="13"/>
        <v/>
      </c>
      <c r="O29" t="str">
        <f t="shared" si="14"/>
        <v/>
      </c>
      <c r="P29" t="str">
        <f t="shared" si="15"/>
        <v/>
      </c>
      <c r="Q29" t="str">
        <f t="shared" si="16"/>
        <v/>
      </c>
      <c r="R29" t="str">
        <f t="shared" si="17"/>
        <v/>
      </c>
      <c r="S29" t="str">
        <f t="shared" si="18"/>
        <v/>
      </c>
      <c r="T29" t="str">
        <f t="shared" si="19"/>
        <v/>
      </c>
      <c r="U29" t="str">
        <f t="shared" si="20"/>
        <v/>
      </c>
      <c r="V29" t="str">
        <f t="shared" si="21"/>
        <v/>
      </c>
      <c r="W29" t="str">
        <f t="shared" si="22"/>
        <v/>
      </c>
      <c r="X29" t="str">
        <f t="shared" si="23"/>
        <v/>
      </c>
      <c r="Y29" t="str">
        <f t="shared" si="24"/>
        <v/>
      </c>
      <c r="Z29" t="str">
        <f t="shared" si="25"/>
        <v/>
      </c>
      <c r="AA29" t="str">
        <f t="shared" si="26"/>
        <v>Hibrid projektmenedzsment (214, Tb.-ről web)</v>
      </c>
      <c r="AB29" t="str">
        <f t="shared" si="27"/>
        <v/>
      </c>
      <c r="AC29" t="str">
        <f t="shared" si="28"/>
        <v/>
      </c>
      <c r="AD29" t="str">
        <f t="shared" si="29"/>
        <v/>
      </c>
      <c r="AE29" t="str">
        <f t="shared" si="30"/>
        <v/>
      </c>
      <c r="AF29" t="str">
        <f t="shared" si="31"/>
        <v/>
      </c>
      <c r="AG29" t="str">
        <f t="shared" si="32"/>
        <v>9052</v>
      </c>
      <c r="AH29" t="str">
        <f t="shared" si="33"/>
        <v/>
      </c>
      <c r="AI29" t="str">
        <f t="shared" si="34"/>
        <v/>
      </c>
      <c r="AJ29" t="str">
        <f t="shared" si="35"/>
        <v/>
      </c>
      <c r="AK29" t="str">
        <f t="shared" si="36"/>
        <v/>
      </c>
      <c r="AL29" t="str">
        <f t="shared" si="37"/>
        <v/>
      </c>
      <c r="AM29" t="str">
        <f t="shared" si="38"/>
        <v/>
      </c>
      <c r="AN29" t="str">
        <f t="shared" si="39"/>
        <v/>
      </c>
      <c r="AO29" t="str">
        <f t="shared" si="40"/>
        <v/>
      </c>
      <c r="AP29" t="str">
        <f t="shared" si="41"/>
        <v/>
      </c>
      <c r="AQ29" t="str">
        <f t="shared" si="42"/>
        <v/>
      </c>
      <c r="AR29" t="str">
        <f t="shared" si="43"/>
        <v/>
      </c>
      <c r="AS29" t="str">
        <f t="shared" si="44"/>
        <v/>
      </c>
      <c r="AT29" t="str">
        <f t="shared" si="45"/>
        <v/>
      </c>
      <c r="AU29" t="str">
        <f t="shared" si="46"/>
        <v/>
      </c>
      <c r="AV29" t="str">
        <f t="shared" si="47"/>
        <v/>
      </c>
      <c r="AW29" t="str">
        <f t="shared" si="48"/>
        <v/>
      </c>
      <c r="AX29" t="str">
        <f t="shared" si="49"/>
        <v/>
      </c>
      <c r="AY29" t="str">
        <f t="shared" si="50"/>
        <v/>
      </c>
      <c r="AZ29" t="str">
        <f t="shared" si="51"/>
        <v/>
      </c>
      <c r="BA29" t="str">
        <f t="shared" si="52"/>
        <v/>
      </c>
      <c r="BB29" t="str">
        <f t="shared" si="53"/>
        <v/>
      </c>
      <c r="BC29" t="str">
        <f t="shared" si="54"/>
        <v/>
      </c>
      <c r="BD29" t="str">
        <f t="shared" si="55"/>
        <v/>
      </c>
      <c r="BE29" t="str">
        <f t="shared" si="56"/>
        <v>Hibrid projektmenedzsment (215, Tb.-ről web)</v>
      </c>
      <c r="BF29" s="2">
        <v>905</v>
      </c>
      <c r="BG29" s="2">
        <v>2</v>
      </c>
      <c r="BH29" s="18">
        <f>VLOOKUP(BF29,segéd!$F$9:$G$41,2,FALSE)</f>
        <v>46270</v>
      </c>
      <c r="BI29" s="2" t="str">
        <f>VLOOKUP(BG29,segéd!$F$1:$G$7,2,FALSE)</f>
        <v>9.45-11.15</v>
      </c>
      <c r="BJ29" t="s">
        <v>387</v>
      </c>
      <c r="BK29" s="20" t="s">
        <v>141</v>
      </c>
      <c r="BL29" t="s">
        <v>225</v>
      </c>
      <c r="BM29" s="2">
        <v>214</v>
      </c>
      <c r="BN29" s="2">
        <v>215</v>
      </c>
      <c r="BO29" s="2" t="s">
        <v>119</v>
      </c>
      <c r="BP29" s="33" t="s">
        <v>603</v>
      </c>
      <c r="BQ29" s="2">
        <f t="shared" si="57"/>
        <v>28</v>
      </c>
      <c r="BR29" s="2">
        <f>IF(BM29="","",IFERROR(VLOOKUP(BJ29,segéd!T:U,2,FALSE),"x"))</f>
        <v>21</v>
      </c>
      <c r="BS29" s="2">
        <f>IF(BN29="","",IFERROR(VLOOKUP(BJ29,segéd!O:P,2,FALSE),"x"))</f>
        <v>7</v>
      </c>
      <c r="BU29" s="2"/>
      <c r="BV29" s="2"/>
      <c r="BX29" s="2">
        <v>15</v>
      </c>
      <c r="CS29" s="2">
        <v>8</v>
      </c>
    </row>
    <row r="30" spans="1:120" ht="15" customHeight="1" x14ac:dyDescent="0.3">
      <c r="A30" t="str">
        <f t="shared" si="0"/>
        <v>9052</v>
      </c>
      <c r="B30" t="str">
        <f t="shared" si="1"/>
        <v xml:space="preserve">Ipari és koll. robotika (dupla terem) - Palotai Péter (gépterem, web) </v>
      </c>
      <c r="C30" t="str">
        <f t="shared" si="2"/>
        <v>6039052</v>
      </c>
      <c r="D30" t="str">
        <f t="shared" si="3"/>
        <v xml:space="preserve">Ipari és koll. robotika (dupla terem) - Palotai Péter (gépterem, web) </v>
      </c>
      <c r="E30" t="str">
        <f t="shared" si="4"/>
        <v>Palotai Péter9052</v>
      </c>
      <c r="F30" t="str">
        <f t="shared" si="5"/>
        <v>Ipari és koll. robotika (dupla terem) (Tb. 603, gépterem, web)</v>
      </c>
      <c r="G30" t="str">
        <f t="shared" si="6"/>
        <v/>
      </c>
      <c r="H30" t="str">
        <f t="shared" si="7"/>
        <v/>
      </c>
      <c r="I30" t="str">
        <f t="shared" si="8"/>
        <v/>
      </c>
      <c r="J30" t="str">
        <f t="shared" si="9"/>
        <v/>
      </c>
      <c r="K30" t="str">
        <f t="shared" si="10"/>
        <v/>
      </c>
      <c r="L30" t="str">
        <f t="shared" si="11"/>
        <v/>
      </c>
      <c r="M30" t="str">
        <f t="shared" si="12"/>
        <v/>
      </c>
      <c r="N30" t="str">
        <f t="shared" si="13"/>
        <v/>
      </c>
      <c r="O30" t="str">
        <f t="shared" si="14"/>
        <v/>
      </c>
      <c r="P30" t="str">
        <f t="shared" si="15"/>
        <v/>
      </c>
      <c r="Q30" t="str">
        <f t="shared" si="16"/>
        <v/>
      </c>
      <c r="R30" t="str">
        <f t="shared" si="17"/>
        <v/>
      </c>
      <c r="S30" t="str">
        <f t="shared" si="18"/>
        <v/>
      </c>
      <c r="T30" t="str">
        <f t="shared" si="19"/>
        <v/>
      </c>
      <c r="U30" t="str">
        <f t="shared" si="20"/>
        <v/>
      </c>
      <c r="V30" t="str">
        <f t="shared" si="21"/>
        <v/>
      </c>
      <c r="W30" t="str">
        <f t="shared" si="22"/>
        <v/>
      </c>
      <c r="X30" t="str">
        <f t="shared" si="23"/>
        <v/>
      </c>
      <c r="Y30" t="str">
        <f t="shared" si="24"/>
        <v/>
      </c>
      <c r="Z30" t="str">
        <f t="shared" si="25"/>
        <v/>
      </c>
      <c r="AA30" t="str">
        <f t="shared" si="26"/>
        <v>Ipari és koll. robotika (dupla terem) (, gépterem, web)</v>
      </c>
      <c r="AB30" t="str">
        <f t="shared" si="27"/>
        <v/>
      </c>
      <c r="AC30" t="str">
        <f t="shared" si="28"/>
        <v/>
      </c>
      <c r="AD30" t="str">
        <f t="shared" si="29"/>
        <v/>
      </c>
      <c r="AE30" t="str">
        <f t="shared" si="30"/>
        <v/>
      </c>
      <c r="AF30" t="str">
        <f t="shared" si="31"/>
        <v/>
      </c>
      <c r="AG30" t="str">
        <f t="shared" si="32"/>
        <v/>
      </c>
      <c r="AH30" t="str">
        <f t="shared" si="33"/>
        <v/>
      </c>
      <c r="AI30" t="str">
        <f t="shared" si="34"/>
        <v/>
      </c>
      <c r="AJ30" t="str">
        <f t="shared" si="35"/>
        <v/>
      </c>
      <c r="AK30" t="str">
        <f t="shared" si="36"/>
        <v/>
      </c>
      <c r="AL30" t="str">
        <f t="shared" si="37"/>
        <v/>
      </c>
      <c r="AM30" t="str">
        <f t="shared" si="38"/>
        <v/>
      </c>
      <c r="AN30" t="str">
        <f t="shared" si="39"/>
        <v/>
      </c>
      <c r="AO30" t="str">
        <f t="shared" si="40"/>
        <v/>
      </c>
      <c r="AP30" t="str">
        <f t="shared" si="41"/>
        <v/>
      </c>
      <c r="AQ30" t="str">
        <f t="shared" si="42"/>
        <v/>
      </c>
      <c r="AR30" t="str">
        <f t="shared" si="43"/>
        <v/>
      </c>
      <c r="AS30" t="str">
        <f t="shared" si="44"/>
        <v/>
      </c>
      <c r="AT30" t="str">
        <f t="shared" si="45"/>
        <v/>
      </c>
      <c r="AU30" t="str">
        <f t="shared" si="46"/>
        <v/>
      </c>
      <c r="AV30" t="str">
        <f t="shared" si="47"/>
        <v/>
      </c>
      <c r="AW30" t="str">
        <f t="shared" si="48"/>
        <v/>
      </c>
      <c r="AX30" t="str">
        <f t="shared" si="49"/>
        <v/>
      </c>
      <c r="AY30" t="str">
        <f t="shared" si="50"/>
        <v/>
      </c>
      <c r="AZ30" t="str">
        <f t="shared" si="51"/>
        <v/>
      </c>
      <c r="BA30" t="str">
        <f t="shared" si="52"/>
        <v/>
      </c>
      <c r="BB30" t="str">
        <f t="shared" si="53"/>
        <v/>
      </c>
      <c r="BC30" t="str">
        <f t="shared" si="54"/>
        <v/>
      </c>
      <c r="BD30" t="str">
        <f t="shared" si="55"/>
        <v/>
      </c>
      <c r="BE30" t="str">
        <f t="shared" si="56"/>
        <v>Ipari és koll. robotika (dupla terem) (603, gépterem, web)</v>
      </c>
      <c r="BF30" s="2">
        <v>905</v>
      </c>
      <c r="BG30" s="2">
        <v>2</v>
      </c>
      <c r="BH30" s="18">
        <f>VLOOKUP(BF30,segéd!$F$9:$G$41,2,FALSE)</f>
        <v>46270</v>
      </c>
      <c r="BI30" s="2" t="str">
        <f>VLOOKUP(BG30,segéd!$F$1:$G$7,2,FALSE)</f>
        <v>9.45-11.15</v>
      </c>
      <c r="BJ30" t="s">
        <v>551</v>
      </c>
      <c r="BK30" s="20" t="s">
        <v>309</v>
      </c>
      <c r="BL30" t="s">
        <v>191</v>
      </c>
      <c r="BM30" s="2"/>
      <c r="BN30" s="2">
        <v>603</v>
      </c>
      <c r="BO30" s="2" t="s">
        <v>216</v>
      </c>
      <c r="BP30" s="33" t="s">
        <v>589</v>
      </c>
      <c r="BQ30" s="2">
        <f t="shared" si="57"/>
        <v>0</v>
      </c>
      <c r="BR30" s="2" t="str">
        <f>IF(BM30="","",IFERROR(VLOOKUP(BJ30,segéd!T:U,2,FALSE),"x"))</f>
        <v/>
      </c>
      <c r="BS30" s="2"/>
      <c r="BU30" s="2"/>
      <c r="BV30" s="2"/>
    </row>
    <row r="31" spans="1:120" ht="15" customHeight="1" x14ac:dyDescent="0.3">
      <c r="A31" t="str">
        <f t="shared" si="0"/>
        <v>9052</v>
      </c>
      <c r="B31" t="str">
        <f t="shared" si="1"/>
        <v xml:space="preserve">Ipari és kollaboratív robotika - Palotai Péter (gépterem, web) </v>
      </c>
      <c r="C31" t="str">
        <f t="shared" si="2"/>
        <v>6049052</v>
      </c>
      <c r="D31" t="str">
        <f t="shared" si="3"/>
        <v>Ipari és kollaboratív robotika - Palotai Péter (gépterem, web) 45</v>
      </c>
      <c r="E31" t="str">
        <f t="shared" si="4"/>
        <v>Palotai Péter9052</v>
      </c>
      <c r="F31" t="str">
        <f t="shared" si="5"/>
        <v>Ipari és kollaboratív robotika (Tb. 604, gépterem, web)</v>
      </c>
      <c r="G31" t="str">
        <f t="shared" si="6"/>
        <v/>
      </c>
      <c r="H31" t="str">
        <f t="shared" si="7"/>
        <v/>
      </c>
      <c r="I31" t="str">
        <f t="shared" si="8"/>
        <v/>
      </c>
      <c r="J31" t="str">
        <f t="shared" si="9"/>
        <v/>
      </c>
      <c r="K31" t="str">
        <f t="shared" si="10"/>
        <v/>
      </c>
      <c r="L31" t="str">
        <f t="shared" si="11"/>
        <v/>
      </c>
      <c r="M31" t="str">
        <f t="shared" si="12"/>
        <v/>
      </c>
      <c r="N31" t="str">
        <f t="shared" si="13"/>
        <v/>
      </c>
      <c r="O31" t="str">
        <f t="shared" si="14"/>
        <v/>
      </c>
      <c r="P31" t="str">
        <f t="shared" si="15"/>
        <v/>
      </c>
      <c r="Q31" t="str">
        <f t="shared" si="16"/>
        <v/>
      </c>
      <c r="R31" t="str">
        <f t="shared" si="17"/>
        <v/>
      </c>
      <c r="S31" t="str">
        <f t="shared" si="18"/>
        <v/>
      </c>
      <c r="T31" t="str">
        <f t="shared" si="19"/>
        <v/>
      </c>
      <c r="U31" t="str">
        <f t="shared" si="20"/>
        <v/>
      </c>
      <c r="V31" t="str">
        <f t="shared" si="21"/>
        <v/>
      </c>
      <c r="W31" t="str">
        <f t="shared" si="22"/>
        <v/>
      </c>
      <c r="X31" t="str">
        <f t="shared" si="23"/>
        <v/>
      </c>
      <c r="Y31" t="str">
        <f t="shared" si="24"/>
        <v/>
      </c>
      <c r="Z31" t="str">
        <f t="shared" si="25"/>
        <v/>
      </c>
      <c r="AA31" t="str">
        <f t="shared" si="26"/>
        <v>Ipari és kollaboratív robotika (, gépterem, web)</v>
      </c>
      <c r="AB31" t="str">
        <f t="shared" si="27"/>
        <v/>
      </c>
      <c r="AC31" t="str">
        <f t="shared" si="28"/>
        <v/>
      </c>
      <c r="AD31" t="str">
        <f t="shared" si="29"/>
        <v/>
      </c>
      <c r="AE31" t="str">
        <f t="shared" si="30"/>
        <v/>
      </c>
      <c r="AF31" t="str">
        <f t="shared" si="31"/>
        <v/>
      </c>
      <c r="AG31" t="str">
        <f t="shared" si="32"/>
        <v/>
      </c>
      <c r="AH31" t="str">
        <f t="shared" si="33"/>
        <v/>
      </c>
      <c r="AI31" t="str">
        <f t="shared" si="34"/>
        <v/>
      </c>
      <c r="AJ31" t="str">
        <f t="shared" si="35"/>
        <v/>
      </c>
      <c r="AK31" t="str">
        <f t="shared" si="36"/>
        <v/>
      </c>
      <c r="AL31" t="str">
        <f t="shared" si="37"/>
        <v/>
      </c>
      <c r="AM31" t="str">
        <f t="shared" si="38"/>
        <v/>
      </c>
      <c r="AN31" t="str">
        <f t="shared" si="39"/>
        <v/>
      </c>
      <c r="AO31" t="str">
        <f t="shared" si="40"/>
        <v/>
      </c>
      <c r="AP31" t="str">
        <f t="shared" si="41"/>
        <v/>
      </c>
      <c r="AQ31" t="str">
        <f t="shared" si="42"/>
        <v/>
      </c>
      <c r="AR31" t="str">
        <f t="shared" si="43"/>
        <v/>
      </c>
      <c r="AS31" t="str">
        <f t="shared" si="44"/>
        <v/>
      </c>
      <c r="AT31" t="str">
        <f t="shared" si="45"/>
        <v/>
      </c>
      <c r="AU31" t="str">
        <f t="shared" si="46"/>
        <v/>
      </c>
      <c r="AV31" t="str">
        <f t="shared" si="47"/>
        <v/>
      </c>
      <c r="AW31" t="str">
        <f t="shared" si="48"/>
        <v/>
      </c>
      <c r="AX31" t="str">
        <f t="shared" si="49"/>
        <v>9052</v>
      </c>
      <c r="AY31" t="str">
        <f t="shared" si="50"/>
        <v/>
      </c>
      <c r="AZ31" t="str">
        <f t="shared" si="51"/>
        <v/>
      </c>
      <c r="BA31" t="str">
        <f t="shared" si="52"/>
        <v/>
      </c>
      <c r="BB31" t="str">
        <f t="shared" si="53"/>
        <v/>
      </c>
      <c r="BC31" t="str">
        <f t="shared" si="54"/>
        <v/>
      </c>
      <c r="BD31" t="str">
        <f t="shared" si="55"/>
        <v/>
      </c>
      <c r="BE31" t="str">
        <f t="shared" si="56"/>
        <v>Ipari és kollaboratív robotika (604, gépterem, web)</v>
      </c>
      <c r="BF31" s="2">
        <v>905</v>
      </c>
      <c r="BG31" s="2">
        <v>2</v>
      </c>
      <c r="BH31" s="18">
        <f>VLOOKUP(BF31,segéd!$F$9:$G$41,2,FALSE)</f>
        <v>46270</v>
      </c>
      <c r="BI31" s="2" t="str">
        <f>VLOOKUP(BG31,segéd!$F$1:$G$7,2,FALSE)</f>
        <v>9.45-11.15</v>
      </c>
      <c r="BJ31" t="s">
        <v>409</v>
      </c>
      <c r="BK31" s="20" t="s">
        <v>309</v>
      </c>
      <c r="BL31" t="s">
        <v>191</v>
      </c>
      <c r="BM31" s="2"/>
      <c r="BN31" s="2">
        <v>604</v>
      </c>
      <c r="BO31" s="2" t="s">
        <v>216</v>
      </c>
      <c r="BP31" s="33" t="s">
        <v>589</v>
      </c>
      <c r="BQ31" s="2">
        <f t="shared" si="57"/>
        <v>45</v>
      </c>
      <c r="BR31" s="2" t="str">
        <f>IF(BM31="","",IFERROR(VLOOKUP(BJ31,segéd!T:U,2,FALSE),"x"))</f>
        <v/>
      </c>
      <c r="BS31" s="2">
        <f>IF(BN31="","",IFERROR(VLOOKUP(BJ31,segéd!O:P,2,FALSE),"x"))</f>
        <v>45</v>
      </c>
      <c r="BU31" s="2"/>
      <c r="BV31" s="2"/>
      <c r="DJ31" s="2">
        <v>44</v>
      </c>
    </row>
    <row r="32" spans="1:120" ht="15" customHeight="1" x14ac:dyDescent="0.3">
      <c r="A32" t="str">
        <f t="shared" si="0"/>
        <v>9052</v>
      </c>
      <c r="B32" t="str">
        <f t="shared" si="1"/>
        <v xml:space="preserve">Ipari szabályozás - Varga István (web) </v>
      </c>
      <c r="C32" t="str">
        <f t="shared" si="2"/>
        <v>69052</v>
      </c>
      <c r="D32" t="str">
        <f t="shared" si="3"/>
        <v>Ipari szabályozás - Varga István (web) 13</v>
      </c>
      <c r="E32" t="str">
        <f t="shared" si="4"/>
        <v>Varga István9052</v>
      </c>
      <c r="F32" t="str">
        <f t="shared" si="5"/>
        <v>Ipari szabályozás (Tb. 6, web)</v>
      </c>
      <c r="G32" t="str">
        <f t="shared" si="6"/>
        <v/>
      </c>
      <c r="H32" t="str">
        <f t="shared" si="7"/>
        <v/>
      </c>
      <c r="I32" t="str">
        <f t="shared" si="8"/>
        <v/>
      </c>
      <c r="J32" t="str">
        <f t="shared" si="9"/>
        <v/>
      </c>
      <c r="K32" t="str">
        <f t="shared" si="10"/>
        <v/>
      </c>
      <c r="L32" t="str">
        <f t="shared" si="11"/>
        <v/>
      </c>
      <c r="M32" t="str">
        <f t="shared" si="12"/>
        <v/>
      </c>
      <c r="N32" t="str">
        <f t="shared" si="13"/>
        <v/>
      </c>
      <c r="O32" t="str">
        <f t="shared" si="14"/>
        <v/>
      </c>
      <c r="P32" t="str">
        <f t="shared" si="15"/>
        <v/>
      </c>
      <c r="Q32" t="str">
        <f t="shared" si="16"/>
        <v/>
      </c>
      <c r="R32" t="str">
        <f t="shared" si="17"/>
        <v/>
      </c>
      <c r="S32" t="str">
        <f t="shared" si="18"/>
        <v/>
      </c>
      <c r="T32" t="str">
        <f t="shared" si="19"/>
        <v/>
      </c>
      <c r="U32" t="str">
        <f t="shared" si="20"/>
        <v/>
      </c>
      <c r="V32" t="str">
        <f t="shared" si="21"/>
        <v/>
      </c>
      <c r="W32" t="str">
        <f t="shared" si="22"/>
        <v/>
      </c>
      <c r="X32" t="str">
        <f t="shared" si="23"/>
        <v/>
      </c>
      <c r="Y32" t="str">
        <f t="shared" si="24"/>
        <v/>
      </c>
      <c r="Z32" t="str">
        <f t="shared" si="25"/>
        <v/>
      </c>
      <c r="AA32" t="str">
        <f t="shared" si="26"/>
        <v>Ipari szabályozás (, web)</v>
      </c>
      <c r="AB32" t="str">
        <f t="shared" si="27"/>
        <v/>
      </c>
      <c r="AC32" t="str">
        <f t="shared" si="28"/>
        <v/>
      </c>
      <c r="AD32" t="str">
        <f t="shared" si="29"/>
        <v/>
      </c>
      <c r="AE32" t="str">
        <f t="shared" si="30"/>
        <v/>
      </c>
      <c r="AF32" t="str">
        <f t="shared" si="31"/>
        <v/>
      </c>
      <c r="AG32" t="str">
        <f t="shared" si="32"/>
        <v/>
      </c>
      <c r="AH32" t="str">
        <f t="shared" si="33"/>
        <v/>
      </c>
      <c r="AI32" t="str">
        <f t="shared" si="34"/>
        <v/>
      </c>
      <c r="AJ32" t="str">
        <f t="shared" si="35"/>
        <v/>
      </c>
      <c r="AK32" t="str">
        <f t="shared" si="36"/>
        <v/>
      </c>
      <c r="AL32" t="str">
        <f t="shared" si="37"/>
        <v/>
      </c>
      <c r="AM32" t="str">
        <f t="shared" si="38"/>
        <v/>
      </c>
      <c r="AN32" t="str">
        <f t="shared" si="39"/>
        <v/>
      </c>
      <c r="AO32" t="str">
        <f t="shared" si="40"/>
        <v/>
      </c>
      <c r="AP32" t="str">
        <f t="shared" si="41"/>
        <v/>
      </c>
      <c r="AQ32" t="str">
        <f t="shared" si="42"/>
        <v/>
      </c>
      <c r="AR32" t="str">
        <f t="shared" si="43"/>
        <v/>
      </c>
      <c r="AS32" t="str">
        <f t="shared" si="44"/>
        <v/>
      </c>
      <c r="AT32" t="str">
        <f t="shared" si="45"/>
        <v/>
      </c>
      <c r="AU32" t="str">
        <f t="shared" si="46"/>
        <v/>
      </c>
      <c r="AV32" t="str">
        <f t="shared" si="47"/>
        <v/>
      </c>
      <c r="AW32" t="str">
        <f t="shared" si="48"/>
        <v>9052</v>
      </c>
      <c r="AX32" t="str">
        <f t="shared" si="49"/>
        <v/>
      </c>
      <c r="AY32" t="str">
        <f t="shared" si="50"/>
        <v/>
      </c>
      <c r="AZ32" t="str">
        <f t="shared" si="51"/>
        <v/>
      </c>
      <c r="BA32" t="str">
        <f t="shared" si="52"/>
        <v/>
      </c>
      <c r="BB32" t="str">
        <f t="shared" si="53"/>
        <v/>
      </c>
      <c r="BC32" t="str">
        <f t="shared" si="54"/>
        <v/>
      </c>
      <c r="BD32" t="str">
        <f t="shared" si="55"/>
        <v/>
      </c>
      <c r="BE32" t="str">
        <f t="shared" si="56"/>
        <v>Ipari szabályozás (6, web)</v>
      </c>
      <c r="BF32" s="2">
        <v>905</v>
      </c>
      <c r="BG32" s="2">
        <v>2</v>
      </c>
      <c r="BH32" s="18">
        <f>VLOOKUP(BF32,segéd!$F$9:$G$41,2,FALSE)</f>
        <v>46270</v>
      </c>
      <c r="BI32" s="2" t="str">
        <f>VLOOKUP(BG32,segéd!$F$1:$G$7,2,FALSE)</f>
        <v>9.45-11.15</v>
      </c>
      <c r="BJ32" t="s">
        <v>402</v>
      </c>
      <c r="BK32" s="20" t="s">
        <v>278</v>
      </c>
      <c r="BL32" t="s">
        <v>191</v>
      </c>
      <c r="BM32" s="2"/>
      <c r="BN32" s="2">
        <v>6</v>
      </c>
      <c r="BO32" s="2" t="s">
        <v>117</v>
      </c>
      <c r="BP32" s="33" t="s">
        <v>590</v>
      </c>
      <c r="BQ32" s="2">
        <f t="shared" si="57"/>
        <v>13</v>
      </c>
      <c r="BR32" s="2" t="str">
        <f>IF(BM32="","",IFERROR(VLOOKUP(BJ32,segéd!T:U,2,FALSE),"x"))</f>
        <v/>
      </c>
      <c r="BS32" s="2">
        <f>IF(BN32="","",IFERROR(VLOOKUP(BJ32,segéd!O:P,2,FALSE),"x"))</f>
        <v>13</v>
      </c>
      <c r="BU32" s="2"/>
      <c r="BV32" s="2"/>
      <c r="DI32" s="2">
        <v>14</v>
      </c>
    </row>
    <row r="33" spans="1:116" ht="15" customHeight="1" x14ac:dyDescent="0.3">
      <c r="A33" t="str">
        <f t="shared" si="0"/>
        <v>2099052</v>
      </c>
      <c r="B33" t="str">
        <f t="shared" si="1"/>
        <v>Kommunikáció és média - Néveri Varagya Szilvia (Bp.-ről web) 20</v>
      </c>
      <c r="C33" t="str">
        <f t="shared" si="2"/>
        <v>4039052</v>
      </c>
      <c r="D33" t="str">
        <f t="shared" si="3"/>
        <v>Kommunikáció és média - Néveri Varagya Szilvia (Bp.-ről web) 10</v>
      </c>
      <c r="E33" t="str">
        <f t="shared" si="4"/>
        <v>Néveri Varagya Szilvia9052</v>
      </c>
      <c r="F33" t="str">
        <f t="shared" si="5"/>
        <v>Kommunikáció és média (Bp. 209, Bp.-ről web)</v>
      </c>
      <c r="G33" t="str">
        <f t="shared" si="6"/>
        <v/>
      </c>
      <c r="H33" t="str">
        <f t="shared" si="7"/>
        <v/>
      </c>
      <c r="I33" t="str">
        <f t="shared" si="8"/>
        <v/>
      </c>
      <c r="J33" t="str">
        <f t="shared" si="9"/>
        <v/>
      </c>
      <c r="K33" t="str">
        <f t="shared" si="10"/>
        <v/>
      </c>
      <c r="L33" t="str">
        <f t="shared" si="11"/>
        <v/>
      </c>
      <c r="M33" t="str">
        <f t="shared" si="12"/>
        <v/>
      </c>
      <c r="N33" t="str">
        <f t="shared" si="13"/>
        <v/>
      </c>
      <c r="O33" t="str">
        <f t="shared" si="14"/>
        <v/>
      </c>
      <c r="P33" t="str">
        <f t="shared" si="15"/>
        <v/>
      </c>
      <c r="Q33" t="str">
        <f t="shared" si="16"/>
        <v/>
      </c>
      <c r="R33" t="str">
        <f t="shared" si="17"/>
        <v/>
      </c>
      <c r="S33" t="str">
        <f t="shared" si="18"/>
        <v/>
      </c>
      <c r="T33" t="str">
        <f t="shared" si="19"/>
        <v/>
      </c>
      <c r="U33" t="str">
        <f t="shared" si="20"/>
        <v/>
      </c>
      <c r="V33" t="str">
        <f t="shared" si="21"/>
        <v/>
      </c>
      <c r="W33" t="str">
        <f t="shared" si="22"/>
        <v>9052</v>
      </c>
      <c r="X33" t="str">
        <f t="shared" si="23"/>
        <v>9052</v>
      </c>
      <c r="Y33" t="str">
        <f t="shared" si="24"/>
        <v>9052</v>
      </c>
      <c r="Z33" t="str">
        <f t="shared" si="25"/>
        <v/>
      </c>
      <c r="AA33" t="str">
        <f t="shared" si="26"/>
        <v>Kommunikáció és média (209, Bp.-ről web)</v>
      </c>
      <c r="AB33" t="str">
        <f t="shared" si="27"/>
        <v/>
      </c>
      <c r="AC33" t="str">
        <f t="shared" si="28"/>
        <v/>
      </c>
      <c r="AD33" t="str">
        <f t="shared" si="29"/>
        <v/>
      </c>
      <c r="AE33" t="str">
        <f t="shared" si="30"/>
        <v/>
      </c>
      <c r="AF33" t="str">
        <f t="shared" si="31"/>
        <v/>
      </c>
      <c r="AG33" t="str">
        <f t="shared" si="32"/>
        <v/>
      </c>
      <c r="AH33" t="str">
        <f t="shared" si="33"/>
        <v/>
      </c>
      <c r="AI33" t="str">
        <f t="shared" si="34"/>
        <v/>
      </c>
      <c r="AJ33" t="str">
        <f t="shared" si="35"/>
        <v/>
      </c>
      <c r="AK33" t="str">
        <f t="shared" si="36"/>
        <v/>
      </c>
      <c r="AL33" t="str">
        <f t="shared" si="37"/>
        <v/>
      </c>
      <c r="AM33" t="str">
        <f t="shared" si="38"/>
        <v/>
      </c>
      <c r="AN33" t="str">
        <f t="shared" si="39"/>
        <v/>
      </c>
      <c r="AO33" t="str">
        <f t="shared" si="40"/>
        <v/>
      </c>
      <c r="AP33" t="str">
        <f t="shared" si="41"/>
        <v/>
      </c>
      <c r="AQ33" t="str">
        <f t="shared" si="42"/>
        <v>9052</v>
      </c>
      <c r="AR33" t="str">
        <f t="shared" si="43"/>
        <v>9052</v>
      </c>
      <c r="AS33" t="str">
        <f t="shared" si="44"/>
        <v>9052</v>
      </c>
      <c r="AT33" t="str">
        <f t="shared" si="45"/>
        <v/>
      </c>
      <c r="AU33" t="str">
        <f t="shared" si="46"/>
        <v/>
      </c>
      <c r="AV33" t="str">
        <f t="shared" si="47"/>
        <v/>
      </c>
      <c r="AW33" t="str">
        <f t="shared" si="48"/>
        <v/>
      </c>
      <c r="AX33" t="str">
        <f t="shared" si="49"/>
        <v/>
      </c>
      <c r="AY33" t="str">
        <f t="shared" si="50"/>
        <v/>
      </c>
      <c r="AZ33" t="str">
        <f t="shared" si="51"/>
        <v/>
      </c>
      <c r="BA33" t="str">
        <f t="shared" si="52"/>
        <v/>
      </c>
      <c r="BB33" t="str">
        <f t="shared" si="53"/>
        <v/>
      </c>
      <c r="BC33" t="str">
        <f t="shared" si="54"/>
        <v/>
      </c>
      <c r="BD33" t="str">
        <f t="shared" si="55"/>
        <v/>
      </c>
      <c r="BE33" t="str">
        <f t="shared" si="56"/>
        <v>Kommunikáció és média (403, Bp.-ről web)</v>
      </c>
      <c r="BF33" s="2">
        <v>905</v>
      </c>
      <c r="BG33" s="2">
        <v>2</v>
      </c>
      <c r="BH33" s="18">
        <f>VLOOKUP(BF33,segéd!$F$9:$G$41,2,FALSE)</f>
        <v>46270</v>
      </c>
      <c r="BI33" s="2" t="str">
        <f>VLOOKUP(BG33,segéd!$F$1:$G$7,2,FALSE)</f>
        <v>9.45-11.15</v>
      </c>
      <c r="BJ33" t="s">
        <v>195</v>
      </c>
      <c r="BK33" s="20" t="s">
        <v>532</v>
      </c>
      <c r="BL33" t="s">
        <v>192</v>
      </c>
      <c r="BM33" s="2">
        <v>209</v>
      </c>
      <c r="BN33" s="2">
        <v>403</v>
      </c>
      <c r="BO33" s="2" t="s">
        <v>118</v>
      </c>
      <c r="BP33" s="33" t="s">
        <v>591</v>
      </c>
      <c r="BQ33" s="2">
        <f t="shared" si="57"/>
        <v>30</v>
      </c>
      <c r="BR33" s="2">
        <f>IF(BM33="","",IFERROR(VLOOKUP(BJ33,segéd!T:U,2,FALSE),"x"))</f>
        <v>20</v>
      </c>
      <c r="BS33" s="2">
        <f>IF(BN33="","",IFERROR(VLOOKUP(BJ33,segéd!O:P,2,FALSE),"x"))</f>
        <v>10</v>
      </c>
      <c r="BU33" s="2"/>
      <c r="BV33" s="2"/>
      <c r="BX33" s="2"/>
      <c r="CJ33" s="2">
        <v>6</v>
      </c>
      <c r="CK33" s="2">
        <v>13</v>
      </c>
      <c r="CL33" s="2">
        <v>4</v>
      </c>
      <c r="DC33" s="2">
        <v>3</v>
      </c>
      <c r="DD33" s="2">
        <v>2</v>
      </c>
      <c r="DE33" s="2">
        <v>6</v>
      </c>
    </row>
    <row r="34" spans="1:116" ht="15" customHeight="1" x14ac:dyDescent="0.3">
      <c r="A34" t="str">
        <f t="shared" si="0"/>
        <v>9052</v>
      </c>
      <c r="B34" t="str">
        <f t="shared" si="1"/>
        <v xml:space="preserve">Matematika III. - Kovács Gergely (web) </v>
      </c>
      <c r="C34" t="str">
        <f t="shared" si="2"/>
        <v>2129052</v>
      </c>
      <c r="D34" t="str">
        <f t="shared" si="3"/>
        <v>Matematika III. - Kovács Gergely (web) 41</v>
      </c>
      <c r="E34" t="str">
        <f t="shared" si="4"/>
        <v>Kovács Gergely9052</v>
      </c>
      <c r="F34" t="str">
        <f t="shared" si="5"/>
        <v>Matematika III. (Tb. 212, web)</v>
      </c>
      <c r="G34" t="str">
        <f t="shared" si="6"/>
        <v/>
      </c>
      <c r="H34" t="str">
        <f t="shared" si="7"/>
        <v/>
      </c>
      <c r="I34" t="str">
        <f t="shared" si="8"/>
        <v/>
      </c>
      <c r="J34" t="str">
        <f t="shared" si="9"/>
        <v/>
      </c>
      <c r="K34" t="str">
        <f t="shared" si="10"/>
        <v/>
      </c>
      <c r="L34" t="str">
        <f t="shared" si="11"/>
        <v/>
      </c>
      <c r="M34" t="str">
        <f t="shared" si="12"/>
        <v/>
      </c>
      <c r="N34" t="str">
        <f t="shared" si="13"/>
        <v/>
      </c>
      <c r="O34" t="str">
        <f t="shared" si="14"/>
        <v/>
      </c>
      <c r="P34" t="str">
        <f t="shared" si="15"/>
        <v/>
      </c>
      <c r="Q34" t="str">
        <f t="shared" si="16"/>
        <v/>
      </c>
      <c r="R34" t="str">
        <f t="shared" si="17"/>
        <v/>
      </c>
      <c r="S34" t="str">
        <f t="shared" si="18"/>
        <v/>
      </c>
      <c r="T34" t="str">
        <f t="shared" si="19"/>
        <v/>
      </c>
      <c r="U34" t="str">
        <f t="shared" si="20"/>
        <v/>
      </c>
      <c r="V34" t="str">
        <f t="shared" si="21"/>
        <v/>
      </c>
      <c r="W34" t="str">
        <f t="shared" si="22"/>
        <v/>
      </c>
      <c r="X34" t="str">
        <f t="shared" si="23"/>
        <v/>
      </c>
      <c r="Y34" t="str">
        <f t="shared" si="24"/>
        <v/>
      </c>
      <c r="Z34" t="str">
        <f t="shared" si="25"/>
        <v/>
      </c>
      <c r="AA34" t="str">
        <f t="shared" si="26"/>
        <v>Matematika III. (, web)</v>
      </c>
      <c r="AB34" t="str">
        <f t="shared" si="27"/>
        <v/>
      </c>
      <c r="AC34" t="str">
        <f t="shared" si="28"/>
        <v/>
      </c>
      <c r="AD34" t="str">
        <f t="shared" si="29"/>
        <v/>
      </c>
      <c r="AE34" t="str">
        <f t="shared" si="30"/>
        <v/>
      </c>
      <c r="AF34" t="str">
        <f t="shared" si="31"/>
        <v/>
      </c>
      <c r="AG34" t="str">
        <f t="shared" si="32"/>
        <v/>
      </c>
      <c r="AH34" t="str">
        <f t="shared" si="33"/>
        <v/>
      </c>
      <c r="AI34" t="str">
        <f t="shared" si="34"/>
        <v/>
      </c>
      <c r="AJ34" t="str">
        <f t="shared" si="35"/>
        <v/>
      </c>
      <c r="AK34" t="str">
        <f t="shared" si="36"/>
        <v>9052</v>
      </c>
      <c r="AL34" t="str">
        <f t="shared" si="37"/>
        <v/>
      </c>
      <c r="AM34" t="str">
        <f t="shared" si="38"/>
        <v/>
      </c>
      <c r="AN34" t="str">
        <f t="shared" si="39"/>
        <v/>
      </c>
      <c r="AO34" t="str">
        <f t="shared" si="40"/>
        <v/>
      </c>
      <c r="AP34" t="str">
        <f t="shared" si="41"/>
        <v/>
      </c>
      <c r="AQ34" t="str">
        <f t="shared" si="42"/>
        <v/>
      </c>
      <c r="AR34" t="str">
        <f t="shared" si="43"/>
        <v/>
      </c>
      <c r="AS34" t="str">
        <f t="shared" si="44"/>
        <v/>
      </c>
      <c r="AT34" t="str">
        <f t="shared" si="45"/>
        <v/>
      </c>
      <c r="AU34" t="str">
        <f t="shared" si="46"/>
        <v/>
      </c>
      <c r="AV34" t="str">
        <f t="shared" si="47"/>
        <v/>
      </c>
      <c r="AW34" t="str">
        <f t="shared" si="48"/>
        <v/>
      </c>
      <c r="AX34" t="str">
        <f t="shared" si="49"/>
        <v/>
      </c>
      <c r="AY34" t="str">
        <f t="shared" si="50"/>
        <v/>
      </c>
      <c r="AZ34" t="str">
        <f t="shared" si="51"/>
        <v/>
      </c>
      <c r="BA34" t="str">
        <f t="shared" si="52"/>
        <v/>
      </c>
      <c r="BB34" t="str">
        <f t="shared" si="53"/>
        <v/>
      </c>
      <c r="BC34" t="str">
        <f t="shared" si="54"/>
        <v/>
      </c>
      <c r="BD34" t="str">
        <f t="shared" si="55"/>
        <v/>
      </c>
      <c r="BE34" t="str">
        <f t="shared" si="56"/>
        <v>Matematika III. (212, web)</v>
      </c>
      <c r="BF34" s="2">
        <v>905</v>
      </c>
      <c r="BG34" s="2">
        <v>2</v>
      </c>
      <c r="BH34" s="18">
        <f>VLOOKUP(BF34,segéd!$F$9:$G$41,2,FALSE)</f>
        <v>46270</v>
      </c>
      <c r="BI34" s="2" t="str">
        <f>VLOOKUP(BG34,segéd!$F$1:$G$7,2,FALSE)</f>
        <v>9.45-11.15</v>
      </c>
      <c r="BJ34" t="s">
        <v>232</v>
      </c>
      <c r="BK34" s="20" t="s">
        <v>9</v>
      </c>
      <c r="BL34" t="s">
        <v>191</v>
      </c>
      <c r="BM34" s="2"/>
      <c r="BN34" s="2">
        <v>212</v>
      </c>
      <c r="BO34" s="2" t="s">
        <v>117</v>
      </c>
      <c r="BP34" s="33" t="s">
        <v>592</v>
      </c>
      <c r="BQ34" s="2">
        <f t="shared" si="57"/>
        <v>41</v>
      </c>
      <c r="BR34" s="2" t="str">
        <f>IF(BM34="","",IFERROR(VLOOKUP(BJ34,segéd!T:U,2,FALSE),"x"))</f>
        <v/>
      </c>
      <c r="BS34" s="2">
        <f>IF(BN34="","",IFERROR(VLOOKUP(BJ34,segéd!O:P,2,FALSE),"x"))</f>
        <v>41</v>
      </c>
      <c r="BU34" s="2"/>
      <c r="BV34" s="2"/>
      <c r="BX34" s="2"/>
      <c r="CW34" s="2">
        <v>37</v>
      </c>
    </row>
    <row r="35" spans="1:116" ht="15" customHeight="1" x14ac:dyDescent="0.3">
      <c r="A35" t="str">
        <f t="shared" si="0"/>
        <v>4639052</v>
      </c>
      <c r="B35" t="str">
        <f t="shared" si="1"/>
        <v>Német általános nyelv I. (II. nyelv) - Peres Anna 6</v>
      </c>
      <c r="C35" t="str">
        <f t="shared" si="2"/>
        <v>9052</v>
      </c>
      <c r="D35" t="str">
        <f t="shared" si="3"/>
        <v xml:space="preserve">Német általános nyelv I. (II. nyelv) - Peres Anna </v>
      </c>
      <c r="E35" t="str">
        <f t="shared" si="4"/>
        <v>Peres Anna9052</v>
      </c>
      <c r="F35" t="str">
        <f t="shared" si="5"/>
        <v>Német általános nyelv I. (II. nyelv) (Bp. 463)</v>
      </c>
      <c r="G35" t="str">
        <f t="shared" si="6"/>
        <v/>
      </c>
      <c r="H35" t="str">
        <f t="shared" si="7"/>
        <v/>
      </c>
      <c r="I35" t="str">
        <f t="shared" si="8"/>
        <v/>
      </c>
      <c r="J35" t="str">
        <f t="shared" si="9"/>
        <v/>
      </c>
      <c r="K35" t="str">
        <f t="shared" si="10"/>
        <v/>
      </c>
      <c r="L35" t="str">
        <f t="shared" si="11"/>
        <v/>
      </c>
      <c r="M35" t="str">
        <f t="shared" si="12"/>
        <v/>
      </c>
      <c r="N35" t="str">
        <f t="shared" si="13"/>
        <v/>
      </c>
      <c r="O35" t="str">
        <f t="shared" si="14"/>
        <v>9052</v>
      </c>
      <c r="P35" t="str">
        <f t="shared" si="15"/>
        <v/>
      </c>
      <c r="Q35" t="str">
        <f t="shared" si="16"/>
        <v/>
      </c>
      <c r="R35" t="str">
        <f t="shared" si="17"/>
        <v/>
      </c>
      <c r="S35" t="str">
        <f t="shared" si="18"/>
        <v/>
      </c>
      <c r="T35" t="str">
        <f t="shared" si="19"/>
        <v/>
      </c>
      <c r="U35" t="str">
        <f t="shared" si="20"/>
        <v/>
      </c>
      <c r="V35" t="str">
        <f t="shared" si="21"/>
        <v/>
      </c>
      <c r="W35" t="str">
        <f t="shared" si="22"/>
        <v/>
      </c>
      <c r="X35" t="str">
        <f t="shared" si="23"/>
        <v/>
      </c>
      <c r="Y35" t="str">
        <f t="shared" si="24"/>
        <v/>
      </c>
      <c r="Z35" t="str">
        <f t="shared" si="25"/>
        <v/>
      </c>
      <c r="AA35" t="str">
        <f t="shared" si="26"/>
        <v>Német általános nyelv I. (II. nyelv) (463)</v>
      </c>
      <c r="AB35" t="str">
        <f t="shared" si="27"/>
        <v/>
      </c>
      <c r="AC35" t="str">
        <f t="shared" si="28"/>
        <v/>
      </c>
      <c r="AD35" t="str">
        <f t="shared" si="29"/>
        <v/>
      </c>
      <c r="AE35" t="str">
        <f t="shared" si="30"/>
        <v/>
      </c>
      <c r="AF35" t="str">
        <f t="shared" si="31"/>
        <v/>
      </c>
      <c r="AG35" t="str">
        <f t="shared" si="32"/>
        <v/>
      </c>
      <c r="AH35" t="str">
        <f t="shared" si="33"/>
        <v/>
      </c>
      <c r="AI35" t="str">
        <f t="shared" si="34"/>
        <v/>
      </c>
      <c r="AJ35" t="str">
        <f t="shared" si="35"/>
        <v/>
      </c>
      <c r="AK35" t="str">
        <f t="shared" si="36"/>
        <v/>
      </c>
      <c r="AL35" t="str">
        <f t="shared" si="37"/>
        <v/>
      </c>
      <c r="AM35" t="str">
        <f t="shared" si="38"/>
        <v/>
      </c>
      <c r="AN35" t="str">
        <f t="shared" si="39"/>
        <v/>
      </c>
      <c r="AO35" t="str">
        <f t="shared" si="40"/>
        <v/>
      </c>
      <c r="AP35" t="str">
        <f t="shared" si="41"/>
        <v/>
      </c>
      <c r="AQ35" t="str">
        <f t="shared" si="42"/>
        <v/>
      </c>
      <c r="AR35" t="str">
        <f t="shared" si="43"/>
        <v/>
      </c>
      <c r="AS35" t="str">
        <f t="shared" si="44"/>
        <v/>
      </c>
      <c r="AT35" t="str">
        <f t="shared" si="45"/>
        <v/>
      </c>
      <c r="AU35" t="str">
        <f t="shared" si="46"/>
        <v/>
      </c>
      <c r="AV35" t="str">
        <f t="shared" si="47"/>
        <v/>
      </c>
      <c r="AW35" t="str">
        <f t="shared" si="48"/>
        <v/>
      </c>
      <c r="AX35" t="str">
        <f t="shared" si="49"/>
        <v/>
      </c>
      <c r="AY35" t="str">
        <f t="shared" si="50"/>
        <v/>
      </c>
      <c r="AZ35" t="str">
        <f t="shared" si="51"/>
        <v/>
      </c>
      <c r="BA35" t="str">
        <f t="shared" si="52"/>
        <v/>
      </c>
      <c r="BB35" t="str">
        <f t="shared" si="53"/>
        <v/>
      </c>
      <c r="BC35" t="str">
        <f t="shared" si="54"/>
        <v/>
      </c>
      <c r="BD35" t="str">
        <f t="shared" si="55"/>
        <v/>
      </c>
      <c r="BE35" t="str">
        <f t="shared" si="56"/>
        <v>Német általános nyelv I. (II. nyelv) ()</v>
      </c>
      <c r="BF35" s="2">
        <v>905</v>
      </c>
      <c r="BG35" s="2">
        <v>2</v>
      </c>
      <c r="BH35" s="18">
        <f>VLOOKUP(BF35,segéd!$F$9:$G$41,2,FALSE)</f>
        <v>46270</v>
      </c>
      <c r="BI35" s="2" t="str">
        <f>VLOOKUP(BG35,segéd!$F$1:$G$7,2,FALSE)</f>
        <v>9.45-11.15</v>
      </c>
      <c r="BJ35" t="s">
        <v>751</v>
      </c>
      <c r="BK35" s="20" t="s">
        <v>545</v>
      </c>
      <c r="BL35" t="s">
        <v>194</v>
      </c>
      <c r="BM35" s="2">
        <v>463</v>
      </c>
      <c r="BO35" s="2"/>
      <c r="BP35" s="33"/>
      <c r="BQ35" s="2">
        <f t="shared" si="57"/>
        <v>6</v>
      </c>
      <c r="BR35" s="2">
        <f>IF(BM35="","",IFERROR(VLOOKUP(BJ35,segéd!T:U,2,FALSE),"x"))</f>
        <v>6</v>
      </c>
      <c r="BS35" s="2" t="str">
        <f>IF(BN35="","",IFERROR(VLOOKUP(BJ35,segéd!O:P,2,FALSE),"x"))</f>
        <v/>
      </c>
      <c r="BT35" s="2"/>
      <c r="BU35" s="2"/>
      <c r="BV35" s="2"/>
      <c r="BX35" s="2"/>
      <c r="CB35" s="2">
        <v>6</v>
      </c>
      <c r="CQ35" s="2"/>
      <c r="CR35" s="2"/>
    </row>
    <row r="36" spans="1:116" ht="15" customHeight="1" x14ac:dyDescent="0.3">
      <c r="A36" t="str">
        <f t="shared" si="0"/>
        <v>2029052</v>
      </c>
      <c r="B36" t="str">
        <f t="shared" si="1"/>
        <v>Pénzügyi piacok - Antalík Imrich (Tb.-ről web) 16</v>
      </c>
      <c r="C36" t="str">
        <f t="shared" si="2"/>
        <v>2149052</v>
      </c>
      <c r="D36" t="str">
        <f t="shared" si="3"/>
        <v>Pénzügyi piacok - Antalík Imrich (Tb.-ről web) 20</v>
      </c>
      <c r="E36" t="str">
        <f t="shared" si="4"/>
        <v>Antalík Imrich9052</v>
      </c>
      <c r="F36" t="str">
        <f t="shared" si="5"/>
        <v>Pénzügyi piacok (Tb. 214, Tb.-ről web)</v>
      </c>
      <c r="G36" t="str">
        <f t="shared" si="6"/>
        <v/>
      </c>
      <c r="H36" t="str">
        <f t="shared" si="7"/>
        <v/>
      </c>
      <c r="I36" t="str">
        <f t="shared" si="8"/>
        <v/>
      </c>
      <c r="J36" t="str">
        <f t="shared" si="9"/>
        <v/>
      </c>
      <c r="K36" t="str">
        <f t="shared" si="10"/>
        <v/>
      </c>
      <c r="L36" t="str">
        <f t="shared" si="11"/>
        <v/>
      </c>
      <c r="M36" t="str">
        <f t="shared" si="12"/>
        <v>9052</v>
      </c>
      <c r="N36" t="str">
        <f t="shared" si="13"/>
        <v/>
      </c>
      <c r="O36" t="str">
        <f t="shared" si="14"/>
        <v/>
      </c>
      <c r="P36" t="str">
        <f t="shared" si="15"/>
        <v/>
      </c>
      <c r="Q36" t="str">
        <f t="shared" si="16"/>
        <v/>
      </c>
      <c r="R36" t="str">
        <f t="shared" si="17"/>
        <v/>
      </c>
      <c r="S36" t="str">
        <f t="shared" si="18"/>
        <v/>
      </c>
      <c r="T36" t="str">
        <f t="shared" si="19"/>
        <v/>
      </c>
      <c r="U36" t="str">
        <f t="shared" si="20"/>
        <v/>
      </c>
      <c r="V36" t="str">
        <f t="shared" si="21"/>
        <v/>
      </c>
      <c r="W36" t="str">
        <f t="shared" si="22"/>
        <v/>
      </c>
      <c r="X36" t="str">
        <f t="shared" si="23"/>
        <v/>
      </c>
      <c r="Y36" t="str">
        <f t="shared" si="24"/>
        <v/>
      </c>
      <c r="Z36" t="str">
        <f t="shared" si="25"/>
        <v/>
      </c>
      <c r="AA36" t="str">
        <f t="shared" si="26"/>
        <v>Pénzügyi piacok (202, Tb.-ről web)</v>
      </c>
      <c r="AB36" t="str">
        <f t="shared" si="27"/>
        <v/>
      </c>
      <c r="AC36" t="str">
        <f t="shared" si="28"/>
        <v/>
      </c>
      <c r="AD36" t="str">
        <f t="shared" si="29"/>
        <v/>
      </c>
      <c r="AE36" t="str">
        <f t="shared" si="30"/>
        <v/>
      </c>
      <c r="AF36" t="str">
        <f t="shared" si="31"/>
        <v/>
      </c>
      <c r="AG36" t="str">
        <f t="shared" si="32"/>
        <v/>
      </c>
      <c r="AH36" t="str">
        <f t="shared" si="33"/>
        <v>9052</v>
      </c>
      <c r="AI36" t="str">
        <f t="shared" si="34"/>
        <v/>
      </c>
      <c r="AJ36" t="str">
        <f t="shared" si="35"/>
        <v/>
      </c>
      <c r="AK36" t="str">
        <f t="shared" si="36"/>
        <v/>
      </c>
      <c r="AL36" t="str">
        <f t="shared" si="37"/>
        <v/>
      </c>
      <c r="AM36" t="str">
        <f t="shared" si="38"/>
        <v/>
      </c>
      <c r="AN36" t="str">
        <f t="shared" si="39"/>
        <v/>
      </c>
      <c r="AO36" t="str">
        <f t="shared" si="40"/>
        <v/>
      </c>
      <c r="AP36" t="str">
        <f t="shared" si="41"/>
        <v/>
      </c>
      <c r="AQ36" t="str">
        <f t="shared" si="42"/>
        <v/>
      </c>
      <c r="AR36" t="str">
        <f t="shared" si="43"/>
        <v/>
      </c>
      <c r="AS36" t="str">
        <f t="shared" si="44"/>
        <v/>
      </c>
      <c r="AT36" t="str">
        <f t="shared" si="45"/>
        <v/>
      </c>
      <c r="AU36" t="str">
        <f t="shared" si="46"/>
        <v/>
      </c>
      <c r="AV36" t="str">
        <f t="shared" si="47"/>
        <v/>
      </c>
      <c r="AW36" t="str">
        <f t="shared" si="48"/>
        <v/>
      </c>
      <c r="AX36" t="str">
        <f t="shared" si="49"/>
        <v/>
      </c>
      <c r="AY36" t="str">
        <f t="shared" si="50"/>
        <v/>
      </c>
      <c r="AZ36" t="str">
        <f t="shared" si="51"/>
        <v/>
      </c>
      <c r="BA36" t="str">
        <f t="shared" si="52"/>
        <v/>
      </c>
      <c r="BB36" t="str">
        <f t="shared" si="53"/>
        <v/>
      </c>
      <c r="BC36" t="str">
        <f t="shared" si="54"/>
        <v/>
      </c>
      <c r="BD36" t="str">
        <f t="shared" si="55"/>
        <v/>
      </c>
      <c r="BE36" t="str">
        <f t="shared" si="56"/>
        <v>Pénzügyi piacok (214, Tb.-ről web)</v>
      </c>
      <c r="BF36" s="2">
        <v>905</v>
      </c>
      <c r="BG36" s="2">
        <v>2</v>
      </c>
      <c r="BH36" s="18">
        <f>VLOOKUP(BF36,segéd!$F$9:$G$41,2,FALSE)</f>
        <v>46270</v>
      </c>
      <c r="BI36" s="2" t="str">
        <f>VLOOKUP(BG36,segéd!$F$1:$G$7,2,FALSE)</f>
        <v>9.45-11.15</v>
      </c>
      <c r="BJ36" t="s">
        <v>96</v>
      </c>
      <c r="BK36" s="20" t="s">
        <v>132</v>
      </c>
      <c r="BL36" t="s">
        <v>192</v>
      </c>
      <c r="BM36" s="2">
        <v>202</v>
      </c>
      <c r="BN36" s="2">
        <v>214</v>
      </c>
      <c r="BO36" s="2" t="s">
        <v>119</v>
      </c>
      <c r="BP36" s="33" t="s">
        <v>605</v>
      </c>
      <c r="BQ36" s="2">
        <f t="shared" si="57"/>
        <v>36</v>
      </c>
      <c r="BR36" s="2">
        <f>IF(BM36="","",IFERROR(VLOOKUP(BJ36,segéd!T:U,2,FALSE),"x"))</f>
        <v>16</v>
      </c>
      <c r="BS36" s="2">
        <f>IF(BN36="","",IFERROR(VLOOKUP(BJ36,segéd!O:P,2,FALSE),"x"))</f>
        <v>20</v>
      </c>
      <c r="BT36" s="2"/>
      <c r="BU36" s="2"/>
      <c r="BV36" s="2"/>
      <c r="BW36" s="19"/>
      <c r="BX36" s="2"/>
      <c r="BY36" s="19"/>
      <c r="BZ36" s="2">
        <v>15</v>
      </c>
      <c r="CC36" s="19"/>
      <c r="CQ36" s="2"/>
      <c r="CR36" s="2"/>
      <c r="CT36" s="2">
        <v>31</v>
      </c>
    </row>
    <row r="37" spans="1:116" ht="15" customHeight="1" x14ac:dyDescent="0.3">
      <c r="A37" t="str">
        <f t="shared" si="0"/>
        <v>9052</v>
      </c>
      <c r="B37" t="str">
        <f t="shared" si="1"/>
        <v xml:space="preserve">Számítógéppel segített gy. és m. alapjai - Molnár László (web) </v>
      </c>
      <c r="C37" t="str">
        <f t="shared" si="2"/>
        <v>39052</v>
      </c>
      <c r="D37" t="str">
        <f t="shared" si="3"/>
        <v>Számítógéppel segített gy. és m. alapjai - Molnár László (web) 9</v>
      </c>
      <c r="E37" t="str">
        <f t="shared" si="4"/>
        <v>Molnár László9052</v>
      </c>
      <c r="F37" t="str">
        <f t="shared" si="5"/>
        <v>Számítógéppel segített gy. és m. alapjai (Tb. 3, web)</v>
      </c>
      <c r="G37" t="str">
        <f t="shared" si="6"/>
        <v/>
      </c>
      <c r="H37" t="str">
        <f t="shared" si="7"/>
        <v/>
      </c>
      <c r="I37" t="str">
        <f t="shared" si="8"/>
        <v/>
      </c>
      <c r="J37" t="str">
        <f t="shared" si="9"/>
        <v/>
      </c>
      <c r="K37" t="str">
        <f t="shared" si="10"/>
        <v/>
      </c>
      <c r="L37" t="str">
        <f t="shared" si="11"/>
        <v/>
      </c>
      <c r="M37" t="str">
        <f t="shared" si="12"/>
        <v/>
      </c>
      <c r="N37" t="str">
        <f t="shared" si="13"/>
        <v/>
      </c>
      <c r="O37" t="str">
        <f t="shared" si="14"/>
        <v/>
      </c>
      <c r="P37" t="str">
        <f t="shared" si="15"/>
        <v/>
      </c>
      <c r="Q37" t="str">
        <f t="shared" si="16"/>
        <v/>
      </c>
      <c r="R37" t="str">
        <f t="shared" si="17"/>
        <v/>
      </c>
      <c r="S37" t="str">
        <f t="shared" si="18"/>
        <v/>
      </c>
      <c r="T37" t="str">
        <f t="shared" si="19"/>
        <v/>
      </c>
      <c r="U37" t="str">
        <f t="shared" si="20"/>
        <v/>
      </c>
      <c r="V37" t="str">
        <f t="shared" si="21"/>
        <v/>
      </c>
      <c r="W37" t="str">
        <f t="shared" si="22"/>
        <v/>
      </c>
      <c r="X37" t="str">
        <f t="shared" si="23"/>
        <v/>
      </c>
      <c r="Y37" t="str">
        <f t="shared" si="24"/>
        <v/>
      </c>
      <c r="Z37" t="str">
        <f t="shared" si="25"/>
        <v/>
      </c>
      <c r="AA37" t="str">
        <f t="shared" si="26"/>
        <v>Számítógéppel segített gy. és m. alapjai (, web)</v>
      </c>
      <c r="AB37" t="str">
        <f t="shared" si="27"/>
        <v/>
      </c>
      <c r="AC37" t="str">
        <f t="shared" si="28"/>
        <v/>
      </c>
      <c r="AD37" t="str">
        <f t="shared" si="29"/>
        <v/>
      </c>
      <c r="AE37" t="str">
        <f t="shared" si="30"/>
        <v/>
      </c>
      <c r="AF37" t="str">
        <f t="shared" si="31"/>
        <v/>
      </c>
      <c r="AG37" t="str">
        <f t="shared" si="32"/>
        <v/>
      </c>
      <c r="AH37" t="str">
        <f t="shared" si="33"/>
        <v/>
      </c>
      <c r="AI37" t="str">
        <f t="shared" si="34"/>
        <v/>
      </c>
      <c r="AJ37" t="str">
        <f t="shared" si="35"/>
        <v>9052</v>
      </c>
      <c r="AK37" t="str">
        <f t="shared" si="36"/>
        <v/>
      </c>
      <c r="AL37" t="str">
        <f t="shared" si="37"/>
        <v/>
      </c>
      <c r="AM37" t="str">
        <f t="shared" si="38"/>
        <v/>
      </c>
      <c r="AN37" t="str">
        <f t="shared" si="39"/>
        <v/>
      </c>
      <c r="AO37" t="str">
        <f t="shared" si="40"/>
        <v/>
      </c>
      <c r="AP37" t="str">
        <f t="shared" si="41"/>
        <v/>
      </c>
      <c r="AQ37" t="str">
        <f t="shared" si="42"/>
        <v/>
      </c>
      <c r="AR37" t="str">
        <f t="shared" si="43"/>
        <v/>
      </c>
      <c r="AS37" t="str">
        <f t="shared" si="44"/>
        <v/>
      </c>
      <c r="AT37" t="str">
        <f t="shared" si="45"/>
        <v/>
      </c>
      <c r="AU37" t="str">
        <f t="shared" si="46"/>
        <v/>
      </c>
      <c r="AV37" t="str">
        <f t="shared" si="47"/>
        <v/>
      </c>
      <c r="AW37" t="str">
        <f t="shared" si="48"/>
        <v/>
      </c>
      <c r="AX37" t="str">
        <f t="shared" si="49"/>
        <v/>
      </c>
      <c r="AY37" t="str">
        <f t="shared" si="50"/>
        <v/>
      </c>
      <c r="AZ37" t="str">
        <f t="shared" si="51"/>
        <v/>
      </c>
      <c r="BA37" t="str">
        <f t="shared" si="52"/>
        <v/>
      </c>
      <c r="BB37" t="str">
        <f t="shared" si="53"/>
        <v/>
      </c>
      <c r="BC37" t="str">
        <f t="shared" si="54"/>
        <v/>
      </c>
      <c r="BD37" t="str">
        <f t="shared" si="55"/>
        <v/>
      </c>
      <c r="BE37" t="str">
        <f t="shared" si="56"/>
        <v>Számítógéppel segített gy. és m. alapjai (3, web)</v>
      </c>
      <c r="BF37" s="2">
        <v>905</v>
      </c>
      <c r="BG37" s="2">
        <v>2</v>
      </c>
      <c r="BH37" s="18">
        <f>VLOOKUP(BF37,segéd!$F$9:$G$41,2,FALSE)</f>
        <v>46270</v>
      </c>
      <c r="BI37" s="2" t="str">
        <f>VLOOKUP(BG37,segéd!$F$1:$G$7,2,FALSE)</f>
        <v>9.45-11.15</v>
      </c>
      <c r="BJ37" t="s">
        <v>298</v>
      </c>
      <c r="BK37" s="20" t="s">
        <v>48</v>
      </c>
      <c r="BL37" t="s">
        <v>114</v>
      </c>
      <c r="BM37" s="2"/>
      <c r="BN37" s="2">
        <v>3</v>
      </c>
      <c r="BO37" s="2" t="s">
        <v>117</v>
      </c>
      <c r="BP37" s="33" t="s">
        <v>594</v>
      </c>
      <c r="BQ37" s="2">
        <f t="shared" si="57"/>
        <v>9</v>
      </c>
      <c r="BR37" s="2" t="str">
        <f>IF(BM37="","",IFERROR(VLOOKUP(BJ37,segéd!T:U,2,FALSE),"x"))</f>
        <v/>
      </c>
      <c r="BS37" s="2">
        <f>IF(BN37="","",IFERROR(VLOOKUP(BJ37,segéd!O:P,2,FALSE),"x"))</f>
        <v>9</v>
      </c>
      <c r="BU37" s="2"/>
      <c r="BV37" s="2"/>
      <c r="BX37" s="2"/>
      <c r="CV37" s="2">
        <v>7</v>
      </c>
    </row>
    <row r="38" spans="1:116" ht="15" customHeight="1" x14ac:dyDescent="0.3">
      <c r="A38" t="str">
        <f t="shared" si="0"/>
        <v>9052</v>
      </c>
      <c r="B38" t="str">
        <f t="shared" si="1"/>
        <v xml:space="preserve">Számvitel III. - Labossa Ildikó (web) </v>
      </c>
      <c r="C38" t="str">
        <f t="shared" si="2"/>
        <v>2179052</v>
      </c>
      <c r="D38" t="str">
        <f t="shared" si="3"/>
        <v>Számvitel III. - Labossa Ildikó (web) 24</v>
      </c>
      <c r="E38" t="str">
        <f t="shared" si="4"/>
        <v>Labossa Ildikó9052</v>
      </c>
      <c r="F38" t="str">
        <f t="shared" si="5"/>
        <v>Számvitel III. (Tb. 217, web)</v>
      </c>
      <c r="G38" t="str">
        <f t="shared" si="6"/>
        <v/>
      </c>
      <c r="H38" t="str">
        <f t="shared" si="7"/>
        <v/>
      </c>
      <c r="I38" t="str">
        <f t="shared" si="8"/>
        <v/>
      </c>
      <c r="J38" t="str">
        <f t="shared" si="9"/>
        <v/>
      </c>
      <c r="K38" t="str">
        <f t="shared" si="10"/>
        <v/>
      </c>
      <c r="L38" t="str">
        <f t="shared" si="11"/>
        <v/>
      </c>
      <c r="M38" t="str">
        <f t="shared" si="12"/>
        <v/>
      </c>
      <c r="N38" t="str">
        <f t="shared" si="13"/>
        <v/>
      </c>
      <c r="O38" t="str">
        <f t="shared" si="14"/>
        <v/>
      </c>
      <c r="P38" t="str">
        <f t="shared" si="15"/>
        <v/>
      </c>
      <c r="Q38" t="str">
        <f t="shared" si="16"/>
        <v/>
      </c>
      <c r="R38" t="str">
        <f t="shared" si="17"/>
        <v/>
      </c>
      <c r="S38" t="str">
        <f t="shared" si="18"/>
        <v/>
      </c>
      <c r="T38" t="str">
        <f t="shared" si="19"/>
        <v/>
      </c>
      <c r="U38" t="str">
        <f t="shared" si="20"/>
        <v/>
      </c>
      <c r="V38" t="str">
        <f t="shared" si="21"/>
        <v/>
      </c>
      <c r="W38" t="str">
        <f t="shared" si="22"/>
        <v/>
      </c>
      <c r="X38" t="str">
        <f t="shared" si="23"/>
        <v/>
      </c>
      <c r="Y38" t="str">
        <f t="shared" si="24"/>
        <v/>
      </c>
      <c r="Z38" t="str">
        <f t="shared" si="25"/>
        <v/>
      </c>
      <c r="AA38" t="str">
        <f t="shared" si="26"/>
        <v>Számvitel III. (, web)</v>
      </c>
      <c r="AB38" t="str">
        <f t="shared" si="27"/>
        <v/>
      </c>
      <c r="AC38" t="str">
        <f t="shared" si="28"/>
        <v/>
      </c>
      <c r="AD38" t="str">
        <f t="shared" si="29"/>
        <v/>
      </c>
      <c r="AE38" t="str">
        <f t="shared" si="30"/>
        <v/>
      </c>
      <c r="AF38" t="str">
        <f t="shared" si="31"/>
        <v/>
      </c>
      <c r="AG38" t="str">
        <f t="shared" si="32"/>
        <v/>
      </c>
      <c r="AH38" t="str">
        <f t="shared" si="33"/>
        <v/>
      </c>
      <c r="AI38" t="str">
        <f t="shared" si="34"/>
        <v/>
      </c>
      <c r="AJ38" t="str">
        <f t="shared" si="35"/>
        <v/>
      </c>
      <c r="AK38" t="str">
        <f t="shared" si="36"/>
        <v/>
      </c>
      <c r="AL38" t="str">
        <f t="shared" si="37"/>
        <v/>
      </c>
      <c r="AM38" t="str">
        <f t="shared" si="38"/>
        <v/>
      </c>
      <c r="AN38" t="str">
        <f t="shared" si="39"/>
        <v>9052</v>
      </c>
      <c r="AO38" t="str">
        <f t="shared" si="40"/>
        <v>9052</v>
      </c>
      <c r="AP38" t="str">
        <f t="shared" si="41"/>
        <v>9052</v>
      </c>
      <c r="AQ38" t="str">
        <f t="shared" si="42"/>
        <v/>
      </c>
      <c r="AR38" t="str">
        <f t="shared" si="43"/>
        <v/>
      </c>
      <c r="AS38" t="str">
        <f t="shared" si="44"/>
        <v/>
      </c>
      <c r="AT38" t="str">
        <f t="shared" si="45"/>
        <v/>
      </c>
      <c r="AU38" t="str">
        <f t="shared" si="46"/>
        <v/>
      </c>
      <c r="AV38" t="str">
        <f t="shared" si="47"/>
        <v/>
      </c>
      <c r="AW38" t="str">
        <f t="shared" si="48"/>
        <v/>
      </c>
      <c r="AX38" t="str">
        <f t="shared" si="49"/>
        <v/>
      </c>
      <c r="AY38" t="str">
        <f t="shared" si="50"/>
        <v/>
      </c>
      <c r="AZ38" t="str">
        <f t="shared" si="51"/>
        <v/>
      </c>
      <c r="BA38" t="str">
        <f t="shared" si="52"/>
        <v/>
      </c>
      <c r="BB38" t="str">
        <f t="shared" si="53"/>
        <v/>
      </c>
      <c r="BC38" t="str">
        <f t="shared" si="54"/>
        <v/>
      </c>
      <c r="BD38" t="str">
        <f t="shared" si="55"/>
        <v/>
      </c>
      <c r="BE38" t="str">
        <f t="shared" si="56"/>
        <v>Számvitel III. (217, web)</v>
      </c>
      <c r="BF38" s="2">
        <v>905</v>
      </c>
      <c r="BG38" s="2">
        <v>2</v>
      </c>
      <c r="BH38" s="18">
        <f>VLOOKUP(BF38,segéd!$F$9:$G$41,2,FALSE)</f>
        <v>46270</v>
      </c>
      <c r="BI38" s="2" t="str">
        <f>VLOOKUP(BG38,segéd!$F$1:$G$7,2,FALSE)</f>
        <v>9.45-11.15</v>
      </c>
      <c r="BJ38" t="s">
        <v>93</v>
      </c>
      <c r="BK38" s="20" t="s">
        <v>220</v>
      </c>
      <c r="BL38" t="s">
        <v>191</v>
      </c>
      <c r="BM38" s="2"/>
      <c r="BN38" s="2">
        <v>217</v>
      </c>
      <c r="BO38" s="2" t="s">
        <v>117</v>
      </c>
      <c r="BP38" s="33" t="s">
        <v>595</v>
      </c>
      <c r="BQ38" s="2">
        <f t="shared" si="57"/>
        <v>24</v>
      </c>
      <c r="BR38" s="2" t="str">
        <f>IF(BM38="","",IFERROR(VLOOKUP(BJ38,segéd!T:U,2,FALSE),"x"))</f>
        <v/>
      </c>
      <c r="BS38" s="2">
        <f>IF(BN38="","",IFERROR(VLOOKUP(BJ38,segéd!O:P,2,FALSE),"x"))</f>
        <v>24</v>
      </c>
      <c r="BT38" s="2"/>
      <c r="BU38" s="2"/>
      <c r="BV38" s="2"/>
      <c r="BX38" s="2"/>
      <c r="CQ38" s="2"/>
      <c r="CR38" s="2"/>
      <c r="CZ38" s="2">
        <v>3</v>
      </c>
      <c r="DA38" s="2">
        <v>7</v>
      </c>
      <c r="DB38" s="2">
        <v>8</v>
      </c>
    </row>
    <row r="39" spans="1:116" ht="15" customHeight="1" x14ac:dyDescent="0.3">
      <c r="A39" t="str">
        <f t="shared" si="0"/>
        <v>2059052</v>
      </c>
      <c r="B39" t="str">
        <f t="shared" si="1"/>
        <v>Számvitel III. - Péter Sára (web) 24</v>
      </c>
      <c r="C39" t="str">
        <f t="shared" si="2"/>
        <v>9052</v>
      </c>
      <c r="D39" t="str">
        <f t="shared" si="3"/>
        <v xml:space="preserve">Számvitel III. - Péter Sára (web) </v>
      </c>
      <c r="E39" t="str">
        <f t="shared" si="4"/>
        <v>Péter Sára9052</v>
      </c>
      <c r="F39" t="str">
        <f t="shared" si="5"/>
        <v>Számvitel III. (Bp. 205, web)</v>
      </c>
      <c r="G39" t="str">
        <f t="shared" si="6"/>
        <v/>
      </c>
      <c r="H39" t="str">
        <f t="shared" si="7"/>
        <v/>
      </c>
      <c r="I39" t="str">
        <f t="shared" si="8"/>
        <v/>
      </c>
      <c r="J39" t="str">
        <f t="shared" si="9"/>
        <v/>
      </c>
      <c r="K39" t="str">
        <f t="shared" si="10"/>
        <v/>
      </c>
      <c r="L39" t="str">
        <f t="shared" si="11"/>
        <v/>
      </c>
      <c r="M39" t="str">
        <f t="shared" si="12"/>
        <v/>
      </c>
      <c r="N39" t="str">
        <f t="shared" si="13"/>
        <v/>
      </c>
      <c r="O39" t="str">
        <f t="shared" si="14"/>
        <v/>
      </c>
      <c r="P39" t="str">
        <f t="shared" si="15"/>
        <v/>
      </c>
      <c r="Q39" t="str">
        <f t="shared" si="16"/>
        <v/>
      </c>
      <c r="R39" t="str">
        <f t="shared" si="17"/>
        <v/>
      </c>
      <c r="S39" t="str">
        <f t="shared" si="18"/>
        <v/>
      </c>
      <c r="T39" t="str">
        <f t="shared" si="19"/>
        <v>9052</v>
      </c>
      <c r="U39" t="str">
        <f t="shared" si="20"/>
        <v>9052</v>
      </c>
      <c r="V39" t="str">
        <f t="shared" si="21"/>
        <v>9052</v>
      </c>
      <c r="W39" t="str">
        <f t="shared" si="22"/>
        <v/>
      </c>
      <c r="X39" t="str">
        <f t="shared" si="23"/>
        <v/>
      </c>
      <c r="Y39" t="str">
        <f t="shared" si="24"/>
        <v/>
      </c>
      <c r="Z39" t="str">
        <f t="shared" si="25"/>
        <v/>
      </c>
      <c r="AA39" t="str">
        <f t="shared" si="26"/>
        <v>Számvitel III. (205, web)</v>
      </c>
      <c r="AB39" t="str">
        <f t="shared" si="27"/>
        <v/>
      </c>
      <c r="AC39" t="str">
        <f t="shared" si="28"/>
        <v/>
      </c>
      <c r="AD39" t="str">
        <f t="shared" si="29"/>
        <v/>
      </c>
      <c r="AE39" t="str">
        <f t="shared" si="30"/>
        <v/>
      </c>
      <c r="AF39" t="str">
        <f t="shared" si="31"/>
        <v/>
      </c>
      <c r="AG39" t="str">
        <f t="shared" si="32"/>
        <v/>
      </c>
      <c r="AH39" t="str">
        <f t="shared" si="33"/>
        <v/>
      </c>
      <c r="AI39" t="str">
        <f t="shared" si="34"/>
        <v/>
      </c>
      <c r="AJ39" t="str">
        <f t="shared" si="35"/>
        <v/>
      </c>
      <c r="AK39" t="str">
        <f t="shared" si="36"/>
        <v/>
      </c>
      <c r="AL39" t="str">
        <f t="shared" si="37"/>
        <v/>
      </c>
      <c r="AM39" t="str">
        <f t="shared" si="38"/>
        <v/>
      </c>
      <c r="AN39" t="str">
        <f t="shared" si="39"/>
        <v/>
      </c>
      <c r="AO39" t="str">
        <f t="shared" si="40"/>
        <v/>
      </c>
      <c r="AP39" t="str">
        <f t="shared" si="41"/>
        <v/>
      </c>
      <c r="AQ39" t="str">
        <f t="shared" si="42"/>
        <v/>
      </c>
      <c r="AR39" t="str">
        <f t="shared" si="43"/>
        <v/>
      </c>
      <c r="AS39" t="str">
        <f t="shared" si="44"/>
        <v/>
      </c>
      <c r="AT39" t="str">
        <f t="shared" si="45"/>
        <v/>
      </c>
      <c r="AU39" t="str">
        <f t="shared" si="46"/>
        <v/>
      </c>
      <c r="AV39" t="str">
        <f t="shared" si="47"/>
        <v/>
      </c>
      <c r="AW39" t="str">
        <f t="shared" si="48"/>
        <v/>
      </c>
      <c r="AX39" t="str">
        <f t="shared" si="49"/>
        <v/>
      </c>
      <c r="AY39" t="str">
        <f t="shared" si="50"/>
        <v/>
      </c>
      <c r="AZ39" t="str">
        <f t="shared" si="51"/>
        <v/>
      </c>
      <c r="BA39" t="str">
        <f t="shared" si="52"/>
        <v/>
      </c>
      <c r="BB39" t="str">
        <f t="shared" si="53"/>
        <v/>
      </c>
      <c r="BC39" t="str">
        <f t="shared" si="54"/>
        <v/>
      </c>
      <c r="BD39" t="str">
        <f t="shared" si="55"/>
        <v/>
      </c>
      <c r="BE39" t="str">
        <f t="shared" si="56"/>
        <v>Számvitel III. (, web)</v>
      </c>
      <c r="BF39" s="2">
        <v>905</v>
      </c>
      <c r="BG39" s="2">
        <v>2</v>
      </c>
      <c r="BH39" s="18">
        <f>VLOOKUP(BF39,segéd!$F$9:$G$41,2,FALSE)</f>
        <v>46270</v>
      </c>
      <c r="BI39" s="2" t="str">
        <f>VLOOKUP(BG39,segéd!$F$1:$G$7,2,FALSE)</f>
        <v>9.45-11.15</v>
      </c>
      <c r="BJ39" t="s">
        <v>93</v>
      </c>
      <c r="BK39" s="20" t="s">
        <v>305</v>
      </c>
      <c r="BL39" t="s">
        <v>194</v>
      </c>
      <c r="BM39" s="2">
        <v>205</v>
      </c>
      <c r="BO39" s="2" t="s">
        <v>117</v>
      </c>
      <c r="BP39" s="33" t="s">
        <v>733</v>
      </c>
      <c r="BQ39" s="2">
        <f t="shared" si="57"/>
        <v>24</v>
      </c>
      <c r="BR39" s="2">
        <f>IF(BM39="","",IFERROR(VLOOKUP(BJ39,segéd!T:U,2,FALSE),"x"))</f>
        <v>24</v>
      </c>
      <c r="BS39" s="2" t="str">
        <f>IF(BN39="","",IFERROR(VLOOKUP(BJ39,segéd!O:P,2,FALSE),"x"))</f>
        <v/>
      </c>
      <c r="BT39" s="2"/>
      <c r="BU39" s="2"/>
      <c r="BV39" s="2"/>
      <c r="BX39" s="2"/>
      <c r="CG39" s="2">
        <v>6</v>
      </c>
      <c r="CH39" s="2">
        <v>6</v>
      </c>
      <c r="CI39" s="2">
        <v>7</v>
      </c>
      <c r="CQ39" s="2"/>
      <c r="CR39" s="2"/>
    </row>
    <row r="40" spans="1:116" ht="15" customHeight="1" x14ac:dyDescent="0.3">
      <c r="A40" t="str">
        <f t="shared" si="0"/>
        <v>2079052</v>
      </c>
      <c r="B40" t="str">
        <f t="shared" si="1"/>
        <v>Turisztikai szoftverek - Krompaszky Gábor (gépterem, web) 3</v>
      </c>
      <c r="C40" t="str">
        <f t="shared" si="2"/>
        <v>9052</v>
      </c>
      <c r="D40" t="str">
        <f t="shared" si="3"/>
        <v xml:space="preserve">Turisztikai szoftverek - Krompaszky Gábor (gépterem, web) </v>
      </c>
      <c r="E40" t="str">
        <f t="shared" si="4"/>
        <v>Krompaszky Gábor9052</v>
      </c>
      <c r="F40" t="str">
        <f t="shared" si="5"/>
        <v>Turisztikai szoftverek (Bp. 207, gépterem, web)</v>
      </c>
      <c r="G40" t="str">
        <f t="shared" si="6"/>
        <v/>
      </c>
      <c r="H40" t="str">
        <f t="shared" si="7"/>
        <v/>
      </c>
      <c r="I40" t="str">
        <f t="shared" si="8"/>
        <v/>
      </c>
      <c r="J40" t="str">
        <f t="shared" si="9"/>
        <v/>
      </c>
      <c r="K40" t="str">
        <f t="shared" si="10"/>
        <v/>
      </c>
      <c r="L40" t="str">
        <f t="shared" si="11"/>
        <v/>
      </c>
      <c r="M40" t="str">
        <f t="shared" si="12"/>
        <v/>
      </c>
      <c r="N40" t="str">
        <f t="shared" si="13"/>
        <v/>
      </c>
      <c r="O40" t="str">
        <f t="shared" si="14"/>
        <v/>
      </c>
      <c r="P40" t="str">
        <f t="shared" si="15"/>
        <v/>
      </c>
      <c r="Q40" t="str">
        <f t="shared" si="16"/>
        <v/>
      </c>
      <c r="R40" t="str">
        <f t="shared" si="17"/>
        <v/>
      </c>
      <c r="S40" t="str">
        <f t="shared" si="18"/>
        <v/>
      </c>
      <c r="T40" t="str">
        <f t="shared" si="19"/>
        <v/>
      </c>
      <c r="U40" t="str">
        <f t="shared" si="20"/>
        <v/>
      </c>
      <c r="V40" t="str">
        <f t="shared" si="21"/>
        <v/>
      </c>
      <c r="W40" t="str">
        <f t="shared" si="22"/>
        <v/>
      </c>
      <c r="X40" t="str">
        <f t="shared" si="23"/>
        <v/>
      </c>
      <c r="Y40" t="str">
        <f t="shared" si="24"/>
        <v/>
      </c>
      <c r="Z40" t="str">
        <f t="shared" si="25"/>
        <v>9052</v>
      </c>
      <c r="AA40" t="str">
        <f t="shared" si="26"/>
        <v>Turisztikai szoftverek (207, gépterem, web)</v>
      </c>
      <c r="AB40" t="str">
        <f t="shared" si="27"/>
        <v/>
      </c>
      <c r="AC40" t="str">
        <f t="shared" si="28"/>
        <v/>
      </c>
      <c r="AD40" t="str">
        <f t="shared" si="29"/>
        <v/>
      </c>
      <c r="AE40" t="str">
        <f t="shared" si="30"/>
        <v/>
      </c>
      <c r="AF40" t="str">
        <f t="shared" si="31"/>
        <v/>
      </c>
      <c r="AG40" t="str">
        <f t="shared" si="32"/>
        <v/>
      </c>
      <c r="AH40" t="str">
        <f t="shared" si="33"/>
        <v/>
      </c>
      <c r="AI40" t="str">
        <f t="shared" si="34"/>
        <v/>
      </c>
      <c r="AJ40" t="str">
        <f t="shared" si="35"/>
        <v/>
      </c>
      <c r="AK40" t="str">
        <f t="shared" si="36"/>
        <v/>
      </c>
      <c r="AL40" t="str">
        <f t="shared" si="37"/>
        <v/>
      </c>
      <c r="AM40" t="str">
        <f t="shared" si="38"/>
        <v/>
      </c>
      <c r="AN40" t="str">
        <f t="shared" si="39"/>
        <v/>
      </c>
      <c r="AO40" t="str">
        <f t="shared" si="40"/>
        <v/>
      </c>
      <c r="AP40" t="str">
        <f t="shared" si="41"/>
        <v/>
      </c>
      <c r="AQ40" t="str">
        <f t="shared" si="42"/>
        <v/>
      </c>
      <c r="AR40" t="str">
        <f t="shared" si="43"/>
        <v/>
      </c>
      <c r="AS40" t="str">
        <f t="shared" si="44"/>
        <v/>
      </c>
      <c r="AT40" t="str">
        <f t="shared" si="45"/>
        <v/>
      </c>
      <c r="AU40" t="str">
        <f t="shared" si="46"/>
        <v/>
      </c>
      <c r="AV40" t="str">
        <f t="shared" si="47"/>
        <v/>
      </c>
      <c r="AW40" t="str">
        <f t="shared" si="48"/>
        <v/>
      </c>
      <c r="AX40" t="str">
        <f t="shared" si="49"/>
        <v/>
      </c>
      <c r="AY40" t="str">
        <f t="shared" si="50"/>
        <v/>
      </c>
      <c r="AZ40" t="str">
        <f t="shared" si="51"/>
        <v/>
      </c>
      <c r="BA40" t="str">
        <f t="shared" si="52"/>
        <v/>
      </c>
      <c r="BB40" t="str">
        <f t="shared" si="53"/>
        <v/>
      </c>
      <c r="BC40" t="str">
        <f t="shared" si="54"/>
        <v/>
      </c>
      <c r="BD40" t="str">
        <f t="shared" si="55"/>
        <v/>
      </c>
      <c r="BE40" t="str">
        <f t="shared" si="56"/>
        <v>Turisztikai szoftverek (, gépterem, web)</v>
      </c>
      <c r="BF40" s="2">
        <v>905</v>
      </c>
      <c r="BG40" s="2">
        <v>2</v>
      </c>
      <c r="BH40" s="18">
        <f>VLOOKUP(BF40,segéd!$F$9:$G$41,2,FALSE)</f>
        <v>46270</v>
      </c>
      <c r="BI40" s="2" t="str">
        <f>VLOOKUP(BG40,segéd!$F$1:$G$7,2,FALSE)</f>
        <v>9.45-11.15</v>
      </c>
      <c r="BJ40" t="s">
        <v>522</v>
      </c>
      <c r="BK40" s="20" t="s">
        <v>535</v>
      </c>
      <c r="BL40" t="s">
        <v>194</v>
      </c>
      <c r="BM40" s="2">
        <v>207</v>
      </c>
      <c r="BO40" s="2" t="s">
        <v>216</v>
      </c>
      <c r="BP40" s="33" t="s">
        <v>596</v>
      </c>
      <c r="BQ40" s="2">
        <f t="shared" si="57"/>
        <v>3</v>
      </c>
      <c r="BR40" s="2">
        <f>IF(BM40="","",IFERROR(VLOOKUP(BJ40,segéd!T:U,2,FALSE),"x"))</f>
        <v>3</v>
      </c>
      <c r="BS40" s="2" t="str">
        <f>IF(BN40="","",IFERROR(VLOOKUP(BJ40,segéd!O:P,2,FALSE),"x"))</f>
        <v/>
      </c>
      <c r="BU40" s="2"/>
      <c r="BV40" s="2"/>
      <c r="BX40" s="2"/>
      <c r="CM40" s="2">
        <v>5</v>
      </c>
    </row>
    <row r="41" spans="1:116" ht="15" customHeight="1" x14ac:dyDescent="0.3">
      <c r="A41" t="str">
        <f t="shared" si="0"/>
        <v>9052</v>
      </c>
      <c r="B41" t="str">
        <f t="shared" si="1"/>
        <v xml:space="preserve">Vállalati gazdaságtan - Kárpáti-Daróczi Judit (web) </v>
      </c>
      <c r="C41" t="str">
        <f t="shared" si="2"/>
        <v>5019052</v>
      </c>
      <c r="D41" t="str">
        <f t="shared" si="3"/>
        <v>Vállalati gazdaságtan - Kárpáti-Daróczi Judit (web) 206</v>
      </c>
      <c r="E41" t="str">
        <f t="shared" si="4"/>
        <v>Kárpáti-Daróczi Judit9052</v>
      </c>
      <c r="F41" t="str">
        <f t="shared" si="5"/>
        <v>Vállalati gazdaságtan (Tb. 501, web)</v>
      </c>
      <c r="G41" t="str">
        <f t="shared" si="6"/>
        <v/>
      </c>
      <c r="H41" t="str">
        <f t="shared" si="7"/>
        <v/>
      </c>
      <c r="I41" t="str">
        <f t="shared" si="8"/>
        <v/>
      </c>
      <c r="J41" t="str">
        <f t="shared" si="9"/>
        <v/>
      </c>
      <c r="K41" t="str">
        <f t="shared" si="10"/>
        <v/>
      </c>
      <c r="L41" t="str">
        <f t="shared" si="11"/>
        <v/>
      </c>
      <c r="M41" t="str">
        <f t="shared" si="12"/>
        <v/>
      </c>
      <c r="N41" t="str">
        <f t="shared" si="13"/>
        <v/>
      </c>
      <c r="O41" t="str">
        <f t="shared" si="14"/>
        <v/>
      </c>
      <c r="P41" t="str">
        <f t="shared" si="15"/>
        <v/>
      </c>
      <c r="Q41" t="str">
        <f t="shared" si="16"/>
        <v/>
      </c>
      <c r="R41" t="str">
        <f t="shared" si="17"/>
        <v/>
      </c>
      <c r="S41" t="str">
        <f t="shared" si="18"/>
        <v/>
      </c>
      <c r="T41" t="str">
        <f t="shared" si="19"/>
        <v/>
      </c>
      <c r="U41" t="str">
        <f t="shared" si="20"/>
        <v/>
      </c>
      <c r="V41" t="str">
        <f t="shared" si="21"/>
        <v/>
      </c>
      <c r="W41" t="str">
        <f t="shared" si="22"/>
        <v/>
      </c>
      <c r="X41" t="str">
        <f t="shared" si="23"/>
        <v/>
      </c>
      <c r="Y41" t="str">
        <f t="shared" si="24"/>
        <v/>
      </c>
      <c r="Z41" t="str">
        <f t="shared" si="25"/>
        <v/>
      </c>
      <c r="AA41" t="str">
        <f t="shared" si="26"/>
        <v>Vállalati gazdaságtan (, web)</v>
      </c>
      <c r="AB41" t="str">
        <f t="shared" si="27"/>
        <v>9052</v>
      </c>
      <c r="AC41" t="str">
        <f t="shared" si="28"/>
        <v>9052</v>
      </c>
      <c r="AD41" t="str">
        <f t="shared" si="29"/>
        <v/>
      </c>
      <c r="AE41" t="str">
        <f t="shared" si="30"/>
        <v>9052</v>
      </c>
      <c r="AF41" t="str">
        <f t="shared" si="31"/>
        <v>9052</v>
      </c>
      <c r="AG41" t="str">
        <f t="shared" si="32"/>
        <v/>
      </c>
      <c r="AH41" t="str">
        <f t="shared" si="33"/>
        <v/>
      </c>
      <c r="AI41" t="str">
        <f t="shared" si="34"/>
        <v/>
      </c>
      <c r="AJ41" t="str">
        <f t="shared" si="35"/>
        <v/>
      </c>
      <c r="AK41" t="str">
        <f t="shared" si="36"/>
        <v/>
      </c>
      <c r="AL41" t="str">
        <f t="shared" si="37"/>
        <v/>
      </c>
      <c r="AM41" t="str">
        <f t="shared" si="38"/>
        <v/>
      </c>
      <c r="AN41" t="str">
        <f t="shared" si="39"/>
        <v/>
      </c>
      <c r="AO41" t="str">
        <f t="shared" si="40"/>
        <v/>
      </c>
      <c r="AP41" t="str">
        <f t="shared" si="41"/>
        <v/>
      </c>
      <c r="AQ41" t="str">
        <f t="shared" si="42"/>
        <v/>
      </c>
      <c r="AR41" t="str">
        <f t="shared" si="43"/>
        <v/>
      </c>
      <c r="AS41" t="str">
        <f t="shared" si="44"/>
        <v/>
      </c>
      <c r="AT41" t="str">
        <f t="shared" si="45"/>
        <v/>
      </c>
      <c r="AU41" t="str">
        <f t="shared" si="46"/>
        <v/>
      </c>
      <c r="AV41" t="str">
        <f t="shared" si="47"/>
        <v/>
      </c>
      <c r="AW41" t="str">
        <f t="shared" si="48"/>
        <v/>
      </c>
      <c r="AX41" t="str">
        <f t="shared" si="49"/>
        <v/>
      </c>
      <c r="AY41" t="str">
        <f t="shared" si="50"/>
        <v/>
      </c>
      <c r="AZ41" t="str">
        <f t="shared" si="51"/>
        <v/>
      </c>
      <c r="BA41" t="str">
        <f t="shared" si="52"/>
        <v/>
      </c>
      <c r="BB41" t="str">
        <f t="shared" si="53"/>
        <v/>
      </c>
      <c r="BC41" t="str">
        <f t="shared" si="54"/>
        <v/>
      </c>
      <c r="BD41" t="str">
        <f t="shared" si="55"/>
        <v/>
      </c>
      <c r="BE41" t="str">
        <f t="shared" si="56"/>
        <v>Vállalati gazdaságtan (501, web)</v>
      </c>
      <c r="BF41" s="2">
        <v>905</v>
      </c>
      <c r="BG41" s="2">
        <v>2</v>
      </c>
      <c r="BH41" s="18">
        <f>VLOOKUP(BF41,segéd!$F$9:$G$41,2,FALSE)</f>
        <v>46270</v>
      </c>
      <c r="BI41" s="2" t="str">
        <f>VLOOKUP(BG41,segéd!$F$1:$G$7,2,FALSE)</f>
        <v>9.45-11.15</v>
      </c>
      <c r="BJ41" t="s">
        <v>83</v>
      </c>
      <c r="BK41" s="20" t="s">
        <v>280</v>
      </c>
      <c r="BL41" t="s">
        <v>193</v>
      </c>
      <c r="BM41" s="2"/>
      <c r="BN41" s="2">
        <v>501</v>
      </c>
      <c r="BO41" s="2" t="s">
        <v>117</v>
      </c>
      <c r="BP41" s="33" t="s">
        <v>606</v>
      </c>
      <c r="BQ41" s="2">
        <f t="shared" si="57"/>
        <v>206</v>
      </c>
      <c r="BR41" s="2" t="str">
        <f>IF(BM41="","",IFERROR(VLOOKUP(BJ41,segéd!T:U,2,FALSE),"x"))</f>
        <v/>
      </c>
      <c r="BS41" s="2">
        <f>IF(BN41="","",IFERROR(VLOOKUP(BJ41,segéd!O:P,2,FALSE),"x"))</f>
        <v>206</v>
      </c>
      <c r="BT41" s="2"/>
      <c r="BU41" s="2"/>
      <c r="BV41" s="2"/>
      <c r="BX41" s="2"/>
      <c r="CN41" s="2">
        <v>53</v>
      </c>
      <c r="CO41" s="2">
        <v>6</v>
      </c>
      <c r="CQ41" s="2">
        <v>74</v>
      </c>
      <c r="CR41" s="2">
        <v>48</v>
      </c>
    </row>
    <row r="42" spans="1:116" ht="15" customHeight="1" x14ac:dyDescent="0.3">
      <c r="A42" t="str">
        <f t="shared" si="0"/>
        <v>9053</v>
      </c>
      <c r="B42" t="str">
        <f t="shared" si="1"/>
        <v xml:space="preserve">Anyagismeret a gyakorlatban - Szabó Veronika Anna (web) </v>
      </c>
      <c r="C42" t="str">
        <f t="shared" si="2"/>
        <v>2169053</v>
      </c>
      <c r="D42" t="str">
        <f t="shared" si="3"/>
        <v>Anyagismeret a gyakorlatban - Szabó Veronika Anna (web) 15</v>
      </c>
      <c r="E42" t="str">
        <f t="shared" si="4"/>
        <v>Szabó Veronika Anna9053</v>
      </c>
      <c r="F42" t="str">
        <f t="shared" si="5"/>
        <v>Anyagismeret a gyakorlatban (Tb. 216, web)</v>
      </c>
      <c r="G42" t="str">
        <f t="shared" si="6"/>
        <v/>
      </c>
      <c r="H42" t="str">
        <f t="shared" si="7"/>
        <v/>
      </c>
      <c r="I42" t="str">
        <f t="shared" si="8"/>
        <v/>
      </c>
      <c r="J42" t="str">
        <f t="shared" si="9"/>
        <v/>
      </c>
      <c r="K42" t="str">
        <f t="shared" si="10"/>
        <v/>
      </c>
      <c r="L42" t="str">
        <f t="shared" si="11"/>
        <v/>
      </c>
      <c r="M42" t="str">
        <f t="shared" si="12"/>
        <v/>
      </c>
      <c r="N42" t="str">
        <f t="shared" si="13"/>
        <v/>
      </c>
      <c r="O42" t="str">
        <f t="shared" si="14"/>
        <v/>
      </c>
      <c r="P42" t="str">
        <f t="shared" si="15"/>
        <v/>
      </c>
      <c r="Q42" t="str">
        <f t="shared" si="16"/>
        <v/>
      </c>
      <c r="R42" t="str">
        <f t="shared" si="17"/>
        <v/>
      </c>
      <c r="S42" t="str">
        <f t="shared" si="18"/>
        <v/>
      </c>
      <c r="T42" t="str">
        <f t="shared" si="19"/>
        <v/>
      </c>
      <c r="U42" t="str">
        <f t="shared" si="20"/>
        <v/>
      </c>
      <c r="V42" t="str">
        <f t="shared" si="21"/>
        <v/>
      </c>
      <c r="W42" t="str">
        <f t="shared" si="22"/>
        <v/>
      </c>
      <c r="X42" t="str">
        <f t="shared" si="23"/>
        <v/>
      </c>
      <c r="Y42" t="str">
        <f t="shared" si="24"/>
        <v/>
      </c>
      <c r="Z42" t="str">
        <f t="shared" si="25"/>
        <v/>
      </c>
      <c r="AA42" t="str">
        <f t="shared" si="26"/>
        <v>Anyagismeret a gyakorlatban (, web)</v>
      </c>
      <c r="AB42" t="str">
        <f t="shared" si="27"/>
        <v/>
      </c>
      <c r="AC42" t="str">
        <f t="shared" si="28"/>
        <v/>
      </c>
      <c r="AD42" t="str">
        <f t="shared" si="29"/>
        <v>9053</v>
      </c>
      <c r="AE42" t="str">
        <f t="shared" si="30"/>
        <v/>
      </c>
      <c r="AF42" t="str">
        <f t="shared" si="31"/>
        <v/>
      </c>
      <c r="AG42" t="str">
        <f t="shared" si="32"/>
        <v/>
      </c>
      <c r="AH42" t="str">
        <f t="shared" si="33"/>
        <v/>
      </c>
      <c r="AI42" t="str">
        <f t="shared" si="34"/>
        <v/>
      </c>
      <c r="AJ42" t="str">
        <f t="shared" si="35"/>
        <v/>
      </c>
      <c r="AK42" t="str">
        <f t="shared" si="36"/>
        <v/>
      </c>
      <c r="AL42" t="str">
        <f t="shared" si="37"/>
        <v/>
      </c>
      <c r="AM42" t="str">
        <f t="shared" si="38"/>
        <v/>
      </c>
      <c r="AN42" t="str">
        <f t="shared" si="39"/>
        <v/>
      </c>
      <c r="AO42" t="str">
        <f t="shared" si="40"/>
        <v/>
      </c>
      <c r="AP42" t="str">
        <f t="shared" si="41"/>
        <v/>
      </c>
      <c r="AQ42" t="str">
        <f t="shared" si="42"/>
        <v/>
      </c>
      <c r="AR42" t="str">
        <f t="shared" si="43"/>
        <v/>
      </c>
      <c r="AS42" t="str">
        <f t="shared" si="44"/>
        <v/>
      </c>
      <c r="AT42" t="str">
        <f t="shared" si="45"/>
        <v/>
      </c>
      <c r="AU42" t="str">
        <f t="shared" si="46"/>
        <v/>
      </c>
      <c r="AV42" t="str">
        <f t="shared" si="47"/>
        <v/>
      </c>
      <c r="AW42" t="str">
        <f t="shared" si="48"/>
        <v/>
      </c>
      <c r="AX42" t="str">
        <f t="shared" si="49"/>
        <v/>
      </c>
      <c r="AY42" t="str">
        <f t="shared" si="50"/>
        <v/>
      </c>
      <c r="AZ42" t="str">
        <f t="shared" si="51"/>
        <v/>
      </c>
      <c r="BA42" t="str">
        <f t="shared" si="52"/>
        <v/>
      </c>
      <c r="BB42" t="str">
        <f t="shared" si="53"/>
        <v/>
      </c>
      <c r="BC42" t="str">
        <f t="shared" si="54"/>
        <v/>
      </c>
      <c r="BD42" t="str">
        <f t="shared" si="55"/>
        <v/>
      </c>
      <c r="BE42" t="str">
        <f t="shared" si="56"/>
        <v>Anyagismeret a gyakorlatban (216, web)</v>
      </c>
      <c r="BF42" s="2">
        <v>905</v>
      </c>
      <c r="BG42" s="2">
        <v>3</v>
      </c>
      <c r="BH42" s="18">
        <f>VLOOKUP(BF42,segéd!$F$9:$G$41,2,FALSE)</f>
        <v>46270</v>
      </c>
      <c r="BI42" s="2" t="str">
        <f>VLOOKUP(BG42,segéd!$F$1:$G$7,2,FALSE)</f>
        <v>11.30-13.00</v>
      </c>
      <c r="BJ42" t="s">
        <v>148</v>
      </c>
      <c r="BK42" s="20" t="s">
        <v>539</v>
      </c>
      <c r="BL42" t="s">
        <v>114</v>
      </c>
      <c r="BM42" s="2"/>
      <c r="BN42" s="2">
        <v>216</v>
      </c>
      <c r="BO42" s="2" t="s">
        <v>117</v>
      </c>
      <c r="BP42" s="33" t="s">
        <v>597</v>
      </c>
      <c r="BQ42" s="2">
        <f t="shared" si="57"/>
        <v>15</v>
      </c>
      <c r="BR42" s="2" t="str">
        <f>IF(BM42="","",IFERROR(VLOOKUP(BJ42,segéd!T:U,2,FALSE),"x"))</f>
        <v/>
      </c>
      <c r="BS42" s="2">
        <f>IF(BN42="","",IFERROR(VLOOKUP(BJ42,segéd!O:P,2,FALSE),"x"))</f>
        <v>15</v>
      </c>
      <c r="BU42" s="2"/>
      <c r="BV42" s="2"/>
      <c r="BX42" s="2"/>
      <c r="CP42" s="2">
        <v>8</v>
      </c>
    </row>
    <row r="43" spans="1:116" ht="15" customHeight="1" x14ac:dyDescent="0.3">
      <c r="A43" t="str">
        <f t="shared" si="0"/>
        <v>9053</v>
      </c>
      <c r="B43" t="str">
        <f t="shared" si="1"/>
        <v xml:space="preserve">Emberi erőf. gazd. term. váll. - Gyalogos Norbert (web) </v>
      </c>
      <c r="C43" t="str">
        <f t="shared" si="2"/>
        <v>4019053</v>
      </c>
      <c r="D43" t="str">
        <f t="shared" si="3"/>
        <v>Emberi erőf. gazd. term. váll. - Gyalogos Norbert (web) 4</v>
      </c>
      <c r="E43" t="str">
        <f t="shared" si="4"/>
        <v>Gyalogos Norbert9053</v>
      </c>
      <c r="F43" t="str">
        <f t="shared" si="5"/>
        <v>Emberi erőf. gazd. term. váll. (Tb. 401, web)</v>
      </c>
      <c r="G43" t="str">
        <f t="shared" si="6"/>
        <v/>
      </c>
      <c r="H43" t="str">
        <f t="shared" si="7"/>
        <v/>
      </c>
      <c r="I43" t="str">
        <f t="shared" si="8"/>
        <v/>
      </c>
      <c r="J43" t="str">
        <f t="shared" si="9"/>
        <v/>
      </c>
      <c r="K43" t="str">
        <f t="shared" si="10"/>
        <v/>
      </c>
      <c r="L43" t="str">
        <f t="shared" si="11"/>
        <v/>
      </c>
      <c r="M43" t="str">
        <f t="shared" si="12"/>
        <v/>
      </c>
      <c r="N43" t="str">
        <f t="shared" si="13"/>
        <v/>
      </c>
      <c r="O43" t="str">
        <f t="shared" si="14"/>
        <v/>
      </c>
      <c r="P43" t="str">
        <f t="shared" si="15"/>
        <v/>
      </c>
      <c r="Q43" t="str">
        <f t="shared" si="16"/>
        <v/>
      </c>
      <c r="R43" t="str">
        <f t="shared" si="17"/>
        <v/>
      </c>
      <c r="S43" t="str">
        <f t="shared" si="18"/>
        <v/>
      </c>
      <c r="T43" t="str">
        <f t="shared" si="19"/>
        <v/>
      </c>
      <c r="U43" t="str">
        <f t="shared" si="20"/>
        <v/>
      </c>
      <c r="V43" t="str">
        <f t="shared" si="21"/>
        <v/>
      </c>
      <c r="W43" t="str">
        <f t="shared" si="22"/>
        <v/>
      </c>
      <c r="X43" t="str">
        <f t="shared" si="23"/>
        <v/>
      </c>
      <c r="Y43" t="str">
        <f t="shared" si="24"/>
        <v/>
      </c>
      <c r="Z43" t="str">
        <f t="shared" si="25"/>
        <v/>
      </c>
      <c r="AA43" t="str">
        <f t="shared" si="26"/>
        <v>Emberi erőf. gazd. term. váll. (, web)</v>
      </c>
      <c r="AB43" t="str">
        <f t="shared" si="27"/>
        <v/>
      </c>
      <c r="AC43" t="str">
        <f t="shared" si="28"/>
        <v/>
      </c>
      <c r="AD43" t="str">
        <f t="shared" si="29"/>
        <v/>
      </c>
      <c r="AE43" t="str">
        <f t="shared" si="30"/>
        <v/>
      </c>
      <c r="AF43" t="str">
        <f t="shared" si="31"/>
        <v/>
      </c>
      <c r="AG43" t="str">
        <f t="shared" si="32"/>
        <v/>
      </c>
      <c r="AH43" t="str">
        <f t="shared" si="33"/>
        <v/>
      </c>
      <c r="AI43" t="str">
        <f t="shared" si="34"/>
        <v/>
      </c>
      <c r="AJ43" t="str">
        <f t="shared" si="35"/>
        <v/>
      </c>
      <c r="AK43" t="str">
        <f t="shared" si="36"/>
        <v/>
      </c>
      <c r="AL43" t="str">
        <f t="shared" si="37"/>
        <v/>
      </c>
      <c r="AM43" t="str">
        <f t="shared" si="38"/>
        <v>9053</v>
      </c>
      <c r="AN43" t="str">
        <f t="shared" si="39"/>
        <v/>
      </c>
      <c r="AO43" t="str">
        <f t="shared" si="40"/>
        <v/>
      </c>
      <c r="AP43" t="str">
        <f t="shared" si="41"/>
        <v/>
      </c>
      <c r="AQ43" t="str">
        <f t="shared" si="42"/>
        <v/>
      </c>
      <c r="AR43" t="str">
        <f t="shared" si="43"/>
        <v/>
      </c>
      <c r="AS43" t="str">
        <f t="shared" si="44"/>
        <v/>
      </c>
      <c r="AT43" t="str">
        <f t="shared" si="45"/>
        <v/>
      </c>
      <c r="AU43" t="str">
        <f t="shared" si="46"/>
        <v/>
      </c>
      <c r="AV43" t="str">
        <f t="shared" si="47"/>
        <v/>
      </c>
      <c r="AW43" t="str">
        <f t="shared" si="48"/>
        <v/>
      </c>
      <c r="AX43" t="str">
        <f t="shared" si="49"/>
        <v/>
      </c>
      <c r="AY43" t="str">
        <f t="shared" si="50"/>
        <v/>
      </c>
      <c r="AZ43" t="str">
        <f t="shared" si="51"/>
        <v/>
      </c>
      <c r="BA43" t="str">
        <f t="shared" si="52"/>
        <v/>
      </c>
      <c r="BB43" t="str">
        <f t="shared" si="53"/>
        <v/>
      </c>
      <c r="BC43" t="str">
        <f t="shared" si="54"/>
        <v/>
      </c>
      <c r="BD43" t="str">
        <f t="shared" si="55"/>
        <v/>
      </c>
      <c r="BE43" t="str">
        <f t="shared" si="56"/>
        <v>Emberi erőf. gazd. term. váll. (401, web)</v>
      </c>
      <c r="BF43" s="2">
        <v>905</v>
      </c>
      <c r="BG43" s="2">
        <v>3</v>
      </c>
      <c r="BH43" s="18">
        <f>VLOOKUP(BF43,segéd!$F$9:$G$41,2,FALSE)</f>
        <v>46270</v>
      </c>
      <c r="BI43" s="2" t="str">
        <f>VLOOKUP(BG43,segéd!$F$1:$G$7,2,FALSE)</f>
        <v>11.30-13.00</v>
      </c>
      <c r="BJ43" t="s">
        <v>416</v>
      </c>
      <c r="BK43" s="20" t="s">
        <v>417</v>
      </c>
      <c r="BL43" t="s">
        <v>190</v>
      </c>
      <c r="BM43" s="2"/>
      <c r="BN43" s="2">
        <v>401</v>
      </c>
      <c r="BO43" s="2" t="s">
        <v>117</v>
      </c>
      <c r="BP43" s="33" t="s">
        <v>587</v>
      </c>
      <c r="BQ43" s="2">
        <f t="shared" si="57"/>
        <v>4</v>
      </c>
      <c r="BR43" s="2" t="str">
        <f>IF(BM43="","",IFERROR(VLOOKUP(BJ43,segéd!T:U,2,FALSE),"x"))</f>
        <v/>
      </c>
      <c r="BS43" s="2">
        <f>IF(BN43="","",IFERROR(VLOOKUP(BJ43,segéd!O:P,2,FALSE),"x"))</f>
        <v>4</v>
      </c>
      <c r="BV43" s="2"/>
      <c r="CY43" s="2">
        <v>3</v>
      </c>
    </row>
    <row r="44" spans="1:116" ht="15" customHeight="1" x14ac:dyDescent="0.3">
      <c r="A44" t="str">
        <f t="shared" si="0"/>
        <v>9053</v>
      </c>
      <c r="B44" t="str">
        <f t="shared" si="1"/>
        <v xml:space="preserve">Épületvillamosság és világítástechnika - Baksa Dániel (web) </v>
      </c>
      <c r="C44" t="str">
        <f t="shared" si="2"/>
        <v>69053</v>
      </c>
      <c r="D44" t="str">
        <f t="shared" si="3"/>
        <v>Épületvillamosság és világítástechnika - Baksa Dániel (web) 8</v>
      </c>
      <c r="E44" t="str">
        <f t="shared" si="4"/>
        <v>Baksa Dániel9053</v>
      </c>
      <c r="F44" t="str">
        <f t="shared" si="5"/>
        <v>Épületvillamosság és világítástechnika (Tb. 6, web)</v>
      </c>
      <c r="G44" t="str">
        <f t="shared" si="6"/>
        <v/>
      </c>
      <c r="H44" t="str">
        <f t="shared" si="7"/>
        <v/>
      </c>
      <c r="I44" t="str">
        <f t="shared" si="8"/>
        <v/>
      </c>
      <c r="J44" t="str">
        <f t="shared" si="9"/>
        <v/>
      </c>
      <c r="K44" t="str">
        <f t="shared" si="10"/>
        <v/>
      </c>
      <c r="L44" t="str">
        <f t="shared" si="11"/>
        <v/>
      </c>
      <c r="M44" t="str">
        <f t="shared" si="12"/>
        <v/>
      </c>
      <c r="N44" t="str">
        <f t="shared" si="13"/>
        <v/>
      </c>
      <c r="O44" t="str">
        <f t="shared" si="14"/>
        <v/>
      </c>
      <c r="P44" t="str">
        <f t="shared" si="15"/>
        <v/>
      </c>
      <c r="Q44" t="str">
        <f t="shared" si="16"/>
        <v/>
      </c>
      <c r="R44" t="str">
        <f t="shared" si="17"/>
        <v/>
      </c>
      <c r="S44" t="str">
        <f t="shared" si="18"/>
        <v/>
      </c>
      <c r="T44" t="str">
        <f t="shared" si="19"/>
        <v/>
      </c>
      <c r="U44" t="str">
        <f t="shared" si="20"/>
        <v/>
      </c>
      <c r="V44" t="str">
        <f t="shared" si="21"/>
        <v/>
      </c>
      <c r="W44" t="str">
        <f t="shared" si="22"/>
        <v/>
      </c>
      <c r="X44" t="str">
        <f t="shared" si="23"/>
        <v/>
      </c>
      <c r="Y44" t="str">
        <f t="shared" si="24"/>
        <v/>
      </c>
      <c r="Z44" t="str">
        <f t="shared" si="25"/>
        <v/>
      </c>
      <c r="AA44" t="str">
        <f t="shared" si="26"/>
        <v>Épületvillamosság és világítástechnika (, web)</v>
      </c>
      <c r="AB44" t="str">
        <f t="shared" si="27"/>
        <v/>
      </c>
      <c r="AC44" t="str">
        <f t="shared" si="28"/>
        <v/>
      </c>
      <c r="AD44" t="str">
        <f t="shared" si="29"/>
        <v/>
      </c>
      <c r="AE44" t="str">
        <f t="shared" si="30"/>
        <v/>
      </c>
      <c r="AF44" t="str">
        <f t="shared" si="31"/>
        <v/>
      </c>
      <c r="AG44" t="str">
        <f t="shared" si="32"/>
        <v/>
      </c>
      <c r="AH44" t="str">
        <f t="shared" si="33"/>
        <v/>
      </c>
      <c r="AI44" t="str">
        <f t="shared" si="34"/>
        <v/>
      </c>
      <c r="AJ44" t="str">
        <f t="shared" si="35"/>
        <v/>
      </c>
      <c r="AK44" t="str">
        <f t="shared" si="36"/>
        <v/>
      </c>
      <c r="AL44" t="str">
        <f t="shared" si="37"/>
        <v/>
      </c>
      <c r="AM44" t="str">
        <f t="shared" si="38"/>
        <v/>
      </c>
      <c r="AN44" t="str">
        <f t="shared" si="39"/>
        <v/>
      </c>
      <c r="AO44" t="str">
        <f t="shared" si="40"/>
        <v/>
      </c>
      <c r="AP44" t="str">
        <f t="shared" si="41"/>
        <v/>
      </c>
      <c r="AQ44" t="str">
        <f t="shared" si="42"/>
        <v/>
      </c>
      <c r="AR44" t="str">
        <f t="shared" si="43"/>
        <v/>
      </c>
      <c r="AS44" t="str">
        <f t="shared" si="44"/>
        <v/>
      </c>
      <c r="AT44" t="str">
        <f t="shared" si="45"/>
        <v/>
      </c>
      <c r="AU44" t="str">
        <f t="shared" si="46"/>
        <v>9053</v>
      </c>
      <c r="AV44" t="str">
        <f t="shared" si="47"/>
        <v/>
      </c>
      <c r="AW44" t="str">
        <f t="shared" si="48"/>
        <v/>
      </c>
      <c r="AX44" t="str">
        <f t="shared" si="49"/>
        <v/>
      </c>
      <c r="AY44" t="str">
        <f t="shared" si="50"/>
        <v/>
      </c>
      <c r="AZ44" t="str">
        <f t="shared" si="51"/>
        <v/>
      </c>
      <c r="BA44" t="str">
        <f t="shared" si="52"/>
        <v/>
      </c>
      <c r="BB44" t="str">
        <f t="shared" si="53"/>
        <v/>
      </c>
      <c r="BC44" t="str">
        <f t="shared" si="54"/>
        <v/>
      </c>
      <c r="BD44" t="str">
        <f t="shared" si="55"/>
        <v/>
      </c>
      <c r="BE44" t="str">
        <f t="shared" si="56"/>
        <v>Épületvillamosság és világítástechnika (6, web)</v>
      </c>
      <c r="BF44" s="2">
        <v>905</v>
      </c>
      <c r="BG44" s="2">
        <v>3</v>
      </c>
      <c r="BH44" s="18">
        <f>VLOOKUP(BF44,segéd!$F$9:$G$41,2,FALSE)</f>
        <v>46270</v>
      </c>
      <c r="BI44" s="2" t="str">
        <f>VLOOKUP(BG44,segéd!$F$1:$G$7,2,FALSE)</f>
        <v>11.30-13.00</v>
      </c>
      <c r="BJ44" t="s">
        <v>398</v>
      </c>
      <c r="BK44" s="20" t="s">
        <v>752</v>
      </c>
      <c r="BL44" t="s">
        <v>191</v>
      </c>
      <c r="BM44" s="2"/>
      <c r="BN44" s="2">
        <v>6</v>
      </c>
      <c r="BO44" s="2" t="s">
        <v>117</v>
      </c>
      <c r="BP44" s="33" t="s">
        <v>608</v>
      </c>
      <c r="BQ44" s="2">
        <f t="shared" si="57"/>
        <v>8</v>
      </c>
      <c r="BR44" s="2" t="str">
        <f>IF(BM44="","",IFERROR(VLOOKUP(BJ44,segéd!T:U,2,FALSE),"x"))</f>
        <v/>
      </c>
      <c r="BS44" s="2">
        <f>IF(BN44="","",IFERROR(VLOOKUP(BJ44,segéd!O:P,2,FALSE),"x"))</f>
        <v>8</v>
      </c>
      <c r="BU44" s="2"/>
      <c r="BV44" s="2"/>
      <c r="DG44" s="2">
        <v>8</v>
      </c>
    </row>
    <row r="45" spans="1:116" ht="15" customHeight="1" x14ac:dyDescent="0.3">
      <c r="A45" t="str">
        <f t="shared" si="0"/>
        <v>2059053</v>
      </c>
      <c r="B45" t="str">
        <f t="shared" si="1"/>
        <v>Értékalapú vezetés - Barna Zsolt (Bp.-ről web) 7</v>
      </c>
      <c r="C45" t="str">
        <f t="shared" si="2"/>
        <v>4029053</v>
      </c>
      <c r="D45" t="str">
        <f t="shared" si="3"/>
        <v>Értékalapú vezetés - Barna Zsolt (Bp.-ről web) 8</v>
      </c>
      <c r="E45" t="str">
        <f t="shared" si="4"/>
        <v>Barna Zsolt9053</v>
      </c>
      <c r="F45" t="str">
        <f t="shared" si="5"/>
        <v>Értékalapú vezetés (Bp. 205, Bp.-ről web)</v>
      </c>
      <c r="G45" t="str">
        <f t="shared" si="6"/>
        <v/>
      </c>
      <c r="H45" t="str">
        <f t="shared" si="7"/>
        <v/>
      </c>
      <c r="I45" t="str">
        <f t="shared" si="8"/>
        <v/>
      </c>
      <c r="J45" t="str">
        <f t="shared" si="9"/>
        <v/>
      </c>
      <c r="K45" t="str">
        <f t="shared" si="10"/>
        <v/>
      </c>
      <c r="L45" t="str">
        <f t="shared" si="11"/>
        <v/>
      </c>
      <c r="M45" t="str">
        <f t="shared" si="12"/>
        <v/>
      </c>
      <c r="N45" t="str">
        <f t="shared" si="13"/>
        <v/>
      </c>
      <c r="O45" t="str">
        <f t="shared" si="14"/>
        <v/>
      </c>
      <c r="P45" t="str">
        <f t="shared" si="15"/>
        <v/>
      </c>
      <c r="Q45" t="str">
        <f t="shared" si="16"/>
        <v/>
      </c>
      <c r="R45" t="str">
        <f t="shared" si="17"/>
        <v/>
      </c>
      <c r="S45" t="str">
        <f t="shared" si="18"/>
        <v/>
      </c>
      <c r="T45" t="str">
        <f t="shared" si="19"/>
        <v/>
      </c>
      <c r="U45" t="str">
        <f t="shared" si="20"/>
        <v>9053</v>
      </c>
      <c r="V45" t="str">
        <f t="shared" si="21"/>
        <v/>
      </c>
      <c r="W45" t="str">
        <f t="shared" si="22"/>
        <v/>
      </c>
      <c r="X45" t="str">
        <f t="shared" si="23"/>
        <v/>
      </c>
      <c r="Y45" t="str">
        <f t="shared" si="24"/>
        <v/>
      </c>
      <c r="Z45" t="str">
        <f t="shared" si="25"/>
        <v/>
      </c>
      <c r="AA45" t="str">
        <f t="shared" si="26"/>
        <v>Értékalapú vezetés (205, Bp.-ről web)</v>
      </c>
      <c r="AB45" t="str">
        <f t="shared" si="27"/>
        <v/>
      </c>
      <c r="AC45" t="str">
        <f t="shared" si="28"/>
        <v/>
      </c>
      <c r="AD45" t="str">
        <f t="shared" si="29"/>
        <v/>
      </c>
      <c r="AE45" t="str">
        <f t="shared" si="30"/>
        <v/>
      </c>
      <c r="AF45" t="str">
        <f t="shared" si="31"/>
        <v/>
      </c>
      <c r="AG45" t="str">
        <f t="shared" si="32"/>
        <v/>
      </c>
      <c r="AH45" t="str">
        <f t="shared" si="33"/>
        <v/>
      </c>
      <c r="AI45" t="str">
        <f t="shared" si="34"/>
        <v/>
      </c>
      <c r="AJ45" t="str">
        <f t="shared" si="35"/>
        <v/>
      </c>
      <c r="AK45" t="str">
        <f t="shared" si="36"/>
        <v/>
      </c>
      <c r="AL45" t="str">
        <f t="shared" si="37"/>
        <v/>
      </c>
      <c r="AM45" t="str">
        <f t="shared" si="38"/>
        <v/>
      </c>
      <c r="AN45" t="str">
        <f t="shared" si="39"/>
        <v/>
      </c>
      <c r="AO45" t="str">
        <f t="shared" si="40"/>
        <v>9053</v>
      </c>
      <c r="AP45" t="str">
        <f t="shared" si="41"/>
        <v/>
      </c>
      <c r="AQ45" t="str">
        <f t="shared" si="42"/>
        <v/>
      </c>
      <c r="AR45" t="str">
        <f t="shared" si="43"/>
        <v/>
      </c>
      <c r="AS45" t="str">
        <f t="shared" si="44"/>
        <v/>
      </c>
      <c r="AT45" t="str">
        <f t="shared" si="45"/>
        <v/>
      </c>
      <c r="AU45" t="str">
        <f t="shared" si="46"/>
        <v/>
      </c>
      <c r="AV45" t="str">
        <f t="shared" si="47"/>
        <v/>
      </c>
      <c r="AW45" t="str">
        <f t="shared" si="48"/>
        <v/>
      </c>
      <c r="AX45" t="str">
        <f t="shared" si="49"/>
        <v/>
      </c>
      <c r="AY45" t="str">
        <f t="shared" si="50"/>
        <v/>
      </c>
      <c r="AZ45" t="str">
        <f t="shared" si="51"/>
        <v/>
      </c>
      <c r="BA45" t="str">
        <f t="shared" si="52"/>
        <v/>
      </c>
      <c r="BB45" t="str">
        <f t="shared" si="53"/>
        <v/>
      </c>
      <c r="BC45" t="str">
        <f t="shared" si="54"/>
        <v/>
      </c>
      <c r="BD45" t="str">
        <f t="shared" si="55"/>
        <v/>
      </c>
      <c r="BE45" t="str">
        <f t="shared" si="56"/>
        <v>Értékalapú vezetés (402, Bp.-ről web)</v>
      </c>
      <c r="BF45" s="2">
        <v>905</v>
      </c>
      <c r="BG45" s="2">
        <v>3</v>
      </c>
      <c r="BH45" s="18">
        <f>VLOOKUP(BF45,segéd!$F$9:$G$41,2,FALSE)</f>
        <v>46270</v>
      </c>
      <c r="BI45" s="2" t="str">
        <f>VLOOKUP(BG45,segéd!$F$1:$G$7,2,FALSE)</f>
        <v>11.30-13.00</v>
      </c>
      <c r="BJ45" t="s">
        <v>516</v>
      </c>
      <c r="BK45" s="20" t="s">
        <v>533</v>
      </c>
      <c r="BL45" t="s">
        <v>192</v>
      </c>
      <c r="BM45" s="2">
        <v>205</v>
      </c>
      <c r="BN45" s="2">
        <v>402</v>
      </c>
      <c r="BO45" s="2" t="s">
        <v>118</v>
      </c>
      <c r="BP45" s="33" t="s">
        <v>609</v>
      </c>
      <c r="BQ45" s="2">
        <f t="shared" si="57"/>
        <v>15</v>
      </c>
      <c r="BR45" s="2">
        <f>IF(BM45="","",IFERROR(VLOOKUP(BJ45,segéd!T:U,2,FALSE),"x"))</f>
        <v>7</v>
      </c>
      <c r="BS45" s="2">
        <f>IF(BN45="","",IFERROR(VLOOKUP(BJ45,segéd!O:P,2,FALSE),"x"))</f>
        <v>8</v>
      </c>
      <c r="BU45" s="2"/>
      <c r="BV45" s="2"/>
      <c r="BX45" s="2"/>
      <c r="CH45" s="2">
        <v>6</v>
      </c>
      <c r="CQ45" s="2"/>
      <c r="CR45" s="2"/>
      <c r="DA45" s="2">
        <v>7</v>
      </c>
    </row>
    <row r="46" spans="1:116" ht="15" customHeight="1" x14ac:dyDescent="0.3">
      <c r="A46" t="str">
        <f t="shared" si="0"/>
        <v>2179053</v>
      </c>
      <c r="B46" t="str">
        <f t="shared" si="1"/>
        <v>Fenntarthatóság - Nagy Judit (web) 11</v>
      </c>
      <c r="C46" t="str">
        <f t="shared" si="2"/>
        <v>9053</v>
      </c>
      <c r="D46" t="str">
        <f t="shared" si="3"/>
        <v xml:space="preserve">Fenntarthatóság - Nagy Judit (web) </v>
      </c>
      <c r="E46" t="str">
        <f t="shared" si="4"/>
        <v>Nagy Judit9053</v>
      </c>
      <c r="F46" t="str">
        <f t="shared" si="5"/>
        <v>Fenntarthatóság (Bp. 217, web)</v>
      </c>
      <c r="G46" t="str">
        <f t="shared" si="6"/>
        <v/>
      </c>
      <c r="H46" t="str">
        <f t="shared" si="7"/>
        <v/>
      </c>
      <c r="I46" t="str">
        <f t="shared" si="8"/>
        <v/>
      </c>
      <c r="J46" t="str">
        <f t="shared" si="9"/>
        <v/>
      </c>
      <c r="K46" t="str">
        <f t="shared" si="10"/>
        <v/>
      </c>
      <c r="L46" t="str">
        <f t="shared" si="11"/>
        <v>9053</v>
      </c>
      <c r="M46" t="str">
        <f t="shared" si="12"/>
        <v/>
      </c>
      <c r="N46" t="str">
        <f t="shared" si="13"/>
        <v/>
      </c>
      <c r="O46" t="str">
        <f t="shared" si="14"/>
        <v/>
      </c>
      <c r="P46" t="str">
        <f t="shared" si="15"/>
        <v/>
      </c>
      <c r="Q46" t="str">
        <f t="shared" si="16"/>
        <v/>
      </c>
      <c r="R46" t="str">
        <f t="shared" si="17"/>
        <v/>
      </c>
      <c r="S46" t="str">
        <f t="shared" si="18"/>
        <v/>
      </c>
      <c r="T46" t="str">
        <f t="shared" si="19"/>
        <v/>
      </c>
      <c r="U46" t="str">
        <f t="shared" si="20"/>
        <v/>
      </c>
      <c r="V46" t="str">
        <f t="shared" si="21"/>
        <v/>
      </c>
      <c r="W46" t="str">
        <f t="shared" si="22"/>
        <v/>
      </c>
      <c r="X46" t="str">
        <f t="shared" si="23"/>
        <v/>
      </c>
      <c r="Y46" t="str">
        <f t="shared" si="24"/>
        <v/>
      </c>
      <c r="Z46" t="str">
        <f t="shared" si="25"/>
        <v/>
      </c>
      <c r="AA46" t="str">
        <f t="shared" si="26"/>
        <v>Fenntarthatóság (217, web)</v>
      </c>
      <c r="AB46" t="str">
        <f t="shared" si="27"/>
        <v/>
      </c>
      <c r="AC46" t="str">
        <f t="shared" si="28"/>
        <v/>
      </c>
      <c r="AD46" t="str">
        <f t="shared" si="29"/>
        <v/>
      </c>
      <c r="AE46" t="str">
        <f t="shared" si="30"/>
        <v/>
      </c>
      <c r="AF46" t="str">
        <f t="shared" si="31"/>
        <v/>
      </c>
      <c r="AG46" t="str">
        <f t="shared" si="32"/>
        <v/>
      </c>
      <c r="AH46" t="str">
        <f t="shared" si="33"/>
        <v/>
      </c>
      <c r="AI46" t="str">
        <f t="shared" si="34"/>
        <v/>
      </c>
      <c r="AJ46" t="str">
        <f t="shared" si="35"/>
        <v/>
      </c>
      <c r="AK46" t="str">
        <f t="shared" si="36"/>
        <v/>
      </c>
      <c r="AL46" t="str">
        <f t="shared" si="37"/>
        <v/>
      </c>
      <c r="AM46" t="str">
        <f t="shared" si="38"/>
        <v/>
      </c>
      <c r="AN46" t="str">
        <f t="shared" si="39"/>
        <v/>
      </c>
      <c r="AO46" t="str">
        <f t="shared" si="40"/>
        <v/>
      </c>
      <c r="AP46" t="str">
        <f t="shared" si="41"/>
        <v/>
      </c>
      <c r="AQ46" t="str">
        <f t="shared" si="42"/>
        <v/>
      </c>
      <c r="AR46" t="str">
        <f t="shared" si="43"/>
        <v/>
      </c>
      <c r="AS46" t="str">
        <f t="shared" si="44"/>
        <v/>
      </c>
      <c r="AT46" t="str">
        <f t="shared" si="45"/>
        <v/>
      </c>
      <c r="AU46" t="str">
        <f t="shared" si="46"/>
        <v/>
      </c>
      <c r="AV46" t="str">
        <f t="shared" si="47"/>
        <v/>
      </c>
      <c r="AW46" t="str">
        <f t="shared" si="48"/>
        <v/>
      </c>
      <c r="AX46" t="str">
        <f t="shared" si="49"/>
        <v/>
      </c>
      <c r="AY46" t="str">
        <f t="shared" si="50"/>
        <v/>
      </c>
      <c r="AZ46" t="str">
        <f t="shared" si="51"/>
        <v/>
      </c>
      <c r="BA46" t="str">
        <f t="shared" si="52"/>
        <v/>
      </c>
      <c r="BB46" t="str">
        <f t="shared" si="53"/>
        <v/>
      </c>
      <c r="BC46" t="str">
        <f t="shared" si="54"/>
        <v/>
      </c>
      <c r="BD46" t="str">
        <f t="shared" si="55"/>
        <v/>
      </c>
      <c r="BE46" t="str">
        <f t="shared" si="56"/>
        <v>Fenntarthatóság (, web)</v>
      </c>
      <c r="BF46" s="2">
        <v>905</v>
      </c>
      <c r="BG46" s="2">
        <v>3</v>
      </c>
      <c r="BH46" s="18">
        <f>VLOOKUP(BF46,segéd!$F$9:$G$41,2,FALSE)</f>
        <v>46270</v>
      </c>
      <c r="BI46" s="2" t="str">
        <f>VLOOKUP(BG46,segéd!$F$1:$G$7,2,FALSE)</f>
        <v>11.30-13.00</v>
      </c>
      <c r="BJ46" t="s">
        <v>392</v>
      </c>
      <c r="BK46" s="20" t="s">
        <v>418</v>
      </c>
      <c r="BL46" t="s">
        <v>206</v>
      </c>
      <c r="BM46" s="2">
        <v>217</v>
      </c>
      <c r="BO46" s="2" t="s">
        <v>117</v>
      </c>
      <c r="BP46" s="33" t="s">
        <v>598</v>
      </c>
      <c r="BQ46" s="2">
        <f t="shared" si="57"/>
        <v>11</v>
      </c>
      <c r="BR46" s="2">
        <f>IF(BM46="","",IFERROR(VLOOKUP(BJ46,segéd!T:U,2,FALSE),"x"))</f>
        <v>11</v>
      </c>
      <c r="BS46" s="2" t="str">
        <f>IF(BN46="","",IFERROR(VLOOKUP(BJ46,segéd!O:P,2,FALSE),"x"))</f>
        <v/>
      </c>
      <c r="BT46" s="2"/>
      <c r="BU46" s="2"/>
      <c r="BV46" s="2"/>
      <c r="BX46" s="2"/>
      <c r="BY46" s="2">
        <v>12</v>
      </c>
      <c r="CQ46" s="2"/>
      <c r="CR46" s="2"/>
    </row>
    <row r="47" spans="1:116" ht="15" customHeight="1" x14ac:dyDescent="0.3">
      <c r="A47" t="str">
        <f t="shared" si="0"/>
        <v>2109053</v>
      </c>
      <c r="B47" t="str">
        <f t="shared" si="1"/>
        <v>Gazdasági és versenyjog - Zalahegyi Zoltán (web) 6</v>
      </c>
      <c r="C47" t="str">
        <f t="shared" si="2"/>
        <v>9053</v>
      </c>
      <c r="D47" t="str">
        <f t="shared" si="3"/>
        <v xml:space="preserve">Gazdasági és versenyjog - Zalahegyi Zoltán (web) </v>
      </c>
      <c r="E47" t="str">
        <f t="shared" si="4"/>
        <v>Zalahegyi Zoltán9053</v>
      </c>
      <c r="F47" t="str">
        <f t="shared" si="5"/>
        <v>Gazdasági és versenyjog (Bp. 210, web)</v>
      </c>
      <c r="G47" t="str">
        <f t="shared" si="6"/>
        <v/>
      </c>
      <c r="H47" t="str">
        <f t="shared" si="7"/>
        <v/>
      </c>
      <c r="I47" t="str">
        <f t="shared" si="8"/>
        <v/>
      </c>
      <c r="J47" t="str">
        <f t="shared" si="9"/>
        <v>9053</v>
      </c>
      <c r="K47" t="str">
        <f t="shared" si="10"/>
        <v/>
      </c>
      <c r="L47" t="str">
        <f t="shared" si="11"/>
        <v/>
      </c>
      <c r="M47" t="str">
        <f t="shared" si="12"/>
        <v/>
      </c>
      <c r="N47" t="str">
        <f t="shared" si="13"/>
        <v/>
      </c>
      <c r="O47" t="str">
        <f t="shared" si="14"/>
        <v/>
      </c>
      <c r="P47" t="str">
        <f t="shared" si="15"/>
        <v/>
      </c>
      <c r="Q47" t="str">
        <f t="shared" si="16"/>
        <v>9053</v>
      </c>
      <c r="R47" t="str">
        <f t="shared" si="17"/>
        <v/>
      </c>
      <c r="S47" t="str">
        <f t="shared" si="18"/>
        <v/>
      </c>
      <c r="T47" t="str">
        <f t="shared" si="19"/>
        <v/>
      </c>
      <c r="U47" t="str">
        <f t="shared" si="20"/>
        <v/>
      </c>
      <c r="V47" t="str">
        <f t="shared" si="21"/>
        <v/>
      </c>
      <c r="W47" t="str">
        <f t="shared" si="22"/>
        <v/>
      </c>
      <c r="X47" t="str">
        <f t="shared" si="23"/>
        <v/>
      </c>
      <c r="Y47" t="str">
        <f t="shared" si="24"/>
        <v/>
      </c>
      <c r="Z47" t="str">
        <f t="shared" si="25"/>
        <v/>
      </c>
      <c r="AA47" t="str">
        <f t="shared" si="26"/>
        <v>Gazdasági és versenyjog (210, web)</v>
      </c>
      <c r="AB47" t="str">
        <f t="shared" si="27"/>
        <v/>
      </c>
      <c r="AC47" t="str">
        <f t="shared" si="28"/>
        <v/>
      </c>
      <c r="AD47" t="str">
        <f t="shared" si="29"/>
        <v/>
      </c>
      <c r="AE47" t="str">
        <f t="shared" si="30"/>
        <v/>
      </c>
      <c r="AF47" t="str">
        <f t="shared" si="31"/>
        <v/>
      </c>
      <c r="AG47" t="str">
        <f t="shared" si="32"/>
        <v/>
      </c>
      <c r="AH47" t="str">
        <f t="shared" si="33"/>
        <v/>
      </c>
      <c r="AI47" t="str">
        <f t="shared" si="34"/>
        <v/>
      </c>
      <c r="AJ47" t="str">
        <f t="shared" si="35"/>
        <v/>
      </c>
      <c r="AK47" t="str">
        <f t="shared" si="36"/>
        <v/>
      </c>
      <c r="AL47" t="str">
        <f t="shared" si="37"/>
        <v/>
      </c>
      <c r="AM47" t="str">
        <f t="shared" si="38"/>
        <v/>
      </c>
      <c r="AN47" t="str">
        <f t="shared" si="39"/>
        <v/>
      </c>
      <c r="AO47" t="str">
        <f t="shared" si="40"/>
        <v/>
      </c>
      <c r="AP47" t="str">
        <f t="shared" si="41"/>
        <v/>
      </c>
      <c r="AQ47" t="str">
        <f t="shared" si="42"/>
        <v/>
      </c>
      <c r="AR47" t="str">
        <f t="shared" si="43"/>
        <v/>
      </c>
      <c r="AS47" t="str">
        <f t="shared" si="44"/>
        <v/>
      </c>
      <c r="AT47" t="str">
        <f t="shared" si="45"/>
        <v/>
      </c>
      <c r="AU47" t="str">
        <f t="shared" si="46"/>
        <v/>
      </c>
      <c r="AV47" t="str">
        <f t="shared" si="47"/>
        <v/>
      </c>
      <c r="AW47" t="str">
        <f t="shared" si="48"/>
        <v/>
      </c>
      <c r="AX47" t="str">
        <f t="shared" si="49"/>
        <v/>
      </c>
      <c r="AY47" t="str">
        <f t="shared" si="50"/>
        <v/>
      </c>
      <c r="AZ47" t="str">
        <f t="shared" si="51"/>
        <v/>
      </c>
      <c r="BA47" t="str">
        <f t="shared" si="52"/>
        <v/>
      </c>
      <c r="BB47" t="str">
        <f t="shared" si="53"/>
        <v/>
      </c>
      <c r="BC47" t="str">
        <f t="shared" si="54"/>
        <v/>
      </c>
      <c r="BD47" t="str">
        <f t="shared" si="55"/>
        <v/>
      </c>
      <c r="BE47" t="str">
        <f t="shared" si="56"/>
        <v>Gazdasági és versenyjog (, web)</v>
      </c>
      <c r="BF47" s="2">
        <v>905</v>
      </c>
      <c r="BG47" s="2">
        <v>3</v>
      </c>
      <c r="BH47" s="18">
        <f>VLOOKUP(BF47,segéd!$F$9:$G$41,2,FALSE)</f>
        <v>46270</v>
      </c>
      <c r="BI47" s="2" t="str">
        <f>VLOOKUP(BG47,segéd!$F$1:$G$7,2,FALSE)</f>
        <v>11.30-13.00</v>
      </c>
      <c r="BJ47" t="s">
        <v>99</v>
      </c>
      <c r="BK47" s="20" t="s">
        <v>303</v>
      </c>
      <c r="BL47" t="s">
        <v>206</v>
      </c>
      <c r="BM47" s="2">
        <v>210</v>
      </c>
      <c r="BO47" s="2" t="s">
        <v>117</v>
      </c>
      <c r="BP47" s="33" t="s">
        <v>600</v>
      </c>
      <c r="BQ47" s="2">
        <f t="shared" si="57"/>
        <v>6</v>
      </c>
      <c r="BR47" s="2">
        <f>IF(BM47="","",IFERROR(VLOOKUP(BJ47,segéd!T:U,2,FALSE),"x"))</f>
        <v>6</v>
      </c>
      <c r="BS47" s="2" t="str">
        <f>IF(BN47="","",IFERROR(VLOOKUP(BJ47,segéd!O:P,2,FALSE),"x"))</f>
        <v/>
      </c>
      <c r="BU47" s="2"/>
      <c r="BV47" s="2"/>
      <c r="BW47" s="2">
        <v>8</v>
      </c>
      <c r="BX47" s="2"/>
      <c r="CD47" s="2">
        <v>5</v>
      </c>
      <c r="CJ47" s="19"/>
      <c r="CK47" s="19"/>
      <c r="DC47" s="19"/>
      <c r="DD47" s="19"/>
      <c r="DE47" s="19"/>
      <c r="DF47" s="19"/>
      <c r="DI47" s="19"/>
      <c r="DL47" s="19"/>
    </row>
    <row r="48" spans="1:116" ht="15" customHeight="1" x14ac:dyDescent="0.3">
      <c r="A48" t="str">
        <f t="shared" si="0"/>
        <v>2019053</v>
      </c>
      <c r="B48" t="str">
        <f t="shared" si="1"/>
        <v>Gazdasági matematika I. - Szabó Tünde (web) 119</v>
      </c>
      <c r="C48" t="str">
        <f t="shared" si="2"/>
        <v>9053</v>
      </c>
      <c r="D48" t="str">
        <f t="shared" si="3"/>
        <v xml:space="preserve">Gazdasági matematika I. - Szabó Tünde (web) </v>
      </c>
      <c r="E48" t="str">
        <f t="shared" si="4"/>
        <v>Szabó Tünde9053</v>
      </c>
      <c r="F48" t="str">
        <f t="shared" si="5"/>
        <v>Gazdasági matematika I. (Bp. 201, web)</v>
      </c>
      <c r="G48" t="str">
        <f t="shared" si="6"/>
        <v>9053</v>
      </c>
      <c r="H48" t="str">
        <f t="shared" si="7"/>
        <v>9053</v>
      </c>
      <c r="I48" t="str">
        <f t="shared" si="8"/>
        <v/>
      </c>
      <c r="J48" t="str">
        <f t="shared" si="9"/>
        <v/>
      </c>
      <c r="K48" t="str">
        <f t="shared" si="10"/>
        <v/>
      </c>
      <c r="L48" t="str">
        <f t="shared" si="11"/>
        <v/>
      </c>
      <c r="M48" t="str">
        <f t="shared" si="12"/>
        <v/>
      </c>
      <c r="N48" t="str">
        <f t="shared" si="13"/>
        <v/>
      </c>
      <c r="O48" t="str">
        <f t="shared" si="14"/>
        <v/>
      </c>
      <c r="P48" t="str">
        <f t="shared" si="15"/>
        <v/>
      </c>
      <c r="Q48" t="str">
        <f t="shared" si="16"/>
        <v/>
      </c>
      <c r="R48" t="str">
        <f t="shared" si="17"/>
        <v/>
      </c>
      <c r="S48" t="str">
        <f t="shared" si="18"/>
        <v/>
      </c>
      <c r="T48" t="str">
        <f t="shared" si="19"/>
        <v/>
      </c>
      <c r="U48" t="str">
        <f t="shared" si="20"/>
        <v/>
      </c>
      <c r="V48" t="str">
        <f t="shared" si="21"/>
        <v/>
      </c>
      <c r="W48" t="str">
        <f t="shared" si="22"/>
        <v/>
      </c>
      <c r="X48" t="str">
        <f t="shared" si="23"/>
        <v/>
      </c>
      <c r="Y48" t="str">
        <f t="shared" si="24"/>
        <v/>
      </c>
      <c r="Z48" t="str">
        <f t="shared" si="25"/>
        <v/>
      </c>
      <c r="AA48" t="str">
        <f t="shared" si="26"/>
        <v>Gazdasági matematika I. (201, web)</v>
      </c>
      <c r="AB48" t="str">
        <f t="shared" si="27"/>
        <v/>
      </c>
      <c r="AC48" t="str">
        <f t="shared" si="28"/>
        <v/>
      </c>
      <c r="AD48" t="str">
        <f t="shared" si="29"/>
        <v/>
      </c>
      <c r="AE48" t="str">
        <f t="shared" si="30"/>
        <v/>
      </c>
      <c r="AF48" t="str">
        <f t="shared" si="31"/>
        <v/>
      </c>
      <c r="AG48" t="str">
        <f t="shared" si="32"/>
        <v/>
      </c>
      <c r="AH48" t="str">
        <f t="shared" si="33"/>
        <v/>
      </c>
      <c r="AI48" t="str">
        <f t="shared" si="34"/>
        <v/>
      </c>
      <c r="AJ48" t="str">
        <f t="shared" si="35"/>
        <v/>
      </c>
      <c r="AK48" t="str">
        <f t="shared" si="36"/>
        <v/>
      </c>
      <c r="AL48" t="str">
        <f t="shared" si="37"/>
        <v/>
      </c>
      <c r="AM48" t="str">
        <f t="shared" si="38"/>
        <v/>
      </c>
      <c r="AN48" t="str">
        <f t="shared" si="39"/>
        <v/>
      </c>
      <c r="AO48" t="str">
        <f t="shared" si="40"/>
        <v/>
      </c>
      <c r="AP48" t="str">
        <f t="shared" si="41"/>
        <v/>
      </c>
      <c r="AQ48" t="str">
        <f t="shared" si="42"/>
        <v/>
      </c>
      <c r="AR48" t="str">
        <f t="shared" si="43"/>
        <v/>
      </c>
      <c r="AS48" t="str">
        <f t="shared" si="44"/>
        <v/>
      </c>
      <c r="AT48" t="str">
        <f t="shared" si="45"/>
        <v/>
      </c>
      <c r="AU48" t="str">
        <f t="shared" si="46"/>
        <v/>
      </c>
      <c r="AV48" t="str">
        <f t="shared" si="47"/>
        <v/>
      </c>
      <c r="AW48" t="str">
        <f t="shared" si="48"/>
        <v/>
      </c>
      <c r="AX48" t="str">
        <f t="shared" si="49"/>
        <v/>
      </c>
      <c r="AY48" t="str">
        <f t="shared" si="50"/>
        <v/>
      </c>
      <c r="AZ48" t="str">
        <f t="shared" si="51"/>
        <v/>
      </c>
      <c r="BA48" t="str">
        <f t="shared" si="52"/>
        <v/>
      </c>
      <c r="BB48" t="str">
        <f t="shared" si="53"/>
        <v/>
      </c>
      <c r="BC48" t="str">
        <f t="shared" si="54"/>
        <v/>
      </c>
      <c r="BD48" t="str">
        <f t="shared" si="55"/>
        <v/>
      </c>
      <c r="BE48" t="str">
        <f t="shared" si="56"/>
        <v>Gazdasági matematika I. (, web)</v>
      </c>
      <c r="BF48" s="2">
        <v>905</v>
      </c>
      <c r="BG48" s="2">
        <v>3</v>
      </c>
      <c r="BH48" s="18">
        <f>VLOOKUP(BF48,segéd!$F$9:$G$41,2,FALSE)</f>
        <v>46270</v>
      </c>
      <c r="BI48" s="2" t="str">
        <f>VLOOKUP(BG48,segéd!$F$1:$G$7,2,FALSE)</f>
        <v>11.30-13.00</v>
      </c>
      <c r="BJ48" t="s">
        <v>8</v>
      </c>
      <c r="BK48" s="20" t="s">
        <v>24</v>
      </c>
      <c r="BL48" t="s">
        <v>194</v>
      </c>
      <c r="BM48" s="2">
        <v>201</v>
      </c>
      <c r="BO48" s="2" t="s">
        <v>117</v>
      </c>
      <c r="BP48" s="33" t="s">
        <v>723</v>
      </c>
      <c r="BQ48" s="2">
        <f t="shared" si="57"/>
        <v>119</v>
      </c>
      <c r="BR48" s="2">
        <f>IF(BM48="","",IFERROR(VLOOKUP(BJ48,segéd!T:U,2,FALSE),"x"))</f>
        <v>119</v>
      </c>
      <c r="BS48" s="2" t="str">
        <f>IF(BN48="","",IFERROR(VLOOKUP(BJ48,segéd!O:P,2,FALSE),"x"))</f>
        <v/>
      </c>
      <c r="BT48" s="2">
        <v>67</v>
      </c>
      <c r="BU48" s="2">
        <v>18</v>
      </c>
      <c r="BV48" s="2"/>
      <c r="BX48" s="2"/>
      <c r="CQ48" s="2"/>
      <c r="CR48" s="2"/>
    </row>
    <row r="49" spans="1:119" ht="15" customHeight="1" x14ac:dyDescent="0.3">
      <c r="A49" t="str">
        <f t="shared" si="0"/>
        <v>2089053</v>
      </c>
      <c r="B49" t="str">
        <f t="shared" si="1"/>
        <v>Gazdasági számítások - Piroska László (web) 11</v>
      </c>
      <c r="C49" t="str">
        <f t="shared" si="2"/>
        <v>9053</v>
      </c>
      <c r="D49" t="str">
        <f t="shared" si="3"/>
        <v xml:space="preserve">Gazdasági számítások - Piroska László (web) </v>
      </c>
      <c r="E49" t="str">
        <f t="shared" si="4"/>
        <v>Piroska László9053</v>
      </c>
      <c r="F49" t="str">
        <f t="shared" si="5"/>
        <v>Gazdasági számítások (Bp. 208, web)</v>
      </c>
      <c r="G49" t="str">
        <f t="shared" si="6"/>
        <v/>
      </c>
      <c r="H49" t="str">
        <f t="shared" si="7"/>
        <v/>
      </c>
      <c r="I49" t="str">
        <f t="shared" si="8"/>
        <v>9053</v>
      </c>
      <c r="J49" t="str">
        <f t="shared" si="9"/>
        <v/>
      </c>
      <c r="K49" t="str">
        <f t="shared" si="10"/>
        <v/>
      </c>
      <c r="L49" t="str">
        <f t="shared" si="11"/>
        <v/>
      </c>
      <c r="M49" t="str">
        <f t="shared" si="12"/>
        <v/>
      </c>
      <c r="N49" t="str">
        <f t="shared" si="13"/>
        <v/>
      </c>
      <c r="O49" t="str">
        <f t="shared" si="14"/>
        <v/>
      </c>
      <c r="P49" t="str">
        <f t="shared" si="15"/>
        <v/>
      </c>
      <c r="Q49" t="str">
        <f t="shared" si="16"/>
        <v/>
      </c>
      <c r="R49" t="str">
        <f t="shared" si="17"/>
        <v/>
      </c>
      <c r="S49" t="str">
        <f t="shared" si="18"/>
        <v/>
      </c>
      <c r="T49" t="str">
        <f t="shared" si="19"/>
        <v/>
      </c>
      <c r="U49" t="str">
        <f t="shared" si="20"/>
        <v/>
      </c>
      <c r="V49" t="str">
        <f t="shared" si="21"/>
        <v/>
      </c>
      <c r="W49" t="str">
        <f t="shared" si="22"/>
        <v/>
      </c>
      <c r="X49" t="str">
        <f t="shared" si="23"/>
        <v/>
      </c>
      <c r="Y49" t="str">
        <f t="shared" si="24"/>
        <v/>
      </c>
      <c r="Z49" t="str">
        <f t="shared" si="25"/>
        <v/>
      </c>
      <c r="AA49" t="str">
        <f t="shared" si="26"/>
        <v>Gazdasági számítások (208, web)</v>
      </c>
      <c r="AB49" t="str">
        <f t="shared" si="27"/>
        <v/>
      </c>
      <c r="AC49" t="str">
        <f t="shared" si="28"/>
        <v/>
      </c>
      <c r="AD49" t="str">
        <f t="shared" si="29"/>
        <v/>
      </c>
      <c r="AE49" t="str">
        <f t="shared" si="30"/>
        <v/>
      </c>
      <c r="AF49" t="str">
        <f t="shared" si="31"/>
        <v/>
      </c>
      <c r="AG49" t="str">
        <f t="shared" si="32"/>
        <v/>
      </c>
      <c r="AH49" t="str">
        <f t="shared" si="33"/>
        <v/>
      </c>
      <c r="AI49" t="str">
        <f t="shared" si="34"/>
        <v/>
      </c>
      <c r="AJ49" t="str">
        <f t="shared" si="35"/>
        <v/>
      </c>
      <c r="AK49" t="str">
        <f t="shared" si="36"/>
        <v/>
      </c>
      <c r="AL49" t="str">
        <f t="shared" si="37"/>
        <v/>
      </c>
      <c r="AM49" t="str">
        <f t="shared" si="38"/>
        <v/>
      </c>
      <c r="AN49" t="str">
        <f t="shared" si="39"/>
        <v/>
      </c>
      <c r="AO49" t="str">
        <f t="shared" si="40"/>
        <v/>
      </c>
      <c r="AP49" t="str">
        <f t="shared" si="41"/>
        <v/>
      </c>
      <c r="AQ49" t="str">
        <f t="shared" si="42"/>
        <v/>
      </c>
      <c r="AR49" t="str">
        <f t="shared" si="43"/>
        <v/>
      </c>
      <c r="AS49" t="str">
        <f t="shared" si="44"/>
        <v/>
      </c>
      <c r="AT49" t="str">
        <f t="shared" si="45"/>
        <v/>
      </c>
      <c r="AU49" t="str">
        <f t="shared" si="46"/>
        <v/>
      </c>
      <c r="AV49" t="str">
        <f t="shared" si="47"/>
        <v/>
      </c>
      <c r="AW49" t="str">
        <f t="shared" si="48"/>
        <v/>
      </c>
      <c r="AX49" t="str">
        <f t="shared" si="49"/>
        <v/>
      </c>
      <c r="AY49" t="str">
        <f t="shared" si="50"/>
        <v/>
      </c>
      <c r="AZ49" t="str">
        <f t="shared" si="51"/>
        <v/>
      </c>
      <c r="BA49" t="str">
        <f t="shared" si="52"/>
        <v/>
      </c>
      <c r="BB49" t="str">
        <f t="shared" si="53"/>
        <v/>
      </c>
      <c r="BC49" t="str">
        <f t="shared" si="54"/>
        <v/>
      </c>
      <c r="BD49" t="str">
        <f t="shared" si="55"/>
        <v/>
      </c>
      <c r="BE49" t="str">
        <f t="shared" si="56"/>
        <v>Gazdasági számítások (, web)</v>
      </c>
      <c r="BF49" s="2">
        <v>905</v>
      </c>
      <c r="BG49" s="2">
        <v>3</v>
      </c>
      <c r="BH49" s="18">
        <f>VLOOKUP(BF49,segéd!$F$9:$G$41,2,FALSE)</f>
        <v>46270</v>
      </c>
      <c r="BI49" s="2" t="str">
        <f>VLOOKUP(BG49,segéd!$F$1:$G$7,2,FALSE)</f>
        <v>11.30-13.00</v>
      </c>
      <c r="BJ49" t="s">
        <v>130</v>
      </c>
      <c r="BK49" s="20" t="s">
        <v>36</v>
      </c>
      <c r="BL49" t="s">
        <v>395</v>
      </c>
      <c r="BM49" s="2">
        <v>208</v>
      </c>
      <c r="BO49" s="2" t="s">
        <v>117</v>
      </c>
      <c r="BP49" s="33" t="s">
        <v>729</v>
      </c>
      <c r="BQ49" s="2">
        <f t="shared" si="57"/>
        <v>11</v>
      </c>
      <c r="BR49" s="2">
        <f>IF(BM49="","",IFERROR(VLOOKUP(BJ49,segéd!T:U,2,FALSE),"x"))</f>
        <v>11</v>
      </c>
      <c r="BS49" s="2" t="str">
        <f>IF(BN49="","",IFERROR(VLOOKUP(BJ49,segéd!O:P,2,FALSE),"x"))</f>
        <v/>
      </c>
      <c r="BT49" s="2"/>
      <c r="BU49" s="2"/>
      <c r="BV49" s="2">
        <v>9</v>
      </c>
      <c r="BX49" s="2"/>
      <c r="CQ49" s="2"/>
      <c r="CR49" s="2"/>
    </row>
    <row r="50" spans="1:119" ht="15" customHeight="1" x14ac:dyDescent="0.3">
      <c r="A50" t="str">
        <f t="shared" si="0"/>
        <v>9053</v>
      </c>
      <c r="B50" t="str">
        <f t="shared" si="1"/>
        <v xml:space="preserve">Hegesztéstechnológia - Palotai Péter (web) </v>
      </c>
      <c r="C50" t="str">
        <f t="shared" si="2"/>
        <v>39053</v>
      </c>
      <c r="D50" t="str">
        <f t="shared" si="3"/>
        <v>Hegesztéstechnológia - Palotai Péter (web) 6</v>
      </c>
      <c r="E50" t="str">
        <f t="shared" si="4"/>
        <v>Palotai Péter9053</v>
      </c>
      <c r="F50" t="str">
        <f t="shared" si="5"/>
        <v>Hegesztéstechnológia (Tb. 3, web)</v>
      </c>
      <c r="G50" t="str">
        <f t="shared" si="6"/>
        <v/>
      </c>
      <c r="H50" t="str">
        <f t="shared" si="7"/>
        <v/>
      </c>
      <c r="I50" t="str">
        <f t="shared" si="8"/>
        <v/>
      </c>
      <c r="J50" t="str">
        <f t="shared" si="9"/>
        <v/>
      </c>
      <c r="K50" t="str">
        <f t="shared" si="10"/>
        <v/>
      </c>
      <c r="L50" t="str">
        <f t="shared" si="11"/>
        <v/>
      </c>
      <c r="M50" t="str">
        <f t="shared" si="12"/>
        <v/>
      </c>
      <c r="N50" t="str">
        <f t="shared" si="13"/>
        <v/>
      </c>
      <c r="O50" t="str">
        <f t="shared" si="14"/>
        <v/>
      </c>
      <c r="P50" t="str">
        <f t="shared" si="15"/>
        <v/>
      </c>
      <c r="Q50" t="str">
        <f t="shared" si="16"/>
        <v/>
      </c>
      <c r="R50" t="str">
        <f t="shared" si="17"/>
        <v/>
      </c>
      <c r="S50" t="str">
        <f t="shared" si="18"/>
        <v/>
      </c>
      <c r="T50" t="str">
        <f t="shared" si="19"/>
        <v/>
      </c>
      <c r="U50" t="str">
        <f t="shared" si="20"/>
        <v/>
      </c>
      <c r="V50" t="str">
        <f t="shared" si="21"/>
        <v/>
      </c>
      <c r="W50" t="str">
        <f t="shared" si="22"/>
        <v/>
      </c>
      <c r="X50" t="str">
        <f t="shared" si="23"/>
        <v/>
      </c>
      <c r="Y50" t="str">
        <f t="shared" si="24"/>
        <v/>
      </c>
      <c r="Z50" t="str">
        <f t="shared" si="25"/>
        <v/>
      </c>
      <c r="AA50" t="str">
        <f t="shared" si="26"/>
        <v>Hegesztéstechnológia (, web)</v>
      </c>
      <c r="AB50" t="str">
        <f t="shared" si="27"/>
        <v/>
      </c>
      <c r="AC50" t="str">
        <f t="shared" si="28"/>
        <v/>
      </c>
      <c r="AD50" t="str">
        <f t="shared" si="29"/>
        <v/>
      </c>
      <c r="AE50" t="str">
        <f t="shared" si="30"/>
        <v/>
      </c>
      <c r="AF50" t="str">
        <f t="shared" si="31"/>
        <v/>
      </c>
      <c r="AG50" t="str">
        <f t="shared" si="32"/>
        <v/>
      </c>
      <c r="AH50" t="str">
        <f t="shared" si="33"/>
        <v/>
      </c>
      <c r="AI50" t="str">
        <f t="shared" si="34"/>
        <v/>
      </c>
      <c r="AJ50" t="str">
        <f t="shared" si="35"/>
        <v/>
      </c>
      <c r="AK50" t="str">
        <f t="shared" si="36"/>
        <v/>
      </c>
      <c r="AL50" t="str">
        <f t="shared" si="37"/>
        <v/>
      </c>
      <c r="AM50" t="str">
        <f t="shared" si="38"/>
        <v/>
      </c>
      <c r="AN50" t="str">
        <f t="shared" si="39"/>
        <v/>
      </c>
      <c r="AO50" t="str">
        <f t="shared" si="40"/>
        <v/>
      </c>
      <c r="AP50" t="str">
        <f t="shared" si="41"/>
        <v/>
      </c>
      <c r="AQ50" t="str">
        <f t="shared" si="42"/>
        <v/>
      </c>
      <c r="AR50" t="str">
        <f t="shared" si="43"/>
        <v/>
      </c>
      <c r="AS50" t="str">
        <f t="shared" si="44"/>
        <v/>
      </c>
      <c r="AT50" t="str">
        <f t="shared" si="45"/>
        <v/>
      </c>
      <c r="AU50" t="str">
        <f t="shared" si="46"/>
        <v/>
      </c>
      <c r="AV50" t="str">
        <f t="shared" si="47"/>
        <v/>
      </c>
      <c r="AW50" t="str">
        <f t="shared" si="48"/>
        <v/>
      </c>
      <c r="AX50" t="str">
        <f t="shared" si="49"/>
        <v/>
      </c>
      <c r="AY50" t="str">
        <f t="shared" si="50"/>
        <v/>
      </c>
      <c r="AZ50" t="str">
        <f t="shared" si="51"/>
        <v/>
      </c>
      <c r="BA50" t="str">
        <f t="shared" si="52"/>
        <v/>
      </c>
      <c r="BB50" t="str">
        <f t="shared" si="53"/>
        <v/>
      </c>
      <c r="BC50" t="str">
        <f t="shared" si="54"/>
        <v>9053</v>
      </c>
      <c r="BD50" t="str">
        <f t="shared" si="55"/>
        <v/>
      </c>
      <c r="BE50" t="str">
        <f t="shared" si="56"/>
        <v>Hegesztéstechnológia (3, web)</v>
      </c>
      <c r="BF50" s="2">
        <v>905</v>
      </c>
      <c r="BG50" s="2">
        <v>3</v>
      </c>
      <c r="BH50" s="18">
        <f>VLOOKUP(BF50,segéd!$F$9:$G$41,2,FALSE)</f>
        <v>46270</v>
      </c>
      <c r="BI50" s="2" t="str">
        <f>VLOOKUP(BG50,segéd!$F$1:$G$7,2,FALSE)</f>
        <v>11.30-13.00</v>
      </c>
      <c r="BJ50" t="s">
        <v>544</v>
      </c>
      <c r="BK50" s="20" t="s">
        <v>309</v>
      </c>
      <c r="BL50" t="s">
        <v>191</v>
      </c>
      <c r="BM50" s="2"/>
      <c r="BN50" s="2">
        <v>3</v>
      </c>
      <c r="BO50" s="2" t="s">
        <v>117</v>
      </c>
      <c r="BP50" s="33" t="s">
        <v>610</v>
      </c>
      <c r="BQ50" s="2">
        <f t="shared" si="57"/>
        <v>6</v>
      </c>
      <c r="BR50" s="2" t="str">
        <f>IF(BM50="","",IFERROR(VLOOKUP(BJ50,segéd!T:U,2,FALSE),"x"))</f>
        <v/>
      </c>
      <c r="BS50" s="2">
        <f>IF(BN50="","",IFERROR(VLOOKUP(BJ50,segéd!O:P,2,FALSE),"x"))</f>
        <v>6</v>
      </c>
      <c r="BU50" s="2"/>
      <c r="BV50" s="2"/>
      <c r="DO50" s="2">
        <v>5</v>
      </c>
    </row>
    <row r="51" spans="1:119" ht="15" customHeight="1" x14ac:dyDescent="0.3">
      <c r="A51" t="str">
        <f t="shared" si="0"/>
        <v>9053</v>
      </c>
      <c r="B51" t="str">
        <f t="shared" si="1"/>
        <v xml:space="preserve">Informatikai projektsz. (dupla terem) - Böcz Gábor (gépterem, web) </v>
      </c>
      <c r="C51" t="str">
        <f t="shared" si="2"/>
        <v>6059053</v>
      </c>
      <c r="D51" t="str">
        <f t="shared" si="3"/>
        <v xml:space="preserve">Informatikai projektsz. (dupla terem) - Böcz Gábor (gépterem, web) </v>
      </c>
      <c r="E51" t="str">
        <f t="shared" si="4"/>
        <v>Böcz Gábor9053</v>
      </c>
      <c r="F51" t="str">
        <f t="shared" si="5"/>
        <v>Informatikai projektsz. (dupla terem) (Tb. 605, gépterem, web)</v>
      </c>
      <c r="G51" t="str">
        <f t="shared" si="6"/>
        <v/>
      </c>
      <c r="H51" t="str">
        <f t="shared" si="7"/>
        <v/>
      </c>
      <c r="I51" t="str">
        <f t="shared" si="8"/>
        <v/>
      </c>
      <c r="J51" t="str">
        <f t="shared" si="9"/>
        <v/>
      </c>
      <c r="K51" t="str">
        <f t="shared" si="10"/>
        <v/>
      </c>
      <c r="L51" t="str">
        <f t="shared" si="11"/>
        <v/>
      </c>
      <c r="M51" t="str">
        <f t="shared" si="12"/>
        <v/>
      </c>
      <c r="N51" t="str">
        <f t="shared" si="13"/>
        <v/>
      </c>
      <c r="O51" t="str">
        <f t="shared" si="14"/>
        <v/>
      </c>
      <c r="P51" t="str">
        <f t="shared" si="15"/>
        <v/>
      </c>
      <c r="Q51" t="str">
        <f t="shared" si="16"/>
        <v/>
      </c>
      <c r="R51" t="str">
        <f t="shared" si="17"/>
        <v/>
      </c>
      <c r="S51" t="str">
        <f t="shared" si="18"/>
        <v/>
      </c>
      <c r="T51" t="str">
        <f t="shared" si="19"/>
        <v/>
      </c>
      <c r="U51" t="str">
        <f t="shared" si="20"/>
        <v/>
      </c>
      <c r="V51" t="str">
        <f t="shared" si="21"/>
        <v/>
      </c>
      <c r="W51" t="str">
        <f t="shared" si="22"/>
        <v/>
      </c>
      <c r="X51" t="str">
        <f t="shared" si="23"/>
        <v/>
      </c>
      <c r="Y51" t="str">
        <f t="shared" si="24"/>
        <v/>
      </c>
      <c r="Z51" t="str">
        <f t="shared" si="25"/>
        <v/>
      </c>
      <c r="AA51" t="str">
        <f t="shared" si="26"/>
        <v>Informatikai projektsz. (dupla terem) (, gépterem, web)</v>
      </c>
      <c r="AB51" t="str">
        <f t="shared" si="27"/>
        <v/>
      </c>
      <c r="AC51" t="str">
        <f t="shared" si="28"/>
        <v/>
      </c>
      <c r="AD51" t="str">
        <f t="shared" si="29"/>
        <v/>
      </c>
      <c r="AE51" t="str">
        <f t="shared" si="30"/>
        <v/>
      </c>
      <c r="AF51" t="str">
        <f t="shared" si="31"/>
        <v/>
      </c>
      <c r="AG51" t="str">
        <f t="shared" si="32"/>
        <v/>
      </c>
      <c r="AH51" t="str">
        <f t="shared" si="33"/>
        <v/>
      </c>
      <c r="AI51" t="str">
        <f t="shared" si="34"/>
        <v/>
      </c>
      <c r="AJ51" t="str">
        <f t="shared" si="35"/>
        <v/>
      </c>
      <c r="AK51" t="str">
        <f t="shared" si="36"/>
        <v/>
      </c>
      <c r="AL51" t="str">
        <f t="shared" si="37"/>
        <v/>
      </c>
      <c r="AM51" t="str">
        <f t="shared" si="38"/>
        <v/>
      </c>
      <c r="AN51" t="str">
        <f t="shared" si="39"/>
        <v/>
      </c>
      <c r="AO51" t="str">
        <f t="shared" si="40"/>
        <v/>
      </c>
      <c r="AP51" t="str">
        <f t="shared" si="41"/>
        <v/>
      </c>
      <c r="AQ51" t="str">
        <f t="shared" si="42"/>
        <v/>
      </c>
      <c r="AR51" t="str">
        <f t="shared" si="43"/>
        <v/>
      </c>
      <c r="AS51" t="str">
        <f t="shared" si="44"/>
        <v/>
      </c>
      <c r="AT51" t="str">
        <f t="shared" si="45"/>
        <v/>
      </c>
      <c r="AU51" t="str">
        <f t="shared" si="46"/>
        <v/>
      </c>
      <c r="AV51" t="str">
        <f t="shared" si="47"/>
        <v/>
      </c>
      <c r="AW51" t="str">
        <f t="shared" si="48"/>
        <v/>
      </c>
      <c r="AX51" t="str">
        <f t="shared" si="49"/>
        <v/>
      </c>
      <c r="AY51" t="str">
        <f t="shared" si="50"/>
        <v/>
      </c>
      <c r="AZ51" t="str">
        <f t="shared" si="51"/>
        <v/>
      </c>
      <c r="BA51" t="str">
        <f t="shared" si="52"/>
        <v/>
      </c>
      <c r="BB51" t="str">
        <f t="shared" si="53"/>
        <v/>
      </c>
      <c r="BC51" t="str">
        <f t="shared" si="54"/>
        <v/>
      </c>
      <c r="BD51" t="str">
        <f t="shared" si="55"/>
        <v/>
      </c>
      <c r="BE51" t="str">
        <f t="shared" si="56"/>
        <v>Informatikai projektsz. (dupla terem) (605, gépterem, web)</v>
      </c>
      <c r="BF51" s="2">
        <v>905</v>
      </c>
      <c r="BG51" s="2">
        <v>3</v>
      </c>
      <c r="BH51" s="18">
        <f>VLOOKUP(BF51,segéd!$F$9:$G$41,2,FALSE)</f>
        <v>46270</v>
      </c>
      <c r="BI51" s="2" t="str">
        <f>VLOOKUP(BG51,segéd!$F$1:$G$7,2,FALSE)</f>
        <v>11.30-13.00</v>
      </c>
      <c r="BJ51" t="s">
        <v>438</v>
      </c>
      <c r="BK51" s="20" t="s">
        <v>540</v>
      </c>
      <c r="BL51" t="s">
        <v>191</v>
      </c>
      <c r="BM51" s="2"/>
      <c r="BN51" s="2">
        <v>605</v>
      </c>
      <c r="BO51" s="2" t="s">
        <v>216</v>
      </c>
      <c r="BP51" s="33" t="s">
        <v>611</v>
      </c>
      <c r="BQ51" s="2">
        <f t="shared" si="57"/>
        <v>0</v>
      </c>
      <c r="BR51" s="2" t="str">
        <f>IF(BM51="","",IFERROR(VLOOKUP(BJ51,segéd!T:U,2,FALSE),"x"))</f>
        <v/>
      </c>
      <c r="BS51" s="2"/>
      <c r="BU51" s="2"/>
      <c r="BV51" s="2"/>
    </row>
    <row r="52" spans="1:119" ht="15" customHeight="1" x14ac:dyDescent="0.3">
      <c r="A52" t="str">
        <f t="shared" si="0"/>
        <v>9053</v>
      </c>
      <c r="B52" t="str">
        <f t="shared" si="1"/>
        <v xml:space="preserve">Informatikai projektszimuláció - Böcz Gábor (gépterem, web) </v>
      </c>
      <c r="C52" t="str">
        <f t="shared" si="2"/>
        <v>6049053</v>
      </c>
      <c r="D52" t="str">
        <f t="shared" si="3"/>
        <v>Informatikai projektszimuláció - Böcz Gábor (gépterem, web) 39</v>
      </c>
      <c r="E52" t="str">
        <f t="shared" si="4"/>
        <v>Böcz Gábor9053</v>
      </c>
      <c r="F52" t="str">
        <f t="shared" si="5"/>
        <v>Informatikai projektszimuláció (Tb. 604, gépterem, web)</v>
      </c>
      <c r="G52" t="str">
        <f t="shared" si="6"/>
        <v/>
      </c>
      <c r="H52" t="str">
        <f t="shared" si="7"/>
        <v/>
      </c>
      <c r="I52" t="str">
        <f t="shared" si="8"/>
        <v/>
      </c>
      <c r="J52" t="str">
        <f t="shared" si="9"/>
        <v/>
      </c>
      <c r="K52" t="str">
        <f t="shared" si="10"/>
        <v/>
      </c>
      <c r="L52" t="str">
        <f t="shared" si="11"/>
        <v/>
      </c>
      <c r="M52" t="str">
        <f t="shared" si="12"/>
        <v/>
      </c>
      <c r="N52" t="str">
        <f t="shared" si="13"/>
        <v/>
      </c>
      <c r="O52" t="str">
        <f t="shared" si="14"/>
        <v/>
      </c>
      <c r="P52" t="str">
        <f t="shared" si="15"/>
        <v/>
      </c>
      <c r="Q52" t="str">
        <f t="shared" si="16"/>
        <v/>
      </c>
      <c r="R52" t="str">
        <f t="shared" si="17"/>
        <v/>
      </c>
      <c r="S52" t="str">
        <f t="shared" si="18"/>
        <v/>
      </c>
      <c r="T52" t="str">
        <f t="shared" si="19"/>
        <v/>
      </c>
      <c r="U52" t="str">
        <f t="shared" si="20"/>
        <v/>
      </c>
      <c r="V52" t="str">
        <f t="shared" si="21"/>
        <v/>
      </c>
      <c r="W52" t="str">
        <f t="shared" si="22"/>
        <v/>
      </c>
      <c r="X52" t="str">
        <f t="shared" si="23"/>
        <v/>
      </c>
      <c r="Y52" t="str">
        <f t="shared" si="24"/>
        <v/>
      </c>
      <c r="Z52" t="str">
        <f t="shared" si="25"/>
        <v/>
      </c>
      <c r="AA52" t="str">
        <f t="shared" si="26"/>
        <v>Informatikai projektszimuláció (, gépterem, web)</v>
      </c>
      <c r="AB52" t="str">
        <f t="shared" si="27"/>
        <v/>
      </c>
      <c r="AC52" t="str">
        <f t="shared" si="28"/>
        <v/>
      </c>
      <c r="AD52" t="str">
        <f t="shared" si="29"/>
        <v/>
      </c>
      <c r="AE52" t="str">
        <f t="shared" si="30"/>
        <v/>
      </c>
      <c r="AF52" t="str">
        <f t="shared" si="31"/>
        <v/>
      </c>
      <c r="AG52" t="str">
        <f t="shared" si="32"/>
        <v/>
      </c>
      <c r="AH52" t="str">
        <f t="shared" si="33"/>
        <v/>
      </c>
      <c r="AI52" t="str">
        <f t="shared" si="34"/>
        <v/>
      </c>
      <c r="AJ52" t="str">
        <f t="shared" si="35"/>
        <v/>
      </c>
      <c r="AK52" t="str">
        <f t="shared" si="36"/>
        <v/>
      </c>
      <c r="AL52" t="str">
        <f t="shared" si="37"/>
        <v/>
      </c>
      <c r="AM52" t="str">
        <f t="shared" si="38"/>
        <v/>
      </c>
      <c r="AN52" t="str">
        <f t="shared" si="39"/>
        <v/>
      </c>
      <c r="AO52" t="str">
        <f t="shared" si="40"/>
        <v/>
      </c>
      <c r="AP52" t="str">
        <f t="shared" si="41"/>
        <v/>
      </c>
      <c r="AQ52" t="str">
        <f t="shared" si="42"/>
        <v/>
      </c>
      <c r="AR52" t="str">
        <f t="shared" si="43"/>
        <v/>
      </c>
      <c r="AS52" t="str">
        <f t="shared" si="44"/>
        <v/>
      </c>
      <c r="AT52" t="str">
        <f t="shared" si="45"/>
        <v>9053</v>
      </c>
      <c r="AU52" t="str">
        <f t="shared" si="46"/>
        <v/>
      </c>
      <c r="AV52" t="str">
        <f t="shared" si="47"/>
        <v>9053</v>
      </c>
      <c r="AW52" t="str">
        <f t="shared" si="48"/>
        <v/>
      </c>
      <c r="AX52" t="str">
        <f t="shared" si="49"/>
        <v/>
      </c>
      <c r="AY52" t="str">
        <f t="shared" si="50"/>
        <v/>
      </c>
      <c r="AZ52" t="str">
        <f t="shared" si="51"/>
        <v/>
      </c>
      <c r="BA52" t="str">
        <f t="shared" si="52"/>
        <v/>
      </c>
      <c r="BB52" t="str">
        <f t="shared" si="53"/>
        <v/>
      </c>
      <c r="BC52" t="str">
        <f t="shared" si="54"/>
        <v/>
      </c>
      <c r="BD52" t="str">
        <f t="shared" si="55"/>
        <v/>
      </c>
      <c r="BE52" t="str">
        <f t="shared" si="56"/>
        <v>Informatikai projektszimuláció (604, gépterem, web)</v>
      </c>
      <c r="BF52" s="2">
        <v>905</v>
      </c>
      <c r="BG52" s="2">
        <v>3</v>
      </c>
      <c r="BH52" s="18">
        <f>VLOOKUP(BF52,segéd!$F$9:$G$41,2,FALSE)</f>
        <v>46270</v>
      </c>
      <c r="BI52" s="2" t="str">
        <f>VLOOKUP(BG52,segéd!$F$1:$G$7,2,FALSE)</f>
        <v>11.30-13.00</v>
      </c>
      <c r="BJ52" t="s">
        <v>234</v>
      </c>
      <c r="BK52" s="20" t="s">
        <v>540</v>
      </c>
      <c r="BL52" t="s">
        <v>191</v>
      </c>
      <c r="BM52" s="2"/>
      <c r="BN52" s="2">
        <v>604</v>
      </c>
      <c r="BO52" s="2" t="s">
        <v>216</v>
      </c>
      <c r="BP52" s="33" t="s">
        <v>611</v>
      </c>
      <c r="BQ52" s="2">
        <f t="shared" si="57"/>
        <v>39</v>
      </c>
      <c r="BR52" s="2" t="str">
        <f>IF(BM52="","",IFERROR(VLOOKUP(BJ52,segéd!T:U,2,FALSE),"x"))</f>
        <v/>
      </c>
      <c r="BS52" s="2">
        <f>IF(BN52="","",IFERROR(VLOOKUP(BJ52,segéd!O:P,2,FALSE),"x"))</f>
        <v>39</v>
      </c>
      <c r="BU52" s="2"/>
      <c r="BV52" s="2"/>
      <c r="DF52" s="2">
        <v>27</v>
      </c>
      <c r="DH52" s="2">
        <v>13</v>
      </c>
    </row>
    <row r="53" spans="1:119" ht="15" customHeight="1" x14ac:dyDescent="0.3">
      <c r="A53" t="str">
        <f t="shared" si="0"/>
        <v>2069053</v>
      </c>
      <c r="B53" t="str">
        <f t="shared" si="1"/>
        <v>Innováció-menedzsment alapjai - Peredy Zoltán (Tb.-ről web) 9</v>
      </c>
      <c r="C53" t="str">
        <f t="shared" si="2"/>
        <v>2179053</v>
      </c>
      <c r="D53" t="str">
        <f t="shared" si="3"/>
        <v>Innováció-menedzsment alapjai - Peredy Zoltán (Tb.-ről web) 6</v>
      </c>
      <c r="E53" t="str">
        <f t="shared" si="4"/>
        <v>Peredy Zoltán9053</v>
      </c>
      <c r="F53" t="str">
        <f t="shared" si="5"/>
        <v>Innováció-menedzsment alapjai (Tb. 217, Tb.-ről web)</v>
      </c>
      <c r="G53" t="str">
        <f t="shared" si="6"/>
        <v/>
      </c>
      <c r="H53" t="str">
        <f t="shared" si="7"/>
        <v/>
      </c>
      <c r="I53" t="str">
        <f t="shared" si="8"/>
        <v/>
      </c>
      <c r="J53" t="str">
        <f t="shared" si="9"/>
        <v/>
      </c>
      <c r="K53" t="str">
        <f t="shared" si="10"/>
        <v/>
      </c>
      <c r="L53" t="str">
        <f t="shared" si="11"/>
        <v/>
      </c>
      <c r="M53" t="str">
        <f t="shared" si="12"/>
        <v/>
      </c>
      <c r="N53" t="str">
        <f t="shared" si="13"/>
        <v/>
      </c>
      <c r="O53" t="str">
        <f t="shared" si="14"/>
        <v/>
      </c>
      <c r="P53" t="str">
        <f t="shared" si="15"/>
        <v/>
      </c>
      <c r="Q53" t="str">
        <f t="shared" si="16"/>
        <v/>
      </c>
      <c r="R53" t="str">
        <f t="shared" si="17"/>
        <v/>
      </c>
      <c r="S53" t="str">
        <f t="shared" si="18"/>
        <v/>
      </c>
      <c r="T53" t="str">
        <f t="shared" si="19"/>
        <v>9053</v>
      </c>
      <c r="U53" t="str">
        <f t="shared" si="20"/>
        <v/>
      </c>
      <c r="V53" t="str">
        <f t="shared" si="21"/>
        <v/>
      </c>
      <c r="W53" t="str">
        <f t="shared" si="22"/>
        <v/>
      </c>
      <c r="X53" t="str">
        <f t="shared" si="23"/>
        <v/>
      </c>
      <c r="Y53" t="str">
        <f t="shared" si="24"/>
        <v/>
      </c>
      <c r="Z53" t="str">
        <f t="shared" si="25"/>
        <v/>
      </c>
      <c r="AA53" t="str">
        <f t="shared" si="26"/>
        <v>Innováció-menedzsment alapjai (206, Tb.-ről web)</v>
      </c>
      <c r="AB53" t="str">
        <f t="shared" si="27"/>
        <v/>
      </c>
      <c r="AC53" t="str">
        <f t="shared" si="28"/>
        <v/>
      </c>
      <c r="AD53" t="str">
        <f t="shared" si="29"/>
        <v/>
      </c>
      <c r="AE53" t="str">
        <f t="shared" si="30"/>
        <v/>
      </c>
      <c r="AF53" t="str">
        <f t="shared" si="31"/>
        <v/>
      </c>
      <c r="AG53" t="str">
        <f t="shared" si="32"/>
        <v/>
      </c>
      <c r="AH53" t="str">
        <f t="shared" si="33"/>
        <v/>
      </c>
      <c r="AI53" t="str">
        <f t="shared" si="34"/>
        <v/>
      </c>
      <c r="AJ53" t="str">
        <f t="shared" si="35"/>
        <v/>
      </c>
      <c r="AK53" t="str">
        <f t="shared" si="36"/>
        <v/>
      </c>
      <c r="AL53" t="str">
        <f t="shared" si="37"/>
        <v/>
      </c>
      <c r="AM53" t="str">
        <f t="shared" si="38"/>
        <v/>
      </c>
      <c r="AN53" t="str">
        <f t="shared" si="39"/>
        <v>9053</v>
      </c>
      <c r="AO53" t="str">
        <f t="shared" si="40"/>
        <v/>
      </c>
      <c r="AP53" t="str">
        <f t="shared" si="41"/>
        <v/>
      </c>
      <c r="AQ53" t="str">
        <f t="shared" si="42"/>
        <v/>
      </c>
      <c r="AR53" t="str">
        <f t="shared" si="43"/>
        <v/>
      </c>
      <c r="AS53" t="str">
        <f t="shared" si="44"/>
        <v/>
      </c>
      <c r="AT53" t="str">
        <f t="shared" si="45"/>
        <v/>
      </c>
      <c r="AU53" t="str">
        <f t="shared" si="46"/>
        <v/>
      </c>
      <c r="AV53" t="str">
        <f t="shared" si="47"/>
        <v/>
      </c>
      <c r="AW53" t="str">
        <f t="shared" si="48"/>
        <v/>
      </c>
      <c r="AX53" t="str">
        <f t="shared" si="49"/>
        <v/>
      </c>
      <c r="AY53" t="str">
        <f t="shared" si="50"/>
        <v/>
      </c>
      <c r="AZ53" t="str">
        <f t="shared" si="51"/>
        <v/>
      </c>
      <c r="BA53" t="str">
        <f t="shared" si="52"/>
        <v/>
      </c>
      <c r="BB53" t="str">
        <f t="shared" si="53"/>
        <v/>
      </c>
      <c r="BC53" t="str">
        <f t="shared" si="54"/>
        <v/>
      </c>
      <c r="BD53" t="str">
        <f t="shared" si="55"/>
        <v/>
      </c>
      <c r="BE53" t="str">
        <f t="shared" si="56"/>
        <v>Innováció-menedzsment alapjai (217, Tb.-ről web)</v>
      </c>
      <c r="BF53" s="2">
        <v>905</v>
      </c>
      <c r="BG53" s="2">
        <v>3</v>
      </c>
      <c r="BH53" s="18">
        <f>VLOOKUP(BF53,segéd!$F$9:$G$41,2,FALSE)</f>
        <v>46270</v>
      </c>
      <c r="BI53" s="2" t="str">
        <f>VLOOKUP(BG53,segéd!$F$1:$G$7,2,FALSE)</f>
        <v>11.30-13.00</v>
      </c>
      <c r="BJ53" t="s">
        <v>142</v>
      </c>
      <c r="BK53" s="20" t="s">
        <v>141</v>
      </c>
      <c r="BL53" t="s">
        <v>192</v>
      </c>
      <c r="BM53" s="2">
        <v>206</v>
      </c>
      <c r="BN53" s="2">
        <v>217</v>
      </c>
      <c r="BO53" s="2" t="s">
        <v>119</v>
      </c>
      <c r="BP53" s="33" t="s">
        <v>612</v>
      </c>
      <c r="BQ53" s="2">
        <f t="shared" si="57"/>
        <v>15</v>
      </c>
      <c r="BR53" s="2">
        <f>IF(BM53="","",IFERROR(VLOOKUP(BJ53,segéd!T:U,2,FALSE),"x"))</f>
        <v>9</v>
      </c>
      <c r="BS53" s="2">
        <f>IF(BN53="","",IFERROR(VLOOKUP(BJ53,segéd!O:P,2,FALSE),"x"))</f>
        <v>6</v>
      </c>
      <c r="BU53" s="2"/>
      <c r="BV53" s="2"/>
      <c r="BX53" s="2"/>
      <c r="CG53" s="2">
        <v>6</v>
      </c>
      <c r="CZ53" s="2">
        <v>3</v>
      </c>
    </row>
    <row r="54" spans="1:119" ht="15" customHeight="1" x14ac:dyDescent="0.3">
      <c r="A54" t="str">
        <f t="shared" si="0"/>
        <v>2099053</v>
      </c>
      <c r="B54" t="str">
        <f t="shared" si="1"/>
        <v>Kommunikáció és média - Néveri Varagya Szilvia (Bp.-ről web) 20</v>
      </c>
      <c r="C54" t="str">
        <f t="shared" si="2"/>
        <v>4039053</v>
      </c>
      <c r="D54" t="str">
        <f t="shared" si="3"/>
        <v>Kommunikáció és média - Néveri Varagya Szilvia (Bp.-ről web) 10</v>
      </c>
      <c r="E54" t="str">
        <f t="shared" si="4"/>
        <v>Néveri Varagya Szilvia9053</v>
      </c>
      <c r="F54" t="str">
        <f t="shared" si="5"/>
        <v>Kommunikáció és média (Bp. 209, Bp.-ről web)</v>
      </c>
      <c r="G54" t="str">
        <f t="shared" si="6"/>
        <v/>
      </c>
      <c r="H54" t="str">
        <f t="shared" si="7"/>
        <v/>
      </c>
      <c r="I54" t="str">
        <f t="shared" si="8"/>
        <v/>
      </c>
      <c r="J54" t="str">
        <f t="shared" si="9"/>
        <v/>
      </c>
      <c r="K54" t="str">
        <f t="shared" si="10"/>
        <v/>
      </c>
      <c r="L54" t="str">
        <f t="shared" si="11"/>
        <v/>
      </c>
      <c r="M54" t="str">
        <f t="shared" si="12"/>
        <v/>
      </c>
      <c r="N54" t="str">
        <f t="shared" si="13"/>
        <v/>
      </c>
      <c r="O54" t="str">
        <f t="shared" si="14"/>
        <v/>
      </c>
      <c r="P54" t="str">
        <f t="shared" si="15"/>
        <v/>
      </c>
      <c r="Q54" t="str">
        <f t="shared" si="16"/>
        <v/>
      </c>
      <c r="R54" t="str">
        <f t="shared" si="17"/>
        <v/>
      </c>
      <c r="S54" t="str">
        <f t="shared" si="18"/>
        <v/>
      </c>
      <c r="T54" t="str">
        <f t="shared" si="19"/>
        <v/>
      </c>
      <c r="U54" t="str">
        <f t="shared" si="20"/>
        <v/>
      </c>
      <c r="V54" t="str">
        <f t="shared" si="21"/>
        <v/>
      </c>
      <c r="W54" t="str">
        <f t="shared" si="22"/>
        <v>9053</v>
      </c>
      <c r="X54" t="str">
        <f t="shared" si="23"/>
        <v>9053</v>
      </c>
      <c r="Y54" t="str">
        <f t="shared" si="24"/>
        <v>9053</v>
      </c>
      <c r="Z54" t="str">
        <f t="shared" si="25"/>
        <v/>
      </c>
      <c r="AA54" t="str">
        <f t="shared" si="26"/>
        <v>Kommunikáció és média (209, Bp.-ről web)</v>
      </c>
      <c r="AB54" t="str">
        <f t="shared" si="27"/>
        <v/>
      </c>
      <c r="AC54" t="str">
        <f t="shared" si="28"/>
        <v/>
      </c>
      <c r="AD54" t="str">
        <f t="shared" si="29"/>
        <v/>
      </c>
      <c r="AE54" t="str">
        <f t="shared" si="30"/>
        <v/>
      </c>
      <c r="AF54" t="str">
        <f t="shared" si="31"/>
        <v/>
      </c>
      <c r="AG54" t="str">
        <f t="shared" si="32"/>
        <v/>
      </c>
      <c r="AH54" t="str">
        <f t="shared" si="33"/>
        <v/>
      </c>
      <c r="AI54" t="str">
        <f t="shared" si="34"/>
        <v/>
      </c>
      <c r="AJ54" t="str">
        <f t="shared" si="35"/>
        <v/>
      </c>
      <c r="AK54" t="str">
        <f t="shared" si="36"/>
        <v/>
      </c>
      <c r="AL54" t="str">
        <f t="shared" si="37"/>
        <v/>
      </c>
      <c r="AM54" t="str">
        <f t="shared" si="38"/>
        <v/>
      </c>
      <c r="AN54" t="str">
        <f t="shared" si="39"/>
        <v/>
      </c>
      <c r="AO54" t="str">
        <f t="shared" si="40"/>
        <v/>
      </c>
      <c r="AP54" t="str">
        <f t="shared" si="41"/>
        <v/>
      </c>
      <c r="AQ54" t="str">
        <f t="shared" si="42"/>
        <v>9053</v>
      </c>
      <c r="AR54" t="str">
        <f t="shared" si="43"/>
        <v>9053</v>
      </c>
      <c r="AS54" t="str">
        <f t="shared" si="44"/>
        <v>9053</v>
      </c>
      <c r="AT54" t="str">
        <f t="shared" si="45"/>
        <v/>
      </c>
      <c r="AU54" t="str">
        <f t="shared" si="46"/>
        <v/>
      </c>
      <c r="AV54" t="str">
        <f t="shared" si="47"/>
        <v/>
      </c>
      <c r="AW54" t="str">
        <f t="shared" si="48"/>
        <v/>
      </c>
      <c r="AX54" t="str">
        <f t="shared" si="49"/>
        <v/>
      </c>
      <c r="AY54" t="str">
        <f t="shared" si="50"/>
        <v/>
      </c>
      <c r="AZ54" t="str">
        <f t="shared" si="51"/>
        <v/>
      </c>
      <c r="BA54" t="str">
        <f t="shared" si="52"/>
        <v/>
      </c>
      <c r="BB54" t="str">
        <f t="shared" si="53"/>
        <v/>
      </c>
      <c r="BC54" t="str">
        <f t="shared" si="54"/>
        <v/>
      </c>
      <c r="BD54" t="str">
        <f t="shared" si="55"/>
        <v/>
      </c>
      <c r="BE54" t="str">
        <f t="shared" si="56"/>
        <v>Kommunikáció és média (403, Bp.-ről web)</v>
      </c>
      <c r="BF54" s="2">
        <v>905</v>
      </c>
      <c r="BG54" s="2">
        <v>3</v>
      </c>
      <c r="BH54" s="18">
        <f>VLOOKUP(BF54,segéd!$F$9:$G$41,2,FALSE)</f>
        <v>46270</v>
      </c>
      <c r="BI54" s="2" t="str">
        <f>VLOOKUP(BG54,segéd!$F$1:$G$7,2,FALSE)</f>
        <v>11.30-13.00</v>
      </c>
      <c r="BJ54" t="s">
        <v>195</v>
      </c>
      <c r="BK54" s="20" t="s">
        <v>532</v>
      </c>
      <c r="BL54" t="s">
        <v>192</v>
      </c>
      <c r="BM54" s="2">
        <v>209</v>
      </c>
      <c r="BN54" s="2">
        <v>403</v>
      </c>
      <c r="BO54" s="2" t="s">
        <v>118</v>
      </c>
      <c r="BP54" s="33" t="s">
        <v>591</v>
      </c>
      <c r="BQ54" s="2">
        <f t="shared" si="57"/>
        <v>30</v>
      </c>
      <c r="BR54" s="2">
        <f>IF(BM54="","",IFERROR(VLOOKUP(BJ54,segéd!T:U,2,FALSE),"x"))</f>
        <v>20</v>
      </c>
      <c r="BS54" s="2">
        <f>IF(BN54="","",IFERROR(VLOOKUP(BJ54,segéd!O:P,2,FALSE),"x"))</f>
        <v>10</v>
      </c>
      <c r="BU54" s="2"/>
      <c r="BV54" s="2"/>
      <c r="BX54" s="2"/>
      <c r="CJ54" s="2">
        <v>6</v>
      </c>
      <c r="CK54" s="2">
        <v>13</v>
      </c>
      <c r="CL54" s="2">
        <v>4</v>
      </c>
      <c r="DC54" s="2">
        <v>3</v>
      </c>
      <c r="DD54" s="2">
        <v>2</v>
      </c>
      <c r="DE54" s="2">
        <v>6</v>
      </c>
    </row>
    <row r="55" spans="1:119" ht="15" customHeight="1" x14ac:dyDescent="0.3">
      <c r="A55" t="str">
        <f t="shared" si="0"/>
        <v>9053</v>
      </c>
      <c r="B55" t="str">
        <f t="shared" si="1"/>
        <v xml:space="preserve">Mechatronikai rendszerek I. - Vavra Gábor (web) </v>
      </c>
      <c r="C55" t="str">
        <f t="shared" si="2"/>
        <v>2159053</v>
      </c>
      <c r="D55" t="str">
        <f t="shared" si="3"/>
        <v>Mechatronikai rendszerek I. - Vavra Gábor (web) 68</v>
      </c>
      <c r="E55" t="str">
        <f t="shared" si="4"/>
        <v>Vavra Gábor9053</v>
      </c>
      <c r="F55" t="str">
        <f t="shared" si="5"/>
        <v>Mechatronikai rendszerek I. (Tb. 215, web)</v>
      </c>
      <c r="G55" t="str">
        <f t="shared" si="6"/>
        <v/>
      </c>
      <c r="H55" t="str">
        <f t="shared" si="7"/>
        <v/>
      </c>
      <c r="I55" t="str">
        <f t="shared" si="8"/>
        <v/>
      </c>
      <c r="J55" t="str">
        <f t="shared" si="9"/>
        <v/>
      </c>
      <c r="K55" t="str">
        <f t="shared" si="10"/>
        <v/>
      </c>
      <c r="L55" t="str">
        <f t="shared" si="11"/>
        <v/>
      </c>
      <c r="M55" t="str">
        <f t="shared" si="12"/>
        <v/>
      </c>
      <c r="N55" t="str">
        <f t="shared" si="13"/>
        <v/>
      </c>
      <c r="O55" t="str">
        <f t="shared" si="14"/>
        <v/>
      </c>
      <c r="P55" t="str">
        <f t="shared" si="15"/>
        <v/>
      </c>
      <c r="Q55" t="str">
        <f t="shared" si="16"/>
        <v/>
      </c>
      <c r="R55" t="str">
        <f t="shared" si="17"/>
        <v/>
      </c>
      <c r="S55" t="str">
        <f t="shared" si="18"/>
        <v/>
      </c>
      <c r="T55" t="str">
        <f t="shared" si="19"/>
        <v/>
      </c>
      <c r="U55" t="str">
        <f t="shared" si="20"/>
        <v/>
      </c>
      <c r="V55" t="str">
        <f t="shared" si="21"/>
        <v/>
      </c>
      <c r="W55" t="str">
        <f t="shared" si="22"/>
        <v/>
      </c>
      <c r="X55" t="str">
        <f t="shared" si="23"/>
        <v/>
      </c>
      <c r="Y55" t="str">
        <f t="shared" si="24"/>
        <v/>
      </c>
      <c r="Z55" t="str">
        <f t="shared" si="25"/>
        <v/>
      </c>
      <c r="AA55" t="str">
        <f t="shared" si="26"/>
        <v>Mechatronikai rendszerek I. (, web)</v>
      </c>
      <c r="AB55" t="str">
        <f t="shared" si="27"/>
        <v/>
      </c>
      <c r="AC55" t="str">
        <f t="shared" si="28"/>
        <v/>
      </c>
      <c r="AD55" t="str">
        <f t="shared" si="29"/>
        <v/>
      </c>
      <c r="AE55" t="str">
        <f t="shared" si="30"/>
        <v/>
      </c>
      <c r="AF55" t="str">
        <f t="shared" si="31"/>
        <v/>
      </c>
      <c r="AG55" t="str">
        <f t="shared" si="32"/>
        <v/>
      </c>
      <c r="AH55" t="str">
        <f t="shared" si="33"/>
        <v/>
      </c>
      <c r="AI55" t="str">
        <f t="shared" si="34"/>
        <v/>
      </c>
      <c r="AJ55" t="str">
        <f t="shared" si="35"/>
        <v/>
      </c>
      <c r="AK55" t="str">
        <f t="shared" si="36"/>
        <v/>
      </c>
      <c r="AL55" t="str">
        <f t="shared" si="37"/>
        <v/>
      </c>
      <c r="AM55" t="str">
        <f t="shared" si="38"/>
        <v/>
      </c>
      <c r="AN55" t="str">
        <f t="shared" si="39"/>
        <v/>
      </c>
      <c r="AO55" t="str">
        <f t="shared" si="40"/>
        <v/>
      </c>
      <c r="AP55" t="str">
        <f t="shared" si="41"/>
        <v/>
      </c>
      <c r="AQ55" t="str">
        <f t="shared" si="42"/>
        <v/>
      </c>
      <c r="AR55" t="str">
        <f t="shared" si="43"/>
        <v/>
      </c>
      <c r="AS55" t="str">
        <f t="shared" si="44"/>
        <v/>
      </c>
      <c r="AT55" t="str">
        <f t="shared" si="45"/>
        <v/>
      </c>
      <c r="AU55" t="str">
        <f t="shared" si="46"/>
        <v/>
      </c>
      <c r="AV55" t="str">
        <f t="shared" si="47"/>
        <v/>
      </c>
      <c r="AW55" t="str">
        <f t="shared" si="48"/>
        <v>9053</v>
      </c>
      <c r="AX55" t="str">
        <f t="shared" si="49"/>
        <v>9053</v>
      </c>
      <c r="AY55" t="str">
        <f t="shared" si="50"/>
        <v/>
      </c>
      <c r="AZ55" t="str">
        <f t="shared" si="51"/>
        <v/>
      </c>
      <c r="BA55" t="str">
        <f t="shared" si="52"/>
        <v/>
      </c>
      <c r="BB55" t="str">
        <f t="shared" si="53"/>
        <v/>
      </c>
      <c r="BC55" t="str">
        <f t="shared" si="54"/>
        <v/>
      </c>
      <c r="BD55" t="str">
        <f t="shared" si="55"/>
        <v/>
      </c>
      <c r="BE55" t="str">
        <f t="shared" si="56"/>
        <v>Mechatronikai rendszerek I. (215, web)</v>
      </c>
      <c r="BF55" s="2">
        <v>905</v>
      </c>
      <c r="BG55" s="2">
        <v>3</v>
      </c>
      <c r="BH55" s="18">
        <f>VLOOKUP(BF55,segéd!$F$9:$G$41,2,FALSE)</f>
        <v>46270</v>
      </c>
      <c r="BI55" s="2" t="str">
        <f>VLOOKUP(BG55,segéd!$F$1:$G$7,2,FALSE)</f>
        <v>11.30-13.00</v>
      </c>
      <c r="BJ55" t="s">
        <v>112</v>
      </c>
      <c r="BK55" s="20" t="s">
        <v>419</v>
      </c>
      <c r="BL55" t="s">
        <v>191</v>
      </c>
      <c r="BM55" s="2"/>
      <c r="BN55" s="2">
        <v>215</v>
      </c>
      <c r="BO55" s="2" t="s">
        <v>117</v>
      </c>
      <c r="BP55" s="33" t="s">
        <v>613</v>
      </c>
      <c r="BQ55" s="2">
        <f t="shared" si="57"/>
        <v>68</v>
      </c>
      <c r="BR55" s="2" t="str">
        <f>IF(BM55="","",IFERROR(VLOOKUP(BJ55,segéd!T:U,2,FALSE),"x"))</f>
        <v/>
      </c>
      <c r="BS55" s="2">
        <f>IF(BN55="","",IFERROR(VLOOKUP(BJ55,segéd!O:P,2,FALSE),"x"))</f>
        <v>68</v>
      </c>
      <c r="BU55" s="2"/>
      <c r="BV55" s="2"/>
      <c r="CD55" s="19"/>
      <c r="CE55" s="19"/>
      <c r="CH55" s="19"/>
      <c r="DI55" s="2">
        <v>14</v>
      </c>
      <c r="DJ55" s="2">
        <v>44</v>
      </c>
    </row>
    <row r="56" spans="1:119" ht="15" customHeight="1" x14ac:dyDescent="0.3">
      <c r="A56" t="str">
        <f t="shared" si="0"/>
        <v>9053</v>
      </c>
      <c r="B56" t="str">
        <f t="shared" si="1"/>
        <v xml:space="preserve">Megújuló energiaforrások - Molnárné Dőry Zsófia (web) </v>
      </c>
      <c r="C56" t="str">
        <f t="shared" si="2"/>
        <v>2129053</v>
      </c>
      <c r="D56" t="str">
        <f t="shared" si="3"/>
        <v>Megújuló energiaforrások - Molnárné Dőry Zsófia (web) 25</v>
      </c>
      <c r="E56" t="str">
        <f t="shared" si="4"/>
        <v>Molnárné Dőry Zsófia9053</v>
      </c>
      <c r="F56" t="str">
        <f t="shared" si="5"/>
        <v>Megújuló energiaforrások (Tb. 212, web)</v>
      </c>
      <c r="G56" t="str">
        <f t="shared" si="6"/>
        <v/>
      </c>
      <c r="H56" t="str">
        <f t="shared" si="7"/>
        <v/>
      </c>
      <c r="I56" t="str">
        <f t="shared" si="8"/>
        <v/>
      </c>
      <c r="J56" t="str">
        <f t="shared" si="9"/>
        <v/>
      </c>
      <c r="K56" t="str">
        <f t="shared" si="10"/>
        <v/>
      </c>
      <c r="L56" t="str">
        <f t="shared" si="11"/>
        <v/>
      </c>
      <c r="M56" t="str">
        <f t="shared" si="12"/>
        <v/>
      </c>
      <c r="N56" t="str">
        <f t="shared" si="13"/>
        <v/>
      </c>
      <c r="O56" t="str">
        <f t="shared" si="14"/>
        <v/>
      </c>
      <c r="P56" t="str">
        <f t="shared" si="15"/>
        <v/>
      </c>
      <c r="Q56" t="str">
        <f t="shared" si="16"/>
        <v/>
      </c>
      <c r="R56" t="str">
        <f t="shared" si="17"/>
        <v/>
      </c>
      <c r="S56" t="str">
        <f t="shared" si="18"/>
        <v/>
      </c>
      <c r="T56" t="str">
        <f t="shared" si="19"/>
        <v/>
      </c>
      <c r="U56" t="str">
        <f t="shared" si="20"/>
        <v/>
      </c>
      <c r="V56" t="str">
        <f t="shared" si="21"/>
        <v/>
      </c>
      <c r="W56" t="str">
        <f t="shared" si="22"/>
        <v/>
      </c>
      <c r="X56" t="str">
        <f t="shared" si="23"/>
        <v/>
      </c>
      <c r="Y56" t="str">
        <f t="shared" si="24"/>
        <v/>
      </c>
      <c r="Z56" t="str">
        <f t="shared" si="25"/>
        <v/>
      </c>
      <c r="AA56" t="str">
        <f t="shared" si="26"/>
        <v>Megújuló energiaforrások (, web)</v>
      </c>
      <c r="AB56" t="str">
        <f t="shared" si="27"/>
        <v/>
      </c>
      <c r="AC56" t="str">
        <f t="shared" si="28"/>
        <v/>
      </c>
      <c r="AD56" t="str">
        <f t="shared" si="29"/>
        <v/>
      </c>
      <c r="AE56" t="str">
        <f t="shared" si="30"/>
        <v/>
      </c>
      <c r="AF56" t="str">
        <f t="shared" si="31"/>
        <v/>
      </c>
      <c r="AG56" t="str">
        <f t="shared" si="32"/>
        <v/>
      </c>
      <c r="AH56" t="str">
        <f t="shared" si="33"/>
        <v/>
      </c>
      <c r="AI56" t="str">
        <f t="shared" si="34"/>
        <v/>
      </c>
      <c r="AJ56" t="str">
        <f t="shared" si="35"/>
        <v/>
      </c>
      <c r="AK56" t="str">
        <f t="shared" si="36"/>
        <v/>
      </c>
      <c r="AL56" t="str">
        <f t="shared" si="37"/>
        <v/>
      </c>
      <c r="AM56" t="str">
        <f t="shared" si="38"/>
        <v/>
      </c>
      <c r="AN56" t="str">
        <f t="shared" si="39"/>
        <v/>
      </c>
      <c r="AO56" t="str">
        <f t="shared" si="40"/>
        <v/>
      </c>
      <c r="AP56" t="str">
        <f t="shared" si="41"/>
        <v/>
      </c>
      <c r="AQ56" t="str">
        <f t="shared" si="42"/>
        <v/>
      </c>
      <c r="AR56" t="str">
        <f t="shared" si="43"/>
        <v/>
      </c>
      <c r="AS56" t="str">
        <f t="shared" si="44"/>
        <v/>
      </c>
      <c r="AT56" t="str">
        <f t="shared" si="45"/>
        <v/>
      </c>
      <c r="AU56" t="str">
        <f t="shared" si="46"/>
        <v/>
      </c>
      <c r="AV56" t="str">
        <f t="shared" si="47"/>
        <v/>
      </c>
      <c r="AW56" t="str">
        <f t="shared" si="48"/>
        <v/>
      </c>
      <c r="AX56" t="str">
        <f t="shared" si="49"/>
        <v/>
      </c>
      <c r="AY56" t="str">
        <f t="shared" si="50"/>
        <v>9053</v>
      </c>
      <c r="AZ56" t="str">
        <f t="shared" si="51"/>
        <v>9053</v>
      </c>
      <c r="BA56" t="str">
        <f t="shared" si="52"/>
        <v>9053</v>
      </c>
      <c r="BB56" t="str">
        <f t="shared" si="53"/>
        <v/>
      </c>
      <c r="BC56" t="str">
        <f t="shared" si="54"/>
        <v/>
      </c>
      <c r="BD56" t="str">
        <f t="shared" si="55"/>
        <v/>
      </c>
      <c r="BE56" t="str">
        <f t="shared" si="56"/>
        <v>Megújuló energiaforrások (212, web)</v>
      </c>
      <c r="BF56" s="2">
        <v>905</v>
      </c>
      <c r="BG56" s="2">
        <v>3</v>
      </c>
      <c r="BH56" s="18">
        <f>VLOOKUP(BF56,segéd!$F$9:$G$41,2,FALSE)</f>
        <v>46270</v>
      </c>
      <c r="BI56" s="2" t="str">
        <f>VLOOKUP(BG56,segéd!$F$1:$G$7,2,FALSE)</f>
        <v>11.30-13.00</v>
      </c>
      <c r="BJ56" t="s">
        <v>108</v>
      </c>
      <c r="BK56" s="20" t="s">
        <v>219</v>
      </c>
      <c r="BL56" t="s">
        <v>191</v>
      </c>
      <c r="BM56" s="2"/>
      <c r="BN56" s="2">
        <v>212</v>
      </c>
      <c r="BO56" s="2" t="s">
        <v>117</v>
      </c>
      <c r="BP56" s="33" t="s">
        <v>604</v>
      </c>
      <c r="BQ56" s="2">
        <f t="shared" si="57"/>
        <v>25</v>
      </c>
      <c r="BR56" s="2" t="str">
        <f>IF(BM56="","",IFERROR(VLOOKUP(BJ56,segéd!T:U,2,FALSE),"x"))</f>
        <v/>
      </c>
      <c r="BS56" s="2">
        <f>IF(BN56="","",IFERROR(VLOOKUP(BJ56,segéd!O:P,2,FALSE),"x"))</f>
        <v>25</v>
      </c>
      <c r="BU56" s="2"/>
      <c r="BV56" s="2"/>
      <c r="DK56" s="2">
        <v>17</v>
      </c>
      <c r="DL56" s="2">
        <v>8</v>
      </c>
      <c r="DM56" s="2">
        <v>22</v>
      </c>
    </row>
    <row r="57" spans="1:119" ht="15" customHeight="1" x14ac:dyDescent="0.3">
      <c r="A57" t="str">
        <f t="shared" si="0"/>
        <v>9053</v>
      </c>
      <c r="B57" t="str">
        <f t="shared" si="1"/>
        <v xml:space="preserve">Méréstechnika - Csrenkovics Antónia (web) </v>
      </c>
      <c r="C57" t="str">
        <f t="shared" si="2"/>
        <v>6019053</v>
      </c>
      <c r="D57" t="str">
        <f t="shared" si="3"/>
        <v>Méréstechnika - Csrenkovics Antónia (web) 81</v>
      </c>
      <c r="E57" t="str">
        <f t="shared" si="4"/>
        <v>Csrenkovics Antónia9053</v>
      </c>
      <c r="F57" t="str">
        <f t="shared" si="5"/>
        <v>Méréstechnika (Tb. 601, web)</v>
      </c>
      <c r="G57" t="str">
        <f t="shared" si="6"/>
        <v/>
      </c>
      <c r="H57" t="str">
        <f t="shared" si="7"/>
        <v/>
      </c>
      <c r="I57" t="str">
        <f t="shared" si="8"/>
        <v/>
      </c>
      <c r="J57" t="str">
        <f t="shared" si="9"/>
        <v/>
      </c>
      <c r="K57" t="str">
        <f t="shared" si="10"/>
        <v/>
      </c>
      <c r="L57" t="str">
        <f t="shared" si="11"/>
        <v/>
      </c>
      <c r="M57" t="str">
        <f t="shared" si="12"/>
        <v/>
      </c>
      <c r="N57" t="str">
        <f t="shared" si="13"/>
        <v/>
      </c>
      <c r="O57" t="str">
        <f t="shared" si="14"/>
        <v/>
      </c>
      <c r="P57" t="str">
        <f t="shared" si="15"/>
        <v/>
      </c>
      <c r="Q57" t="str">
        <f t="shared" si="16"/>
        <v/>
      </c>
      <c r="R57" t="str">
        <f t="shared" si="17"/>
        <v/>
      </c>
      <c r="S57" t="str">
        <f t="shared" si="18"/>
        <v/>
      </c>
      <c r="T57" t="str">
        <f t="shared" si="19"/>
        <v/>
      </c>
      <c r="U57" t="str">
        <f t="shared" si="20"/>
        <v/>
      </c>
      <c r="V57" t="str">
        <f t="shared" si="21"/>
        <v/>
      </c>
      <c r="W57" t="str">
        <f t="shared" si="22"/>
        <v/>
      </c>
      <c r="X57" t="str">
        <f t="shared" si="23"/>
        <v/>
      </c>
      <c r="Y57" t="str">
        <f t="shared" si="24"/>
        <v/>
      </c>
      <c r="Z57" t="str">
        <f t="shared" si="25"/>
        <v/>
      </c>
      <c r="AA57" t="str">
        <f t="shared" si="26"/>
        <v>Méréstechnika (, web)</v>
      </c>
      <c r="AB57" t="str">
        <f t="shared" si="27"/>
        <v/>
      </c>
      <c r="AC57" t="str">
        <f t="shared" si="28"/>
        <v/>
      </c>
      <c r="AD57" t="str">
        <f t="shared" si="29"/>
        <v/>
      </c>
      <c r="AE57" t="str">
        <f t="shared" si="30"/>
        <v/>
      </c>
      <c r="AF57" t="str">
        <f t="shared" si="31"/>
        <v/>
      </c>
      <c r="AG57" t="str">
        <f t="shared" si="32"/>
        <v/>
      </c>
      <c r="AH57" t="str">
        <f t="shared" si="33"/>
        <v/>
      </c>
      <c r="AI57" t="str">
        <f t="shared" si="34"/>
        <v/>
      </c>
      <c r="AJ57" t="str">
        <f t="shared" si="35"/>
        <v>9053</v>
      </c>
      <c r="AK57" t="str">
        <f t="shared" si="36"/>
        <v>9053</v>
      </c>
      <c r="AL57" t="str">
        <f t="shared" si="37"/>
        <v>9053</v>
      </c>
      <c r="AM57" t="str">
        <f t="shared" si="38"/>
        <v/>
      </c>
      <c r="AN57" t="str">
        <f t="shared" si="39"/>
        <v/>
      </c>
      <c r="AO57" t="str">
        <f t="shared" si="40"/>
        <v/>
      </c>
      <c r="AP57" t="str">
        <f t="shared" si="41"/>
        <v/>
      </c>
      <c r="AQ57" t="str">
        <f t="shared" si="42"/>
        <v/>
      </c>
      <c r="AR57" t="str">
        <f t="shared" si="43"/>
        <v/>
      </c>
      <c r="AS57" t="str">
        <f t="shared" si="44"/>
        <v/>
      </c>
      <c r="AT57" t="str">
        <f t="shared" si="45"/>
        <v/>
      </c>
      <c r="AU57" t="str">
        <f t="shared" si="46"/>
        <v/>
      </c>
      <c r="AV57" t="str">
        <f t="shared" si="47"/>
        <v/>
      </c>
      <c r="AW57" t="str">
        <f t="shared" si="48"/>
        <v/>
      </c>
      <c r="AX57" t="str">
        <f t="shared" si="49"/>
        <v/>
      </c>
      <c r="AY57" t="str">
        <f t="shared" si="50"/>
        <v/>
      </c>
      <c r="AZ57" t="str">
        <f t="shared" si="51"/>
        <v/>
      </c>
      <c r="BA57" t="str">
        <f t="shared" si="52"/>
        <v/>
      </c>
      <c r="BB57" t="str">
        <f t="shared" si="53"/>
        <v/>
      </c>
      <c r="BC57" t="str">
        <f t="shared" si="54"/>
        <v/>
      </c>
      <c r="BD57" t="str">
        <f t="shared" si="55"/>
        <v/>
      </c>
      <c r="BE57" t="str">
        <f t="shared" si="56"/>
        <v>Méréstechnika (601, web)</v>
      </c>
      <c r="BF57" s="2">
        <v>905</v>
      </c>
      <c r="BG57" s="2">
        <v>3</v>
      </c>
      <c r="BH57" s="18">
        <f>VLOOKUP(BF57,segéd!$F$9:$G$41,2,FALSE)</f>
        <v>46270</v>
      </c>
      <c r="BI57" s="2" t="str">
        <f>VLOOKUP(BG57,segéd!$F$1:$G$7,2,FALSE)</f>
        <v>11.30-13.00</v>
      </c>
      <c r="BJ57" t="s">
        <v>154</v>
      </c>
      <c r="BK57" s="20" t="s">
        <v>743</v>
      </c>
      <c r="BL57" t="s">
        <v>193</v>
      </c>
      <c r="BM57" s="2"/>
      <c r="BN57" s="2">
        <v>601</v>
      </c>
      <c r="BO57" s="2" t="s">
        <v>117</v>
      </c>
      <c r="BP57" s="33" t="s">
        <v>614</v>
      </c>
      <c r="BQ57" s="2">
        <f t="shared" si="57"/>
        <v>81</v>
      </c>
      <c r="BR57" s="2" t="str">
        <f>IF(BM57="","",IFERROR(VLOOKUP(BJ57,segéd!T:U,2,FALSE),"x"))</f>
        <v/>
      </c>
      <c r="BS57" s="2">
        <f>IF(BN57="","",IFERROR(VLOOKUP(BJ57,segéd!O:P,2,FALSE),"x"))</f>
        <v>81</v>
      </c>
      <c r="BU57" s="2"/>
      <c r="BV57" s="2"/>
      <c r="BX57" s="2"/>
      <c r="CV57" s="2">
        <v>7</v>
      </c>
      <c r="CW57" s="2">
        <v>37</v>
      </c>
      <c r="CX57" s="2">
        <v>56</v>
      </c>
    </row>
    <row r="58" spans="1:119" ht="15" customHeight="1" x14ac:dyDescent="0.3">
      <c r="A58" t="str">
        <f t="shared" si="0"/>
        <v>4639053</v>
      </c>
      <c r="B58" t="str">
        <f t="shared" si="1"/>
        <v>Német általános nyelv I. (II. nyelv) - Peres Anna 6</v>
      </c>
      <c r="C58" t="str">
        <f t="shared" si="2"/>
        <v>9053</v>
      </c>
      <c r="D58" t="str">
        <f t="shared" si="3"/>
        <v xml:space="preserve">Német általános nyelv I. (II. nyelv) - Peres Anna </v>
      </c>
      <c r="E58" t="str">
        <f t="shared" si="4"/>
        <v>Peres Anna9053</v>
      </c>
      <c r="F58" t="str">
        <f t="shared" si="5"/>
        <v>Német általános nyelv I. (II. nyelv) (Bp. 463)</v>
      </c>
      <c r="G58" t="str">
        <f t="shared" si="6"/>
        <v/>
      </c>
      <c r="H58" t="str">
        <f t="shared" si="7"/>
        <v/>
      </c>
      <c r="I58" t="str">
        <f t="shared" si="8"/>
        <v/>
      </c>
      <c r="J58" t="str">
        <f t="shared" si="9"/>
        <v/>
      </c>
      <c r="K58" t="str">
        <f t="shared" si="10"/>
        <v/>
      </c>
      <c r="L58" t="str">
        <f t="shared" si="11"/>
        <v/>
      </c>
      <c r="M58" t="str">
        <f t="shared" si="12"/>
        <v/>
      </c>
      <c r="N58" t="str">
        <f t="shared" si="13"/>
        <v/>
      </c>
      <c r="O58" t="str">
        <f t="shared" si="14"/>
        <v>9053</v>
      </c>
      <c r="P58" t="str">
        <f t="shared" si="15"/>
        <v/>
      </c>
      <c r="Q58" t="str">
        <f t="shared" si="16"/>
        <v/>
      </c>
      <c r="R58" t="str">
        <f t="shared" si="17"/>
        <v/>
      </c>
      <c r="S58" t="str">
        <f t="shared" si="18"/>
        <v/>
      </c>
      <c r="T58" t="str">
        <f t="shared" si="19"/>
        <v/>
      </c>
      <c r="U58" t="str">
        <f t="shared" si="20"/>
        <v/>
      </c>
      <c r="V58" t="str">
        <f t="shared" si="21"/>
        <v/>
      </c>
      <c r="W58" t="str">
        <f t="shared" si="22"/>
        <v/>
      </c>
      <c r="X58" t="str">
        <f t="shared" si="23"/>
        <v/>
      </c>
      <c r="Y58" t="str">
        <f t="shared" si="24"/>
        <v/>
      </c>
      <c r="Z58" t="str">
        <f t="shared" si="25"/>
        <v/>
      </c>
      <c r="AA58" t="str">
        <f t="shared" si="26"/>
        <v>Német általános nyelv I. (II. nyelv) (463)</v>
      </c>
      <c r="AB58" t="str">
        <f t="shared" si="27"/>
        <v/>
      </c>
      <c r="AC58" t="str">
        <f t="shared" si="28"/>
        <v/>
      </c>
      <c r="AD58" t="str">
        <f t="shared" si="29"/>
        <v/>
      </c>
      <c r="AE58" t="str">
        <f t="shared" si="30"/>
        <v/>
      </c>
      <c r="AF58" t="str">
        <f t="shared" si="31"/>
        <v/>
      </c>
      <c r="AG58" t="str">
        <f t="shared" si="32"/>
        <v/>
      </c>
      <c r="AH58" t="str">
        <f t="shared" si="33"/>
        <v/>
      </c>
      <c r="AI58" t="str">
        <f t="shared" si="34"/>
        <v/>
      </c>
      <c r="AJ58" t="str">
        <f t="shared" si="35"/>
        <v/>
      </c>
      <c r="AK58" t="str">
        <f t="shared" si="36"/>
        <v/>
      </c>
      <c r="AL58" t="str">
        <f t="shared" si="37"/>
        <v/>
      </c>
      <c r="AM58" t="str">
        <f t="shared" si="38"/>
        <v/>
      </c>
      <c r="AN58" t="str">
        <f t="shared" si="39"/>
        <v/>
      </c>
      <c r="AO58" t="str">
        <f t="shared" si="40"/>
        <v/>
      </c>
      <c r="AP58" t="str">
        <f t="shared" si="41"/>
        <v/>
      </c>
      <c r="AQ58" t="str">
        <f t="shared" si="42"/>
        <v/>
      </c>
      <c r="AR58" t="str">
        <f t="shared" si="43"/>
        <v/>
      </c>
      <c r="AS58" t="str">
        <f t="shared" si="44"/>
        <v/>
      </c>
      <c r="AT58" t="str">
        <f t="shared" si="45"/>
        <v/>
      </c>
      <c r="AU58" t="str">
        <f t="shared" si="46"/>
        <v/>
      </c>
      <c r="AV58" t="str">
        <f t="shared" si="47"/>
        <v/>
      </c>
      <c r="AW58" t="str">
        <f t="shared" si="48"/>
        <v/>
      </c>
      <c r="AX58" t="str">
        <f t="shared" si="49"/>
        <v/>
      </c>
      <c r="AY58" t="str">
        <f t="shared" si="50"/>
        <v/>
      </c>
      <c r="AZ58" t="str">
        <f t="shared" si="51"/>
        <v/>
      </c>
      <c r="BA58" t="str">
        <f t="shared" si="52"/>
        <v/>
      </c>
      <c r="BB58" t="str">
        <f t="shared" si="53"/>
        <v/>
      </c>
      <c r="BC58" t="str">
        <f t="shared" si="54"/>
        <v/>
      </c>
      <c r="BD58" t="str">
        <f t="shared" si="55"/>
        <v/>
      </c>
      <c r="BE58" t="str">
        <f t="shared" si="56"/>
        <v>Német általános nyelv I. (II. nyelv) ()</v>
      </c>
      <c r="BF58" s="2">
        <v>905</v>
      </c>
      <c r="BG58" s="2">
        <v>3</v>
      </c>
      <c r="BH58" s="18">
        <f>VLOOKUP(BF58,segéd!$F$9:$G$41,2,FALSE)</f>
        <v>46270</v>
      </c>
      <c r="BI58" s="2" t="str">
        <f>VLOOKUP(BG58,segéd!$F$1:$G$7,2,FALSE)</f>
        <v>11.30-13.00</v>
      </c>
      <c r="BJ58" t="s">
        <v>751</v>
      </c>
      <c r="BK58" s="20" t="s">
        <v>545</v>
      </c>
      <c r="BL58" t="s">
        <v>194</v>
      </c>
      <c r="BM58" s="2">
        <v>463</v>
      </c>
      <c r="BO58" s="2"/>
      <c r="BP58" s="33"/>
      <c r="BQ58" s="2">
        <f t="shared" si="57"/>
        <v>6</v>
      </c>
      <c r="BR58" s="2">
        <f>IF(BM58="","",IFERROR(VLOOKUP(BJ58,segéd!T:U,2,FALSE),"x"))</f>
        <v>6</v>
      </c>
      <c r="BS58" s="2" t="str">
        <f>IF(BN58="","",IFERROR(VLOOKUP(BJ58,segéd!O:P,2,FALSE),"x"))</f>
        <v/>
      </c>
      <c r="BT58" s="2"/>
      <c r="BU58" s="2"/>
      <c r="BV58" s="2"/>
      <c r="BX58" s="2"/>
      <c r="CB58" s="2">
        <v>6</v>
      </c>
      <c r="CQ58" s="2"/>
      <c r="CR58" s="2"/>
    </row>
    <row r="59" spans="1:119" ht="15" customHeight="1" x14ac:dyDescent="0.3">
      <c r="A59" t="str">
        <f t="shared" si="0"/>
        <v>9053</v>
      </c>
      <c r="B59" t="str">
        <f t="shared" si="1"/>
        <v xml:space="preserve">Operációkutatás műszakiaknak - Kovács Gergely (web) </v>
      </c>
      <c r="C59" t="str">
        <f t="shared" si="2"/>
        <v>6039053</v>
      </c>
      <c r="D59" t="str">
        <f t="shared" si="3"/>
        <v>Operációkutatás műszakiaknak - Kovács Gergely (web) 7</v>
      </c>
      <c r="E59" t="str">
        <f t="shared" si="4"/>
        <v>Kovács Gergely9053</v>
      </c>
      <c r="F59" t="str">
        <f t="shared" si="5"/>
        <v>Operációkutatás műszakiaknak (Tb. 603, web)</v>
      </c>
      <c r="G59" t="str">
        <f t="shared" si="6"/>
        <v/>
      </c>
      <c r="H59" t="str">
        <f t="shared" si="7"/>
        <v/>
      </c>
      <c r="I59" t="str">
        <f t="shared" si="8"/>
        <v/>
      </c>
      <c r="J59" t="str">
        <f t="shared" si="9"/>
        <v/>
      </c>
      <c r="K59" t="str">
        <f t="shared" si="10"/>
        <v/>
      </c>
      <c r="L59" t="str">
        <f t="shared" si="11"/>
        <v/>
      </c>
      <c r="M59" t="str">
        <f t="shared" si="12"/>
        <v/>
      </c>
      <c r="N59" t="str">
        <f t="shared" si="13"/>
        <v/>
      </c>
      <c r="O59" t="str">
        <f t="shared" si="14"/>
        <v/>
      </c>
      <c r="P59" t="str">
        <f t="shared" si="15"/>
        <v/>
      </c>
      <c r="Q59" t="str">
        <f t="shared" si="16"/>
        <v/>
      </c>
      <c r="R59" t="str">
        <f t="shared" si="17"/>
        <v/>
      </c>
      <c r="S59" t="str">
        <f t="shared" si="18"/>
        <v/>
      </c>
      <c r="T59" t="str">
        <f t="shared" si="19"/>
        <v/>
      </c>
      <c r="U59" t="str">
        <f t="shared" si="20"/>
        <v/>
      </c>
      <c r="V59" t="str">
        <f t="shared" si="21"/>
        <v/>
      </c>
      <c r="W59" t="str">
        <f t="shared" si="22"/>
        <v/>
      </c>
      <c r="X59" t="str">
        <f t="shared" si="23"/>
        <v/>
      </c>
      <c r="Y59" t="str">
        <f t="shared" si="24"/>
        <v/>
      </c>
      <c r="Z59" t="str">
        <f t="shared" si="25"/>
        <v/>
      </c>
      <c r="AA59" t="str">
        <f t="shared" si="26"/>
        <v>Operációkutatás műszakiaknak (, web)</v>
      </c>
      <c r="AB59" t="str">
        <f t="shared" si="27"/>
        <v/>
      </c>
      <c r="AC59" t="str">
        <f t="shared" si="28"/>
        <v/>
      </c>
      <c r="AD59" t="str">
        <f t="shared" si="29"/>
        <v/>
      </c>
      <c r="AE59" t="str">
        <f t="shared" si="30"/>
        <v/>
      </c>
      <c r="AF59" t="str">
        <f t="shared" si="31"/>
        <v/>
      </c>
      <c r="AG59" t="str">
        <f t="shared" si="32"/>
        <v>9053</v>
      </c>
      <c r="AH59" t="str">
        <f t="shared" si="33"/>
        <v/>
      </c>
      <c r="AI59" t="str">
        <f t="shared" si="34"/>
        <v/>
      </c>
      <c r="AJ59" t="str">
        <f t="shared" si="35"/>
        <v/>
      </c>
      <c r="AK59" t="str">
        <f t="shared" si="36"/>
        <v/>
      </c>
      <c r="AL59" t="str">
        <f t="shared" si="37"/>
        <v/>
      </c>
      <c r="AM59" t="str">
        <f t="shared" si="38"/>
        <v/>
      </c>
      <c r="AN59" t="str">
        <f t="shared" si="39"/>
        <v/>
      </c>
      <c r="AO59" t="str">
        <f t="shared" si="40"/>
        <v/>
      </c>
      <c r="AP59" t="str">
        <f t="shared" si="41"/>
        <v/>
      </c>
      <c r="AQ59" t="str">
        <f t="shared" si="42"/>
        <v/>
      </c>
      <c r="AR59" t="str">
        <f t="shared" si="43"/>
        <v/>
      </c>
      <c r="AS59" t="str">
        <f t="shared" si="44"/>
        <v/>
      </c>
      <c r="AT59" t="str">
        <f t="shared" si="45"/>
        <v/>
      </c>
      <c r="AU59" t="str">
        <f t="shared" si="46"/>
        <v/>
      </c>
      <c r="AV59" t="str">
        <f t="shared" si="47"/>
        <v/>
      </c>
      <c r="AW59" t="str">
        <f t="shared" si="48"/>
        <v/>
      </c>
      <c r="AX59" t="str">
        <f t="shared" si="49"/>
        <v/>
      </c>
      <c r="AY59" t="str">
        <f t="shared" si="50"/>
        <v/>
      </c>
      <c r="AZ59" t="str">
        <f t="shared" si="51"/>
        <v/>
      </c>
      <c r="BA59" t="str">
        <f t="shared" si="52"/>
        <v/>
      </c>
      <c r="BB59" t="str">
        <f t="shared" si="53"/>
        <v/>
      </c>
      <c r="BC59" t="str">
        <f t="shared" si="54"/>
        <v/>
      </c>
      <c r="BD59" t="str">
        <f t="shared" si="55"/>
        <v/>
      </c>
      <c r="BE59" t="str">
        <f t="shared" si="56"/>
        <v>Operációkutatás műszakiaknak (603, web)</v>
      </c>
      <c r="BF59" s="2">
        <v>905</v>
      </c>
      <c r="BG59" s="2">
        <v>3</v>
      </c>
      <c r="BH59" s="18">
        <f>VLOOKUP(BF59,segéd!$F$9:$G$41,2,FALSE)</f>
        <v>46270</v>
      </c>
      <c r="BI59" s="2" t="str">
        <f>VLOOKUP(BG59,segéd!$F$1:$G$7,2,FALSE)</f>
        <v>11.30-13.00</v>
      </c>
      <c r="BJ59" t="s">
        <v>149</v>
      </c>
      <c r="BK59" s="20" t="s">
        <v>9</v>
      </c>
      <c r="BL59" t="s">
        <v>190</v>
      </c>
      <c r="BM59" s="2"/>
      <c r="BN59" s="2">
        <v>603</v>
      </c>
      <c r="BO59" s="2" t="s">
        <v>117</v>
      </c>
      <c r="BP59" s="33" t="s">
        <v>615</v>
      </c>
      <c r="BQ59" s="2">
        <f t="shared" si="57"/>
        <v>7</v>
      </c>
      <c r="BR59" s="2" t="str">
        <f>IF(BM59="","",IFERROR(VLOOKUP(BJ59,segéd!T:U,2,FALSE),"x"))</f>
        <v/>
      </c>
      <c r="BS59" s="2">
        <f>IF(BN59="","",IFERROR(VLOOKUP(BJ59,segéd!O:P,2,FALSE),"x"))</f>
        <v>7</v>
      </c>
      <c r="BT59" s="2"/>
      <c r="BU59" s="2"/>
      <c r="BV59" s="2"/>
      <c r="BX59" s="2"/>
      <c r="CQ59" s="2"/>
      <c r="CR59" s="2"/>
      <c r="CS59" s="2">
        <v>8</v>
      </c>
    </row>
    <row r="60" spans="1:119" ht="15" customHeight="1" x14ac:dyDescent="0.3">
      <c r="A60" t="str">
        <f t="shared" si="0"/>
        <v>2029053</v>
      </c>
      <c r="B60" t="str">
        <f t="shared" si="1"/>
        <v>Pénzügyi piacok - Antalík Imrich (Tb.-ről web) 16</v>
      </c>
      <c r="C60" t="str">
        <f t="shared" si="2"/>
        <v>2149053</v>
      </c>
      <c r="D60" t="str">
        <f t="shared" si="3"/>
        <v>Pénzügyi piacok - Antalík Imrich (Tb.-ről web) 20</v>
      </c>
      <c r="E60" t="str">
        <f t="shared" si="4"/>
        <v>Antalík Imrich9053</v>
      </c>
      <c r="F60" t="str">
        <f t="shared" si="5"/>
        <v>Pénzügyi piacok (Tb. 214, Tb.-ről web)</v>
      </c>
      <c r="G60" t="str">
        <f t="shared" si="6"/>
        <v/>
      </c>
      <c r="H60" t="str">
        <f t="shared" si="7"/>
        <v/>
      </c>
      <c r="I60" t="str">
        <f t="shared" si="8"/>
        <v/>
      </c>
      <c r="J60" t="str">
        <f t="shared" si="9"/>
        <v/>
      </c>
      <c r="K60" t="str">
        <f t="shared" si="10"/>
        <v/>
      </c>
      <c r="L60" t="str">
        <f t="shared" si="11"/>
        <v/>
      </c>
      <c r="M60" t="str">
        <f t="shared" si="12"/>
        <v>9053</v>
      </c>
      <c r="N60" t="str">
        <f t="shared" si="13"/>
        <v/>
      </c>
      <c r="O60" t="str">
        <f t="shared" si="14"/>
        <v/>
      </c>
      <c r="P60" t="str">
        <f t="shared" si="15"/>
        <v/>
      </c>
      <c r="Q60" t="str">
        <f t="shared" si="16"/>
        <v/>
      </c>
      <c r="R60" t="str">
        <f t="shared" si="17"/>
        <v/>
      </c>
      <c r="S60" t="str">
        <f t="shared" si="18"/>
        <v/>
      </c>
      <c r="T60" t="str">
        <f t="shared" si="19"/>
        <v/>
      </c>
      <c r="U60" t="str">
        <f t="shared" si="20"/>
        <v/>
      </c>
      <c r="V60" t="str">
        <f t="shared" si="21"/>
        <v/>
      </c>
      <c r="W60" t="str">
        <f t="shared" si="22"/>
        <v/>
      </c>
      <c r="X60" t="str">
        <f t="shared" si="23"/>
        <v/>
      </c>
      <c r="Y60" t="str">
        <f t="shared" si="24"/>
        <v/>
      </c>
      <c r="Z60" t="str">
        <f t="shared" si="25"/>
        <v/>
      </c>
      <c r="AA60" t="str">
        <f t="shared" si="26"/>
        <v>Pénzügyi piacok (202, Tb.-ről web)</v>
      </c>
      <c r="AB60" t="str">
        <f t="shared" si="27"/>
        <v/>
      </c>
      <c r="AC60" t="str">
        <f t="shared" si="28"/>
        <v/>
      </c>
      <c r="AD60" t="str">
        <f t="shared" si="29"/>
        <v/>
      </c>
      <c r="AE60" t="str">
        <f t="shared" si="30"/>
        <v/>
      </c>
      <c r="AF60" t="str">
        <f t="shared" si="31"/>
        <v/>
      </c>
      <c r="AG60" t="str">
        <f t="shared" si="32"/>
        <v/>
      </c>
      <c r="AH60" t="str">
        <f t="shared" si="33"/>
        <v>9053</v>
      </c>
      <c r="AI60" t="str">
        <f t="shared" si="34"/>
        <v/>
      </c>
      <c r="AJ60" t="str">
        <f t="shared" si="35"/>
        <v/>
      </c>
      <c r="AK60" t="str">
        <f t="shared" si="36"/>
        <v/>
      </c>
      <c r="AL60" t="str">
        <f t="shared" si="37"/>
        <v/>
      </c>
      <c r="AM60" t="str">
        <f t="shared" si="38"/>
        <v/>
      </c>
      <c r="AN60" t="str">
        <f t="shared" si="39"/>
        <v/>
      </c>
      <c r="AO60" t="str">
        <f t="shared" si="40"/>
        <v/>
      </c>
      <c r="AP60" t="str">
        <f t="shared" si="41"/>
        <v/>
      </c>
      <c r="AQ60" t="str">
        <f t="shared" si="42"/>
        <v/>
      </c>
      <c r="AR60" t="str">
        <f t="shared" si="43"/>
        <v/>
      </c>
      <c r="AS60" t="str">
        <f t="shared" si="44"/>
        <v/>
      </c>
      <c r="AT60" t="str">
        <f t="shared" si="45"/>
        <v/>
      </c>
      <c r="AU60" t="str">
        <f t="shared" si="46"/>
        <v/>
      </c>
      <c r="AV60" t="str">
        <f t="shared" si="47"/>
        <v/>
      </c>
      <c r="AW60" t="str">
        <f t="shared" si="48"/>
        <v/>
      </c>
      <c r="AX60" t="str">
        <f t="shared" si="49"/>
        <v/>
      </c>
      <c r="AY60" t="str">
        <f t="shared" si="50"/>
        <v/>
      </c>
      <c r="AZ60" t="str">
        <f t="shared" si="51"/>
        <v/>
      </c>
      <c r="BA60" t="str">
        <f t="shared" si="52"/>
        <v/>
      </c>
      <c r="BB60" t="str">
        <f t="shared" si="53"/>
        <v/>
      </c>
      <c r="BC60" t="str">
        <f t="shared" si="54"/>
        <v/>
      </c>
      <c r="BD60" t="str">
        <f t="shared" si="55"/>
        <v/>
      </c>
      <c r="BE60" t="str">
        <f t="shared" si="56"/>
        <v>Pénzügyi piacok (214, Tb.-ről web)</v>
      </c>
      <c r="BF60" s="2">
        <v>905</v>
      </c>
      <c r="BG60" s="2">
        <v>3</v>
      </c>
      <c r="BH60" s="18">
        <f>VLOOKUP(BF60,segéd!$F$9:$G$41,2,FALSE)</f>
        <v>46270</v>
      </c>
      <c r="BI60" s="2" t="str">
        <f>VLOOKUP(BG60,segéd!$F$1:$G$7,2,FALSE)</f>
        <v>11.30-13.00</v>
      </c>
      <c r="BJ60" t="s">
        <v>96</v>
      </c>
      <c r="BK60" s="20" t="s">
        <v>132</v>
      </c>
      <c r="BL60" t="s">
        <v>192</v>
      </c>
      <c r="BM60" s="2">
        <v>202</v>
      </c>
      <c r="BN60" s="2">
        <v>214</v>
      </c>
      <c r="BO60" s="2" t="s">
        <v>119</v>
      </c>
      <c r="BP60" s="33" t="s">
        <v>605</v>
      </c>
      <c r="BQ60" s="2">
        <f t="shared" si="57"/>
        <v>36</v>
      </c>
      <c r="BR60" s="2">
        <f>IF(BM60="","",IFERROR(VLOOKUP(BJ60,segéd!T:U,2,FALSE),"x"))</f>
        <v>16</v>
      </c>
      <c r="BS60" s="2">
        <f>IF(BN60="","",IFERROR(VLOOKUP(BJ60,segéd!O:P,2,FALSE),"x"))</f>
        <v>20</v>
      </c>
      <c r="BT60" s="2"/>
      <c r="BU60" s="2"/>
      <c r="BV60" s="2"/>
      <c r="BW60" s="19"/>
      <c r="BX60" s="2"/>
      <c r="BY60" s="19"/>
      <c r="BZ60" s="2">
        <v>15</v>
      </c>
      <c r="CC60" s="19"/>
      <c r="CQ60" s="2"/>
      <c r="CR60" s="2"/>
      <c r="CT60" s="2">
        <v>31</v>
      </c>
    </row>
    <row r="61" spans="1:119" ht="15" customHeight="1" x14ac:dyDescent="0.3">
      <c r="A61" t="str">
        <f t="shared" si="0"/>
        <v>2149053</v>
      </c>
      <c r="B61" t="str">
        <f t="shared" si="1"/>
        <v>Szállítási logisztikai esettanulmányok - Mészáros Sándor (web) 14</v>
      </c>
      <c r="C61" t="str">
        <f t="shared" si="2"/>
        <v>9053</v>
      </c>
      <c r="D61" t="str">
        <f t="shared" si="3"/>
        <v xml:space="preserve">Szállítási logisztikai esettanulmányok - Mészáros Sándor (web) </v>
      </c>
      <c r="E61" t="str">
        <f t="shared" si="4"/>
        <v>Mészáros Sándor9053</v>
      </c>
      <c r="F61" t="str">
        <f t="shared" si="5"/>
        <v>Szállítási logisztikai esettanulmányok (Bp. 214, web)</v>
      </c>
      <c r="G61" t="str">
        <f t="shared" si="6"/>
        <v/>
      </c>
      <c r="H61" t="str">
        <f t="shared" si="7"/>
        <v/>
      </c>
      <c r="I61" t="str">
        <f t="shared" si="8"/>
        <v/>
      </c>
      <c r="J61" t="str">
        <f t="shared" si="9"/>
        <v/>
      </c>
      <c r="K61" t="str">
        <f t="shared" si="10"/>
        <v>9053</v>
      </c>
      <c r="L61" t="str">
        <f t="shared" si="11"/>
        <v/>
      </c>
      <c r="M61" t="str">
        <f t="shared" si="12"/>
        <v/>
      </c>
      <c r="N61" t="str">
        <f t="shared" si="13"/>
        <v/>
      </c>
      <c r="O61" t="str">
        <f t="shared" si="14"/>
        <v/>
      </c>
      <c r="P61" t="str">
        <f t="shared" si="15"/>
        <v/>
      </c>
      <c r="Q61" t="str">
        <f t="shared" si="16"/>
        <v/>
      </c>
      <c r="R61" t="str">
        <f t="shared" si="17"/>
        <v>9053</v>
      </c>
      <c r="S61" t="str">
        <f t="shared" si="18"/>
        <v/>
      </c>
      <c r="T61" t="str">
        <f t="shared" si="19"/>
        <v/>
      </c>
      <c r="U61" t="str">
        <f t="shared" si="20"/>
        <v/>
      </c>
      <c r="V61" t="str">
        <f t="shared" si="21"/>
        <v/>
      </c>
      <c r="W61" t="str">
        <f t="shared" si="22"/>
        <v/>
      </c>
      <c r="X61" t="str">
        <f t="shared" si="23"/>
        <v/>
      </c>
      <c r="Y61" t="str">
        <f t="shared" si="24"/>
        <v/>
      </c>
      <c r="Z61" t="str">
        <f t="shared" si="25"/>
        <v/>
      </c>
      <c r="AA61" t="str">
        <f t="shared" si="26"/>
        <v>Szállítási logisztikai esettanulmányok (214, web)</v>
      </c>
      <c r="AB61" t="str">
        <f t="shared" si="27"/>
        <v/>
      </c>
      <c r="AC61" t="str">
        <f t="shared" si="28"/>
        <v/>
      </c>
      <c r="AD61" t="str">
        <f t="shared" si="29"/>
        <v/>
      </c>
      <c r="AE61" t="str">
        <f t="shared" si="30"/>
        <v/>
      </c>
      <c r="AF61" t="str">
        <f t="shared" si="31"/>
        <v/>
      </c>
      <c r="AG61" t="str">
        <f t="shared" si="32"/>
        <v/>
      </c>
      <c r="AH61" t="str">
        <f t="shared" si="33"/>
        <v/>
      </c>
      <c r="AI61" t="str">
        <f t="shared" si="34"/>
        <v/>
      </c>
      <c r="AJ61" t="str">
        <f t="shared" si="35"/>
        <v/>
      </c>
      <c r="AK61" t="str">
        <f t="shared" si="36"/>
        <v/>
      </c>
      <c r="AL61" t="str">
        <f t="shared" si="37"/>
        <v/>
      </c>
      <c r="AM61" t="str">
        <f t="shared" si="38"/>
        <v/>
      </c>
      <c r="AN61" t="str">
        <f t="shared" si="39"/>
        <v/>
      </c>
      <c r="AO61" t="str">
        <f t="shared" si="40"/>
        <v/>
      </c>
      <c r="AP61" t="str">
        <f t="shared" si="41"/>
        <v/>
      </c>
      <c r="AQ61" t="str">
        <f t="shared" si="42"/>
        <v/>
      </c>
      <c r="AR61" t="str">
        <f t="shared" si="43"/>
        <v/>
      </c>
      <c r="AS61" t="str">
        <f t="shared" si="44"/>
        <v/>
      </c>
      <c r="AT61" t="str">
        <f t="shared" si="45"/>
        <v/>
      </c>
      <c r="AU61" t="str">
        <f t="shared" si="46"/>
        <v/>
      </c>
      <c r="AV61" t="str">
        <f t="shared" si="47"/>
        <v/>
      </c>
      <c r="AW61" t="str">
        <f t="shared" si="48"/>
        <v/>
      </c>
      <c r="AX61" t="str">
        <f t="shared" si="49"/>
        <v/>
      </c>
      <c r="AY61" t="str">
        <f t="shared" si="50"/>
        <v/>
      </c>
      <c r="AZ61" t="str">
        <f t="shared" si="51"/>
        <v/>
      </c>
      <c r="BA61" t="str">
        <f t="shared" si="52"/>
        <v/>
      </c>
      <c r="BB61" t="str">
        <f t="shared" si="53"/>
        <v/>
      </c>
      <c r="BC61" t="str">
        <f t="shared" si="54"/>
        <v/>
      </c>
      <c r="BD61" t="str">
        <f t="shared" si="55"/>
        <v/>
      </c>
      <c r="BE61" t="str">
        <f t="shared" si="56"/>
        <v>Szállítási logisztikai esettanulmányok (, web)</v>
      </c>
      <c r="BF61" s="2">
        <v>905</v>
      </c>
      <c r="BG61" s="2">
        <v>3</v>
      </c>
      <c r="BH61" s="18">
        <f>VLOOKUP(BF61,segéd!$F$9:$G$41,2,FALSE)</f>
        <v>46270</v>
      </c>
      <c r="BI61" s="2" t="str">
        <f>VLOOKUP(BG61,segéd!$F$1:$G$7,2,FALSE)</f>
        <v>11.30-13.00</v>
      </c>
      <c r="BJ61" t="s">
        <v>284</v>
      </c>
      <c r="BK61" s="20" t="s">
        <v>306</v>
      </c>
      <c r="BL61" t="s">
        <v>206</v>
      </c>
      <c r="BM61" s="2">
        <v>214</v>
      </c>
      <c r="BO61" s="19" t="s">
        <v>117</v>
      </c>
      <c r="BP61" s="33" t="s">
        <v>616</v>
      </c>
      <c r="BQ61" s="2">
        <f t="shared" si="57"/>
        <v>14</v>
      </c>
      <c r="BR61" s="2">
        <f>IF(BM61="","",IFERROR(VLOOKUP(BJ61,segéd!T:U,2,FALSE),"x"))</f>
        <v>14</v>
      </c>
      <c r="BS61" s="2" t="str">
        <f>IF(BN61="","",IFERROR(VLOOKUP(BJ61,segéd!O:P,2,FALSE),"x"))</f>
        <v/>
      </c>
      <c r="BT61" s="2"/>
      <c r="BU61" s="2"/>
      <c r="BV61" s="2"/>
      <c r="BX61" s="2">
        <v>12</v>
      </c>
      <c r="CE61" s="2">
        <v>8</v>
      </c>
      <c r="CQ61" s="2"/>
      <c r="CR61" s="2"/>
    </row>
    <row r="62" spans="1:119" ht="15" customHeight="1" x14ac:dyDescent="0.3">
      <c r="A62" t="str">
        <f t="shared" si="0"/>
        <v>2079053</v>
      </c>
      <c r="B62" t="str">
        <f t="shared" si="1"/>
        <v>Szálloda fejlesztés és üzem. - Krompaszky Gábor (web) 4</v>
      </c>
      <c r="C62" t="str">
        <f t="shared" si="2"/>
        <v>9053</v>
      </c>
      <c r="D62" t="str">
        <f t="shared" si="3"/>
        <v xml:space="preserve">Szálloda fejlesztés és üzem. - Krompaszky Gábor (web) </v>
      </c>
      <c r="E62" t="str">
        <f t="shared" si="4"/>
        <v>Krompaszky Gábor9053</v>
      </c>
      <c r="F62" t="str">
        <f t="shared" si="5"/>
        <v>Szálloda fejlesztés és üzem. (Bp. 207, web)</v>
      </c>
      <c r="G62" t="str">
        <f t="shared" si="6"/>
        <v/>
      </c>
      <c r="H62" t="str">
        <f t="shared" si="7"/>
        <v/>
      </c>
      <c r="I62" t="str">
        <f t="shared" si="8"/>
        <v/>
      </c>
      <c r="J62" t="str">
        <f t="shared" si="9"/>
        <v/>
      </c>
      <c r="K62" t="str">
        <f t="shared" si="10"/>
        <v/>
      </c>
      <c r="L62" t="str">
        <f t="shared" si="11"/>
        <v/>
      </c>
      <c r="M62" t="str">
        <f t="shared" si="12"/>
        <v/>
      </c>
      <c r="N62" t="str">
        <f t="shared" si="13"/>
        <v/>
      </c>
      <c r="O62" t="str">
        <f t="shared" si="14"/>
        <v/>
      </c>
      <c r="P62" t="str">
        <f t="shared" si="15"/>
        <v/>
      </c>
      <c r="Q62" t="str">
        <f t="shared" si="16"/>
        <v/>
      </c>
      <c r="R62" t="str">
        <f t="shared" si="17"/>
        <v/>
      </c>
      <c r="S62" t="str">
        <f t="shared" si="18"/>
        <v/>
      </c>
      <c r="T62" t="str">
        <f t="shared" si="19"/>
        <v/>
      </c>
      <c r="U62" t="str">
        <f t="shared" si="20"/>
        <v/>
      </c>
      <c r="V62" t="str">
        <f t="shared" si="21"/>
        <v/>
      </c>
      <c r="W62" t="str">
        <f t="shared" si="22"/>
        <v/>
      </c>
      <c r="X62" t="str">
        <f t="shared" si="23"/>
        <v/>
      </c>
      <c r="Y62" t="str">
        <f t="shared" si="24"/>
        <v/>
      </c>
      <c r="Z62" t="str">
        <f t="shared" si="25"/>
        <v>9053</v>
      </c>
      <c r="AA62" t="str">
        <f t="shared" si="26"/>
        <v>Szálloda fejlesztés és üzem. (207, web)</v>
      </c>
      <c r="AB62" t="str">
        <f t="shared" si="27"/>
        <v/>
      </c>
      <c r="AC62" t="str">
        <f t="shared" si="28"/>
        <v/>
      </c>
      <c r="AD62" t="str">
        <f t="shared" si="29"/>
        <v/>
      </c>
      <c r="AE62" t="str">
        <f t="shared" si="30"/>
        <v/>
      </c>
      <c r="AF62" t="str">
        <f t="shared" si="31"/>
        <v/>
      </c>
      <c r="AG62" t="str">
        <f t="shared" si="32"/>
        <v/>
      </c>
      <c r="AH62" t="str">
        <f t="shared" si="33"/>
        <v/>
      </c>
      <c r="AI62" t="str">
        <f t="shared" si="34"/>
        <v/>
      </c>
      <c r="AJ62" t="str">
        <f t="shared" si="35"/>
        <v/>
      </c>
      <c r="AK62" t="str">
        <f t="shared" si="36"/>
        <v/>
      </c>
      <c r="AL62" t="str">
        <f t="shared" si="37"/>
        <v/>
      </c>
      <c r="AM62" t="str">
        <f t="shared" si="38"/>
        <v/>
      </c>
      <c r="AN62" t="str">
        <f t="shared" si="39"/>
        <v/>
      </c>
      <c r="AO62" t="str">
        <f t="shared" si="40"/>
        <v/>
      </c>
      <c r="AP62" t="str">
        <f t="shared" si="41"/>
        <v/>
      </c>
      <c r="AQ62" t="str">
        <f t="shared" si="42"/>
        <v/>
      </c>
      <c r="AR62" t="str">
        <f t="shared" si="43"/>
        <v/>
      </c>
      <c r="AS62" t="str">
        <f t="shared" si="44"/>
        <v/>
      </c>
      <c r="AT62" t="str">
        <f t="shared" si="45"/>
        <v/>
      </c>
      <c r="AU62" t="str">
        <f t="shared" si="46"/>
        <v/>
      </c>
      <c r="AV62" t="str">
        <f t="shared" si="47"/>
        <v/>
      </c>
      <c r="AW62" t="str">
        <f t="shared" si="48"/>
        <v/>
      </c>
      <c r="AX62" t="str">
        <f t="shared" si="49"/>
        <v/>
      </c>
      <c r="AY62" t="str">
        <f t="shared" si="50"/>
        <v/>
      </c>
      <c r="AZ62" t="str">
        <f t="shared" si="51"/>
        <v/>
      </c>
      <c r="BA62" t="str">
        <f t="shared" si="52"/>
        <v/>
      </c>
      <c r="BB62" t="str">
        <f t="shared" si="53"/>
        <v/>
      </c>
      <c r="BC62" t="str">
        <f t="shared" si="54"/>
        <v/>
      </c>
      <c r="BD62" t="str">
        <f t="shared" si="55"/>
        <v/>
      </c>
      <c r="BE62" t="str">
        <f t="shared" si="56"/>
        <v>Szálloda fejlesztés és üzem. (, web)</v>
      </c>
      <c r="BF62" s="2">
        <v>905</v>
      </c>
      <c r="BG62" s="2">
        <v>3</v>
      </c>
      <c r="BH62" s="18">
        <f>VLOOKUP(BF62,segéd!$F$9:$G$41,2,FALSE)</f>
        <v>46270</v>
      </c>
      <c r="BI62" s="2" t="str">
        <f>VLOOKUP(BG62,segéd!$F$1:$G$7,2,FALSE)</f>
        <v>11.30-13.00</v>
      </c>
      <c r="BJ62" t="s">
        <v>521</v>
      </c>
      <c r="BK62" s="20" t="s">
        <v>535</v>
      </c>
      <c r="BL62" t="s">
        <v>194</v>
      </c>
      <c r="BM62" s="2">
        <v>207</v>
      </c>
      <c r="BO62" s="2" t="s">
        <v>117</v>
      </c>
      <c r="BP62" s="33" t="s">
        <v>617</v>
      </c>
      <c r="BQ62" s="2">
        <f t="shared" si="57"/>
        <v>4</v>
      </c>
      <c r="BR62" s="2">
        <f>IF(BM62="","",IFERROR(VLOOKUP(BJ62,segéd!T:U,2,FALSE),"x"))</f>
        <v>4</v>
      </c>
      <c r="BS62" s="2" t="str">
        <f>IF(BN62="","",IFERROR(VLOOKUP(BJ62,segéd!O:P,2,FALSE),"x"))</f>
        <v/>
      </c>
      <c r="BU62" s="2"/>
      <c r="BV62" s="2"/>
      <c r="BX62" s="2"/>
      <c r="CM62" s="2">
        <v>5</v>
      </c>
    </row>
    <row r="63" spans="1:119" ht="15" customHeight="1" x14ac:dyDescent="0.3">
      <c r="A63" t="str">
        <f t="shared" si="0"/>
        <v>9053</v>
      </c>
      <c r="B63" t="str">
        <f t="shared" si="1"/>
        <v xml:space="preserve">Vállalati gazdaságtan - Kárpáti-Daróczi Judit (web) </v>
      </c>
      <c r="C63" t="str">
        <f t="shared" si="2"/>
        <v>5019053</v>
      </c>
      <c r="D63" t="str">
        <f t="shared" si="3"/>
        <v>Vállalati gazdaságtan - Kárpáti-Daróczi Judit (web) 206</v>
      </c>
      <c r="E63" t="str">
        <f t="shared" si="4"/>
        <v>Kárpáti-Daróczi Judit9053</v>
      </c>
      <c r="F63" t="str">
        <f t="shared" si="5"/>
        <v>Vállalati gazdaságtan (Tb. 501, web)</v>
      </c>
      <c r="G63" t="str">
        <f t="shared" si="6"/>
        <v/>
      </c>
      <c r="H63" t="str">
        <f t="shared" si="7"/>
        <v/>
      </c>
      <c r="I63" t="str">
        <f t="shared" si="8"/>
        <v/>
      </c>
      <c r="J63" t="str">
        <f t="shared" si="9"/>
        <v/>
      </c>
      <c r="K63" t="str">
        <f t="shared" si="10"/>
        <v/>
      </c>
      <c r="L63" t="str">
        <f t="shared" si="11"/>
        <v/>
      </c>
      <c r="M63" t="str">
        <f t="shared" si="12"/>
        <v/>
      </c>
      <c r="N63" t="str">
        <f t="shared" si="13"/>
        <v/>
      </c>
      <c r="O63" t="str">
        <f t="shared" si="14"/>
        <v/>
      </c>
      <c r="P63" t="str">
        <f t="shared" si="15"/>
        <v/>
      </c>
      <c r="Q63" t="str">
        <f t="shared" si="16"/>
        <v/>
      </c>
      <c r="R63" t="str">
        <f t="shared" si="17"/>
        <v/>
      </c>
      <c r="S63" t="str">
        <f t="shared" si="18"/>
        <v/>
      </c>
      <c r="T63" t="str">
        <f t="shared" si="19"/>
        <v/>
      </c>
      <c r="U63" t="str">
        <f t="shared" si="20"/>
        <v/>
      </c>
      <c r="V63" t="str">
        <f t="shared" si="21"/>
        <v/>
      </c>
      <c r="W63" t="str">
        <f t="shared" si="22"/>
        <v/>
      </c>
      <c r="X63" t="str">
        <f t="shared" si="23"/>
        <v/>
      </c>
      <c r="Y63" t="str">
        <f t="shared" si="24"/>
        <v/>
      </c>
      <c r="Z63" t="str">
        <f t="shared" si="25"/>
        <v/>
      </c>
      <c r="AA63" t="str">
        <f t="shared" si="26"/>
        <v>Vállalati gazdaságtan (, web)</v>
      </c>
      <c r="AB63" t="str">
        <f t="shared" si="27"/>
        <v>9053</v>
      </c>
      <c r="AC63" t="str">
        <f t="shared" si="28"/>
        <v>9053</v>
      </c>
      <c r="AD63" t="str">
        <f t="shared" si="29"/>
        <v/>
      </c>
      <c r="AE63" t="str">
        <f t="shared" si="30"/>
        <v>9053</v>
      </c>
      <c r="AF63" t="str">
        <f t="shared" si="31"/>
        <v>9053</v>
      </c>
      <c r="AG63" t="str">
        <f t="shared" si="32"/>
        <v/>
      </c>
      <c r="AH63" t="str">
        <f t="shared" si="33"/>
        <v/>
      </c>
      <c r="AI63" t="str">
        <f t="shared" si="34"/>
        <v/>
      </c>
      <c r="AJ63" t="str">
        <f t="shared" si="35"/>
        <v/>
      </c>
      <c r="AK63" t="str">
        <f t="shared" si="36"/>
        <v/>
      </c>
      <c r="AL63" t="str">
        <f t="shared" si="37"/>
        <v/>
      </c>
      <c r="AM63" t="str">
        <f t="shared" si="38"/>
        <v/>
      </c>
      <c r="AN63" t="str">
        <f t="shared" si="39"/>
        <v/>
      </c>
      <c r="AO63" t="str">
        <f t="shared" si="40"/>
        <v/>
      </c>
      <c r="AP63" t="str">
        <f t="shared" si="41"/>
        <v/>
      </c>
      <c r="AQ63" t="str">
        <f t="shared" si="42"/>
        <v/>
      </c>
      <c r="AR63" t="str">
        <f t="shared" si="43"/>
        <v/>
      </c>
      <c r="AS63" t="str">
        <f t="shared" si="44"/>
        <v/>
      </c>
      <c r="AT63" t="str">
        <f t="shared" si="45"/>
        <v/>
      </c>
      <c r="AU63" t="str">
        <f t="shared" si="46"/>
        <v/>
      </c>
      <c r="AV63" t="str">
        <f t="shared" si="47"/>
        <v/>
      </c>
      <c r="AW63" t="str">
        <f t="shared" si="48"/>
        <v/>
      </c>
      <c r="AX63" t="str">
        <f t="shared" si="49"/>
        <v/>
      </c>
      <c r="AY63" t="str">
        <f t="shared" si="50"/>
        <v/>
      </c>
      <c r="AZ63" t="str">
        <f t="shared" si="51"/>
        <v/>
      </c>
      <c r="BA63" t="str">
        <f t="shared" si="52"/>
        <v/>
      </c>
      <c r="BB63" t="str">
        <f t="shared" si="53"/>
        <v/>
      </c>
      <c r="BC63" t="str">
        <f t="shared" si="54"/>
        <v/>
      </c>
      <c r="BD63" t="str">
        <f t="shared" si="55"/>
        <v/>
      </c>
      <c r="BE63" t="str">
        <f t="shared" si="56"/>
        <v>Vállalati gazdaságtan (501, web)</v>
      </c>
      <c r="BF63" s="2">
        <v>905</v>
      </c>
      <c r="BG63" s="2">
        <v>3</v>
      </c>
      <c r="BH63" s="18">
        <f>VLOOKUP(BF63,segéd!$F$9:$G$41,2,FALSE)</f>
        <v>46270</v>
      </c>
      <c r="BI63" s="2" t="str">
        <f>VLOOKUP(BG63,segéd!$F$1:$G$7,2,FALSE)</f>
        <v>11.30-13.00</v>
      </c>
      <c r="BJ63" t="s">
        <v>83</v>
      </c>
      <c r="BK63" s="20" t="s">
        <v>280</v>
      </c>
      <c r="BL63" t="s">
        <v>193</v>
      </c>
      <c r="BM63" s="2"/>
      <c r="BN63" s="2">
        <v>501</v>
      </c>
      <c r="BO63" s="2" t="s">
        <v>117</v>
      </c>
      <c r="BP63" s="33" t="s">
        <v>606</v>
      </c>
      <c r="BQ63" s="2">
        <f t="shared" si="57"/>
        <v>206</v>
      </c>
      <c r="BR63" s="2" t="str">
        <f>IF(BM63="","",IFERROR(VLOOKUP(BJ63,segéd!T:U,2,FALSE),"x"))</f>
        <v/>
      </c>
      <c r="BS63" s="2">
        <f>IF(BN63="","",IFERROR(VLOOKUP(BJ63,segéd!O:P,2,FALSE),"x"))</f>
        <v>206</v>
      </c>
      <c r="BT63" s="2"/>
      <c r="BU63" s="2"/>
      <c r="BV63" s="2"/>
      <c r="BX63" s="2"/>
      <c r="CN63" s="2">
        <v>53</v>
      </c>
      <c r="CO63" s="2">
        <v>6</v>
      </c>
      <c r="CQ63" s="2">
        <v>74</v>
      </c>
      <c r="CR63" s="2">
        <v>48</v>
      </c>
    </row>
    <row r="64" spans="1:119" ht="15" customHeight="1" x14ac:dyDescent="0.3">
      <c r="A64" t="str">
        <f t="shared" si="0"/>
        <v>9054</v>
      </c>
      <c r="B64" t="str">
        <f t="shared" si="1"/>
        <v xml:space="preserve">Anyagismeret a gyakorlatban - Szabó Veronika Anna (web) </v>
      </c>
      <c r="C64" t="str">
        <f t="shared" si="2"/>
        <v>2169054</v>
      </c>
      <c r="D64" t="str">
        <f t="shared" si="3"/>
        <v>Anyagismeret a gyakorlatban - Szabó Veronika Anna (web) 15</v>
      </c>
      <c r="E64" t="str">
        <f t="shared" si="4"/>
        <v>Szabó Veronika Anna9054</v>
      </c>
      <c r="F64" t="str">
        <f t="shared" si="5"/>
        <v>Anyagismeret a gyakorlatban (Tb. 216, web)</v>
      </c>
      <c r="G64" t="str">
        <f t="shared" si="6"/>
        <v/>
      </c>
      <c r="H64" t="str">
        <f t="shared" si="7"/>
        <v/>
      </c>
      <c r="I64" t="str">
        <f t="shared" si="8"/>
        <v/>
      </c>
      <c r="J64" t="str">
        <f t="shared" si="9"/>
        <v/>
      </c>
      <c r="K64" t="str">
        <f t="shared" si="10"/>
        <v/>
      </c>
      <c r="L64" t="str">
        <f t="shared" si="11"/>
        <v/>
      </c>
      <c r="M64" t="str">
        <f t="shared" si="12"/>
        <v/>
      </c>
      <c r="N64" t="str">
        <f t="shared" si="13"/>
        <v/>
      </c>
      <c r="O64" t="str">
        <f t="shared" si="14"/>
        <v/>
      </c>
      <c r="P64" t="str">
        <f t="shared" si="15"/>
        <v/>
      </c>
      <c r="Q64" t="str">
        <f t="shared" si="16"/>
        <v/>
      </c>
      <c r="R64" t="str">
        <f t="shared" si="17"/>
        <v/>
      </c>
      <c r="S64" t="str">
        <f t="shared" si="18"/>
        <v/>
      </c>
      <c r="T64" t="str">
        <f t="shared" si="19"/>
        <v/>
      </c>
      <c r="U64" t="str">
        <f t="shared" si="20"/>
        <v/>
      </c>
      <c r="V64" t="str">
        <f t="shared" si="21"/>
        <v/>
      </c>
      <c r="W64" t="str">
        <f t="shared" si="22"/>
        <v/>
      </c>
      <c r="X64" t="str">
        <f t="shared" si="23"/>
        <v/>
      </c>
      <c r="Y64" t="str">
        <f t="shared" si="24"/>
        <v/>
      </c>
      <c r="Z64" t="str">
        <f t="shared" si="25"/>
        <v/>
      </c>
      <c r="AA64" t="str">
        <f t="shared" si="26"/>
        <v>Anyagismeret a gyakorlatban (, web)</v>
      </c>
      <c r="AB64" t="str">
        <f t="shared" si="27"/>
        <v/>
      </c>
      <c r="AC64" t="str">
        <f t="shared" si="28"/>
        <v/>
      </c>
      <c r="AD64" t="str">
        <f t="shared" si="29"/>
        <v>9054</v>
      </c>
      <c r="AE64" t="str">
        <f t="shared" si="30"/>
        <v/>
      </c>
      <c r="AF64" t="str">
        <f t="shared" si="31"/>
        <v/>
      </c>
      <c r="AG64" t="str">
        <f t="shared" si="32"/>
        <v/>
      </c>
      <c r="AH64" t="str">
        <f t="shared" si="33"/>
        <v/>
      </c>
      <c r="AI64" t="str">
        <f t="shared" si="34"/>
        <v/>
      </c>
      <c r="AJ64" t="str">
        <f t="shared" si="35"/>
        <v/>
      </c>
      <c r="AK64" t="str">
        <f t="shared" si="36"/>
        <v/>
      </c>
      <c r="AL64" t="str">
        <f t="shared" si="37"/>
        <v/>
      </c>
      <c r="AM64" t="str">
        <f t="shared" si="38"/>
        <v/>
      </c>
      <c r="AN64" t="str">
        <f t="shared" si="39"/>
        <v/>
      </c>
      <c r="AO64" t="str">
        <f t="shared" si="40"/>
        <v/>
      </c>
      <c r="AP64" t="str">
        <f t="shared" si="41"/>
        <v/>
      </c>
      <c r="AQ64" t="str">
        <f t="shared" si="42"/>
        <v/>
      </c>
      <c r="AR64" t="str">
        <f t="shared" si="43"/>
        <v/>
      </c>
      <c r="AS64" t="str">
        <f t="shared" si="44"/>
        <v/>
      </c>
      <c r="AT64" t="str">
        <f t="shared" si="45"/>
        <v/>
      </c>
      <c r="AU64" t="str">
        <f t="shared" si="46"/>
        <v/>
      </c>
      <c r="AV64" t="str">
        <f t="shared" si="47"/>
        <v/>
      </c>
      <c r="AW64" t="str">
        <f t="shared" si="48"/>
        <v/>
      </c>
      <c r="AX64" t="str">
        <f t="shared" si="49"/>
        <v/>
      </c>
      <c r="AY64" t="str">
        <f t="shared" si="50"/>
        <v/>
      </c>
      <c r="AZ64" t="str">
        <f t="shared" si="51"/>
        <v/>
      </c>
      <c r="BA64" t="str">
        <f t="shared" si="52"/>
        <v/>
      </c>
      <c r="BB64" t="str">
        <f t="shared" si="53"/>
        <v/>
      </c>
      <c r="BC64" t="str">
        <f t="shared" si="54"/>
        <v/>
      </c>
      <c r="BD64" t="str">
        <f t="shared" si="55"/>
        <v/>
      </c>
      <c r="BE64" t="str">
        <f t="shared" si="56"/>
        <v>Anyagismeret a gyakorlatban (216, web)</v>
      </c>
      <c r="BF64" s="2">
        <v>905</v>
      </c>
      <c r="BG64" s="2">
        <v>4</v>
      </c>
      <c r="BH64" s="18">
        <f>VLOOKUP(BF64,segéd!$F$9:$G$41,2,FALSE)</f>
        <v>46270</v>
      </c>
      <c r="BI64" s="2" t="str">
        <f>VLOOKUP(BG64,segéd!$F$1:$G$7,2,FALSE)</f>
        <v>13.30-15.00</v>
      </c>
      <c r="BJ64" t="s">
        <v>148</v>
      </c>
      <c r="BK64" s="20" t="s">
        <v>539</v>
      </c>
      <c r="BL64" t="s">
        <v>114</v>
      </c>
      <c r="BM64" s="2"/>
      <c r="BN64" s="2">
        <v>216</v>
      </c>
      <c r="BO64" s="2" t="s">
        <v>117</v>
      </c>
      <c r="BP64" s="33" t="s">
        <v>597</v>
      </c>
      <c r="BQ64" s="2">
        <f t="shared" si="57"/>
        <v>15</v>
      </c>
      <c r="BR64" s="2" t="str">
        <f>IF(BM64="","",IFERROR(VLOOKUP(BJ64,segéd!T:U,2,FALSE),"x"))</f>
        <v/>
      </c>
      <c r="BS64" s="2">
        <f>IF(BN64="","",IFERROR(VLOOKUP(BJ64,segéd!O:P,2,FALSE),"x"))</f>
        <v>15</v>
      </c>
      <c r="BU64" s="2"/>
      <c r="BV64" s="2"/>
      <c r="BX64" s="2"/>
      <c r="CP64" s="2">
        <v>8</v>
      </c>
    </row>
    <row r="65" spans="1:119" ht="15" customHeight="1" x14ac:dyDescent="0.3">
      <c r="A65" t="str">
        <f t="shared" si="0"/>
        <v>9054</v>
      </c>
      <c r="B65" t="str">
        <f t="shared" si="1"/>
        <v xml:space="preserve">Épületek műszaki szolg. irányítása - Molnárné Dőry Zsófia (web) </v>
      </c>
      <c r="C65" t="str">
        <f t="shared" si="2"/>
        <v>Passzív9054</v>
      </c>
      <c r="D65" t="str">
        <f t="shared" si="3"/>
        <v>Épületek műszaki szolg. irányítása - Molnárné Dőry Zsófia (web) 5</v>
      </c>
      <c r="E65" t="str">
        <f t="shared" si="4"/>
        <v>Molnárné Dőry Zsófia9054</v>
      </c>
      <c r="F65" t="str">
        <f t="shared" si="5"/>
        <v>Épületek műszaki szolg. irányítása (Tb. Passzív, web)</v>
      </c>
      <c r="G65" t="str">
        <f t="shared" si="6"/>
        <v/>
      </c>
      <c r="H65" t="str">
        <f t="shared" si="7"/>
        <v/>
      </c>
      <c r="I65" t="str">
        <f t="shared" si="8"/>
        <v/>
      </c>
      <c r="J65" t="str">
        <f t="shared" si="9"/>
        <v/>
      </c>
      <c r="K65" t="str">
        <f t="shared" si="10"/>
        <v/>
      </c>
      <c r="L65" t="str">
        <f t="shared" si="11"/>
        <v/>
      </c>
      <c r="M65" t="str">
        <f t="shared" si="12"/>
        <v/>
      </c>
      <c r="N65" t="str">
        <f t="shared" si="13"/>
        <v/>
      </c>
      <c r="O65" t="str">
        <f t="shared" si="14"/>
        <v/>
      </c>
      <c r="P65" t="str">
        <f t="shared" si="15"/>
        <v/>
      </c>
      <c r="Q65" t="str">
        <f t="shared" si="16"/>
        <v/>
      </c>
      <c r="R65" t="str">
        <f t="shared" si="17"/>
        <v/>
      </c>
      <c r="S65" t="str">
        <f t="shared" si="18"/>
        <v/>
      </c>
      <c r="T65" t="str">
        <f t="shared" si="19"/>
        <v/>
      </c>
      <c r="U65" t="str">
        <f t="shared" si="20"/>
        <v/>
      </c>
      <c r="V65" t="str">
        <f t="shared" si="21"/>
        <v/>
      </c>
      <c r="W65" t="str">
        <f t="shared" si="22"/>
        <v/>
      </c>
      <c r="X65" t="str">
        <f t="shared" si="23"/>
        <v/>
      </c>
      <c r="Y65" t="str">
        <f t="shared" si="24"/>
        <v/>
      </c>
      <c r="Z65" t="str">
        <f t="shared" si="25"/>
        <v/>
      </c>
      <c r="AA65" t="str">
        <f t="shared" si="26"/>
        <v>Épületek műszaki szolg. irányítása (, web)</v>
      </c>
      <c r="AB65" t="str">
        <f t="shared" si="27"/>
        <v/>
      </c>
      <c r="AC65" t="str">
        <f t="shared" si="28"/>
        <v/>
      </c>
      <c r="AD65" t="str">
        <f t="shared" si="29"/>
        <v/>
      </c>
      <c r="AE65" t="str">
        <f t="shared" si="30"/>
        <v/>
      </c>
      <c r="AF65" t="str">
        <f t="shared" si="31"/>
        <v/>
      </c>
      <c r="AG65" t="str">
        <f t="shared" si="32"/>
        <v/>
      </c>
      <c r="AH65" t="str">
        <f t="shared" si="33"/>
        <v/>
      </c>
      <c r="AI65" t="str">
        <f t="shared" si="34"/>
        <v/>
      </c>
      <c r="AJ65" t="str">
        <f t="shared" si="35"/>
        <v/>
      </c>
      <c r="AK65" t="str">
        <f t="shared" si="36"/>
        <v/>
      </c>
      <c r="AL65" t="str">
        <f t="shared" si="37"/>
        <v/>
      </c>
      <c r="AM65" t="str">
        <f t="shared" si="38"/>
        <v>9054</v>
      </c>
      <c r="AN65" t="str">
        <f t="shared" si="39"/>
        <v/>
      </c>
      <c r="AO65" t="str">
        <f t="shared" si="40"/>
        <v/>
      </c>
      <c r="AP65" t="str">
        <f t="shared" si="41"/>
        <v/>
      </c>
      <c r="AQ65" t="str">
        <f t="shared" si="42"/>
        <v/>
      </c>
      <c r="AR65" t="str">
        <f t="shared" si="43"/>
        <v/>
      </c>
      <c r="AS65" t="str">
        <f t="shared" si="44"/>
        <v/>
      </c>
      <c r="AT65" t="str">
        <f t="shared" si="45"/>
        <v/>
      </c>
      <c r="AU65" t="str">
        <f t="shared" si="46"/>
        <v/>
      </c>
      <c r="AV65" t="str">
        <f t="shared" si="47"/>
        <v/>
      </c>
      <c r="AW65" t="str">
        <f t="shared" si="48"/>
        <v/>
      </c>
      <c r="AX65" t="str">
        <f t="shared" si="49"/>
        <v/>
      </c>
      <c r="AY65" t="str">
        <f t="shared" si="50"/>
        <v/>
      </c>
      <c r="AZ65" t="str">
        <f t="shared" si="51"/>
        <v/>
      </c>
      <c r="BA65" t="str">
        <f t="shared" si="52"/>
        <v/>
      </c>
      <c r="BB65" t="str">
        <f t="shared" si="53"/>
        <v/>
      </c>
      <c r="BC65" t="str">
        <f t="shared" si="54"/>
        <v/>
      </c>
      <c r="BD65" t="str">
        <f t="shared" si="55"/>
        <v/>
      </c>
      <c r="BE65" t="str">
        <f t="shared" si="56"/>
        <v>Épületek műszaki szolg. irányítása (Passzív, web)</v>
      </c>
      <c r="BF65" s="2">
        <v>905</v>
      </c>
      <c r="BG65" s="2">
        <v>4</v>
      </c>
      <c r="BH65" s="18">
        <f>VLOOKUP(BF65,segéd!$F$9:$G$41,2,FALSE)</f>
        <v>46270</v>
      </c>
      <c r="BI65" s="2" t="str">
        <f>VLOOKUP(BG65,segéd!$F$1:$G$7,2,FALSE)</f>
        <v>13.30-15.00</v>
      </c>
      <c r="BJ65" t="s">
        <v>205</v>
      </c>
      <c r="BK65" s="20" t="s">
        <v>219</v>
      </c>
      <c r="BL65" t="s">
        <v>190</v>
      </c>
      <c r="BM65" s="2"/>
      <c r="BN65" s="2" t="s">
        <v>221</v>
      </c>
      <c r="BO65" s="2" t="s">
        <v>117</v>
      </c>
      <c r="BP65" s="33" t="s">
        <v>622</v>
      </c>
      <c r="BQ65" s="2">
        <f t="shared" si="57"/>
        <v>5</v>
      </c>
      <c r="BR65" s="2" t="str">
        <f>IF(BM65="","",IFERROR(VLOOKUP(BJ65,segéd!T:U,2,FALSE),"x"))</f>
        <v/>
      </c>
      <c r="BS65" s="2">
        <f>IF(BN65="","",IFERROR(VLOOKUP(BJ65,segéd!O:P,2,FALSE),"x"))</f>
        <v>5</v>
      </c>
      <c r="BT65" s="2"/>
      <c r="BU65" s="2"/>
      <c r="BV65" s="2"/>
      <c r="CQ65" s="2"/>
      <c r="CR65" s="2"/>
      <c r="CY65" s="2">
        <v>5</v>
      </c>
    </row>
    <row r="66" spans="1:119" ht="15" customHeight="1" x14ac:dyDescent="0.3">
      <c r="A66" t="str">
        <f t="shared" si="0"/>
        <v>9054</v>
      </c>
      <c r="B66" t="str">
        <f t="shared" si="1"/>
        <v xml:space="preserve">Épületszolgáltatások irányítása - Molnárné Dőry Zsófia (web) </v>
      </c>
      <c r="C66" t="str">
        <f t="shared" si="2"/>
        <v>Passzív9054</v>
      </c>
      <c r="D66" t="str">
        <f t="shared" si="3"/>
        <v>Épületszolgáltatások irányítása - Molnárné Dőry Zsófia (web) 8</v>
      </c>
      <c r="E66" t="str">
        <f t="shared" si="4"/>
        <v>Molnárné Dőry Zsófia9054</v>
      </c>
      <c r="F66" t="str">
        <f t="shared" si="5"/>
        <v>Épületszolgáltatások irányítása (Tb. Passzív, web)</v>
      </c>
      <c r="G66" t="str">
        <f t="shared" si="6"/>
        <v/>
      </c>
      <c r="H66" t="str">
        <f t="shared" si="7"/>
        <v/>
      </c>
      <c r="I66" t="str">
        <f t="shared" si="8"/>
        <v/>
      </c>
      <c r="J66" t="str">
        <f t="shared" si="9"/>
        <v/>
      </c>
      <c r="K66" t="str">
        <f t="shared" si="10"/>
        <v/>
      </c>
      <c r="L66" t="str">
        <f t="shared" si="11"/>
        <v/>
      </c>
      <c r="M66" t="str">
        <f t="shared" si="12"/>
        <v/>
      </c>
      <c r="N66" t="str">
        <f t="shared" si="13"/>
        <v/>
      </c>
      <c r="O66" t="str">
        <f t="shared" si="14"/>
        <v/>
      </c>
      <c r="P66" t="str">
        <f t="shared" si="15"/>
        <v/>
      </c>
      <c r="Q66" t="str">
        <f t="shared" si="16"/>
        <v/>
      </c>
      <c r="R66" t="str">
        <f t="shared" si="17"/>
        <v/>
      </c>
      <c r="S66" t="str">
        <f t="shared" si="18"/>
        <v/>
      </c>
      <c r="T66" t="str">
        <f t="shared" si="19"/>
        <v/>
      </c>
      <c r="U66" t="str">
        <f t="shared" si="20"/>
        <v/>
      </c>
      <c r="V66" t="str">
        <f t="shared" si="21"/>
        <v/>
      </c>
      <c r="W66" t="str">
        <f t="shared" si="22"/>
        <v/>
      </c>
      <c r="X66" t="str">
        <f t="shared" si="23"/>
        <v/>
      </c>
      <c r="Y66" t="str">
        <f t="shared" si="24"/>
        <v/>
      </c>
      <c r="Z66" t="str">
        <f t="shared" si="25"/>
        <v/>
      </c>
      <c r="AA66" t="str">
        <f t="shared" si="26"/>
        <v>Épületszolgáltatások irányítása (, web)</v>
      </c>
      <c r="AB66" t="str">
        <f t="shared" si="27"/>
        <v/>
      </c>
      <c r="AC66" t="str">
        <f t="shared" si="28"/>
        <v/>
      </c>
      <c r="AD66" t="str">
        <f t="shared" si="29"/>
        <v/>
      </c>
      <c r="AE66" t="str">
        <f t="shared" si="30"/>
        <v/>
      </c>
      <c r="AF66" t="str">
        <f t="shared" si="31"/>
        <v/>
      </c>
      <c r="AG66" t="str">
        <f t="shared" si="32"/>
        <v/>
      </c>
      <c r="AH66" t="str">
        <f t="shared" si="33"/>
        <v/>
      </c>
      <c r="AI66" t="str">
        <f t="shared" si="34"/>
        <v/>
      </c>
      <c r="AJ66" t="str">
        <f t="shared" si="35"/>
        <v/>
      </c>
      <c r="AK66" t="str">
        <f t="shared" si="36"/>
        <v/>
      </c>
      <c r="AL66" t="str">
        <f t="shared" si="37"/>
        <v/>
      </c>
      <c r="AM66" t="str">
        <f t="shared" si="38"/>
        <v/>
      </c>
      <c r="AN66" t="str">
        <f t="shared" si="39"/>
        <v/>
      </c>
      <c r="AO66" t="str">
        <f t="shared" si="40"/>
        <v/>
      </c>
      <c r="AP66" t="str">
        <f t="shared" si="41"/>
        <v/>
      </c>
      <c r="AQ66" t="str">
        <f t="shared" si="42"/>
        <v/>
      </c>
      <c r="AR66" t="str">
        <f t="shared" si="43"/>
        <v/>
      </c>
      <c r="AS66" t="str">
        <f t="shared" si="44"/>
        <v/>
      </c>
      <c r="AT66" t="str">
        <f t="shared" si="45"/>
        <v/>
      </c>
      <c r="AU66" t="str">
        <f t="shared" si="46"/>
        <v/>
      </c>
      <c r="AV66" t="str">
        <f t="shared" si="47"/>
        <v/>
      </c>
      <c r="AW66" t="str">
        <f t="shared" si="48"/>
        <v/>
      </c>
      <c r="AX66" t="str">
        <f t="shared" si="49"/>
        <v/>
      </c>
      <c r="AY66" t="str">
        <f t="shared" si="50"/>
        <v/>
      </c>
      <c r="AZ66" t="str">
        <f t="shared" si="51"/>
        <v>9054</v>
      </c>
      <c r="BA66" t="str">
        <f t="shared" si="52"/>
        <v/>
      </c>
      <c r="BB66" t="str">
        <f t="shared" si="53"/>
        <v/>
      </c>
      <c r="BC66" t="str">
        <f t="shared" si="54"/>
        <v/>
      </c>
      <c r="BD66" t="str">
        <f t="shared" si="55"/>
        <v/>
      </c>
      <c r="BE66" t="str">
        <f t="shared" si="56"/>
        <v>Épületszolgáltatások irányítása (Passzív, web)</v>
      </c>
      <c r="BF66" s="2">
        <v>905</v>
      </c>
      <c r="BG66" s="2">
        <v>4</v>
      </c>
      <c r="BH66" s="18">
        <f>VLOOKUP(BF66,segéd!$F$9:$G$41,2,FALSE)</f>
        <v>46270</v>
      </c>
      <c r="BI66" s="2" t="str">
        <f>VLOOKUP(BG66,segéd!$F$1:$G$7,2,FALSE)</f>
        <v>13.30-15.00</v>
      </c>
      <c r="BJ66" t="s">
        <v>523</v>
      </c>
      <c r="BK66" s="20" t="s">
        <v>219</v>
      </c>
      <c r="BL66" t="s">
        <v>191</v>
      </c>
      <c r="BM66" s="2"/>
      <c r="BN66" s="2" t="s">
        <v>221</v>
      </c>
      <c r="BO66" s="2" t="s">
        <v>117</v>
      </c>
      <c r="BP66" s="33" t="s">
        <v>622</v>
      </c>
      <c r="BQ66" s="2">
        <f t="shared" si="57"/>
        <v>8</v>
      </c>
      <c r="BR66" s="2" t="str">
        <f>IF(BM66="","",IFERROR(VLOOKUP(BJ66,segéd!T:U,2,FALSE),"x"))</f>
        <v/>
      </c>
      <c r="BS66" s="2">
        <f>IF(BN66="","",IFERROR(VLOOKUP(BJ66,segéd!O:P,2,FALSE),"x"))</f>
        <v>8</v>
      </c>
      <c r="BU66" s="2"/>
      <c r="BV66" s="2"/>
      <c r="DL66" s="2">
        <v>8</v>
      </c>
    </row>
    <row r="67" spans="1:119" ht="15" customHeight="1" x14ac:dyDescent="0.3">
      <c r="A67" t="str">
        <f t="shared" ref="A67:A130" si="58">CONCATENATE(BM67,BF67,BG67)</f>
        <v>9054</v>
      </c>
      <c r="B67" t="str">
        <f t="shared" ref="B67:B130" si="59">CONCATENATE(BJ67," - ",BK67,IF(BO67="","",CONCATENATE(" (",BO67,")"))," ",BR67)</f>
        <v xml:space="preserve">Épületvillamosság és világítástechnika - Baksa Dániel (web) </v>
      </c>
      <c r="C67" t="str">
        <f t="shared" ref="C67:C130" si="60">CONCATENATE(BN67,BF67,BG67)</f>
        <v>69054</v>
      </c>
      <c r="D67" t="str">
        <f t="shared" ref="D67:D130" si="61">CONCATENATE(BJ67," - ",BK67,IF(BO67="","",CONCATENATE(" (",BO67,")"))," ",BS67)</f>
        <v>Épületvillamosság és világítástechnika - Baksa Dániel (web) 8</v>
      </c>
      <c r="E67" t="str">
        <f t="shared" ref="E67:E130" si="62">CONCATENATE(BK67,BF67,BG67)</f>
        <v>Baksa Dániel9054</v>
      </c>
      <c r="F67" t="str">
        <f t="shared" ref="F67:F130" si="63">CONCATENATE(BJ67," (",IF(OR(BM67="",BO67="Tb.-ről web"),"",CONCATENATE("Bp. ",BM67)),IF(OR(BN67="",BO67="Bp.-ről web"),"",CONCATENATE("Tb. ",BN67)),IF(BO67="","",CONCATENATE(", ",BO67)),")")</f>
        <v>Épületvillamosság és világítástechnika (Tb. 6, web)</v>
      </c>
      <c r="G67" t="str">
        <f t="shared" ref="G67:G130" si="64">IF(BT67="","",CONCATENATE($BF67,$BG67))</f>
        <v/>
      </c>
      <c r="H67" t="str">
        <f t="shared" ref="H67:H130" si="65">IF(BU67="","",CONCATENATE($BF67,$BG67))</f>
        <v/>
      </c>
      <c r="I67" t="str">
        <f t="shared" ref="I67:I130" si="66">IF(BV67="","",CONCATENATE($BF67,$BG67))</f>
        <v/>
      </c>
      <c r="J67" t="str">
        <f t="shared" ref="J67:J130" si="67">IF(BW67="","",CONCATENATE($BF67,$BG67))</f>
        <v/>
      </c>
      <c r="K67" t="str">
        <f t="shared" ref="K67:K130" si="68">IF(BX67="","",CONCATENATE($BF67,$BG67))</f>
        <v/>
      </c>
      <c r="L67" t="str">
        <f t="shared" ref="L67:L130" si="69">IF(BY67="","",CONCATENATE($BF67,$BG67))</f>
        <v/>
      </c>
      <c r="M67" t="str">
        <f t="shared" ref="M67:M130" si="70">IF(BZ67="","",CONCATENATE($BF67,$BG67))</f>
        <v/>
      </c>
      <c r="N67" t="str">
        <f t="shared" ref="N67:N130" si="71">IF(CA67="","",CONCATENATE($BF67,$BG67))</f>
        <v/>
      </c>
      <c r="O67" t="str">
        <f t="shared" ref="O67:O130" si="72">IF(CB67="","",CONCATENATE($BF67,$BG67))</f>
        <v/>
      </c>
      <c r="P67" t="str">
        <f t="shared" ref="P67:P130" si="73">IF(CC67="","",CONCATENATE($BF67,$BG67))</f>
        <v/>
      </c>
      <c r="Q67" t="str">
        <f t="shared" ref="Q67:Q130" si="74">IF(CD67="","",CONCATENATE($BF67,$BG67))</f>
        <v/>
      </c>
      <c r="R67" t="str">
        <f t="shared" ref="R67:R130" si="75">IF(CE67="","",CONCATENATE($BF67,$BG67))</f>
        <v/>
      </c>
      <c r="S67" t="str">
        <f t="shared" ref="S67:S130" si="76">IF(CF67="","",CONCATENATE($BF67,$BG67))</f>
        <v/>
      </c>
      <c r="T67" t="str">
        <f t="shared" ref="T67:T130" si="77">IF(CG67="","",CONCATENATE($BF67,$BG67))</f>
        <v/>
      </c>
      <c r="U67" t="str">
        <f t="shared" ref="U67:U130" si="78">IF(CH67="","",CONCATENATE($BF67,$BG67))</f>
        <v/>
      </c>
      <c r="V67" t="str">
        <f t="shared" ref="V67:V130" si="79">IF(CI67="","",CONCATENATE($BF67,$BG67))</f>
        <v/>
      </c>
      <c r="W67" t="str">
        <f t="shared" ref="W67:W130" si="80">IF(CJ67="","",CONCATENATE($BF67,$BG67))</f>
        <v/>
      </c>
      <c r="X67" t="str">
        <f t="shared" ref="X67:X130" si="81">IF(CK67="","",CONCATENATE($BF67,$BG67))</f>
        <v/>
      </c>
      <c r="Y67" t="str">
        <f t="shared" ref="Y67:Y130" si="82">IF(CL67="","",CONCATENATE($BF67,$BG67))</f>
        <v/>
      </c>
      <c r="Z67" t="str">
        <f t="shared" ref="Z67:Z130" si="83">IF(CM67="","",CONCATENATE($BF67,$BG67))</f>
        <v/>
      </c>
      <c r="AA67" t="str">
        <f t="shared" ref="AA67:AA130" si="84">CONCATENATE(BJ67," (",BM67,IF(BO67="","",CONCATENATE(", ",BO67)),")")</f>
        <v>Épületvillamosság és világítástechnika (, web)</v>
      </c>
      <c r="AB67" t="str">
        <f t="shared" ref="AB67:AB130" si="85">IF(CN67="","",CONCATENATE($BF67,$BG67))</f>
        <v/>
      </c>
      <c r="AC67" t="str">
        <f t="shared" ref="AC67:AC130" si="86">IF(CO67="","",CONCATENATE($BF67,$BG67))</f>
        <v/>
      </c>
      <c r="AD67" t="str">
        <f t="shared" ref="AD67:AD130" si="87">IF(CP67="","",CONCATENATE($BF67,$BG67))</f>
        <v/>
      </c>
      <c r="AE67" t="str">
        <f t="shared" ref="AE67:AE130" si="88">IF(CQ67="","",CONCATENATE($BF67,$BG67))</f>
        <v/>
      </c>
      <c r="AF67" t="str">
        <f t="shared" ref="AF67:AF130" si="89">IF(CR67="","",CONCATENATE($BF67,$BG67))</f>
        <v/>
      </c>
      <c r="AG67" t="str">
        <f t="shared" ref="AG67:AG130" si="90">IF(CS67="","",CONCATENATE($BF67,$BG67))</f>
        <v/>
      </c>
      <c r="AH67" t="str">
        <f t="shared" ref="AH67:AH130" si="91">IF(CT67="","",CONCATENATE($BF67,$BG67))</f>
        <v/>
      </c>
      <c r="AI67" t="str">
        <f t="shared" ref="AI67:AI130" si="92">IF(CU67="","",CONCATENATE($BF67,$BG67))</f>
        <v/>
      </c>
      <c r="AJ67" t="str">
        <f t="shared" ref="AJ67:AJ130" si="93">IF(CV67="","",CONCATENATE($BF67,$BG67))</f>
        <v/>
      </c>
      <c r="AK67" t="str">
        <f t="shared" ref="AK67:AK130" si="94">IF(CW67="","",CONCATENATE($BF67,$BG67))</f>
        <v/>
      </c>
      <c r="AL67" t="str">
        <f t="shared" ref="AL67:AL130" si="95">IF(CX67="","",CONCATENATE($BF67,$BG67))</f>
        <v/>
      </c>
      <c r="AM67" t="str">
        <f t="shared" ref="AM67:AM130" si="96">IF(CY67="","",CONCATENATE($BF67,$BG67))</f>
        <v/>
      </c>
      <c r="AN67" t="str">
        <f t="shared" ref="AN67:AN130" si="97">IF(CZ67="","",CONCATENATE($BF67,$BG67))</f>
        <v/>
      </c>
      <c r="AO67" t="str">
        <f t="shared" ref="AO67:AO130" si="98">IF(DA67="","",CONCATENATE($BF67,$BG67))</f>
        <v/>
      </c>
      <c r="AP67" t="str">
        <f t="shared" ref="AP67:AP130" si="99">IF(DB67="","",CONCATENATE($BF67,$BG67))</f>
        <v/>
      </c>
      <c r="AQ67" t="str">
        <f t="shared" ref="AQ67:AQ130" si="100">IF(DC67="","",CONCATENATE($BF67,$BG67))</f>
        <v/>
      </c>
      <c r="AR67" t="str">
        <f t="shared" ref="AR67:AR130" si="101">IF(DD67="","",CONCATENATE($BF67,$BG67))</f>
        <v/>
      </c>
      <c r="AS67" t="str">
        <f t="shared" ref="AS67:AS130" si="102">IF(DE67="","",CONCATENATE($BF67,$BG67))</f>
        <v/>
      </c>
      <c r="AT67" t="str">
        <f t="shared" ref="AT67:AT130" si="103">IF(DF67="","",CONCATENATE($BF67,$BG67))</f>
        <v/>
      </c>
      <c r="AU67" t="str">
        <f t="shared" ref="AU67:AU130" si="104">IF(DG67="","",CONCATENATE($BF67,$BG67))</f>
        <v>9054</v>
      </c>
      <c r="AV67" t="str">
        <f t="shared" ref="AV67:AV130" si="105">IF(DH67="","",CONCATENATE($BF67,$BG67))</f>
        <v/>
      </c>
      <c r="AW67" t="str">
        <f t="shared" ref="AW67:AW130" si="106">IF(DI67="","",CONCATENATE($BF67,$BG67))</f>
        <v/>
      </c>
      <c r="AX67" t="str">
        <f t="shared" ref="AX67:AX130" si="107">IF(DJ67="","",CONCATENATE($BF67,$BG67))</f>
        <v/>
      </c>
      <c r="AY67" t="str">
        <f t="shared" ref="AY67:AY130" si="108">IF(DK67="","",CONCATENATE($BF67,$BG67))</f>
        <v/>
      </c>
      <c r="AZ67" t="str">
        <f t="shared" ref="AZ67:AZ130" si="109">IF(DL67="","",CONCATENATE($BF67,$BG67))</f>
        <v/>
      </c>
      <c r="BA67" t="str">
        <f t="shared" ref="BA67:BA130" si="110">IF(DM67="","",CONCATENATE($BF67,$BG67))</f>
        <v/>
      </c>
      <c r="BB67" t="str">
        <f t="shared" ref="BB67:BB130" si="111">IF(DN67="","",CONCATENATE($BF67,$BG67))</f>
        <v/>
      </c>
      <c r="BC67" t="str">
        <f t="shared" ref="BC67:BC130" si="112">IF(DO67="","",CONCATENATE($BF67,$BG67))</f>
        <v/>
      </c>
      <c r="BD67" t="str">
        <f t="shared" ref="BD67:BD130" si="113">IF(DP67="","",CONCATENATE($BF67,$BG67))</f>
        <v/>
      </c>
      <c r="BE67" t="str">
        <f t="shared" ref="BE67:BE130" si="114">CONCATENATE(BJ67," (",BN67,IF(BO67="","",CONCATENATE(", ",BO67)),")")</f>
        <v>Épületvillamosság és világítástechnika (6, web)</v>
      </c>
      <c r="BF67" s="2">
        <v>905</v>
      </c>
      <c r="BG67" s="2">
        <v>4</v>
      </c>
      <c r="BH67" s="18">
        <f>VLOOKUP(BF67,segéd!$F$9:$G$41,2,FALSE)</f>
        <v>46270</v>
      </c>
      <c r="BI67" s="2" t="str">
        <f>VLOOKUP(BG67,segéd!$F$1:$G$7,2,FALSE)</f>
        <v>13.30-15.00</v>
      </c>
      <c r="BJ67" t="s">
        <v>398</v>
      </c>
      <c r="BK67" s="20" t="s">
        <v>752</v>
      </c>
      <c r="BL67" t="s">
        <v>191</v>
      </c>
      <c r="BM67" s="2"/>
      <c r="BN67" s="2">
        <v>6</v>
      </c>
      <c r="BO67" s="2" t="s">
        <v>117</v>
      </c>
      <c r="BP67" s="33" t="s">
        <v>608</v>
      </c>
      <c r="BQ67" s="2">
        <f t="shared" ref="BQ67:BQ130" si="115">IF(BR67="",0,BR67)+IF(BS67="",0,BS67)</f>
        <v>8</v>
      </c>
      <c r="BR67" s="2" t="str">
        <f>IF(BM67="","",IFERROR(VLOOKUP(BJ67,segéd!T:U,2,FALSE),"x"))</f>
        <v/>
      </c>
      <c r="BS67" s="2">
        <f>IF(BN67="","",IFERROR(VLOOKUP(BJ67,segéd!O:P,2,FALSE),"x"))</f>
        <v>8</v>
      </c>
      <c r="BU67" s="2"/>
      <c r="BV67" s="2"/>
      <c r="DG67" s="2">
        <v>8</v>
      </c>
    </row>
    <row r="68" spans="1:119" ht="15" customHeight="1" x14ac:dyDescent="0.3">
      <c r="A68" t="str">
        <f t="shared" si="58"/>
        <v>2059054</v>
      </c>
      <c r="B68" t="str">
        <f t="shared" si="59"/>
        <v>Értékalapú vezetés - Barna Zsolt (Bp.-ről web) 7</v>
      </c>
      <c r="C68" t="str">
        <f t="shared" si="60"/>
        <v>4029054</v>
      </c>
      <c r="D68" t="str">
        <f t="shared" si="61"/>
        <v>Értékalapú vezetés - Barna Zsolt (Bp.-ről web) 8</v>
      </c>
      <c r="E68" t="str">
        <f t="shared" si="62"/>
        <v>Barna Zsolt9054</v>
      </c>
      <c r="F68" t="str">
        <f t="shared" si="63"/>
        <v>Értékalapú vezetés (Bp. 205, Bp.-ről web)</v>
      </c>
      <c r="G68" t="str">
        <f t="shared" si="64"/>
        <v/>
      </c>
      <c r="H68" t="str">
        <f t="shared" si="65"/>
        <v/>
      </c>
      <c r="I68" t="str">
        <f t="shared" si="66"/>
        <v/>
      </c>
      <c r="J68" t="str">
        <f t="shared" si="67"/>
        <v/>
      </c>
      <c r="K68" t="str">
        <f t="shared" si="68"/>
        <v/>
      </c>
      <c r="L68" t="str">
        <f t="shared" si="69"/>
        <v/>
      </c>
      <c r="M68" t="str">
        <f t="shared" si="70"/>
        <v/>
      </c>
      <c r="N68" t="str">
        <f t="shared" si="71"/>
        <v/>
      </c>
      <c r="O68" t="str">
        <f t="shared" si="72"/>
        <v/>
      </c>
      <c r="P68" t="str">
        <f t="shared" si="73"/>
        <v/>
      </c>
      <c r="Q68" t="str">
        <f t="shared" si="74"/>
        <v/>
      </c>
      <c r="R68" t="str">
        <f t="shared" si="75"/>
        <v/>
      </c>
      <c r="S68" t="str">
        <f t="shared" si="76"/>
        <v/>
      </c>
      <c r="T68" t="str">
        <f t="shared" si="77"/>
        <v/>
      </c>
      <c r="U68" t="str">
        <f t="shared" si="78"/>
        <v>9054</v>
      </c>
      <c r="V68" t="str">
        <f t="shared" si="79"/>
        <v/>
      </c>
      <c r="W68" t="str">
        <f t="shared" si="80"/>
        <v/>
      </c>
      <c r="X68" t="str">
        <f t="shared" si="81"/>
        <v/>
      </c>
      <c r="Y68" t="str">
        <f t="shared" si="82"/>
        <v/>
      </c>
      <c r="Z68" t="str">
        <f t="shared" si="83"/>
        <v/>
      </c>
      <c r="AA68" t="str">
        <f t="shared" si="84"/>
        <v>Értékalapú vezetés (205, Bp.-ről web)</v>
      </c>
      <c r="AB68" t="str">
        <f t="shared" si="85"/>
        <v/>
      </c>
      <c r="AC68" t="str">
        <f t="shared" si="86"/>
        <v/>
      </c>
      <c r="AD68" t="str">
        <f t="shared" si="87"/>
        <v/>
      </c>
      <c r="AE68" t="str">
        <f t="shared" si="88"/>
        <v/>
      </c>
      <c r="AF68" t="str">
        <f t="shared" si="89"/>
        <v/>
      </c>
      <c r="AG68" t="str">
        <f t="shared" si="90"/>
        <v/>
      </c>
      <c r="AH68" t="str">
        <f t="shared" si="91"/>
        <v/>
      </c>
      <c r="AI68" t="str">
        <f t="shared" si="92"/>
        <v/>
      </c>
      <c r="AJ68" t="str">
        <f t="shared" si="93"/>
        <v/>
      </c>
      <c r="AK68" t="str">
        <f t="shared" si="94"/>
        <v/>
      </c>
      <c r="AL68" t="str">
        <f t="shared" si="95"/>
        <v/>
      </c>
      <c r="AM68" t="str">
        <f t="shared" si="96"/>
        <v/>
      </c>
      <c r="AN68" t="str">
        <f t="shared" si="97"/>
        <v/>
      </c>
      <c r="AO68" t="str">
        <f t="shared" si="98"/>
        <v>9054</v>
      </c>
      <c r="AP68" t="str">
        <f t="shared" si="99"/>
        <v/>
      </c>
      <c r="AQ68" t="str">
        <f t="shared" si="100"/>
        <v/>
      </c>
      <c r="AR68" t="str">
        <f t="shared" si="101"/>
        <v/>
      </c>
      <c r="AS68" t="str">
        <f t="shared" si="102"/>
        <v/>
      </c>
      <c r="AT68" t="str">
        <f t="shared" si="103"/>
        <v/>
      </c>
      <c r="AU68" t="str">
        <f t="shared" si="104"/>
        <v/>
      </c>
      <c r="AV68" t="str">
        <f t="shared" si="105"/>
        <v/>
      </c>
      <c r="AW68" t="str">
        <f t="shared" si="106"/>
        <v/>
      </c>
      <c r="AX68" t="str">
        <f t="shared" si="107"/>
        <v/>
      </c>
      <c r="AY68" t="str">
        <f t="shared" si="108"/>
        <v/>
      </c>
      <c r="AZ68" t="str">
        <f t="shared" si="109"/>
        <v/>
      </c>
      <c r="BA68" t="str">
        <f t="shared" si="110"/>
        <v/>
      </c>
      <c r="BB68" t="str">
        <f t="shared" si="111"/>
        <v/>
      </c>
      <c r="BC68" t="str">
        <f t="shared" si="112"/>
        <v/>
      </c>
      <c r="BD68" t="str">
        <f t="shared" si="113"/>
        <v/>
      </c>
      <c r="BE68" t="str">
        <f t="shared" si="114"/>
        <v>Értékalapú vezetés (402, Bp.-ről web)</v>
      </c>
      <c r="BF68" s="2">
        <v>905</v>
      </c>
      <c r="BG68" s="2">
        <v>4</v>
      </c>
      <c r="BH68" s="18">
        <f>VLOOKUP(BF68,segéd!$F$9:$G$41,2,FALSE)</f>
        <v>46270</v>
      </c>
      <c r="BI68" s="2" t="str">
        <f>VLOOKUP(BG68,segéd!$F$1:$G$7,2,FALSE)</f>
        <v>13.30-15.00</v>
      </c>
      <c r="BJ68" t="s">
        <v>516</v>
      </c>
      <c r="BK68" s="20" t="s">
        <v>533</v>
      </c>
      <c r="BL68" t="s">
        <v>192</v>
      </c>
      <c r="BM68" s="2">
        <v>205</v>
      </c>
      <c r="BN68" s="2">
        <v>402</v>
      </c>
      <c r="BO68" s="2" t="s">
        <v>118</v>
      </c>
      <c r="BP68" s="33" t="s">
        <v>609</v>
      </c>
      <c r="BQ68" s="2">
        <f t="shared" si="115"/>
        <v>15</v>
      </c>
      <c r="BR68" s="2">
        <f>IF(BM68="","",IFERROR(VLOOKUP(BJ68,segéd!T:U,2,FALSE),"x"))</f>
        <v>7</v>
      </c>
      <c r="BS68" s="2">
        <f>IF(BN68="","",IFERROR(VLOOKUP(BJ68,segéd!O:P,2,FALSE),"x"))</f>
        <v>8</v>
      </c>
      <c r="BU68" s="2"/>
      <c r="BV68" s="2"/>
      <c r="BX68" s="2"/>
      <c r="CH68" s="2">
        <v>6</v>
      </c>
      <c r="CQ68" s="2"/>
      <c r="CR68" s="2"/>
      <c r="DA68" s="2">
        <v>7</v>
      </c>
    </row>
    <row r="69" spans="1:119" ht="15" customHeight="1" x14ac:dyDescent="0.3">
      <c r="A69" t="str">
        <f t="shared" si="58"/>
        <v>2109054</v>
      </c>
      <c r="B69" t="str">
        <f t="shared" si="59"/>
        <v>Gazdasági és versenyjog - Zalahegyi Zoltán (web) 6</v>
      </c>
      <c r="C69" t="str">
        <f t="shared" si="60"/>
        <v>9054</v>
      </c>
      <c r="D69" t="str">
        <f t="shared" si="61"/>
        <v xml:space="preserve">Gazdasági és versenyjog - Zalahegyi Zoltán (web) </v>
      </c>
      <c r="E69" t="str">
        <f t="shared" si="62"/>
        <v>Zalahegyi Zoltán9054</v>
      </c>
      <c r="F69" t="str">
        <f t="shared" si="63"/>
        <v>Gazdasági és versenyjog (Bp. 210, web)</v>
      </c>
      <c r="G69" t="str">
        <f t="shared" si="64"/>
        <v/>
      </c>
      <c r="H69" t="str">
        <f t="shared" si="65"/>
        <v/>
      </c>
      <c r="I69" t="str">
        <f t="shared" si="66"/>
        <v/>
      </c>
      <c r="J69" t="str">
        <f t="shared" si="67"/>
        <v>9054</v>
      </c>
      <c r="K69" t="str">
        <f t="shared" si="68"/>
        <v/>
      </c>
      <c r="L69" t="str">
        <f t="shared" si="69"/>
        <v/>
      </c>
      <c r="M69" t="str">
        <f t="shared" si="70"/>
        <v/>
      </c>
      <c r="N69" t="str">
        <f t="shared" si="71"/>
        <v/>
      </c>
      <c r="O69" t="str">
        <f t="shared" si="72"/>
        <v/>
      </c>
      <c r="P69" t="str">
        <f t="shared" si="73"/>
        <v/>
      </c>
      <c r="Q69" t="str">
        <f t="shared" si="74"/>
        <v>9054</v>
      </c>
      <c r="R69" t="str">
        <f t="shared" si="75"/>
        <v/>
      </c>
      <c r="S69" t="str">
        <f t="shared" si="76"/>
        <v/>
      </c>
      <c r="T69" t="str">
        <f t="shared" si="77"/>
        <v/>
      </c>
      <c r="U69" t="str">
        <f t="shared" si="78"/>
        <v/>
      </c>
      <c r="V69" t="str">
        <f t="shared" si="79"/>
        <v/>
      </c>
      <c r="W69" t="str">
        <f t="shared" si="80"/>
        <v/>
      </c>
      <c r="X69" t="str">
        <f t="shared" si="81"/>
        <v/>
      </c>
      <c r="Y69" t="str">
        <f t="shared" si="82"/>
        <v/>
      </c>
      <c r="Z69" t="str">
        <f t="shared" si="83"/>
        <v/>
      </c>
      <c r="AA69" t="str">
        <f t="shared" si="84"/>
        <v>Gazdasági és versenyjog (210, web)</v>
      </c>
      <c r="AB69" t="str">
        <f t="shared" si="85"/>
        <v/>
      </c>
      <c r="AC69" t="str">
        <f t="shared" si="86"/>
        <v/>
      </c>
      <c r="AD69" t="str">
        <f t="shared" si="87"/>
        <v/>
      </c>
      <c r="AE69" t="str">
        <f t="shared" si="88"/>
        <v/>
      </c>
      <c r="AF69" t="str">
        <f t="shared" si="89"/>
        <v/>
      </c>
      <c r="AG69" t="str">
        <f t="shared" si="90"/>
        <v/>
      </c>
      <c r="AH69" t="str">
        <f t="shared" si="91"/>
        <v/>
      </c>
      <c r="AI69" t="str">
        <f t="shared" si="92"/>
        <v/>
      </c>
      <c r="AJ69" t="str">
        <f t="shared" si="93"/>
        <v/>
      </c>
      <c r="AK69" t="str">
        <f t="shared" si="94"/>
        <v/>
      </c>
      <c r="AL69" t="str">
        <f t="shared" si="95"/>
        <v/>
      </c>
      <c r="AM69" t="str">
        <f t="shared" si="96"/>
        <v/>
      </c>
      <c r="AN69" t="str">
        <f t="shared" si="97"/>
        <v/>
      </c>
      <c r="AO69" t="str">
        <f t="shared" si="98"/>
        <v/>
      </c>
      <c r="AP69" t="str">
        <f t="shared" si="99"/>
        <v/>
      </c>
      <c r="AQ69" t="str">
        <f t="shared" si="100"/>
        <v/>
      </c>
      <c r="AR69" t="str">
        <f t="shared" si="101"/>
        <v/>
      </c>
      <c r="AS69" t="str">
        <f t="shared" si="102"/>
        <v/>
      </c>
      <c r="AT69" t="str">
        <f t="shared" si="103"/>
        <v/>
      </c>
      <c r="AU69" t="str">
        <f t="shared" si="104"/>
        <v/>
      </c>
      <c r="AV69" t="str">
        <f t="shared" si="105"/>
        <v/>
      </c>
      <c r="AW69" t="str">
        <f t="shared" si="106"/>
        <v/>
      </c>
      <c r="AX69" t="str">
        <f t="shared" si="107"/>
        <v/>
      </c>
      <c r="AY69" t="str">
        <f t="shared" si="108"/>
        <v/>
      </c>
      <c r="AZ69" t="str">
        <f t="shared" si="109"/>
        <v/>
      </c>
      <c r="BA69" t="str">
        <f t="shared" si="110"/>
        <v/>
      </c>
      <c r="BB69" t="str">
        <f t="shared" si="111"/>
        <v/>
      </c>
      <c r="BC69" t="str">
        <f t="shared" si="112"/>
        <v/>
      </c>
      <c r="BD69" t="str">
        <f t="shared" si="113"/>
        <v/>
      </c>
      <c r="BE69" t="str">
        <f t="shared" si="114"/>
        <v>Gazdasági és versenyjog (, web)</v>
      </c>
      <c r="BF69" s="2">
        <v>905</v>
      </c>
      <c r="BG69" s="2">
        <v>4</v>
      </c>
      <c r="BH69" s="18">
        <f>VLOOKUP(BF69,segéd!$F$9:$G$41,2,FALSE)</f>
        <v>46270</v>
      </c>
      <c r="BI69" s="2" t="str">
        <f>VLOOKUP(BG69,segéd!$F$1:$G$7,2,FALSE)</f>
        <v>13.30-15.00</v>
      </c>
      <c r="BJ69" t="s">
        <v>99</v>
      </c>
      <c r="BK69" s="20" t="s">
        <v>303</v>
      </c>
      <c r="BL69" t="s">
        <v>206</v>
      </c>
      <c r="BM69" s="2">
        <v>210</v>
      </c>
      <c r="BO69" s="2" t="s">
        <v>117</v>
      </c>
      <c r="BP69" s="33" t="s">
        <v>600</v>
      </c>
      <c r="BQ69" s="2">
        <f t="shared" si="115"/>
        <v>6</v>
      </c>
      <c r="BR69" s="2">
        <f>IF(BM69="","",IFERROR(VLOOKUP(BJ69,segéd!T:U,2,FALSE),"x"))</f>
        <v>6</v>
      </c>
      <c r="BS69" s="2" t="str">
        <f>IF(BN69="","",IFERROR(VLOOKUP(BJ69,segéd!O:P,2,FALSE),"x"))</f>
        <v/>
      </c>
      <c r="BU69" s="2"/>
      <c r="BV69" s="2"/>
      <c r="BW69" s="2">
        <v>8</v>
      </c>
      <c r="BX69" s="2"/>
      <c r="CD69" s="2">
        <v>5</v>
      </c>
    </row>
    <row r="70" spans="1:119" ht="15" customHeight="1" x14ac:dyDescent="0.3">
      <c r="A70" t="str">
        <f t="shared" si="58"/>
        <v>9054</v>
      </c>
      <c r="B70" t="str">
        <f t="shared" si="59"/>
        <v xml:space="preserve">Hegesztéstechnológia - Palotai Péter (web) </v>
      </c>
      <c r="C70" t="str">
        <f t="shared" si="60"/>
        <v>39054</v>
      </c>
      <c r="D70" t="str">
        <f t="shared" si="61"/>
        <v>Hegesztéstechnológia - Palotai Péter (web) 6</v>
      </c>
      <c r="E70" t="str">
        <f t="shared" si="62"/>
        <v>Palotai Péter9054</v>
      </c>
      <c r="F70" t="str">
        <f t="shared" si="63"/>
        <v>Hegesztéstechnológia (Tb. 3, web)</v>
      </c>
      <c r="G70" t="str">
        <f t="shared" si="64"/>
        <v/>
      </c>
      <c r="H70" t="str">
        <f t="shared" si="65"/>
        <v/>
      </c>
      <c r="I70" t="str">
        <f t="shared" si="66"/>
        <v/>
      </c>
      <c r="J70" t="str">
        <f t="shared" si="67"/>
        <v/>
      </c>
      <c r="K70" t="str">
        <f t="shared" si="68"/>
        <v/>
      </c>
      <c r="L70" t="str">
        <f t="shared" si="69"/>
        <v/>
      </c>
      <c r="M70" t="str">
        <f t="shared" si="70"/>
        <v/>
      </c>
      <c r="N70" t="str">
        <f t="shared" si="71"/>
        <v/>
      </c>
      <c r="O70" t="str">
        <f t="shared" si="72"/>
        <v/>
      </c>
      <c r="P70" t="str">
        <f t="shared" si="73"/>
        <v/>
      </c>
      <c r="Q70" t="str">
        <f t="shared" si="74"/>
        <v/>
      </c>
      <c r="R70" t="str">
        <f t="shared" si="75"/>
        <v/>
      </c>
      <c r="S70" t="str">
        <f t="shared" si="76"/>
        <v/>
      </c>
      <c r="T70" t="str">
        <f t="shared" si="77"/>
        <v/>
      </c>
      <c r="U70" t="str">
        <f t="shared" si="78"/>
        <v/>
      </c>
      <c r="V70" t="str">
        <f t="shared" si="79"/>
        <v/>
      </c>
      <c r="W70" t="str">
        <f t="shared" si="80"/>
        <v/>
      </c>
      <c r="X70" t="str">
        <f t="shared" si="81"/>
        <v/>
      </c>
      <c r="Y70" t="str">
        <f t="shared" si="82"/>
        <v/>
      </c>
      <c r="Z70" t="str">
        <f t="shared" si="83"/>
        <v/>
      </c>
      <c r="AA70" t="str">
        <f t="shared" si="84"/>
        <v>Hegesztéstechnológia (, web)</v>
      </c>
      <c r="AB70" t="str">
        <f t="shared" si="85"/>
        <v/>
      </c>
      <c r="AC70" t="str">
        <f t="shared" si="86"/>
        <v/>
      </c>
      <c r="AD70" t="str">
        <f t="shared" si="87"/>
        <v/>
      </c>
      <c r="AE70" t="str">
        <f t="shared" si="88"/>
        <v/>
      </c>
      <c r="AF70" t="str">
        <f t="shared" si="89"/>
        <v/>
      </c>
      <c r="AG70" t="str">
        <f t="shared" si="90"/>
        <v/>
      </c>
      <c r="AH70" t="str">
        <f t="shared" si="91"/>
        <v/>
      </c>
      <c r="AI70" t="str">
        <f t="shared" si="92"/>
        <v/>
      </c>
      <c r="AJ70" t="str">
        <f t="shared" si="93"/>
        <v/>
      </c>
      <c r="AK70" t="str">
        <f t="shared" si="94"/>
        <v/>
      </c>
      <c r="AL70" t="str">
        <f t="shared" si="95"/>
        <v/>
      </c>
      <c r="AM70" t="str">
        <f t="shared" si="96"/>
        <v/>
      </c>
      <c r="AN70" t="str">
        <f t="shared" si="97"/>
        <v/>
      </c>
      <c r="AO70" t="str">
        <f t="shared" si="98"/>
        <v/>
      </c>
      <c r="AP70" t="str">
        <f t="shared" si="99"/>
        <v/>
      </c>
      <c r="AQ70" t="str">
        <f t="shared" si="100"/>
        <v/>
      </c>
      <c r="AR70" t="str">
        <f t="shared" si="101"/>
        <v/>
      </c>
      <c r="AS70" t="str">
        <f t="shared" si="102"/>
        <v/>
      </c>
      <c r="AT70" t="str">
        <f t="shared" si="103"/>
        <v/>
      </c>
      <c r="AU70" t="str">
        <f t="shared" si="104"/>
        <v/>
      </c>
      <c r="AV70" t="str">
        <f t="shared" si="105"/>
        <v/>
      </c>
      <c r="AW70" t="str">
        <f t="shared" si="106"/>
        <v/>
      </c>
      <c r="AX70" t="str">
        <f t="shared" si="107"/>
        <v/>
      </c>
      <c r="AY70" t="str">
        <f t="shared" si="108"/>
        <v/>
      </c>
      <c r="AZ70" t="str">
        <f t="shared" si="109"/>
        <v/>
      </c>
      <c r="BA70" t="str">
        <f t="shared" si="110"/>
        <v/>
      </c>
      <c r="BB70" t="str">
        <f t="shared" si="111"/>
        <v/>
      </c>
      <c r="BC70" t="str">
        <f t="shared" si="112"/>
        <v>9054</v>
      </c>
      <c r="BD70" t="str">
        <f t="shared" si="113"/>
        <v/>
      </c>
      <c r="BE70" t="str">
        <f t="shared" si="114"/>
        <v>Hegesztéstechnológia (3, web)</v>
      </c>
      <c r="BF70" s="2">
        <v>905</v>
      </c>
      <c r="BG70" s="2">
        <v>4</v>
      </c>
      <c r="BH70" s="18">
        <f>VLOOKUP(BF70,segéd!$F$9:$G$41,2,FALSE)</f>
        <v>46270</v>
      </c>
      <c r="BI70" s="2" t="str">
        <f>VLOOKUP(BG70,segéd!$F$1:$G$7,2,FALSE)</f>
        <v>13.30-15.00</v>
      </c>
      <c r="BJ70" t="s">
        <v>544</v>
      </c>
      <c r="BK70" s="20" t="s">
        <v>309</v>
      </c>
      <c r="BL70" t="s">
        <v>191</v>
      </c>
      <c r="BM70" s="2"/>
      <c r="BN70" s="2">
        <v>3</v>
      </c>
      <c r="BO70" s="2" t="s">
        <v>117</v>
      </c>
      <c r="BP70" s="33" t="s">
        <v>610</v>
      </c>
      <c r="BQ70" s="2">
        <f t="shared" si="115"/>
        <v>6</v>
      </c>
      <c r="BR70" s="2" t="str">
        <f>IF(BM70="","",IFERROR(VLOOKUP(BJ70,segéd!T:U,2,FALSE),"x"))</f>
        <v/>
      </c>
      <c r="BS70" s="2">
        <f>IF(BN70="","",IFERROR(VLOOKUP(BJ70,segéd!O:P,2,FALSE),"x"))</f>
        <v>6</v>
      </c>
      <c r="BU70" s="2"/>
      <c r="BV70" s="2"/>
      <c r="DO70" s="2">
        <v>5</v>
      </c>
    </row>
    <row r="71" spans="1:119" ht="15" customHeight="1" x14ac:dyDescent="0.3">
      <c r="A71" t="str">
        <f t="shared" si="58"/>
        <v>9054</v>
      </c>
      <c r="B71" t="str">
        <f t="shared" si="59"/>
        <v xml:space="preserve">Informatikai projektsz. (dupla terem) - Böcz Gábor (gépterem, web) </v>
      </c>
      <c r="C71" t="str">
        <f t="shared" si="60"/>
        <v>6059054</v>
      </c>
      <c r="D71" t="str">
        <f t="shared" si="61"/>
        <v xml:space="preserve">Informatikai projektsz. (dupla terem) - Böcz Gábor (gépterem, web) </v>
      </c>
      <c r="E71" t="str">
        <f t="shared" si="62"/>
        <v>Böcz Gábor9054</v>
      </c>
      <c r="F71" t="str">
        <f t="shared" si="63"/>
        <v>Informatikai projektsz. (dupla terem) (Tb. 605, gépterem, web)</v>
      </c>
      <c r="G71" t="str">
        <f t="shared" si="64"/>
        <v/>
      </c>
      <c r="H71" t="str">
        <f t="shared" si="65"/>
        <v/>
      </c>
      <c r="I71" t="str">
        <f t="shared" si="66"/>
        <v/>
      </c>
      <c r="J71" t="str">
        <f t="shared" si="67"/>
        <v/>
      </c>
      <c r="K71" t="str">
        <f t="shared" si="68"/>
        <v/>
      </c>
      <c r="L71" t="str">
        <f t="shared" si="69"/>
        <v/>
      </c>
      <c r="M71" t="str">
        <f t="shared" si="70"/>
        <v/>
      </c>
      <c r="N71" t="str">
        <f t="shared" si="71"/>
        <v/>
      </c>
      <c r="O71" t="str">
        <f t="shared" si="72"/>
        <v/>
      </c>
      <c r="P71" t="str">
        <f t="shared" si="73"/>
        <v/>
      </c>
      <c r="Q71" t="str">
        <f t="shared" si="74"/>
        <v/>
      </c>
      <c r="R71" t="str">
        <f t="shared" si="75"/>
        <v/>
      </c>
      <c r="S71" t="str">
        <f t="shared" si="76"/>
        <v/>
      </c>
      <c r="T71" t="str">
        <f t="shared" si="77"/>
        <v/>
      </c>
      <c r="U71" t="str">
        <f t="shared" si="78"/>
        <v/>
      </c>
      <c r="V71" t="str">
        <f t="shared" si="79"/>
        <v/>
      </c>
      <c r="W71" t="str">
        <f t="shared" si="80"/>
        <v/>
      </c>
      <c r="X71" t="str">
        <f t="shared" si="81"/>
        <v/>
      </c>
      <c r="Y71" t="str">
        <f t="shared" si="82"/>
        <v/>
      </c>
      <c r="Z71" t="str">
        <f t="shared" si="83"/>
        <v/>
      </c>
      <c r="AA71" t="str">
        <f t="shared" si="84"/>
        <v>Informatikai projektsz. (dupla terem) (, gépterem, web)</v>
      </c>
      <c r="AB71" t="str">
        <f t="shared" si="85"/>
        <v/>
      </c>
      <c r="AC71" t="str">
        <f t="shared" si="86"/>
        <v/>
      </c>
      <c r="AD71" t="str">
        <f t="shared" si="87"/>
        <v/>
      </c>
      <c r="AE71" t="str">
        <f t="shared" si="88"/>
        <v/>
      </c>
      <c r="AF71" t="str">
        <f t="shared" si="89"/>
        <v/>
      </c>
      <c r="AG71" t="str">
        <f t="shared" si="90"/>
        <v/>
      </c>
      <c r="AH71" t="str">
        <f t="shared" si="91"/>
        <v/>
      </c>
      <c r="AI71" t="str">
        <f t="shared" si="92"/>
        <v/>
      </c>
      <c r="AJ71" t="str">
        <f t="shared" si="93"/>
        <v/>
      </c>
      <c r="AK71" t="str">
        <f t="shared" si="94"/>
        <v/>
      </c>
      <c r="AL71" t="str">
        <f t="shared" si="95"/>
        <v/>
      </c>
      <c r="AM71" t="str">
        <f t="shared" si="96"/>
        <v/>
      </c>
      <c r="AN71" t="str">
        <f t="shared" si="97"/>
        <v/>
      </c>
      <c r="AO71" t="str">
        <f t="shared" si="98"/>
        <v/>
      </c>
      <c r="AP71" t="str">
        <f t="shared" si="99"/>
        <v/>
      </c>
      <c r="AQ71" t="str">
        <f t="shared" si="100"/>
        <v/>
      </c>
      <c r="AR71" t="str">
        <f t="shared" si="101"/>
        <v/>
      </c>
      <c r="AS71" t="str">
        <f t="shared" si="102"/>
        <v/>
      </c>
      <c r="AT71" t="str">
        <f t="shared" si="103"/>
        <v/>
      </c>
      <c r="AU71" t="str">
        <f t="shared" si="104"/>
        <v/>
      </c>
      <c r="AV71" t="str">
        <f t="shared" si="105"/>
        <v/>
      </c>
      <c r="AW71" t="str">
        <f t="shared" si="106"/>
        <v/>
      </c>
      <c r="AX71" t="str">
        <f t="shared" si="107"/>
        <v/>
      </c>
      <c r="AY71" t="str">
        <f t="shared" si="108"/>
        <v/>
      </c>
      <c r="AZ71" t="str">
        <f t="shared" si="109"/>
        <v/>
      </c>
      <c r="BA71" t="str">
        <f t="shared" si="110"/>
        <v/>
      </c>
      <c r="BB71" t="str">
        <f t="shared" si="111"/>
        <v/>
      </c>
      <c r="BC71" t="str">
        <f t="shared" si="112"/>
        <v/>
      </c>
      <c r="BD71" t="str">
        <f t="shared" si="113"/>
        <v/>
      </c>
      <c r="BE71" t="str">
        <f t="shared" si="114"/>
        <v>Informatikai projektsz. (dupla terem) (605, gépterem, web)</v>
      </c>
      <c r="BF71" s="2">
        <v>905</v>
      </c>
      <c r="BG71" s="2">
        <v>4</v>
      </c>
      <c r="BH71" s="18">
        <f>VLOOKUP(BF71,segéd!$F$9:$G$41,2,FALSE)</f>
        <v>46270</v>
      </c>
      <c r="BI71" s="2" t="str">
        <f>VLOOKUP(BG71,segéd!$F$1:$G$7,2,FALSE)</f>
        <v>13.30-15.00</v>
      </c>
      <c r="BJ71" t="s">
        <v>438</v>
      </c>
      <c r="BK71" s="20" t="s">
        <v>540</v>
      </c>
      <c r="BL71" t="s">
        <v>191</v>
      </c>
      <c r="BM71" s="2"/>
      <c r="BN71" s="2">
        <v>605</v>
      </c>
      <c r="BO71" s="2" t="s">
        <v>216</v>
      </c>
      <c r="BP71" s="33" t="s">
        <v>611</v>
      </c>
      <c r="BQ71" s="2">
        <f t="shared" si="115"/>
        <v>0</v>
      </c>
      <c r="BR71" s="2" t="str">
        <f>IF(BM71="","",IFERROR(VLOOKUP(BJ71,segéd!T:U,2,FALSE),"x"))</f>
        <v/>
      </c>
      <c r="BS71" s="2"/>
      <c r="BU71" s="2"/>
      <c r="BV71" s="2"/>
    </row>
    <row r="72" spans="1:119" ht="15" customHeight="1" x14ac:dyDescent="0.3">
      <c r="A72" t="str">
        <f t="shared" si="58"/>
        <v>9054</v>
      </c>
      <c r="B72" t="str">
        <f t="shared" si="59"/>
        <v xml:space="preserve">Informatikai projektszimuláció - Böcz Gábor (gépterem, web) </v>
      </c>
      <c r="C72" t="str">
        <f t="shared" si="60"/>
        <v>6049054</v>
      </c>
      <c r="D72" t="str">
        <f t="shared" si="61"/>
        <v>Informatikai projektszimuláció - Böcz Gábor (gépterem, web) 39</v>
      </c>
      <c r="E72" t="str">
        <f t="shared" si="62"/>
        <v>Böcz Gábor9054</v>
      </c>
      <c r="F72" t="str">
        <f t="shared" si="63"/>
        <v>Informatikai projektszimuláció (Tb. 604, gépterem, web)</v>
      </c>
      <c r="G72" t="str">
        <f t="shared" si="64"/>
        <v/>
      </c>
      <c r="H72" t="str">
        <f t="shared" si="65"/>
        <v/>
      </c>
      <c r="I72" t="str">
        <f t="shared" si="66"/>
        <v/>
      </c>
      <c r="J72" t="str">
        <f t="shared" si="67"/>
        <v/>
      </c>
      <c r="K72" t="str">
        <f t="shared" si="68"/>
        <v/>
      </c>
      <c r="L72" t="str">
        <f t="shared" si="69"/>
        <v/>
      </c>
      <c r="M72" t="str">
        <f t="shared" si="70"/>
        <v/>
      </c>
      <c r="N72" t="str">
        <f t="shared" si="71"/>
        <v/>
      </c>
      <c r="O72" t="str">
        <f t="shared" si="72"/>
        <v/>
      </c>
      <c r="P72" t="str">
        <f t="shared" si="73"/>
        <v/>
      </c>
      <c r="Q72" t="str">
        <f t="shared" si="74"/>
        <v/>
      </c>
      <c r="R72" t="str">
        <f t="shared" si="75"/>
        <v/>
      </c>
      <c r="S72" t="str">
        <f t="shared" si="76"/>
        <v/>
      </c>
      <c r="T72" t="str">
        <f t="shared" si="77"/>
        <v/>
      </c>
      <c r="U72" t="str">
        <f t="shared" si="78"/>
        <v/>
      </c>
      <c r="V72" t="str">
        <f t="shared" si="79"/>
        <v/>
      </c>
      <c r="W72" t="str">
        <f t="shared" si="80"/>
        <v/>
      </c>
      <c r="X72" t="str">
        <f t="shared" si="81"/>
        <v/>
      </c>
      <c r="Y72" t="str">
        <f t="shared" si="82"/>
        <v/>
      </c>
      <c r="Z72" t="str">
        <f t="shared" si="83"/>
        <v/>
      </c>
      <c r="AA72" t="str">
        <f t="shared" si="84"/>
        <v>Informatikai projektszimuláció (, gépterem, web)</v>
      </c>
      <c r="AB72" t="str">
        <f t="shared" si="85"/>
        <v/>
      </c>
      <c r="AC72" t="str">
        <f t="shared" si="86"/>
        <v/>
      </c>
      <c r="AD72" t="str">
        <f t="shared" si="87"/>
        <v/>
      </c>
      <c r="AE72" t="str">
        <f t="shared" si="88"/>
        <v/>
      </c>
      <c r="AF72" t="str">
        <f t="shared" si="89"/>
        <v/>
      </c>
      <c r="AG72" t="str">
        <f t="shared" si="90"/>
        <v/>
      </c>
      <c r="AH72" t="str">
        <f t="shared" si="91"/>
        <v/>
      </c>
      <c r="AI72" t="str">
        <f t="shared" si="92"/>
        <v/>
      </c>
      <c r="AJ72" t="str">
        <f t="shared" si="93"/>
        <v/>
      </c>
      <c r="AK72" t="str">
        <f t="shared" si="94"/>
        <v/>
      </c>
      <c r="AL72" t="str">
        <f t="shared" si="95"/>
        <v/>
      </c>
      <c r="AM72" t="str">
        <f t="shared" si="96"/>
        <v/>
      </c>
      <c r="AN72" t="str">
        <f t="shared" si="97"/>
        <v/>
      </c>
      <c r="AO72" t="str">
        <f t="shared" si="98"/>
        <v/>
      </c>
      <c r="AP72" t="str">
        <f t="shared" si="99"/>
        <v/>
      </c>
      <c r="AQ72" t="str">
        <f t="shared" si="100"/>
        <v/>
      </c>
      <c r="AR72" t="str">
        <f t="shared" si="101"/>
        <v/>
      </c>
      <c r="AS72" t="str">
        <f t="shared" si="102"/>
        <v/>
      </c>
      <c r="AT72" t="str">
        <f t="shared" si="103"/>
        <v>9054</v>
      </c>
      <c r="AU72" t="str">
        <f t="shared" si="104"/>
        <v/>
      </c>
      <c r="AV72" t="str">
        <f t="shared" si="105"/>
        <v>9054</v>
      </c>
      <c r="AW72" t="str">
        <f t="shared" si="106"/>
        <v/>
      </c>
      <c r="AX72" t="str">
        <f t="shared" si="107"/>
        <v/>
      </c>
      <c r="AY72" t="str">
        <f t="shared" si="108"/>
        <v/>
      </c>
      <c r="AZ72" t="str">
        <f t="shared" si="109"/>
        <v/>
      </c>
      <c r="BA72" t="str">
        <f t="shared" si="110"/>
        <v/>
      </c>
      <c r="BB72" t="str">
        <f t="shared" si="111"/>
        <v/>
      </c>
      <c r="BC72" t="str">
        <f t="shared" si="112"/>
        <v/>
      </c>
      <c r="BD72" t="str">
        <f t="shared" si="113"/>
        <v/>
      </c>
      <c r="BE72" t="str">
        <f t="shared" si="114"/>
        <v>Informatikai projektszimuláció (604, gépterem, web)</v>
      </c>
      <c r="BF72" s="2">
        <v>905</v>
      </c>
      <c r="BG72" s="2">
        <v>4</v>
      </c>
      <c r="BH72" s="18">
        <f>VLOOKUP(BF72,segéd!$F$9:$G$41,2,FALSE)</f>
        <v>46270</v>
      </c>
      <c r="BI72" s="2" t="str">
        <f>VLOOKUP(BG72,segéd!$F$1:$G$7,2,FALSE)</f>
        <v>13.30-15.00</v>
      </c>
      <c r="BJ72" t="s">
        <v>234</v>
      </c>
      <c r="BK72" s="20" t="s">
        <v>540</v>
      </c>
      <c r="BL72" t="s">
        <v>191</v>
      </c>
      <c r="BM72" s="2"/>
      <c r="BN72" s="2">
        <v>604</v>
      </c>
      <c r="BO72" s="2" t="s">
        <v>216</v>
      </c>
      <c r="BP72" s="33" t="s">
        <v>611</v>
      </c>
      <c r="BQ72" s="2">
        <f t="shared" si="115"/>
        <v>39</v>
      </c>
      <c r="BR72" s="2" t="str">
        <f>IF(BM72="","",IFERROR(VLOOKUP(BJ72,segéd!T:U,2,FALSE),"x"))</f>
        <v/>
      </c>
      <c r="BS72" s="2">
        <f>IF(BN72="","",IFERROR(VLOOKUP(BJ72,segéd!O:P,2,FALSE),"x"))</f>
        <v>39</v>
      </c>
      <c r="BU72" s="2"/>
      <c r="BV72" s="2"/>
      <c r="DF72" s="2">
        <v>27</v>
      </c>
      <c r="DH72" s="2">
        <v>13</v>
      </c>
    </row>
    <row r="73" spans="1:119" ht="15" customHeight="1" x14ac:dyDescent="0.3">
      <c r="A73" t="str">
        <f t="shared" si="58"/>
        <v>2069054</v>
      </c>
      <c r="B73" t="str">
        <f t="shared" si="59"/>
        <v>Innováció-menedzsment alapjai - Peredy Zoltán (Tb.-ről web) 9</v>
      </c>
      <c r="C73" t="str">
        <f t="shared" si="60"/>
        <v>2179054</v>
      </c>
      <c r="D73" t="str">
        <f t="shared" si="61"/>
        <v>Innováció-menedzsment alapjai - Peredy Zoltán (Tb.-ről web) 6</v>
      </c>
      <c r="E73" t="str">
        <f t="shared" si="62"/>
        <v>Peredy Zoltán9054</v>
      </c>
      <c r="F73" t="str">
        <f t="shared" si="63"/>
        <v>Innováció-menedzsment alapjai (Tb. 217, Tb.-ről web)</v>
      </c>
      <c r="G73" t="str">
        <f t="shared" si="64"/>
        <v/>
      </c>
      <c r="H73" t="str">
        <f t="shared" si="65"/>
        <v/>
      </c>
      <c r="I73" t="str">
        <f t="shared" si="66"/>
        <v/>
      </c>
      <c r="J73" t="str">
        <f t="shared" si="67"/>
        <v/>
      </c>
      <c r="K73" t="str">
        <f t="shared" si="68"/>
        <v/>
      </c>
      <c r="L73" t="str">
        <f t="shared" si="69"/>
        <v/>
      </c>
      <c r="M73" t="str">
        <f t="shared" si="70"/>
        <v/>
      </c>
      <c r="N73" t="str">
        <f t="shared" si="71"/>
        <v/>
      </c>
      <c r="O73" t="str">
        <f t="shared" si="72"/>
        <v/>
      </c>
      <c r="P73" t="str">
        <f t="shared" si="73"/>
        <v/>
      </c>
      <c r="Q73" t="str">
        <f t="shared" si="74"/>
        <v/>
      </c>
      <c r="R73" t="str">
        <f t="shared" si="75"/>
        <v/>
      </c>
      <c r="S73" t="str">
        <f t="shared" si="76"/>
        <v/>
      </c>
      <c r="T73" t="str">
        <f t="shared" si="77"/>
        <v>9054</v>
      </c>
      <c r="U73" t="str">
        <f t="shared" si="78"/>
        <v/>
      </c>
      <c r="V73" t="str">
        <f t="shared" si="79"/>
        <v/>
      </c>
      <c r="W73" t="str">
        <f t="shared" si="80"/>
        <v/>
      </c>
      <c r="X73" t="str">
        <f t="shared" si="81"/>
        <v/>
      </c>
      <c r="Y73" t="str">
        <f t="shared" si="82"/>
        <v/>
      </c>
      <c r="Z73" t="str">
        <f t="shared" si="83"/>
        <v/>
      </c>
      <c r="AA73" t="str">
        <f t="shared" si="84"/>
        <v>Innováció-menedzsment alapjai (206, Tb.-ről web)</v>
      </c>
      <c r="AB73" t="str">
        <f t="shared" si="85"/>
        <v/>
      </c>
      <c r="AC73" t="str">
        <f t="shared" si="86"/>
        <v/>
      </c>
      <c r="AD73" t="str">
        <f t="shared" si="87"/>
        <v/>
      </c>
      <c r="AE73" t="str">
        <f t="shared" si="88"/>
        <v/>
      </c>
      <c r="AF73" t="str">
        <f t="shared" si="89"/>
        <v/>
      </c>
      <c r="AG73" t="str">
        <f t="shared" si="90"/>
        <v/>
      </c>
      <c r="AH73" t="str">
        <f t="shared" si="91"/>
        <v/>
      </c>
      <c r="AI73" t="str">
        <f t="shared" si="92"/>
        <v/>
      </c>
      <c r="AJ73" t="str">
        <f t="shared" si="93"/>
        <v/>
      </c>
      <c r="AK73" t="str">
        <f t="shared" si="94"/>
        <v/>
      </c>
      <c r="AL73" t="str">
        <f t="shared" si="95"/>
        <v/>
      </c>
      <c r="AM73" t="str">
        <f t="shared" si="96"/>
        <v/>
      </c>
      <c r="AN73" t="str">
        <f t="shared" si="97"/>
        <v>9054</v>
      </c>
      <c r="AO73" t="str">
        <f t="shared" si="98"/>
        <v/>
      </c>
      <c r="AP73" t="str">
        <f t="shared" si="99"/>
        <v/>
      </c>
      <c r="AQ73" t="str">
        <f t="shared" si="100"/>
        <v/>
      </c>
      <c r="AR73" t="str">
        <f t="shared" si="101"/>
        <v/>
      </c>
      <c r="AS73" t="str">
        <f t="shared" si="102"/>
        <v/>
      </c>
      <c r="AT73" t="str">
        <f t="shared" si="103"/>
        <v/>
      </c>
      <c r="AU73" t="str">
        <f t="shared" si="104"/>
        <v/>
      </c>
      <c r="AV73" t="str">
        <f t="shared" si="105"/>
        <v/>
      </c>
      <c r="AW73" t="str">
        <f t="shared" si="106"/>
        <v/>
      </c>
      <c r="AX73" t="str">
        <f t="shared" si="107"/>
        <v/>
      </c>
      <c r="AY73" t="str">
        <f t="shared" si="108"/>
        <v/>
      </c>
      <c r="AZ73" t="str">
        <f t="shared" si="109"/>
        <v/>
      </c>
      <c r="BA73" t="str">
        <f t="shared" si="110"/>
        <v/>
      </c>
      <c r="BB73" t="str">
        <f t="shared" si="111"/>
        <v/>
      </c>
      <c r="BC73" t="str">
        <f t="shared" si="112"/>
        <v/>
      </c>
      <c r="BD73" t="str">
        <f t="shared" si="113"/>
        <v/>
      </c>
      <c r="BE73" t="str">
        <f t="shared" si="114"/>
        <v>Innováció-menedzsment alapjai (217, Tb.-ről web)</v>
      </c>
      <c r="BF73" s="2">
        <v>905</v>
      </c>
      <c r="BG73" s="2">
        <v>4</v>
      </c>
      <c r="BH73" s="18">
        <f>VLOOKUP(BF73,segéd!$F$9:$G$41,2,FALSE)</f>
        <v>46270</v>
      </c>
      <c r="BI73" s="2" t="str">
        <f>VLOOKUP(BG73,segéd!$F$1:$G$7,2,FALSE)</f>
        <v>13.30-15.00</v>
      </c>
      <c r="BJ73" t="s">
        <v>142</v>
      </c>
      <c r="BK73" s="20" t="s">
        <v>141</v>
      </c>
      <c r="BL73" t="s">
        <v>192</v>
      </c>
      <c r="BM73" s="2">
        <v>206</v>
      </c>
      <c r="BN73" s="2">
        <v>217</v>
      </c>
      <c r="BO73" s="2" t="s">
        <v>119</v>
      </c>
      <c r="BP73" s="33" t="s">
        <v>612</v>
      </c>
      <c r="BQ73" s="2">
        <f t="shared" si="115"/>
        <v>15</v>
      </c>
      <c r="BR73" s="2">
        <f>IF(BM73="","",IFERROR(VLOOKUP(BJ73,segéd!T:U,2,FALSE),"x"))</f>
        <v>9</v>
      </c>
      <c r="BS73" s="2">
        <f>IF(BN73="","",IFERROR(VLOOKUP(BJ73,segéd!O:P,2,FALSE),"x"))</f>
        <v>6</v>
      </c>
      <c r="BU73" s="2"/>
      <c r="BV73" s="2"/>
      <c r="BX73" s="2"/>
      <c r="CG73" s="2">
        <v>6</v>
      </c>
      <c r="CZ73" s="2">
        <v>3</v>
      </c>
    </row>
    <row r="74" spans="1:119" ht="15" customHeight="1" x14ac:dyDescent="0.3">
      <c r="A74" t="str">
        <f t="shared" si="58"/>
        <v>2099054</v>
      </c>
      <c r="B74" t="str">
        <f t="shared" si="59"/>
        <v>Költségelemzés és árképzés - Menner Petra (Bp.-ről web) 21</v>
      </c>
      <c r="C74" t="str">
        <f t="shared" si="60"/>
        <v>4039054</v>
      </c>
      <c r="D74" t="str">
        <f t="shared" si="61"/>
        <v>Költségelemzés és árképzés - Menner Petra (Bp.-ről web) 18</v>
      </c>
      <c r="E74" t="str">
        <f t="shared" si="62"/>
        <v>Menner Petra9054</v>
      </c>
      <c r="F74" t="str">
        <f t="shared" si="63"/>
        <v>Költségelemzés és árképzés (Bp. 209, Bp.-ről web)</v>
      </c>
      <c r="G74" t="str">
        <f t="shared" si="64"/>
        <v/>
      </c>
      <c r="H74" t="str">
        <f t="shared" si="65"/>
        <v/>
      </c>
      <c r="I74" t="str">
        <f t="shared" si="66"/>
        <v/>
      </c>
      <c r="J74" t="str">
        <f t="shared" si="67"/>
        <v/>
      </c>
      <c r="K74" t="str">
        <f t="shared" si="68"/>
        <v/>
      </c>
      <c r="L74" t="str">
        <f t="shared" si="69"/>
        <v/>
      </c>
      <c r="M74" t="str">
        <f t="shared" si="70"/>
        <v/>
      </c>
      <c r="N74" t="str">
        <f t="shared" si="71"/>
        <v/>
      </c>
      <c r="O74" t="str">
        <f t="shared" si="72"/>
        <v/>
      </c>
      <c r="P74" t="str">
        <f t="shared" si="73"/>
        <v/>
      </c>
      <c r="Q74" t="str">
        <f t="shared" si="74"/>
        <v/>
      </c>
      <c r="R74" t="str">
        <f t="shared" si="75"/>
        <v/>
      </c>
      <c r="S74" t="str">
        <f t="shared" si="76"/>
        <v/>
      </c>
      <c r="T74" t="str">
        <f t="shared" si="77"/>
        <v/>
      </c>
      <c r="U74" t="str">
        <f t="shared" si="78"/>
        <v/>
      </c>
      <c r="V74" t="str">
        <f t="shared" si="79"/>
        <v/>
      </c>
      <c r="W74" t="str">
        <f t="shared" si="80"/>
        <v>9054</v>
      </c>
      <c r="X74" t="str">
        <f t="shared" si="81"/>
        <v>9054</v>
      </c>
      <c r="Y74" t="str">
        <f t="shared" si="82"/>
        <v>9054</v>
      </c>
      <c r="Z74" t="str">
        <f t="shared" si="83"/>
        <v/>
      </c>
      <c r="AA74" t="str">
        <f t="shared" si="84"/>
        <v>Költségelemzés és árképzés (209, Bp.-ről web)</v>
      </c>
      <c r="AB74" t="str">
        <f t="shared" si="85"/>
        <v/>
      </c>
      <c r="AC74" t="str">
        <f t="shared" si="86"/>
        <v/>
      </c>
      <c r="AD74" t="str">
        <f t="shared" si="87"/>
        <v/>
      </c>
      <c r="AE74" t="str">
        <f t="shared" si="88"/>
        <v/>
      </c>
      <c r="AF74" t="str">
        <f t="shared" si="89"/>
        <v/>
      </c>
      <c r="AG74" t="str">
        <f t="shared" si="90"/>
        <v/>
      </c>
      <c r="AH74" t="str">
        <f t="shared" si="91"/>
        <v/>
      </c>
      <c r="AI74" t="str">
        <f t="shared" si="92"/>
        <v/>
      </c>
      <c r="AJ74" t="str">
        <f t="shared" si="93"/>
        <v/>
      </c>
      <c r="AK74" t="str">
        <f t="shared" si="94"/>
        <v/>
      </c>
      <c r="AL74" t="str">
        <f t="shared" si="95"/>
        <v/>
      </c>
      <c r="AM74" t="str">
        <f t="shared" si="96"/>
        <v/>
      </c>
      <c r="AN74" t="str">
        <f t="shared" si="97"/>
        <v/>
      </c>
      <c r="AO74" t="str">
        <f t="shared" si="98"/>
        <v/>
      </c>
      <c r="AP74" t="str">
        <f t="shared" si="99"/>
        <v/>
      </c>
      <c r="AQ74" t="str">
        <f t="shared" si="100"/>
        <v>9054</v>
      </c>
      <c r="AR74" t="str">
        <f t="shared" si="101"/>
        <v>9054</v>
      </c>
      <c r="AS74" t="str">
        <f t="shared" si="102"/>
        <v>9054</v>
      </c>
      <c r="AT74" t="str">
        <f t="shared" si="103"/>
        <v/>
      </c>
      <c r="AU74" t="str">
        <f t="shared" si="104"/>
        <v/>
      </c>
      <c r="AV74" t="str">
        <f t="shared" si="105"/>
        <v/>
      </c>
      <c r="AW74" t="str">
        <f t="shared" si="106"/>
        <v/>
      </c>
      <c r="AX74" t="str">
        <f t="shared" si="107"/>
        <v/>
      </c>
      <c r="AY74" t="str">
        <f t="shared" si="108"/>
        <v/>
      </c>
      <c r="AZ74" t="str">
        <f t="shared" si="109"/>
        <v/>
      </c>
      <c r="BA74" t="str">
        <f t="shared" si="110"/>
        <v/>
      </c>
      <c r="BB74" t="str">
        <f t="shared" si="111"/>
        <v/>
      </c>
      <c r="BC74" t="str">
        <f t="shared" si="112"/>
        <v/>
      </c>
      <c r="BD74" t="str">
        <f t="shared" si="113"/>
        <v/>
      </c>
      <c r="BE74" t="str">
        <f t="shared" si="114"/>
        <v>Költségelemzés és árképzés (403, Bp.-ről web)</v>
      </c>
      <c r="BF74" s="2">
        <v>905</v>
      </c>
      <c r="BG74" s="2">
        <v>4</v>
      </c>
      <c r="BH74" s="18">
        <f>VLOOKUP(BF74,segéd!$F$9:$G$41,2,FALSE)</f>
        <v>46270</v>
      </c>
      <c r="BI74" s="2" t="str">
        <f>VLOOKUP(BG74,segéd!$F$1:$G$7,2,FALSE)</f>
        <v>13.30-15.00</v>
      </c>
      <c r="BJ74" t="s">
        <v>196</v>
      </c>
      <c r="BK74" s="20" t="s">
        <v>567</v>
      </c>
      <c r="BL74" t="s">
        <v>192</v>
      </c>
      <c r="BM74" s="2">
        <v>209</v>
      </c>
      <c r="BN74" s="2">
        <v>403</v>
      </c>
      <c r="BO74" s="2" t="s">
        <v>118</v>
      </c>
      <c r="BP74" s="33" t="s">
        <v>618</v>
      </c>
      <c r="BQ74" s="2">
        <f t="shared" si="115"/>
        <v>39</v>
      </c>
      <c r="BR74" s="2">
        <f>IF(BM74="","",IFERROR(VLOOKUP(BJ74,segéd!T:U,2,FALSE),"x"))</f>
        <v>21</v>
      </c>
      <c r="BS74" s="2">
        <f>IF(BN74="","",IFERROR(VLOOKUP(BJ74,segéd!O:P,2,FALSE),"x"))</f>
        <v>18</v>
      </c>
      <c r="BU74" s="2"/>
      <c r="BV74" s="2"/>
      <c r="BX74" s="2"/>
      <c r="CJ74" s="2">
        <v>6</v>
      </c>
      <c r="CK74" s="2">
        <v>13</v>
      </c>
      <c r="CL74" s="2">
        <v>4</v>
      </c>
      <c r="DC74" s="2">
        <v>3</v>
      </c>
      <c r="DD74" s="2">
        <v>2</v>
      </c>
      <c r="DE74" s="2">
        <v>6</v>
      </c>
    </row>
    <row r="75" spans="1:119" ht="15" customHeight="1" x14ac:dyDescent="0.3">
      <c r="A75" t="str">
        <f t="shared" si="58"/>
        <v>2179054</v>
      </c>
      <c r="B75" t="str">
        <f t="shared" si="59"/>
        <v>Körforgásos szemléletű hull. - Nagy Judit (web) 14</v>
      </c>
      <c r="C75" t="str">
        <f t="shared" si="60"/>
        <v>9054</v>
      </c>
      <c r="D75" t="str">
        <f t="shared" si="61"/>
        <v xml:space="preserve">Körforgásos szemléletű hull. - Nagy Judit (web) </v>
      </c>
      <c r="E75" t="str">
        <f t="shared" si="62"/>
        <v>Nagy Judit9054</v>
      </c>
      <c r="F75" t="str">
        <f t="shared" si="63"/>
        <v>Körforgásos szemléletű hull. (Bp. 217, web)</v>
      </c>
      <c r="G75" t="str">
        <f t="shared" si="64"/>
        <v/>
      </c>
      <c r="H75" t="str">
        <f t="shared" si="65"/>
        <v/>
      </c>
      <c r="I75" t="str">
        <f t="shared" si="66"/>
        <v/>
      </c>
      <c r="J75" t="str">
        <f t="shared" si="67"/>
        <v/>
      </c>
      <c r="K75" t="str">
        <f t="shared" si="68"/>
        <v/>
      </c>
      <c r="L75" t="str">
        <f t="shared" si="69"/>
        <v/>
      </c>
      <c r="M75" t="str">
        <f t="shared" si="70"/>
        <v/>
      </c>
      <c r="N75" t="str">
        <f t="shared" si="71"/>
        <v/>
      </c>
      <c r="O75" t="str">
        <f t="shared" si="72"/>
        <v/>
      </c>
      <c r="P75" t="str">
        <f t="shared" si="73"/>
        <v/>
      </c>
      <c r="Q75" t="str">
        <f t="shared" si="74"/>
        <v/>
      </c>
      <c r="R75" t="str">
        <f t="shared" si="75"/>
        <v/>
      </c>
      <c r="S75" t="str">
        <f t="shared" si="76"/>
        <v>9054</v>
      </c>
      <c r="T75" t="str">
        <f t="shared" si="77"/>
        <v/>
      </c>
      <c r="U75" t="str">
        <f t="shared" si="78"/>
        <v/>
      </c>
      <c r="V75" t="str">
        <f t="shared" si="79"/>
        <v/>
      </c>
      <c r="W75" t="str">
        <f t="shared" si="80"/>
        <v/>
      </c>
      <c r="X75" t="str">
        <f t="shared" si="81"/>
        <v/>
      </c>
      <c r="Y75" t="str">
        <f t="shared" si="82"/>
        <v/>
      </c>
      <c r="Z75" t="str">
        <f t="shared" si="83"/>
        <v/>
      </c>
      <c r="AA75" t="str">
        <f t="shared" si="84"/>
        <v>Körforgásos szemléletű hull. (217, web)</v>
      </c>
      <c r="AB75" t="str">
        <f t="shared" si="85"/>
        <v/>
      </c>
      <c r="AC75" t="str">
        <f t="shared" si="86"/>
        <v/>
      </c>
      <c r="AD75" t="str">
        <f t="shared" si="87"/>
        <v/>
      </c>
      <c r="AE75" t="str">
        <f t="shared" si="88"/>
        <v/>
      </c>
      <c r="AF75" t="str">
        <f t="shared" si="89"/>
        <v/>
      </c>
      <c r="AG75" t="str">
        <f t="shared" si="90"/>
        <v/>
      </c>
      <c r="AH75" t="str">
        <f t="shared" si="91"/>
        <v/>
      </c>
      <c r="AI75" t="str">
        <f t="shared" si="92"/>
        <v/>
      </c>
      <c r="AJ75" t="str">
        <f t="shared" si="93"/>
        <v/>
      </c>
      <c r="AK75" t="str">
        <f t="shared" si="94"/>
        <v/>
      </c>
      <c r="AL75" t="str">
        <f t="shared" si="95"/>
        <v/>
      </c>
      <c r="AM75" t="str">
        <f t="shared" si="96"/>
        <v/>
      </c>
      <c r="AN75" t="str">
        <f t="shared" si="97"/>
        <v/>
      </c>
      <c r="AO75" t="str">
        <f t="shared" si="98"/>
        <v/>
      </c>
      <c r="AP75" t="str">
        <f t="shared" si="99"/>
        <v/>
      </c>
      <c r="AQ75" t="str">
        <f t="shared" si="100"/>
        <v/>
      </c>
      <c r="AR75" t="str">
        <f t="shared" si="101"/>
        <v/>
      </c>
      <c r="AS75" t="str">
        <f t="shared" si="102"/>
        <v/>
      </c>
      <c r="AT75" t="str">
        <f t="shared" si="103"/>
        <v/>
      </c>
      <c r="AU75" t="str">
        <f t="shared" si="104"/>
        <v/>
      </c>
      <c r="AV75" t="str">
        <f t="shared" si="105"/>
        <v/>
      </c>
      <c r="AW75" t="str">
        <f t="shared" si="106"/>
        <v/>
      </c>
      <c r="AX75" t="str">
        <f t="shared" si="107"/>
        <v/>
      </c>
      <c r="AY75" t="str">
        <f t="shared" si="108"/>
        <v/>
      </c>
      <c r="AZ75" t="str">
        <f t="shared" si="109"/>
        <v/>
      </c>
      <c r="BA75" t="str">
        <f t="shared" si="110"/>
        <v/>
      </c>
      <c r="BB75" t="str">
        <f t="shared" si="111"/>
        <v/>
      </c>
      <c r="BC75" t="str">
        <f t="shared" si="112"/>
        <v/>
      </c>
      <c r="BD75" t="str">
        <f t="shared" si="113"/>
        <v/>
      </c>
      <c r="BE75" t="str">
        <f t="shared" si="114"/>
        <v>Körforgásos szemléletű hull. (, web)</v>
      </c>
      <c r="BF75" s="2">
        <v>905</v>
      </c>
      <c r="BG75" s="2">
        <v>4</v>
      </c>
      <c r="BH75" s="18">
        <f>VLOOKUP(BF75,segéd!$F$9:$G$41,2,FALSE)</f>
        <v>46270</v>
      </c>
      <c r="BI75" s="2" t="str">
        <f>VLOOKUP(BG75,segéd!$F$1:$G$7,2,FALSE)</f>
        <v>13.30-15.00</v>
      </c>
      <c r="BJ75" t="s">
        <v>529</v>
      </c>
      <c r="BK75" s="20" t="s">
        <v>418</v>
      </c>
      <c r="BL75" t="s">
        <v>206</v>
      </c>
      <c r="BM75" s="2">
        <v>217</v>
      </c>
      <c r="BO75" s="2" t="s">
        <v>117</v>
      </c>
      <c r="BP75" s="33" t="s">
        <v>619</v>
      </c>
      <c r="BQ75" s="2">
        <f t="shared" si="115"/>
        <v>14</v>
      </c>
      <c r="BR75" s="2">
        <f>IF(BM75="","",IFERROR(VLOOKUP(BJ75,segéd!T:U,2,FALSE),"x"))</f>
        <v>14</v>
      </c>
      <c r="BS75" s="2" t="str">
        <f>IF(BN75="","",IFERROR(VLOOKUP(BJ75,segéd!O:P,2,FALSE),"x"))</f>
        <v/>
      </c>
      <c r="BT75" s="2"/>
      <c r="BU75" s="2"/>
      <c r="BV75" s="2"/>
      <c r="BX75" s="2"/>
      <c r="CF75" s="2">
        <v>11</v>
      </c>
      <c r="CQ75" s="2"/>
      <c r="CR75" s="2"/>
    </row>
    <row r="76" spans="1:119" ht="15" customHeight="1" x14ac:dyDescent="0.3">
      <c r="A76" t="str">
        <f t="shared" si="58"/>
        <v>2019054</v>
      </c>
      <c r="B76" t="str">
        <f t="shared" si="59"/>
        <v>Marketing - Néveri Varagya Szilvia (web) 115</v>
      </c>
      <c r="C76" t="str">
        <f t="shared" si="60"/>
        <v>9054</v>
      </c>
      <c r="D76" t="str">
        <f t="shared" si="61"/>
        <v xml:space="preserve">Marketing - Néveri Varagya Szilvia (web) </v>
      </c>
      <c r="E76" t="str">
        <f t="shared" si="62"/>
        <v>Néveri Varagya Szilvia9054</v>
      </c>
      <c r="F76" t="str">
        <f t="shared" si="63"/>
        <v>Marketing (Bp. 201, web)</v>
      </c>
      <c r="G76" t="str">
        <f t="shared" si="64"/>
        <v>9054</v>
      </c>
      <c r="H76" t="str">
        <f t="shared" si="65"/>
        <v>9054</v>
      </c>
      <c r="I76" t="str">
        <f t="shared" si="66"/>
        <v>9054</v>
      </c>
      <c r="J76" t="str">
        <f t="shared" si="67"/>
        <v/>
      </c>
      <c r="K76" t="str">
        <f t="shared" si="68"/>
        <v/>
      </c>
      <c r="L76" t="str">
        <f t="shared" si="69"/>
        <v/>
      </c>
      <c r="M76" t="str">
        <f t="shared" si="70"/>
        <v/>
      </c>
      <c r="N76" t="str">
        <f t="shared" si="71"/>
        <v/>
      </c>
      <c r="O76" t="str">
        <f t="shared" si="72"/>
        <v/>
      </c>
      <c r="P76" t="str">
        <f t="shared" si="73"/>
        <v/>
      </c>
      <c r="Q76" t="str">
        <f t="shared" si="74"/>
        <v/>
      </c>
      <c r="R76" t="str">
        <f t="shared" si="75"/>
        <v/>
      </c>
      <c r="S76" t="str">
        <f t="shared" si="76"/>
        <v/>
      </c>
      <c r="T76" t="str">
        <f t="shared" si="77"/>
        <v/>
      </c>
      <c r="U76" t="str">
        <f t="shared" si="78"/>
        <v/>
      </c>
      <c r="V76" t="str">
        <f t="shared" si="79"/>
        <v/>
      </c>
      <c r="W76" t="str">
        <f t="shared" si="80"/>
        <v/>
      </c>
      <c r="X76" t="str">
        <f t="shared" si="81"/>
        <v/>
      </c>
      <c r="Y76" t="str">
        <f t="shared" si="82"/>
        <v/>
      </c>
      <c r="Z76" t="str">
        <f t="shared" si="83"/>
        <v/>
      </c>
      <c r="AA76" t="str">
        <f t="shared" si="84"/>
        <v>Marketing (201, web)</v>
      </c>
      <c r="AB76" t="str">
        <f t="shared" si="85"/>
        <v/>
      </c>
      <c r="AC76" t="str">
        <f t="shared" si="86"/>
        <v/>
      </c>
      <c r="AD76" t="str">
        <f t="shared" si="87"/>
        <v/>
      </c>
      <c r="AE76" t="str">
        <f t="shared" si="88"/>
        <v/>
      </c>
      <c r="AF76" t="str">
        <f t="shared" si="89"/>
        <v/>
      </c>
      <c r="AG76" t="str">
        <f t="shared" si="90"/>
        <v/>
      </c>
      <c r="AH76" t="str">
        <f t="shared" si="91"/>
        <v/>
      </c>
      <c r="AI76" t="str">
        <f t="shared" si="92"/>
        <v/>
      </c>
      <c r="AJ76" t="str">
        <f t="shared" si="93"/>
        <v/>
      </c>
      <c r="AK76" t="str">
        <f t="shared" si="94"/>
        <v/>
      </c>
      <c r="AL76" t="str">
        <f t="shared" si="95"/>
        <v/>
      </c>
      <c r="AM76" t="str">
        <f t="shared" si="96"/>
        <v/>
      </c>
      <c r="AN76" t="str">
        <f t="shared" si="97"/>
        <v/>
      </c>
      <c r="AO76" t="str">
        <f t="shared" si="98"/>
        <v/>
      </c>
      <c r="AP76" t="str">
        <f t="shared" si="99"/>
        <v/>
      </c>
      <c r="AQ76" t="str">
        <f t="shared" si="100"/>
        <v/>
      </c>
      <c r="AR76" t="str">
        <f t="shared" si="101"/>
        <v/>
      </c>
      <c r="AS76" t="str">
        <f t="shared" si="102"/>
        <v/>
      </c>
      <c r="AT76" t="str">
        <f t="shared" si="103"/>
        <v/>
      </c>
      <c r="AU76" t="str">
        <f t="shared" si="104"/>
        <v/>
      </c>
      <c r="AV76" t="str">
        <f t="shared" si="105"/>
        <v/>
      </c>
      <c r="AW76" t="str">
        <f t="shared" si="106"/>
        <v/>
      </c>
      <c r="AX76" t="str">
        <f t="shared" si="107"/>
        <v/>
      </c>
      <c r="AY76" t="str">
        <f t="shared" si="108"/>
        <v/>
      </c>
      <c r="AZ76" t="str">
        <f t="shared" si="109"/>
        <v/>
      </c>
      <c r="BA76" t="str">
        <f t="shared" si="110"/>
        <v/>
      </c>
      <c r="BB76" t="str">
        <f t="shared" si="111"/>
        <v/>
      </c>
      <c r="BC76" t="str">
        <f t="shared" si="112"/>
        <v/>
      </c>
      <c r="BD76" t="str">
        <f t="shared" si="113"/>
        <v/>
      </c>
      <c r="BE76" t="str">
        <f t="shared" si="114"/>
        <v>Marketing (, web)</v>
      </c>
      <c r="BF76" s="2">
        <v>905</v>
      </c>
      <c r="BG76" s="2">
        <v>4</v>
      </c>
      <c r="BH76" s="18">
        <f>VLOOKUP(BF76,segéd!$F$9:$G$41,2,FALSE)</f>
        <v>46270</v>
      </c>
      <c r="BI76" s="2" t="str">
        <f>VLOOKUP(BG76,segéd!$F$1:$G$7,2,FALSE)</f>
        <v>13.30-15.00</v>
      </c>
      <c r="BJ76" t="s">
        <v>371</v>
      </c>
      <c r="BK76" s="20" t="s">
        <v>532</v>
      </c>
      <c r="BL76" t="s">
        <v>194</v>
      </c>
      <c r="BM76" s="2">
        <v>201</v>
      </c>
      <c r="BO76" s="2" t="s">
        <v>117</v>
      </c>
      <c r="BP76" s="33" t="s">
        <v>620</v>
      </c>
      <c r="BQ76" s="2">
        <f t="shared" si="115"/>
        <v>115</v>
      </c>
      <c r="BR76" s="2">
        <f>IF(BM76="","",IFERROR(VLOOKUP(BJ76,segéd!T:U,2,FALSE),"x"))</f>
        <v>115</v>
      </c>
      <c r="BS76" s="2" t="str">
        <f>IF(BN76="","",IFERROR(VLOOKUP(BJ76,segéd!O:P,2,FALSE),"x"))</f>
        <v/>
      </c>
      <c r="BT76" s="2">
        <v>67</v>
      </c>
      <c r="BU76" s="2">
        <v>18</v>
      </c>
      <c r="BV76" s="2">
        <v>9</v>
      </c>
      <c r="BX76" s="2"/>
      <c r="CQ76" s="2"/>
      <c r="CR76" s="2"/>
    </row>
    <row r="77" spans="1:119" ht="15" customHeight="1" x14ac:dyDescent="0.3">
      <c r="A77" t="str">
        <f t="shared" si="58"/>
        <v>9054</v>
      </c>
      <c r="B77" t="str">
        <f t="shared" si="59"/>
        <v xml:space="preserve">Mechatronikai rendszerek I. - Vavra Gábor (web) </v>
      </c>
      <c r="C77" t="str">
        <f t="shared" si="60"/>
        <v>2159054</v>
      </c>
      <c r="D77" t="str">
        <f t="shared" si="61"/>
        <v>Mechatronikai rendszerek I. - Vavra Gábor (web) 68</v>
      </c>
      <c r="E77" t="str">
        <f t="shared" si="62"/>
        <v>Vavra Gábor9054</v>
      </c>
      <c r="F77" t="str">
        <f t="shared" si="63"/>
        <v>Mechatronikai rendszerek I. (Tb. 215, web)</v>
      </c>
      <c r="G77" t="str">
        <f t="shared" si="64"/>
        <v/>
      </c>
      <c r="H77" t="str">
        <f t="shared" si="65"/>
        <v/>
      </c>
      <c r="I77" t="str">
        <f t="shared" si="66"/>
        <v/>
      </c>
      <c r="J77" t="str">
        <f t="shared" si="67"/>
        <v/>
      </c>
      <c r="K77" t="str">
        <f t="shared" si="68"/>
        <v/>
      </c>
      <c r="L77" t="str">
        <f t="shared" si="69"/>
        <v/>
      </c>
      <c r="M77" t="str">
        <f t="shared" si="70"/>
        <v/>
      </c>
      <c r="N77" t="str">
        <f t="shared" si="71"/>
        <v/>
      </c>
      <c r="O77" t="str">
        <f t="shared" si="72"/>
        <v/>
      </c>
      <c r="P77" t="str">
        <f t="shared" si="73"/>
        <v/>
      </c>
      <c r="Q77" t="str">
        <f t="shared" si="74"/>
        <v/>
      </c>
      <c r="R77" t="str">
        <f t="shared" si="75"/>
        <v/>
      </c>
      <c r="S77" t="str">
        <f t="shared" si="76"/>
        <v/>
      </c>
      <c r="T77" t="str">
        <f t="shared" si="77"/>
        <v/>
      </c>
      <c r="U77" t="str">
        <f t="shared" si="78"/>
        <v/>
      </c>
      <c r="V77" t="str">
        <f t="shared" si="79"/>
        <v/>
      </c>
      <c r="W77" t="str">
        <f t="shared" si="80"/>
        <v/>
      </c>
      <c r="X77" t="str">
        <f t="shared" si="81"/>
        <v/>
      </c>
      <c r="Y77" t="str">
        <f t="shared" si="82"/>
        <v/>
      </c>
      <c r="Z77" t="str">
        <f t="shared" si="83"/>
        <v/>
      </c>
      <c r="AA77" t="str">
        <f t="shared" si="84"/>
        <v>Mechatronikai rendszerek I. (, web)</v>
      </c>
      <c r="AB77" t="str">
        <f t="shared" si="85"/>
        <v/>
      </c>
      <c r="AC77" t="str">
        <f t="shared" si="86"/>
        <v/>
      </c>
      <c r="AD77" t="str">
        <f t="shared" si="87"/>
        <v/>
      </c>
      <c r="AE77" t="str">
        <f t="shared" si="88"/>
        <v/>
      </c>
      <c r="AF77" t="str">
        <f t="shared" si="89"/>
        <v/>
      </c>
      <c r="AG77" t="str">
        <f t="shared" si="90"/>
        <v/>
      </c>
      <c r="AH77" t="str">
        <f t="shared" si="91"/>
        <v/>
      </c>
      <c r="AI77" t="str">
        <f t="shared" si="92"/>
        <v/>
      </c>
      <c r="AJ77" t="str">
        <f t="shared" si="93"/>
        <v/>
      </c>
      <c r="AK77" t="str">
        <f t="shared" si="94"/>
        <v/>
      </c>
      <c r="AL77" t="str">
        <f t="shared" si="95"/>
        <v/>
      </c>
      <c r="AM77" t="str">
        <f t="shared" si="96"/>
        <v/>
      </c>
      <c r="AN77" t="str">
        <f t="shared" si="97"/>
        <v/>
      </c>
      <c r="AO77" t="str">
        <f t="shared" si="98"/>
        <v/>
      </c>
      <c r="AP77" t="str">
        <f t="shared" si="99"/>
        <v/>
      </c>
      <c r="AQ77" t="str">
        <f t="shared" si="100"/>
        <v/>
      </c>
      <c r="AR77" t="str">
        <f t="shared" si="101"/>
        <v/>
      </c>
      <c r="AS77" t="str">
        <f t="shared" si="102"/>
        <v/>
      </c>
      <c r="AT77" t="str">
        <f t="shared" si="103"/>
        <v/>
      </c>
      <c r="AU77" t="str">
        <f t="shared" si="104"/>
        <v/>
      </c>
      <c r="AV77" t="str">
        <f t="shared" si="105"/>
        <v/>
      </c>
      <c r="AW77" t="str">
        <f t="shared" si="106"/>
        <v>9054</v>
      </c>
      <c r="AX77" t="str">
        <f t="shared" si="107"/>
        <v>9054</v>
      </c>
      <c r="AY77" t="str">
        <f t="shared" si="108"/>
        <v/>
      </c>
      <c r="AZ77" t="str">
        <f t="shared" si="109"/>
        <v/>
      </c>
      <c r="BA77" t="str">
        <f t="shared" si="110"/>
        <v/>
      </c>
      <c r="BB77" t="str">
        <f t="shared" si="111"/>
        <v/>
      </c>
      <c r="BC77" t="str">
        <f t="shared" si="112"/>
        <v/>
      </c>
      <c r="BD77" t="str">
        <f t="shared" si="113"/>
        <v/>
      </c>
      <c r="BE77" t="str">
        <f t="shared" si="114"/>
        <v>Mechatronikai rendszerek I. (215, web)</v>
      </c>
      <c r="BF77" s="2">
        <v>905</v>
      </c>
      <c r="BG77" s="2">
        <v>4</v>
      </c>
      <c r="BH77" s="18">
        <f>VLOOKUP(BF77,segéd!$F$9:$G$41,2,FALSE)</f>
        <v>46270</v>
      </c>
      <c r="BI77" s="2" t="str">
        <f>VLOOKUP(BG77,segéd!$F$1:$G$7,2,FALSE)</f>
        <v>13.30-15.00</v>
      </c>
      <c r="BJ77" t="s">
        <v>112</v>
      </c>
      <c r="BK77" s="20" t="s">
        <v>419</v>
      </c>
      <c r="BL77" t="s">
        <v>191</v>
      </c>
      <c r="BM77" s="2"/>
      <c r="BN77" s="2">
        <v>215</v>
      </c>
      <c r="BO77" s="2" t="s">
        <v>117</v>
      </c>
      <c r="BP77" s="33" t="s">
        <v>613</v>
      </c>
      <c r="BQ77" s="2">
        <f t="shared" si="115"/>
        <v>68</v>
      </c>
      <c r="BR77" s="2" t="str">
        <f>IF(BM77="","",IFERROR(VLOOKUP(BJ77,segéd!T:U,2,FALSE),"x"))</f>
        <v/>
      </c>
      <c r="BS77" s="2">
        <f>IF(BN77="","",IFERROR(VLOOKUP(BJ77,segéd!O:P,2,FALSE),"x"))</f>
        <v>68</v>
      </c>
      <c r="BU77" s="2"/>
      <c r="BV77" s="2"/>
      <c r="DI77" s="2">
        <v>14</v>
      </c>
      <c r="DJ77" s="2">
        <v>44</v>
      </c>
    </row>
    <row r="78" spans="1:119" ht="15" customHeight="1" x14ac:dyDescent="0.3">
      <c r="A78" t="str">
        <f t="shared" si="58"/>
        <v>9054</v>
      </c>
      <c r="B78" t="str">
        <f t="shared" si="59"/>
        <v xml:space="preserve">Méréstechnika - Csrenkovics Antónia (web) </v>
      </c>
      <c r="C78" t="str">
        <f t="shared" si="60"/>
        <v>6019054</v>
      </c>
      <c r="D78" t="str">
        <f t="shared" si="61"/>
        <v>Méréstechnika - Csrenkovics Antónia (web) 81</v>
      </c>
      <c r="E78" t="str">
        <f t="shared" si="62"/>
        <v>Csrenkovics Antónia9054</v>
      </c>
      <c r="F78" t="str">
        <f t="shared" si="63"/>
        <v>Méréstechnika (Tb. 601, web)</v>
      </c>
      <c r="G78" t="str">
        <f t="shared" si="64"/>
        <v/>
      </c>
      <c r="H78" t="str">
        <f t="shared" si="65"/>
        <v/>
      </c>
      <c r="I78" t="str">
        <f t="shared" si="66"/>
        <v/>
      </c>
      <c r="J78" t="str">
        <f t="shared" si="67"/>
        <v/>
      </c>
      <c r="K78" t="str">
        <f t="shared" si="68"/>
        <v/>
      </c>
      <c r="L78" t="str">
        <f t="shared" si="69"/>
        <v/>
      </c>
      <c r="M78" t="str">
        <f t="shared" si="70"/>
        <v/>
      </c>
      <c r="N78" t="str">
        <f t="shared" si="71"/>
        <v/>
      </c>
      <c r="O78" t="str">
        <f t="shared" si="72"/>
        <v/>
      </c>
      <c r="P78" t="str">
        <f t="shared" si="73"/>
        <v/>
      </c>
      <c r="Q78" t="str">
        <f t="shared" si="74"/>
        <v/>
      </c>
      <c r="R78" t="str">
        <f t="shared" si="75"/>
        <v/>
      </c>
      <c r="S78" t="str">
        <f t="shared" si="76"/>
        <v/>
      </c>
      <c r="T78" t="str">
        <f t="shared" si="77"/>
        <v/>
      </c>
      <c r="U78" t="str">
        <f t="shared" si="78"/>
        <v/>
      </c>
      <c r="V78" t="str">
        <f t="shared" si="79"/>
        <v/>
      </c>
      <c r="W78" t="str">
        <f t="shared" si="80"/>
        <v/>
      </c>
      <c r="X78" t="str">
        <f t="shared" si="81"/>
        <v/>
      </c>
      <c r="Y78" t="str">
        <f t="shared" si="82"/>
        <v/>
      </c>
      <c r="Z78" t="str">
        <f t="shared" si="83"/>
        <v/>
      </c>
      <c r="AA78" t="str">
        <f t="shared" si="84"/>
        <v>Méréstechnika (, web)</v>
      </c>
      <c r="AB78" t="str">
        <f t="shared" si="85"/>
        <v/>
      </c>
      <c r="AC78" t="str">
        <f t="shared" si="86"/>
        <v/>
      </c>
      <c r="AD78" t="str">
        <f t="shared" si="87"/>
        <v/>
      </c>
      <c r="AE78" t="str">
        <f t="shared" si="88"/>
        <v/>
      </c>
      <c r="AF78" t="str">
        <f t="shared" si="89"/>
        <v/>
      </c>
      <c r="AG78" t="str">
        <f t="shared" si="90"/>
        <v/>
      </c>
      <c r="AH78" t="str">
        <f t="shared" si="91"/>
        <v/>
      </c>
      <c r="AI78" t="str">
        <f t="shared" si="92"/>
        <v/>
      </c>
      <c r="AJ78" t="str">
        <f t="shared" si="93"/>
        <v>9054</v>
      </c>
      <c r="AK78" t="str">
        <f t="shared" si="94"/>
        <v>9054</v>
      </c>
      <c r="AL78" t="str">
        <f t="shared" si="95"/>
        <v>9054</v>
      </c>
      <c r="AM78" t="str">
        <f t="shared" si="96"/>
        <v/>
      </c>
      <c r="AN78" t="str">
        <f t="shared" si="97"/>
        <v/>
      </c>
      <c r="AO78" t="str">
        <f t="shared" si="98"/>
        <v/>
      </c>
      <c r="AP78" t="str">
        <f t="shared" si="99"/>
        <v/>
      </c>
      <c r="AQ78" t="str">
        <f t="shared" si="100"/>
        <v/>
      </c>
      <c r="AR78" t="str">
        <f t="shared" si="101"/>
        <v/>
      </c>
      <c r="AS78" t="str">
        <f t="shared" si="102"/>
        <v/>
      </c>
      <c r="AT78" t="str">
        <f t="shared" si="103"/>
        <v/>
      </c>
      <c r="AU78" t="str">
        <f t="shared" si="104"/>
        <v/>
      </c>
      <c r="AV78" t="str">
        <f t="shared" si="105"/>
        <v/>
      </c>
      <c r="AW78" t="str">
        <f t="shared" si="106"/>
        <v/>
      </c>
      <c r="AX78" t="str">
        <f t="shared" si="107"/>
        <v/>
      </c>
      <c r="AY78" t="str">
        <f t="shared" si="108"/>
        <v/>
      </c>
      <c r="AZ78" t="str">
        <f t="shared" si="109"/>
        <v/>
      </c>
      <c r="BA78" t="str">
        <f t="shared" si="110"/>
        <v/>
      </c>
      <c r="BB78" t="str">
        <f t="shared" si="111"/>
        <v/>
      </c>
      <c r="BC78" t="str">
        <f t="shared" si="112"/>
        <v/>
      </c>
      <c r="BD78" t="str">
        <f t="shared" si="113"/>
        <v/>
      </c>
      <c r="BE78" t="str">
        <f t="shared" si="114"/>
        <v>Méréstechnika (601, web)</v>
      </c>
      <c r="BF78" s="2">
        <v>905</v>
      </c>
      <c r="BG78" s="2">
        <v>4</v>
      </c>
      <c r="BH78" s="18">
        <f>VLOOKUP(BF78,segéd!$F$9:$G$41,2,FALSE)</f>
        <v>46270</v>
      </c>
      <c r="BI78" s="2" t="str">
        <f>VLOOKUP(BG78,segéd!$F$1:$G$7,2,FALSE)</f>
        <v>13.30-15.00</v>
      </c>
      <c r="BJ78" t="s">
        <v>154</v>
      </c>
      <c r="BK78" s="20" t="s">
        <v>743</v>
      </c>
      <c r="BL78" t="s">
        <v>193</v>
      </c>
      <c r="BM78" s="2"/>
      <c r="BN78" s="2">
        <v>601</v>
      </c>
      <c r="BO78" s="2" t="s">
        <v>117</v>
      </c>
      <c r="BP78" s="33" t="s">
        <v>614</v>
      </c>
      <c r="BQ78" s="2">
        <f t="shared" si="115"/>
        <v>81</v>
      </c>
      <c r="BR78" s="2" t="str">
        <f>IF(BM78="","",IFERROR(VLOOKUP(BJ78,segéd!T:U,2,FALSE),"x"))</f>
        <v/>
      </c>
      <c r="BS78" s="2">
        <f>IF(BN78="","",IFERROR(VLOOKUP(BJ78,segéd!O:P,2,FALSE),"x"))</f>
        <v>81</v>
      </c>
      <c r="BU78" s="2"/>
      <c r="BV78" s="2"/>
      <c r="BX78" s="2"/>
      <c r="CV78" s="2">
        <v>7</v>
      </c>
      <c r="CW78" s="2">
        <v>37</v>
      </c>
      <c r="CX78" s="2">
        <v>56</v>
      </c>
    </row>
    <row r="79" spans="1:119" ht="15" customHeight="1" x14ac:dyDescent="0.3">
      <c r="A79" t="str">
        <f t="shared" si="58"/>
        <v>4639054</v>
      </c>
      <c r="B79" t="str">
        <f t="shared" si="59"/>
        <v>Német általános nyelv I. (II. nyelv) - Peres Anna 6</v>
      </c>
      <c r="C79" t="str">
        <f t="shared" si="60"/>
        <v>9054</v>
      </c>
      <c r="D79" t="str">
        <f t="shared" si="61"/>
        <v xml:space="preserve">Német általános nyelv I. (II. nyelv) - Peres Anna </v>
      </c>
      <c r="E79" t="str">
        <f t="shared" si="62"/>
        <v>Peres Anna9054</v>
      </c>
      <c r="F79" t="str">
        <f t="shared" si="63"/>
        <v>Német általános nyelv I. (II. nyelv) (Bp. 463)</v>
      </c>
      <c r="G79" t="str">
        <f t="shared" si="64"/>
        <v/>
      </c>
      <c r="H79" t="str">
        <f t="shared" si="65"/>
        <v/>
      </c>
      <c r="I79" t="str">
        <f t="shared" si="66"/>
        <v/>
      </c>
      <c r="J79" t="str">
        <f t="shared" si="67"/>
        <v/>
      </c>
      <c r="K79" t="str">
        <f t="shared" si="68"/>
        <v/>
      </c>
      <c r="L79" t="str">
        <f t="shared" si="69"/>
        <v/>
      </c>
      <c r="M79" t="str">
        <f t="shared" si="70"/>
        <v/>
      </c>
      <c r="N79" t="str">
        <f t="shared" si="71"/>
        <v/>
      </c>
      <c r="O79" t="str">
        <f t="shared" si="72"/>
        <v>9054</v>
      </c>
      <c r="P79" t="str">
        <f t="shared" si="73"/>
        <v/>
      </c>
      <c r="Q79" t="str">
        <f t="shared" si="74"/>
        <v/>
      </c>
      <c r="R79" t="str">
        <f t="shared" si="75"/>
        <v/>
      </c>
      <c r="S79" t="str">
        <f t="shared" si="76"/>
        <v/>
      </c>
      <c r="T79" t="str">
        <f t="shared" si="77"/>
        <v/>
      </c>
      <c r="U79" t="str">
        <f t="shared" si="78"/>
        <v/>
      </c>
      <c r="V79" t="str">
        <f t="shared" si="79"/>
        <v/>
      </c>
      <c r="W79" t="str">
        <f t="shared" si="80"/>
        <v/>
      </c>
      <c r="X79" t="str">
        <f t="shared" si="81"/>
        <v/>
      </c>
      <c r="Y79" t="str">
        <f t="shared" si="82"/>
        <v/>
      </c>
      <c r="Z79" t="str">
        <f t="shared" si="83"/>
        <v/>
      </c>
      <c r="AA79" t="str">
        <f t="shared" si="84"/>
        <v>Német általános nyelv I. (II. nyelv) (463)</v>
      </c>
      <c r="AB79" t="str">
        <f t="shared" si="85"/>
        <v/>
      </c>
      <c r="AC79" t="str">
        <f t="shared" si="86"/>
        <v/>
      </c>
      <c r="AD79" t="str">
        <f t="shared" si="87"/>
        <v/>
      </c>
      <c r="AE79" t="str">
        <f t="shared" si="88"/>
        <v/>
      </c>
      <c r="AF79" t="str">
        <f t="shared" si="89"/>
        <v/>
      </c>
      <c r="AG79" t="str">
        <f t="shared" si="90"/>
        <v/>
      </c>
      <c r="AH79" t="str">
        <f t="shared" si="91"/>
        <v/>
      </c>
      <c r="AI79" t="str">
        <f t="shared" si="92"/>
        <v/>
      </c>
      <c r="AJ79" t="str">
        <f t="shared" si="93"/>
        <v/>
      </c>
      <c r="AK79" t="str">
        <f t="shared" si="94"/>
        <v/>
      </c>
      <c r="AL79" t="str">
        <f t="shared" si="95"/>
        <v/>
      </c>
      <c r="AM79" t="str">
        <f t="shared" si="96"/>
        <v/>
      </c>
      <c r="AN79" t="str">
        <f t="shared" si="97"/>
        <v/>
      </c>
      <c r="AO79" t="str">
        <f t="shared" si="98"/>
        <v/>
      </c>
      <c r="AP79" t="str">
        <f t="shared" si="99"/>
        <v/>
      </c>
      <c r="AQ79" t="str">
        <f t="shared" si="100"/>
        <v/>
      </c>
      <c r="AR79" t="str">
        <f t="shared" si="101"/>
        <v/>
      </c>
      <c r="AS79" t="str">
        <f t="shared" si="102"/>
        <v/>
      </c>
      <c r="AT79" t="str">
        <f t="shared" si="103"/>
        <v/>
      </c>
      <c r="AU79" t="str">
        <f t="shared" si="104"/>
        <v/>
      </c>
      <c r="AV79" t="str">
        <f t="shared" si="105"/>
        <v/>
      </c>
      <c r="AW79" t="str">
        <f t="shared" si="106"/>
        <v/>
      </c>
      <c r="AX79" t="str">
        <f t="shared" si="107"/>
        <v/>
      </c>
      <c r="AY79" t="str">
        <f t="shared" si="108"/>
        <v/>
      </c>
      <c r="AZ79" t="str">
        <f t="shared" si="109"/>
        <v/>
      </c>
      <c r="BA79" t="str">
        <f t="shared" si="110"/>
        <v/>
      </c>
      <c r="BB79" t="str">
        <f t="shared" si="111"/>
        <v/>
      </c>
      <c r="BC79" t="str">
        <f t="shared" si="112"/>
        <v/>
      </c>
      <c r="BD79" t="str">
        <f t="shared" si="113"/>
        <v/>
      </c>
      <c r="BE79" t="str">
        <f t="shared" si="114"/>
        <v>Német általános nyelv I. (II. nyelv) ()</v>
      </c>
      <c r="BF79" s="2">
        <v>905</v>
      </c>
      <c r="BG79" s="2">
        <v>4</v>
      </c>
      <c r="BH79" s="18">
        <f>VLOOKUP(BF79,segéd!$F$9:$G$41,2,FALSE)</f>
        <v>46270</v>
      </c>
      <c r="BI79" s="2" t="str">
        <f>VLOOKUP(BG79,segéd!$F$1:$G$7,2,FALSE)</f>
        <v>13.30-15.00</v>
      </c>
      <c r="BJ79" t="s">
        <v>751</v>
      </c>
      <c r="BK79" s="20" t="s">
        <v>545</v>
      </c>
      <c r="BL79" t="s">
        <v>194</v>
      </c>
      <c r="BM79" s="2">
        <v>463</v>
      </c>
      <c r="BO79" s="2"/>
      <c r="BP79" s="33"/>
      <c r="BQ79" s="2">
        <f t="shared" si="115"/>
        <v>6</v>
      </c>
      <c r="BR79" s="2">
        <f>IF(BM79="","",IFERROR(VLOOKUP(BJ79,segéd!T:U,2,FALSE),"x"))</f>
        <v>6</v>
      </c>
      <c r="BS79" s="2" t="str">
        <f>IF(BN79="","",IFERROR(VLOOKUP(BJ79,segéd!O:P,2,FALSE),"x"))</f>
        <v/>
      </c>
      <c r="BT79" s="2"/>
      <c r="BU79" s="2"/>
      <c r="BV79" s="2"/>
      <c r="BX79" s="2"/>
      <c r="CB79" s="2">
        <v>6</v>
      </c>
      <c r="CQ79" s="2"/>
      <c r="CR79" s="2"/>
    </row>
    <row r="80" spans="1:119" ht="15" customHeight="1" x14ac:dyDescent="0.3">
      <c r="A80" t="str">
        <f t="shared" si="58"/>
        <v>9054</v>
      </c>
      <c r="B80" t="str">
        <f t="shared" si="59"/>
        <v xml:space="preserve">Operációkutatás műszakiaknak - Kovács Gergely (web) </v>
      </c>
      <c r="C80" t="str">
        <f t="shared" si="60"/>
        <v>6039054</v>
      </c>
      <c r="D80" t="str">
        <f t="shared" si="61"/>
        <v>Operációkutatás műszakiaknak - Kovács Gergely (web) 7</v>
      </c>
      <c r="E80" t="str">
        <f t="shared" si="62"/>
        <v>Kovács Gergely9054</v>
      </c>
      <c r="F80" t="str">
        <f t="shared" si="63"/>
        <v>Operációkutatás műszakiaknak (Tb. 603, web)</v>
      </c>
      <c r="G80" t="str">
        <f t="shared" si="64"/>
        <v/>
      </c>
      <c r="H80" t="str">
        <f t="shared" si="65"/>
        <v/>
      </c>
      <c r="I80" t="str">
        <f t="shared" si="66"/>
        <v/>
      </c>
      <c r="J80" t="str">
        <f t="shared" si="67"/>
        <v/>
      </c>
      <c r="K80" t="str">
        <f t="shared" si="68"/>
        <v/>
      </c>
      <c r="L80" t="str">
        <f t="shared" si="69"/>
        <v/>
      </c>
      <c r="M80" t="str">
        <f t="shared" si="70"/>
        <v/>
      </c>
      <c r="N80" t="str">
        <f t="shared" si="71"/>
        <v/>
      </c>
      <c r="O80" t="str">
        <f t="shared" si="72"/>
        <v/>
      </c>
      <c r="P80" t="str">
        <f t="shared" si="73"/>
        <v/>
      </c>
      <c r="Q80" t="str">
        <f t="shared" si="74"/>
        <v/>
      </c>
      <c r="R80" t="str">
        <f t="shared" si="75"/>
        <v/>
      </c>
      <c r="S80" t="str">
        <f t="shared" si="76"/>
        <v/>
      </c>
      <c r="T80" t="str">
        <f t="shared" si="77"/>
        <v/>
      </c>
      <c r="U80" t="str">
        <f t="shared" si="78"/>
        <v/>
      </c>
      <c r="V80" t="str">
        <f t="shared" si="79"/>
        <v/>
      </c>
      <c r="W80" t="str">
        <f t="shared" si="80"/>
        <v/>
      </c>
      <c r="X80" t="str">
        <f t="shared" si="81"/>
        <v/>
      </c>
      <c r="Y80" t="str">
        <f t="shared" si="82"/>
        <v/>
      </c>
      <c r="Z80" t="str">
        <f t="shared" si="83"/>
        <v/>
      </c>
      <c r="AA80" t="str">
        <f t="shared" si="84"/>
        <v>Operációkutatás műszakiaknak (, web)</v>
      </c>
      <c r="AB80" t="str">
        <f t="shared" si="85"/>
        <v/>
      </c>
      <c r="AC80" t="str">
        <f t="shared" si="86"/>
        <v/>
      </c>
      <c r="AD80" t="str">
        <f t="shared" si="87"/>
        <v/>
      </c>
      <c r="AE80" t="str">
        <f t="shared" si="88"/>
        <v/>
      </c>
      <c r="AF80" t="str">
        <f t="shared" si="89"/>
        <v/>
      </c>
      <c r="AG80" t="str">
        <f t="shared" si="90"/>
        <v>9054</v>
      </c>
      <c r="AH80" t="str">
        <f t="shared" si="91"/>
        <v/>
      </c>
      <c r="AI80" t="str">
        <f t="shared" si="92"/>
        <v/>
      </c>
      <c r="AJ80" t="str">
        <f t="shared" si="93"/>
        <v/>
      </c>
      <c r="AK80" t="str">
        <f t="shared" si="94"/>
        <v/>
      </c>
      <c r="AL80" t="str">
        <f t="shared" si="95"/>
        <v/>
      </c>
      <c r="AM80" t="str">
        <f t="shared" si="96"/>
        <v/>
      </c>
      <c r="AN80" t="str">
        <f t="shared" si="97"/>
        <v/>
      </c>
      <c r="AO80" t="str">
        <f t="shared" si="98"/>
        <v/>
      </c>
      <c r="AP80" t="str">
        <f t="shared" si="99"/>
        <v/>
      </c>
      <c r="AQ80" t="str">
        <f t="shared" si="100"/>
        <v/>
      </c>
      <c r="AR80" t="str">
        <f t="shared" si="101"/>
        <v/>
      </c>
      <c r="AS80" t="str">
        <f t="shared" si="102"/>
        <v/>
      </c>
      <c r="AT80" t="str">
        <f t="shared" si="103"/>
        <v/>
      </c>
      <c r="AU80" t="str">
        <f t="shared" si="104"/>
        <v/>
      </c>
      <c r="AV80" t="str">
        <f t="shared" si="105"/>
        <v/>
      </c>
      <c r="AW80" t="str">
        <f t="shared" si="106"/>
        <v/>
      </c>
      <c r="AX80" t="str">
        <f t="shared" si="107"/>
        <v/>
      </c>
      <c r="AY80" t="str">
        <f t="shared" si="108"/>
        <v/>
      </c>
      <c r="AZ80" t="str">
        <f t="shared" si="109"/>
        <v/>
      </c>
      <c r="BA80" t="str">
        <f t="shared" si="110"/>
        <v/>
      </c>
      <c r="BB80" t="str">
        <f t="shared" si="111"/>
        <v/>
      </c>
      <c r="BC80" t="str">
        <f t="shared" si="112"/>
        <v/>
      </c>
      <c r="BD80" t="str">
        <f t="shared" si="113"/>
        <v/>
      </c>
      <c r="BE80" t="str">
        <f t="shared" si="114"/>
        <v>Operációkutatás műszakiaknak (603, web)</v>
      </c>
      <c r="BF80" s="2">
        <v>905</v>
      </c>
      <c r="BG80" s="2">
        <v>4</v>
      </c>
      <c r="BH80" s="18">
        <f>VLOOKUP(BF80,segéd!$F$9:$G$41,2,FALSE)</f>
        <v>46270</v>
      </c>
      <c r="BI80" s="2" t="str">
        <f>VLOOKUP(BG80,segéd!$F$1:$G$7,2,FALSE)</f>
        <v>13.30-15.00</v>
      </c>
      <c r="BJ80" t="s">
        <v>149</v>
      </c>
      <c r="BK80" s="20" t="s">
        <v>9</v>
      </c>
      <c r="BL80" t="s">
        <v>190</v>
      </c>
      <c r="BM80" s="2"/>
      <c r="BN80" s="2">
        <v>603</v>
      </c>
      <c r="BO80" s="2" t="s">
        <v>117</v>
      </c>
      <c r="BP80" s="33" t="s">
        <v>615</v>
      </c>
      <c r="BQ80" s="2">
        <f t="shared" si="115"/>
        <v>7</v>
      </c>
      <c r="BR80" s="2" t="str">
        <f>IF(BM80="","",IFERROR(VLOOKUP(BJ80,segéd!T:U,2,FALSE),"x"))</f>
        <v/>
      </c>
      <c r="BS80" s="2">
        <f>IF(BN80="","",IFERROR(VLOOKUP(BJ80,segéd!O:P,2,FALSE),"x"))</f>
        <v>7</v>
      </c>
      <c r="BT80" s="2"/>
      <c r="BU80" s="2"/>
      <c r="BV80" s="2"/>
      <c r="BX80" s="2"/>
      <c r="CQ80" s="2"/>
      <c r="CR80" s="2"/>
      <c r="CS80" s="2">
        <v>8</v>
      </c>
    </row>
    <row r="81" spans="1:120" ht="15" customHeight="1" x14ac:dyDescent="0.3">
      <c r="A81" t="str">
        <f t="shared" si="58"/>
        <v>2029054</v>
      </c>
      <c r="B81" t="str">
        <f t="shared" si="59"/>
        <v>Pénzügyi piacok - Antalík Imrich (Tb.-ről web) 16</v>
      </c>
      <c r="C81" t="str">
        <f t="shared" si="60"/>
        <v>2149054</v>
      </c>
      <c r="D81" t="str">
        <f t="shared" si="61"/>
        <v>Pénzügyi piacok - Antalík Imrich (Tb.-ről web) 20</v>
      </c>
      <c r="E81" t="str">
        <f t="shared" si="62"/>
        <v>Antalík Imrich9054</v>
      </c>
      <c r="F81" t="str">
        <f t="shared" si="63"/>
        <v>Pénzügyi piacok (Tb. 214, Tb.-ről web)</v>
      </c>
      <c r="G81" t="str">
        <f t="shared" si="64"/>
        <v/>
      </c>
      <c r="H81" t="str">
        <f t="shared" si="65"/>
        <v/>
      </c>
      <c r="I81" t="str">
        <f t="shared" si="66"/>
        <v/>
      </c>
      <c r="J81" t="str">
        <f t="shared" si="67"/>
        <v/>
      </c>
      <c r="K81" t="str">
        <f t="shared" si="68"/>
        <v/>
      </c>
      <c r="L81" t="str">
        <f t="shared" si="69"/>
        <v/>
      </c>
      <c r="M81" t="str">
        <f t="shared" si="70"/>
        <v>9054</v>
      </c>
      <c r="N81" t="str">
        <f t="shared" si="71"/>
        <v/>
      </c>
      <c r="O81" t="str">
        <f t="shared" si="72"/>
        <v/>
      </c>
      <c r="P81" t="str">
        <f t="shared" si="73"/>
        <v/>
      </c>
      <c r="Q81" t="str">
        <f t="shared" si="74"/>
        <v/>
      </c>
      <c r="R81" t="str">
        <f t="shared" si="75"/>
        <v/>
      </c>
      <c r="S81" t="str">
        <f t="shared" si="76"/>
        <v/>
      </c>
      <c r="T81" t="str">
        <f t="shared" si="77"/>
        <v/>
      </c>
      <c r="U81" t="str">
        <f t="shared" si="78"/>
        <v/>
      </c>
      <c r="V81" t="str">
        <f t="shared" si="79"/>
        <v/>
      </c>
      <c r="W81" t="str">
        <f t="shared" si="80"/>
        <v/>
      </c>
      <c r="X81" t="str">
        <f t="shared" si="81"/>
        <v/>
      </c>
      <c r="Y81" t="str">
        <f t="shared" si="82"/>
        <v/>
      </c>
      <c r="Z81" t="str">
        <f t="shared" si="83"/>
        <v/>
      </c>
      <c r="AA81" t="str">
        <f t="shared" si="84"/>
        <v>Pénzügyi piacok (202, Tb.-ről web)</v>
      </c>
      <c r="AB81" t="str">
        <f t="shared" si="85"/>
        <v/>
      </c>
      <c r="AC81" t="str">
        <f t="shared" si="86"/>
        <v/>
      </c>
      <c r="AD81" t="str">
        <f t="shared" si="87"/>
        <v/>
      </c>
      <c r="AE81" t="str">
        <f t="shared" si="88"/>
        <v/>
      </c>
      <c r="AF81" t="str">
        <f t="shared" si="89"/>
        <v/>
      </c>
      <c r="AG81" t="str">
        <f t="shared" si="90"/>
        <v/>
      </c>
      <c r="AH81" t="str">
        <f t="shared" si="91"/>
        <v>9054</v>
      </c>
      <c r="AI81" t="str">
        <f t="shared" si="92"/>
        <v/>
      </c>
      <c r="AJ81" t="str">
        <f t="shared" si="93"/>
        <v/>
      </c>
      <c r="AK81" t="str">
        <f t="shared" si="94"/>
        <v/>
      </c>
      <c r="AL81" t="str">
        <f t="shared" si="95"/>
        <v/>
      </c>
      <c r="AM81" t="str">
        <f t="shared" si="96"/>
        <v/>
      </c>
      <c r="AN81" t="str">
        <f t="shared" si="97"/>
        <v/>
      </c>
      <c r="AO81" t="str">
        <f t="shared" si="98"/>
        <v/>
      </c>
      <c r="AP81" t="str">
        <f t="shared" si="99"/>
        <v/>
      </c>
      <c r="AQ81" t="str">
        <f t="shared" si="100"/>
        <v/>
      </c>
      <c r="AR81" t="str">
        <f t="shared" si="101"/>
        <v/>
      </c>
      <c r="AS81" t="str">
        <f t="shared" si="102"/>
        <v/>
      </c>
      <c r="AT81" t="str">
        <f t="shared" si="103"/>
        <v/>
      </c>
      <c r="AU81" t="str">
        <f t="shared" si="104"/>
        <v/>
      </c>
      <c r="AV81" t="str">
        <f t="shared" si="105"/>
        <v/>
      </c>
      <c r="AW81" t="str">
        <f t="shared" si="106"/>
        <v/>
      </c>
      <c r="AX81" t="str">
        <f t="shared" si="107"/>
        <v/>
      </c>
      <c r="AY81" t="str">
        <f t="shared" si="108"/>
        <v/>
      </c>
      <c r="AZ81" t="str">
        <f t="shared" si="109"/>
        <v/>
      </c>
      <c r="BA81" t="str">
        <f t="shared" si="110"/>
        <v/>
      </c>
      <c r="BB81" t="str">
        <f t="shared" si="111"/>
        <v/>
      </c>
      <c r="BC81" t="str">
        <f t="shared" si="112"/>
        <v/>
      </c>
      <c r="BD81" t="str">
        <f t="shared" si="113"/>
        <v/>
      </c>
      <c r="BE81" t="str">
        <f t="shared" si="114"/>
        <v>Pénzügyi piacok (214, Tb.-ről web)</v>
      </c>
      <c r="BF81" s="2">
        <v>905</v>
      </c>
      <c r="BG81" s="2">
        <v>4</v>
      </c>
      <c r="BH81" s="18">
        <f>VLOOKUP(BF81,segéd!$F$9:$G$41,2,FALSE)</f>
        <v>46270</v>
      </c>
      <c r="BI81" s="2" t="str">
        <f>VLOOKUP(BG81,segéd!$F$1:$G$7,2,FALSE)</f>
        <v>13.30-15.00</v>
      </c>
      <c r="BJ81" t="s">
        <v>96</v>
      </c>
      <c r="BK81" s="20" t="s">
        <v>132</v>
      </c>
      <c r="BL81" t="s">
        <v>192</v>
      </c>
      <c r="BM81" s="2">
        <v>202</v>
      </c>
      <c r="BN81" s="2">
        <v>214</v>
      </c>
      <c r="BO81" s="2" t="s">
        <v>119</v>
      </c>
      <c r="BP81" s="33" t="s">
        <v>605</v>
      </c>
      <c r="BQ81" s="2">
        <f t="shared" si="115"/>
        <v>36</v>
      </c>
      <c r="BR81" s="2">
        <f>IF(BM81="","",IFERROR(VLOOKUP(BJ81,segéd!T:U,2,FALSE),"x"))</f>
        <v>16</v>
      </c>
      <c r="BS81" s="2">
        <f>IF(BN81="","",IFERROR(VLOOKUP(BJ81,segéd!O:P,2,FALSE),"x"))</f>
        <v>20</v>
      </c>
      <c r="BT81" s="2"/>
      <c r="BU81" s="2"/>
      <c r="BV81" s="2"/>
      <c r="BW81" s="19"/>
      <c r="BX81" s="2"/>
      <c r="BY81" s="19"/>
      <c r="BZ81" s="2">
        <v>15</v>
      </c>
      <c r="CC81" s="19"/>
      <c r="CQ81" s="2"/>
      <c r="CR81" s="2"/>
      <c r="CT81" s="2">
        <v>31</v>
      </c>
    </row>
    <row r="82" spans="1:120" ht="15" customHeight="1" x14ac:dyDescent="0.3">
      <c r="A82" t="str">
        <f t="shared" si="58"/>
        <v>2149054</v>
      </c>
      <c r="B82" t="str">
        <f t="shared" si="59"/>
        <v>Szállítási logisztikai esettanulmányok - Mészáros Sándor (web) 14</v>
      </c>
      <c r="C82" t="str">
        <f t="shared" si="60"/>
        <v>9054</v>
      </c>
      <c r="D82" t="str">
        <f t="shared" si="61"/>
        <v xml:space="preserve">Szállítási logisztikai esettanulmányok - Mészáros Sándor (web) </v>
      </c>
      <c r="E82" t="str">
        <f t="shared" si="62"/>
        <v>Mészáros Sándor9054</v>
      </c>
      <c r="F82" t="str">
        <f t="shared" si="63"/>
        <v>Szállítási logisztikai esettanulmányok (Bp. 214, web)</v>
      </c>
      <c r="G82" t="str">
        <f t="shared" si="64"/>
        <v/>
      </c>
      <c r="H82" t="str">
        <f t="shared" si="65"/>
        <v/>
      </c>
      <c r="I82" t="str">
        <f t="shared" si="66"/>
        <v/>
      </c>
      <c r="J82" t="str">
        <f t="shared" si="67"/>
        <v/>
      </c>
      <c r="K82" t="str">
        <f t="shared" si="68"/>
        <v>9054</v>
      </c>
      <c r="L82" t="str">
        <f t="shared" si="69"/>
        <v/>
      </c>
      <c r="M82" t="str">
        <f t="shared" si="70"/>
        <v/>
      </c>
      <c r="N82" t="str">
        <f t="shared" si="71"/>
        <v/>
      </c>
      <c r="O82" t="str">
        <f t="shared" si="72"/>
        <v/>
      </c>
      <c r="P82" t="str">
        <f t="shared" si="73"/>
        <v/>
      </c>
      <c r="Q82" t="str">
        <f t="shared" si="74"/>
        <v/>
      </c>
      <c r="R82" t="str">
        <f t="shared" si="75"/>
        <v>9054</v>
      </c>
      <c r="S82" t="str">
        <f t="shared" si="76"/>
        <v/>
      </c>
      <c r="T82" t="str">
        <f t="shared" si="77"/>
        <v/>
      </c>
      <c r="U82" t="str">
        <f t="shared" si="78"/>
        <v/>
      </c>
      <c r="V82" t="str">
        <f t="shared" si="79"/>
        <v/>
      </c>
      <c r="W82" t="str">
        <f t="shared" si="80"/>
        <v/>
      </c>
      <c r="X82" t="str">
        <f t="shared" si="81"/>
        <v/>
      </c>
      <c r="Y82" t="str">
        <f t="shared" si="82"/>
        <v/>
      </c>
      <c r="Z82" t="str">
        <f t="shared" si="83"/>
        <v/>
      </c>
      <c r="AA82" t="str">
        <f t="shared" si="84"/>
        <v>Szállítási logisztikai esettanulmányok (214, web)</v>
      </c>
      <c r="AB82" t="str">
        <f t="shared" si="85"/>
        <v/>
      </c>
      <c r="AC82" t="str">
        <f t="shared" si="86"/>
        <v/>
      </c>
      <c r="AD82" t="str">
        <f t="shared" si="87"/>
        <v/>
      </c>
      <c r="AE82" t="str">
        <f t="shared" si="88"/>
        <v/>
      </c>
      <c r="AF82" t="str">
        <f t="shared" si="89"/>
        <v/>
      </c>
      <c r="AG82" t="str">
        <f t="shared" si="90"/>
        <v/>
      </c>
      <c r="AH82" t="str">
        <f t="shared" si="91"/>
        <v/>
      </c>
      <c r="AI82" t="str">
        <f t="shared" si="92"/>
        <v/>
      </c>
      <c r="AJ82" t="str">
        <f t="shared" si="93"/>
        <v/>
      </c>
      <c r="AK82" t="str">
        <f t="shared" si="94"/>
        <v/>
      </c>
      <c r="AL82" t="str">
        <f t="shared" si="95"/>
        <v/>
      </c>
      <c r="AM82" t="str">
        <f t="shared" si="96"/>
        <v/>
      </c>
      <c r="AN82" t="str">
        <f t="shared" si="97"/>
        <v/>
      </c>
      <c r="AO82" t="str">
        <f t="shared" si="98"/>
        <v/>
      </c>
      <c r="AP82" t="str">
        <f t="shared" si="99"/>
        <v/>
      </c>
      <c r="AQ82" t="str">
        <f t="shared" si="100"/>
        <v/>
      </c>
      <c r="AR82" t="str">
        <f t="shared" si="101"/>
        <v/>
      </c>
      <c r="AS82" t="str">
        <f t="shared" si="102"/>
        <v/>
      </c>
      <c r="AT82" t="str">
        <f t="shared" si="103"/>
        <v/>
      </c>
      <c r="AU82" t="str">
        <f t="shared" si="104"/>
        <v/>
      </c>
      <c r="AV82" t="str">
        <f t="shared" si="105"/>
        <v/>
      </c>
      <c r="AW82" t="str">
        <f t="shared" si="106"/>
        <v/>
      </c>
      <c r="AX82" t="str">
        <f t="shared" si="107"/>
        <v/>
      </c>
      <c r="AY82" t="str">
        <f t="shared" si="108"/>
        <v/>
      </c>
      <c r="AZ82" t="str">
        <f t="shared" si="109"/>
        <v/>
      </c>
      <c r="BA82" t="str">
        <f t="shared" si="110"/>
        <v/>
      </c>
      <c r="BB82" t="str">
        <f t="shared" si="111"/>
        <v/>
      </c>
      <c r="BC82" t="str">
        <f t="shared" si="112"/>
        <v/>
      </c>
      <c r="BD82" t="str">
        <f t="shared" si="113"/>
        <v/>
      </c>
      <c r="BE82" t="str">
        <f t="shared" si="114"/>
        <v>Szállítási logisztikai esettanulmányok (, web)</v>
      </c>
      <c r="BF82" s="2">
        <v>905</v>
      </c>
      <c r="BG82" s="2">
        <v>4</v>
      </c>
      <c r="BH82" s="18">
        <f>VLOOKUP(BF82,segéd!$F$9:$G$41,2,FALSE)</f>
        <v>46270</v>
      </c>
      <c r="BI82" s="2" t="str">
        <f>VLOOKUP(BG82,segéd!$F$1:$G$7,2,FALSE)</f>
        <v>13.30-15.00</v>
      </c>
      <c r="BJ82" t="s">
        <v>284</v>
      </c>
      <c r="BK82" s="20" t="s">
        <v>306</v>
      </c>
      <c r="BL82" t="s">
        <v>206</v>
      </c>
      <c r="BM82" s="2">
        <v>214</v>
      </c>
      <c r="BO82" s="19" t="s">
        <v>117</v>
      </c>
      <c r="BP82" s="33" t="s">
        <v>616</v>
      </c>
      <c r="BQ82" s="2">
        <f t="shared" si="115"/>
        <v>14</v>
      </c>
      <c r="BR82" s="2">
        <f>IF(BM82="","",IFERROR(VLOOKUP(BJ82,segéd!T:U,2,FALSE),"x"))</f>
        <v>14</v>
      </c>
      <c r="BS82" s="2" t="str">
        <f>IF(BN82="","",IFERROR(VLOOKUP(BJ82,segéd!O:P,2,FALSE),"x"))</f>
        <v/>
      </c>
      <c r="BT82" s="2"/>
      <c r="BU82" s="2"/>
      <c r="BV82" s="2"/>
      <c r="BX82" s="2">
        <v>12</v>
      </c>
      <c r="CE82" s="2">
        <v>8</v>
      </c>
      <c r="CQ82" s="2"/>
      <c r="CR82" s="2"/>
    </row>
    <row r="83" spans="1:120" ht="15" customHeight="1" x14ac:dyDescent="0.3">
      <c r="A83" t="str">
        <f t="shared" si="58"/>
        <v>9054</v>
      </c>
      <c r="B83" t="str">
        <f t="shared" si="59"/>
        <v xml:space="preserve">Vállalati gazdaságtan - Kárpáti-Daróczi Judit (web) </v>
      </c>
      <c r="C83" t="str">
        <f t="shared" si="60"/>
        <v>5019054</v>
      </c>
      <c r="D83" t="str">
        <f t="shared" si="61"/>
        <v>Vállalati gazdaságtan - Kárpáti-Daróczi Judit (web) 206</v>
      </c>
      <c r="E83" t="str">
        <f t="shared" si="62"/>
        <v>Kárpáti-Daróczi Judit9054</v>
      </c>
      <c r="F83" t="str">
        <f t="shared" si="63"/>
        <v>Vállalati gazdaságtan (Tb. 501, web)</v>
      </c>
      <c r="G83" t="str">
        <f t="shared" si="64"/>
        <v/>
      </c>
      <c r="H83" t="str">
        <f t="shared" si="65"/>
        <v/>
      </c>
      <c r="I83" t="str">
        <f t="shared" si="66"/>
        <v/>
      </c>
      <c r="J83" t="str">
        <f t="shared" si="67"/>
        <v/>
      </c>
      <c r="K83" t="str">
        <f t="shared" si="68"/>
        <v/>
      </c>
      <c r="L83" t="str">
        <f t="shared" si="69"/>
        <v/>
      </c>
      <c r="M83" t="str">
        <f t="shared" si="70"/>
        <v/>
      </c>
      <c r="N83" t="str">
        <f t="shared" si="71"/>
        <v/>
      </c>
      <c r="O83" t="str">
        <f t="shared" si="72"/>
        <v/>
      </c>
      <c r="P83" t="str">
        <f t="shared" si="73"/>
        <v/>
      </c>
      <c r="Q83" t="str">
        <f t="shared" si="74"/>
        <v/>
      </c>
      <c r="R83" t="str">
        <f t="shared" si="75"/>
        <v/>
      </c>
      <c r="S83" t="str">
        <f t="shared" si="76"/>
        <v/>
      </c>
      <c r="T83" t="str">
        <f t="shared" si="77"/>
        <v/>
      </c>
      <c r="U83" t="str">
        <f t="shared" si="78"/>
        <v/>
      </c>
      <c r="V83" t="str">
        <f t="shared" si="79"/>
        <v/>
      </c>
      <c r="W83" t="str">
        <f t="shared" si="80"/>
        <v/>
      </c>
      <c r="X83" t="str">
        <f t="shared" si="81"/>
        <v/>
      </c>
      <c r="Y83" t="str">
        <f t="shared" si="82"/>
        <v/>
      </c>
      <c r="Z83" t="str">
        <f t="shared" si="83"/>
        <v/>
      </c>
      <c r="AA83" t="str">
        <f t="shared" si="84"/>
        <v>Vállalati gazdaságtan (, web)</v>
      </c>
      <c r="AB83" t="str">
        <f t="shared" si="85"/>
        <v>9054</v>
      </c>
      <c r="AC83" t="str">
        <f t="shared" si="86"/>
        <v>9054</v>
      </c>
      <c r="AD83" t="str">
        <f t="shared" si="87"/>
        <v/>
      </c>
      <c r="AE83" t="str">
        <f t="shared" si="88"/>
        <v>9054</v>
      </c>
      <c r="AF83" t="str">
        <f t="shared" si="89"/>
        <v>9054</v>
      </c>
      <c r="AG83" t="str">
        <f t="shared" si="90"/>
        <v/>
      </c>
      <c r="AH83" t="str">
        <f t="shared" si="91"/>
        <v/>
      </c>
      <c r="AI83" t="str">
        <f t="shared" si="92"/>
        <v/>
      </c>
      <c r="AJ83" t="str">
        <f t="shared" si="93"/>
        <v/>
      </c>
      <c r="AK83" t="str">
        <f t="shared" si="94"/>
        <v/>
      </c>
      <c r="AL83" t="str">
        <f t="shared" si="95"/>
        <v/>
      </c>
      <c r="AM83" t="str">
        <f t="shared" si="96"/>
        <v/>
      </c>
      <c r="AN83" t="str">
        <f t="shared" si="97"/>
        <v/>
      </c>
      <c r="AO83" t="str">
        <f t="shared" si="98"/>
        <v/>
      </c>
      <c r="AP83" t="str">
        <f t="shared" si="99"/>
        <v/>
      </c>
      <c r="AQ83" t="str">
        <f t="shared" si="100"/>
        <v/>
      </c>
      <c r="AR83" t="str">
        <f t="shared" si="101"/>
        <v/>
      </c>
      <c r="AS83" t="str">
        <f t="shared" si="102"/>
        <v/>
      </c>
      <c r="AT83" t="str">
        <f t="shared" si="103"/>
        <v/>
      </c>
      <c r="AU83" t="str">
        <f t="shared" si="104"/>
        <v/>
      </c>
      <c r="AV83" t="str">
        <f t="shared" si="105"/>
        <v/>
      </c>
      <c r="AW83" t="str">
        <f t="shared" si="106"/>
        <v/>
      </c>
      <c r="AX83" t="str">
        <f t="shared" si="107"/>
        <v/>
      </c>
      <c r="AY83" t="str">
        <f t="shared" si="108"/>
        <v/>
      </c>
      <c r="AZ83" t="str">
        <f t="shared" si="109"/>
        <v/>
      </c>
      <c r="BA83" t="str">
        <f t="shared" si="110"/>
        <v/>
      </c>
      <c r="BB83" t="str">
        <f t="shared" si="111"/>
        <v/>
      </c>
      <c r="BC83" t="str">
        <f t="shared" si="112"/>
        <v/>
      </c>
      <c r="BD83" t="str">
        <f t="shared" si="113"/>
        <v/>
      </c>
      <c r="BE83" t="str">
        <f t="shared" si="114"/>
        <v>Vállalati gazdaságtan (501, web)</v>
      </c>
      <c r="BF83" s="2">
        <v>905</v>
      </c>
      <c r="BG83" s="2">
        <v>4</v>
      </c>
      <c r="BH83" s="18">
        <f>VLOOKUP(BF83,segéd!$F$9:$G$41,2,FALSE)</f>
        <v>46270</v>
      </c>
      <c r="BI83" s="2" t="str">
        <f>VLOOKUP(BG83,segéd!$F$1:$G$7,2,FALSE)</f>
        <v>13.30-15.00</v>
      </c>
      <c r="BJ83" t="s">
        <v>83</v>
      </c>
      <c r="BK83" s="20" t="s">
        <v>280</v>
      </c>
      <c r="BL83" t="s">
        <v>193</v>
      </c>
      <c r="BM83" s="2"/>
      <c r="BN83" s="2">
        <v>501</v>
      </c>
      <c r="BO83" s="2" t="s">
        <v>117</v>
      </c>
      <c r="BP83" s="33" t="s">
        <v>606</v>
      </c>
      <c r="BQ83" s="2">
        <f t="shared" si="115"/>
        <v>206</v>
      </c>
      <c r="BR83" s="2" t="str">
        <f>IF(BM83="","",IFERROR(VLOOKUP(BJ83,segéd!T:U,2,FALSE),"x"))</f>
        <v/>
      </c>
      <c r="BS83" s="2">
        <f>IF(BN83="","",IFERROR(VLOOKUP(BJ83,segéd!O:P,2,FALSE),"x"))</f>
        <v>206</v>
      </c>
      <c r="BT83" s="2"/>
      <c r="BU83" s="2"/>
      <c r="BV83" s="2"/>
      <c r="BX83" s="2"/>
      <c r="CN83" s="2">
        <v>53</v>
      </c>
      <c r="CO83" s="2">
        <v>6</v>
      </c>
      <c r="CQ83" s="2">
        <v>74</v>
      </c>
      <c r="CR83" s="2">
        <v>48</v>
      </c>
    </row>
    <row r="84" spans="1:120" ht="15" customHeight="1" x14ac:dyDescent="0.3">
      <c r="A84" t="str">
        <f t="shared" si="58"/>
        <v>9055</v>
      </c>
      <c r="B84" t="str">
        <f t="shared" si="59"/>
        <v xml:space="preserve">Beruházási ismeretek (szv.) - Kárpáti-Daróczi Judit (web) </v>
      </c>
      <c r="C84" t="str">
        <f t="shared" si="60"/>
        <v>2129055</v>
      </c>
      <c r="D84" t="str">
        <f t="shared" si="61"/>
        <v>Beruházási ismeretek (szv.) - Kárpáti-Daróczi Judit (web) 19</v>
      </c>
      <c r="E84" t="str">
        <f t="shared" si="62"/>
        <v>Kárpáti-Daróczi Judit9055</v>
      </c>
      <c r="F84" t="str">
        <f t="shared" si="63"/>
        <v>Beruházási ismeretek (szv.) (Tb. 212, web)</v>
      </c>
      <c r="G84" t="str">
        <f t="shared" si="64"/>
        <v/>
      </c>
      <c r="H84" t="str">
        <f t="shared" si="65"/>
        <v/>
      </c>
      <c r="I84" t="str">
        <f t="shared" si="66"/>
        <v/>
      </c>
      <c r="J84" t="str">
        <f t="shared" si="67"/>
        <v/>
      </c>
      <c r="K84" t="str">
        <f t="shared" si="68"/>
        <v/>
      </c>
      <c r="L84" t="str">
        <f t="shared" si="69"/>
        <v/>
      </c>
      <c r="M84" t="str">
        <f t="shared" si="70"/>
        <v/>
      </c>
      <c r="N84" t="str">
        <f t="shared" si="71"/>
        <v/>
      </c>
      <c r="O84" t="str">
        <f t="shared" si="72"/>
        <v/>
      </c>
      <c r="P84" t="str">
        <f t="shared" si="73"/>
        <v/>
      </c>
      <c r="Q84" t="str">
        <f t="shared" si="74"/>
        <v/>
      </c>
      <c r="R84" t="str">
        <f t="shared" si="75"/>
        <v/>
      </c>
      <c r="S84" t="str">
        <f t="shared" si="76"/>
        <v/>
      </c>
      <c r="T84" t="str">
        <f t="shared" si="77"/>
        <v/>
      </c>
      <c r="U84" t="str">
        <f t="shared" si="78"/>
        <v/>
      </c>
      <c r="V84" t="str">
        <f t="shared" si="79"/>
        <v/>
      </c>
      <c r="W84" t="str">
        <f t="shared" si="80"/>
        <v/>
      </c>
      <c r="X84" t="str">
        <f t="shared" si="81"/>
        <v/>
      </c>
      <c r="Y84" t="str">
        <f t="shared" si="82"/>
        <v/>
      </c>
      <c r="Z84" t="str">
        <f t="shared" si="83"/>
        <v/>
      </c>
      <c r="AA84" t="str">
        <f t="shared" si="84"/>
        <v>Beruházási ismeretek (szv.) (, web)</v>
      </c>
      <c r="AB84" t="str">
        <f t="shared" si="85"/>
        <v/>
      </c>
      <c r="AC84" t="str">
        <f t="shared" si="86"/>
        <v/>
      </c>
      <c r="AD84" t="str">
        <f t="shared" si="87"/>
        <v/>
      </c>
      <c r="AE84" t="str">
        <f t="shared" si="88"/>
        <v/>
      </c>
      <c r="AF84" t="str">
        <f t="shared" si="89"/>
        <v/>
      </c>
      <c r="AG84" t="str">
        <f t="shared" si="90"/>
        <v/>
      </c>
      <c r="AH84" t="str">
        <f t="shared" si="91"/>
        <v/>
      </c>
      <c r="AI84" t="str">
        <f t="shared" si="92"/>
        <v/>
      </c>
      <c r="AJ84" t="str">
        <f t="shared" si="93"/>
        <v/>
      </c>
      <c r="AK84" t="str">
        <f t="shared" si="94"/>
        <v/>
      </c>
      <c r="AL84" t="str">
        <f t="shared" si="95"/>
        <v/>
      </c>
      <c r="AM84" t="str">
        <f t="shared" si="96"/>
        <v/>
      </c>
      <c r="AN84" t="str">
        <f t="shared" si="97"/>
        <v/>
      </c>
      <c r="AO84" t="str">
        <f t="shared" si="98"/>
        <v/>
      </c>
      <c r="AP84" t="str">
        <f t="shared" si="99"/>
        <v/>
      </c>
      <c r="AQ84" t="str">
        <f t="shared" si="100"/>
        <v/>
      </c>
      <c r="AR84" t="str">
        <f t="shared" si="101"/>
        <v/>
      </c>
      <c r="AS84" t="str">
        <f t="shared" si="102"/>
        <v/>
      </c>
      <c r="AT84" t="str">
        <f t="shared" si="103"/>
        <v/>
      </c>
      <c r="AU84" t="str">
        <f t="shared" si="104"/>
        <v/>
      </c>
      <c r="AV84" t="str">
        <f t="shared" si="105"/>
        <v/>
      </c>
      <c r="AW84" t="str">
        <f t="shared" si="106"/>
        <v/>
      </c>
      <c r="AX84" t="str">
        <f t="shared" si="107"/>
        <v/>
      </c>
      <c r="AY84" t="str">
        <f t="shared" si="108"/>
        <v/>
      </c>
      <c r="AZ84" t="str">
        <f t="shared" si="109"/>
        <v/>
      </c>
      <c r="BA84" t="str">
        <f t="shared" si="110"/>
        <v/>
      </c>
      <c r="BB84" t="str">
        <f t="shared" si="111"/>
        <v>9055</v>
      </c>
      <c r="BC84" t="str">
        <f t="shared" si="112"/>
        <v>9055</v>
      </c>
      <c r="BD84" t="str">
        <f t="shared" si="113"/>
        <v>9055</v>
      </c>
      <c r="BE84" t="str">
        <f t="shared" si="114"/>
        <v>Beruházási ismeretek (szv.) (212, web)</v>
      </c>
      <c r="BF84" s="2">
        <v>905</v>
      </c>
      <c r="BG84" s="2">
        <v>5</v>
      </c>
      <c r="BH84" s="18">
        <f>VLOOKUP(BF84,segéd!$F$9:$G$41,2,FALSE)</f>
        <v>46270</v>
      </c>
      <c r="BI84" s="2" t="str">
        <f>VLOOKUP(BG84,segéd!$F$1:$G$7,2,FALSE)</f>
        <v>15.15-16.45</v>
      </c>
      <c r="BJ84" t="s">
        <v>411</v>
      </c>
      <c r="BK84" s="20" t="s">
        <v>280</v>
      </c>
      <c r="BL84" t="s">
        <v>191</v>
      </c>
      <c r="BM84" s="2"/>
      <c r="BN84" s="2">
        <v>212</v>
      </c>
      <c r="BO84" s="2" t="s">
        <v>117</v>
      </c>
      <c r="BP84" s="33" t="s">
        <v>621</v>
      </c>
      <c r="BQ84" s="2">
        <f t="shared" si="115"/>
        <v>19</v>
      </c>
      <c r="BR84" s="2" t="str">
        <f>IF(BM84="","",IFERROR(VLOOKUP(BJ84,segéd!T:U,2,FALSE),"x"))</f>
        <v/>
      </c>
      <c r="BS84" s="2">
        <f>IF(BN84="","",IFERROR(VLOOKUP(BJ84,segéd!O:P,2,FALSE),"x"))</f>
        <v>19</v>
      </c>
      <c r="BU84" s="2"/>
      <c r="BV84" s="2"/>
      <c r="DN84" s="2">
        <v>4</v>
      </c>
      <c r="DO84" s="2">
        <v>5</v>
      </c>
      <c r="DP84" s="2">
        <v>16</v>
      </c>
    </row>
    <row r="85" spans="1:120" ht="15" customHeight="1" x14ac:dyDescent="0.3">
      <c r="A85" t="str">
        <f t="shared" si="58"/>
        <v>9055</v>
      </c>
      <c r="B85" t="str">
        <f t="shared" si="59"/>
        <v xml:space="preserve">Energiamen. és fenntarthatóság - Molnárné Dőry Zsófia (web) </v>
      </c>
      <c r="C85" t="str">
        <f t="shared" si="60"/>
        <v>Passzív9055</v>
      </c>
      <c r="D85" t="str">
        <f t="shared" si="61"/>
        <v>Energiamen. és fenntarthatóság - Molnárné Dőry Zsófia (web) 5</v>
      </c>
      <c r="E85" t="str">
        <f t="shared" si="62"/>
        <v>Molnárné Dőry Zsófia9055</v>
      </c>
      <c r="F85" t="str">
        <f t="shared" si="63"/>
        <v>Energiamen. és fenntarthatóság (Tb. Passzív, web)</v>
      </c>
      <c r="G85" t="str">
        <f t="shared" si="64"/>
        <v/>
      </c>
      <c r="H85" t="str">
        <f t="shared" si="65"/>
        <v/>
      </c>
      <c r="I85" t="str">
        <f t="shared" si="66"/>
        <v/>
      </c>
      <c r="J85" t="str">
        <f t="shared" si="67"/>
        <v/>
      </c>
      <c r="K85" t="str">
        <f t="shared" si="68"/>
        <v/>
      </c>
      <c r="L85" t="str">
        <f t="shared" si="69"/>
        <v/>
      </c>
      <c r="M85" t="str">
        <f t="shared" si="70"/>
        <v/>
      </c>
      <c r="N85" t="str">
        <f t="shared" si="71"/>
        <v/>
      </c>
      <c r="O85" t="str">
        <f t="shared" si="72"/>
        <v/>
      </c>
      <c r="P85" t="str">
        <f t="shared" si="73"/>
        <v/>
      </c>
      <c r="Q85" t="str">
        <f t="shared" si="74"/>
        <v/>
      </c>
      <c r="R85" t="str">
        <f t="shared" si="75"/>
        <v/>
      </c>
      <c r="S85" t="str">
        <f t="shared" si="76"/>
        <v/>
      </c>
      <c r="T85" t="str">
        <f t="shared" si="77"/>
        <v/>
      </c>
      <c r="U85" t="str">
        <f t="shared" si="78"/>
        <v/>
      </c>
      <c r="V85" t="str">
        <f t="shared" si="79"/>
        <v/>
      </c>
      <c r="W85" t="str">
        <f t="shared" si="80"/>
        <v/>
      </c>
      <c r="X85" t="str">
        <f t="shared" si="81"/>
        <v/>
      </c>
      <c r="Y85" t="str">
        <f t="shared" si="82"/>
        <v/>
      </c>
      <c r="Z85" t="str">
        <f t="shared" si="83"/>
        <v/>
      </c>
      <c r="AA85" t="str">
        <f t="shared" si="84"/>
        <v>Energiamen. és fenntarthatóság (, web)</v>
      </c>
      <c r="AB85" t="str">
        <f t="shared" si="85"/>
        <v/>
      </c>
      <c r="AC85" t="str">
        <f t="shared" si="86"/>
        <v/>
      </c>
      <c r="AD85" t="str">
        <f t="shared" si="87"/>
        <v/>
      </c>
      <c r="AE85" t="str">
        <f t="shared" si="88"/>
        <v/>
      </c>
      <c r="AF85" t="str">
        <f t="shared" si="89"/>
        <v/>
      </c>
      <c r="AG85" t="str">
        <f t="shared" si="90"/>
        <v/>
      </c>
      <c r="AH85" t="str">
        <f t="shared" si="91"/>
        <v/>
      </c>
      <c r="AI85" t="str">
        <f t="shared" si="92"/>
        <v/>
      </c>
      <c r="AJ85" t="str">
        <f t="shared" si="93"/>
        <v/>
      </c>
      <c r="AK85" t="str">
        <f t="shared" si="94"/>
        <v/>
      </c>
      <c r="AL85" t="str">
        <f t="shared" si="95"/>
        <v/>
      </c>
      <c r="AM85" t="str">
        <f t="shared" si="96"/>
        <v>9055</v>
      </c>
      <c r="AN85" t="str">
        <f t="shared" si="97"/>
        <v/>
      </c>
      <c r="AO85" t="str">
        <f t="shared" si="98"/>
        <v/>
      </c>
      <c r="AP85" t="str">
        <f t="shared" si="99"/>
        <v/>
      </c>
      <c r="AQ85" t="str">
        <f t="shared" si="100"/>
        <v/>
      </c>
      <c r="AR85" t="str">
        <f t="shared" si="101"/>
        <v/>
      </c>
      <c r="AS85" t="str">
        <f t="shared" si="102"/>
        <v/>
      </c>
      <c r="AT85" t="str">
        <f t="shared" si="103"/>
        <v/>
      </c>
      <c r="AU85" t="str">
        <f t="shared" si="104"/>
        <v/>
      </c>
      <c r="AV85" t="str">
        <f t="shared" si="105"/>
        <v/>
      </c>
      <c r="AW85" t="str">
        <f t="shared" si="106"/>
        <v/>
      </c>
      <c r="AX85" t="str">
        <f t="shared" si="107"/>
        <v/>
      </c>
      <c r="AY85" t="str">
        <f t="shared" si="108"/>
        <v/>
      </c>
      <c r="AZ85" t="str">
        <f t="shared" si="109"/>
        <v/>
      </c>
      <c r="BA85" t="str">
        <f t="shared" si="110"/>
        <v/>
      </c>
      <c r="BB85" t="str">
        <f t="shared" si="111"/>
        <v/>
      </c>
      <c r="BC85" t="str">
        <f t="shared" si="112"/>
        <v/>
      </c>
      <c r="BD85" t="str">
        <f t="shared" si="113"/>
        <v/>
      </c>
      <c r="BE85" t="str">
        <f t="shared" si="114"/>
        <v>Energiamen. és fenntarthatóság (Passzív, web)</v>
      </c>
      <c r="BF85" s="2">
        <v>905</v>
      </c>
      <c r="BG85" s="2">
        <v>5</v>
      </c>
      <c r="BH85" s="18">
        <f>VLOOKUP(BF85,segéd!$F$9:$G$41,2,FALSE)</f>
        <v>46270</v>
      </c>
      <c r="BI85" s="2" t="str">
        <f>VLOOKUP(BG85,segéd!$F$1:$G$7,2,FALSE)</f>
        <v>15.15-16.45</v>
      </c>
      <c r="BJ85" t="s">
        <v>204</v>
      </c>
      <c r="BK85" s="20" t="s">
        <v>219</v>
      </c>
      <c r="BL85" t="s">
        <v>190</v>
      </c>
      <c r="BM85" s="2"/>
      <c r="BN85" s="2" t="s">
        <v>221</v>
      </c>
      <c r="BO85" s="2" t="s">
        <v>117</v>
      </c>
      <c r="BP85" s="33" t="s">
        <v>607</v>
      </c>
      <c r="BQ85" s="2">
        <f t="shared" si="115"/>
        <v>5</v>
      </c>
      <c r="BR85" s="2" t="str">
        <f>IF(BM85="","",IFERROR(VLOOKUP(BJ85,segéd!T:U,2,FALSE),"x"))</f>
        <v/>
      </c>
      <c r="BS85" s="2">
        <f>IF(BN85="","",IFERROR(VLOOKUP(BJ85,segéd!O:P,2,FALSE),"x"))</f>
        <v>5</v>
      </c>
      <c r="BU85" s="2"/>
      <c r="BV85" s="2"/>
      <c r="CY85" s="2">
        <v>5</v>
      </c>
    </row>
    <row r="86" spans="1:120" ht="15" customHeight="1" x14ac:dyDescent="0.3">
      <c r="A86" t="str">
        <f t="shared" si="58"/>
        <v>9055</v>
      </c>
      <c r="B86" t="str">
        <f t="shared" si="59"/>
        <v xml:space="preserve">Épületvillamosság és világítástechnika - Baksa Dániel (web) </v>
      </c>
      <c r="C86" t="str">
        <f t="shared" si="60"/>
        <v>69055</v>
      </c>
      <c r="D86" t="str">
        <f t="shared" si="61"/>
        <v>Épületvillamosság és világítástechnika - Baksa Dániel (web) 8</v>
      </c>
      <c r="E86" t="str">
        <f t="shared" si="62"/>
        <v>Baksa Dániel9055</v>
      </c>
      <c r="F86" t="str">
        <f t="shared" si="63"/>
        <v>Épületvillamosság és világítástechnika (Tb. 6, web)</v>
      </c>
      <c r="G86" t="str">
        <f t="shared" si="64"/>
        <v/>
      </c>
      <c r="H86" t="str">
        <f t="shared" si="65"/>
        <v/>
      </c>
      <c r="I86" t="str">
        <f t="shared" si="66"/>
        <v/>
      </c>
      <c r="J86" t="str">
        <f t="shared" si="67"/>
        <v/>
      </c>
      <c r="K86" t="str">
        <f t="shared" si="68"/>
        <v/>
      </c>
      <c r="L86" t="str">
        <f t="shared" si="69"/>
        <v/>
      </c>
      <c r="M86" t="str">
        <f t="shared" si="70"/>
        <v/>
      </c>
      <c r="N86" t="str">
        <f t="shared" si="71"/>
        <v/>
      </c>
      <c r="O86" t="str">
        <f t="shared" si="72"/>
        <v/>
      </c>
      <c r="P86" t="str">
        <f t="shared" si="73"/>
        <v/>
      </c>
      <c r="Q86" t="str">
        <f t="shared" si="74"/>
        <v/>
      </c>
      <c r="R86" t="str">
        <f t="shared" si="75"/>
        <v/>
      </c>
      <c r="S86" t="str">
        <f t="shared" si="76"/>
        <v/>
      </c>
      <c r="T86" t="str">
        <f t="shared" si="77"/>
        <v/>
      </c>
      <c r="U86" t="str">
        <f t="shared" si="78"/>
        <v/>
      </c>
      <c r="V86" t="str">
        <f t="shared" si="79"/>
        <v/>
      </c>
      <c r="W86" t="str">
        <f t="shared" si="80"/>
        <v/>
      </c>
      <c r="X86" t="str">
        <f t="shared" si="81"/>
        <v/>
      </c>
      <c r="Y86" t="str">
        <f t="shared" si="82"/>
        <v/>
      </c>
      <c r="Z86" t="str">
        <f t="shared" si="83"/>
        <v/>
      </c>
      <c r="AA86" t="str">
        <f t="shared" si="84"/>
        <v>Épületvillamosság és világítástechnika (, web)</v>
      </c>
      <c r="AB86" t="str">
        <f t="shared" si="85"/>
        <v/>
      </c>
      <c r="AC86" t="str">
        <f t="shared" si="86"/>
        <v/>
      </c>
      <c r="AD86" t="str">
        <f t="shared" si="87"/>
        <v/>
      </c>
      <c r="AE86" t="str">
        <f t="shared" si="88"/>
        <v/>
      </c>
      <c r="AF86" t="str">
        <f t="shared" si="89"/>
        <v/>
      </c>
      <c r="AG86" t="str">
        <f t="shared" si="90"/>
        <v/>
      </c>
      <c r="AH86" t="str">
        <f t="shared" si="91"/>
        <v/>
      </c>
      <c r="AI86" t="str">
        <f t="shared" si="92"/>
        <v/>
      </c>
      <c r="AJ86" t="str">
        <f t="shared" si="93"/>
        <v/>
      </c>
      <c r="AK86" t="str">
        <f t="shared" si="94"/>
        <v/>
      </c>
      <c r="AL86" t="str">
        <f t="shared" si="95"/>
        <v/>
      </c>
      <c r="AM86" t="str">
        <f t="shared" si="96"/>
        <v/>
      </c>
      <c r="AN86" t="str">
        <f t="shared" si="97"/>
        <v/>
      </c>
      <c r="AO86" t="str">
        <f t="shared" si="98"/>
        <v/>
      </c>
      <c r="AP86" t="str">
        <f t="shared" si="99"/>
        <v/>
      </c>
      <c r="AQ86" t="str">
        <f t="shared" si="100"/>
        <v/>
      </c>
      <c r="AR86" t="str">
        <f t="shared" si="101"/>
        <v/>
      </c>
      <c r="AS86" t="str">
        <f t="shared" si="102"/>
        <v/>
      </c>
      <c r="AT86" t="str">
        <f t="shared" si="103"/>
        <v/>
      </c>
      <c r="AU86" t="str">
        <f t="shared" si="104"/>
        <v>9055</v>
      </c>
      <c r="AV86" t="str">
        <f t="shared" si="105"/>
        <v/>
      </c>
      <c r="AW86" t="str">
        <f t="shared" si="106"/>
        <v/>
      </c>
      <c r="AX86" t="str">
        <f t="shared" si="107"/>
        <v/>
      </c>
      <c r="AY86" t="str">
        <f t="shared" si="108"/>
        <v/>
      </c>
      <c r="AZ86" t="str">
        <f t="shared" si="109"/>
        <v/>
      </c>
      <c r="BA86" t="str">
        <f t="shared" si="110"/>
        <v/>
      </c>
      <c r="BB86" t="str">
        <f t="shared" si="111"/>
        <v/>
      </c>
      <c r="BC86" t="str">
        <f t="shared" si="112"/>
        <v/>
      </c>
      <c r="BD86" t="str">
        <f t="shared" si="113"/>
        <v/>
      </c>
      <c r="BE86" t="str">
        <f t="shared" si="114"/>
        <v>Épületvillamosság és világítástechnika (6, web)</v>
      </c>
      <c r="BF86" s="2">
        <v>905</v>
      </c>
      <c r="BG86" s="2">
        <v>5</v>
      </c>
      <c r="BH86" s="18">
        <f>VLOOKUP(BF86,segéd!$F$9:$G$41,2,FALSE)</f>
        <v>46270</v>
      </c>
      <c r="BI86" s="2" t="str">
        <f>VLOOKUP(BG86,segéd!$F$1:$G$7,2,FALSE)</f>
        <v>15.15-16.45</v>
      </c>
      <c r="BJ86" t="s">
        <v>398</v>
      </c>
      <c r="BK86" s="20" t="s">
        <v>752</v>
      </c>
      <c r="BL86" t="s">
        <v>191</v>
      </c>
      <c r="BM86" s="2"/>
      <c r="BN86" s="2">
        <v>6</v>
      </c>
      <c r="BO86" s="2" t="s">
        <v>117</v>
      </c>
      <c r="BP86" s="33" t="s">
        <v>608</v>
      </c>
      <c r="BQ86" s="2">
        <f t="shared" si="115"/>
        <v>8</v>
      </c>
      <c r="BR86" s="2" t="str">
        <f>IF(BM86="","",IFERROR(VLOOKUP(BJ86,segéd!T:U,2,FALSE),"x"))</f>
        <v/>
      </c>
      <c r="BS86" s="2">
        <f>IF(BN86="","",IFERROR(VLOOKUP(BJ86,segéd!O:P,2,FALSE),"x"))</f>
        <v>8</v>
      </c>
      <c r="BU86" s="2"/>
      <c r="BV86" s="2"/>
      <c r="DG86" s="2">
        <v>8</v>
      </c>
    </row>
    <row r="87" spans="1:120" ht="15" customHeight="1" x14ac:dyDescent="0.3">
      <c r="A87" t="str">
        <f t="shared" si="58"/>
        <v>2059055</v>
      </c>
      <c r="B87" t="str">
        <f t="shared" si="59"/>
        <v>Értékalapú vezetés - Barna Zsolt (Bp.-ről web) 7</v>
      </c>
      <c r="C87" t="str">
        <f t="shared" si="60"/>
        <v>4029055</v>
      </c>
      <c r="D87" t="str">
        <f t="shared" si="61"/>
        <v>Értékalapú vezetés - Barna Zsolt (Bp.-ről web) 8</v>
      </c>
      <c r="E87" t="str">
        <f t="shared" si="62"/>
        <v>Barna Zsolt9055</v>
      </c>
      <c r="F87" t="str">
        <f t="shared" si="63"/>
        <v>Értékalapú vezetés (Bp. 205, Bp.-ről web)</v>
      </c>
      <c r="G87" t="str">
        <f t="shared" si="64"/>
        <v/>
      </c>
      <c r="H87" t="str">
        <f t="shared" si="65"/>
        <v/>
      </c>
      <c r="I87" t="str">
        <f t="shared" si="66"/>
        <v/>
      </c>
      <c r="J87" t="str">
        <f t="shared" si="67"/>
        <v/>
      </c>
      <c r="K87" t="str">
        <f t="shared" si="68"/>
        <v/>
      </c>
      <c r="L87" t="str">
        <f t="shared" si="69"/>
        <v/>
      </c>
      <c r="M87" t="str">
        <f t="shared" si="70"/>
        <v/>
      </c>
      <c r="N87" t="str">
        <f t="shared" si="71"/>
        <v/>
      </c>
      <c r="O87" t="str">
        <f t="shared" si="72"/>
        <v/>
      </c>
      <c r="P87" t="str">
        <f t="shared" si="73"/>
        <v/>
      </c>
      <c r="Q87" t="str">
        <f t="shared" si="74"/>
        <v/>
      </c>
      <c r="R87" t="str">
        <f t="shared" si="75"/>
        <v/>
      </c>
      <c r="S87" t="str">
        <f t="shared" si="76"/>
        <v/>
      </c>
      <c r="T87" t="str">
        <f t="shared" si="77"/>
        <v/>
      </c>
      <c r="U87" t="str">
        <f t="shared" si="78"/>
        <v>9055</v>
      </c>
      <c r="V87" t="str">
        <f t="shared" si="79"/>
        <v/>
      </c>
      <c r="W87" t="str">
        <f t="shared" si="80"/>
        <v/>
      </c>
      <c r="X87" t="str">
        <f t="shared" si="81"/>
        <v/>
      </c>
      <c r="Y87" t="str">
        <f t="shared" si="82"/>
        <v/>
      </c>
      <c r="Z87" t="str">
        <f t="shared" si="83"/>
        <v/>
      </c>
      <c r="AA87" t="str">
        <f t="shared" si="84"/>
        <v>Értékalapú vezetés (205, Bp.-ről web)</v>
      </c>
      <c r="AB87" t="str">
        <f t="shared" si="85"/>
        <v/>
      </c>
      <c r="AC87" t="str">
        <f t="shared" si="86"/>
        <v/>
      </c>
      <c r="AD87" t="str">
        <f t="shared" si="87"/>
        <v/>
      </c>
      <c r="AE87" t="str">
        <f t="shared" si="88"/>
        <v/>
      </c>
      <c r="AF87" t="str">
        <f t="shared" si="89"/>
        <v/>
      </c>
      <c r="AG87" t="str">
        <f t="shared" si="90"/>
        <v/>
      </c>
      <c r="AH87" t="str">
        <f t="shared" si="91"/>
        <v/>
      </c>
      <c r="AI87" t="str">
        <f t="shared" si="92"/>
        <v/>
      </c>
      <c r="AJ87" t="str">
        <f t="shared" si="93"/>
        <v/>
      </c>
      <c r="AK87" t="str">
        <f t="shared" si="94"/>
        <v/>
      </c>
      <c r="AL87" t="str">
        <f t="shared" si="95"/>
        <v/>
      </c>
      <c r="AM87" t="str">
        <f t="shared" si="96"/>
        <v/>
      </c>
      <c r="AN87" t="str">
        <f t="shared" si="97"/>
        <v/>
      </c>
      <c r="AO87" t="str">
        <f t="shared" si="98"/>
        <v>9055</v>
      </c>
      <c r="AP87" t="str">
        <f t="shared" si="99"/>
        <v/>
      </c>
      <c r="AQ87" t="str">
        <f t="shared" si="100"/>
        <v/>
      </c>
      <c r="AR87" t="str">
        <f t="shared" si="101"/>
        <v/>
      </c>
      <c r="AS87" t="str">
        <f t="shared" si="102"/>
        <v/>
      </c>
      <c r="AT87" t="str">
        <f t="shared" si="103"/>
        <v/>
      </c>
      <c r="AU87" t="str">
        <f t="shared" si="104"/>
        <v/>
      </c>
      <c r="AV87" t="str">
        <f t="shared" si="105"/>
        <v/>
      </c>
      <c r="AW87" t="str">
        <f t="shared" si="106"/>
        <v/>
      </c>
      <c r="AX87" t="str">
        <f t="shared" si="107"/>
        <v/>
      </c>
      <c r="AY87" t="str">
        <f t="shared" si="108"/>
        <v/>
      </c>
      <c r="AZ87" t="str">
        <f t="shared" si="109"/>
        <v/>
      </c>
      <c r="BA87" t="str">
        <f t="shared" si="110"/>
        <v/>
      </c>
      <c r="BB87" t="str">
        <f t="shared" si="111"/>
        <v/>
      </c>
      <c r="BC87" t="str">
        <f t="shared" si="112"/>
        <v/>
      </c>
      <c r="BD87" t="str">
        <f t="shared" si="113"/>
        <v/>
      </c>
      <c r="BE87" t="str">
        <f t="shared" si="114"/>
        <v>Értékalapú vezetés (402, Bp.-ről web)</v>
      </c>
      <c r="BF87" s="2">
        <v>905</v>
      </c>
      <c r="BG87" s="2">
        <v>5</v>
      </c>
      <c r="BH87" s="18">
        <f>VLOOKUP(BF87,segéd!$F$9:$G$41,2,FALSE)</f>
        <v>46270</v>
      </c>
      <c r="BI87" s="2" t="str">
        <f>VLOOKUP(BG87,segéd!$F$1:$G$7,2,FALSE)</f>
        <v>15.15-16.45</v>
      </c>
      <c r="BJ87" t="s">
        <v>516</v>
      </c>
      <c r="BK87" s="20" t="s">
        <v>533</v>
      </c>
      <c r="BL87" t="s">
        <v>192</v>
      </c>
      <c r="BM87" s="2">
        <v>205</v>
      </c>
      <c r="BN87" s="2">
        <v>402</v>
      </c>
      <c r="BO87" s="2" t="s">
        <v>118</v>
      </c>
      <c r="BP87" s="33" t="s">
        <v>609</v>
      </c>
      <c r="BQ87" s="2">
        <f t="shared" si="115"/>
        <v>15</v>
      </c>
      <c r="BR87" s="2">
        <f>IF(BM87="","",IFERROR(VLOOKUP(BJ87,segéd!T:U,2,FALSE),"x"))</f>
        <v>7</v>
      </c>
      <c r="BS87" s="2">
        <f>IF(BN87="","",IFERROR(VLOOKUP(BJ87,segéd!O:P,2,FALSE),"x"))</f>
        <v>8</v>
      </c>
      <c r="BU87" s="2"/>
      <c r="BV87" s="2"/>
      <c r="BX87" s="2"/>
      <c r="CH87" s="2">
        <v>6</v>
      </c>
      <c r="CQ87" s="2"/>
      <c r="CR87" s="2"/>
      <c r="DA87" s="2">
        <v>7</v>
      </c>
    </row>
    <row r="88" spans="1:120" ht="15" customHeight="1" x14ac:dyDescent="0.3">
      <c r="A88" t="str">
        <f t="shared" si="58"/>
        <v>9055</v>
      </c>
      <c r="B88" t="str">
        <f t="shared" si="59"/>
        <v xml:space="preserve">Folyamatok modellezése - Böcz Gábor (gépterem, web) </v>
      </c>
      <c r="C88" t="str">
        <f t="shared" si="60"/>
        <v>6049055</v>
      </c>
      <c r="D88" t="str">
        <f t="shared" si="61"/>
        <v>Folyamatok modellezése - Böcz Gábor (gépterem, web) 29</v>
      </c>
      <c r="E88" t="str">
        <f t="shared" si="62"/>
        <v>Böcz Gábor9055</v>
      </c>
      <c r="F88" t="str">
        <f t="shared" si="63"/>
        <v>Folyamatok modellezése (Tb. 604, gépterem, web)</v>
      </c>
      <c r="G88" t="str">
        <f t="shared" si="64"/>
        <v/>
      </c>
      <c r="H88" t="str">
        <f t="shared" si="65"/>
        <v/>
      </c>
      <c r="I88" t="str">
        <f t="shared" si="66"/>
        <v/>
      </c>
      <c r="J88" t="str">
        <f t="shared" si="67"/>
        <v/>
      </c>
      <c r="K88" t="str">
        <f t="shared" si="68"/>
        <v/>
      </c>
      <c r="L88" t="str">
        <f t="shared" si="69"/>
        <v/>
      </c>
      <c r="M88" t="str">
        <f t="shared" si="70"/>
        <v/>
      </c>
      <c r="N88" t="str">
        <f t="shared" si="71"/>
        <v/>
      </c>
      <c r="O88" t="str">
        <f t="shared" si="72"/>
        <v/>
      </c>
      <c r="P88" t="str">
        <f t="shared" si="73"/>
        <v/>
      </c>
      <c r="Q88" t="str">
        <f t="shared" si="74"/>
        <v/>
      </c>
      <c r="R88" t="str">
        <f t="shared" si="75"/>
        <v/>
      </c>
      <c r="S88" t="str">
        <f t="shared" si="76"/>
        <v/>
      </c>
      <c r="T88" t="str">
        <f t="shared" si="77"/>
        <v/>
      </c>
      <c r="U88" t="str">
        <f t="shared" si="78"/>
        <v/>
      </c>
      <c r="V88" t="str">
        <f t="shared" si="79"/>
        <v/>
      </c>
      <c r="W88" t="str">
        <f t="shared" si="80"/>
        <v/>
      </c>
      <c r="X88" t="str">
        <f t="shared" si="81"/>
        <v/>
      </c>
      <c r="Y88" t="str">
        <f t="shared" si="82"/>
        <v/>
      </c>
      <c r="Z88" t="str">
        <f t="shared" si="83"/>
        <v/>
      </c>
      <c r="AA88" t="str">
        <f t="shared" si="84"/>
        <v>Folyamatok modellezése (, gépterem, web)</v>
      </c>
      <c r="AB88" t="str">
        <f t="shared" si="85"/>
        <v/>
      </c>
      <c r="AC88" t="str">
        <f t="shared" si="86"/>
        <v/>
      </c>
      <c r="AD88" t="str">
        <f t="shared" si="87"/>
        <v/>
      </c>
      <c r="AE88" t="str">
        <f t="shared" si="88"/>
        <v/>
      </c>
      <c r="AF88" t="str">
        <f t="shared" si="89"/>
        <v/>
      </c>
      <c r="AG88" t="str">
        <f t="shared" si="90"/>
        <v/>
      </c>
      <c r="AH88" t="str">
        <f t="shared" si="91"/>
        <v/>
      </c>
      <c r="AI88" t="str">
        <f t="shared" si="92"/>
        <v/>
      </c>
      <c r="AJ88" t="str">
        <f t="shared" si="93"/>
        <v/>
      </c>
      <c r="AK88" t="str">
        <f t="shared" si="94"/>
        <v/>
      </c>
      <c r="AL88" t="str">
        <f t="shared" si="95"/>
        <v/>
      </c>
      <c r="AM88" t="str">
        <f t="shared" si="96"/>
        <v/>
      </c>
      <c r="AN88" t="str">
        <f t="shared" si="97"/>
        <v/>
      </c>
      <c r="AO88" t="str">
        <f t="shared" si="98"/>
        <v/>
      </c>
      <c r="AP88" t="str">
        <f t="shared" si="99"/>
        <v/>
      </c>
      <c r="AQ88" t="str">
        <f t="shared" si="100"/>
        <v/>
      </c>
      <c r="AR88" t="str">
        <f t="shared" si="101"/>
        <v/>
      </c>
      <c r="AS88" t="str">
        <f t="shared" si="102"/>
        <v/>
      </c>
      <c r="AT88" t="str">
        <f t="shared" si="103"/>
        <v>9055</v>
      </c>
      <c r="AU88" t="str">
        <f t="shared" si="104"/>
        <v/>
      </c>
      <c r="AV88" t="str">
        <f t="shared" si="105"/>
        <v/>
      </c>
      <c r="AW88" t="str">
        <f t="shared" si="106"/>
        <v/>
      </c>
      <c r="AX88" t="str">
        <f t="shared" si="107"/>
        <v/>
      </c>
      <c r="AY88" t="str">
        <f t="shared" si="108"/>
        <v/>
      </c>
      <c r="AZ88" t="str">
        <f t="shared" si="109"/>
        <v/>
      </c>
      <c r="BA88" t="str">
        <f t="shared" si="110"/>
        <v/>
      </c>
      <c r="BB88" t="str">
        <f t="shared" si="111"/>
        <v/>
      </c>
      <c r="BC88" t="str">
        <f t="shared" si="112"/>
        <v/>
      </c>
      <c r="BD88" t="str">
        <f t="shared" si="113"/>
        <v/>
      </c>
      <c r="BE88" t="str">
        <f t="shared" si="114"/>
        <v>Folyamatok modellezése (604, gépterem, web)</v>
      </c>
      <c r="BF88" s="2">
        <v>905</v>
      </c>
      <c r="BG88" s="2">
        <v>5</v>
      </c>
      <c r="BH88" s="18">
        <f>VLOOKUP(BF88,segéd!$F$9:$G$41,2,FALSE)</f>
        <v>46270</v>
      </c>
      <c r="BI88" s="2" t="str">
        <f>VLOOKUP(BG88,segéd!$F$1:$G$7,2,FALSE)</f>
        <v>15.15-16.45</v>
      </c>
      <c r="BJ88" t="s">
        <v>235</v>
      </c>
      <c r="BK88" s="20" t="s">
        <v>540</v>
      </c>
      <c r="BL88" t="s">
        <v>191</v>
      </c>
      <c r="BM88" s="2"/>
      <c r="BN88" s="2">
        <v>604</v>
      </c>
      <c r="BO88" s="2" t="s">
        <v>216</v>
      </c>
      <c r="BP88" s="33" t="s">
        <v>623</v>
      </c>
      <c r="BQ88" s="2">
        <f t="shared" si="115"/>
        <v>29</v>
      </c>
      <c r="BR88" s="2" t="str">
        <f>IF(BM88="","",IFERROR(VLOOKUP(BJ88,segéd!T:U,2,FALSE),"x"))</f>
        <v/>
      </c>
      <c r="BS88" s="2">
        <f>IF(BN88="","",IFERROR(VLOOKUP(BJ88,segéd!O:P,2,FALSE),"x"))</f>
        <v>29</v>
      </c>
      <c r="BU88" s="2"/>
      <c r="BV88" s="2"/>
      <c r="DF88" s="2">
        <v>27</v>
      </c>
    </row>
    <row r="89" spans="1:120" ht="15" customHeight="1" x14ac:dyDescent="0.3">
      <c r="A89" t="str">
        <f t="shared" si="58"/>
        <v>2099055</v>
      </c>
      <c r="B89" t="str">
        <f t="shared" si="59"/>
        <v>Költségelemzés és árképzés - Menner Petra (Bp.-ről web) 21</v>
      </c>
      <c r="C89" t="str">
        <f t="shared" si="60"/>
        <v>4039055</v>
      </c>
      <c r="D89" t="str">
        <f t="shared" si="61"/>
        <v>Költségelemzés és árképzés - Menner Petra (Bp.-ről web) 18</v>
      </c>
      <c r="E89" t="str">
        <f t="shared" si="62"/>
        <v>Menner Petra9055</v>
      </c>
      <c r="F89" t="str">
        <f t="shared" si="63"/>
        <v>Költségelemzés és árképzés (Bp. 209, Bp.-ről web)</v>
      </c>
      <c r="G89" t="str">
        <f t="shared" si="64"/>
        <v/>
      </c>
      <c r="H89" t="str">
        <f t="shared" si="65"/>
        <v/>
      </c>
      <c r="I89" t="str">
        <f t="shared" si="66"/>
        <v/>
      </c>
      <c r="J89" t="str">
        <f t="shared" si="67"/>
        <v/>
      </c>
      <c r="K89" t="str">
        <f t="shared" si="68"/>
        <v/>
      </c>
      <c r="L89" t="str">
        <f t="shared" si="69"/>
        <v/>
      </c>
      <c r="M89" t="str">
        <f t="shared" si="70"/>
        <v/>
      </c>
      <c r="N89" t="str">
        <f t="shared" si="71"/>
        <v/>
      </c>
      <c r="O89" t="str">
        <f t="shared" si="72"/>
        <v/>
      </c>
      <c r="P89" t="str">
        <f t="shared" si="73"/>
        <v/>
      </c>
      <c r="Q89" t="str">
        <f t="shared" si="74"/>
        <v/>
      </c>
      <c r="R89" t="str">
        <f t="shared" si="75"/>
        <v/>
      </c>
      <c r="S89" t="str">
        <f t="shared" si="76"/>
        <v/>
      </c>
      <c r="T89" t="str">
        <f t="shared" si="77"/>
        <v/>
      </c>
      <c r="U89" t="str">
        <f t="shared" si="78"/>
        <v/>
      </c>
      <c r="V89" t="str">
        <f t="shared" si="79"/>
        <v/>
      </c>
      <c r="W89" t="str">
        <f t="shared" si="80"/>
        <v>9055</v>
      </c>
      <c r="X89" t="str">
        <f t="shared" si="81"/>
        <v>9055</v>
      </c>
      <c r="Y89" t="str">
        <f t="shared" si="82"/>
        <v>9055</v>
      </c>
      <c r="Z89" t="str">
        <f t="shared" si="83"/>
        <v/>
      </c>
      <c r="AA89" t="str">
        <f t="shared" si="84"/>
        <v>Költségelemzés és árképzés (209, Bp.-ről web)</v>
      </c>
      <c r="AB89" t="str">
        <f t="shared" si="85"/>
        <v/>
      </c>
      <c r="AC89" t="str">
        <f t="shared" si="86"/>
        <v/>
      </c>
      <c r="AD89" t="str">
        <f t="shared" si="87"/>
        <v/>
      </c>
      <c r="AE89" t="str">
        <f t="shared" si="88"/>
        <v/>
      </c>
      <c r="AF89" t="str">
        <f t="shared" si="89"/>
        <v/>
      </c>
      <c r="AG89" t="str">
        <f t="shared" si="90"/>
        <v/>
      </c>
      <c r="AH89" t="str">
        <f t="shared" si="91"/>
        <v/>
      </c>
      <c r="AI89" t="str">
        <f t="shared" si="92"/>
        <v/>
      </c>
      <c r="AJ89" t="str">
        <f t="shared" si="93"/>
        <v/>
      </c>
      <c r="AK89" t="str">
        <f t="shared" si="94"/>
        <v/>
      </c>
      <c r="AL89" t="str">
        <f t="shared" si="95"/>
        <v/>
      </c>
      <c r="AM89" t="str">
        <f t="shared" si="96"/>
        <v/>
      </c>
      <c r="AN89" t="str">
        <f t="shared" si="97"/>
        <v/>
      </c>
      <c r="AO89" t="str">
        <f t="shared" si="98"/>
        <v/>
      </c>
      <c r="AP89" t="str">
        <f t="shared" si="99"/>
        <v/>
      </c>
      <c r="AQ89" t="str">
        <f t="shared" si="100"/>
        <v>9055</v>
      </c>
      <c r="AR89" t="str">
        <f t="shared" si="101"/>
        <v>9055</v>
      </c>
      <c r="AS89" t="str">
        <f t="shared" si="102"/>
        <v>9055</v>
      </c>
      <c r="AT89" t="str">
        <f t="shared" si="103"/>
        <v/>
      </c>
      <c r="AU89" t="str">
        <f t="shared" si="104"/>
        <v/>
      </c>
      <c r="AV89" t="str">
        <f t="shared" si="105"/>
        <v/>
      </c>
      <c r="AW89" t="str">
        <f t="shared" si="106"/>
        <v/>
      </c>
      <c r="AX89" t="str">
        <f t="shared" si="107"/>
        <v/>
      </c>
      <c r="AY89" t="str">
        <f t="shared" si="108"/>
        <v/>
      </c>
      <c r="AZ89" t="str">
        <f t="shared" si="109"/>
        <v/>
      </c>
      <c r="BA89" t="str">
        <f t="shared" si="110"/>
        <v/>
      </c>
      <c r="BB89" t="str">
        <f t="shared" si="111"/>
        <v/>
      </c>
      <c r="BC89" t="str">
        <f t="shared" si="112"/>
        <v/>
      </c>
      <c r="BD89" t="str">
        <f t="shared" si="113"/>
        <v/>
      </c>
      <c r="BE89" t="str">
        <f t="shared" si="114"/>
        <v>Költségelemzés és árképzés (403, Bp.-ről web)</v>
      </c>
      <c r="BF89" s="2">
        <v>905</v>
      </c>
      <c r="BG89" s="2">
        <v>5</v>
      </c>
      <c r="BH89" s="18">
        <f>VLOOKUP(BF89,segéd!$F$9:$G$41,2,FALSE)</f>
        <v>46270</v>
      </c>
      <c r="BI89" s="2" t="str">
        <f>VLOOKUP(BG89,segéd!$F$1:$G$7,2,FALSE)</f>
        <v>15.15-16.45</v>
      </c>
      <c r="BJ89" t="s">
        <v>196</v>
      </c>
      <c r="BK89" s="20" t="s">
        <v>567</v>
      </c>
      <c r="BL89" t="s">
        <v>192</v>
      </c>
      <c r="BM89" s="2">
        <v>209</v>
      </c>
      <c r="BN89" s="2">
        <v>403</v>
      </c>
      <c r="BO89" s="2" t="s">
        <v>118</v>
      </c>
      <c r="BP89" s="33" t="s">
        <v>618</v>
      </c>
      <c r="BQ89" s="2">
        <f t="shared" si="115"/>
        <v>39</v>
      </c>
      <c r="BR89" s="2">
        <f>IF(BM89="","",IFERROR(VLOOKUP(BJ89,segéd!T:U,2,FALSE),"x"))</f>
        <v>21</v>
      </c>
      <c r="BS89" s="2">
        <f>IF(BN89="","",IFERROR(VLOOKUP(BJ89,segéd!O:P,2,FALSE),"x"))</f>
        <v>18</v>
      </c>
      <c r="BU89" s="2"/>
      <c r="BV89" s="2"/>
      <c r="BX89" s="2"/>
      <c r="CD89" s="19"/>
      <c r="CE89" s="19"/>
      <c r="CH89" s="19"/>
      <c r="CJ89" s="2">
        <v>6</v>
      </c>
      <c r="CK89" s="2">
        <v>13</v>
      </c>
      <c r="CL89" s="2">
        <v>4</v>
      </c>
      <c r="DC89" s="2">
        <v>3</v>
      </c>
      <c r="DD89" s="2">
        <v>2</v>
      </c>
      <c r="DE89" s="2">
        <v>6</v>
      </c>
    </row>
    <row r="90" spans="1:120" ht="15" customHeight="1" x14ac:dyDescent="0.3">
      <c r="A90" t="str">
        <f t="shared" si="58"/>
        <v>2179055</v>
      </c>
      <c r="B90" t="str">
        <f t="shared" si="59"/>
        <v>Körforgásos szemléletű hull. - Nagy Judit (web) 14</v>
      </c>
      <c r="C90" t="str">
        <f t="shared" si="60"/>
        <v>9055</v>
      </c>
      <c r="D90" t="str">
        <f t="shared" si="61"/>
        <v xml:space="preserve">Körforgásos szemléletű hull. - Nagy Judit (web) </v>
      </c>
      <c r="E90" t="str">
        <f t="shared" si="62"/>
        <v>Nagy Judit9055</v>
      </c>
      <c r="F90" t="str">
        <f t="shared" si="63"/>
        <v>Körforgásos szemléletű hull. (Bp. 217, web)</v>
      </c>
      <c r="G90" t="str">
        <f t="shared" si="64"/>
        <v/>
      </c>
      <c r="H90" t="str">
        <f t="shared" si="65"/>
        <v/>
      </c>
      <c r="I90" t="str">
        <f t="shared" si="66"/>
        <v/>
      </c>
      <c r="J90" t="str">
        <f t="shared" si="67"/>
        <v/>
      </c>
      <c r="K90" t="str">
        <f t="shared" si="68"/>
        <v/>
      </c>
      <c r="L90" t="str">
        <f t="shared" si="69"/>
        <v/>
      </c>
      <c r="M90" t="str">
        <f t="shared" si="70"/>
        <v/>
      </c>
      <c r="N90" t="str">
        <f t="shared" si="71"/>
        <v/>
      </c>
      <c r="O90" t="str">
        <f t="shared" si="72"/>
        <v/>
      </c>
      <c r="P90" t="str">
        <f t="shared" si="73"/>
        <v/>
      </c>
      <c r="Q90" t="str">
        <f t="shared" si="74"/>
        <v/>
      </c>
      <c r="R90" t="str">
        <f t="shared" si="75"/>
        <v/>
      </c>
      <c r="S90" t="str">
        <f t="shared" si="76"/>
        <v>9055</v>
      </c>
      <c r="T90" t="str">
        <f t="shared" si="77"/>
        <v/>
      </c>
      <c r="U90" t="str">
        <f t="shared" si="78"/>
        <v/>
      </c>
      <c r="V90" t="str">
        <f t="shared" si="79"/>
        <v/>
      </c>
      <c r="W90" t="str">
        <f t="shared" si="80"/>
        <v/>
      </c>
      <c r="X90" t="str">
        <f t="shared" si="81"/>
        <v/>
      </c>
      <c r="Y90" t="str">
        <f t="shared" si="82"/>
        <v/>
      </c>
      <c r="Z90" t="str">
        <f t="shared" si="83"/>
        <v/>
      </c>
      <c r="AA90" t="str">
        <f t="shared" si="84"/>
        <v>Körforgásos szemléletű hull. (217, web)</v>
      </c>
      <c r="AB90" t="str">
        <f t="shared" si="85"/>
        <v/>
      </c>
      <c r="AC90" t="str">
        <f t="shared" si="86"/>
        <v/>
      </c>
      <c r="AD90" t="str">
        <f t="shared" si="87"/>
        <v/>
      </c>
      <c r="AE90" t="str">
        <f t="shared" si="88"/>
        <v/>
      </c>
      <c r="AF90" t="str">
        <f t="shared" si="89"/>
        <v/>
      </c>
      <c r="AG90" t="str">
        <f t="shared" si="90"/>
        <v/>
      </c>
      <c r="AH90" t="str">
        <f t="shared" si="91"/>
        <v/>
      </c>
      <c r="AI90" t="str">
        <f t="shared" si="92"/>
        <v/>
      </c>
      <c r="AJ90" t="str">
        <f t="shared" si="93"/>
        <v/>
      </c>
      <c r="AK90" t="str">
        <f t="shared" si="94"/>
        <v/>
      </c>
      <c r="AL90" t="str">
        <f t="shared" si="95"/>
        <v/>
      </c>
      <c r="AM90" t="str">
        <f t="shared" si="96"/>
        <v/>
      </c>
      <c r="AN90" t="str">
        <f t="shared" si="97"/>
        <v/>
      </c>
      <c r="AO90" t="str">
        <f t="shared" si="98"/>
        <v/>
      </c>
      <c r="AP90" t="str">
        <f t="shared" si="99"/>
        <v/>
      </c>
      <c r="AQ90" t="str">
        <f t="shared" si="100"/>
        <v/>
      </c>
      <c r="AR90" t="str">
        <f t="shared" si="101"/>
        <v/>
      </c>
      <c r="AS90" t="str">
        <f t="shared" si="102"/>
        <v/>
      </c>
      <c r="AT90" t="str">
        <f t="shared" si="103"/>
        <v/>
      </c>
      <c r="AU90" t="str">
        <f t="shared" si="104"/>
        <v/>
      </c>
      <c r="AV90" t="str">
        <f t="shared" si="105"/>
        <v/>
      </c>
      <c r="AW90" t="str">
        <f t="shared" si="106"/>
        <v/>
      </c>
      <c r="AX90" t="str">
        <f t="shared" si="107"/>
        <v/>
      </c>
      <c r="AY90" t="str">
        <f t="shared" si="108"/>
        <v/>
      </c>
      <c r="AZ90" t="str">
        <f t="shared" si="109"/>
        <v/>
      </c>
      <c r="BA90" t="str">
        <f t="shared" si="110"/>
        <v/>
      </c>
      <c r="BB90" t="str">
        <f t="shared" si="111"/>
        <v/>
      </c>
      <c r="BC90" t="str">
        <f t="shared" si="112"/>
        <v/>
      </c>
      <c r="BD90" t="str">
        <f t="shared" si="113"/>
        <v/>
      </c>
      <c r="BE90" t="str">
        <f t="shared" si="114"/>
        <v>Körforgásos szemléletű hull. (, web)</v>
      </c>
      <c r="BF90" s="2">
        <v>905</v>
      </c>
      <c r="BG90" s="2">
        <v>5</v>
      </c>
      <c r="BH90" s="18">
        <f>VLOOKUP(BF90,segéd!$F$9:$G$41,2,FALSE)</f>
        <v>46270</v>
      </c>
      <c r="BI90" s="2" t="str">
        <f>VLOOKUP(BG90,segéd!$F$1:$G$7,2,FALSE)</f>
        <v>15.15-16.45</v>
      </c>
      <c r="BJ90" t="s">
        <v>529</v>
      </c>
      <c r="BK90" s="20" t="s">
        <v>418</v>
      </c>
      <c r="BL90" t="s">
        <v>206</v>
      </c>
      <c r="BM90" s="2">
        <v>217</v>
      </c>
      <c r="BO90" s="2" t="s">
        <v>117</v>
      </c>
      <c r="BP90" s="33" t="s">
        <v>619</v>
      </c>
      <c r="BQ90" s="2">
        <f t="shared" si="115"/>
        <v>14</v>
      </c>
      <c r="BR90" s="2">
        <f>IF(BM90="","",IFERROR(VLOOKUP(BJ90,segéd!T:U,2,FALSE),"x"))</f>
        <v>14</v>
      </c>
      <c r="BS90" s="2" t="str">
        <f>IF(BN90="","",IFERROR(VLOOKUP(BJ90,segéd!O:P,2,FALSE),"x"))</f>
        <v/>
      </c>
      <c r="BT90" s="2"/>
      <c r="BU90" s="2"/>
      <c r="BV90" s="2"/>
      <c r="BX90" s="2"/>
      <c r="CF90" s="2">
        <v>11</v>
      </c>
      <c r="CQ90" s="2"/>
      <c r="CR90" s="2"/>
    </row>
    <row r="91" spans="1:120" ht="15" customHeight="1" x14ac:dyDescent="0.3">
      <c r="A91" t="str">
        <f t="shared" si="58"/>
        <v>2019055</v>
      </c>
      <c r="B91" t="str">
        <f t="shared" si="59"/>
        <v>Marketing - Néveri Varagya Szilvia (web) 115</v>
      </c>
      <c r="C91" t="str">
        <f t="shared" si="60"/>
        <v>9055</v>
      </c>
      <c r="D91" t="str">
        <f t="shared" si="61"/>
        <v xml:space="preserve">Marketing - Néveri Varagya Szilvia (web) </v>
      </c>
      <c r="E91" t="str">
        <f t="shared" si="62"/>
        <v>Néveri Varagya Szilvia9055</v>
      </c>
      <c r="F91" t="str">
        <f t="shared" si="63"/>
        <v>Marketing (Bp. 201, web)</v>
      </c>
      <c r="G91" t="str">
        <f t="shared" si="64"/>
        <v>9055</v>
      </c>
      <c r="H91" t="str">
        <f t="shared" si="65"/>
        <v>9055</v>
      </c>
      <c r="I91" t="str">
        <f t="shared" si="66"/>
        <v>9055</v>
      </c>
      <c r="J91" t="str">
        <f t="shared" si="67"/>
        <v/>
      </c>
      <c r="K91" t="str">
        <f t="shared" si="68"/>
        <v/>
      </c>
      <c r="L91" t="str">
        <f t="shared" si="69"/>
        <v/>
      </c>
      <c r="M91" t="str">
        <f t="shared" si="70"/>
        <v/>
      </c>
      <c r="N91" t="str">
        <f t="shared" si="71"/>
        <v/>
      </c>
      <c r="O91" t="str">
        <f t="shared" si="72"/>
        <v/>
      </c>
      <c r="P91" t="str">
        <f t="shared" si="73"/>
        <v/>
      </c>
      <c r="Q91" t="str">
        <f t="shared" si="74"/>
        <v/>
      </c>
      <c r="R91" t="str">
        <f t="shared" si="75"/>
        <v/>
      </c>
      <c r="S91" t="str">
        <f t="shared" si="76"/>
        <v/>
      </c>
      <c r="T91" t="str">
        <f t="shared" si="77"/>
        <v/>
      </c>
      <c r="U91" t="str">
        <f t="shared" si="78"/>
        <v/>
      </c>
      <c r="V91" t="str">
        <f t="shared" si="79"/>
        <v/>
      </c>
      <c r="W91" t="str">
        <f t="shared" si="80"/>
        <v/>
      </c>
      <c r="X91" t="str">
        <f t="shared" si="81"/>
        <v/>
      </c>
      <c r="Y91" t="str">
        <f t="shared" si="82"/>
        <v/>
      </c>
      <c r="Z91" t="str">
        <f t="shared" si="83"/>
        <v/>
      </c>
      <c r="AA91" t="str">
        <f t="shared" si="84"/>
        <v>Marketing (201, web)</v>
      </c>
      <c r="AB91" t="str">
        <f t="shared" si="85"/>
        <v/>
      </c>
      <c r="AC91" t="str">
        <f t="shared" si="86"/>
        <v/>
      </c>
      <c r="AD91" t="str">
        <f t="shared" si="87"/>
        <v/>
      </c>
      <c r="AE91" t="str">
        <f t="shared" si="88"/>
        <v/>
      </c>
      <c r="AF91" t="str">
        <f t="shared" si="89"/>
        <v/>
      </c>
      <c r="AG91" t="str">
        <f t="shared" si="90"/>
        <v/>
      </c>
      <c r="AH91" t="str">
        <f t="shared" si="91"/>
        <v/>
      </c>
      <c r="AI91" t="str">
        <f t="shared" si="92"/>
        <v/>
      </c>
      <c r="AJ91" t="str">
        <f t="shared" si="93"/>
        <v/>
      </c>
      <c r="AK91" t="str">
        <f t="shared" si="94"/>
        <v/>
      </c>
      <c r="AL91" t="str">
        <f t="shared" si="95"/>
        <v/>
      </c>
      <c r="AM91" t="str">
        <f t="shared" si="96"/>
        <v/>
      </c>
      <c r="AN91" t="str">
        <f t="shared" si="97"/>
        <v/>
      </c>
      <c r="AO91" t="str">
        <f t="shared" si="98"/>
        <v/>
      </c>
      <c r="AP91" t="str">
        <f t="shared" si="99"/>
        <v/>
      </c>
      <c r="AQ91" t="str">
        <f t="shared" si="100"/>
        <v/>
      </c>
      <c r="AR91" t="str">
        <f t="shared" si="101"/>
        <v/>
      </c>
      <c r="AS91" t="str">
        <f t="shared" si="102"/>
        <v/>
      </c>
      <c r="AT91" t="str">
        <f t="shared" si="103"/>
        <v/>
      </c>
      <c r="AU91" t="str">
        <f t="shared" si="104"/>
        <v/>
      </c>
      <c r="AV91" t="str">
        <f t="shared" si="105"/>
        <v/>
      </c>
      <c r="AW91" t="str">
        <f t="shared" si="106"/>
        <v/>
      </c>
      <c r="AX91" t="str">
        <f t="shared" si="107"/>
        <v/>
      </c>
      <c r="AY91" t="str">
        <f t="shared" si="108"/>
        <v/>
      </c>
      <c r="AZ91" t="str">
        <f t="shared" si="109"/>
        <v/>
      </c>
      <c r="BA91" t="str">
        <f t="shared" si="110"/>
        <v/>
      </c>
      <c r="BB91" t="str">
        <f t="shared" si="111"/>
        <v/>
      </c>
      <c r="BC91" t="str">
        <f t="shared" si="112"/>
        <v/>
      </c>
      <c r="BD91" t="str">
        <f t="shared" si="113"/>
        <v/>
      </c>
      <c r="BE91" t="str">
        <f t="shared" si="114"/>
        <v>Marketing (, web)</v>
      </c>
      <c r="BF91" s="2">
        <v>905</v>
      </c>
      <c r="BG91" s="2">
        <v>5</v>
      </c>
      <c r="BH91" s="18">
        <f>VLOOKUP(BF91,segéd!$F$9:$G$41,2,FALSE)</f>
        <v>46270</v>
      </c>
      <c r="BI91" s="2" t="str">
        <f>VLOOKUP(BG91,segéd!$F$1:$G$7,2,FALSE)</f>
        <v>15.15-16.45</v>
      </c>
      <c r="BJ91" t="s">
        <v>371</v>
      </c>
      <c r="BK91" s="20" t="s">
        <v>532</v>
      </c>
      <c r="BL91" t="s">
        <v>194</v>
      </c>
      <c r="BM91" s="2">
        <v>201</v>
      </c>
      <c r="BO91" s="2" t="s">
        <v>117</v>
      </c>
      <c r="BP91" s="33" t="s">
        <v>620</v>
      </c>
      <c r="BQ91" s="2">
        <f t="shared" si="115"/>
        <v>115</v>
      </c>
      <c r="BR91" s="2">
        <f>IF(BM91="","",IFERROR(VLOOKUP(BJ91,segéd!T:U,2,FALSE),"x"))</f>
        <v>115</v>
      </c>
      <c r="BS91" s="2" t="str">
        <f>IF(BN91="","",IFERROR(VLOOKUP(BJ91,segéd!O:P,2,FALSE),"x"))</f>
        <v/>
      </c>
      <c r="BT91" s="2">
        <v>67</v>
      </c>
      <c r="BU91" s="2">
        <v>18</v>
      </c>
      <c r="BV91" s="2">
        <v>9</v>
      </c>
      <c r="BX91" s="2"/>
      <c r="CQ91" s="2"/>
      <c r="CR91" s="2"/>
    </row>
    <row r="92" spans="1:120" ht="15" customHeight="1" x14ac:dyDescent="0.3">
      <c r="A92" t="str">
        <f t="shared" si="58"/>
        <v>9055</v>
      </c>
      <c r="B92" t="str">
        <f t="shared" si="59"/>
        <v xml:space="preserve">Mechanika alapjai - Szentgyörgyiné Gyöngyösi Éva (web) </v>
      </c>
      <c r="C92" t="str">
        <f t="shared" si="60"/>
        <v>5019055</v>
      </c>
      <c r="D92" t="str">
        <f t="shared" si="61"/>
        <v>Mechanika alapjai - Szentgyörgyiné Gyöngyösi Éva (web) 148</v>
      </c>
      <c r="E92" t="str">
        <f t="shared" si="62"/>
        <v>Szentgyörgyiné Gyöngyösi Éva9055</v>
      </c>
      <c r="F92" t="str">
        <f t="shared" si="63"/>
        <v>Mechanika alapjai (Tb. 501, web)</v>
      </c>
      <c r="G92" t="str">
        <f t="shared" si="64"/>
        <v/>
      </c>
      <c r="H92" t="str">
        <f t="shared" si="65"/>
        <v/>
      </c>
      <c r="I92" t="str">
        <f t="shared" si="66"/>
        <v/>
      </c>
      <c r="J92" t="str">
        <f t="shared" si="67"/>
        <v/>
      </c>
      <c r="K92" t="str">
        <f t="shared" si="68"/>
        <v/>
      </c>
      <c r="L92" t="str">
        <f t="shared" si="69"/>
        <v/>
      </c>
      <c r="M92" t="str">
        <f t="shared" si="70"/>
        <v/>
      </c>
      <c r="N92" t="str">
        <f t="shared" si="71"/>
        <v/>
      </c>
      <c r="O92" t="str">
        <f t="shared" si="72"/>
        <v/>
      </c>
      <c r="P92" t="str">
        <f t="shared" si="73"/>
        <v/>
      </c>
      <c r="Q92" t="str">
        <f t="shared" si="74"/>
        <v/>
      </c>
      <c r="R92" t="str">
        <f t="shared" si="75"/>
        <v/>
      </c>
      <c r="S92" t="str">
        <f t="shared" si="76"/>
        <v/>
      </c>
      <c r="T92" t="str">
        <f t="shared" si="77"/>
        <v/>
      </c>
      <c r="U92" t="str">
        <f t="shared" si="78"/>
        <v/>
      </c>
      <c r="V92" t="str">
        <f t="shared" si="79"/>
        <v/>
      </c>
      <c r="W92" t="str">
        <f t="shared" si="80"/>
        <v/>
      </c>
      <c r="X92" t="str">
        <f t="shared" si="81"/>
        <v/>
      </c>
      <c r="Y92" t="str">
        <f t="shared" si="82"/>
        <v/>
      </c>
      <c r="Z92" t="str">
        <f t="shared" si="83"/>
        <v/>
      </c>
      <c r="AA92" t="str">
        <f t="shared" si="84"/>
        <v>Mechanika alapjai (, web)</v>
      </c>
      <c r="AB92" t="str">
        <f t="shared" si="85"/>
        <v/>
      </c>
      <c r="AC92" t="str">
        <f t="shared" si="86"/>
        <v/>
      </c>
      <c r="AD92" t="str">
        <f t="shared" si="87"/>
        <v>9055</v>
      </c>
      <c r="AE92" t="str">
        <f t="shared" si="88"/>
        <v>9055</v>
      </c>
      <c r="AF92" t="str">
        <f t="shared" si="89"/>
        <v>9055</v>
      </c>
      <c r="AG92" t="str">
        <f t="shared" si="90"/>
        <v/>
      </c>
      <c r="AH92" t="str">
        <f t="shared" si="91"/>
        <v/>
      </c>
      <c r="AI92" t="str">
        <f t="shared" si="92"/>
        <v/>
      </c>
      <c r="AJ92" t="str">
        <f t="shared" si="93"/>
        <v/>
      </c>
      <c r="AK92" t="str">
        <f t="shared" si="94"/>
        <v/>
      </c>
      <c r="AL92" t="str">
        <f t="shared" si="95"/>
        <v/>
      </c>
      <c r="AM92" t="str">
        <f t="shared" si="96"/>
        <v/>
      </c>
      <c r="AN92" t="str">
        <f t="shared" si="97"/>
        <v/>
      </c>
      <c r="AO92" t="str">
        <f t="shared" si="98"/>
        <v/>
      </c>
      <c r="AP92" t="str">
        <f t="shared" si="99"/>
        <v/>
      </c>
      <c r="AQ92" t="str">
        <f t="shared" si="100"/>
        <v/>
      </c>
      <c r="AR92" t="str">
        <f t="shared" si="101"/>
        <v/>
      </c>
      <c r="AS92" t="str">
        <f t="shared" si="102"/>
        <v/>
      </c>
      <c r="AT92" t="str">
        <f t="shared" si="103"/>
        <v/>
      </c>
      <c r="AU92" t="str">
        <f t="shared" si="104"/>
        <v/>
      </c>
      <c r="AV92" t="str">
        <f t="shared" si="105"/>
        <v/>
      </c>
      <c r="AW92" t="str">
        <f t="shared" si="106"/>
        <v/>
      </c>
      <c r="AX92" t="str">
        <f t="shared" si="107"/>
        <v/>
      </c>
      <c r="AY92" t="str">
        <f t="shared" si="108"/>
        <v/>
      </c>
      <c r="AZ92" t="str">
        <f t="shared" si="109"/>
        <v/>
      </c>
      <c r="BA92" t="str">
        <f t="shared" si="110"/>
        <v/>
      </c>
      <c r="BB92" t="str">
        <f t="shared" si="111"/>
        <v/>
      </c>
      <c r="BC92" t="str">
        <f t="shared" si="112"/>
        <v/>
      </c>
      <c r="BD92" t="str">
        <f t="shared" si="113"/>
        <v/>
      </c>
      <c r="BE92" t="str">
        <f t="shared" si="114"/>
        <v>Mechanika alapjai (501, web)</v>
      </c>
      <c r="BF92" s="2">
        <v>905</v>
      </c>
      <c r="BG92" s="2">
        <v>5</v>
      </c>
      <c r="BH92" s="18">
        <f>VLOOKUP(BF92,segéd!$F$9:$G$41,2,FALSE)</f>
        <v>46270</v>
      </c>
      <c r="BI92" s="2" t="str">
        <f>VLOOKUP(BG92,segéd!$F$1:$G$7,2,FALSE)</f>
        <v>15.15-16.45</v>
      </c>
      <c r="BJ92" t="s">
        <v>131</v>
      </c>
      <c r="BK92" s="20" t="s">
        <v>320</v>
      </c>
      <c r="BL92" t="s">
        <v>193</v>
      </c>
      <c r="BM92" s="2"/>
      <c r="BN92" s="2">
        <v>501</v>
      </c>
      <c r="BO92" s="2" t="s">
        <v>117</v>
      </c>
      <c r="BP92" s="33" t="s">
        <v>624</v>
      </c>
      <c r="BQ92" s="2">
        <f t="shared" si="115"/>
        <v>148</v>
      </c>
      <c r="BR92" s="2" t="str">
        <f>IF(BM92="","",IFERROR(VLOOKUP(BJ92,segéd!T:U,2,FALSE),"x"))</f>
        <v/>
      </c>
      <c r="BS92" s="2">
        <f>IF(BN92="","",IFERROR(VLOOKUP(BJ92,segéd!O:P,2,FALSE),"x"))</f>
        <v>148</v>
      </c>
      <c r="BT92" s="2"/>
      <c r="BU92" s="2"/>
      <c r="BV92" s="2"/>
      <c r="BX92" s="2"/>
      <c r="CP92" s="2">
        <v>8</v>
      </c>
      <c r="CQ92" s="2">
        <v>74</v>
      </c>
      <c r="CR92" s="2">
        <v>48</v>
      </c>
    </row>
    <row r="93" spans="1:120" ht="15" customHeight="1" x14ac:dyDescent="0.3">
      <c r="A93" t="str">
        <f t="shared" si="58"/>
        <v>9055</v>
      </c>
      <c r="B93" t="str">
        <f t="shared" si="59"/>
        <v xml:space="preserve">Mechatronikai rendszerek I. - Vavra Gábor (web) </v>
      </c>
      <c r="C93" t="str">
        <f t="shared" si="60"/>
        <v>2159055</v>
      </c>
      <c r="D93" t="str">
        <f t="shared" si="61"/>
        <v>Mechatronikai rendszerek I. - Vavra Gábor (web) 68</v>
      </c>
      <c r="E93" t="str">
        <f t="shared" si="62"/>
        <v>Vavra Gábor9055</v>
      </c>
      <c r="F93" t="str">
        <f t="shared" si="63"/>
        <v>Mechatronikai rendszerek I. (Tb. 215, web)</v>
      </c>
      <c r="G93" t="str">
        <f t="shared" si="64"/>
        <v/>
      </c>
      <c r="H93" t="str">
        <f t="shared" si="65"/>
        <v/>
      </c>
      <c r="I93" t="str">
        <f t="shared" si="66"/>
        <v/>
      </c>
      <c r="J93" t="str">
        <f t="shared" si="67"/>
        <v/>
      </c>
      <c r="K93" t="str">
        <f t="shared" si="68"/>
        <v/>
      </c>
      <c r="L93" t="str">
        <f t="shared" si="69"/>
        <v/>
      </c>
      <c r="M93" t="str">
        <f t="shared" si="70"/>
        <v/>
      </c>
      <c r="N93" t="str">
        <f t="shared" si="71"/>
        <v/>
      </c>
      <c r="O93" t="str">
        <f t="shared" si="72"/>
        <v/>
      </c>
      <c r="P93" t="str">
        <f t="shared" si="73"/>
        <v/>
      </c>
      <c r="Q93" t="str">
        <f t="shared" si="74"/>
        <v/>
      </c>
      <c r="R93" t="str">
        <f t="shared" si="75"/>
        <v/>
      </c>
      <c r="S93" t="str">
        <f t="shared" si="76"/>
        <v/>
      </c>
      <c r="T93" t="str">
        <f t="shared" si="77"/>
        <v/>
      </c>
      <c r="U93" t="str">
        <f t="shared" si="78"/>
        <v/>
      </c>
      <c r="V93" t="str">
        <f t="shared" si="79"/>
        <v/>
      </c>
      <c r="W93" t="str">
        <f t="shared" si="80"/>
        <v/>
      </c>
      <c r="X93" t="str">
        <f t="shared" si="81"/>
        <v/>
      </c>
      <c r="Y93" t="str">
        <f t="shared" si="82"/>
        <v/>
      </c>
      <c r="Z93" t="str">
        <f t="shared" si="83"/>
        <v/>
      </c>
      <c r="AA93" t="str">
        <f t="shared" si="84"/>
        <v>Mechatronikai rendszerek I. (, web)</v>
      </c>
      <c r="AB93" t="str">
        <f t="shared" si="85"/>
        <v/>
      </c>
      <c r="AC93" t="str">
        <f t="shared" si="86"/>
        <v/>
      </c>
      <c r="AD93" t="str">
        <f t="shared" si="87"/>
        <v/>
      </c>
      <c r="AE93" t="str">
        <f t="shared" si="88"/>
        <v/>
      </c>
      <c r="AF93" t="str">
        <f t="shared" si="89"/>
        <v/>
      </c>
      <c r="AG93" t="str">
        <f t="shared" si="90"/>
        <v/>
      </c>
      <c r="AH93" t="str">
        <f t="shared" si="91"/>
        <v/>
      </c>
      <c r="AI93" t="str">
        <f t="shared" si="92"/>
        <v/>
      </c>
      <c r="AJ93" t="str">
        <f t="shared" si="93"/>
        <v/>
      </c>
      <c r="AK93" t="str">
        <f t="shared" si="94"/>
        <v/>
      </c>
      <c r="AL93" t="str">
        <f t="shared" si="95"/>
        <v/>
      </c>
      <c r="AM93" t="str">
        <f t="shared" si="96"/>
        <v/>
      </c>
      <c r="AN93" t="str">
        <f t="shared" si="97"/>
        <v/>
      </c>
      <c r="AO93" t="str">
        <f t="shared" si="98"/>
        <v/>
      </c>
      <c r="AP93" t="str">
        <f t="shared" si="99"/>
        <v/>
      </c>
      <c r="AQ93" t="str">
        <f t="shared" si="100"/>
        <v/>
      </c>
      <c r="AR93" t="str">
        <f t="shared" si="101"/>
        <v/>
      </c>
      <c r="AS93" t="str">
        <f t="shared" si="102"/>
        <v/>
      </c>
      <c r="AT93" t="str">
        <f t="shared" si="103"/>
        <v/>
      </c>
      <c r="AU93" t="str">
        <f t="shared" si="104"/>
        <v/>
      </c>
      <c r="AV93" t="str">
        <f t="shared" si="105"/>
        <v/>
      </c>
      <c r="AW93" t="str">
        <f t="shared" si="106"/>
        <v>9055</v>
      </c>
      <c r="AX93" t="str">
        <f t="shared" si="107"/>
        <v>9055</v>
      </c>
      <c r="AY93" t="str">
        <f t="shared" si="108"/>
        <v/>
      </c>
      <c r="AZ93" t="str">
        <f t="shared" si="109"/>
        <v/>
      </c>
      <c r="BA93" t="str">
        <f t="shared" si="110"/>
        <v/>
      </c>
      <c r="BB93" t="str">
        <f t="shared" si="111"/>
        <v/>
      </c>
      <c r="BC93" t="str">
        <f t="shared" si="112"/>
        <v/>
      </c>
      <c r="BD93" t="str">
        <f t="shared" si="113"/>
        <v/>
      </c>
      <c r="BE93" t="str">
        <f t="shared" si="114"/>
        <v>Mechatronikai rendszerek I. (215, web)</v>
      </c>
      <c r="BF93" s="2">
        <v>905</v>
      </c>
      <c r="BG93" s="2">
        <v>5</v>
      </c>
      <c r="BH93" s="18">
        <f>VLOOKUP(BF93,segéd!$F$9:$G$41,2,FALSE)</f>
        <v>46270</v>
      </c>
      <c r="BI93" s="2" t="str">
        <f>VLOOKUP(BG93,segéd!$F$1:$G$7,2,FALSE)</f>
        <v>15.15-16.45</v>
      </c>
      <c r="BJ93" t="s">
        <v>112</v>
      </c>
      <c r="BK93" s="20" t="s">
        <v>419</v>
      </c>
      <c r="BL93" t="s">
        <v>191</v>
      </c>
      <c r="BM93" s="2"/>
      <c r="BN93" s="2">
        <v>215</v>
      </c>
      <c r="BO93" s="2" t="s">
        <v>117</v>
      </c>
      <c r="BP93" s="33" t="s">
        <v>613</v>
      </c>
      <c r="BQ93" s="2">
        <f t="shared" si="115"/>
        <v>68</v>
      </c>
      <c r="BR93" s="2" t="str">
        <f>IF(BM93="","",IFERROR(VLOOKUP(BJ93,segéd!T:U,2,FALSE),"x"))</f>
        <v/>
      </c>
      <c r="BS93" s="2">
        <f>IF(BN93="","",IFERROR(VLOOKUP(BJ93,segéd!O:P,2,FALSE),"x"))</f>
        <v>68</v>
      </c>
      <c r="BU93" s="2"/>
      <c r="BV93" s="2"/>
      <c r="DI93" s="2">
        <v>14</v>
      </c>
      <c r="DJ93" s="2">
        <v>44</v>
      </c>
    </row>
    <row r="94" spans="1:120" ht="15" customHeight="1" x14ac:dyDescent="0.3">
      <c r="A94" t="str">
        <f t="shared" si="58"/>
        <v>9055</v>
      </c>
      <c r="B94" t="str">
        <f t="shared" si="59"/>
        <v xml:space="preserve">Méréstechnika - Csrenkovics Antónia (web) </v>
      </c>
      <c r="C94" t="str">
        <f t="shared" si="60"/>
        <v>6019055</v>
      </c>
      <c r="D94" t="str">
        <f t="shared" si="61"/>
        <v>Méréstechnika - Csrenkovics Antónia (web) 81</v>
      </c>
      <c r="E94" t="str">
        <f t="shared" si="62"/>
        <v>Csrenkovics Antónia9055</v>
      </c>
      <c r="F94" t="str">
        <f t="shared" si="63"/>
        <v>Méréstechnika (Tb. 601, web)</v>
      </c>
      <c r="G94" t="str">
        <f t="shared" si="64"/>
        <v/>
      </c>
      <c r="H94" t="str">
        <f t="shared" si="65"/>
        <v/>
      </c>
      <c r="I94" t="str">
        <f t="shared" si="66"/>
        <v/>
      </c>
      <c r="J94" t="str">
        <f t="shared" si="67"/>
        <v/>
      </c>
      <c r="K94" t="str">
        <f t="shared" si="68"/>
        <v/>
      </c>
      <c r="L94" t="str">
        <f t="shared" si="69"/>
        <v/>
      </c>
      <c r="M94" t="str">
        <f t="shared" si="70"/>
        <v/>
      </c>
      <c r="N94" t="str">
        <f t="shared" si="71"/>
        <v/>
      </c>
      <c r="O94" t="str">
        <f t="shared" si="72"/>
        <v/>
      </c>
      <c r="P94" t="str">
        <f t="shared" si="73"/>
        <v/>
      </c>
      <c r="Q94" t="str">
        <f t="shared" si="74"/>
        <v/>
      </c>
      <c r="R94" t="str">
        <f t="shared" si="75"/>
        <v/>
      </c>
      <c r="S94" t="str">
        <f t="shared" si="76"/>
        <v/>
      </c>
      <c r="T94" t="str">
        <f t="shared" si="77"/>
        <v/>
      </c>
      <c r="U94" t="str">
        <f t="shared" si="78"/>
        <v/>
      </c>
      <c r="V94" t="str">
        <f t="shared" si="79"/>
        <v/>
      </c>
      <c r="W94" t="str">
        <f t="shared" si="80"/>
        <v/>
      </c>
      <c r="X94" t="str">
        <f t="shared" si="81"/>
        <v/>
      </c>
      <c r="Y94" t="str">
        <f t="shared" si="82"/>
        <v/>
      </c>
      <c r="Z94" t="str">
        <f t="shared" si="83"/>
        <v/>
      </c>
      <c r="AA94" t="str">
        <f t="shared" si="84"/>
        <v>Méréstechnika (, web)</v>
      </c>
      <c r="AB94" t="str">
        <f t="shared" si="85"/>
        <v/>
      </c>
      <c r="AC94" t="str">
        <f t="shared" si="86"/>
        <v/>
      </c>
      <c r="AD94" t="str">
        <f t="shared" si="87"/>
        <v/>
      </c>
      <c r="AE94" t="str">
        <f t="shared" si="88"/>
        <v/>
      </c>
      <c r="AF94" t="str">
        <f t="shared" si="89"/>
        <v/>
      </c>
      <c r="AG94" t="str">
        <f t="shared" si="90"/>
        <v/>
      </c>
      <c r="AH94" t="str">
        <f t="shared" si="91"/>
        <v/>
      </c>
      <c r="AI94" t="str">
        <f t="shared" si="92"/>
        <v/>
      </c>
      <c r="AJ94" t="str">
        <f t="shared" si="93"/>
        <v>9055</v>
      </c>
      <c r="AK94" t="str">
        <f t="shared" si="94"/>
        <v>9055</v>
      </c>
      <c r="AL94" t="str">
        <f t="shared" si="95"/>
        <v>9055</v>
      </c>
      <c r="AM94" t="str">
        <f t="shared" si="96"/>
        <v/>
      </c>
      <c r="AN94" t="str">
        <f t="shared" si="97"/>
        <v/>
      </c>
      <c r="AO94" t="str">
        <f t="shared" si="98"/>
        <v/>
      </c>
      <c r="AP94" t="str">
        <f t="shared" si="99"/>
        <v/>
      </c>
      <c r="AQ94" t="str">
        <f t="shared" si="100"/>
        <v/>
      </c>
      <c r="AR94" t="str">
        <f t="shared" si="101"/>
        <v/>
      </c>
      <c r="AS94" t="str">
        <f t="shared" si="102"/>
        <v/>
      </c>
      <c r="AT94" t="str">
        <f t="shared" si="103"/>
        <v/>
      </c>
      <c r="AU94" t="str">
        <f t="shared" si="104"/>
        <v/>
      </c>
      <c r="AV94" t="str">
        <f t="shared" si="105"/>
        <v/>
      </c>
      <c r="AW94" t="str">
        <f t="shared" si="106"/>
        <v/>
      </c>
      <c r="AX94" t="str">
        <f t="shared" si="107"/>
        <v/>
      </c>
      <c r="AY94" t="str">
        <f t="shared" si="108"/>
        <v/>
      </c>
      <c r="AZ94" t="str">
        <f t="shared" si="109"/>
        <v/>
      </c>
      <c r="BA94" t="str">
        <f t="shared" si="110"/>
        <v/>
      </c>
      <c r="BB94" t="str">
        <f t="shared" si="111"/>
        <v/>
      </c>
      <c r="BC94" t="str">
        <f t="shared" si="112"/>
        <v/>
      </c>
      <c r="BD94" t="str">
        <f t="shared" si="113"/>
        <v/>
      </c>
      <c r="BE94" t="str">
        <f t="shared" si="114"/>
        <v>Méréstechnika (601, web)</v>
      </c>
      <c r="BF94" s="2">
        <v>905</v>
      </c>
      <c r="BG94" s="2">
        <v>5</v>
      </c>
      <c r="BH94" s="18">
        <f>VLOOKUP(BF94,segéd!$F$9:$G$41,2,FALSE)</f>
        <v>46270</v>
      </c>
      <c r="BI94" s="2" t="str">
        <f>VLOOKUP(BG94,segéd!$F$1:$G$7,2,FALSE)</f>
        <v>15.15-16.45</v>
      </c>
      <c r="BJ94" t="s">
        <v>154</v>
      </c>
      <c r="BK94" s="20" t="s">
        <v>743</v>
      </c>
      <c r="BL94" t="s">
        <v>193</v>
      </c>
      <c r="BM94" s="2"/>
      <c r="BN94" s="2">
        <v>601</v>
      </c>
      <c r="BO94" s="2" t="s">
        <v>117</v>
      </c>
      <c r="BP94" s="33" t="s">
        <v>614</v>
      </c>
      <c r="BQ94" s="2">
        <f t="shared" si="115"/>
        <v>81</v>
      </c>
      <c r="BR94" s="2" t="str">
        <f>IF(BM94="","",IFERROR(VLOOKUP(BJ94,segéd!T:U,2,FALSE),"x"))</f>
        <v/>
      </c>
      <c r="BS94" s="2">
        <f>IF(BN94="","",IFERROR(VLOOKUP(BJ94,segéd!O:P,2,FALSE),"x"))</f>
        <v>81</v>
      </c>
      <c r="BU94" s="2"/>
      <c r="BV94" s="2"/>
      <c r="BX94" s="2"/>
      <c r="CV94" s="2">
        <v>7</v>
      </c>
      <c r="CW94" s="2">
        <v>37</v>
      </c>
      <c r="CX94" s="2">
        <v>56</v>
      </c>
    </row>
    <row r="95" spans="1:120" ht="15" customHeight="1" x14ac:dyDescent="0.3">
      <c r="A95" t="str">
        <f t="shared" si="58"/>
        <v>9055</v>
      </c>
      <c r="B95" t="str">
        <f t="shared" si="59"/>
        <v xml:space="preserve">Minőségmenedzsment I. - Szabó Veronika Anna (web) </v>
      </c>
      <c r="C95" t="str">
        <f t="shared" si="60"/>
        <v>2179055</v>
      </c>
      <c r="D95" t="str">
        <f t="shared" si="61"/>
        <v>Minőségmenedzsment I. - Szabó Veronika Anna (web) 12</v>
      </c>
      <c r="E95" t="str">
        <f t="shared" si="62"/>
        <v>Szabó Veronika Anna9055</v>
      </c>
      <c r="F95" t="str">
        <f t="shared" si="63"/>
        <v>Minőségmenedzsment I. (Tb. 217, web)</v>
      </c>
      <c r="G95" t="str">
        <f t="shared" si="64"/>
        <v/>
      </c>
      <c r="H95" t="str">
        <f t="shared" si="65"/>
        <v/>
      </c>
      <c r="I95" t="str">
        <f t="shared" si="66"/>
        <v/>
      </c>
      <c r="J95" t="str">
        <f t="shared" si="67"/>
        <v/>
      </c>
      <c r="K95" t="str">
        <f t="shared" si="68"/>
        <v/>
      </c>
      <c r="L95" t="str">
        <f t="shared" si="69"/>
        <v/>
      </c>
      <c r="M95" t="str">
        <f t="shared" si="70"/>
        <v/>
      </c>
      <c r="N95" t="str">
        <f t="shared" si="71"/>
        <v/>
      </c>
      <c r="O95" t="str">
        <f t="shared" si="72"/>
        <v/>
      </c>
      <c r="P95" t="str">
        <f t="shared" si="73"/>
        <v/>
      </c>
      <c r="Q95" t="str">
        <f t="shared" si="74"/>
        <v/>
      </c>
      <c r="R95" t="str">
        <f t="shared" si="75"/>
        <v/>
      </c>
      <c r="S95" t="str">
        <f t="shared" si="76"/>
        <v/>
      </c>
      <c r="T95" t="str">
        <f t="shared" si="77"/>
        <v/>
      </c>
      <c r="U95" t="str">
        <f t="shared" si="78"/>
        <v/>
      </c>
      <c r="V95" t="str">
        <f t="shared" si="79"/>
        <v/>
      </c>
      <c r="W95" t="str">
        <f t="shared" si="80"/>
        <v/>
      </c>
      <c r="X95" t="str">
        <f t="shared" si="81"/>
        <v/>
      </c>
      <c r="Y95" t="str">
        <f t="shared" si="82"/>
        <v/>
      </c>
      <c r="Z95" t="str">
        <f t="shared" si="83"/>
        <v/>
      </c>
      <c r="AA95" t="str">
        <f t="shared" si="84"/>
        <v>Minőségmenedzsment I. (, web)</v>
      </c>
      <c r="AB95" t="str">
        <f t="shared" si="85"/>
        <v/>
      </c>
      <c r="AC95" t="str">
        <f t="shared" si="86"/>
        <v/>
      </c>
      <c r="AD95" t="str">
        <f t="shared" si="87"/>
        <v/>
      </c>
      <c r="AE95" t="str">
        <f t="shared" si="88"/>
        <v/>
      </c>
      <c r="AF95" t="str">
        <f t="shared" si="89"/>
        <v/>
      </c>
      <c r="AG95" t="str">
        <f t="shared" si="90"/>
        <v/>
      </c>
      <c r="AH95" t="str">
        <f t="shared" si="91"/>
        <v/>
      </c>
      <c r="AI95" t="str">
        <f t="shared" si="92"/>
        <v/>
      </c>
      <c r="AJ95" t="str">
        <f t="shared" si="93"/>
        <v/>
      </c>
      <c r="AK95" t="str">
        <f t="shared" si="94"/>
        <v/>
      </c>
      <c r="AL95" t="str">
        <f t="shared" si="95"/>
        <v/>
      </c>
      <c r="AM95" t="str">
        <f t="shared" si="96"/>
        <v/>
      </c>
      <c r="AN95" t="str">
        <f t="shared" si="97"/>
        <v/>
      </c>
      <c r="AO95" t="str">
        <f t="shared" si="98"/>
        <v/>
      </c>
      <c r="AP95" t="str">
        <f t="shared" si="99"/>
        <v/>
      </c>
      <c r="AQ95" t="str">
        <f t="shared" si="100"/>
        <v/>
      </c>
      <c r="AR95" t="str">
        <f t="shared" si="101"/>
        <v/>
      </c>
      <c r="AS95" t="str">
        <f t="shared" si="102"/>
        <v/>
      </c>
      <c r="AT95" t="str">
        <f t="shared" si="103"/>
        <v/>
      </c>
      <c r="AU95" t="str">
        <f t="shared" si="104"/>
        <v/>
      </c>
      <c r="AV95" t="str">
        <f t="shared" si="105"/>
        <v>9055</v>
      </c>
      <c r="AW95" t="str">
        <f t="shared" si="106"/>
        <v/>
      </c>
      <c r="AX95" t="str">
        <f t="shared" si="107"/>
        <v/>
      </c>
      <c r="AY95" t="str">
        <f t="shared" si="108"/>
        <v/>
      </c>
      <c r="AZ95" t="str">
        <f t="shared" si="109"/>
        <v/>
      </c>
      <c r="BA95" t="str">
        <f t="shared" si="110"/>
        <v/>
      </c>
      <c r="BB95" t="str">
        <f t="shared" si="111"/>
        <v/>
      </c>
      <c r="BC95" t="str">
        <f t="shared" si="112"/>
        <v/>
      </c>
      <c r="BD95" t="str">
        <f t="shared" si="113"/>
        <v/>
      </c>
      <c r="BE95" t="str">
        <f t="shared" si="114"/>
        <v>Minőségmenedzsment I. (217, web)</v>
      </c>
      <c r="BF95" s="2">
        <v>905</v>
      </c>
      <c r="BG95" s="2">
        <v>5</v>
      </c>
      <c r="BH95" s="18">
        <f>VLOOKUP(BF95,segéd!$F$9:$G$41,2,FALSE)</f>
        <v>46270</v>
      </c>
      <c r="BI95" s="2" t="str">
        <f>VLOOKUP(BG95,segéd!$F$1:$G$7,2,FALSE)</f>
        <v>15.15-16.45</v>
      </c>
      <c r="BJ95" t="s">
        <v>400</v>
      </c>
      <c r="BK95" s="20" t="s">
        <v>539</v>
      </c>
      <c r="BL95" t="s">
        <v>191</v>
      </c>
      <c r="BM95" s="2"/>
      <c r="BN95" s="2">
        <v>217</v>
      </c>
      <c r="BO95" s="2" t="s">
        <v>117</v>
      </c>
      <c r="BP95" s="33" t="s">
        <v>625</v>
      </c>
      <c r="BQ95" s="2">
        <f t="shared" si="115"/>
        <v>12</v>
      </c>
      <c r="BR95" s="2" t="str">
        <f>IF(BM95="","",IFERROR(VLOOKUP(BJ95,segéd!T:U,2,FALSE),"x"))</f>
        <v/>
      </c>
      <c r="BS95" s="2">
        <f>IF(BN95="","",IFERROR(VLOOKUP(BJ95,segéd!O:P,2,FALSE),"x"))</f>
        <v>12</v>
      </c>
      <c r="BU95" s="2"/>
      <c r="BV95" s="2"/>
      <c r="DH95" s="2">
        <v>13</v>
      </c>
    </row>
    <row r="96" spans="1:120" ht="15" customHeight="1" x14ac:dyDescent="0.3">
      <c r="A96" t="str">
        <f t="shared" si="58"/>
        <v>2149055</v>
      </c>
      <c r="B96" t="str">
        <f t="shared" si="59"/>
        <v>Szállítási logisztikai esettanulmányok - Mészáros Sándor (web) 14</v>
      </c>
      <c r="C96" t="str">
        <f t="shared" si="60"/>
        <v>9055</v>
      </c>
      <c r="D96" t="str">
        <f t="shared" si="61"/>
        <v xml:space="preserve">Szállítási logisztikai esettanulmányok - Mészáros Sándor (web) </v>
      </c>
      <c r="E96" t="str">
        <f t="shared" si="62"/>
        <v>Mészáros Sándor9055</v>
      </c>
      <c r="F96" t="str">
        <f t="shared" si="63"/>
        <v>Szállítási logisztikai esettanulmányok (Bp. 214, web)</v>
      </c>
      <c r="G96" t="str">
        <f t="shared" si="64"/>
        <v/>
      </c>
      <c r="H96" t="str">
        <f t="shared" si="65"/>
        <v/>
      </c>
      <c r="I96" t="str">
        <f t="shared" si="66"/>
        <v/>
      </c>
      <c r="J96" t="str">
        <f t="shared" si="67"/>
        <v/>
      </c>
      <c r="K96" t="str">
        <f t="shared" si="68"/>
        <v>9055</v>
      </c>
      <c r="L96" t="str">
        <f t="shared" si="69"/>
        <v/>
      </c>
      <c r="M96" t="str">
        <f t="shared" si="70"/>
        <v/>
      </c>
      <c r="N96" t="str">
        <f t="shared" si="71"/>
        <v/>
      </c>
      <c r="O96" t="str">
        <f t="shared" si="72"/>
        <v/>
      </c>
      <c r="P96" t="str">
        <f t="shared" si="73"/>
        <v/>
      </c>
      <c r="Q96" t="str">
        <f t="shared" si="74"/>
        <v/>
      </c>
      <c r="R96" t="str">
        <f t="shared" si="75"/>
        <v>9055</v>
      </c>
      <c r="S96" t="str">
        <f t="shared" si="76"/>
        <v/>
      </c>
      <c r="T96" t="str">
        <f t="shared" si="77"/>
        <v/>
      </c>
      <c r="U96" t="str">
        <f t="shared" si="78"/>
        <v/>
      </c>
      <c r="V96" t="str">
        <f t="shared" si="79"/>
        <v/>
      </c>
      <c r="W96" t="str">
        <f t="shared" si="80"/>
        <v/>
      </c>
      <c r="X96" t="str">
        <f t="shared" si="81"/>
        <v/>
      </c>
      <c r="Y96" t="str">
        <f t="shared" si="82"/>
        <v/>
      </c>
      <c r="Z96" t="str">
        <f t="shared" si="83"/>
        <v/>
      </c>
      <c r="AA96" t="str">
        <f t="shared" si="84"/>
        <v>Szállítási logisztikai esettanulmányok (214, web)</v>
      </c>
      <c r="AB96" t="str">
        <f t="shared" si="85"/>
        <v/>
      </c>
      <c r="AC96" t="str">
        <f t="shared" si="86"/>
        <v/>
      </c>
      <c r="AD96" t="str">
        <f t="shared" si="87"/>
        <v/>
      </c>
      <c r="AE96" t="str">
        <f t="shared" si="88"/>
        <v/>
      </c>
      <c r="AF96" t="str">
        <f t="shared" si="89"/>
        <v/>
      </c>
      <c r="AG96" t="str">
        <f t="shared" si="90"/>
        <v/>
      </c>
      <c r="AH96" t="str">
        <f t="shared" si="91"/>
        <v/>
      </c>
      <c r="AI96" t="str">
        <f t="shared" si="92"/>
        <v/>
      </c>
      <c r="AJ96" t="str">
        <f t="shared" si="93"/>
        <v/>
      </c>
      <c r="AK96" t="str">
        <f t="shared" si="94"/>
        <v/>
      </c>
      <c r="AL96" t="str">
        <f t="shared" si="95"/>
        <v/>
      </c>
      <c r="AM96" t="str">
        <f t="shared" si="96"/>
        <v/>
      </c>
      <c r="AN96" t="str">
        <f t="shared" si="97"/>
        <v/>
      </c>
      <c r="AO96" t="str">
        <f t="shared" si="98"/>
        <v/>
      </c>
      <c r="AP96" t="str">
        <f t="shared" si="99"/>
        <v/>
      </c>
      <c r="AQ96" t="str">
        <f t="shared" si="100"/>
        <v/>
      </c>
      <c r="AR96" t="str">
        <f t="shared" si="101"/>
        <v/>
      </c>
      <c r="AS96" t="str">
        <f t="shared" si="102"/>
        <v/>
      </c>
      <c r="AT96" t="str">
        <f t="shared" si="103"/>
        <v/>
      </c>
      <c r="AU96" t="str">
        <f t="shared" si="104"/>
        <v/>
      </c>
      <c r="AV96" t="str">
        <f t="shared" si="105"/>
        <v/>
      </c>
      <c r="AW96" t="str">
        <f t="shared" si="106"/>
        <v/>
      </c>
      <c r="AX96" t="str">
        <f t="shared" si="107"/>
        <v/>
      </c>
      <c r="AY96" t="str">
        <f t="shared" si="108"/>
        <v/>
      </c>
      <c r="AZ96" t="str">
        <f t="shared" si="109"/>
        <v/>
      </c>
      <c r="BA96" t="str">
        <f t="shared" si="110"/>
        <v/>
      </c>
      <c r="BB96" t="str">
        <f t="shared" si="111"/>
        <v/>
      </c>
      <c r="BC96" t="str">
        <f t="shared" si="112"/>
        <v/>
      </c>
      <c r="BD96" t="str">
        <f t="shared" si="113"/>
        <v/>
      </c>
      <c r="BE96" t="str">
        <f t="shared" si="114"/>
        <v>Szállítási logisztikai esettanulmányok (, web)</v>
      </c>
      <c r="BF96" s="2">
        <v>905</v>
      </c>
      <c r="BG96" s="2">
        <v>5</v>
      </c>
      <c r="BH96" s="18">
        <f>VLOOKUP(BF96,segéd!$F$9:$G$41,2,FALSE)</f>
        <v>46270</v>
      </c>
      <c r="BI96" s="2" t="str">
        <f>VLOOKUP(BG96,segéd!$F$1:$G$7,2,FALSE)</f>
        <v>15.15-16.45</v>
      </c>
      <c r="BJ96" t="s">
        <v>284</v>
      </c>
      <c r="BK96" s="20" t="s">
        <v>306</v>
      </c>
      <c r="BL96" t="s">
        <v>206</v>
      </c>
      <c r="BM96" s="2">
        <v>214</v>
      </c>
      <c r="BO96" s="2" t="s">
        <v>117</v>
      </c>
      <c r="BP96" s="33" t="s">
        <v>616</v>
      </c>
      <c r="BQ96" s="2">
        <f t="shared" si="115"/>
        <v>14</v>
      </c>
      <c r="BR96" s="2">
        <f>IF(BM96="","",IFERROR(VLOOKUP(BJ96,segéd!T:U,2,FALSE),"x"))</f>
        <v>14</v>
      </c>
      <c r="BS96" s="2" t="str">
        <f>IF(BN96="","",IFERROR(VLOOKUP(BJ96,segéd!O:P,2,FALSE),"x"))</f>
        <v/>
      </c>
      <c r="BT96" s="2"/>
      <c r="BU96" s="2"/>
      <c r="BV96" s="2"/>
      <c r="BX96" s="2">
        <v>12</v>
      </c>
      <c r="CE96" s="2">
        <v>8</v>
      </c>
      <c r="CQ96" s="2"/>
      <c r="CR96" s="2"/>
    </row>
    <row r="97" spans="1:112" ht="15" customHeight="1" x14ac:dyDescent="0.3">
      <c r="A97" t="str">
        <f t="shared" si="58"/>
        <v>2109055</v>
      </c>
      <c r="B97" t="str">
        <f t="shared" si="59"/>
        <v>Vállalkozások gazdaságtana - Antalík Imrich (Tb.-ről web) 8</v>
      </c>
      <c r="C97" t="str">
        <f t="shared" si="60"/>
        <v>2149055</v>
      </c>
      <c r="D97" t="str">
        <f t="shared" si="61"/>
        <v>Vállalkozások gazdaságtana - Antalík Imrich (Tb.-ről web) 3</v>
      </c>
      <c r="E97" t="str">
        <f t="shared" si="62"/>
        <v>Antalík Imrich9055</v>
      </c>
      <c r="F97" t="str">
        <f t="shared" si="63"/>
        <v>Vállalkozások gazdaságtana (Tb. 214, Tb.-ről web)</v>
      </c>
      <c r="G97" t="str">
        <f t="shared" si="64"/>
        <v/>
      </c>
      <c r="H97" t="str">
        <f t="shared" si="65"/>
        <v/>
      </c>
      <c r="I97" t="str">
        <f t="shared" si="66"/>
        <v/>
      </c>
      <c r="J97" t="str">
        <f t="shared" si="67"/>
        <v>9055</v>
      </c>
      <c r="K97" t="str">
        <f t="shared" si="68"/>
        <v>9055</v>
      </c>
      <c r="L97" t="str">
        <f t="shared" si="69"/>
        <v/>
      </c>
      <c r="M97" t="str">
        <f t="shared" si="70"/>
        <v/>
      </c>
      <c r="N97" t="str">
        <f t="shared" si="71"/>
        <v/>
      </c>
      <c r="O97" t="str">
        <f t="shared" si="72"/>
        <v/>
      </c>
      <c r="P97" t="str">
        <f t="shared" si="73"/>
        <v/>
      </c>
      <c r="Q97" t="str">
        <f t="shared" si="74"/>
        <v/>
      </c>
      <c r="R97" t="str">
        <f t="shared" si="75"/>
        <v/>
      </c>
      <c r="S97" t="str">
        <f t="shared" si="76"/>
        <v/>
      </c>
      <c r="T97" t="str">
        <f t="shared" si="77"/>
        <v/>
      </c>
      <c r="U97" t="str">
        <f t="shared" si="78"/>
        <v/>
      </c>
      <c r="V97" t="str">
        <f t="shared" si="79"/>
        <v/>
      </c>
      <c r="W97" t="str">
        <f t="shared" si="80"/>
        <v/>
      </c>
      <c r="X97" t="str">
        <f t="shared" si="81"/>
        <v/>
      </c>
      <c r="Y97" t="str">
        <f t="shared" si="82"/>
        <v/>
      </c>
      <c r="Z97" t="str">
        <f t="shared" si="83"/>
        <v/>
      </c>
      <c r="AA97" t="str">
        <f t="shared" si="84"/>
        <v>Vállalkozások gazdaságtana (210, Tb.-ről web)</v>
      </c>
      <c r="AB97" t="str">
        <f t="shared" si="85"/>
        <v/>
      </c>
      <c r="AC97" t="str">
        <f t="shared" si="86"/>
        <v/>
      </c>
      <c r="AD97" t="str">
        <f t="shared" si="87"/>
        <v/>
      </c>
      <c r="AE97" t="str">
        <f t="shared" si="88"/>
        <v/>
      </c>
      <c r="AF97" t="str">
        <f t="shared" si="89"/>
        <v/>
      </c>
      <c r="AG97" t="str">
        <f t="shared" si="90"/>
        <v>9055</v>
      </c>
      <c r="AH97" t="str">
        <f t="shared" si="91"/>
        <v/>
      </c>
      <c r="AI97" t="str">
        <f t="shared" si="92"/>
        <v/>
      </c>
      <c r="AJ97" t="str">
        <f t="shared" si="93"/>
        <v/>
      </c>
      <c r="AK97" t="str">
        <f t="shared" si="94"/>
        <v/>
      </c>
      <c r="AL97" t="str">
        <f t="shared" si="95"/>
        <v/>
      </c>
      <c r="AM97" t="str">
        <f t="shared" si="96"/>
        <v/>
      </c>
      <c r="AN97" t="str">
        <f t="shared" si="97"/>
        <v/>
      </c>
      <c r="AO97" t="str">
        <f t="shared" si="98"/>
        <v/>
      </c>
      <c r="AP97" t="str">
        <f t="shared" si="99"/>
        <v/>
      </c>
      <c r="AQ97" t="str">
        <f t="shared" si="100"/>
        <v/>
      </c>
      <c r="AR97" t="str">
        <f t="shared" si="101"/>
        <v/>
      </c>
      <c r="AS97" t="str">
        <f t="shared" si="102"/>
        <v/>
      </c>
      <c r="AT97" t="str">
        <f t="shared" si="103"/>
        <v/>
      </c>
      <c r="AU97" t="str">
        <f t="shared" si="104"/>
        <v/>
      </c>
      <c r="AV97" t="str">
        <f t="shared" si="105"/>
        <v/>
      </c>
      <c r="AW97" t="str">
        <f t="shared" si="106"/>
        <v/>
      </c>
      <c r="AX97" t="str">
        <f t="shared" si="107"/>
        <v/>
      </c>
      <c r="AY97" t="str">
        <f t="shared" si="108"/>
        <v/>
      </c>
      <c r="AZ97" t="str">
        <f t="shared" si="109"/>
        <v/>
      </c>
      <c r="BA97" t="str">
        <f t="shared" si="110"/>
        <v/>
      </c>
      <c r="BB97" t="str">
        <f t="shared" si="111"/>
        <v/>
      </c>
      <c r="BC97" t="str">
        <f t="shared" si="112"/>
        <v/>
      </c>
      <c r="BD97" t="str">
        <f t="shared" si="113"/>
        <v/>
      </c>
      <c r="BE97" t="str">
        <f t="shared" si="114"/>
        <v>Vállalkozások gazdaságtana (214, Tb.-ről web)</v>
      </c>
      <c r="BF97" s="2">
        <v>905</v>
      </c>
      <c r="BG97" s="2">
        <v>5</v>
      </c>
      <c r="BH97" s="18">
        <f>VLOOKUP(BF97,segéd!$F$9:$G$41,2,FALSE)</f>
        <v>46270</v>
      </c>
      <c r="BI97" s="2" t="str">
        <f>VLOOKUP(BG97,segéd!$F$1:$G$7,2,FALSE)</f>
        <v>15.15-16.45</v>
      </c>
      <c r="BJ97" t="s">
        <v>88</v>
      </c>
      <c r="BK97" s="20" t="s">
        <v>132</v>
      </c>
      <c r="BL97" t="s">
        <v>225</v>
      </c>
      <c r="BM97" s="2">
        <v>210</v>
      </c>
      <c r="BN97" s="2">
        <v>214</v>
      </c>
      <c r="BO97" s="2" t="s">
        <v>119</v>
      </c>
      <c r="BP97" s="33" t="s">
        <v>626</v>
      </c>
      <c r="BQ97" s="2">
        <f t="shared" si="115"/>
        <v>11</v>
      </c>
      <c r="BR97" s="2">
        <f>IF(BM97="","",IFERROR(VLOOKUP(BJ97,segéd!T:U,2,FALSE),"x"))</f>
        <v>8</v>
      </c>
      <c r="BS97" s="2">
        <f>IF(BN97="","",IFERROR(VLOOKUP(BJ97,segéd!O:P,2,FALSE),"x"))</f>
        <v>3</v>
      </c>
      <c r="BT97" s="2"/>
      <c r="BU97" s="2"/>
      <c r="BV97" s="2"/>
      <c r="BW97" s="2">
        <v>3</v>
      </c>
      <c r="BX97" s="2">
        <v>3</v>
      </c>
      <c r="CQ97" s="2"/>
      <c r="CR97" s="2"/>
      <c r="CS97" s="2">
        <v>4</v>
      </c>
    </row>
    <row r="98" spans="1:112" ht="15" customHeight="1" x14ac:dyDescent="0.3">
      <c r="A98" t="str">
        <f t="shared" si="58"/>
        <v>9056</v>
      </c>
      <c r="B98" t="str">
        <f t="shared" si="59"/>
        <v xml:space="preserve">Mechanika alapjai - Szentgyörgyiné Gyöngyösi Éva (web) </v>
      </c>
      <c r="C98" t="str">
        <f t="shared" si="60"/>
        <v>5019056</v>
      </c>
      <c r="D98" t="str">
        <f t="shared" si="61"/>
        <v>Mechanika alapjai - Szentgyörgyiné Gyöngyösi Éva (web) 148</v>
      </c>
      <c r="E98" t="str">
        <f t="shared" si="62"/>
        <v>Szentgyörgyiné Gyöngyösi Éva9056</v>
      </c>
      <c r="F98" t="str">
        <f t="shared" si="63"/>
        <v>Mechanika alapjai (Tb. 501, web)</v>
      </c>
      <c r="G98" t="str">
        <f t="shared" si="64"/>
        <v/>
      </c>
      <c r="H98" t="str">
        <f t="shared" si="65"/>
        <v/>
      </c>
      <c r="I98" t="str">
        <f t="shared" si="66"/>
        <v/>
      </c>
      <c r="J98" t="str">
        <f t="shared" si="67"/>
        <v/>
      </c>
      <c r="K98" t="str">
        <f t="shared" si="68"/>
        <v/>
      </c>
      <c r="L98" t="str">
        <f t="shared" si="69"/>
        <v/>
      </c>
      <c r="M98" t="str">
        <f t="shared" si="70"/>
        <v/>
      </c>
      <c r="N98" t="str">
        <f t="shared" si="71"/>
        <v/>
      </c>
      <c r="O98" t="str">
        <f t="shared" si="72"/>
        <v/>
      </c>
      <c r="P98" t="str">
        <f t="shared" si="73"/>
        <v/>
      </c>
      <c r="Q98" t="str">
        <f t="shared" si="74"/>
        <v/>
      </c>
      <c r="R98" t="str">
        <f t="shared" si="75"/>
        <v/>
      </c>
      <c r="S98" t="str">
        <f t="shared" si="76"/>
        <v/>
      </c>
      <c r="T98" t="str">
        <f t="shared" si="77"/>
        <v/>
      </c>
      <c r="U98" t="str">
        <f t="shared" si="78"/>
        <v/>
      </c>
      <c r="V98" t="str">
        <f t="shared" si="79"/>
        <v/>
      </c>
      <c r="W98" t="str">
        <f t="shared" si="80"/>
        <v/>
      </c>
      <c r="X98" t="str">
        <f t="shared" si="81"/>
        <v/>
      </c>
      <c r="Y98" t="str">
        <f t="shared" si="82"/>
        <v/>
      </c>
      <c r="Z98" t="str">
        <f t="shared" si="83"/>
        <v/>
      </c>
      <c r="AA98" t="str">
        <f t="shared" si="84"/>
        <v>Mechanika alapjai (, web)</v>
      </c>
      <c r="AB98" t="str">
        <f t="shared" si="85"/>
        <v/>
      </c>
      <c r="AC98" t="str">
        <f t="shared" si="86"/>
        <v/>
      </c>
      <c r="AD98" t="str">
        <f t="shared" si="87"/>
        <v>9056</v>
      </c>
      <c r="AE98" t="str">
        <f t="shared" si="88"/>
        <v>9056</v>
      </c>
      <c r="AF98" t="str">
        <f t="shared" si="89"/>
        <v>9056</v>
      </c>
      <c r="AG98" t="str">
        <f t="shared" si="90"/>
        <v/>
      </c>
      <c r="AH98" t="str">
        <f t="shared" si="91"/>
        <v/>
      </c>
      <c r="AI98" t="str">
        <f t="shared" si="92"/>
        <v/>
      </c>
      <c r="AJ98" t="str">
        <f t="shared" si="93"/>
        <v/>
      </c>
      <c r="AK98" t="str">
        <f t="shared" si="94"/>
        <v/>
      </c>
      <c r="AL98" t="str">
        <f t="shared" si="95"/>
        <v/>
      </c>
      <c r="AM98" t="str">
        <f t="shared" si="96"/>
        <v/>
      </c>
      <c r="AN98" t="str">
        <f t="shared" si="97"/>
        <v/>
      </c>
      <c r="AO98" t="str">
        <f t="shared" si="98"/>
        <v/>
      </c>
      <c r="AP98" t="str">
        <f t="shared" si="99"/>
        <v/>
      </c>
      <c r="AQ98" t="str">
        <f t="shared" si="100"/>
        <v/>
      </c>
      <c r="AR98" t="str">
        <f t="shared" si="101"/>
        <v/>
      </c>
      <c r="AS98" t="str">
        <f t="shared" si="102"/>
        <v/>
      </c>
      <c r="AT98" t="str">
        <f t="shared" si="103"/>
        <v/>
      </c>
      <c r="AU98" t="str">
        <f t="shared" si="104"/>
        <v/>
      </c>
      <c r="AV98" t="str">
        <f t="shared" si="105"/>
        <v/>
      </c>
      <c r="AW98" t="str">
        <f t="shared" si="106"/>
        <v/>
      </c>
      <c r="AX98" t="str">
        <f t="shared" si="107"/>
        <v/>
      </c>
      <c r="AY98" t="str">
        <f t="shared" si="108"/>
        <v/>
      </c>
      <c r="AZ98" t="str">
        <f t="shared" si="109"/>
        <v/>
      </c>
      <c r="BA98" t="str">
        <f t="shared" si="110"/>
        <v/>
      </c>
      <c r="BB98" t="str">
        <f t="shared" si="111"/>
        <v/>
      </c>
      <c r="BC98" t="str">
        <f t="shared" si="112"/>
        <v/>
      </c>
      <c r="BD98" t="str">
        <f t="shared" si="113"/>
        <v/>
      </c>
      <c r="BE98" t="str">
        <f t="shared" si="114"/>
        <v>Mechanika alapjai (501, web)</v>
      </c>
      <c r="BF98" s="2">
        <v>905</v>
      </c>
      <c r="BG98" s="2">
        <v>6</v>
      </c>
      <c r="BH98" s="18">
        <f>VLOOKUP(BF98,segéd!$F$9:$G$41,2,FALSE)</f>
        <v>46270</v>
      </c>
      <c r="BI98" s="2" t="str">
        <f>VLOOKUP(BG98,segéd!$F$1:$G$7,2,FALSE)</f>
        <v>17.00-18.30</v>
      </c>
      <c r="BJ98" t="s">
        <v>131</v>
      </c>
      <c r="BK98" s="20" t="s">
        <v>320</v>
      </c>
      <c r="BL98" t="s">
        <v>193</v>
      </c>
      <c r="BM98" s="2"/>
      <c r="BN98" s="2">
        <v>501</v>
      </c>
      <c r="BO98" s="2" t="s">
        <v>117</v>
      </c>
      <c r="BP98" s="33" t="s">
        <v>624</v>
      </c>
      <c r="BQ98" s="2">
        <f t="shared" si="115"/>
        <v>148</v>
      </c>
      <c r="BR98" s="2" t="str">
        <f>IF(BM98="","",IFERROR(VLOOKUP(BJ98,segéd!T:U,2,FALSE),"x"))</f>
        <v/>
      </c>
      <c r="BS98" s="2">
        <f>IF(BN98="","",IFERROR(VLOOKUP(BJ98,segéd!O:P,2,FALSE),"x"))</f>
        <v>148</v>
      </c>
      <c r="BT98" s="2"/>
      <c r="BU98" s="2"/>
      <c r="BV98" s="2"/>
      <c r="BX98" s="2"/>
      <c r="CP98" s="2">
        <v>8</v>
      </c>
      <c r="CQ98" s="2">
        <v>74</v>
      </c>
      <c r="CR98" s="2">
        <v>48</v>
      </c>
    </row>
    <row r="99" spans="1:112" ht="15" customHeight="1" x14ac:dyDescent="0.3">
      <c r="A99" t="str">
        <f t="shared" si="58"/>
        <v>9056</v>
      </c>
      <c r="B99" t="str">
        <f t="shared" si="59"/>
        <v xml:space="preserve">Minőségmenedzsment I. - Szabó Veronika Anna (web) </v>
      </c>
      <c r="C99" t="str">
        <f t="shared" si="60"/>
        <v>2179056</v>
      </c>
      <c r="D99" t="str">
        <f t="shared" si="61"/>
        <v>Minőségmenedzsment I. - Szabó Veronika Anna (web) 12</v>
      </c>
      <c r="E99" t="str">
        <f t="shared" si="62"/>
        <v>Szabó Veronika Anna9056</v>
      </c>
      <c r="F99" t="str">
        <f t="shared" si="63"/>
        <v>Minőségmenedzsment I. (Tb. 217, web)</v>
      </c>
      <c r="G99" t="str">
        <f t="shared" si="64"/>
        <v/>
      </c>
      <c r="H99" t="str">
        <f t="shared" si="65"/>
        <v/>
      </c>
      <c r="I99" t="str">
        <f t="shared" si="66"/>
        <v/>
      </c>
      <c r="J99" t="str">
        <f t="shared" si="67"/>
        <v/>
      </c>
      <c r="K99" t="str">
        <f t="shared" si="68"/>
        <v/>
      </c>
      <c r="L99" t="str">
        <f t="shared" si="69"/>
        <v/>
      </c>
      <c r="M99" t="str">
        <f t="shared" si="70"/>
        <v/>
      </c>
      <c r="N99" t="str">
        <f t="shared" si="71"/>
        <v/>
      </c>
      <c r="O99" t="str">
        <f t="shared" si="72"/>
        <v/>
      </c>
      <c r="P99" t="str">
        <f t="shared" si="73"/>
        <v/>
      </c>
      <c r="Q99" t="str">
        <f t="shared" si="74"/>
        <v/>
      </c>
      <c r="R99" t="str">
        <f t="shared" si="75"/>
        <v/>
      </c>
      <c r="S99" t="str">
        <f t="shared" si="76"/>
        <v/>
      </c>
      <c r="T99" t="str">
        <f t="shared" si="77"/>
        <v/>
      </c>
      <c r="U99" t="str">
        <f t="shared" si="78"/>
        <v/>
      </c>
      <c r="V99" t="str">
        <f t="shared" si="79"/>
        <v/>
      </c>
      <c r="W99" t="str">
        <f t="shared" si="80"/>
        <v/>
      </c>
      <c r="X99" t="str">
        <f t="shared" si="81"/>
        <v/>
      </c>
      <c r="Y99" t="str">
        <f t="shared" si="82"/>
        <v/>
      </c>
      <c r="Z99" t="str">
        <f t="shared" si="83"/>
        <v/>
      </c>
      <c r="AA99" t="str">
        <f t="shared" si="84"/>
        <v>Minőségmenedzsment I. (, web)</v>
      </c>
      <c r="AB99" t="str">
        <f t="shared" si="85"/>
        <v/>
      </c>
      <c r="AC99" t="str">
        <f t="shared" si="86"/>
        <v/>
      </c>
      <c r="AD99" t="str">
        <f t="shared" si="87"/>
        <v/>
      </c>
      <c r="AE99" t="str">
        <f t="shared" si="88"/>
        <v/>
      </c>
      <c r="AF99" t="str">
        <f t="shared" si="89"/>
        <v/>
      </c>
      <c r="AG99" t="str">
        <f t="shared" si="90"/>
        <v/>
      </c>
      <c r="AH99" t="str">
        <f t="shared" si="91"/>
        <v/>
      </c>
      <c r="AI99" t="str">
        <f t="shared" si="92"/>
        <v/>
      </c>
      <c r="AJ99" t="str">
        <f t="shared" si="93"/>
        <v/>
      </c>
      <c r="AK99" t="str">
        <f t="shared" si="94"/>
        <v/>
      </c>
      <c r="AL99" t="str">
        <f t="shared" si="95"/>
        <v/>
      </c>
      <c r="AM99" t="str">
        <f t="shared" si="96"/>
        <v/>
      </c>
      <c r="AN99" t="str">
        <f t="shared" si="97"/>
        <v/>
      </c>
      <c r="AO99" t="str">
        <f t="shared" si="98"/>
        <v/>
      </c>
      <c r="AP99" t="str">
        <f t="shared" si="99"/>
        <v/>
      </c>
      <c r="AQ99" t="str">
        <f t="shared" si="100"/>
        <v/>
      </c>
      <c r="AR99" t="str">
        <f t="shared" si="101"/>
        <v/>
      </c>
      <c r="AS99" t="str">
        <f t="shared" si="102"/>
        <v/>
      </c>
      <c r="AT99" t="str">
        <f t="shared" si="103"/>
        <v/>
      </c>
      <c r="AU99" t="str">
        <f t="shared" si="104"/>
        <v/>
      </c>
      <c r="AV99" t="str">
        <f t="shared" si="105"/>
        <v>9056</v>
      </c>
      <c r="AW99" t="str">
        <f t="shared" si="106"/>
        <v/>
      </c>
      <c r="AX99" t="str">
        <f t="shared" si="107"/>
        <v/>
      </c>
      <c r="AY99" t="str">
        <f t="shared" si="108"/>
        <v/>
      </c>
      <c r="AZ99" t="str">
        <f t="shared" si="109"/>
        <v/>
      </c>
      <c r="BA99" t="str">
        <f t="shared" si="110"/>
        <v/>
      </c>
      <c r="BB99" t="str">
        <f t="shared" si="111"/>
        <v/>
      </c>
      <c r="BC99" t="str">
        <f t="shared" si="112"/>
        <v/>
      </c>
      <c r="BD99" t="str">
        <f t="shared" si="113"/>
        <v/>
      </c>
      <c r="BE99" t="str">
        <f t="shared" si="114"/>
        <v>Minőségmenedzsment I. (217, web)</v>
      </c>
      <c r="BF99" s="2">
        <v>905</v>
      </c>
      <c r="BG99" s="2">
        <v>6</v>
      </c>
      <c r="BH99" s="18">
        <f>VLOOKUP(BF99,segéd!$F$9:$G$41,2,FALSE)</f>
        <v>46270</v>
      </c>
      <c r="BI99" s="2" t="str">
        <f>VLOOKUP(BG99,segéd!$F$1:$G$7,2,FALSE)</f>
        <v>17.00-18.30</v>
      </c>
      <c r="BJ99" t="s">
        <v>400</v>
      </c>
      <c r="BK99" s="20" t="s">
        <v>539</v>
      </c>
      <c r="BL99" t="s">
        <v>191</v>
      </c>
      <c r="BM99" s="2"/>
      <c r="BN99" s="2">
        <v>217</v>
      </c>
      <c r="BO99" s="2" t="s">
        <v>117</v>
      </c>
      <c r="BP99" s="33" t="s">
        <v>625</v>
      </c>
      <c r="BQ99" s="2">
        <f t="shared" si="115"/>
        <v>12</v>
      </c>
      <c r="BR99" s="2" t="str">
        <f>IF(BM99="","",IFERROR(VLOOKUP(BJ99,segéd!T:U,2,FALSE),"x"))</f>
        <v/>
      </c>
      <c r="BS99" s="2">
        <f>IF(BN99="","",IFERROR(VLOOKUP(BJ99,segéd!O:P,2,FALSE),"x"))</f>
        <v>12</v>
      </c>
      <c r="BU99" s="2"/>
      <c r="BV99" s="2"/>
      <c r="DH99" s="2">
        <v>13</v>
      </c>
    </row>
    <row r="100" spans="1:112" ht="15" customHeight="1" x14ac:dyDescent="0.3">
      <c r="A100" t="str">
        <f t="shared" si="58"/>
        <v>9056</v>
      </c>
      <c r="B100" t="str">
        <f t="shared" si="59"/>
        <v xml:space="preserve">Műszaki fizika - Molnárné Dőry Zsófia (web) </v>
      </c>
      <c r="C100" t="str">
        <f t="shared" si="60"/>
        <v>6019056</v>
      </c>
      <c r="D100" t="str">
        <f t="shared" si="61"/>
        <v>Műszaki fizika - Molnárné Dőry Zsófia (web) 83</v>
      </c>
      <c r="E100" t="str">
        <f t="shared" si="62"/>
        <v>Molnárné Dőry Zsófia9056</v>
      </c>
      <c r="F100" t="str">
        <f t="shared" si="63"/>
        <v>Műszaki fizika (Tb. 601, web)</v>
      </c>
      <c r="G100" t="str">
        <f t="shared" si="64"/>
        <v/>
      </c>
      <c r="H100" t="str">
        <f t="shared" si="65"/>
        <v/>
      </c>
      <c r="I100" t="str">
        <f t="shared" si="66"/>
        <v/>
      </c>
      <c r="J100" t="str">
        <f t="shared" si="67"/>
        <v/>
      </c>
      <c r="K100" t="str">
        <f t="shared" si="68"/>
        <v/>
      </c>
      <c r="L100" t="str">
        <f t="shared" si="69"/>
        <v/>
      </c>
      <c r="M100" t="str">
        <f t="shared" si="70"/>
        <v/>
      </c>
      <c r="N100" t="str">
        <f t="shared" si="71"/>
        <v/>
      </c>
      <c r="O100" t="str">
        <f t="shared" si="72"/>
        <v/>
      </c>
      <c r="P100" t="str">
        <f t="shared" si="73"/>
        <v/>
      </c>
      <c r="Q100" t="str">
        <f t="shared" si="74"/>
        <v/>
      </c>
      <c r="R100" t="str">
        <f t="shared" si="75"/>
        <v/>
      </c>
      <c r="S100" t="str">
        <f t="shared" si="76"/>
        <v/>
      </c>
      <c r="T100" t="str">
        <f t="shared" si="77"/>
        <v/>
      </c>
      <c r="U100" t="str">
        <f t="shared" si="78"/>
        <v/>
      </c>
      <c r="V100" t="str">
        <f t="shared" si="79"/>
        <v/>
      </c>
      <c r="W100" t="str">
        <f t="shared" si="80"/>
        <v/>
      </c>
      <c r="X100" t="str">
        <f t="shared" si="81"/>
        <v/>
      </c>
      <c r="Y100" t="str">
        <f t="shared" si="82"/>
        <v/>
      </c>
      <c r="Z100" t="str">
        <f t="shared" si="83"/>
        <v/>
      </c>
      <c r="AA100" t="str">
        <f t="shared" si="84"/>
        <v>Műszaki fizika (, web)</v>
      </c>
      <c r="AB100" t="str">
        <f t="shared" si="85"/>
        <v/>
      </c>
      <c r="AC100" t="str">
        <f t="shared" si="86"/>
        <v/>
      </c>
      <c r="AD100" t="str">
        <f t="shared" si="87"/>
        <v/>
      </c>
      <c r="AE100" t="str">
        <f t="shared" si="88"/>
        <v/>
      </c>
      <c r="AF100" t="str">
        <f t="shared" si="89"/>
        <v/>
      </c>
      <c r="AG100" t="str">
        <f t="shared" si="90"/>
        <v/>
      </c>
      <c r="AH100" t="str">
        <f t="shared" si="91"/>
        <v/>
      </c>
      <c r="AI100" t="str">
        <f t="shared" si="92"/>
        <v/>
      </c>
      <c r="AJ100" t="str">
        <f t="shared" si="93"/>
        <v/>
      </c>
      <c r="AK100" t="str">
        <f t="shared" si="94"/>
        <v>9056</v>
      </c>
      <c r="AL100" t="str">
        <f t="shared" si="95"/>
        <v>9056</v>
      </c>
      <c r="AM100" t="str">
        <f t="shared" si="96"/>
        <v/>
      </c>
      <c r="AN100" t="str">
        <f t="shared" si="97"/>
        <v/>
      </c>
      <c r="AO100" t="str">
        <f t="shared" si="98"/>
        <v/>
      </c>
      <c r="AP100" t="str">
        <f t="shared" si="99"/>
        <v/>
      </c>
      <c r="AQ100" t="str">
        <f t="shared" si="100"/>
        <v/>
      </c>
      <c r="AR100" t="str">
        <f t="shared" si="101"/>
        <v/>
      </c>
      <c r="AS100" t="str">
        <f t="shared" si="102"/>
        <v/>
      </c>
      <c r="AT100" t="str">
        <f t="shared" si="103"/>
        <v/>
      </c>
      <c r="AU100" t="str">
        <f t="shared" si="104"/>
        <v/>
      </c>
      <c r="AV100" t="str">
        <f t="shared" si="105"/>
        <v/>
      </c>
      <c r="AW100" t="str">
        <f t="shared" si="106"/>
        <v/>
      </c>
      <c r="AX100" t="str">
        <f t="shared" si="107"/>
        <v/>
      </c>
      <c r="AY100" t="str">
        <f t="shared" si="108"/>
        <v/>
      </c>
      <c r="AZ100" t="str">
        <f t="shared" si="109"/>
        <v/>
      </c>
      <c r="BA100" t="str">
        <f t="shared" si="110"/>
        <v/>
      </c>
      <c r="BB100" t="str">
        <f t="shared" si="111"/>
        <v/>
      </c>
      <c r="BC100" t="str">
        <f t="shared" si="112"/>
        <v/>
      </c>
      <c r="BD100" t="str">
        <f t="shared" si="113"/>
        <v/>
      </c>
      <c r="BE100" t="str">
        <f t="shared" si="114"/>
        <v>Műszaki fizika (601, web)</v>
      </c>
      <c r="BF100" s="2">
        <v>905</v>
      </c>
      <c r="BG100" s="2">
        <v>6</v>
      </c>
      <c r="BH100" s="18">
        <f>VLOOKUP(BF100,segéd!$F$9:$G$41,2,FALSE)</f>
        <v>46270</v>
      </c>
      <c r="BI100" s="2" t="str">
        <f>VLOOKUP(BG100,segéd!$F$1:$G$7,2,FALSE)</f>
        <v>17.00-18.30</v>
      </c>
      <c r="BJ100" t="s">
        <v>107</v>
      </c>
      <c r="BK100" s="20" t="s">
        <v>219</v>
      </c>
      <c r="BL100" t="s">
        <v>191</v>
      </c>
      <c r="BM100" s="2"/>
      <c r="BN100" s="2">
        <v>601</v>
      </c>
      <c r="BO100" s="2" t="s">
        <v>117</v>
      </c>
      <c r="BP100" s="33" t="s">
        <v>627</v>
      </c>
      <c r="BQ100" s="2">
        <f t="shared" si="115"/>
        <v>83</v>
      </c>
      <c r="BR100" s="2" t="str">
        <f>IF(BM100="","",IFERROR(VLOOKUP(BJ100,segéd!T:U,2,FALSE),"x"))</f>
        <v/>
      </c>
      <c r="BS100" s="2">
        <f>IF(BN100="","",IFERROR(VLOOKUP(BJ100,segéd!O:P,2,FALSE),"x"))</f>
        <v>83</v>
      </c>
      <c r="BU100" s="2"/>
      <c r="BV100" s="2"/>
      <c r="BX100" s="2"/>
      <c r="CW100" s="2">
        <v>37</v>
      </c>
      <c r="CX100" s="2">
        <v>56</v>
      </c>
    </row>
    <row r="101" spans="1:112" ht="15" customHeight="1" x14ac:dyDescent="0.3">
      <c r="A101" t="str">
        <f t="shared" si="58"/>
        <v>2059115</v>
      </c>
      <c r="B101" t="str">
        <f t="shared" si="59"/>
        <v>Közgazdaságtan II. - Barócsi Zoltán (Tb.-ről web) 3</v>
      </c>
      <c r="C101" t="str">
        <f t="shared" si="60"/>
        <v>2129115</v>
      </c>
      <c r="D101" t="str">
        <f t="shared" si="61"/>
        <v>Közgazdaságtan II. - Barócsi Zoltán (Tb.-ről web) 20</v>
      </c>
      <c r="E101" t="str">
        <f t="shared" si="62"/>
        <v>Barócsi Zoltán9115</v>
      </c>
      <c r="F101" t="str">
        <f t="shared" si="63"/>
        <v>Közgazdaságtan II. (Tb. 212, Tb.-ről web)</v>
      </c>
      <c r="G101" t="str">
        <f t="shared" si="64"/>
        <v/>
      </c>
      <c r="H101" t="str">
        <f t="shared" si="65"/>
        <v/>
      </c>
      <c r="I101" t="str">
        <f t="shared" si="66"/>
        <v/>
      </c>
      <c r="J101" t="str">
        <f t="shared" si="67"/>
        <v/>
      </c>
      <c r="K101" t="str">
        <f t="shared" si="68"/>
        <v/>
      </c>
      <c r="L101" t="str">
        <f t="shared" si="69"/>
        <v/>
      </c>
      <c r="M101" t="str">
        <f t="shared" si="70"/>
        <v>9115</v>
      </c>
      <c r="N101" t="str">
        <f t="shared" si="71"/>
        <v>9115</v>
      </c>
      <c r="O101" t="str">
        <f t="shared" si="72"/>
        <v>9115</v>
      </c>
      <c r="P101" t="str">
        <f t="shared" si="73"/>
        <v/>
      </c>
      <c r="Q101" t="str">
        <f t="shared" si="74"/>
        <v/>
      </c>
      <c r="R101" t="str">
        <f t="shared" si="75"/>
        <v/>
      </c>
      <c r="S101" t="str">
        <f t="shared" si="76"/>
        <v/>
      </c>
      <c r="T101" t="str">
        <f t="shared" si="77"/>
        <v/>
      </c>
      <c r="U101" t="str">
        <f t="shared" si="78"/>
        <v/>
      </c>
      <c r="V101" t="str">
        <f t="shared" si="79"/>
        <v/>
      </c>
      <c r="W101" t="str">
        <f t="shared" si="80"/>
        <v/>
      </c>
      <c r="X101" t="str">
        <f t="shared" si="81"/>
        <v/>
      </c>
      <c r="Y101" t="str">
        <f t="shared" si="82"/>
        <v/>
      </c>
      <c r="Z101" t="str">
        <f t="shared" si="83"/>
        <v/>
      </c>
      <c r="AA101" t="str">
        <f t="shared" si="84"/>
        <v>Közgazdaságtan II. (205, Tb.-ről web)</v>
      </c>
      <c r="AB101" t="str">
        <f t="shared" si="85"/>
        <v/>
      </c>
      <c r="AC101" t="str">
        <f t="shared" si="86"/>
        <v/>
      </c>
      <c r="AD101" t="str">
        <f t="shared" si="87"/>
        <v/>
      </c>
      <c r="AE101" t="str">
        <f t="shared" si="88"/>
        <v/>
      </c>
      <c r="AF101" t="str">
        <f t="shared" si="89"/>
        <v/>
      </c>
      <c r="AG101" t="str">
        <f t="shared" si="90"/>
        <v/>
      </c>
      <c r="AH101" t="str">
        <f t="shared" si="91"/>
        <v>9115</v>
      </c>
      <c r="AI101" t="str">
        <f t="shared" si="92"/>
        <v>9115</v>
      </c>
      <c r="AJ101" t="str">
        <f t="shared" si="93"/>
        <v/>
      </c>
      <c r="AK101" t="str">
        <f t="shared" si="94"/>
        <v>9115</v>
      </c>
      <c r="AL101" t="str">
        <f t="shared" si="95"/>
        <v/>
      </c>
      <c r="AM101" t="str">
        <f t="shared" si="96"/>
        <v/>
      </c>
      <c r="AN101" t="str">
        <f t="shared" si="97"/>
        <v/>
      </c>
      <c r="AO101" t="str">
        <f t="shared" si="98"/>
        <v/>
      </c>
      <c r="AP101" t="str">
        <f t="shared" si="99"/>
        <v/>
      </c>
      <c r="AQ101" t="str">
        <f t="shared" si="100"/>
        <v/>
      </c>
      <c r="AR101" t="str">
        <f t="shared" si="101"/>
        <v/>
      </c>
      <c r="AS101" t="str">
        <f t="shared" si="102"/>
        <v/>
      </c>
      <c r="AT101" t="str">
        <f t="shared" si="103"/>
        <v/>
      </c>
      <c r="AU101" t="str">
        <f t="shared" si="104"/>
        <v/>
      </c>
      <c r="AV101" t="str">
        <f t="shared" si="105"/>
        <v/>
      </c>
      <c r="AW101" t="str">
        <f t="shared" si="106"/>
        <v/>
      </c>
      <c r="AX101" t="str">
        <f t="shared" si="107"/>
        <v/>
      </c>
      <c r="AY101" t="str">
        <f t="shared" si="108"/>
        <v/>
      </c>
      <c r="AZ101" t="str">
        <f t="shared" si="109"/>
        <v/>
      </c>
      <c r="BA101" t="str">
        <f t="shared" si="110"/>
        <v/>
      </c>
      <c r="BB101" t="str">
        <f t="shared" si="111"/>
        <v/>
      </c>
      <c r="BC101" t="str">
        <f t="shared" si="112"/>
        <v/>
      </c>
      <c r="BD101" t="str">
        <f t="shared" si="113"/>
        <v/>
      </c>
      <c r="BE101" t="str">
        <f t="shared" si="114"/>
        <v>Közgazdaságtan II. (212, Tb.-ről web)</v>
      </c>
      <c r="BF101" s="2">
        <v>911</v>
      </c>
      <c r="BG101" s="2">
        <v>5</v>
      </c>
      <c r="BH101" s="18">
        <f>VLOOKUP(BF101,segéd!$F$9:$G$41,2,FALSE)</f>
        <v>46276</v>
      </c>
      <c r="BI101" s="2" t="str">
        <f>VLOOKUP(BG101,segéd!$F$1:$G$7,2,FALSE)</f>
        <v>15.15-16.45</v>
      </c>
      <c r="BJ101" t="s">
        <v>294</v>
      </c>
      <c r="BK101" s="20" t="s">
        <v>35</v>
      </c>
      <c r="BL101" t="s">
        <v>192</v>
      </c>
      <c r="BM101" s="2">
        <v>205</v>
      </c>
      <c r="BN101" s="2">
        <v>212</v>
      </c>
      <c r="BO101" s="2" t="s">
        <v>119</v>
      </c>
      <c r="BP101" s="33" t="s">
        <v>628</v>
      </c>
      <c r="BQ101" s="2">
        <f t="shared" si="115"/>
        <v>23</v>
      </c>
      <c r="BR101" s="2">
        <f>IF(BM101="","",IFERROR(VLOOKUP(BJ101,segéd!T:U,2,FALSE),"x"))</f>
        <v>3</v>
      </c>
      <c r="BS101" s="2">
        <f>IF(BN101="","",IFERROR(VLOOKUP(BJ101,segéd!O:P,2,FALSE),"x"))</f>
        <v>20</v>
      </c>
      <c r="BT101" s="2"/>
      <c r="BU101" s="2"/>
      <c r="BV101" s="2"/>
      <c r="BX101" s="2"/>
      <c r="BZ101" s="2">
        <v>3</v>
      </c>
      <c r="CA101" s="2">
        <v>7</v>
      </c>
      <c r="CB101" s="2">
        <v>2</v>
      </c>
      <c r="CQ101" s="2"/>
      <c r="CR101" s="2"/>
      <c r="CT101" s="2">
        <v>6</v>
      </c>
      <c r="CU101" s="2">
        <v>5</v>
      </c>
      <c r="CW101" s="2">
        <v>7</v>
      </c>
    </row>
    <row r="102" spans="1:112" ht="15" customHeight="1" x14ac:dyDescent="0.3">
      <c r="A102" t="str">
        <f t="shared" si="58"/>
        <v>2059116</v>
      </c>
      <c r="B102" t="str">
        <f t="shared" si="59"/>
        <v>Közgazdaságtan II. - Barócsi Zoltán (Tb.-ről web) 3</v>
      </c>
      <c r="C102" t="str">
        <f t="shared" si="60"/>
        <v>2129116</v>
      </c>
      <c r="D102" t="str">
        <f t="shared" si="61"/>
        <v>Közgazdaságtan II. - Barócsi Zoltán (Tb.-ről web) 20</v>
      </c>
      <c r="E102" t="str">
        <f t="shared" si="62"/>
        <v>Barócsi Zoltán9116</v>
      </c>
      <c r="F102" t="str">
        <f t="shared" si="63"/>
        <v>Közgazdaságtan II. (Tb. 212, Tb.-ről web)</v>
      </c>
      <c r="G102" t="str">
        <f t="shared" si="64"/>
        <v/>
      </c>
      <c r="H102" t="str">
        <f t="shared" si="65"/>
        <v/>
      </c>
      <c r="I102" t="str">
        <f t="shared" si="66"/>
        <v/>
      </c>
      <c r="J102" t="str">
        <f t="shared" si="67"/>
        <v/>
      </c>
      <c r="K102" t="str">
        <f t="shared" si="68"/>
        <v/>
      </c>
      <c r="L102" t="str">
        <f t="shared" si="69"/>
        <v/>
      </c>
      <c r="M102" t="str">
        <f t="shared" si="70"/>
        <v>9116</v>
      </c>
      <c r="N102" t="str">
        <f t="shared" si="71"/>
        <v>9116</v>
      </c>
      <c r="O102" t="str">
        <f t="shared" si="72"/>
        <v>9116</v>
      </c>
      <c r="P102" t="str">
        <f t="shared" si="73"/>
        <v/>
      </c>
      <c r="Q102" t="str">
        <f t="shared" si="74"/>
        <v/>
      </c>
      <c r="R102" t="str">
        <f t="shared" si="75"/>
        <v/>
      </c>
      <c r="S102" t="str">
        <f t="shared" si="76"/>
        <v/>
      </c>
      <c r="T102" t="str">
        <f t="shared" si="77"/>
        <v/>
      </c>
      <c r="U102" t="str">
        <f t="shared" si="78"/>
        <v/>
      </c>
      <c r="V102" t="str">
        <f t="shared" si="79"/>
        <v/>
      </c>
      <c r="W102" t="str">
        <f t="shared" si="80"/>
        <v/>
      </c>
      <c r="X102" t="str">
        <f t="shared" si="81"/>
        <v/>
      </c>
      <c r="Y102" t="str">
        <f t="shared" si="82"/>
        <v/>
      </c>
      <c r="Z102" t="str">
        <f t="shared" si="83"/>
        <v/>
      </c>
      <c r="AA102" t="str">
        <f t="shared" si="84"/>
        <v>Közgazdaságtan II. (205, Tb.-ről web)</v>
      </c>
      <c r="AB102" t="str">
        <f t="shared" si="85"/>
        <v/>
      </c>
      <c r="AC102" t="str">
        <f t="shared" si="86"/>
        <v/>
      </c>
      <c r="AD102" t="str">
        <f t="shared" si="87"/>
        <v/>
      </c>
      <c r="AE102" t="str">
        <f t="shared" si="88"/>
        <v/>
      </c>
      <c r="AF102" t="str">
        <f t="shared" si="89"/>
        <v/>
      </c>
      <c r="AG102" t="str">
        <f t="shared" si="90"/>
        <v/>
      </c>
      <c r="AH102" t="str">
        <f t="shared" si="91"/>
        <v>9116</v>
      </c>
      <c r="AI102" t="str">
        <f t="shared" si="92"/>
        <v>9116</v>
      </c>
      <c r="AJ102" t="str">
        <f t="shared" si="93"/>
        <v/>
      </c>
      <c r="AK102" t="str">
        <f t="shared" si="94"/>
        <v>9116</v>
      </c>
      <c r="AL102" t="str">
        <f t="shared" si="95"/>
        <v/>
      </c>
      <c r="AM102" t="str">
        <f t="shared" si="96"/>
        <v/>
      </c>
      <c r="AN102" t="str">
        <f t="shared" si="97"/>
        <v/>
      </c>
      <c r="AO102" t="str">
        <f t="shared" si="98"/>
        <v/>
      </c>
      <c r="AP102" t="str">
        <f t="shared" si="99"/>
        <v/>
      </c>
      <c r="AQ102" t="str">
        <f t="shared" si="100"/>
        <v/>
      </c>
      <c r="AR102" t="str">
        <f t="shared" si="101"/>
        <v/>
      </c>
      <c r="AS102" t="str">
        <f t="shared" si="102"/>
        <v/>
      </c>
      <c r="AT102" t="str">
        <f t="shared" si="103"/>
        <v/>
      </c>
      <c r="AU102" t="str">
        <f t="shared" si="104"/>
        <v/>
      </c>
      <c r="AV102" t="str">
        <f t="shared" si="105"/>
        <v/>
      </c>
      <c r="AW102" t="str">
        <f t="shared" si="106"/>
        <v/>
      </c>
      <c r="AX102" t="str">
        <f t="shared" si="107"/>
        <v/>
      </c>
      <c r="AY102" t="str">
        <f t="shared" si="108"/>
        <v/>
      </c>
      <c r="AZ102" t="str">
        <f t="shared" si="109"/>
        <v/>
      </c>
      <c r="BA102" t="str">
        <f t="shared" si="110"/>
        <v/>
      </c>
      <c r="BB102" t="str">
        <f t="shared" si="111"/>
        <v/>
      </c>
      <c r="BC102" t="str">
        <f t="shared" si="112"/>
        <v/>
      </c>
      <c r="BD102" t="str">
        <f t="shared" si="113"/>
        <v/>
      </c>
      <c r="BE102" t="str">
        <f t="shared" si="114"/>
        <v>Közgazdaságtan II. (212, Tb.-ről web)</v>
      </c>
      <c r="BF102" s="2">
        <v>911</v>
      </c>
      <c r="BG102" s="2">
        <v>6</v>
      </c>
      <c r="BH102" s="18">
        <f>VLOOKUP(BF102,segéd!$F$9:$G$41,2,FALSE)</f>
        <v>46276</v>
      </c>
      <c r="BI102" s="2" t="str">
        <f>VLOOKUP(BG102,segéd!$F$1:$G$7,2,FALSE)</f>
        <v>17.00-18.30</v>
      </c>
      <c r="BJ102" t="s">
        <v>294</v>
      </c>
      <c r="BK102" s="20" t="s">
        <v>35</v>
      </c>
      <c r="BL102" t="s">
        <v>192</v>
      </c>
      <c r="BM102" s="2">
        <v>205</v>
      </c>
      <c r="BN102" s="2">
        <v>212</v>
      </c>
      <c r="BO102" s="2" t="s">
        <v>119</v>
      </c>
      <c r="BP102" s="33" t="s">
        <v>628</v>
      </c>
      <c r="BQ102" s="2">
        <f t="shared" si="115"/>
        <v>23</v>
      </c>
      <c r="BR102" s="2">
        <f>IF(BM102="","",IFERROR(VLOOKUP(BJ102,segéd!T:U,2,FALSE),"x"))</f>
        <v>3</v>
      </c>
      <c r="BS102" s="2">
        <f>IF(BN102="","",IFERROR(VLOOKUP(BJ102,segéd!O:P,2,FALSE),"x"))</f>
        <v>20</v>
      </c>
      <c r="BT102" s="2"/>
      <c r="BU102" s="2"/>
      <c r="BV102" s="2"/>
      <c r="BX102" s="2"/>
      <c r="BZ102" s="2">
        <v>3</v>
      </c>
      <c r="CA102" s="2">
        <v>7</v>
      </c>
      <c r="CB102" s="2">
        <v>2</v>
      </c>
      <c r="CQ102" s="2"/>
      <c r="CR102" s="2"/>
      <c r="CT102" s="2">
        <v>6</v>
      </c>
      <c r="CU102" s="2">
        <v>5</v>
      </c>
      <c r="CW102" s="2">
        <v>7</v>
      </c>
    </row>
    <row r="103" spans="1:112" ht="15" customHeight="1" x14ac:dyDescent="0.3">
      <c r="A103" t="str">
        <f t="shared" si="58"/>
        <v>2179116</v>
      </c>
      <c r="B103" t="str">
        <f t="shared" si="59"/>
        <v>Nemzetközi üzleti földrajz - Köbli Ádám (web) 14</v>
      </c>
      <c r="C103" t="str">
        <f t="shared" si="60"/>
        <v>9116</v>
      </c>
      <c r="D103" t="str">
        <f t="shared" si="61"/>
        <v xml:space="preserve">Nemzetközi üzleti földrajz - Köbli Ádám (web) </v>
      </c>
      <c r="E103" t="str">
        <f t="shared" si="62"/>
        <v>Köbli Ádám9116</v>
      </c>
      <c r="F103" t="str">
        <f t="shared" si="63"/>
        <v>Nemzetközi üzleti földrajz (Bp. 217, web)</v>
      </c>
      <c r="G103" t="str">
        <f t="shared" si="64"/>
        <v/>
      </c>
      <c r="H103" t="str">
        <f t="shared" si="65"/>
        <v/>
      </c>
      <c r="I103" t="str">
        <f t="shared" si="66"/>
        <v/>
      </c>
      <c r="J103" t="str">
        <f t="shared" si="67"/>
        <v/>
      </c>
      <c r="K103" t="str">
        <f t="shared" si="68"/>
        <v/>
      </c>
      <c r="L103" t="str">
        <f t="shared" si="69"/>
        <v/>
      </c>
      <c r="M103" t="str">
        <f t="shared" si="70"/>
        <v/>
      </c>
      <c r="N103" t="str">
        <f t="shared" si="71"/>
        <v/>
      </c>
      <c r="O103" t="str">
        <f t="shared" si="72"/>
        <v/>
      </c>
      <c r="P103" t="str">
        <f t="shared" si="73"/>
        <v/>
      </c>
      <c r="Q103" t="str">
        <f t="shared" si="74"/>
        <v>9116</v>
      </c>
      <c r="R103" t="str">
        <f t="shared" si="75"/>
        <v>9116</v>
      </c>
      <c r="S103" t="str">
        <f t="shared" si="76"/>
        <v>9116</v>
      </c>
      <c r="T103" t="str">
        <f t="shared" si="77"/>
        <v/>
      </c>
      <c r="U103" t="str">
        <f t="shared" si="78"/>
        <v/>
      </c>
      <c r="V103" t="str">
        <f t="shared" si="79"/>
        <v/>
      </c>
      <c r="W103" t="str">
        <f t="shared" si="80"/>
        <v/>
      </c>
      <c r="X103" t="str">
        <f t="shared" si="81"/>
        <v/>
      </c>
      <c r="Y103" t="str">
        <f t="shared" si="82"/>
        <v/>
      </c>
      <c r="Z103" t="str">
        <f t="shared" si="83"/>
        <v/>
      </c>
      <c r="AA103" t="str">
        <f t="shared" si="84"/>
        <v>Nemzetközi üzleti földrajz (217, web)</v>
      </c>
      <c r="AB103" t="str">
        <f t="shared" si="85"/>
        <v/>
      </c>
      <c r="AC103" t="str">
        <f t="shared" si="86"/>
        <v/>
      </c>
      <c r="AD103" t="str">
        <f t="shared" si="87"/>
        <v/>
      </c>
      <c r="AE103" t="str">
        <f t="shared" si="88"/>
        <v/>
      </c>
      <c r="AF103" t="str">
        <f t="shared" si="89"/>
        <v/>
      </c>
      <c r="AG103" t="str">
        <f t="shared" si="90"/>
        <v/>
      </c>
      <c r="AH103" t="str">
        <f t="shared" si="91"/>
        <v/>
      </c>
      <c r="AI103" t="str">
        <f t="shared" si="92"/>
        <v/>
      </c>
      <c r="AJ103" t="str">
        <f t="shared" si="93"/>
        <v/>
      </c>
      <c r="AK103" t="str">
        <f t="shared" si="94"/>
        <v/>
      </c>
      <c r="AL103" t="str">
        <f t="shared" si="95"/>
        <v/>
      </c>
      <c r="AM103" t="str">
        <f t="shared" si="96"/>
        <v/>
      </c>
      <c r="AN103" t="str">
        <f t="shared" si="97"/>
        <v/>
      </c>
      <c r="AO103" t="str">
        <f t="shared" si="98"/>
        <v/>
      </c>
      <c r="AP103" t="str">
        <f t="shared" si="99"/>
        <v/>
      </c>
      <c r="AQ103" t="str">
        <f t="shared" si="100"/>
        <v/>
      </c>
      <c r="AR103" t="str">
        <f t="shared" si="101"/>
        <v/>
      </c>
      <c r="AS103" t="str">
        <f t="shared" si="102"/>
        <v/>
      </c>
      <c r="AT103" t="str">
        <f t="shared" si="103"/>
        <v/>
      </c>
      <c r="AU103" t="str">
        <f t="shared" si="104"/>
        <v/>
      </c>
      <c r="AV103" t="str">
        <f t="shared" si="105"/>
        <v/>
      </c>
      <c r="AW103" t="str">
        <f t="shared" si="106"/>
        <v/>
      </c>
      <c r="AX103" t="str">
        <f t="shared" si="107"/>
        <v/>
      </c>
      <c r="AY103" t="str">
        <f t="shared" si="108"/>
        <v/>
      </c>
      <c r="AZ103" t="str">
        <f t="shared" si="109"/>
        <v/>
      </c>
      <c r="BA103" t="str">
        <f t="shared" si="110"/>
        <v/>
      </c>
      <c r="BB103" t="str">
        <f t="shared" si="111"/>
        <v/>
      </c>
      <c r="BC103" t="str">
        <f t="shared" si="112"/>
        <v/>
      </c>
      <c r="BD103" t="str">
        <f t="shared" si="113"/>
        <v/>
      </c>
      <c r="BE103" t="str">
        <f t="shared" si="114"/>
        <v>Nemzetközi üzleti földrajz (, web)</v>
      </c>
      <c r="BF103" s="2">
        <v>911</v>
      </c>
      <c r="BG103" s="2">
        <v>6</v>
      </c>
      <c r="BH103" s="18">
        <f>VLOOKUP(BF103,segéd!$F$9:$G$41,2,FALSE)</f>
        <v>46276</v>
      </c>
      <c r="BI103" s="2" t="str">
        <f>VLOOKUP(BG103,segéd!$F$1:$G$7,2,FALSE)</f>
        <v>17.00-18.30</v>
      </c>
      <c r="BJ103" t="s">
        <v>386</v>
      </c>
      <c r="BK103" s="20" t="s">
        <v>133</v>
      </c>
      <c r="BL103" t="s">
        <v>206</v>
      </c>
      <c r="BM103" s="2">
        <v>217</v>
      </c>
      <c r="BO103" s="19" t="s">
        <v>117</v>
      </c>
      <c r="BP103" s="33" t="s">
        <v>629</v>
      </c>
      <c r="BQ103" s="2">
        <f t="shared" si="115"/>
        <v>14</v>
      </c>
      <c r="BR103" s="2">
        <f>IF(BM103="","",IFERROR(VLOOKUP(BJ103,segéd!T:U,2,FALSE),"x"))</f>
        <v>14</v>
      </c>
      <c r="BS103" s="2" t="str">
        <f>IF(BN103="","",IFERROR(VLOOKUP(BJ103,segéd!O:P,2,FALSE),"x"))</f>
        <v/>
      </c>
      <c r="BU103" s="2"/>
      <c r="BV103" s="2"/>
      <c r="CD103" s="2">
        <v>3</v>
      </c>
      <c r="CE103" s="2">
        <v>3</v>
      </c>
      <c r="CF103" s="2">
        <v>4</v>
      </c>
    </row>
    <row r="104" spans="1:112" ht="15" customHeight="1" x14ac:dyDescent="0.3">
      <c r="A104" t="str">
        <f t="shared" si="58"/>
        <v>2029116</v>
      </c>
      <c r="B104" t="str">
        <f t="shared" si="59"/>
        <v>Szakszeminárium I. - Vigh László (Tb.-ről web) 0</v>
      </c>
      <c r="C104" t="str">
        <f t="shared" si="60"/>
        <v>2149116</v>
      </c>
      <c r="D104" t="str">
        <f t="shared" si="61"/>
        <v>Szakszeminárium I. - Vigh László (Tb.-ről web) 12</v>
      </c>
      <c r="E104" t="str">
        <f t="shared" si="62"/>
        <v>Vigh László9116</v>
      </c>
      <c r="F104" t="str">
        <f t="shared" si="63"/>
        <v>Szakszeminárium I. (Tb. 214, Tb.-ről web)</v>
      </c>
      <c r="G104" t="str">
        <f t="shared" si="64"/>
        <v/>
      </c>
      <c r="H104" t="str">
        <f t="shared" si="65"/>
        <v/>
      </c>
      <c r="I104" t="str">
        <f t="shared" si="66"/>
        <v/>
      </c>
      <c r="J104" t="str">
        <f t="shared" si="67"/>
        <v/>
      </c>
      <c r="K104" t="str">
        <f t="shared" si="68"/>
        <v/>
      </c>
      <c r="L104" t="str">
        <f t="shared" si="69"/>
        <v/>
      </c>
      <c r="M104" t="str">
        <f t="shared" si="70"/>
        <v/>
      </c>
      <c r="N104" t="str">
        <f t="shared" si="71"/>
        <v/>
      </c>
      <c r="O104" t="str">
        <f t="shared" si="72"/>
        <v/>
      </c>
      <c r="P104" t="str">
        <f t="shared" si="73"/>
        <v/>
      </c>
      <c r="Q104" t="str">
        <f t="shared" si="74"/>
        <v/>
      </c>
      <c r="R104" t="str">
        <f t="shared" si="75"/>
        <v/>
      </c>
      <c r="S104" t="str">
        <f t="shared" si="76"/>
        <v/>
      </c>
      <c r="T104" t="str">
        <f t="shared" si="77"/>
        <v>9116</v>
      </c>
      <c r="U104" t="str">
        <f t="shared" si="78"/>
        <v>9116</v>
      </c>
      <c r="V104" t="str">
        <f t="shared" si="79"/>
        <v>9116</v>
      </c>
      <c r="W104" t="str">
        <f t="shared" si="80"/>
        <v>9116</v>
      </c>
      <c r="X104" t="str">
        <f t="shared" si="81"/>
        <v>9116</v>
      </c>
      <c r="Y104" t="str">
        <f t="shared" si="82"/>
        <v>9116</v>
      </c>
      <c r="Z104" t="str">
        <f t="shared" si="83"/>
        <v/>
      </c>
      <c r="AA104" t="str">
        <f t="shared" si="84"/>
        <v>Szakszeminárium I. (202, Tb.-ről web)</v>
      </c>
      <c r="AB104" t="str">
        <f t="shared" si="85"/>
        <v/>
      </c>
      <c r="AC104" t="str">
        <f t="shared" si="86"/>
        <v/>
      </c>
      <c r="AD104" t="str">
        <f t="shared" si="87"/>
        <v/>
      </c>
      <c r="AE104" t="str">
        <f t="shared" si="88"/>
        <v/>
      </c>
      <c r="AF104" t="str">
        <f t="shared" si="89"/>
        <v/>
      </c>
      <c r="AG104" t="str">
        <f t="shared" si="90"/>
        <v/>
      </c>
      <c r="AH104" t="str">
        <f t="shared" si="91"/>
        <v/>
      </c>
      <c r="AI104" t="str">
        <f t="shared" si="92"/>
        <v/>
      </c>
      <c r="AJ104" t="str">
        <f t="shared" si="93"/>
        <v/>
      </c>
      <c r="AK104" t="str">
        <f t="shared" si="94"/>
        <v/>
      </c>
      <c r="AL104" t="str">
        <f t="shared" si="95"/>
        <v/>
      </c>
      <c r="AM104" t="str">
        <f t="shared" si="96"/>
        <v/>
      </c>
      <c r="AN104" t="str">
        <f t="shared" si="97"/>
        <v>9116</v>
      </c>
      <c r="AO104" t="str">
        <f t="shared" si="98"/>
        <v>9116</v>
      </c>
      <c r="AP104" t="str">
        <f t="shared" si="99"/>
        <v>9116</v>
      </c>
      <c r="AQ104" t="str">
        <f t="shared" si="100"/>
        <v>9116</v>
      </c>
      <c r="AR104" t="str">
        <f t="shared" si="101"/>
        <v>9116</v>
      </c>
      <c r="AS104" t="str">
        <f t="shared" si="102"/>
        <v>9116</v>
      </c>
      <c r="AT104" t="str">
        <f t="shared" si="103"/>
        <v/>
      </c>
      <c r="AU104" t="str">
        <f t="shared" si="104"/>
        <v/>
      </c>
      <c r="AV104" t="str">
        <f t="shared" si="105"/>
        <v/>
      </c>
      <c r="AW104" t="str">
        <f t="shared" si="106"/>
        <v/>
      </c>
      <c r="AX104" t="str">
        <f t="shared" si="107"/>
        <v/>
      </c>
      <c r="AY104" t="str">
        <f t="shared" si="108"/>
        <v/>
      </c>
      <c r="AZ104" t="str">
        <f t="shared" si="109"/>
        <v/>
      </c>
      <c r="BA104" t="str">
        <f t="shared" si="110"/>
        <v/>
      </c>
      <c r="BB104" t="str">
        <f t="shared" si="111"/>
        <v/>
      </c>
      <c r="BC104" t="str">
        <f t="shared" si="112"/>
        <v/>
      </c>
      <c r="BD104" t="str">
        <f t="shared" si="113"/>
        <v/>
      </c>
      <c r="BE104" t="str">
        <f t="shared" si="114"/>
        <v>Szakszeminárium I. (214, Tb.-ről web)</v>
      </c>
      <c r="BF104" s="2">
        <v>911</v>
      </c>
      <c r="BG104" s="2">
        <v>6</v>
      </c>
      <c r="BH104" s="18">
        <f>VLOOKUP(BF104,segéd!$F$9:$G$41,2,FALSE)</f>
        <v>46276</v>
      </c>
      <c r="BI104" s="2" t="str">
        <f>VLOOKUP(BG104,segéd!$F$1:$G$7,2,FALSE)</f>
        <v>17.00-18.30</v>
      </c>
      <c r="BJ104" t="s">
        <v>227</v>
      </c>
      <c r="BK104" s="20" t="s">
        <v>37</v>
      </c>
      <c r="BL104" t="s">
        <v>192</v>
      </c>
      <c r="BM104" s="2">
        <v>202</v>
      </c>
      <c r="BN104" s="2">
        <v>214</v>
      </c>
      <c r="BO104" s="2" t="s">
        <v>119</v>
      </c>
      <c r="BP104" s="33" t="s">
        <v>630</v>
      </c>
      <c r="BQ104" s="2">
        <f t="shared" si="115"/>
        <v>12</v>
      </c>
      <c r="BR104" s="2">
        <f>IF(BM104="","",IFERROR(VLOOKUP(BJ104,segéd!T:U,2,FALSE),"x"))</f>
        <v>0</v>
      </c>
      <c r="BS104" s="2">
        <f>IF(BN104="","",IFERROR(VLOOKUP(BJ104,segéd!O:P,2,FALSE),"x"))</f>
        <v>12</v>
      </c>
      <c r="BT104" s="2"/>
      <c r="BU104" s="2"/>
      <c r="BV104" s="2"/>
      <c r="BX104" s="2"/>
      <c r="CG104" s="2">
        <v>1</v>
      </c>
      <c r="CH104" s="2">
        <v>1</v>
      </c>
      <c r="CI104" s="2">
        <v>1</v>
      </c>
      <c r="CJ104" s="2">
        <v>1</v>
      </c>
      <c r="CK104" s="2">
        <v>1</v>
      </c>
      <c r="CL104" s="2">
        <v>1</v>
      </c>
      <c r="CQ104" s="2"/>
      <c r="CR104" s="2"/>
      <c r="CZ104" s="2">
        <v>1</v>
      </c>
      <c r="DA104" s="2">
        <v>1</v>
      </c>
      <c r="DB104" s="2">
        <v>1</v>
      </c>
      <c r="DC104" s="2">
        <v>1</v>
      </c>
      <c r="DD104" s="2">
        <v>1</v>
      </c>
      <c r="DE104" s="2">
        <v>1</v>
      </c>
    </row>
    <row r="105" spans="1:112" ht="15" customHeight="1" x14ac:dyDescent="0.3">
      <c r="A105" t="str">
        <f t="shared" si="58"/>
        <v>2059117</v>
      </c>
      <c r="B105" t="str">
        <f t="shared" si="59"/>
        <v>Közgazdaságtan II. - Barócsi Zoltán (Tb.-ről web) 3</v>
      </c>
      <c r="C105" t="str">
        <f t="shared" si="60"/>
        <v>2129117</v>
      </c>
      <c r="D105" t="str">
        <f t="shared" si="61"/>
        <v>Közgazdaságtan II. - Barócsi Zoltán (Tb.-ről web) 20</v>
      </c>
      <c r="E105" t="str">
        <f t="shared" si="62"/>
        <v>Barócsi Zoltán9117</v>
      </c>
      <c r="F105" t="str">
        <f t="shared" si="63"/>
        <v>Közgazdaságtan II. (Tb. 212, Tb.-ről web)</v>
      </c>
      <c r="G105" t="str">
        <f t="shared" si="64"/>
        <v/>
      </c>
      <c r="H105" t="str">
        <f t="shared" si="65"/>
        <v/>
      </c>
      <c r="I105" t="str">
        <f t="shared" si="66"/>
        <v/>
      </c>
      <c r="J105" t="str">
        <f t="shared" si="67"/>
        <v/>
      </c>
      <c r="K105" t="str">
        <f t="shared" si="68"/>
        <v/>
      </c>
      <c r="L105" t="str">
        <f t="shared" si="69"/>
        <v/>
      </c>
      <c r="M105" t="str">
        <f t="shared" si="70"/>
        <v>9117</v>
      </c>
      <c r="N105" t="str">
        <f t="shared" si="71"/>
        <v>9117</v>
      </c>
      <c r="O105" t="str">
        <f t="shared" si="72"/>
        <v>9117</v>
      </c>
      <c r="P105" t="str">
        <f t="shared" si="73"/>
        <v/>
      </c>
      <c r="Q105" t="str">
        <f t="shared" si="74"/>
        <v/>
      </c>
      <c r="R105" t="str">
        <f t="shared" si="75"/>
        <v/>
      </c>
      <c r="S105" t="str">
        <f t="shared" si="76"/>
        <v/>
      </c>
      <c r="T105" t="str">
        <f t="shared" si="77"/>
        <v/>
      </c>
      <c r="U105" t="str">
        <f t="shared" si="78"/>
        <v/>
      </c>
      <c r="V105" t="str">
        <f t="shared" si="79"/>
        <v/>
      </c>
      <c r="W105" t="str">
        <f t="shared" si="80"/>
        <v/>
      </c>
      <c r="X105" t="str">
        <f t="shared" si="81"/>
        <v/>
      </c>
      <c r="Y105" t="str">
        <f t="shared" si="82"/>
        <v/>
      </c>
      <c r="Z105" t="str">
        <f t="shared" si="83"/>
        <v/>
      </c>
      <c r="AA105" t="str">
        <f t="shared" si="84"/>
        <v>Közgazdaságtan II. (205, Tb.-ről web)</v>
      </c>
      <c r="AB105" t="str">
        <f t="shared" si="85"/>
        <v/>
      </c>
      <c r="AC105" t="str">
        <f t="shared" si="86"/>
        <v/>
      </c>
      <c r="AD105" t="str">
        <f t="shared" si="87"/>
        <v/>
      </c>
      <c r="AE105" t="str">
        <f t="shared" si="88"/>
        <v/>
      </c>
      <c r="AF105" t="str">
        <f t="shared" si="89"/>
        <v/>
      </c>
      <c r="AG105" t="str">
        <f t="shared" si="90"/>
        <v/>
      </c>
      <c r="AH105" t="str">
        <f t="shared" si="91"/>
        <v>9117</v>
      </c>
      <c r="AI105" t="str">
        <f t="shared" si="92"/>
        <v>9117</v>
      </c>
      <c r="AJ105" t="str">
        <f t="shared" si="93"/>
        <v/>
      </c>
      <c r="AK105" t="str">
        <f t="shared" si="94"/>
        <v>9117</v>
      </c>
      <c r="AL105" t="str">
        <f t="shared" si="95"/>
        <v/>
      </c>
      <c r="AM105" t="str">
        <f t="shared" si="96"/>
        <v/>
      </c>
      <c r="AN105" t="str">
        <f t="shared" si="97"/>
        <v/>
      </c>
      <c r="AO105" t="str">
        <f t="shared" si="98"/>
        <v/>
      </c>
      <c r="AP105" t="str">
        <f t="shared" si="99"/>
        <v/>
      </c>
      <c r="AQ105" t="str">
        <f t="shared" si="100"/>
        <v/>
      </c>
      <c r="AR105" t="str">
        <f t="shared" si="101"/>
        <v/>
      </c>
      <c r="AS105" t="str">
        <f t="shared" si="102"/>
        <v/>
      </c>
      <c r="AT105" t="str">
        <f t="shared" si="103"/>
        <v/>
      </c>
      <c r="AU105" t="str">
        <f t="shared" si="104"/>
        <v/>
      </c>
      <c r="AV105" t="str">
        <f t="shared" si="105"/>
        <v/>
      </c>
      <c r="AW105" t="str">
        <f t="shared" si="106"/>
        <v/>
      </c>
      <c r="AX105" t="str">
        <f t="shared" si="107"/>
        <v/>
      </c>
      <c r="AY105" t="str">
        <f t="shared" si="108"/>
        <v/>
      </c>
      <c r="AZ105" t="str">
        <f t="shared" si="109"/>
        <v/>
      </c>
      <c r="BA105" t="str">
        <f t="shared" si="110"/>
        <v/>
      </c>
      <c r="BB105" t="str">
        <f t="shared" si="111"/>
        <v/>
      </c>
      <c r="BC105" t="str">
        <f t="shared" si="112"/>
        <v/>
      </c>
      <c r="BD105" t="str">
        <f t="shared" si="113"/>
        <v/>
      </c>
      <c r="BE105" t="str">
        <f t="shared" si="114"/>
        <v>Közgazdaságtan II. (212, Tb.-ről web)</v>
      </c>
      <c r="BF105" s="2">
        <v>911</v>
      </c>
      <c r="BG105" s="2">
        <v>7</v>
      </c>
      <c r="BH105" s="18">
        <f>VLOOKUP(BF105,segéd!$F$9:$G$41,2,FALSE)</f>
        <v>46276</v>
      </c>
      <c r="BI105" s="2" t="str">
        <f>VLOOKUP(BG105,segéd!$F$1:$G$7,2,FALSE)</f>
        <v>18.45-20.15</v>
      </c>
      <c r="BJ105" t="s">
        <v>294</v>
      </c>
      <c r="BK105" s="20" t="s">
        <v>35</v>
      </c>
      <c r="BL105" t="s">
        <v>192</v>
      </c>
      <c r="BM105" s="2">
        <v>205</v>
      </c>
      <c r="BN105" s="2">
        <v>212</v>
      </c>
      <c r="BO105" s="2" t="s">
        <v>119</v>
      </c>
      <c r="BP105" s="33" t="s">
        <v>628</v>
      </c>
      <c r="BQ105" s="2">
        <f t="shared" si="115"/>
        <v>23</v>
      </c>
      <c r="BR105" s="2">
        <f>IF(BM105="","",IFERROR(VLOOKUP(BJ105,segéd!T:U,2,FALSE),"x"))</f>
        <v>3</v>
      </c>
      <c r="BS105" s="2">
        <f>IF(BN105="","",IFERROR(VLOOKUP(BJ105,segéd!O:P,2,FALSE),"x"))</f>
        <v>20</v>
      </c>
      <c r="BT105" s="2"/>
      <c r="BU105" s="2"/>
      <c r="BV105" s="2"/>
      <c r="BX105" s="2"/>
      <c r="BZ105" s="2">
        <v>3</v>
      </c>
      <c r="CA105" s="2">
        <v>7</v>
      </c>
      <c r="CB105" s="2">
        <v>2</v>
      </c>
      <c r="CQ105" s="2"/>
      <c r="CR105" s="2"/>
      <c r="CT105" s="2">
        <v>6</v>
      </c>
      <c r="CU105" s="2">
        <v>5</v>
      </c>
      <c r="CW105" s="2">
        <v>7</v>
      </c>
    </row>
    <row r="106" spans="1:112" ht="15" customHeight="1" x14ac:dyDescent="0.3">
      <c r="A106" t="str">
        <f t="shared" si="58"/>
        <v>2179117</v>
      </c>
      <c r="B106" t="str">
        <f t="shared" si="59"/>
        <v>Nemzetközi üzleti földrajz - Köbli Ádám (web) 14</v>
      </c>
      <c r="C106" t="str">
        <f t="shared" si="60"/>
        <v>9117</v>
      </c>
      <c r="D106" t="str">
        <f t="shared" si="61"/>
        <v xml:space="preserve">Nemzetközi üzleti földrajz - Köbli Ádám (web) </v>
      </c>
      <c r="E106" t="str">
        <f t="shared" si="62"/>
        <v>Köbli Ádám9117</v>
      </c>
      <c r="F106" t="str">
        <f t="shared" si="63"/>
        <v>Nemzetközi üzleti földrajz (Bp. 217, web)</v>
      </c>
      <c r="G106" t="str">
        <f t="shared" si="64"/>
        <v/>
      </c>
      <c r="H106" t="str">
        <f t="shared" si="65"/>
        <v/>
      </c>
      <c r="I106" t="str">
        <f t="shared" si="66"/>
        <v/>
      </c>
      <c r="J106" t="str">
        <f t="shared" si="67"/>
        <v/>
      </c>
      <c r="K106" t="str">
        <f t="shared" si="68"/>
        <v/>
      </c>
      <c r="L106" t="str">
        <f t="shared" si="69"/>
        <v/>
      </c>
      <c r="M106" t="str">
        <f t="shared" si="70"/>
        <v/>
      </c>
      <c r="N106" t="str">
        <f t="shared" si="71"/>
        <v/>
      </c>
      <c r="O106" t="str">
        <f t="shared" si="72"/>
        <v/>
      </c>
      <c r="P106" t="str">
        <f t="shared" si="73"/>
        <v/>
      </c>
      <c r="Q106" t="str">
        <f t="shared" si="74"/>
        <v>9117</v>
      </c>
      <c r="R106" t="str">
        <f t="shared" si="75"/>
        <v>9117</v>
      </c>
      <c r="S106" t="str">
        <f t="shared" si="76"/>
        <v>9117</v>
      </c>
      <c r="T106" t="str">
        <f t="shared" si="77"/>
        <v/>
      </c>
      <c r="U106" t="str">
        <f t="shared" si="78"/>
        <v/>
      </c>
      <c r="V106" t="str">
        <f t="shared" si="79"/>
        <v/>
      </c>
      <c r="W106" t="str">
        <f t="shared" si="80"/>
        <v/>
      </c>
      <c r="X106" t="str">
        <f t="shared" si="81"/>
        <v/>
      </c>
      <c r="Y106" t="str">
        <f t="shared" si="82"/>
        <v/>
      </c>
      <c r="Z106" t="str">
        <f t="shared" si="83"/>
        <v/>
      </c>
      <c r="AA106" t="str">
        <f t="shared" si="84"/>
        <v>Nemzetközi üzleti földrajz (217, web)</v>
      </c>
      <c r="AB106" t="str">
        <f t="shared" si="85"/>
        <v/>
      </c>
      <c r="AC106" t="str">
        <f t="shared" si="86"/>
        <v/>
      </c>
      <c r="AD106" t="str">
        <f t="shared" si="87"/>
        <v/>
      </c>
      <c r="AE106" t="str">
        <f t="shared" si="88"/>
        <v/>
      </c>
      <c r="AF106" t="str">
        <f t="shared" si="89"/>
        <v/>
      </c>
      <c r="AG106" t="str">
        <f t="shared" si="90"/>
        <v/>
      </c>
      <c r="AH106" t="str">
        <f t="shared" si="91"/>
        <v/>
      </c>
      <c r="AI106" t="str">
        <f t="shared" si="92"/>
        <v/>
      </c>
      <c r="AJ106" t="str">
        <f t="shared" si="93"/>
        <v/>
      </c>
      <c r="AK106" t="str">
        <f t="shared" si="94"/>
        <v/>
      </c>
      <c r="AL106" t="str">
        <f t="shared" si="95"/>
        <v/>
      </c>
      <c r="AM106" t="str">
        <f t="shared" si="96"/>
        <v/>
      </c>
      <c r="AN106" t="str">
        <f t="shared" si="97"/>
        <v/>
      </c>
      <c r="AO106" t="str">
        <f t="shared" si="98"/>
        <v/>
      </c>
      <c r="AP106" t="str">
        <f t="shared" si="99"/>
        <v/>
      </c>
      <c r="AQ106" t="str">
        <f t="shared" si="100"/>
        <v/>
      </c>
      <c r="AR106" t="str">
        <f t="shared" si="101"/>
        <v/>
      </c>
      <c r="AS106" t="str">
        <f t="shared" si="102"/>
        <v/>
      </c>
      <c r="AT106" t="str">
        <f t="shared" si="103"/>
        <v/>
      </c>
      <c r="AU106" t="str">
        <f t="shared" si="104"/>
        <v/>
      </c>
      <c r="AV106" t="str">
        <f t="shared" si="105"/>
        <v/>
      </c>
      <c r="AW106" t="str">
        <f t="shared" si="106"/>
        <v/>
      </c>
      <c r="AX106" t="str">
        <f t="shared" si="107"/>
        <v/>
      </c>
      <c r="AY106" t="str">
        <f t="shared" si="108"/>
        <v/>
      </c>
      <c r="AZ106" t="str">
        <f t="shared" si="109"/>
        <v/>
      </c>
      <c r="BA106" t="str">
        <f t="shared" si="110"/>
        <v/>
      </c>
      <c r="BB106" t="str">
        <f t="shared" si="111"/>
        <v/>
      </c>
      <c r="BC106" t="str">
        <f t="shared" si="112"/>
        <v/>
      </c>
      <c r="BD106" t="str">
        <f t="shared" si="113"/>
        <v/>
      </c>
      <c r="BE106" t="str">
        <f t="shared" si="114"/>
        <v>Nemzetközi üzleti földrajz (, web)</v>
      </c>
      <c r="BF106" s="2">
        <v>911</v>
      </c>
      <c r="BG106" s="2">
        <v>7</v>
      </c>
      <c r="BH106" s="18">
        <f>VLOOKUP(BF106,segéd!$F$9:$G$41,2,FALSE)</f>
        <v>46276</v>
      </c>
      <c r="BI106" s="2" t="str">
        <f>VLOOKUP(BG106,segéd!$F$1:$G$7,2,FALSE)</f>
        <v>18.45-20.15</v>
      </c>
      <c r="BJ106" t="s">
        <v>386</v>
      </c>
      <c r="BK106" s="20" t="s">
        <v>133</v>
      </c>
      <c r="BL106" t="s">
        <v>206</v>
      </c>
      <c r="BM106" s="2">
        <v>217</v>
      </c>
      <c r="BO106" s="19" t="s">
        <v>117</v>
      </c>
      <c r="BP106" s="33" t="s">
        <v>629</v>
      </c>
      <c r="BQ106" s="2">
        <f t="shared" si="115"/>
        <v>14</v>
      </c>
      <c r="BR106" s="2">
        <f>IF(BM106="","",IFERROR(VLOOKUP(BJ106,segéd!T:U,2,FALSE),"x"))</f>
        <v>14</v>
      </c>
      <c r="BS106" s="2" t="str">
        <f>IF(BN106="","",IFERROR(VLOOKUP(BJ106,segéd!O:P,2,FALSE),"x"))</f>
        <v/>
      </c>
      <c r="BU106" s="2"/>
      <c r="BV106" s="2"/>
      <c r="CD106" s="2">
        <v>3</v>
      </c>
      <c r="CE106" s="2">
        <v>3</v>
      </c>
      <c r="CF106" s="2">
        <v>4</v>
      </c>
    </row>
    <row r="107" spans="1:112" ht="15" customHeight="1" x14ac:dyDescent="0.3">
      <c r="A107" t="str">
        <f t="shared" si="58"/>
        <v>2029117</v>
      </c>
      <c r="B107" t="str">
        <f t="shared" si="59"/>
        <v>Szakszeminárium I. - Vigh László (Tb.-ről web) 0</v>
      </c>
      <c r="C107" t="str">
        <f t="shared" si="60"/>
        <v>2149117</v>
      </c>
      <c r="D107" t="str">
        <f t="shared" si="61"/>
        <v>Szakszeminárium I. - Vigh László (Tb.-ről web) 12</v>
      </c>
      <c r="E107" t="str">
        <f t="shared" si="62"/>
        <v>Vigh László9117</v>
      </c>
      <c r="F107" t="str">
        <f t="shared" si="63"/>
        <v>Szakszeminárium I. (Tb. 214, Tb.-ről web)</v>
      </c>
      <c r="G107" t="str">
        <f t="shared" si="64"/>
        <v/>
      </c>
      <c r="H107" t="str">
        <f t="shared" si="65"/>
        <v/>
      </c>
      <c r="I107" t="str">
        <f t="shared" si="66"/>
        <v/>
      </c>
      <c r="J107" t="str">
        <f t="shared" si="67"/>
        <v/>
      </c>
      <c r="K107" t="str">
        <f t="shared" si="68"/>
        <v/>
      </c>
      <c r="L107" t="str">
        <f t="shared" si="69"/>
        <v/>
      </c>
      <c r="M107" t="str">
        <f t="shared" si="70"/>
        <v/>
      </c>
      <c r="N107" t="str">
        <f t="shared" si="71"/>
        <v/>
      </c>
      <c r="O107" t="str">
        <f t="shared" si="72"/>
        <v/>
      </c>
      <c r="P107" t="str">
        <f t="shared" si="73"/>
        <v/>
      </c>
      <c r="Q107" t="str">
        <f t="shared" si="74"/>
        <v/>
      </c>
      <c r="R107" t="str">
        <f t="shared" si="75"/>
        <v/>
      </c>
      <c r="S107" t="str">
        <f t="shared" si="76"/>
        <v/>
      </c>
      <c r="T107" t="str">
        <f t="shared" si="77"/>
        <v>9117</v>
      </c>
      <c r="U107" t="str">
        <f t="shared" si="78"/>
        <v>9117</v>
      </c>
      <c r="V107" t="str">
        <f t="shared" si="79"/>
        <v>9117</v>
      </c>
      <c r="W107" t="str">
        <f t="shared" si="80"/>
        <v>9117</v>
      </c>
      <c r="X107" t="str">
        <f t="shared" si="81"/>
        <v>9117</v>
      </c>
      <c r="Y107" t="str">
        <f t="shared" si="82"/>
        <v>9117</v>
      </c>
      <c r="Z107" t="str">
        <f t="shared" si="83"/>
        <v/>
      </c>
      <c r="AA107" t="str">
        <f t="shared" si="84"/>
        <v>Szakszeminárium I. (202, Tb.-ről web)</v>
      </c>
      <c r="AB107" t="str">
        <f t="shared" si="85"/>
        <v/>
      </c>
      <c r="AC107" t="str">
        <f t="shared" si="86"/>
        <v/>
      </c>
      <c r="AD107" t="str">
        <f t="shared" si="87"/>
        <v/>
      </c>
      <c r="AE107" t="str">
        <f t="shared" si="88"/>
        <v/>
      </c>
      <c r="AF107" t="str">
        <f t="shared" si="89"/>
        <v/>
      </c>
      <c r="AG107" t="str">
        <f t="shared" si="90"/>
        <v/>
      </c>
      <c r="AH107" t="str">
        <f t="shared" si="91"/>
        <v/>
      </c>
      <c r="AI107" t="str">
        <f t="shared" si="92"/>
        <v/>
      </c>
      <c r="AJ107" t="str">
        <f t="shared" si="93"/>
        <v/>
      </c>
      <c r="AK107" t="str">
        <f t="shared" si="94"/>
        <v/>
      </c>
      <c r="AL107" t="str">
        <f t="shared" si="95"/>
        <v/>
      </c>
      <c r="AM107" t="str">
        <f t="shared" si="96"/>
        <v/>
      </c>
      <c r="AN107" t="str">
        <f t="shared" si="97"/>
        <v>9117</v>
      </c>
      <c r="AO107" t="str">
        <f t="shared" si="98"/>
        <v>9117</v>
      </c>
      <c r="AP107" t="str">
        <f t="shared" si="99"/>
        <v>9117</v>
      </c>
      <c r="AQ107" t="str">
        <f t="shared" si="100"/>
        <v>9117</v>
      </c>
      <c r="AR107" t="str">
        <f t="shared" si="101"/>
        <v>9117</v>
      </c>
      <c r="AS107" t="str">
        <f t="shared" si="102"/>
        <v>9117</v>
      </c>
      <c r="AT107" t="str">
        <f t="shared" si="103"/>
        <v/>
      </c>
      <c r="AU107" t="str">
        <f t="shared" si="104"/>
        <v/>
      </c>
      <c r="AV107" t="str">
        <f t="shared" si="105"/>
        <v/>
      </c>
      <c r="AW107" t="str">
        <f t="shared" si="106"/>
        <v/>
      </c>
      <c r="AX107" t="str">
        <f t="shared" si="107"/>
        <v/>
      </c>
      <c r="AY107" t="str">
        <f t="shared" si="108"/>
        <v/>
      </c>
      <c r="AZ107" t="str">
        <f t="shared" si="109"/>
        <v/>
      </c>
      <c r="BA107" t="str">
        <f t="shared" si="110"/>
        <v/>
      </c>
      <c r="BB107" t="str">
        <f t="shared" si="111"/>
        <v/>
      </c>
      <c r="BC107" t="str">
        <f t="shared" si="112"/>
        <v/>
      </c>
      <c r="BD107" t="str">
        <f t="shared" si="113"/>
        <v/>
      </c>
      <c r="BE107" t="str">
        <f t="shared" si="114"/>
        <v>Szakszeminárium I. (214, Tb.-ről web)</v>
      </c>
      <c r="BF107" s="2">
        <v>911</v>
      </c>
      <c r="BG107" s="2">
        <v>7</v>
      </c>
      <c r="BH107" s="18">
        <f>VLOOKUP(BF107,segéd!$F$9:$G$41,2,FALSE)</f>
        <v>46276</v>
      </c>
      <c r="BI107" s="2" t="str">
        <f>VLOOKUP(BG107,segéd!$F$1:$G$7,2,FALSE)</f>
        <v>18.45-20.15</v>
      </c>
      <c r="BJ107" t="s">
        <v>227</v>
      </c>
      <c r="BK107" s="20" t="s">
        <v>37</v>
      </c>
      <c r="BL107" t="s">
        <v>192</v>
      </c>
      <c r="BM107" s="2">
        <v>202</v>
      </c>
      <c r="BN107" s="2">
        <v>214</v>
      </c>
      <c r="BO107" s="2" t="s">
        <v>119</v>
      </c>
      <c r="BP107" s="33" t="s">
        <v>630</v>
      </c>
      <c r="BQ107" s="2">
        <f t="shared" si="115"/>
        <v>12</v>
      </c>
      <c r="BR107" s="2">
        <f>IF(BM107="","",IFERROR(VLOOKUP(BJ107,segéd!T:U,2,FALSE),"x"))</f>
        <v>0</v>
      </c>
      <c r="BS107" s="2">
        <f>IF(BN107="","",IFERROR(VLOOKUP(BJ107,segéd!O:P,2,FALSE),"x"))</f>
        <v>12</v>
      </c>
      <c r="BT107" s="2"/>
      <c r="BU107" s="2"/>
      <c r="BV107" s="2"/>
      <c r="BX107" s="2"/>
      <c r="CG107" s="2">
        <v>1</v>
      </c>
      <c r="CH107" s="2">
        <v>1</v>
      </c>
      <c r="CI107" s="2">
        <v>1</v>
      </c>
      <c r="CJ107" s="2">
        <v>1</v>
      </c>
      <c r="CK107" s="2">
        <v>1</v>
      </c>
      <c r="CL107" s="2">
        <v>1</v>
      </c>
      <c r="CQ107" s="2"/>
      <c r="CR107" s="2"/>
      <c r="CZ107" s="2">
        <v>1</v>
      </c>
      <c r="DA107" s="2">
        <v>1</v>
      </c>
      <c r="DB107" s="2">
        <v>1</v>
      </c>
      <c r="DC107" s="2">
        <v>1</v>
      </c>
      <c r="DD107" s="2">
        <v>1</v>
      </c>
      <c r="DE107" s="2">
        <v>1</v>
      </c>
    </row>
    <row r="108" spans="1:112" ht="15" customHeight="1" x14ac:dyDescent="0.3">
      <c r="A108" t="str">
        <f t="shared" si="58"/>
        <v>9121</v>
      </c>
      <c r="B108" t="str">
        <f t="shared" si="59"/>
        <v xml:space="preserve">Adatbányászat, adatvizualizáció - Dobos Ádám (gépterem, web) </v>
      </c>
      <c r="C108" t="str">
        <f t="shared" si="60"/>
        <v>39121</v>
      </c>
      <c r="D108" t="str">
        <f t="shared" si="61"/>
        <v>Adatbányászat, adatvizualizáció - Dobos Ádám (gépterem, web) 7</v>
      </c>
      <c r="E108" t="str">
        <f t="shared" si="62"/>
        <v>Dobos Ádám9121</v>
      </c>
      <c r="F108" t="str">
        <f t="shared" si="63"/>
        <v>Adatbányászat, adatvizualizáció (Tb. 3, gépterem, web)</v>
      </c>
      <c r="G108" t="str">
        <f t="shared" si="64"/>
        <v/>
      </c>
      <c r="H108" t="str">
        <f t="shared" si="65"/>
        <v/>
      </c>
      <c r="I108" t="str">
        <f t="shared" si="66"/>
        <v/>
      </c>
      <c r="J108" t="str">
        <f t="shared" si="67"/>
        <v/>
      </c>
      <c r="K108" t="str">
        <f t="shared" si="68"/>
        <v/>
      </c>
      <c r="L108" t="str">
        <f t="shared" si="69"/>
        <v/>
      </c>
      <c r="M108" t="str">
        <f t="shared" si="70"/>
        <v/>
      </c>
      <c r="N108" t="str">
        <f t="shared" si="71"/>
        <v/>
      </c>
      <c r="O108" t="str">
        <f t="shared" si="72"/>
        <v/>
      </c>
      <c r="P108" t="str">
        <f t="shared" si="73"/>
        <v/>
      </c>
      <c r="Q108" t="str">
        <f t="shared" si="74"/>
        <v/>
      </c>
      <c r="R108" t="str">
        <f t="shared" si="75"/>
        <v/>
      </c>
      <c r="S108" t="str">
        <f t="shared" si="76"/>
        <v/>
      </c>
      <c r="T108" t="str">
        <f t="shared" si="77"/>
        <v/>
      </c>
      <c r="U108" t="str">
        <f t="shared" si="78"/>
        <v/>
      </c>
      <c r="V108" t="str">
        <f t="shared" si="79"/>
        <v/>
      </c>
      <c r="W108" t="str">
        <f t="shared" si="80"/>
        <v/>
      </c>
      <c r="X108" t="str">
        <f t="shared" si="81"/>
        <v/>
      </c>
      <c r="Y108" t="str">
        <f t="shared" si="82"/>
        <v/>
      </c>
      <c r="Z108" t="str">
        <f t="shared" si="83"/>
        <v/>
      </c>
      <c r="AA108" t="str">
        <f t="shared" si="84"/>
        <v>Adatbányászat, adatvizualizáció (, gépterem, web)</v>
      </c>
      <c r="AB108" t="str">
        <f t="shared" si="85"/>
        <v/>
      </c>
      <c r="AC108" t="str">
        <f t="shared" si="86"/>
        <v/>
      </c>
      <c r="AD108" t="str">
        <f t="shared" si="87"/>
        <v/>
      </c>
      <c r="AE108" t="str">
        <f t="shared" si="88"/>
        <v/>
      </c>
      <c r="AF108" t="str">
        <f t="shared" si="89"/>
        <v/>
      </c>
      <c r="AG108" t="str">
        <f t="shared" si="90"/>
        <v>9121</v>
      </c>
      <c r="AH108" t="str">
        <f t="shared" si="91"/>
        <v/>
      </c>
      <c r="AI108" t="str">
        <f t="shared" si="92"/>
        <v/>
      </c>
      <c r="AJ108" t="str">
        <f t="shared" si="93"/>
        <v/>
      </c>
      <c r="AK108" t="str">
        <f t="shared" si="94"/>
        <v/>
      </c>
      <c r="AL108" t="str">
        <f t="shared" si="95"/>
        <v/>
      </c>
      <c r="AM108" t="str">
        <f t="shared" si="96"/>
        <v/>
      </c>
      <c r="AN108" t="str">
        <f t="shared" si="97"/>
        <v/>
      </c>
      <c r="AO108" t="str">
        <f t="shared" si="98"/>
        <v/>
      </c>
      <c r="AP108" t="str">
        <f t="shared" si="99"/>
        <v/>
      </c>
      <c r="AQ108" t="str">
        <f t="shared" si="100"/>
        <v/>
      </c>
      <c r="AR108" t="str">
        <f t="shared" si="101"/>
        <v/>
      </c>
      <c r="AS108" t="str">
        <f t="shared" si="102"/>
        <v/>
      </c>
      <c r="AT108" t="str">
        <f t="shared" si="103"/>
        <v/>
      </c>
      <c r="AU108" t="str">
        <f t="shared" si="104"/>
        <v/>
      </c>
      <c r="AV108" t="str">
        <f t="shared" si="105"/>
        <v/>
      </c>
      <c r="AW108" t="str">
        <f t="shared" si="106"/>
        <v/>
      </c>
      <c r="AX108" t="str">
        <f t="shared" si="107"/>
        <v/>
      </c>
      <c r="AY108" t="str">
        <f t="shared" si="108"/>
        <v/>
      </c>
      <c r="AZ108" t="str">
        <f t="shared" si="109"/>
        <v/>
      </c>
      <c r="BA108" t="str">
        <f t="shared" si="110"/>
        <v/>
      </c>
      <c r="BB108" t="str">
        <f t="shared" si="111"/>
        <v/>
      </c>
      <c r="BC108" t="str">
        <f t="shared" si="112"/>
        <v/>
      </c>
      <c r="BD108" t="str">
        <f t="shared" si="113"/>
        <v/>
      </c>
      <c r="BE108" t="str">
        <f t="shared" si="114"/>
        <v>Adatbányászat, adatvizualizáció (3, gépterem, web)</v>
      </c>
      <c r="BF108" s="2">
        <v>912</v>
      </c>
      <c r="BG108" s="2">
        <v>1</v>
      </c>
      <c r="BH108" s="18">
        <f>VLOOKUP(BF108,segéd!$F$9:$G$41,2,FALSE)</f>
        <v>46277</v>
      </c>
      <c r="BI108" s="2" t="str">
        <f>VLOOKUP(BG108,segéd!$F$1:$G$7,2,FALSE)</f>
        <v>8.00-9.30</v>
      </c>
      <c r="BJ108" t="s">
        <v>151</v>
      </c>
      <c r="BK108" s="20" t="s">
        <v>276</v>
      </c>
      <c r="BL108" t="s">
        <v>190</v>
      </c>
      <c r="BM108" s="2"/>
      <c r="BN108" s="2">
        <v>3</v>
      </c>
      <c r="BO108" s="2" t="s">
        <v>216</v>
      </c>
      <c r="BP108" s="33" t="s">
        <v>631</v>
      </c>
      <c r="BQ108" s="2">
        <f t="shared" si="115"/>
        <v>7</v>
      </c>
      <c r="BR108" s="2" t="str">
        <f>IF(BM108="","",IFERROR(VLOOKUP(BJ108,segéd!T:U,2,FALSE),"x"))</f>
        <v/>
      </c>
      <c r="BS108" s="2">
        <f>IF(BN108="","",IFERROR(VLOOKUP(BJ108,segéd!O:P,2,FALSE),"x"))</f>
        <v>7</v>
      </c>
      <c r="BU108" s="2"/>
      <c r="BV108" s="2"/>
      <c r="CS108" s="2">
        <v>8</v>
      </c>
    </row>
    <row r="109" spans="1:112" ht="15" customHeight="1" x14ac:dyDescent="0.3">
      <c r="A109" t="str">
        <f t="shared" si="58"/>
        <v>2179121</v>
      </c>
      <c r="B109" t="str">
        <f t="shared" si="59"/>
        <v>Fenntarth. a projektmen. - Szabó Veronika Anna (otthonról web) 15</v>
      </c>
      <c r="C109" t="str">
        <f t="shared" si="60"/>
        <v>9121</v>
      </c>
      <c r="D109" t="str">
        <f t="shared" si="61"/>
        <v xml:space="preserve">Fenntarth. a projektmen. - Szabó Veronika Anna (otthonról web) </v>
      </c>
      <c r="E109" t="str">
        <f t="shared" si="62"/>
        <v>Szabó Veronika Anna9121</v>
      </c>
      <c r="F109" t="str">
        <f t="shared" si="63"/>
        <v>Fenntarth. a projektmen. (Bp. 217, otthonról web)</v>
      </c>
      <c r="G109" t="str">
        <f t="shared" si="64"/>
        <v/>
      </c>
      <c r="H109" t="str">
        <f t="shared" si="65"/>
        <v/>
      </c>
      <c r="I109" t="str">
        <f t="shared" si="66"/>
        <v/>
      </c>
      <c r="J109" t="str">
        <f t="shared" si="67"/>
        <v/>
      </c>
      <c r="K109" t="str">
        <f t="shared" si="68"/>
        <v/>
      </c>
      <c r="L109" t="str">
        <f t="shared" si="69"/>
        <v/>
      </c>
      <c r="M109" t="str">
        <f t="shared" si="70"/>
        <v/>
      </c>
      <c r="N109" t="str">
        <f t="shared" si="71"/>
        <v/>
      </c>
      <c r="O109" t="str">
        <f t="shared" si="72"/>
        <v/>
      </c>
      <c r="P109" t="str">
        <f t="shared" si="73"/>
        <v/>
      </c>
      <c r="Q109" t="str">
        <f t="shared" si="74"/>
        <v/>
      </c>
      <c r="R109" t="str">
        <f t="shared" si="75"/>
        <v/>
      </c>
      <c r="S109" t="str">
        <f t="shared" si="76"/>
        <v>9121</v>
      </c>
      <c r="T109" t="str">
        <f t="shared" si="77"/>
        <v/>
      </c>
      <c r="U109" t="str">
        <f t="shared" si="78"/>
        <v/>
      </c>
      <c r="V109" t="str">
        <f t="shared" si="79"/>
        <v/>
      </c>
      <c r="W109" t="str">
        <f t="shared" si="80"/>
        <v/>
      </c>
      <c r="X109" t="str">
        <f t="shared" si="81"/>
        <v/>
      </c>
      <c r="Y109" t="str">
        <f t="shared" si="82"/>
        <v/>
      </c>
      <c r="Z109" t="str">
        <f t="shared" si="83"/>
        <v/>
      </c>
      <c r="AA109" t="str">
        <f t="shared" si="84"/>
        <v>Fenntarth. a projektmen. (217, otthonról web)</v>
      </c>
      <c r="AB109" t="str">
        <f t="shared" si="85"/>
        <v/>
      </c>
      <c r="AC109" t="str">
        <f t="shared" si="86"/>
        <v/>
      </c>
      <c r="AD109" t="str">
        <f t="shared" si="87"/>
        <v/>
      </c>
      <c r="AE109" t="str">
        <f t="shared" si="88"/>
        <v/>
      </c>
      <c r="AF109" t="str">
        <f t="shared" si="89"/>
        <v/>
      </c>
      <c r="AG109" t="str">
        <f t="shared" si="90"/>
        <v/>
      </c>
      <c r="AH109" t="str">
        <f t="shared" si="91"/>
        <v/>
      </c>
      <c r="AI109" t="str">
        <f t="shared" si="92"/>
        <v/>
      </c>
      <c r="AJ109" t="str">
        <f t="shared" si="93"/>
        <v/>
      </c>
      <c r="AK109" t="str">
        <f t="shared" si="94"/>
        <v/>
      </c>
      <c r="AL109" t="str">
        <f t="shared" si="95"/>
        <v/>
      </c>
      <c r="AM109" t="str">
        <f t="shared" si="96"/>
        <v/>
      </c>
      <c r="AN109" t="str">
        <f t="shared" si="97"/>
        <v/>
      </c>
      <c r="AO109" t="str">
        <f t="shared" si="98"/>
        <v/>
      </c>
      <c r="AP109" t="str">
        <f t="shared" si="99"/>
        <v/>
      </c>
      <c r="AQ109" t="str">
        <f t="shared" si="100"/>
        <v/>
      </c>
      <c r="AR109" t="str">
        <f t="shared" si="101"/>
        <v/>
      </c>
      <c r="AS109" t="str">
        <f t="shared" si="102"/>
        <v/>
      </c>
      <c r="AT109" t="str">
        <f t="shared" si="103"/>
        <v/>
      </c>
      <c r="AU109" t="str">
        <f t="shared" si="104"/>
        <v/>
      </c>
      <c r="AV109" t="str">
        <f t="shared" si="105"/>
        <v/>
      </c>
      <c r="AW109" t="str">
        <f t="shared" si="106"/>
        <v/>
      </c>
      <c r="AX109" t="str">
        <f t="shared" si="107"/>
        <v/>
      </c>
      <c r="AY109" t="str">
        <f t="shared" si="108"/>
        <v/>
      </c>
      <c r="AZ109" t="str">
        <f t="shared" si="109"/>
        <v/>
      </c>
      <c r="BA109" t="str">
        <f t="shared" si="110"/>
        <v/>
      </c>
      <c r="BB109" t="str">
        <f t="shared" si="111"/>
        <v/>
      </c>
      <c r="BC109" t="str">
        <f t="shared" si="112"/>
        <v/>
      </c>
      <c r="BD109" t="str">
        <f t="shared" si="113"/>
        <v/>
      </c>
      <c r="BE109" t="str">
        <f t="shared" si="114"/>
        <v>Fenntarth. a projektmen. (, otthonról web)</v>
      </c>
      <c r="BF109" s="2">
        <v>912</v>
      </c>
      <c r="BG109" s="2">
        <v>1</v>
      </c>
      <c r="BH109" s="18">
        <f>VLOOKUP(BF109,segéd!$F$9:$G$41,2,FALSE)</f>
        <v>46277</v>
      </c>
      <c r="BI109" s="2" t="str">
        <f>VLOOKUP(BG109,segéd!$F$1:$G$7,2,FALSE)</f>
        <v>8.00-9.30</v>
      </c>
      <c r="BJ109" t="s">
        <v>527</v>
      </c>
      <c r="BK109" s="20" t="s">
        <v>539</v>
      </c>
      <c r="BL109" t="s">
        <v>206</v>
      </c>
      <c r="BM109" s="2">
        <v>217</v>
      </c>
      <c r="BO109" s="2" t="s">
        <v>423</v>
      </c>
      <c r="BP109" s="33" t="s">
        <v>632</v>
      </c>
      <c r="BQ109" s="2">
        <f t="shared" si="115"/>
        <v>15</v>
      </c>
      <c r="BR109" s="2">
        <f>IF(BM109="","",IFERROR(VLOOKUP(BJ109,segéd!T:U,2,FALSE),"x"))</f>
        <v>15</v>
      </c>
      <c r="BS109" s="2" t="str">
        <f>IF(BN109="","",IFERROR(VLOOKUP(BJ109,segéd!O:P,2,FALSE),"x"))</f>
        <v/>
      </c>
      <c r="BT109" s="2"/>
      <c r="BU109" s="2"/>
      <c r="BV109" s="2"/>
      <c r="BX109" s="2"/>
      <c r="CF109" s="2">
        <v>11</v>
      </c>
      <c r="CQ109" s="2"/>
      <c r="CR109" s="2"/>
    </row>
    <row r="110" spans="1:112" ht="15" customHeight="1" x14ac:dyDescent="0.3">
      <c r="A110" t="str">
        <f t="shared" si="58"/>
        <v>9121</v>
      </c>
      <c r="B110" t="str">
        <f t="shared" si="59"/>
        <v xml:space="preserve">Folyamatok modellezése - Böcz Gábor (gépterem, web) </v>
      </c>
      <c r="C110" t="str">
        <f t="shared" si="60"/>
        <v>6059121</v>
      </c>
      <c r="D110" t="str">
        <f t="shared" si="61"/>
        <v>Folyamatok modellezése - Böcz Gábor (gépterem, web) 29</v>
      </c>
      <c r="E110" t="str">
        <f t="shared" si="62"/>
        <v>Böcz Gábor9121</v>
      </c>
      <c r="F110" t="str">
        <f t="shared" si="63"/>
        <v>Folyamatok modellezése (Tb. 605, gépterem, web)</v>
      </c>
      <c r="G110" t="str">
        <f t="shared" si="64"/>
        <v/>
      </c>
      <c r="H110" t="str">
        <f t="shared" si="65"/>
        <v/>
      </c>
      <c r="I110" t="str">
        <f t="shared" si="66"/>
        <v/>
      </c>
      <c r="J110" t="str">
        <f t="shared" si="67"/>
        <v/>
      </c>
      <c r="K110" t="str">
        <f t="shared" si="68"/>
        <v/>
      </c>
      <c r="L110" t="str">
        <f t="shared" si="69"/>
        <v/>
      </c>
      <c r="M110" t="str">
        <f t="shared" si="70"/>
        <v/>
      </c>
      <c r="N110" t="str">
        <f t="shared" si="71"/>
        <v/>
      </c>
      <c r="O110" t="str">
        <f t="shared" si="72"/>
        <v/>
      </c>
      <c r="P110" t="str">
        <f t="shared" si="73"/>
        <v/>
      </c>
      <c r="Q110" t="str">
        <f t="shared" si="74"/>
        <v/>
      </c>
      <c r="R110" t="str">
        <f t="shared" si="75"/>
        <v/>
      </c>
      <c r="S110" t="str">
        <f t="shared" si="76"/>
        <v/>
      </c>
      <c r="T110" t="str">
        <f t="shared" si="77"/>
        <v/>
      </c>
      <c r="U110" t="str">
        <f t="shared" si="78"/>
        <v/>
      </c>
      <c r="V110" t="str">
        <f t="shared" si="79"/>
        <v/>
      </c>
      <c r="W110" t="str">
        <f t="shared" si="80"/>
        <v/>
      </c>
      <c r="X110" t="str">
        <f t="shared" si="81"/>
        <v/>
      </c>
      <c r="Y110" t="str">
        <f t="shared" si="82"/>
        <v/>
      </c>
      <c r="Z110" t="str">
        <f t="shared" si="83"/>
        <v/>
      </c>
      <c r="AA110" t="str">
        <f t="shared" si="84"/>
        <v>Folyamatok modellezése (, gépterem, web)</v>
      </c>
      <c r="AB110" t="str">
        <f t="shared" si="85"/>
        <v/>
      </c>
      <c r="AC110" t="str">
        <f t="shared" si="86"/>
        <v/>
      </c>
      <c r="AD110" t="str">
        <f t="shared" si="87"/>
        <v/>
      </c>
      <c r="AE110" t="str">
        <f t="shared" si="88"/>
        <v/>
      </c>
      <c r="AF110" t="str">
        <f t="shared" si="89"/>
        <v/>
      </c>
      <c r="AG110" t="str">
        <f t="shared" si="90"/>
        <v/>
      </c>
      <c r="AH110" t="str">
        <f t="shared" si="91"/>
        <v/>
      </c>
      <c r="AI110" t="str">
        <f t="shared" si="92"/>
        <v/>
      </c>
      <c r="AJ110" t="str">
        <f t="shared" si="93"/>
        <v/>
      </c>
      <c r="AK110" t="str">
        <f t="shared" si="94"/>
        <v/>
      </c>
      <c r="AL110" t="str">
        <f t="shared" si="95"/>
        <v/>
      </c>
      <c r="AM110" t="str">
        <f t="shared" si="96"/>
        <v/>
      </c>
      <c r="AN110" t="str">
        <f t="shared" si="97"/>
        <v/>
      </c>
      <c r="AO110" t="str">
        <f t="shared" si="98"/>
        <v/>
      </c>
      <c r="AP110" t="str">
        <f t="shared" si="99"/>
        <v/>
      </c>
      <c r="AQ110" t="str">
        <f t="shared" si="100"/>
        <v/>
      </c>
      <c r="AR110" t="str">
        <f t="shared" si="101"/>
        <v/>
      </c>
      <c r="AS110" t="str">
        <f t="shared" si="102"/>
        <v/>
      </c>
      <c r="AT110" t="str">
        <f t="shared" si="103"/>
        <v>9121</v>
      </c>
      <c r="AU110" t="str">
        <f t="shared" si="104"/>
        <v/>
      </c>
      <c r="AV110" t="str">
        <f t="shared" si="105"/>
        <v/>
      </c>
      <c r="AW110" t="str">
        <f t="shared" si="106"/>
        <v/>
      </c>
      <c r="AX110" t="str">
        <f t="shared" si="107"/>
        <v/>
      </c>
      <c r="AY110" t="str">
        <f t="shared" si="108"/>
        <v/>
      </c>
      <c r="AZ110" t="str">
        <f t="shared" si="109"/>
        <v/>
      </c>
      <c r="BA110" t="str">
        <f t="shared" si="110"/>
        <v/>
      </c>
      <c r="BB110" t="str">
        <f t="shared" si="111"/>
        <v/>
      </c>
      <c r="BC110" t="str">
        <f t="shared" si="112"/>
        <v/>
      </c>
      <c r="BD110" t="str">
        <f t="shared" si="113"/>
        <v/>
      </c>
      <c r="BE110" t="str">
        <f t="shared" si="114"/>
        <v>Folyamatok modellezése (605, gépterem, web)</v>
      </c>
      <c r="BF110" s="2">
        <v>912</v>
      </c>
      <c r="BG110" s="2">
        <v>1</v>
      </c>
      <c r="BH110" s="18">
        <f>VLOOKUP(BF110,segéd!$F$9:$G$41,2,FALSE)</f>
        <v>46277</v>
      </c>
      <c r="BI110" s="2" t="str">
        <f>VLOOKUP(BG110,segéd!$F$1:$G$7,2,FALSE)</f>
        <v>8.00-9.30</v>
      </c>
      <c r="BJ110" t="s">
        <v>235</v>
      </c>
      <c r="BK110" s="20" t="s">
        <v>540</v>
      </c>
      <c r="BL110" t="s">
        <v>191</v>
      </c>
      <c r="BM110" s="2"/>
      <c r="BN110" s="2">
        <v>605</v>
      </c>
      <c r="BO110" s="2" t="s">
        <v>216</v>
      </c>
      <c r="BP110" s="33" t="s">
        <v>623</v>
      </c>
      <c r="BQ110" s="2">
        <f t="shared" si="115"/>
        <v>29</v>
      </c>
      <c r="BR110" s="2" t="str">
        <f>IF(BM110="","",IFERROR(VLOOKUP(BJ110,segéd!T:U,2,FALSE),"x"))</f>
        <v/>
      </c>
      <c r="BS110" s="2">
        <f>IF(BN110="","",IFERROR(VLOOKUP(BJ110,segéd!O:P,2,FALSE),"x"))</f>
        <v>29</v>
      </c>
      <c r="BU110" s="2"/>
      <c r="BV110" s="2"/>
      <c r="DF110" s="2">
        <v>27</v>
      </c>
    </row>
    <row r="111" spans="1:112" ht="15" customHeight="1" x14ac:dyDescent="0.3">
      <c r="A111" t="str">
        <f t="shared" si="58"/>
        <v>9121</v>
      </c>
      <c r="B111" t="str">
        <f t="shared" si="59"/>
        <v xml:space="preserve">Gazdasági matematika I. - Kovács Gergely (web) </v>
      </c>
      <c r="C111" t="str">
        <f t="shared" si="60"/>
        <v>2159121</v>
      </c>
      <c r="D111" t="str">
        <f t="shared" si="61"/>
        <v>Gazdasági matematika I. - Kovács Gergely (web) 69</v>
      </c>
      <c r="E111" t="str">
        <f t="shared" si="62"/>
        <v>Kovács Gergely9121</v>
      </c>
      <c r="F111" t="str">
        <f t="shared" si="63"/>
        <v>Gazdasági matematika I. (Tb. 215, web)</v>
      </c>
      <c r="G111" t="str">
        <f t="shared" si="64"/>
        <v/>
      </c>
      <c r="H111" t="str">
        <f t="shared" si="65"/>
        <v/>
      </c>
      <c r="I111" t="str">
        <f t="shared" si="66"/>
        <v/>
      </c>
      <c r="J111" t="str">
        <f t="shared" si="67"/>
        <v/>
      </c>
      <c r="K111" t="str">
        <f t="shared" si="68"/>
        <v/>
      </c>
      <c r="L111" t="str">
        <f t="shared" si="69"/>
        <v/>
      </c>
      <c r="M111" t="str">
        <f t="shared" si="70"/>
        <v/>
      </c>
      <c r="N111" t="str">
        <f t="shared" si="71"/>
        <v/>
      </c>
      <c r="O111" t="str">
        <f t="shared" si="72"/>
        <v/>
      </c>
      <c r="P111" t="str">
        <f t="shared" si="73"/>
        <v/>
      </c>
      <c r="Q111" t="str">
        <f t="shared" si="74"/>
        <v/>
      </c>
      <c r="R111" t="str">
        <f t="shared" si="75"/>
        <v/>
      </c>
      <c r="S111" t="str">
        <f t="shared" si="76"/>
        <v/>
      </c>
      <c r="T111" t="str">
        <f t="shared" si="77"/>
        <v/>
      </c>
      <c r="U111" t="str">
        <f t="shared" si="78"/>
        <v/>
      </c>
      <c r="V111" t="str">
        <f t="shared" si="79"/>
        <v/>
      </c>
      <c r="W111" t="str">
        <f t="shared" si="80"/>
        <v/>
      </c>
      <c r="X111" t="str">
        <f t="shared" si="81"/>
        <v/>
      </c>
      <c r="Y111" t="str">
        <f t="shared" si="82"/>
        <v/>
      </c>
      <c r="Z111" t="str">
        <f t="shared" si="83"/>
        <v/>
      </c>
      <c r="AA111" t="str">
        <f t="shared" si="84"/>
        <v>Gazdasági matematika I. (, web)</v>
      </c>
      <c r="AB111" t="str">
        <f t="shared" si="85"/>
        <v>9121</v>
      </c>
      <c r="AC111" t="str">
        <f t="shared" si="86"/>
        <v/>
      </c>
      <c r="AD111" t="str">
        <f t="shared" si="87"/>
        <v/>
      </c>
      <c r="AE111" t="str">
        <f t="shared" si="88"/>
        <v/>
      </c>
      <c r="AF111" t="str">
        <f t="shared" si="89"/>
        <v/>
      </c>
      <c r="AG111" t="str">
        <f t="shared" si="90"/>
        <v/>
      </c>
      <c r="AH111" t="str">
        <f t="shared" si="91"/>
        <v/>
      </c>
      <c r="AI111" t="str">
        <f t="shared" si="92"/>
        <v/>
      </c>
      <c r="AJ111" t="str">
        <f t="shared" si="93"/>
        <v/>
      </c>
      <c r="AK111" t="str">
        <f t="shared" si="94"/>
        <v/>
      </c>
      <c r="AL111" t="str">
        <f t="shared" si="95"/>
        <v/>
      </c>
      <c r="AM111" t="str">
        <f t="shared" si="96"/>
        <v/>
      </c>
      <c r="AN111" t="str">
        <f t="shared" si="97"/>
        <v/>
      </c>
      <c r="AO111" t="str">
        <f t="shared" si="98"/>
        <v/>
      </c>
      <c r="AP111" t="str">
        <f t="shared" si="99"/>
        <v/>
      </c>
      <c r="AQ111" t="str">
        <f t="shared" si="100"/>
        <v/>
      </c>
      <c r="AR111" t="str">
        <f t="shared" si="101"/>
        <v/>
      </c>
      <c r="AS111" t="str">
        <f t="shared" si="102"/>
        <v/>
      </c>
      <c r="AT111" t="str">
        <f t="shared" si="103"/>
        <v/>
      </c>
      <c r="AU111" t="str">
        <f t="shared" si="104"/>
        <v/>
      </c>
      <c r="AV111" t="str">
        <f t="shared" si="105"/>
        <v/>
      </c>
      <c r="AW111" t="str">
        <f t="shared" si="106"/>
        <v/>
      </c>
      <c r="AX111" t="str">
        <f t="shared" si="107"/>
        <v/>
      </c>
      <c r="AY111" t="str">
        <f t="shared" si="108"/>
        <v/>
      </c>
      <c r="AZ111" t="str">
        <f t="shared" si="109"/>
        <v/>
      </c>
      <c r="BA111" t="str">
        <f t="shared" si="110"/>
        <v/>
      </c>
      <c r="BB111" t="str">
        <f t="shared" si="111"/>
        <v/>
      </c>
      <c r="BC111" t="str">
        <f t="shared" si="112"/>
        <v/>
      </c>
      <c r="BD111" t="str">
        <f t="shared" si="113"/>
        <v/>
      </c>
      <c r="BE111" t="str">
        <f t="shared" si="114"/>
        <v>Gazdasági matematika I. (215, web)</v>
      </c>
      <c r="BF111" s="2">
        <v>912</v>
      </c>
      <c r="BG111" s="2">
        <v>1</v>
      </c>
      <c r="BH111" s="18">
        <f>VLOOKUP(BF111,segéd!$F$9:$G$41,2,FALSE)</f>
        <v>46277</v>
      </c>
      <c r="BI111" s="2" t="str">
        <f>VLOOKUP(BG111,segéd!$F$1:$G$7,2,FALSE)</f>
        <v>8.00-9.30</v>
      </c>
      <c r="BJ111" t="s">
        <v>8</v>
      </c>
      <c r="BK111" s="20" t="s">
        <v>9</v>
      </c>
      <c r="BL111" t="s">
        <v>191</v>
      </c>
      <c r="BM111" s="2"/>
      <c r="BN111" s="2">
        <v>215</v>
      </c>
      <c r="BO111" s="2" t="s">
        <v>117</v>
      </c>
      <c r="BP111" s="33" t="s">
        <v>601</v>
      </c>
      <c r="BQ111" s="2">
        <f t="shared" si="115"/>
        <v>69</v>
      </c>
      <c r="BR111" s="2" t="str">
        <f>IF(BM111="","",IFERROR(VLOOKUP(BJ111,segéd!T:U,2,FALSE),"x"))</f>
        <v/>
      </c>
      <c r="BS111" s="2">
        <f>IF(BN111="","",IFERROR(VLOOKUP(BJ111,segéd!O:P,2,FALSE),"x"))</f>
        <v>69</v>
      </c>
      <c r="BT111" s="2"/>
      <c r="BU111" s="2"/>
      <c r="BV111" s="2"/>
      <c r="BX111" s="2"/>
      <c r="CN111" s="2">
        <v>53</v>
      </c>
      <c r="CQ111" s="2"/>
      <c r="CR111" s="2"/>
    </row>
    <row r="112" spans="1:112" ht="15" customHeight="1" x14ac:dyDescent="0.3">
      <c r="A112" t="str">
        <f t="shared" si="58"/>
        <v>2019121</v>
      </c>
      <c r="B112" t="str">
        <f t="shared" si="59"/>
        <v>Gazdasági matematika I. - Szabó Tünde (web) 119</v>
      </c>
      <c r="C112" t="str">
        <f t="shared" si="60"/>
        <v>9121</v>
      </c>
      <c r="D112" t="str">
        <f t="shared" si="61"/>
        <v xml:space="preserve">Gazdasági matematika I. - Szabó Tünde (web) </v>
      </c>
      <c r="E112" t="str">
        <f t="shared" si="62"/>
        <v>Szabó Tünde9121</v>
      </c>
      <c r="F112" t="str">
        <f t="shared" si="63"/>
        <v>Gazdasági matematika I. (Bp. 201, web)</v>
      </c>
      <c r="G112" t="str">
        <f t="shared" si="64"/>
        <v>9121</v>
      </c>
      <c r="H112" t="str">
        <f t="shared" si="65"/>
        <v>9121</v>
      </c>
      <c r="I112" t="str">
        <f t="shared" si="66"/>
        <v/>
      </c>
      <c r="J112" t="str">
        <f t="shared" si="67"/>
        <v/>
      </c>
      <c r="K112" t="str">
        <f t="shared" si="68"/>
        <v/>
      </c>
      <c r="L112" t="str">
        <f t="shared" si="69"/>
        <v/>
      </c>
      <c r="M112" t="str">
        <f t="shared" si="70"/>
        <v/>
      </c>
      <c r="N112" t="str">
        <f t="shared" si="71"/>
        <v/>
      </c>
      <c r="O112" t="str">
        <f t="shared" si="72"/>
        <v/>
      </c>
      <c r="P112" t="str">
        <f t="shared" si="73"/>
        <v/>
      </c>
      <c r="Q112" t="str">
        <f t="shared" si="74"/>
        <v/>
      </c>
      <c r="R112" t="str">
        <f t="shared" si="75"/>
        <v/>
      </c>
      <c r="S112" t="str">
        <f t="shared" si="76"/>
        <v/>
      </c>
      <c r="T112" t="str">
        <f t="shared" si="77"/>
        <v/>
      </c>
      <c r="U112" t="str">
        <f t="shared" si="78"/>
        <v/>
      </c>
      <c r="V112" t="str">
        <f t="shared" si="79"/>
        <v/>
      </c>
      <c r="W112" t="str">
        <f t="shared" si="80"/>
        <v/>
      </c>
      <c r="X112" t="str">
        <f t="shared" si="81"/>
        <v/>
      </c>
      <c r="Y112" t="str">
        <f t="shared" si="82"/>
        <v/>
      </c>
      <c r="Z112" t="str">
        <f t="shared" si="83"/>
        <v/>
      </c>
      <c r="AA112" t="str">
        <f t="shared" si="84"/>
        <v>Gazdasági matematika I. (201, web)</v>
      </c>
      <c r="AB112" t="str">
        <f t="shared" si="85"/>
        <v/>
      </c>
      <c r="AC112" t="str">
        <f t="shared" si="86"/>
        <v/>
      </c>
      <c r="AD112" t="str">
        <f t="shared" si="87"/>
        <v/>
      </c>
      <c r="AE112" t="str">
        <f t="shared" si="88"/>
        <v/>
      </c>
      <c r="AF112" t="str">
        <f t="shared" si="89"/>
        <v/>
      </c>
      <c r="AG112" t="str">
        <f t="shared" si="90"/>
        <v/>
      </c>
      <c r="AH112" t="str">
        <f t="shared" si="91"/>
        <v/>
      </c>
      <c r="AI112" t="str">
        <f t="shared" si="92"/>
        <v/>
      </c>
      <c r="AJ112" t="str">
        <f t="shared" si="93"/>
        <v/>
      </c>
      <c r="AK112" t="str">
        <f t="shared" si="94"/>
        <v/>
      </c>
      <c r="AL112" t="str">
        <f t="shared" si="95"/>
        <v/>
      </c>
      <c r="AM112" t="str">
        <f t="shared" si="96"/>
        <v/>
      </c>
      <c r="AN112" t="str">
        <f t="shared" si="97"/>
        <v/>
      </c>
      <c r="AO112" t="str">
        <f t="shared" si="98"/>
        <v/>
      </c>
      <c r="AP112" t="str">
        <f t="shared" si="99"/>
        <v/>
      </c>
      <c r="AQ112" t="str">
        <f t="shared" si="100"/>
        <v/>
      </c>
      <c r="AR112" t="str">
        <f t="shared" si="101"/>
        <v/>
      </c>
      <c r="AS112" t="str">
        <f t="shared" si="102"/>
        <v/>
      </c>
      <c r="AT112" t="str">
        <f t="shared" si="103"/>
        <v/>
      </c>
      <c r="AU112" t="str">
        <f t="shared" si="104"/>
        <v/>
      </c>
      <c r="AV112" t="str">
        <f t="shared" si="105"/>
        <v/>
      </c>
      <c r="AW112" t="str">
        <f t="shared" si="106"/>
        <v/>
      </c>
      <c r="AX112" t="str">
        <f t="shared" si="107"/>
        <v/>
      </c>
      <c r="AY112" t="str">
        <f t="shared" si="108"/>
        <v/>
      </c>
      <c r="AZ112" t="str">
        <f t="shared" si="109"/>
        <v/>
      </c>
      <c r="BA112" t="str">
        <f t="shared" si="110"/>
        <v/>
      </c>
      <c r="BB112" t="str">
        <f t="shared" si="111"/>
        <v/>
      </c>
      <c r="BC112" t="str">
        <f t="shared" si="112"/>
        <v/>
      </c>
      <c r="BD112" t="str">
        <f t="shared" si="113"/>
        <v/>
      </c>
      <c r="BE112" t="str">
        <f t="shared" si="114"/>
        <v>Gazdasági matematika I. (, web)</v>
      </c>
      <c r="BF112" s="2">
        <v>912</v>
      </c>
      <c r="BG112" s="2">
        <v>1</v>
      </c>
      <c r="BH112" s="18">
        <f>VLOOKUP(BF112,segéd!$F$9:$G$41,2,FALSE)</f>
        <v>46277</v>
      </c>
      <c r="BI112" s="2" t="str">
        <f>VLOOKUP(BG112,segéd!$F$1:$G$7,2,FALSE)</f>
        <v>8.00-9.30</v>
      </c>
      <c r="BJ112" t="s">
        <v>8</v>
      </c>
      <c r="BK112" s="20" t="s">
        <v>24</v>
      </c>
      <c r="BL112" t="s">
        <v>194</v>
      </c>
      <c r="BM112" s="2">
        <v>201</v>
      </c>
      <c r="BO112" s="2" t="s">
        <v>117</v>
      </c>
      <c r="BP112" s="33" t="s">
        <v>723</v>
      </c>
      <c r="BQ112" s="2">
        <f t="shared" si="115"/>
        <v>119</v>
      </c>
      <c r="BR112" s="2">
        <f>IF(BM112="","",IFERROR(VLOOKUP(BJ112,segéd!T:U,2,FALSE),"x"))</f>
        <v>119</v>
      </c>
      <c r="BS112" s="2" t="str">
        <f>IF(BN112="","",IFERROR(VLOOKUP(BJ112,segéd!O:P,2,FALSE),"x"))</f>
        <v/>
      </c>
      <c r="BT112" s="2">
        <v>67</v>
      </c>
      <c r="BU112" s="2">
        <v>18</v>
      </c>
      <c r="BV112" s="2"/>
      <c r="BX112" s="2"/>
      <c r="CQ112" s="2"/>
      <c r="CR112" s="2"/>
    </row>
    <row r="113" spans="1:120" ht="15" customHeight="1" x14ac:dyDescent="0.3">
      <c r="A113" t="str">
        <f t="shared" si="58"/>
        <v>9121</v>
      </c>
      <c r="B113" t="str">
        <f t="shared" si="59"/>
        <v xml:space="preserve">Gép- és szerkezeti elemek - Aschenbrenner Jószef (web) </v>
      </c>
      <c r="C113" t="str">
        <f t="shared" si="60"/>
        <v>6019121</v>
      </c>
      <c r="D113" t="str">
        <f t="shared" si="61"/>
        <v>Gép- és szerkezeti elemek - Aschenbrenner Jószef (web) 83</v>
      </c>
      <c r="E113" t="str">
        <f t="shared" si="62"/>
        <v>Aschenbrenner Jószef9121</v>
      </c>
      <c r="F113" t="str">
        <f t="shared" si="63"/>
        <v>Gép- és szerkezeti elemek (Tb. 601, web)</v>
      </c>
      <c r="G113" t="str">
        <f t="shared" si="64"/>
        <v/>
      </c>
      <c r="H113" t="str">
        <f t="shared" si="65"/>
        <v/>
      </c>
      <c r="I113" t="str">
        <f t="shared" si="66"/>
        <v/>
      </c>
      <c r="J113" t="str">
        <f t="shared" si="67"/>
        <v/>
      </c>
      <c r="K113" t="str">
        <f t="shared" si="68"/>
        <v/>
      </c>
      <c r="L113" t="str">
        <f t="shared" si="69"/>
        <v/>
      </c>
      <c r="M113" t="str">
        <f t="shared" si="70"/>
        <v/>
      </c>
      <c r="N113" t="str">
        <f t="shared" si="71"/>
        <v/>
      </c>
      <c r="O113" t="str">
        <f t="shared" si="72"/>
        <v/>
      </c>
      <c r="P113" t="str">
        <f t="shared" si="73"/>
        <v/>
      </c>
      <c r="Q113" t="str">
        <f t="shared" si="74"/>
        <v/>
      </c>
      <c r="R113" t="str">
        <f t="shared" si="75"/>
        <v/>
      </c>
      <c r="S113" t="str">
        <f t="shared" si="76"/>
        <v/>
      </c>
      <c r="T113" t="str">
        <f t="shared" si="77"/>
        <v/>
      </c>
      <c r="U113" t="str">
        <f t="shared" si="78"/>
        <v/>
      </c>
      <c r="V113" t="str">
        <f t="shared" si="79"/>
        <v/>
      </c>
      <c r="W113" t="str">
        <f t="shared" si="80"/>
        <v/>
      </c>
      <c r="X113" t="str">
        <f t="shared" si="81"/>
        <v/>
      </c>
      <c r="Y113" t="str">
        <f t="shared" si="82"/>
        <v/>
      </c>
      <c r="Z113" t="str">
        <f t="shared" si="83"/>
        <v/>
      </c>
      <c r="AA113" t="str">
        <f t="shared" si="84"/>
        <v>Gép- és szerkezeti elemek (, web)</v>
      </c>
      <c r="AB113" t="str">
        <f t="shared" si="85"/>
        <v/>
      </c>
      <c r="AC113" t="str">
        <f t="shared" si="86"/>
        <v/>
      </c>
      <c r="AD113" t="str">
        <f t="shared" si="87"/>
        <v/>
      </c>
      <c r="AE113" t="str">
        <f t="shared" si="88"/>
        <v/>
      </c>
      <c r="AF113" t="str">
        <f t="shared" si="89"/>
        <v/>
      </c>
      <c r="AG113" t="str">
        <f t="shared" si="90"/>
        <v/>
      </c>
      <c r="AH113" t="str">
        <f t="shared" si="91"/>
        <v/>
      </c>
      <c r="AI113" t="str">
        <f t="shared" si="92"/>
        <v/>
      </c>
      <c r="AJ113" t="str">
        <f t="shared" si="93"/>
        <v>9121</v>
      </c>
      <c r="AK113" t="str">
        <f t="shared" si="94"/>
        <v>9121</v>
      </c>
      <c r="AL113" t="str">
        <f t="shared" si="95"/>
        <v>9121</v>
      </c>
      <c r="AM113" t="str">
        <f t="shared" si="96"/>
        <v/>
      </c>
      <c r="AN113" t="str">
        <f t="shared" si="97"/>
        <v/>
      </c>
      <c r="AO113" t="str">
        <f t="shared" si="98"/>
        <v/>
      </c>
      <c r="AP113" t="str">
        <f t="shared" si="99"/>
        <v/>
      </c>
      <c r="AQ113" t="str">
        <f t="shared" si="100"/>
        <v/>
      </c>
      <c r="AR113" t="str">
        <f t="shared" si="101"/>
        <v/>
      </c>
      <c r="AS113" t="str">
        <f t="shared" si="102"/>
        <v/>
      </c>
      <c r="AT113" t="str">
        <f t="shared" si="103"/>
        <v/>
      </c>
      <c r="AU113" t="str">
        <f t="shared" si="104"/>
        <v/>
      </c>
      <c r="AV113" t="str">
        <f t="shared" si="105"/>
        <v/>
      </c>
      <c r="AW113" t="str">
        <f t="shared" si="106"/>
        <v/>
      </c>
      <c r="AX113" t="str">
        <f t="shared" si="107"/>
        <v/>
      </c>
      <c r="AY113" t="str">
        <f t="shared" si="108"/>
        <v/>
      </c>
      <c r="AZ113" t="str">
        <f t="shared" si="109"/>
        <v/>
      </c>
      <c r="BA113" t="str">
        <f t="shared" si="110"/>
        <v/>
      </c>
      <c r="BB113" t="str">
        <f t="shared" si="111"/>
        <v/>
      </c>
      <c r="BC113" t="str">
        <f t="shared" si="112"/>
        <v/>
      </c>
      <c r="BD113" t="str">
        <f t="shared" si="113"/>
        <v/>
      </c>
      <c r="BE113" t="str">
        <f t="shared" si="114"/>
        <v>Gép- és szerkezeti elemek (601, web)</v>
      </c>
      <c r="BF113" s="2">
        <v>912</v>
      </c>
      <c r="BG113" s="2">
        <v>1</v>
      </c>
      <c r="BH113" s="18">
        <f>VLOOKUP(BF113,segéd!$F$9:$G$41,2,FALSE)</f>
        <v>46277</v>
      </c>
      <c r="BI113" s="2" t="str">
        <f>VLOOKUP(BG113,segéd!$F$1:$G$7,2,FALSE)</f>
        <v>8.00-9.30</v>
      </c>
      <c r="BJ113" t="s">
        <v>145</v>
      </c>
      <c r="BK113" s="20" t="s">
        <v>744</v>
      </c>
      <c r="BL113" t="s">
        <v>193</v>
      </c>
      <c r="BM113" s="2"/>
      <c r="BN113" s="2">
        <v>601</v>
      </c>
      <c r="BO113" s="2" t="s">
        <v>117</v>
      </c>
      <c r="BP113" s="33" t="s">
        <v>633</v>
      </c>
      <c r="BQ113" s="2">
        <f t="shared" si="115"/>
        <v>83</v>
      </c>
      <c r="BR113" s="2" t="str">
        <f>IF(BM113="","",IFERROR(VLOOKUP(BJ113,segéd!T:U,2,FALSE),"x"))</f>
        <v/>
      </c>
      <c r="BS113" s="2">
        <f>IF(BN113="","",IFERROR(VLOOKUP(BJ113,segéd!O:P,2,FALSE),"x"))</f>
        <v>83</v>
      </c>
      <c r="BU113" s="2"/>
      <c r="BV113" s="2"/>
      <c r="BX113" s="2"/>
      <c r="CV113" s="2">
        <v>7</v>
      </c>
      <c r="CW113" s="2">
        <v>37</v>
      </c>
      <c r="CX113" s="2">
        <v>56</v>
      </c>
    </row>
    <row r="114" spans="1:120" ht="15" customHeight="1" x14ac:dyDescent="0.3">
      <c r="A114" t="str">
        <f t="shared" si="58"/>
        <v>9121</v>
      </c>
      <c r="B114" t="str">
        <f t="shared" si="59"/>
        <v xml:space="preserve">Ipari és koll. robotika (dupla terem) - Palotai Péter (gépterem, web) </v>
      </c>
      <c r="C114" t="str">
        <f t="shared" si="60"/>
        <v>6039121</v>
      </c>
      <c r="D114" t="str">
        <f t="shared" si="61"/>
        <v xml:space="preserve">Ipari és koll. robotika (dupla terem) - Palotai Péter (gépterem, web) </v>
      </c>
      <c r="E114" t="str">
        <f t="shared" si="62"/>
        <v>Palotai Péter9121</v>
      </c>
      <c r="F114" t="str">
        <f t="shared" si="63"/>
        <v>Ipari és koll. robotika (dupla terem) (Tb. 603, gépterem, web)</v>
      </c>
      <c r="G114" t="str">
        <f t="shared" si="64"/>
        <v/>
      </c>
      <c r="H114" t="str">
        <f t="shared" si="65"/>
        <v/>
      </c>
      <c r="I114" t="str">
        <f t="shared" si="66"/>
        <v/>
      </c>
      <c r="J114" t="str">
        <f t="shared" si="67"/>
        <v/>
      </c>
      <c r="K114" t="str">
        <f t="shared" si="68"/>
        <v/>
      </c>
      <c r="L114" t="str">
        <f t="shared" si="69"/>
        <v/>
      </c>
      <c r="M114" t="str">
        <f t="shared" si="70"/>
        <v/>
      </c>
      <c r="N114" t="str">
        <f t="shared" si="71"/>
        <v/>
      </c>
      <c r="O114" t="str">
        <f t="shared" si="72"/>
        <v/>
      </c>
      <c r="P114" t="str">
        <f t="shared" si="73"/>
        <v/>
      </c>
      <c r="Q114" t="str">
        <f t="shared" si="74"/>
        <v/>
      </c>
      <c r="R114" t="str">
        <f t="shared" si="75"/>
        <v/>
      </c>
      <c r="S114" t="str">
        <f t="shared" si="76"/>
        <v/>
      </c>
      <c r="T114" t="str">
        <f t="shared" si="77"/>
        <v/>
      </c>
      <c r="U114" t="str">
        <f t="shared" si="78"/>
        <v/>
      </c>
      <c r="V114" t="str">
        <f t="shared" si="79"/>
        <v/>
      </c>
      <c r="W114" t="str">
        <f t="shared" si="80"/>
        <v/>
      </c>
      <c r="X114" t="str">
        <f t="shared" si="81"/>
        <v/>
      </c>
      <c r="Y114" t="str">
        <f t="shared" si="82"/>
        <v/>
      </c>
      <c r="Z114" t="str">
        <f t="shared" si="83"/>
        <v/>
      </c>
      <c r="AA114" t="str">
        <f t="shared" si="84"/>
        <v>Ipari és koll. robotika (dupla terem) (, gépterem, web)</v>
      </c>
      <c r="AB114" t="str">
        <f t="shared" si="85"/>
        <v/>
      </c>
      <c r="AC114" t="str">
        <f t="shared" si="86"/>
        <v/>
      </c>
      <c r="AD114" t="str">
        <f t="shared" si="87"/>
        <v/>
      </c>
      <c r="AE114" t="str">
        <f t="shared" si="88"/>
        <v/>
      </c>
      <c r="AF114" t="str">
        <f t="shared" si="89"/>
        <v/>
      </c>
      <c r="AG114" t="str">
        <f t="shared" si="90"/>
        <v/>
      </c>
      <c r="AH114" t="str">
        <f t="shared" si="91"/>
        <v/>
      </c>
      <c r="AI114" t="str">
        <f t="shared" si="92"/>
        <v/>
      </c>
      <c r="AJ114" t="str">
        <f t="shared" si="93"/>
        <v/>
      </c>
      <c r="AK114" t="str">
        <f t="shared" si="94"/>
        <v/>
      </c>
      <c r="AL114" t="str">
        <f t="shared" si="95"/>
        <v/>
      </c>
      <c r="AM114" t="str">
        <f t="shared" si="96"/>
        <v/>
      </c>
      <c r="AN114" t="str">
        <f t="shared" si="97"/>
        <v/>
      </c>
      <c r="AO114" t="str">
        <f t="shared" si="98"/>
        <v/>
      </c>
      <c r="AP114" t="str">
        <f t="shared" si="99"/>
        <v/>
      </c>
      <c r="AQ114" t="str">
        <f t="shared" si="100"/>
        <v/>
      </c>
      <c r="AR114" t="str">
        <f t="shared" si="101"/>
        <v/>
      </c>
      <c r="AS114" t="str">
        <f t="shared" si="102"/>
        <v/>
      </c>
      <c r="AT114" t="str">
        <f t="shared" si="103"/>
        <v/>
      </c>
      <c r="AU114" t="str">
        <f t="shared" si="104"/>
        <v/>
      </c>
      <c r="AV114" t="str">
        <f t="shared" si="105"/>
        <v/>
      </c>
      <c r="AW114" t="str">
        <f t="shared" si="106"/>
        <v/>
      </c>
      <c r="AX114" t="str">
        <f t="shared" si="107"/>
        <v/>
      </c>
      <c r="AY114" t="str">
        <f t="shared" si="108"/>
        <v/>
      </c>
      <c r="AZ114" t="str">
        <f t="shared" si="109"/>
        <v/>
      </c>
      <c r="BA114" t="str">
        <f t="shared" si="110"/>
        <v/>
      </c>
      <c r="BB114" t="str">
        <f t="shared" si="111"/>
        <v/>
      </c>
      <c r="BC114" t="str">
        <f t="shared" si="112"/>
        <v/>
      </c>
      <c r="BD114" t="str">
        <f t="shared" si="113"/>
        <v/>
      </c>
      <c r="BE114" t="str">
        <f t="shared" si="114"/>
        <v>Ipari és koll. robotika (dupla terem) (603, gépterem, web)</v>
      </c>
      <c r="BF114" s="2">
        <v>912</v>
      </c>
      <c r="BG114" s="2">
        <v>1</v>
      </c>
      <c r="BH114" s="18">
        <f>VLOOKUP(BF114,segéd!$F$9:$G$41,2,FALSE)</f>
        <v>46277</v>
      </c>
      <c r="BI114" s="2" t="str">
        <f>VLOOKUP(BG114,segéd!$F$1:$G$7,2,FALSE)</f>
        <v>8.00-9.30</v>
      </c>
      <c r="BJ114" t="s">
        <v>551</v>
      </c>
      <c r="BK114" s="20" t="s">
        <v>309</v>
      </c>
      <c r="BL114" t="s">
        <v>191</v>
      </c>
      <c r="BM114" s="2"/>
      <c r="BN114" s="2">
        <v>603</v>
      </c>
      <c r="BO114" s="2" t="s">
        <v>216</v>
      </c>
      <c r="BP114" s="33" t="s">
        <v>589</v>
      </c>
      <c r="BQ114" s="2">
        <f t="shared" si="115"/>
        <v>0</v>
      </c>
      <c r="BR114" s="2" t="str">
        <f>IF(BM114="","",IFERROR(VLOOKUP(BJ114,segéd!T:U,2,FALSE),"x"))</f>
        <v/>
      </c>
      <c r="BS114" s="2"/>
      <c r="BU114" s="2"/>
      <c r="BV114" s="2"/>
    </row>
    <row r="115" spans="1:120" ht="15" customHeight="1" x14ac:dyDescent="0.3">
      <c r="A115" t="str">
        <f t="shared" si="58"/>
        <v>9121</v>
      </c>
      <c r="B115" t="str">
        <f t="shared" si="59"/>
        <v xml:space="preserve">Ipari és kollaboratív robotika - Palotai Péter (gépterem, web) </v>
      </c>
      <c r="C115" t="str">
        <f t="shared" si="60"/>
        <v>6049121</v>
      </c>
      <c r="D115" t="str">
        <f t="shared" si="61"/>
        <v>Ipari és kollaboratív robotika - Palotai Péter (gépterem, web) 45</v>
      </c>
      <c r="E115" t="str">
        <f t="shared" si="62"/>
        <v>Palotai Péter9121</v>
      </c>
      <c r="F115" t="str">
        <f t="shared" si="63"/>
        <v>Ipari és kollaboratív robotika (Tb. 604, gépterem, web)</v>
      </c>
      <c r="G115" t="str">
        <f t="shared" si="64"/>
        <v/>
      </c>
      <c r="H115" t="str">
        <f t="shared" si="65"/>
        <v/>
      </c>
      <c r="I115" t="str">
        <f t="shared" si="66"/>
        <v/>
      </c>
      <c r="J115" t="str">
        <f t="shared" si="67"/>
        <v/>
      </c>
      <c r="K115" t="str">
        <f t="shared" si="68"/>
        <v/>
      </c>
      <c r="L115" t="str">
        <f t="shared" si="69"/>
        <v/>
      </c>
      <c r="M115" t="str">
        <f t="shared" si="70"/>
        <v/>
      </c>
      <c r="N115" t="str">
        <f t="shared" si="71"/>
        <v/>
      </c>
      <c r="O115" t="str">
        <f t="shared" si="72"/>
        <v/>
      </c>
      <c r="P115" t="str">
        <f t="shared" si="73"/>
        <v/>
      </c>
      <c r="Q115" t="str">
        <f t="shared" si="74"/>
        <v/>
      </c>
      <c r="R115" t="str">
        <f t="shared" si="75"/>
        <v/>
      </c>
      <c r="S115" t="str">
        <f t="shared" si="76"/>
        <v/>
      </c>
      <c r="T115" t="str">
        <f t="shared" si="77"/>
        <v/>
      </c>
      <c r="U115" t="str">
        <f t="shared" si="78"/>
        <v/>
      </c>
      <c r="V115" t="str">
        <f t="shared" si="79"/>
        <v/>
      </c>
      <c r="W115" t="str">
        <f t="shared" si="80"/>
        <v/>
      </c>
      <c r="X115" t="str">
        <f t="shared" si="81"/>
        <v/>
      </c>
      <c r="Y115" t="str">
        <f t="shared" si="82"/>
        <v/>
      </c>
      <c r="Z115" t="str">
        <f t="shared" si="83"/>
        <v/>
      </c>
      <c r="AA115" t="str">
        <f t="shared" si="84"/>
        <v>Ipari és kollaboratív robotika (, gépterem, web)</v>
      </c>
      <c r="AB115" t="str">
        <f t="shared" si="85"/>
        <v/>
      </c>
      <c r="AC115" t="str">
        <f t="shared" si="86"/>
        <v/>
      </c>
      <c r="AD115" t="str">
        <f t="shared" si="87"/>
        <v/>
      </c>
      <c r="AE115" t="str">
        <f t="shared" si="88"/>
        <v/>
      </c>
      <c r="AF115" t="str">
        <f t="shared" si="89"/>
        <v/>
      </c>
      <c r="AG115" t="str">
        <f t="shared" si="90"/>
        <v/>
      </c>
      <c r="AH115" t="str">
        <f t="shared" si="91"/>
        <v/>
      </c>
      <c r="AI115" t="str">
        <f t="shared" si="92"/>
        <v/>
      </c>
      <c r="AJ115" t="str">
        <f t="shared" si="93"/>
        <v/>
      </c>
      <c r="AK115" t="str">
        <f t="shared" si="94"/>
        <v/>
      </c>
      <c r="AL115" t="str">
        <f t="shared" si="95"/>
        <v/>
      </c>
      <c r="AM115" t="str">
        <f t="shared" si="96"/>
        <v/>
      </c>
      <c r="AN115" t="str">
        <f t="shared" si="97"/>
        <v/>
      </c>
      <c r="AO115" t="str">
        <f t="shared" si="98"/>
        <v/>
      </c>
      <c r="AP115" t="str">
        <f t="shared" si="99"/>
        <v/>
      </c>
      <c r="AQ115" t="str">
        <f t="shared" si="100"/>
        <v/>
      </c>
      <c r="AR115" t="str">
        <f t="shared" si="101"/>
        <v/>
      </c>
      <c r="AS115" t="str">
        <f t="shared" si="102"/>
        <v/>
      </c>
      <c r="AT115" t="str">
        <f t="shared" si="103"/>
        <v/>
      </c>
      <c r="AU115" t="str">
        <f t="shared" si="104"/>
        <v/>
      </c>
      <c r="AV115" t="str">
        <f t="shared" si="105"/>
        <v/>
      </c>
      <c r="AW115" t="str">
        <f t="shared" si="106"/>
        <v/>
      </c>
      <c r="AX115" t="str">
        <f t="shared" si="107"/>
        <v>9121</v>
      </c>
      <c r="AY115" t="str">
        <f t="shared" si="108"/>
        <v/>
      </c>
      <c r="AZ115" t="str">
        <f t="shared" si="109"/>
        <v/>
      </c>
      <c r="BA115" t="str">
        <f t="shared" si="110"/>
        <v/>
      </c>
      <c r="BB115" t="str">
        <f t="shared" si="111"/>
        <v/>
      </c>
      <c r="BC115" t="str">
        <f t="shared" si="112"/>
        <v/>
      </c>
      <c r="BD115" t="str">
        <f t="shared" si="113"/>
        <v/>
      </c>
      <c r="BE115" t="str">
        <f t="shared" si="114"/>
        <v>Ipari és kollaboratív robotika (604, gépterem, web)</v>
      </c>
      <c r="BF115" s="2">
        <v>912</v>
      </c>
      <c r="BG115" s="2">
        <v>1</v>
      </c>
      <c r="BH115" s="18">
        <f>VLOOKUP(BF115,segéd!$F$9:$G$41,2,FALSE)</f>
        <v>46277</v>
      </c>
      <c r="BI115" s="2" t="str">
        <f>VLOOKUP(BG115,segéd!$F$1:$G$7,2,FALSE)</f>
        <v>8.00-9.30</v>
      </c>
      <c r="BJ115" t="s">
        <v>409</v>
      </c>
      <c r="BK115" s="20" t="s">
        <v>309</v>
      </c>
      <c r="BL115" t="s">
        <v>191</v>
      </c>
      <c r="BM115" s="2"/>
      <c r="BN115" s="2">
        <v>604</v>
      </c>
      <c r="BO115" s="2" t="s">
        <v>216</v>
      </c>
      <c r="BP115" s="33" t="s">
        <v>589</v>
      </c>
      <c r="BQ115" s="2">
        <f t="shared" si="115"/>
        <v>45</v>
      </c>
      <c r="BR115" s="2" t="str">
        <f>IF(BM115="","",IFERROR(VLOOKUP(BJ115,segéd!T:U,2,FALSE),"x"))</f>
        <v/>
      </c>
      <c r="BS115" s="2">
        <f>IF(BN115="","",IFERROR(VLOOKUP(BJ115,segéd!O:P,2,FALSE),"x"))</f>
        <v>45</v>
      </c>
      <c r="BU115" s="2"/>
      <c r="BV115" s="2"/>
      <c r="DJ115" s="2">
        <v>44</v>
      </c>
    </row>
    <row r="116" spans="1:120" ht="15" customHeight="1" x14ac:dyDescent="0.3">
      <c r="A116" t="str">
        <f t="shared" si="58"/>
        <v>2029121</v>
      </c>
      <c r="B116" t="str">
        <f t="shared" si="59"/>
        <v>Közgazdaságtan - Barócsi Zoltán (Tb.-ről web) 11</v>
      </c>
      <c r="C116" t="str">
        <f t="shared" si="60"/>
        <v>4019121</v>
      </c>
      <c r="D116" t="str">
        <f t="shared" si="61"/>
        <v>Közgazdaságtan - Barócsi Zoltán (Tb.-ről web) 7</v>
      </c>
      <c r="E116" t="str">
        <f t="shared" si="62"/>
        <v>Barócsi Zoltán9121</v>
      </c>
      <c r="F116" t="str">
        <f t="shared" si="63"/>
        <v>Közgazdaságtan (Tb. 401, Tb.-ről web)</v>
      </c>
      <c r="G116" t="str">
        <f t="shared" si="64"/>
        <v/>
      </c>
      <c r="H116" t="str">
        <f t="shared" si="65"/>
        <v/>
      </c>
      <c r="I116" t="str">
        <f t="shared" si="66"/>
        <v>9121</v>
      </c>
      <c r="J116" t="str">
        <f t="shared" si="67"/>
        <v/>
      </c>
      <c r="K116" t="str">
        <f t="shared" si="68"/>
        <v/>
      </c>
      <c r="L116" t="str">
        <f t="shared" si="69"/>
        <v/>
      </c>
      <c r="M116" t="str">
        <f t="shared" si="70"/>
        <v/>
      </c>
      <c r="N116" t="str">
        <f t="shared" si="71"/>
        <v/>
      </c>
      <c r="O116" t="str">
        <f t="shared" si="72"/>
        <v/>
      </c>
      <c r="P116" t="str">
        <f t="shared" si="73"/>
        <v/>
      </c>
      <c r="Q116" t="str">
        <f t="shared" si="74"/>
        <v/>
      </c>
      <c r="R116" t="str">
        <f t="shared" si="75"/>
        <v/>
      </c>
      <c r="S116" t="str">
        <f t="shared" si="76"/>
        <v/>
      </c>
      <c r="T116" t="str">
        <f t="shared" si="77"/>
        <v/>
      </c>
      <c r="U116" t="str">
        <f t="shared" si="78"/>
        <v/>
      </c>
      <c r="V116" t="str">
        <f t="shared" si="79"/>
        <v/>
      </c>
      <c r="W116" t="str">
        <f t="shared" si="80"/>
        <v/>
      </c>
      <c r="X116" t="str">
        <f t="shared" si="81"/>
        <v/>
      </c>
      <c r="Y116" t="str">
        <f t="shared" si="82"/>
        <v/>
      </c>
      <c r="Z116" t="str">
        <f t="shared" si="83"/>
        <v/>
      </c>
      <c r="AA116" t="str">
        <f t="shared" si="84"/>
        <v>Közgazdaságtan (202, Tb.-ről web)</v>
      </c>
      <c r="AB116" t="str">
        <f t="shared" si="85"/>
        <v/>
      </c>
      <c r="AC116" t="str">
        <f t="shared" si="86"/>
        <v>9121</v>
      </c>
      <c r="AD116" t="str">
        <f t="shared" si="87"/>
        <v/>
      </c>
      <c r="AE116" t="str">
        <f t="shared" si="88"/>
        <v/>
      </c>
      <c r="AF116" t="str">
        <f t="shared" si="89"/>
        <v/>
      </c>
      <c r="AG116" t="str">
        <f t="shared" si="90"/>
        <v/>
      </c>
      <c r="AH116" t="str">
        <f t="shared" si="91"/>
        <v/>
      </c>
      <c r="AI116" t="str">
        <f t="shared" si="92"/>
        <v/>
      </c>
      <c r="AJ116" t="str">
        <f t="shared" si="93"/>
        <v/>
      </c>
      <c r="AK116" t="str">
        <f t="shared" si="94"/>
        <v/>
      </c>
      <c r="AL116" t="str">
        <f t="shared" si="95"/>
        <v/>
      </c>
      <c r="AM116" t="str">
        <f t="shared" si="96"/>
        <v/>
      </c>
      <c r="AN116" t="str">
        <f t="shared" si="97"/>
        <v/>
      </c>
      <c r="AO116" t="str">
        <f t="shared" si="98"/>
        <v/>
      </c>
      <c r="AP116" t="str">
        <f t="shared" si="99"/>
        <v/>
      </c>
      <c r="AQ116" t="str">
        <f t="shared" si="100"/>
        <v/>
      </c>
      <c r="AR116" t="str">
        <f t="shared" si="101"/>
        <v/>
      </c>
      <c r="AS116" t="str">
        <f t="shared" si="102"/>
        <v/>
      </c>
      <c r="AT116" t="str">
        <f t="shared" si="103"/>
        <v/>
      </c>
      <c r="AU116" t="str">
        <f t="shared" si="104"/>
        <v/>
      </c>
      <c r="AV116" t="str">
        <f t="shared" si="105"/>
        <v/>
      </c>
      <c r="AW116" t="str">
        <f t="shared" si="106"/>
        <v/>
      </c>
      <c r="AX116" t="str">
        <f t="shared" si="107"/>
        <v/>
      </c>
      <c r="AY116" t="str">
        <f t="shared" si="108"/>
        <v/>
      </c>
      <c r="AZ116" t="str">
        <f t="shared" si="109"/>
        <v/>
      </c>
      <c r="BA116" t="str">
        <f t="shared" si="110"/>
        <v/>
      </c>
      <c r="BB116" t="str">
        <f t="shared" si="111"/>
        <v/>
      </c>
      <c r="BC116" t="str">
        <f t="shared" si="112"/>
        <v/>
      </c>
      <c r="BD116" t="str">
        <f t="shared" si="113"/>
        <v/>
      </c>
      <c r="BE116" t="str">
        <f t="shared" si="114"/>
        <v>Közgazdaságtan (401, Tb.-ről web)</v>
      </c>
      <c r="BF116" s="2">
        <v>912</v>
      </c>
      <c r="BG116" s="2">
        <v>1</v>
      </c>
      <c r="BH116" s="18">
        <f>VLOOKUP(BF116,segéd!$F$9:$G$41,2,FALSE)</f>
        <v>46277</v>
      </c>
      <c r="BI116" s="2" t="str">
        <f>VLOOKUP(BG116,segéd!$F$1:$G$7,2,FALSE)</f>
        <v>8.00-9.30</v>
      </c>
      <c r="BJ116" t="s">
        <v>101</v>
      </c>
      <c r="BK116" s="20" t="s">
        <v>35</v>
      </c>
      <c r="BL116" t="s">
        <v>511</v>
      </c>
      <c r="BM116" s="2">
        <v>202</v>
      </c>
      <c r="BN116" s="2">
        <v>401</v>
      </c>
      <c r="BO116" s="2" t="s">
        <v>119</v>
      </c>
      <c r="BP116" s="33" t="s">
        <v>634</v>
      </c>
      <c r="BQ116" s="2">
        <f t="shared" si="115"/>
        <v>18</v>
      </c>
      <c r="BR116" s="2">
        <f>IF(BM116="","",IFERROR(VLOOKUP(BJ116,segéd!T:U,2,FALSE),"x"))</f>
        <v>11</v>
      </c>
      <c r="BS116" s="2">
        <f>IF(BN116="","",IFERROR(VLOOKUP(BJ116,segéd!O:P,2,FALSE),"x"))</f>
        <v>7</v>
      </c>
      <c r="BT116" s="2"/>
      <c r="BU116" s="2"/>
      <c r="BV116" s="2">
        <v>9</v>
      </c>
      <c r="BX116" s="2"/>
      <c r="CO116" s="2">
        <v>6</v>
      </c>
      <c r="CQ116" s="2"/>
      <c r="CR116" s="2"/>
    </row>
    <row r="117" spans="1:120" ht="15" customHeight="1" x14ac:dyDescent="0.3">
      <c r="A117" t="str">
        <f t="shared" si="58"/>
        <v>2079121</v>
      </c>
      <c r="B117" t="str">
        <f t="shared" si="59"/>
        <v>Kutatásmódszertan - Tóth Zsuzsanna (gépterem, web) 32</v>
      </c>
      <c r="C117" t="str">
        <f t="shared" si="60"/>
        <v>9121</v>
      </c>
      <c r="D117" t="str">
        <f t="shared" si="61"/>
        <v xml:space="preserve">Kutatásmódszertan - Tóth Zsuzsanna (gépterem, web) </v>
      </c>
      <c r="E117" t="str">
        <f t="shared" si="62"/>
        <v>Tóth Zsuzsanna9121</v>
      </c>
      <c r="F117" t="str">
        <f t="shared" si="63"/>
        <v>Kutatásmódszertan (Bp. 207, gépterem, web)</v>
      </c>
      <c r="G117" t="str">
        <f t="shared" si="64"/>
        <v/>
      </c>
      <c r="H117" t="str">
        <f t="shared" si="65"/>
        <v/>
      </c>
      <c r="I117" t="str">
        <f t="shared" si="66"/>
        <v/>
      </c>
      <c r="J117" t="str">
        <f t="shared" si="67"/>
        <v>9121</v>
      </c>
      <c r="K117" t="str">
        <f t="shared" si="68"/>
        <v>9121</v>
      </c>
      <c r="L117" t="str">
        <f t="shared" si="69"/>
        <v/>
      </c>
      <c r="M117" t="str">
        <f t="shared" si="70"/>
        <v/>
      </c>
      <c r="N117" t="str">
        <f t="shared" si="71"/>
        <v/>
      </c>
      <c r="O117" t="str">
        <f t="shared" si="72"/>
        <v/>
      </c>
      <c r="P117" t="str">
        <f t="shared" si="73"/>
        <v/>
      </c>
      <c r="Q117" t="str">
        <f t="shared" si="74"/>
        <v>9121</v>
      </c>
      <c r="R117" t="str">
        <f t="shared" si="75"/>
        <v/>
      </c>
      <c r="S117" t="str">
        <f t="shared" si="76"/>
        <v/>
      </c>
      <c r="T117" t="str">
        <f t="shared" si="77"/>
        <v/>
      </c>
      <c r="U117" t="str">
        <f t="shared" si="78"/>
        <v/>
      </c>
      <c r="V117" t="str">
        <f t="shared" si="79"/>
        <v/>
      </c>
      <c r="W117" t="str">
        <f t="shared" si="80"/>
        <v/>
      </c>
      <c r="X117" t="str">
        <f t="shared" si="81"/>
        <v/>
      </c>
      <c r="Y117" t="str">
        <f t="shared" si="82"/>
        <v/>
      </c>
      <c r="Z117" t="str">
        <f t="shared" si="83"/>
        <v/>
      </c>
      <c r="AA117" t="str">
        <f t="shared" si="84"/>
        <v>Kutatásmódszertan (207, gépterem, web)</v>
      </c>
      <c r="AB117" t="str">
        <f t="shared" si="85"/>
        <v/>
      </c>
      <c r="AC117" t="str">
        <f t="shared" si="86"/>
        <v/>
      </c>
      <c r="AD117" t="str">
        <f t="shared" si="87"/>
        <v/>
      </c>
      <c r="AE117" t="str">
        <f t="shared" si="88"/>
        <v/>
      </c>
      <c r="AF117" t="str">
        <f t="shared" si="89"/>
        <v/>
      </c>
      <c r="AG117" t="str">
        <f t="shared" si="90"/>
        <v/>
      </c>
      <c r="AH117" t="str">
        <f t="shared" si="91"/>
        <v/>
      </c>
      <c r="AI117" t="str">
        <f t="shared" si="92"/>
        <v/>
      </c>
      <c r="AJ117" t="str">
        <f t="shared" si="93"/>
        <v/>
      </c>
      <c r="AK117" t="str">
        <f t="shared" si="94"/>
        <v/>
      </c>
      <c r="AL117" t="str">
        <f t="shared" si="95"/>
        <v/>
      </c>
      <c r="AM117" t="str">
        <f t="shared" si="96"/>
        <v/>
      </c>
      <c r="AN117" t="str">
        <f t="shared" si="97"/>
        <v/>
      </c>
      <c r="AO117" t="str">
        <f t="shared" si="98"/>
        <v/>
      </c>
      <c r="AP117" t="str">
        <f t="shared" si="99"/>
        <v/>
      </c>
      <c r="AQ117" t="str">
        <f t="shared" si="100"/>
        <v/>
      </c>
      <c r="AR117" t="str">
        <f t="shared" si="101"/>
        <v/>
      </c>
      <c r="AS117" t="str">
        <f t="shared" si="102"/>
        <v/>
      </c>
      <c r="AT117" t="str">
        <f t="shared" si="103"/>
        <v/>
      </c>
      <c r="AU117" t="str">
        <f t="shared" si="104"/>
        <v/>
      </c>
      <c r="AV117" t="str">
        <f t="shared" si="105"/>
        <v/>
      </c>
      <c r="AW117" t="str">
        <f t="shared" si="106"/>
        <v/>
      </c>
      <c r="AX117" t="str">
        <f t="shared" si="107"/>
        <v/>
      </c>
      <c r="AY117" t="str">
        <f t="shared" si="108"/>
        <v/>
      </c>
      <c r="AZ117" t="str">
        <f t="shared" si="109"/>
        <v/>
      </c>
      <c r="BA117" t="str">
        <f t="shared" si="110"/>
        <v/>
      </c>
      <c r="BB117" t="str">
        <f t="shared" si="111"/>
        <v/>
      </c>
      <c r="BC117" t="str">
        <f t="shared" si="112"/>
        <v/>
      </c>
      <c r="BD117" t="str">
        <f t="shared" si="113"/>
        <v/>
      </c>
      <c r="BE117" t="str">
        <f t="shared" si="114"/>
        <v>Kutatásmódszertan (, gépterem, web)</v>
      </c>
      <c r="BF117" s="2">
        <v>912</v>
      </c>
      <c r="BG117" s="2">
        <v>1</v>
      </c>
      <c r="BH117" s="18">
        <f>VLOOKUP(BF117,segéd!$F$9:$G$41,2,FALSE)</f>
        <v>46277</v>
      </c>
      <c r="BI117" s="2" t="str">
        <f>VLOOKUP(BG117,segéd!$F$1:$G$7,2,FALSE)</f>
        <v>8.00-9.30</v>
      </c>
      <c r="BJ117" t="s">
        <v>87</v>
      </c>
      <c r="BK117" s="20" t="s">
        <v>530</v>
      </c>
      <c r="BL117" t="s">
        <v>206</v>
      </c>
      <c r="BM117" s="2">
        <v>207</v>
      </c>
      <c r="BO117" s="2" t="s">
        <v>216</v>
      </c>
      <c r="BP117" s="33" t="s">
        <v>635</v>
      </c>
      <c r="BQ117" s="2">
        <f t="shared" si="115"/>
        <v>32</v>
      </c>
      <c r="BR117" s="2">
        <f>IF(BM117="","",IFERROR(VLOOKUP(BJ117,segéd!T:U,2,FALSE),"x"))</f>
        <v>32</v>
      </c>
      <c r="BS117" s="2" t="str">
        <f>IF(BN117="","",IFERROR(VLOOKUP(BJ117,segéd!O:P,2,FALSE),"x"))</f>
        <v/>
      </c>
      <c r="BU117" s="2"/>
      <c r="BV117" s="2"/>
      <c r="BW117" s="2">
        <v>8</v>
      </c>
      <c r="BX117" s="2">
        <v>14</v>
      </c>
      <c r="CD117" s="2">
        <v>2</v>
      </c>
    </row>
    <row r="118" spans="1:120" ht="15" customHeight="1" x14ac:dyDescent="0.3">
      <c r="A118" t="str">
        <f t="shared" si="58"/>
        <v>9121</v>
      </c>
      <c r="B118" t="str">
        <f t="shared" si="59"/>
        <v xml:space="preserve">Létesítmény- és szolgáltatásmen. - Nagy Judit (web) </v>
      </c>
      <c r="C118" t="str">
        <f t="shared" si="60"/>
        <v>Passzív9121</v>
      </c>
      <c r="D118" t="str">
        <f t="shared" si="61"/>
        <v>Létesítmény- és szolgáltatásmen. - Nagy Judit (web) 8</v>
      </c>
      <c r="E118" t="str">
        <f t="shared" si="62"/>
        <v>Nagy Judit9121</v>
      </c>
      <c r="F118" t="str">
        <f t="shared" si="63"/>
        <v>Létesítmény- és szolgáltatásmen. (Tb. Passzív, web)</v>
      </c>
      <c r="G118" t="str">
        <f t="shared" si="64"/>
        <v/>
      </c>
      <c r="H118" t="str">
        <f t="shared" si="65"/>
        <v/>
      </c>
      <c r="I118" t="str">
        <f t="shared" si="66"/>
        <v/>
      </c>
      <c r="J118" t="str">
        <f t="shared" si="67"/>
        <v/>
      </c>
      <c r="K118" t="str">
        <f t="shared" si="68"/>
        <v/>
      </c>
      <c r="L118" t="str">
        <f t="shared" si="69"/>
        <v/>
      </c>
      <c r="M118" t="str">
        <f t="shared" si="70"/>
        <v/>
      </c>
      <c r="N118" t="str">
        <f t="shared" si="71"/>
        <v/>
      </c>
      <c r="O118" t="str">
        <f t="shared" si="72"/>
        <v/>
      </c>
      <c r="P118" t="str">
        <f t="shared" si="73"/>
        <v/>
      </c>
      <c r="Q118" t="str">
        <f t="shared" si="74"/>
        <v/>
      </c>
      <c r="R118" t="str">
        <f t="shared" si="75"/>
        <v/>
      </c>
      <c r="S118" t="str">
        <f t="shared" si="76"/>
        <v/>
      </c>
      <c r="T118" t="str">
        <f t="shared" si="77"/>
        <v/>
      </c>
      <c r="U118" t="str">
        <f t="shared" si="78"/>
        <v/>
      </c>
      <c r="V118" t="str">
        <f t="shared" si="79"/>
        <v/>
      </c>
      <c r="W118" t="str">
        <f t="shared" si="80"/>
        <v/>
      </c>
      <c r="X118" t="str">
        <f t="shared" si="81"/>
        <v/>
      </c>
      <c r="Y118" t="str">
        <f t="shared" si="82"/>
        <v/>
      </c>
      <c r="Z118" t="str">
        <f t="shared" si="83"/>
        <v/>
      </c>
      <c r="AA118" t="str">
        <f t="shared" si="84"/>
        <v>Létesítmény- és szolgáltatásmen. (, web)</v>
      </c>
      <c r="AB118" t="str">
        <f t="shared" si="85"/>
        <v/>
      </c>
      <c r="AC118" t="str">
        <f t="shared" si="86"/>
        <v/>
      </c>
      <c r="AD118" t="str">
        <f t="shared" si="87"/>
        <v/>
      </c>
      <c r="AE118" t="str">
        <f t="shared" si="88"/>
        <v/>
      </c>
      <c r="AF118" t="str">
        <f t="shared" si="89"/>
        <v/>
      </c>
      <c r="AG118" t="str">
        <f t="shared" si="90"/>
        <v/>
      </c>
      <c r="AH118" t="str">
        <f t="shared" si="91"/>
        <v/>
      </c>
      <c r="AI118" t="str">
        <f t="shared" si="92"/>
        <v/>
      </c>
      <c r="AJ118" t="str">
        <f t="shared" si="93"/>
        <v/>
      </c>
      <c r="AK118" t="str">
        <f t="shared" si="94"/>
        <v/>
      </c>
      <c r="AL118" t="str">
        <f t="shared" si="95"/>
        <v/>
      </c>
      <c r="AM118" t="str">
        <f t="shared" si="96"/>
        <v/>
      </c>
      <c r="AN118" t="str">
        <f t="shared" si="97"/>
        <v/>
      </c>
      <c r="AO118" t="str">
        <f t="shared" si="98"/>
        <v/>
      </c>
      <c r="AP118" t="str">
        <f t="shared" si="99"/>
        <v/>
      </c>
      <c r="AQ118" t="str">
        <f t="shared" si="100"/>
        <v/>
      </c>
      <c r="AR118" t="str">
        <f t="shared" si="101"/>
        <v/>
      </c>
      <c r="AS118" t="str">
        <f t="shared" si="102"/>
        <v/>
      </c>
      <c r="AT118" t="str">
        <f t="shared" si="103"/>
        <v/>
      </c>
      <c r="AU118" t="str">
        <f t="shared" si="104"/>
        <v>9121</v>
      </c>
      <c r="AV118" t="str">
        <f t="shared" si="105"/>
        <v/>
      </c>
      <c r="AW118" t="str">
        <f t="shared" si="106"/>
        <v/>
      </c>
      <c r="AX118" t="str">
        <f t="shared" si="107"/>
        <v/>
      </c>
      <c r="AY118" t="str">
        <f t="shared" si="108"/>
        <v/>
      </c>
      <c r="AZ118" t="str">
        <f t="shared" si="109"/>
        <v/>
      </c>
      <c r="BA118" t="str">
        <f t="shared" si="110"/>
        <v/>
      </c>
      <c r="BB118" t="str">
        <f t="shared" si="111"/>
        <v/>
      </c>
      <c r="BC118" t="str">
        <f t="shared" si="112"/>
        <v/>
      </c>
      <c r="BD118" t="str">
        <f t="shared" si="113"/>
        <v/>
      </c>
      <c r="BE118" t="str">
        <f t="shared" si="114"/>
        <v>Létesítmény- és szolgáltatásmen. (Passzív, web)</v>
      </c>
      <c r="BF118" s="2">
        <v>912</v>
      </c>
      <c r="BG118" s="2">
        <v>1</v>
      </c>
      <c r="BH118" s="18">
        <f>VLOOKUP(BF118,segéd!$F$9:$G$41,2,FALSE)</f>
        <v>46277</v>
      </c>
      <c r="BI118" s="2" t="str">
        <f>VLOOKUP(BG118,segéd!$F$1:$G$7,2,FALSE)</f>
        <v>8.00-9.30</v>
      </c>
      <c r="BJ118" t="s">
        <v>397</v>
      </c>
      <c r="BK118" s="20" t="s">
        <v>418</v>
      </c>
      <c r="BL118" t="s">
        <v>191</v>
      </c>
      <c r="BM118" s="2"/>
      <c r="BN118" s="2" t="s">
        <v>221</v>
      </c>
      <c r="BO118" s="2" t="s">
        <v>117</v>
      </c>
      <c r="BP118" s="33" t="s">
        <v>636</v>
      </c>
      <c r="BQ118" s="2">
        <f t="shared" si="115"/>
        <v>8</v>
      </c>
      <c r="BR118" s="2" t="str">
        <f>IF(BM118="","",IFERROR(VLOOKUP(BJ118,segéd!T:U,2,FALSE),"x"))</f>
        <v/>
      </c>
      <c r="BS118" s="2">
        <f>IF(BN118="","",IFERROR(VLOOKUP(BJ118,segéd!O:P,2,FALSE),"x"))</f>
        <v>8</v>
      </c>
      <c r="BU118" s="2"/>
      <c r="BV118" s="2"/>
      <c r="DG118" s="2">
        <v>8</v>
      </c>
    </row>
    <row r="119" spans="1:120" ht="15" customHeight="1" x14ac:dyDescent="0.3">
      <c r="A119" t="str">
        <f t="shared" si="58"/>
        <v>9121</v>
      </c>
      <c r="B119" t="str">
        <f t="shared" si="59"/>
        <v xml:space="preserve">Matematika I. - Brunner Zsuzsanna (web) </v>
      </c>
      <c r="C119" t="str">
        <f t="shared" si="60"/>
        <v>5019121</v>
      </c>
      <c r="D119" t="str">
        <f t="shared" si="61"/>
        <v>Matematika I. - Brunner Zsuzsanna (web) 154</v>
      </c>
      <c r="E119" t="str">
        <f t="shared" si="62"/>
        <v>Brunner Zsuzsanna9121</v>
      </c>
      <c r="F119" t="str">
        <f t="shared" si="63"/>
        <v>Matematika I. (Tb. 501, web)</v>
      </c>
      <c r="G119" t="str">
        <f t="shared" si="64"/>
        <v/>
      </c>
      <c r="H119" t="str">
        <f t="shared" si="65"/>
        <v/>
      </c>
      <c r="I119" t="str">
        <f t="shared" si="66"/>
        <v/>
      </c>
      <c r="J119" t="str">
        <f t="shared" si="67"/>
        <v/>
      </c>
      <c r="K119" t="str">
        <f t="shared" si="68"/>
        <v/>
      </c>
      <c r="L119" t="str">
        <f t="shared" si="69"/>
        <v/>
      </c>
      <c r="M119" t="str">
        <f t="shared" si="70"/>
        <v/>
      </c>
      <c r="N119" t="str">
        <f t="shared" si="71"/>
        <v/>
      </c>
      <c r="O119" t="str">
        <f t="shared" si="72"/>
        <v/>
      </c>
      <c r="P119" t="str">
        <f t="shared" si="73"/>
        <v/>
      </c>
      <c r="Q119" t="str">
        <f t="shared" si="74"/>
        <v/>
      </c>
      <c r="R119" t="str">
        <f t="shared" si="75"/>
        <v/>
      </c>
      <c r="S119" t="str">
        <f t="shared" si="76"/>
        <v/>
      </c>
      <c r="T119" t="str">
        <f t="shared" si="77"/>
        <v/>
      </c>
      <c r="U119" t="str">
        <f t="shared" si="78"/>
        <v/>
      </c>
      <c r="V119" t="str">
        <f t="shared" si="79"/>
        <v/>
      </c>
      <c r="W119" t="str">
        <f t="shared" si="80"/>
        <v/>
      </c>
      <c r="X119" t="str">
        <f t="shared" si="81"/>
        <v/>
      </c>
      <c r="Y119" t="str">
        <f t="shared" si="82"/>
        <v/>
      </c>
      <c r="Z119" t="str">
        <f t="shared" si="83"/>
        <v/>
      </c>
      <c r="AA119" t="str">
        <f t="shared" si="84"/>
        <v>Matematika I. (, web)</v>
      </c>
      <c r="AB119" t="str">
        <f t="shared" si="85"/>
        <v/>
      </c>
      <c r="AC119" t="str">
        <f t="shared" si="86"/>
        <v/>
      </c>
      <c r="AD119" t="str">
        <f t="shared" si="87"/>
        <v>9121</v>
      </c>
      <c r="AE119" t="str">
        <f t="shared" si="88"/>
        <v>9121</v>
      </c>
      <c r="AF119" t="str">
        <f t="shared" si="89"/>
        <v>9121</v>
      </c>
      <c r="AG119" t="str">
        <f t="shared" si="90"/>
        <v/>
      </c>
      <c r="AH119" t="str">
        <f t="shared" si="91"/>
        <v/>
      </c>
      <c r="AI119" t="str">
        <f t="shared" si="92"/>
        <v/>
      </c>
      <c r="AJ119" t="str">
        <f t="shared" si="93"/>
        <v/>
      </c>
      <c r="AK119" t="str">
        <f t="shared" si="94"/>
        <v/>
      </c>
      <c r="AL119" t="str">
        <f t="shared" si="95"/>
        <v/>
      </c>
      <c r="AM119" t="str">
        <f t="shared" si="96"/>
        <v/>
      </c>
      <c r="AN119" t="str">
        <f t="shared" si="97"/>
        <v/>
      </c>
      <c r="AO119" t="str">
        <f t="shared" si="98"/>
        <v/>
      </c>
      <c r="AP119" t="str">
        <f t="shared" si="99"/>
        <v/>
      </c>
      <c r="AQ119" t="str">
        <f t="shared" si="100"/>
        <v/>
      </c>
      <c r="AR119" t="str">
        <f t="shared" si="101"/>
        <v/>
      </c>
      <c r="AS119" t="str">
        <f t="shared" si="102"/>
        <v/>
      </c>
      <c r="AT119" t="str">
        <f t="shared" si="103"/>
        <v/>
      </c>
      <c r="AU119" t="str">
        <f t="shared" si="104"/>
        <v/>
      </c>
      <c r="AV119" t="str">
        <f t="shared" si="105"/>
        <v/>
      </c>
      <c r="AW119" t="str">
        <f t="shared" si="106"/>
        <v/>
      </c>
      <c r="AX119" t="str">
        <f t="shared" si="107"/>
        <v/>
      </c>
      <c r="AY119" t="str">
        <f t="shared" si="108"/>
        <v/>
      </c>
      <c r="AZ119" t="str">
        <f t="shared" si="109"/>
        <v/>
      </c>
      <c r="BA119" t="str">
        <f t="shared" si="110"/>
        <v/>
      </c>
      <c r="BB119" t="str">
        <f t="shared" si="111"/>
        <v/>
      </c>
      <c r="BC119" t="str">
        <f t="shared" si="112"/>
        <v/>
      </c>
      <c r="BD119" t="str">
        <f t="shared" si="113"/>
        <v/>
      </c>
      <c r="BE119" t="str">
        <f t="shared" si="114"/>
        <v>Matematika I. (501, web)</v>
      </c>
      <c r="BF119" s="2">
        <v>912</v>
      </c>
      <c r="BG119" s="2">
        <v>1</v>
      </c>
      <c r="BH119" s="18">
        <f>VLOOKUP(BF119,segéd!$F$9:$G$41,2,FALSE)</f>
        <v>46277</v>
      </c>
      <c r="BI119" s="2" t="str">
        <f>VLOOKUP(BG119,segéd!$F$1:$G$7,2,FALSE)</f>
        <v>8.00-9.30</v>
      </c>
      <c r="BJ119" t="s">
        <v>106</v>
      </c>
      <c r="BK119" s="20" t="s">
        <v>27</v>
      </c>
      <c r="BL119" t="s">
        <v>193</v>
      </c>
      <c r="BM119" s="2"/>
      <c r="BN119" s="2">
        <v>501</v>
      </c>
      <c r="BO119" s="2" t="s">
        <v>117</v>
      </c>
      <c r="BP119" s="33" t="s">
        <v>638</v>
      </c>
      <c r="BQ119" s="2">
        <f t="shared" si="115"/>
        <v>154</v>
      </c>
      <c r="BR119" s="2" t="str">
        <f>IF(BM119="","",IFERROR(VLOOKUP(BJ119,segéd!T:U,2,FALSE),"x"))</f>
        <v/>
      </c>
      <c r="BS119" s="2">
        <f>IF(BN119="","",IFERROR(VLOOKUP(BJ119,segéd!O:P,2,FALSE),"x"))</f>
        <v>154</v>
      </c>
      <c r="BT119" s="2"/>
      <c r="BU119" s="2"/>
      <c r="BV119" s="2"/>
      <c r="BX119" s="2"/>
      <c r="CP119" s="2">
        <v>8</v>
      </c>
      <c r="CQ119" s="2">
        <v>74</v>
      </c>
      <c r="CR119" s="2">
        <v>48</v>
      </c>
    </row>
    <row r="120" spans="1:120" ht="15" customHeight="1" x14ac:dyDescent="0.3">
      <c r="A120" t="str">
        <f t="shared" si="58"/>
        <v>2099121</v>
      </c>
      <c r="B120" t="str">
        <f t="shared" si="59"/>
        <v>MI és marketing automatizálás - Duga Zsófia (8.45-től, Bp.-ről web) 13</v>
      </c>
      <c r="C120" t="str">
        <f t="shared" si="60"/>
        <v>otthon9121</v>
      </c>
      <c r="D120" t="str">
        <f t="shared" si="61"/>
        <v>MI és marketing automatizálás - Duga Zsófia (8.45-től, Bp.-ről web) 1</v>
      </c>
      <c r="E120" t="str">
        <f t="shared" si="62"/>
        <v>Duga Zsófia9121</v>
      </c>
      <c r="F120" t="str">
        <f t="shared" si="63"/>
        <v>MI és marketing automatizálás (Bp. 209Tb. otthon, 8.45-től, Bp.-ről web)</v>
      </c>
      <c r="G120" t="str">
        <f t="shared" si="64"/>
        <v/>
      </c>
      <c r="H120" t="str">
        <f t="shared" si="65"/>
        <v/>
      </c>
      <c r="I120" t="str">
        <f t="shared" si="66"/>
        <v/>
      </c>
      <c r="J120" t="str">
        <f t="shared" si="67"/>
        <v/>
      </c>
      <c r="K120" t="str">
        <f t="shared" si="68"/>
        <v/>
      </c>
      <c r="L120" t="str">
        <f t="shared" si="69"/>
        <v/>
      </c>
      <c r="M120" t="str">
        <f t="shared" si="70"/>
        <v/>
      </c>
      <c r="N120" t="str">
        <f t="shared" si="71"/>
        <v/>
      </c>
      <c r="O120" t="str">
        <f t="shared" si="72"/>
        <v/>
      </c>
      <c r="P120" t="str">
        <f t="shared" si="73"/>
        <v/>
      </c>
      <c r="Q120" t="str">
        <f t="shared" si="74"/>
        <v/>
      </c>
      <c r="R120" t="str">
        <f t="shared" si="75"/>
        <v/>
      </c>
      <c r="S120" t="str">
        <f t="shared" si="76"/>
        <v/>
      </c>
      <c r="T120" t="str">
        <f t="shared" si="77"/>
        <v/>
      </c>
      <c r="U120" t="str">
        <f t="shared" si="78"/>
        <v/>
      </c>
      <c r="V120" t="str">
        <f t="shared" si="79"/>
        <v/>
      </c>
      <c r="W120" t="str">
        <f t="shared" si="80"/>
        <v/>
      </c>
      <c r="X120" t="str">
        <f t="shared" si="81"/>
        <v>9121</v>
      </c>
      <c r="Y120" t="str">
        <f t="shared" si="82"/>
        <v/>
      </c>
      <c r="Z120" t="str">
        <f t="shared" si="83"/>
        <v/>
      </c>
      <c r="AA120" t="str">
        <f t="shared" si="84"/>
        <v>MI és marketing automatizálás (209, 8.45-től, Bp.-ről web)</v>
      </c>
      <c r="AB120" t="str">
        <f t="shared" si="85"/>
        <v/>
      </c>
      <c r="AC120" t="str">
        <f t="shared" si="86"/>
        <v/>
      </c>
      <c r="AD120" t="str">
        <f t="shared" si="87"/>
        <v/>
      </c>
      <c r="AE120" t="str">
        <f t="shared" si="88"/>
        <v/>
      </c>
      <c r="AF120" t="str">
        <f t="shared" si="89"/>
        <v/>
      </c>
      <c r="AG120" t="str">
        <f t="shared" si="90"/>
        <v/>
      </c>
      <c r="AH120" t="str">
        <f t="shared" si="91"/>
        <v/>
      </c>
      <c r="AI120" t="str">
        <f t="shared" si="92"/>
        <v/>
      </c>
      <c r="AJ120" t="str">
        <f t="shared" si="93"/>
        <v/>
      </c>
      <c r="AK120" t="str">
        <f t="shared" si="94"/>
        <v/>
      </c>
      <c r="AL120" t="str">
        <f t="shared" si="95"/>
        <v/>
      </c>
      <c r="AM120" t="str">
        <f t="shared" si="96"/>
        <v/>
      </c>
      <c r="AN120" t="str">
        <f t="shared" si="97"/>
        <v/>
      </c>
      <c r="AO120" t="str">
        <f t="shared" si="98"/>
        <v/>
      </c>
      <c r="AP120" t="str">
        <f t="shared" si="99"/>
        <v/>
      </c>
      <c r="AQ120" t="str">
        <f t="shared" si="100"/>
        <v/>
      </c>
      <c r="AR120" t="str">
        <f t="shared" si="101"/>
        <v>9121</v>
      </c>
      <c r="AS120" t="str">
        <f t="shared" si="102"/>
        <v/>
      </c>
      <c r="AT120" t="str">
        <f t="shared" si="103"/>
        <v/>
      </c>
      <c r="AU120" t="str">
        <f t="shared" si="104"/>
        <v/>
      </c>
      <c r="AV120" t="str">
        <f t="shared" si="105"/>
        <v/>
      </c>
      <c r="AW120" t="str">
        <f t="shared" si="106"/>
        <v/>
      </c>
      <c r="AX120" t="str">
        <f t="shared" si="107"/>
        <v/>
      </c>
      <c r="AY120" t="str">
        <f t="shared" si="108"/>
        <v/>
      </c>
      <c r="AZ120" t="str">
        <f t="shared" si="109"/>
        <v/>
      </c>
      <c r="BA120" t="str">
        <f t="shared" si="110"/>
        <v/>
      </c>
      <c r="BB120" t="str">
        <f t="shared" si="111"/>
        <v/>
      </c>
      <c r="BC120" t="str">
        <f t="shared" si="112"/>
        <v/>
      </c>
      <c r="BD120" t="str">
        <f t="shared" si="113"/>
        <v/>
      </c>
      <c r="BE120" t="str">
        <f t="shared" si="114"/>
        <v>MI és marketing automatizálás (otthon, 8.45-től, Bp.-ről web)</v>
      </c>
      <c r="BF120" s="2">
        <v>912</v>
      </c>
      <c r="BG120" s="2">
        <v>1</v>
      </c>
      <c r="BH120" s="18">
        <f>VLOOKUP(BF120,segéd!$F$9:$G$41,2,FALSE)</f>
        <v>46277</v>
      </c>
      <c r="BI120" s="2" t="s">
        <v>565</v>
      </c>
      <c r="BJ120" t="s">
        <v>385</v>
      </c>
      <c r="BK120" s="20" t="s">
        <v>120</v>
      </c>
      <c r="BL120" t="s">
        <v>192</v>
      </c>
      <c r="BM120" s="2">
        <v>209</v>
      </c>
      <c r="BN120" s="2" t="s">
        <v>424</v>
      </c>
      <c r="BO120" s="2" t="s">
        <v>437</v>
      </c>
      <c r="BP120" s="33" t="s">
        <v>639</v>
      </c>
      <c r="BQ120" s="2">
        <f t="shared" si="115"/>
        <v>14</v>
      </c>
      <c r="BR120" s="2">
        <f>IF(BM120="","",IFERROR(VLOOKUP(BJ120,segéd!T:U,2,FALSE),"x"))</f>
        <v>13</v>
      </c>
      <c r="BS120" s="2">
        <f>IF(BN120="","",IFERROR(VLOOKUP(BJ120,segéd!O:P,2,FALSE),"x"))</f>
        <v>1</v>
      </c>
      <c r="BU120" s="2"/>
      <c r="BV120" s="2"/>
      <c r="BX120" s="2"/>
      <c r="CK120" s="2">
        <v>13</v>
      </c>
      <c r="CQ120" s="2"/>
      <c r="CR120" s="2"/>
      <c r="DD120" s="2">
        <v>2</v>
      </c>
    </row>
    <row r="121" spans="1:120" ht="15" customHeight="1" x14ac:dyDescent="0.3">
      <c r="A121" t="str">
        <f t="shared" si="58"/>
        <v>9121</v>
      </c>
      <c r="B121" t="str">
        <f t="shared" si="59"/>
        <v xml:space="preserve">Műszaki diagnosztika II. - Nemes Márk (web) </v>
      </c>
      <c r="C121" t="str">
        <f t="shared" si="60"/>
        <v>4049121</v>
      </c>
      <c r="D121" t="str">
        <f t="shared" si="61"/>
        <v>Műszaki diagnosztika II. - Nemes Márk (web) 14</v>
      </c>
      <c r="E121" t="str">
        <f t="shared" si="62"/>
        <v>Nemes Márk9121</v>
      </c>
      <c r="F121" t="str">
        <f t="shared" si="63"/>
        <v>Műszaki diagnosztika II. (Tb. 404, web)</v>
      </c>
      <c r="G121" t="str">
        <f t="shared" si="64"/>
        <v/>
      </c>
      <c r="H121" t="str">
        <f t="shared" si="65"/>
        <v/>
      </c>
      <c r="I121" t="str">
        <f t="shared" si="66"/>
        <v/>
      </c>
      <c r="J121" t="str">
        <f t="shared" si="67"/>
        <v/>
      </c>
      <c r="K121" t="str">
        <f t="shared" si="68"/>
        <v/>
      </c>
      <c r="L121" t="str">
        <f t="shared" si="69"/>
        <v/>
      </c>
      <c r="M121" t="str">
        <f t="shared" si="70"/>
        <v/>
      </c>
      <c r="N121" t="str">
        <f t="shared" si="71"/>
        <v/>
      </c>
      <c r="O121" t="str">
        <f t="shared" si="72"/>
        <v/>
      </c>
      <c r="P121" t="str">
        <f t="shared" si="73"/>
        <v/>
      </c>
      <c r="Q121" t="str">
        <f t="shared" si="74"/>
        <v/>
      </c>
      <c r="R121" t="str">
        <f t="shared" si="75"/>
        <v/>
      </c>
      <c r="S121" t="str">
        <f t="shared" si="76"/>
        <v/>
      </c>
      <c r="T121" t="str">
        <f t="shared" si="77"/>
        <v/>
      </c>
      <c r="U121" t="str">
        <f t="shared" si="78"/>
        <v/>
      </c>
      <c r="V121" t="str">
        <f t="shared" si="79"/>
        <v/>
      </c>
      <c r="W121" t="str">
        <f t="shared" si="80"/>
        <v/>
      </c>
      <c r="X121" t="str">
        <f t="shared" si="81"/>
        <v/>
      </c>
      <c r="Y121" t="str">
        <f t="shared" si="82"/>
        <v/>
      </c>
      <c r="Z121" t="str">
        <f t="shared" si="83"/>
        <v/>
      </c>
      <c r="AA121" t="str">
        <f t="shared" si="84"/>
        <v>Műszaki diagnosztika II. (, web)</v>
      </c>
      <c r="AB121" t="str">
        <f t="shared" si="85"/>
        <v/>
      </c>
      <c r="AC121" t="str">
        <f t="shared" si="86"/>
        <v/>
      </c>
      <c r="AD121" t="str">
        <f t="shared" si="87"/>
        <v/>
      </c>
      <c r="AE121" t="str">
        <f t="shared" si="88"/>
        <v/>
      </c>
      <c r="AF121" t="str">
        <f t="shared" si="89"/>
        <v/>
      </c>
      <c r="AG121" t="str">
        <f t="shared" si="90"/>
        <v/>
      </c>
      <c r="AH121" t="str">
        <f t="shared" si="91"/>
        <v/>
      </c>
      <c r="AI121" t="str">
        <f t="shared" si="92"/>
        <v/>
      </c>
      <c r="AJ121" t="str">
        <f t="shared" si="93"/>
        <v/>
      </c>
      <c r="AK121" t="str">
        <f t="shared" si="94"/>
        <v/>
      </c>
      <c r="AL121" t="str">
        <f t="shared" si="95"/>
        <v/>
      </c>
      <c r="AM121" t="str">
        <f t="shared" si="96"/>
        <v/>
      </c>
      <c r="AN121" t="str">
        <f t="shared" si="97"/>
        <v/>
      </c>
      <c r="AO121" t="str">
        <f t="shared" si="98"/>
        <v/>
      </c>
      <c r="AP121" t="str">
        <f t="shared" si="99"/>
        <v/>
      </c>
      <c r="AQ121" t="str">
        <f t="shared" si="100"/>
        <v/>
      </c>
      <c r="AR121" t="str">
        <f t="shared" si="101"/>
        <v/>
      </c>
      <c r="AS121" t="str">
        <f t="shared" si="102"/>
        <v/>
      </c>
      <c r="AT121" t="str">
        <f t="shared" si="103"/>
        <v/>
      </c>
      <c r="AU121" t="str">
        <f t="shared" si="104"/>
        <v/>
      </c>
      <c r="AV121" t="str">
        <f t="shared" si="105"/>
        <v/>
      </c>
      <c r="AW121" t="str">
        <f t="shared" si="106"/>
        <v/>
      </c>
      <c r="AX121" t="str">
        <f t="shared" si="107"/>
        <v/>
      </c>
      <c r="AY121" t="str">
        <f t="shared" si="108"/>
        <v/>
      </c>
      <c r="AZ121" t="str">
        <f t="shared" si="109"/>
        <v/>
      </c>
      <c r="BA121" t="str">
        <f t="shared" si="110"/>
        <v/>
      </c>
      <c r="BB121" t="str">
        <f t="shared" si="111"/>
        <v>9121</v>
      </c>
      <c r="BC121" t="str">
        <f t="shared" si="112"/>
        <v/>
      </c>
      <c r="BD121" t="str">
        <f t="shared" si="113"/>
        <v/>
      </c>
      <c r="BE121" t="str">
        <f t="shared" si="114"/>
        <v>Műszaki diagnosztika II. (404, web)</v>
      </c>
      <c r="BF121" s="2">
        <v>912</v>
      </c>
      <c r="BG121" s="2">
        <v>1</v>
      </c>
      <c r="BH121" s="18">
        <f>VLOOKUP(BF121,segéd!$F$9:$G$41,2,FALSE)</f>
        <v>46277</v>
      </c>
      <c r="BI121" s="2" t="str">
        <f>VLOOKUP(BG121,segéd!$F$1:$G$7,2,FALSE)</f>
        <v>8.00-9.30</v>
      </c>
      <c r="BJ121" t="s">
        <v>526</v>
      </c>
      <c r="BK121" s="20" t="s">
        <v>542</v>
      </c>
      <c r="BL121" t="s">
        <v>191</v>
      </c>
      <c r="BM121" s="2"/>
      <c r="BN121" s="2">
        <v>404</v>
      </c>
      <c r="BO121" s="2" t="s">
        <v>117</v>
      </c>
      <c r="BP121" s="33" t="s">
        <v>640</v>
      </c>
      <c r="BQ121" s="2">
        <f t="shared" si="115"/>
        <v>14</v>
      </c>
      <c r="BR121" s="2" t="str">
        <f>IF(BM121="","",IFERROR(VLOOKUP(BJ121,segéd!T:U,2,FALSE),"x"))</f>
        <v/>
      </c>
      <c r="BS121" s="2">
        <f>IF(BN121="","",IFERROR(VLOOKUP(BJ121,segéd!O:P,2,FALSE),"x"))</f>
        <v>14</v>
      </c>
      <c r="BU121" s="2"/>
      <c r="BV121" s="2"/>
      <c r="DN121" s="2">
        <v>8</v>
      </c>
    </row>
    <row r="122" spans="1:120" ht="15" customHeight="1" x14ac:dyDescent="0.3">
      <c r="A122" t="str">
        <f t="shared" si="58"/>
        <v>9121</v>
      </c>
      <c r="B122" t="str">
        <f t="shared" si="59"/>
        <v xml:space="preserve">Nemzetközi gazd. ism. - Juhász Krisztina (web) </v>
      </c>
      <c r="C122" t="str">
        <f t="shared" si="60"/>
        <v>2149121</v>
      </c>
      <c r="D122" t="str">
        <f t="shared" si="61"/>
        <v>Nemzetközi gazd. ism. - Juhász Krisztina (web) 44</v>
      </c>
      <c r="E122" t="str">
        <f t="shared" si="62"/>
        <v>Juhász Krisztina9121</v>
      </c>
      <c r="F122" t="str">
        <f t="shared" si="63"/>
        <v>Nemzetközi gazd. ism. (Tb. 214, web)</v>
      </c>
      <c r="G122" t="str">
        <f t="shared" si="64"/>
        <v/>
      </c>
      <c r="H122" t="str">
        <f t="shared" si="65"/>
        <v/>
      </c>
      <c r="I122" t="str">
        <f t="shared" si="66"/>
        <v/>
      </c>
      <c r="J122" t="str">
        <f t="shared" si="67"/>
        <v/>
      </c>
      <c r="K122" t="str">
        <f t="shared" si="68"/>
        <v/>
      </c>
      <c r="L122" t="str">
        <f t="shared" si="69"/>
        <v/>
      </c>
      <c r="M122" t="str">
        <f t="shared" si="70"/>
        <v/>
      </c>
      <c r="N122" t="str">
        <f t="shared" si="71"/>
        <v/>
      </c>
      <c r="O122" t="str">
        <f t="shared" si="72"/>
        <v/>
      </c>
      <c r="P122" t="str">
        <f t="shared" si="73"/>
        <v/>
      </c>
      <c r="Q122" t="str">
        <f t="shared" si="74"/>
        <v/>
      </c>
      <c r="R122" t="str">
        <f t="shared" si="75"/>
        <v/>
      </c>
      <c r="S122" t="str">
        <f t="shared" si="76"/>
        <v/>
      </c>
      <c r="T122" t="str">
        <f t="shared" si="77"/>
        <v/>
      </c>
      <c r="U122" t="str">
        <f t="shared" si="78"/>
        <v/>
      </c>
      <c r="V122" t="str">
        <f t="shared" si="79"/>
        <v/>
      </c>
      <c r="W122" t="str">
        <f t="shared" si="80"/>
        <v/>
      </c>
      <c r="X122" t="str">
        <f t="shared" si="81"/>
        <v/>
      </c>
      <c r="Y122" t="str">
        <f t="shared" si="82"/>
        <v/>
      </c>
      <c r="Z122" t="str">
        <f t="shared" si="83"/>
        <v/>
      </c>
      <c r="AA122" t="str">
        <f t="shared" si="84"/>
        <v>Nemzetközi gazd. ism. (, web)</v>
      </c>
      <c r="AB122" t="str">
        <f t="shared" si="85"/>
        <v/>
      </c>
      <c r="AC122" t="str">
        <f t="shared" si="86"/>
        <v/>
      </c>
      <c r="AD122" t="str">
        <f t="shared" si="87"/>
        <v/>
      </c>
      <c r="AE122" t="str">
        <f t="shared" si="88"/>
        <v/>
      </c>
      <c r="AF122" t="str">
        <f t="shared" si="89"/>
        <v/>
      </c>
      <c r="AG122" t="str">
        <f t="shared" si="90"/>
        <v/>
      </c>
      <c r="AH122" t="str">
        <f t="shared" si="91"/>
        <v>9121</v>
      </c>
      <c r="AI122" t="str">
        <f t="shared" si="92"/>
        <v>9121</v>
      </c>
      <c r="AJ122" t="str">
        <f t="shared" si="93"/>
        <v/>
      </c>
      <c r="AK122" t="str">
        <f t="shared" si="94"/>
        <v/>
      </c>
      <c r="AL122" t="str">
        <f t="shared" si="95"/>
        <v/>
      </c>
      <c r="AM122" t="str">
        <f t="shared" si="96"/>
        <v/>
      </c>
      <c r="AN122" t="str">
        <f t="shared" si="97"/>
        <v/>
      </c>
      <c r="AO122" t="str">
        <f t="shared" si="98"/>
        <v/>
      </c>
      <c r="AP122" t="str">
        <f t="shared" si="99"/>
        <v/>
      </c>
      <c r="AQ122" t="str">
        <f t="shared" si="100"/>
        <v/>
      </c>
      <c r="AR122" t="str">
        <f t="shared" si="101"/>
        <v/>
      </c>
      <c r="AS122" t="str">
        <f t="shared" si="102"/>
        <v/>
      </c>
      <c r="AT122" t="str">
        <f t="shared" si="103"/>
        <v/>
      </c>
      <c r="AU122" t="str">
        <f t="shared" si="104"/>
        <v/>
      </c>
      <c r="AV122" t="str">
        <f t="shared" si="105"/>
        <v/>
      </c>
      <c r="AW122" t="str">
        <f t="shared" si="106"/>
        <v/>
      </c>
      <c r="AX122" t="str">
        <f t="shared" si="107"/>
        <v/>
      </c>
      <c r="AY122" t="str">
        <f t="shared" si="108"/>
        <v/>
      </c>
      <c r="AZ122" t="str">
        <f t="shared" si="109"/>
        <v/>
      </c>
      <c r="BA122" t="str">
        <f t="shared" si="110"/>
        <v/>
      </c>
      <c r="BB122" t="str">
        <f t="shared" si="111"/>
        <v/>
      </c>
      <c r="BC122" t="str">
        <f t="shared" si="112"/>
        <v/>
      </c>
      <c r="BD122" t="str">
        <f t="shared" si="113"/>
        <v/>
      </c>
      <c r="BE122" t="str">
        <f t="shared" si="114"/>
        <v>Nemzetközi gazd. ism. (214, web)</v>
      </c>
      <c r="BF122" s="2">
        <v>912</v>
      </c>
      <c r="BG122" s="2">
        <v>1</v>
      </c>
      <c r="BH122" s="18">
        <f>VLOOKUP(BF122,segéd!$F$9:$G$41,2,FALSE)</f>
        <v>46277</v>
      </c>
      <c r="BI122" s="2" t="str">
        <f>VLOOKUP(BG122,segéd!$F$1:$G$7,2,FALSE)</f>
        <v>8.00-9.30</v>
      </c>
      <c r="BJ122" t="s">
        <v>115</v>
      </c>
      <c r="BK122" s="20" t="s">
        <v>32</v>
      </c>
      <c r="BL122" t="s">
        <v>191</v>
      </c>
      <c r="BM122" s="2"/>
      <c r="BN122" s="2">
        <v>214</v>
      </c>
      <c r="BO122" s="2" t="s">
        <v>117</v>
      </c>
      <c r="BP122" s="33" t="s">
        <v>641</v>
      </c>
      <c r="BQ122" s="2">
        <f t="shared" si="115"/>
        <v>44</v>
      </c>
      <c r="BR122" s="2" t="str">
        <f>IF(BM122="","",IFERROR(VLOOKUP(BJ122,segéd!T:U,2,FALSE),"x"))</f>
        <v/>
      </c>
      <c r="BS122" s="2">
        <f>IF(BN122="","",IFERROR(VLOOKUP(BJ122,segéd!O:P,2,FALSE),"x"))</f>
        <v>44</v>
      </c>
      <c r="BT122" s="2"/>
      <c r="BU122" s="2"/>
      <c r="BV122" s="2"/>
      <c r="BX122" s="2"/>
      <c r="CQ122" s="2"/>
      <c r="CR122" s="2"/>
      <c r="CT122" s="2">
        <v>31</v>
      </c>
      <c r="CU122" s="2">
        <v>25</v>
      </c>
    </row>
    <row r="123" spans="1:120" ht="15" customHeight="1" x14ac:dyDescent="0.3">
      <c r="A123" t="str">
        <f t="shared" si="58"/>
        <v>2059121</v>
      </c>
      <c r="B123" t="str">
        <f t="shared" si="59"/>
        <v>Nemzetközi turizmusföldrajz - Köbli Ádám (web) 7</v>
      </c>
      <c r="C123" t="str">
        <f t="shared" si="60"/>
        <v>9121</v>
      </c>
      <c r="D123" t="str">
        <f t="shared" si="61"/>
        <v xml:space="preserve">Nemzetközi turizmusföldrajz - Köbli Ádám (web) </v>
      </c>
      <c r="E123" t="str">
        <f t="shared" si="62"/>
        <v>Köbli Ádám9121</v>
      </c>
      <c r="F123" t="str">
        <f t="shared" si="63"/>
        <v>Nemzetközi turizmusföldrajz (Bp. 205, web)</v>
      </c>
      <c r="G123" t="str">
        <f t="shared" si="64"/>
        <v/>
      </c>
      <c r="H123" t="str">
        <f t="shared" si="65"/>
        <v/>
      </c>
      <c r="I123" t="str">
        <f t="shared" si="66"/>
        <v/>
      </c>
      <c r="J123" t="str">
        <f t="shared" si="67"/>
        <v/>
      </c>
      <c r="K123" t="str">
        <f t="shared" si="68"/>
        <v/>
      </c>
      <c r="L123" t="str">
        <f t="shared" si="69"/>
        <v/>
      </c>
      <c r="M123" t="str">
        <f t="shared" si="70"/>
        <v/>
      </c>
      <c r="N123" t="str">
        <f t="shared" si="71"/>
        <v/>
      </c>
      <c r="O123" t="str">
        <f t="shared" si="72"/>
        <v/>
      </c>
      <c r="P123" t="str">
        <f t="shared" si="73"/>
        <v/>
      </c>
      <c r="Q123" t="str">
        <f t="shared" si="74"/>
        <v/>
      </c>
      <c r="R123" t="str">
        <f t="shared" si="75"/>
        <v/>
      </c>
      <c r="S123" t="str">
        <f t="shared" si="76"/>
        <v/>
      </c>
      <c r="T123" t="str">
        <f t="shared" si="77"/>
        <v/>
      </c>
      <c r="U123" t="str">
        <f t="shared" si="78"/>
        <v/>
      </c>
      <c r="V123" t="str">
        <f t="shared" si="79"/>
        <v/>
      </c>
      <c r="W123" t="str">
        <f t="shared" si="80"/>
        <v/>
      </c>
      <c r="X123" t="str">
        <f t="shared" si="81"/>
        <v/>
      </c>
      <c r="Y123" t="str">
        <f t="shared" si="82"/>
        <v/>
      </c>
      <c r="Z123" t="str">
        <f t="shared" si="83"/>
        <v>9121</v>
      </c>
      <c r="AA123" t="str">
        <f t="shared" si="84"/>
        <v>Nemzetközi turizmusföldrajz (205, web)</v>
      </c>
      <c r="AB123" t="str">
        <f t="shared" si="85"/>
        <v/>
      </c>
      <c r="AC123" t="str">
        <f t="shared" si="86"/>
        <v/>
      </c>
      <c r="AD123" t="str">
        <f t="shared" si="87"/>
        <v/>
      </c>
      <c r="AE123" t="str">
        <f t="shared" si="88"/>
        <v/>
      </c>
      <c r="AF123" t="str">
        <f t="shared" si="89"/>
        <v/>
      </c>
      <c r="AG123" t="str">
        <f t="shared" si="90"/>
        <v/>
      </c>
      <c r="AH123" t="str">
        <f t="shared" si="91"/>
        <v/>
      </c>
      <c r="AI123" t="str">
        <f t="shared" si="92"/>
        <v/>
      </c>
      <c r="AJ123" t="str">
        <f t="shared" si="93"/>
        <v/>
      </c>
      <c r="AK123" t="str">
        <f t="shared" si="94"/>
        <v/>
      </c>
      <c r="AL123" t="str">
        <f t="shared" si="95"/>
        <v/>
      </c>
      <c r="AM123" t="str">
        <f t="shared" si="96"/>
        <v/>
      </c>
      <c r="AN123" t="str">
        <f t="shared" si="97"/>
        <v/>
      </c>
      <c r="AO123" t="str">
        <f t="shared" si="98"/>
        <v/>
      </c>
      <c r="AP123" t="str">
        <f t="shared" si="99"/>
        <v/>
      </c>
      <c r="AQ123" t="str">
        <f t="shared" si="100"/>
        <v/>
      </c>
      <c r="AR123" t="str">
        <f t="shared" si="101"/>
        <v/>
      </c>
      <c r="AS123" t="str">
        <f t="shared" si="102"/>
        <v/>
      </c>
      <c r="AT123" t="str">
        <f t="shared" si="103"/>
        <v/>
      </c>
      <c r="AU123" t="str">
        <f t="shared" si="104"/>
        <v/>
      </c>
      <c r="AV123" t="str">
        <f t="shared" si="105"/>
        <v/>
      </c>
      <c r="AW123" t="str">
        <f t="shared" si="106"/>
        <v/>
      </c>
      <c r="AX123" t="str">
        <f t="shared" si="107"/>
        <v/>
      </c>
      <c r="AY123" t="str">
        <f t="shared" si="108"/>
        <v/>
      </c>
      <c r="AZ123" t="str">
        <f t="shared" si="109"/>
        <v/>
      </c>
      <c r="BA123" t="str">
        <f t="shared" si="110"/>
        <v/>
      </c>
      <c r="BB123" t="str">
        <f t="shared" si="111"/>
        <v/>
      </c>
      <c r="BC123" t="str">
        <f t="shared" si="112"/>
        <v/>
      </c>
      <c r="BD123" t="str">
        <f t="shared" si="113"/>
        <v/>
      </c>
      <c r="BE123" t="str">
        <f t="shared" si="114"/>
        <v>Nemzetközi turizmusföldrajz (, web)</v>
      </c>
      <c r="BF123" s="2">
        <v>912</v>
      </c>
      <c r="BG123" s="2">
        <v>1</v>
      </c>
      <c r="BH123" s="18">
        <f>VLOOKUP(BF123,segéd!$F$9:$G$41,2,FALSE)</f>
        <v>46277</v>
      </c>
      <c r="BI123" s="2" t="str">
        <f>VLOOKUP(BG123,segéd!$F$1:$G$7,2,FALSE)</f>
        <v>8.00-9.30</v>
      </c>
      <c r="BJ123" t="s">
        <v>520</v>
      </c>
      <c r="BK123" s="20" t="s">
        <v>133</v>
      </c>
      <c r="BL123" t="s">
        <v>194</v>
      </c>
      <c r="BM123" s="2">
        <v>205</v>
      </c>
      <c r="BO123" s="2" t="s">
        <v>117</v>
      </c>
      <c r="BP123" s="33" t="s">
        <v>642</v>
      </c>
      <c r="BQ123" s="2">
        <f t="shared" si="115"/>
        <v>7</v>
      </c>
      <c r="BR123" s="2">
        <f>IF(BM123="","",IFERROR(VLOOKUP(BJ123,segéd!T:U,2,FALSE),"x"))</f>
        <v>7</v>
      </c>
      <c r="BS123" s="2" t="str">
        <f>IF(BN123="","",IFERROR(VLOOKUP(BJ123,segéd!O:P,2,FALSE),"x"))</f>
        <v/>
      </c>
      <c r="BU123" s="2"/>
      <c r="BV123" s="2"/>
      <c r="BX123" s="2"/>
      <c r="CM123" s="2">
        <v>6</v>
      </c>
    </row>
    <row r="124" spans="1:120" ht="15" customHeight="1" x14ac:dyDescent="0.3">
      <c r="A124" t="str">
        <f t="shared" si="58"/>
        <v>9121</v>
      </c>
      <c r="B124" t="str">
        <f t="shared" si="59"/>
        <v xml:space="preserve">Robotszerkezetek és perifériák - Szilágyi Zoltán (web) </v>
      </c>
      <c r="C124" t="str">
        <f t="shared" si="60"/>
        <v>2129121</v>
      </c>
      <c r="D124" t="str">
        <f t="shared" si="61"/>
        <v>Robotszerkezetek és perifériák - Szilágyi Zoltán (web) 41</v>
      </c>
      <c r="E124" t="str">
        <f t="shared" si="62"/>
        <v>Szilágyi Zoltán9121</v>
      </c>
      <c r="F124" t="str">
        <f t="shared" si="63"/>
        <v>Robotszerkezetek és perifériák (Tb. 212, web)</v>
      </c>
      <c r="G124" t="str">
        <f t="shared" si="64"/>
        <v/>
      </c>
      <c r="H124" t="str">
        <f t="shared" si="65"/>
        <v/>
      </c>
      <c r="I124" t="str">
        <f t="shared" si="66"/>
        <v/>
      </c>
      <c r="J124" t="str">
        <f t="shared" si="67"/>
        <v/>
      </c>
      <c r="K124" t="str">
        <f t="shared" si="68"/>
        <v/>
      </c>
      <c r="L124" t="str">
        <f t="shared" si="69"/>
        <v/>
      </c>
      <c r="M124" t="str">
        <f t="shared" si="70"/>
        <v/>
      </c>
      <c r="N124" t="str">
        <f t="shared" si="71"/>
        <v/>
      </c>
      <c r="O124" t="str">
        <f t="shared" si="72"/>
        <v/>
      </c>
      <c r="P124" t="str">
        <f t="shared" si="73"/>
        <v/>
      </c>
      <c r="Q124" t="str">
        <f t="shared" si="74"/>
        <v/>
      </c>
      <c r="R124" t="str">
        <f t="shared" si="75"/>
        <v/>
      </c>
      <c r="S124" t="str">
        <f t="shared" si="76"/>
        <v/>
      </c>
      <c r="T124" t="str">
        <f t="shared" si="77"/>
        <v/>
      </c>
      <c r="U124" t="str">
        <f t="shared" si="78"/>
        <v/>
      </c>
      <c r="V124" t="str">
        <f t="shared" si="79"/>
        <v/>
      </c>
      <c r="W124" t="str">
        <f t="shared" si="80"/>
        <v/>
      </c>
      <c r="X124" t="str">
        <f t="shared" si="81"/>
        <v/>
      </c>
      <c r="Y124" t="str">
        <f t="shared" si="82"/>
        <v/>
      </c>
      <c r="Z124" t="str">
        <f t="shared" si="83"/>
        <v/>
      </c>
      <c r="AA124" t="str">
        <f t="shared" si="84"/>
        <v>Robotszerkezetek és perifériák (, web)</v>
      </c>
      <c r="AB124" t="str">
        <f t="shared" si="85"/>
        <v/>
      </c>
      <c r="AC124" t="str">
        <f t="shared" si="86"/>
        <v/>
      </c>
      <c r="AD124" t="str">
        <f t="shared" si="87"/>
        <v/>
      </c>
      <c r="AE124" t="str">
        <f t="shared" si="88"/>
        <v/>
      </c>
      <c r="AF124" t="str">
        <f t="shared" si="89"/>
        <v/>
      </c>
      <c r="AG124" t="str">
        <f t="shared" si="90"/>
        <v/>
      </c>
      <c r="AH124" t="str">
        <f t="shared" si="91"/>
        <v/>
      </c>
      <c r="AI124" t="str">
        <f t="shared" si="92"/>
        <v/>
      </c>
      <c r="AJ124" t="str">
        <f t="shared" si="93"/>
        <v/>
      </c>
      <c r="AK124" t="str">
        <f t="shared" si="94"/>
        <v/>
      </c>
      <c r="AL124" t="str">
        <f t="shared" si="95"/>
        <v/>
      </c>
      <c r="AM124" t="str">
        <f t="shared" si="96"/>
        <v/>
      </c>
      <c r="AN124" t="str">
        <f t="shared" si="97"/>
        <v/>
      </c>
      <c r="AO124" t="str">
        <f t="shared" si="98"/>
        <v/>
      </c>
      <c r="AP124" t="str">
        <f t="shared" si="99"/>
        <v/>
      </c>
      <c r="AQ124" t="str">
        <f t="shared" si="100"/>
        <v/>
      </c>
      <c r="AR124" t="str">
        <f t="shared" si="101"/>
        <v/>
      </c>
      <c r="AS124" t="str">
        <f t="shared" si="102"/>
        <v/>
      </c>
      <c r="AT124" t="str">
        <f t="shared" si="103"/>
        <v/>
      </c>
      <c r="AU124" t="str">
        <f t="shared" si="104"/>
        <v/>
      </c>
      <c r="AV124" t="str">
        <f t="shared" si="105"/>
        <v/>
      </c>
      <c r="AW124" t="str">
        <f t="shared" si="106"/>
        <v/>
      </c>
      <c r="AX124" t="str">
        <f t="shared" si="107"/>
        <v/>
      </c>
      <c r="AY124" t="str">
        <f t="shared" si="108"/>
        <v/>
      </c>
      <c r="AZ124" t="str">
        <f t="shared" si="109"/>
        <v/>
      </c>
      <c r="BA124" t="str">
        <f t="shared" si="110"/>
        <v/>
      </c>
      <c r="BB124" t="str">
        <f t="shared" si="111"/>
        <v/>
      </c>
      <c r="BC124" t="str">
        <f t="shared" si="112"/>
        <v/>
      </c>
      <c r="BD124" t="str">
        <f t="shared" si="113"/>
        <v>9121</v>
      </c>
      <c r="BE124" t="str">
        <f t="shared" si="114"/>
        <v>Robotszerkezetek és perifériák (212, web)</v>
      </c>
      <c r="BF124" s="2">
        <v>912</v>
      </c>
      <c r="BG124" s="2">
        <v>1</v>
      </c>
      <c r="BH124" s="18">
        <f>VLOOKUP(BF124,segéd!$F$9:$G$41,2,FALSE)</f>
        <v>46277</v>
      </c>
      <c r="BI124" s="2" t="str">
        <f>VLOOKUP(BG124,segéd!$F$1:$G$7,2,FALSE)</f>
        <v>8.00-9.30</v>
      </c>
      <c r="BJ124" t="s">
        <v>525</v>
      </c>
      <c r="BK124" s="20" t="s">
        <v>218</v>
      </c>
      <c r="BL124" t="s">
        <v>191</v>
      </c>
      <c r="BM124" s="2"/>
      <c r="BN124" s="2">
        <v>212</v>
      </c>
      <c r="BO124" s="2" t="s">
        <v>117</v>
      </c>
      <c r="BP124" s="33" t="s">
        <v>643</v>
      </c>
      <c r="BQ124" s="2">
        <f t="shared" si="115"/>
        <v>41</v>
      </c>
      <c r="BR124" s="2" t="str">
        <f>IF(BM124="","",IFERROR(VLOOKUP(BJ124,segéd!T:U,2,FALSE),"x"))</f>
        <v/>
      </c>
      <c r="BS124" s="2">
        <f>IF(BN124="","",IFERROR(VLOOKUP(BJ124,segéd!O:P,2,FALSE),"x"))</f>
        <v>41</v>
      </c>
      <c r="BU124" s="2"/>
      <c r="BV124" s="2"/>
      <c r="DP124" s="2">
        <v>32</v>
      </c>
    </row>
    <row r="125" spans="1:120" ht="15" customHeight="1" x14ac:dyDescent="0.3">
      <c r="A125" t="str">
        <f t="shared" si="58"/>
        <v>2089121</v>
      </c>
      <c r="B125" t="str">
        <f t="shared" si="59"/>
        <v>Statisztika II. - Piroska László (web) 45</v>
      </c>
      <c r="C125" t="str">
        <f t="shared" si="60"/>
        <v>9121</v>
      </c>
      <c r="D125" t="str">
        <f t="shared" si="61"/>
        <v xml:space="preserve">Statisztika II. - Piroska László (web) </v>
      </c>
      <c r="E125" t="str">
        <f t="shared" si="62"/>
        <v>Piroska László9121</v>
      </c>
      <c r="F125" t="str">
        <f t="shared" si="63"/>
        <v>Statisztika II. (Bp. 208, web)</v>
      </c>
      <c r="G125" t="str">
        <f t="shared" si="64"/>
        <v/>
      </c>
      <c r="H125" t="str">
        <f t="shared" si="65"/>
        <v/>
      </c>
      <c r="I125" t="str">
        <f t="shared" si="66"/>
        <v/>
      </c>
      <c r="J125" t="str">
        <f t="shared" si="67"/>
        <v/>
      </c>
      <c r="K125" t="str">
        <f t="shared" si="68"/>
        <v/>
      </c>
      <c r="L125" t="str">
        <f t="shared" si="69"/>
        <v/>
      </c>
      <c r="M125" t="str">
        <f t="shared" si="70"/>
        <v>9121</v>
      </c>
      <c r="N125" t="str">
        <f t="shared" si="71"/>
        <v>9121</v>
      </c>
      <c r="O125" t="str">
        <f t="shared" si="72"/>
        <v>9121</v>
      </c>
      <c r="P125" t="str">
        <f t="shared" si="73"/>
        <v/>
      </c>
      <c r="Q125" t="str">
        <f t="shared" si="74"/>
        <v/>
      </c>
      <c r="R125" t="str">
        <f t="shared" si="75"/>
        <v/>
      </c>
      <c r="S125" t="str">
        <f t="shared" si="76"/>
        <v/>
      </c>
      <c r="T125" t="str">
        <f t="shared" si="77"/>
        <v/>
      </c>
      <c r="U125" t="str">
        <f t="shared" si="78"/>
        <v/>
      </c>
      <c r="V125" t="str">
        <f t="shared" si="79"/>
        <v/>
      </c>
      <c r="W125" t="str">
        <f t="shared" si="80"/>
        <v/>
      </c>
      <c r="X125" t="str">
        <f t="shared" si="81"/>
        <v/>
      </c>
      <c r="Y125" t="str">
        <f t="shared" si="82"/>
        <v/>
      </c>
      <c r="Z125" t="str">
        <f t="shared" si="83"/>
        <v/>
      </c>
      <c r="AA125" t="str">
        <f t="shared" si="84"/>
        <v>Statisztika II. (208, web)</v>
      </c>
      <c r="AB125" t="str">
        <f t="shared" si="85"/>
        <v/>
      </c>
      <c r="AC125" t="str">
        <f t="shared" si="86"/>
        <v/>
      </c>
      <c r="AD125" t="str">
        <f t="shared" si="87"/>
        <v/>
      </c>
      <c r="AE125" t="str">
        <f t="shared" si="88"/>
        <v/>
      </c>
      <c r="AF125" t="str">
        <f t="shared" si="89"/>
        <v/>
      </c>
      <c r="AG125" t="str">
        <f t="shared" si="90"/>
        <v/>
      </c>
      <c r="AH125" t="str">
        <f t="shared" si="91"/>
        <v/>
      </c>
      <c r="AI125" t="str">
        <f t="shared" si="92"/>
        <v/>
      </c>
      <c r="AJ125" t="str">
        <f t="shared" si="93"/>
        <v/>
      </c>
      <c r="AK125" t="str">
        <f t="shared" si="94"/>
        <v/>
      </c>
      <c r="AL125" t="str">
        <f t="shared" si="95"/>
        <v/>
      </c>
      <c r="AM125" t="str">
        <f t="shared" si="96"/>
        <v/>
      </c>
      <c r="AN125" t="str">
        <f t="shared" si="97"/>
        <v/>
      </c>
      <c r="AO125" t="str">
        <f t="shared" si="98"/>
        <v/>
      </c>
      <c r="AP125" t="str">
        <f t="shared" si="99"/>
        <v/>
      </c>
      <c r="AQ125" t="str">
        <f t="shared" si="100"/>
        <v/>
      </c>
      <c r="AR125" t="str">
        <f t="shared" si="101"/>
        <v/>
      </c>
      <c r="AS125" t="str">
        <f t="shared" si="102"/>
        <v/>
      </c>
      <c r="AT125" t="str">
        <f t="shared" si="103"/>
        <v/>
      </c>
      <c r="AU125" t="str">
        <f t="shared" si="104"/>
        <v/>
      </c>
      <c r="AV125" t="str">
        <f t="shared" si="105"/>
        <v/>
      </c>
      <c r="AW125" t="str">
        <f t="shared" si="106"/>
        <v/>
      </c>
      <c r="AX125" t="str">
        <f t="shared" si="107"/>
        <v/>
      </c>
      <c r="AY125" t="str">
        <f t="shared" si="108"/>
        <v/>
      </c>
      <c r="AZ125" t="str">
        <f t="shared" si="109"/>
        <v/>
      </c>
      <c r="BA125" t="str">
        <f t="shared" si="110"/>
        <v/>
      </c>
      <c r="BB125" t="str">
        <f t="shared" si="111"/>
        <v/>
      </c>
      <c r="BC125" t="str">
        <f t="shared" si="112"/>
        <v/>
      </c>
      <c r="BD125" t="str">
        <f t="shared" si="113"/>
        <v/>
      </c>
      <c r="BE125" t="str">
        <f t="shared" si="114"/>
        <v>Statisztika II. (, web)</v>
      </c>
      <c r="BF125" s="2">
        <v>912</v>
      </c>
      <c r="BG125" s="2">
        <v>1</v>
      </c>
      <c r="BH125" s="18">
        <f>VLOOKUP(BF125,segéd!$F$9:$G$41,2,FALSE)</f>
        <v>46277</v>
      </c>
      <c r="BI125" s="2" t="str">
        <f>VLOOKUP(BG125,segéd!$F$1:$G$7,2,FALSE)</f>
        <v>8.00-9.30</v>
      </c>
      <c r="BJ125" t="s">
        <v>31</v>
      </c>
      <c r="BK125" s="20" t="s">
        <v>36</v>
      </c>
      <c r="BL125" t="s">
        <v>194</v>
      </c>
      <c r="BM125" s="2">
        <v>208</v>
      </c>
      <c r="BO125" s="2" t="s">
        <v>117</v>
      </c>
      <c r="BP125" s="33" t="s">
        <v>731</v>
      </c>
      <c r="BQ125" s="2">
        <f t="shared" si="115"/>
        <v>45</v>
      </c>
      <c r="BR125" s="2">
        <f>IF(BM125="","",IFERROR(VLOOKUP(BJ125,segéd!T:U,2,FALSE),"x"))</f>
        <v>45</v>
      </c>
      <c r="BS125" s="2" t="str">
        <f>IF(BN125="","",IFERROR(VLOOKUP(BJ125,segéd!O:P,2,FALSE),"x"))</f>
        <v/>
      </c>
      <c r="BT125" s="2"/>
      <c r="BU125" s="2"/>
      <c r="BV125" s="2"/>
      <c r="BX125" s="2"/>
      <c r="BZ125" s="2">
        <v>15</v>
      </c>
      <c r="CA125" s="2">
        <v>37</v>
      </c>
      <c r="CB125" s="2">
        <v>8</v>
      </c>
      <c r="CQ125" s="2"/>
      <c r="CR125" s="2"/>
    </row>
    <row r="126" spans="1:120" ht="15" customHeight="1" x14ac:dyDescent="0.3">
      <c r="A126" t="str">
        <f t="shared" si="58"/>
        <v>9121</v>
      </c>
      <c r="B126" t="str">
        <f t="shared" si="59"/>
        <v xml:space="preserve">Statisztikai folyamatirányítás - Szamosi Barna (web) </v>
      </c>
      <c r="C126" t="str">
        <f t="shared" si="60"/>
        <v>4039121</v>
      </c>
      <c r="D126" t="str">
        <f t="shared" si="61"/>
        <v>Statisztikai folyamatirányítás - Szamosi Barna (web) 12</v>
      </c>
      <c r="E126" t="str">
        <f t="shared" si="62"/>
        <v>Szamosi Barna9121</v>
      </c>
      <c r="F126" t="str">
        <f t="shared" si="63"/>
        <v>Statisztikai folyamatirányítás (Tb. 403, web)</v>
      </c>
      <c r="G126" t="str">
        <f t="shared" si="64"/>
        <v/>
      </c>
      <c r="H126" t="str">
        <f t="shared" si="65"/>
        <v/>
      </c>
      <c r="I126" t="str">
        <f t="shared" si="66"/>
        <v/>
      </c>
      <c r="J126" t="str">
        <f t="shared" si="67"/>
        <v/>
      </c>
      <c r="K126" t="str">
        <f t="shared" si="68"/>
        <v/>
      </c>
      <c r="L126" t="str">
        <f t="shared" si="69"/>
        <v/>
      </c>
      <c r="M126" t="str">
        <f t="shared" si="70"/>
        <v/>
      </c>
      <c r="N126" t="str">
        <f t="shared" si="71"/>
        <v/>
      </c>
      <c r="O126" t="str">
        <f t="shared" si="72"/>
        <v/>
      </c>
      <c r="P126" t="str">
        <f t="shared" si="73"/>
        <v/>
      </c>
      <c r="Q126" t="str">
        <f t="shared" si="74"/>
        <v/>
      </c>
      <c r="R126" t="str">
        <f t="shared" si="75"/>
        <v/>
      </c>
      <c r="S126" t="str">
        <f t="shared" si="76"/>
        <v/>
      </c>
      <c r="T126" t="str">
        <f t="shared" si="77"/>
        <v/>
      </c>
      <c r="U126" t="str">
        <f t="shared" si="78"/>
        <v/>
      </c>
      <c r="V126" t="str">
        <f t="shared" si="79"/>
        <v/>
      </c>
      <c r="W126" t="str">
        <f t="shared" si="80"/>
        <v/>
      </c>
      <c r="X126" t="str">
        <f t="shared" si="81"/>
        <v/>
      </c>
      <c r="Y126" t="str">
        <f t="shared" si="82"/>
        <v/>
      </c>
      <c r="Z126" t="str">
        <f t="shared" si="83"/>
        <v/>
      </c>
      <c r="AA126" t="str">
        <f t="shared" si="84"/>
        <v>Statisztikai folyamatirányítás (, web)</v>
      </c>
      <c r="AB126" t="str">
        <f t="shared" si="85"/>
        <v/>
      </c>
      <c r="AC126" t="str">
        <f t="shared" si="86"/>
        <v/>
      </c>
      <c r="AD126" t="str">
        <f t="shared" si="87"/>
        <v/>
      </c>
      <c r="AE126" t="str">
        <f t="shared" si="88"/>
        <v/>
      </c>
      <c r="AF126" t="str">
        <f t="shared" si="89"/>
        <v/>
      </c>
      <c r="AG126" t="str">
        <f t="shared" si="90"/>
        <v/>
      </c>
      <c r="AH126" t="str">
        <f t="shared" si="91"/>
        <v/>
      </c>
      <c r="AI126" t="str">
        <f t="shared" si="92"/>
        <v/>
      </c>
      <c r="AJ126" t="str">
        <f t="shared" si="93"/>
        <v/>
      </c>
      <c r="AK126" t="str">
        <f t="shared" si="94"/>
        <v/>
      </c>
      <c r="AL126" t="str">
        <f t="shared" si="95"/>
        <v/>
      </c>
      <c r="AM126" t="str">
        <f t="shared" si="96"/>
        <v/>
      </c>
      <c r="AN126" t="str">
        <f t="shared" si="97"/>
        <v/>
      </c>
      <c r="AO126" t="str">
        <f t="shared" si="98"/>
        <v/>
      </c>
      <c r="AP126" t="str">
        <f t="shared" si="99"/>
        <v/>
      </c>
      <c r="AQ126" t="str">
        <f t="shared" si="100"/>
        <v/>
      </c>
      <c r="AR126" t="str">
        <f t="shared" si="101"/>
        <v/>
      </c>
      <c r="AS126" t="str">
        <f t="shared" si="102"/>
        <v/>
      </c>
      <c r="AT126" t="str">
        <f t="shared" si="103"/>
        <v/>
      </c>
      <c r="AU126" t="str">
        <f t="shared" si="104"/>
        <v/>
      </c>
      <c r="AV126" t="str">
        <f t="shared" si="105"/>
        <v>9121</v>
      </c>
      <c r="AW126" t="str">
        <f t="shared" si="106"/>
        <v/>
      </c>
      <c r="AX126" t="str">
        <f t="shared" si="107"/>
        <v/>
      </c>
      <c r="AY126" t="str">
        <f t="shared" si="108"/>
        <v/>
      </c>
      <c r="AZ126" t="str">
        <f t="shared" si="109"/>
        <v/>
      </c>
      <c r="BA126" t="str">
        <f t="shared" si="110"/>
        <v/>
      </c>
      <c r="BB126" t="str">
        <f t="shared" si="111"/>
        <v/>
      </c>
      <c r="BC126" t="str">
        <f t="shared" si="112"/>
        <v/>
      </c>
      <c r="BD126" t="str">
        <f t="shared" si="113"/>
        <v/>
      </c>
      <c r="BE126" t="str">
        <f t="shared" si="114"/>
        <v>Statisztikai folyamatirányítás (403, web)</v>
      </c>
      <c r="BF126" s="2">
        <v>912</v>
      </c>
      <c r="BG126" s="2">
        <v>1</v>
      </c>
      <c r="BH126" s="18">
        <f>VLOOKUP(BF126,segéd!$F$9:$G$41,2,FALSE)</f>
        <v>46277</v>
      </c>
      <c r="BI126" s="2" t="str">
        <f>VLOOKUP(BG126,segéd!$F$1:$G$7,2,FALSE)</f>
        <v>8.00-9.30</v>
      </c>
      <c r="BJ126" t="s">
        <v>401</v>
      </c>
      <c r="BK126" s="20" t="s">
        <v>318</v>
      </c>
      <c r="BL126" t="s">
        <v>191</v>
      </c>
      <c r="BM126" s="2"/>
      <c r="BN126" s="2">
        <v>403</v>
      </c>
      <c r="BO126" s="2" t="s">
        <v>117</v>
      </c>
      <c r="BP126" s="33" t="s">
        <v>644</v>
      </c>
      <c r="BQ126" s="2">
        <f t="shared" si="115"/>
        <v>12</v>
      </c>
      <c r="BR126" s="2" t="str">
        <f>IF(BM126="","",IFERROR(VLOOKUP(BJ126,segéd!T:U,2,FALSE),"x"))</f>
        <v/>
      </c>
      <c r="BS126" s="2">
        <f>IF(BN126="","",IFERROR(VLOOKUP(BJ126,segéd!O:P,2,FALSE),"x"))</f>
        <v>12</v>
      </c>
      <c r="BU126" s="2"/>
      <c r="BV126" s="2"/>
      <c r="DH126" s="2">
        <v>13</v>
      </c>
    </row>
    <row r="127" spans="1:120" ht="15" customHeight="1" x14ac:dyDescent="0.3">
      <c r="A127" t="str">
        <f t="shared" si="58"/>
        <v>9121</v>
      </c>
      <c r="B127" t="str">
        <f t="shared" si="59"/>
        <v xml:space="preserve">Számvitel III. - Labossa Ildikó (web) </v>
      </c>
      <c r="C127" t="str">
        <f t="shared" si="60"/>
        <v>2169121</v>
      </c>
      <c r="D127" t="str">
        <f t="shared" si="61"/>
        <v>Számvitel III. - Labossa Ildikó (web) 24</v>
      </c>
      <c r="E127" t="str">
        <f t="shared" si="62"/>
        <v>Labossa Ildikó9121</v>
      </c>
      <c r="F127" t="str">
        <f t="shared" si="63"/>
        <v>Számvitel III. (Tb. 216, web)</v>
      </c>
      <c r="G127" t="str">
        <f t="shared" si="64"/>
        <v/>
      </c>
      <c r="H127" t="str">
        <f t="shared" si="65"/>
        <v/>
      </c>
      <c r="I127" t="str">
        <f t="shared" si="66"/>
        <v/>
      </c>
      <c r="J127" t="str">
        <f t="shared" si="67"/>
        <v/>
      </c>
      <c r="K127" t="str">
        <f t="shared" si="68"/>
        <v/>
      </c>
      <c r="L127" t="str">
        <f t="shared" si="69"/>
        <v/>
      </c>
      <c r="M127" t="str">
        <f t="shared" si="70"/>
        <v/>
      </c>
      <c r="N127" t="str">
        <f t="shared" si="71"/>
        <v/>
      </c>
      <c r="O127" t="str">
        <f t="shared" si="72"/>
        <v/>
      </c>
      <c r="P127" t="str">
        <f t="shared" si="73"/>
        <v/>
      </c>
      <c r="Q127" t="str">
        <f t="shared" si="74"/>
        <v/>
      </c>
      <c r="R127" t="str">
        <f t="shared" si="75"/>
        <v/>
      </c>
      <c r="S127" t="str">
        <f t="shared" si="76"/>
        <v/>
      </c>
      <c r="T127" t="str">
        <f t="shared" si="77"/>
        <v/>
      </c>
      <c r="U127" t="str">
        <f t="shared" si="78"/>
        <v/>
      </c>
      <c r="V127" t="str">
        <f t="shared" si="79"/>
        <v/>
      </c>
      <c r="W127" t="str">
        <f t="shared" si="80"/>
        <v/>
      </c>
      <c r="X127" t="str">
        <f t="shared" si="81"/>
        <v/>
      </c>
      <c r="Y127" t="str">
        <f t="shared" si="82"/>
        <v/>
      </c>
      <c r="Z127" t="str">
        <f t="shared" si="83"/>
        <v/>
      </c>
      <c r="AA127" t="str">
        <f t="shared" si="84"/>
        <v>Számvitel III. (, web)</v>
      </c>
      <c r="AB127" t="str">
        <f t="shared" si="85"/>
        <v/>
      </c>
      <c r="AC127" t="str">
        <f t="shared" si="86"/>
        <v/>
      </c>
      <c r="AD127" t="str">
        <f t="shared" si="87"/>
        <v/>
      </c>
      <c r="AE127" t="str">
        <f t="shared" si="88"/>
        <v/>
      </c>
      <c r="AF127" t="str">
        <f t="shared" si="89"/>
        <v/>
      </c>
      <c r="AG127" t="str">
        <f t="shared" si="90"/>
        <v/>
      </c>
      <c r="AH127" t="str">
        <f t="shared" si="91"/>
        <v/>
      </c>
      <c r="AI127" t="str">
        <f t="shared" si="92"/>
        <v/>
      </c>
      <c r="AJ127" t="str">
        <f t="shared" si="93"/>
        <v/>
      </c>
      <c r="AK127" t="str">
        <f t="shared" si="94"/>
        <v/>
      </c>
      <c r="AL127" t="str">
        <f t="shared" si="95"/>
        <v/>
      </c>
      <c r="AM127" t="str">
        <f t="shared" si="96"/>
        <v/>
      </c>
      <c r="AN127" t="str">
        <f t="shared" si="97"/>
        <v>9121</v>
      </c>
      <c r="AO127" t="str">
        <f t="shared" si="98"/>
        <v>9121</v>
      </c>
      <c r="AP127" t="str">
        <f t="shared" si="99"/>
        <v>9121</v>
      </c>
      <c r="AQ127" t="str">
        <f t="shared" si="100"/>
        <v/>
      </c>
      <c r="AR127" t="str">
        <f t="shared" si="101"/>
        <v/>
      </c>
      <c r="AS127" t="str">
        <f t="shared" si="102"/>
        <v/>
      </c>
      <c r="AT127" t="str">
        <f t="shared" si="103"/>
        <v/>
      </c>
      <c r="AU127" t="str">
        <f t="shared" si="104"/>
        <v/>
      </c>
      <c r="AV127" t="str">
        <f t="shared" si="105"/>
        <v/>
      </c>
      <c r="AW127" t="str">
        <f t="shared" si="106"/>
        <v/>
      </c>
      <c r="AX127" t="str">
        <f t="shared" si="107"/>
        <v/>
      </c>
      <c r="AY127" t="str">
        <f t="shared" si="108"/>
        <v/>
      </c>
      <c r="AZ127" t="str">
        <f t="shared" si="109"/>
        <v/>
      </c>
      <c r="BA127" t="str">
        <f t="shared" si="110"/>
        <v/>
      </c>
      <c r="BB127" t="str">
        <f t="shared" si="111"/>
        <v/>
      </c>
      <c r="BC127" t="str">
        <f t="shared" si="112"/>
        <v/>
      </c>
      <c r="BD127" t="str">
        <f t="shared" si="113"/>
        <v/>
      </c>
      <c r="BE127" t="str">
        <f t="shared" si="114"/>
        <v>Számvitel III. (216, web)</v>
      </c>
      <c r="BF127" s="2">
        <v>912</v>
      </c>
      <c r="BG127" s="2">
        <v>1</v>
      </c>
      <c r="BH127" s="18">
        <f>VLOOKUP(BF127,segéd!$F$9:$G$41,2,FALSE)</f>
        <v>46277</v>
      </c>
      <c r="BI127" s="2" t="str">
        <f>VLOOKUP(BG127,segéd!$F$1:$G$7,2,FALSE)</f>
        <v>8.00-9.30</v>
      </c>
      <c r="BJ127" t="s">
        <v>93</v>
      </c>
      <c r="BK127" s="20" t="s">
        <v>220</v>
      </c>
      <c r="BL127" t="s">
        <v>191</v>
      </c>
      <c r="BM127" s="2"/>
      <c r="BN127" s="2">
        <v>216</v>
      </c>
      <c r="BO127" s="2" t="s">
        <v>117</v>
      </c>
      <c r="BP127" s="33" t="s">
        <v>595</v>
      </c>
      <c r="BQ127" s="2">
        <f t="shared" si="115"/>
        <v>24</v>
      </c>
      <c r="BR127" s="2" t="str">
        <f>IF(BM127="","",IFERROR(VLOOKUP(BJ127,segéd!T:U,2,FALSE),"x"))</f>
        <v/>
      </c>
      <c r="BS127" s="2">
        <f>IF(BN127="","",IFERROR(VLOOKUP(BJ127,segéd!O:P,2,FALSE),"x"))</f>
        <v>24</v>
      </c>
      <c r="BT127" s="2"/>
      <c r="BU127" s="2"/>
      <c r="BV127" s="2"/>
      <c r="BX127" s="2"/>
      <c r="CQ127" s="2"/>
      <c r="CR127" s="2"/>
      <c r="CZ127" s="2">
        <v>3</v>
      </c>
      <c r="DA127" s="2">
        <v>7</v>
      </c>
      <c r="DB127" s="2">
        <v>8</v>
      </c>
    </row>
    <row r="128" spans="1:120" ht="15" customHeight="1" x14ac:dyDescent="0.3">
      <c r="A128" t="str">
        <f t="shared" si="58"/>
        <v>2149121</v>
      </c>
      <c r="B128" t="str">
        <f t="shared" si="59"/>
        <v>Számvitel III. - Péter Sára (web) 24</v>
      </c>
      <c r="C128" t="str">
        <f t="shared" si="60"/>
        <v>9121</v>
      </c>
      <c r="D128" t="str">
        <f t="shared" si="61"/>
        <v xml:space="preserve">Számvitel III. - Péter Sára (web) </v>
      </c>
      <c r="E128" t="str">
        <f t="shared" si="62"/>
        <v>Péter Sára9121</v>
      </c>
      <c r="F128" t="str">
        <f t="shared" si="63"/>
        <v>Számvitel III. (Bp. 214, web)</v>
      </c>
      <c r="G128" t="str">
        <f t="shared" si="64"/>
        <v/>
      </c>
      <c r="H128" t="str">
        <f t="shared" si="65"/>
        <v/>
      </c>
      <c r="I128" t="str">
        <f t="shared" si="66"/>
        <v/>
      </c>
      <c r="J128" t="str">
        <f t="shared" si="67"/>
        <v/>
      </c>
      <c r="K128" t="str">
        <f t="shared" si="68"/>
        <v/>
      </c>
      <c r="L128" t="str">
        <f t="shared" si="69"/>
        <v/>
      </c>
      <c r="M128" t="str">
        <f t="shared" si="70"/>
        <v/>
      </c>
      <c r="N128" t="str">
        <f t="shared" si="71"/>
        <v/>
      </c>
      <c r="O128" t="str">
        <f t="shared" si="72"/>
        <v/>
      </c>
      <c r="P128" t="str">
        <f t="shared" si="73"/>
        <v/>
      </c>
      <c r="Q128" t="str">
        <f t="shared" si="74"/>
        <v/>
      </c>
      <c r="R128" t="str">
        <f t="shared" si="75"/>
        <v/>
      </c>
      <c r="S128" t="str">
        <f t="shared" si="76"/>
        <v/>
      </c>
      <c r="T128" t="str">
        <f t="shared" si="77"/>
        <v>9121</v>
      </c>
      <c r="U128" t="str">
        <f t="shared" si="78"/>
        <v>9121</v>
      </c>
      <c r="V128" t="str">
        <f t="shared" si="79"/>
        <v>9121</v>
      </c>
      <c r="W128" t="str">
        <f t="shared" si="80"/>
        <v/>
      </c>
      <c r="X128" t="str">
        <f t="shared" si="81"/>
        <v/>
      </c>
      <c r="Y128" t="str">
        <f t="shared" si="82"/>
        <v/>
      </c>
      <c r="Z128" t="str">
        <f t="shared" si="83"/>
        <v/>
      </c>
      <c r="AA128" t="str">
        <f t="shared" si="84"/>
        <v>Számvitel III. (214, web)</v>
      </c>
      <c r="AB128" t="str">
        <f t="shared" si="85"/>
        <v/>
      </c>
      <c r="AC128" t="str">
        <f t="shared" si="86"/>
        <v/>
      </c>
      <c r="AD128" t="str">
        <f t="shared" si="87"/>
        <v/>
      </c>
      <c r="AE128" t="str">
        <f t="shared" si="88"/>
        <v/>
      </c>
      <c r="AF128" t="str">
        <f t="shared" si="89"/>
        <v/>
      </c>
      <c r="AG128" t="str">
        <f t="shared" si="90"/>
        <v/>
      </c>
      <c r="AH128" t="str">
        <f t="shared" si="91"/>
        <v/>
      </c>
      <c r="AI128" t="str">
        <f t="shared" si="92"/>
        <v/>
      </c>
      <c r="AJ128" t="str">
        <f t="shared" si="93"/>
        <v/>
      </c>
      <c r="AK128" t="str">
        <f t="shared" si="94"/>
        <v/>
      </c>
      <c r="AL128" t="str">
        <f t="shared" si="95"/>
        <v/>
      </c>
      <c r="AM128" t="str">
        <f t="shared" si="96"/>
        <v/>
      </c>
      <c r="AN128" t="str">
        <f t="shared" si="97"/>
        <v/>
      </c>
      <c r="AO128" t="str">
        <f t="shared" si="98"/>
        <v/>
      </c>
      <c r="AP128" t="str">
        <f t="shared" si="99"/>
        <v/>
      </c>
      <c r="AQ128" t="str">
        <f t="shared" si="100"/>
        <v/>
      </c>
      <c r="AR128" t="str">
        <f t="shared" si="101"/>
        <v/>
      </c>
      <c r="AS128" t="str">
        <f t="shared" si="102"/>
        <v/>
      </c>
      <c r="AT128" t="str">
        <f t="shared" si="103"/>
        <v/>
      </c>
      <c r="AU128" t="str">
        <f t="shared" si="104"/>
        <v/>
      </c>
      <c r="AV128" t="str">
        <f t="shared" si="105"/>
        <v/>
      </c>
      <c r="AW128" t="str">
        <f t="shared" si="106"/>
        <v/>
      </c>
      <c r="AX128" t="str">
        <f t="shared" si="107"/>
        <v/>
      </c>
      <c r="AY128" t="str">
        <f t="shared" si="108"/>
        <v/>
      </c>
      <c r="AZ128" t="str">
        <f t="shared" si="109"/>
        <v/>
      </c>
      <c r="BA128" t="str">
        <f t="shared" si="110"/>
        <v/>
      </c>
      <c r="BB128" t="str">
        <f t="shared" si="111"/>
        <v/>
      </c>
      <c r="BC128" t="str">
        <f t="shared" si="112"/>
        <v/>
      </c>
      <c r="BD128" t="str">
        <f t="shared" si="113"/>
        <v/>
      </c>
      <c r="BE128" t="str">
        <f t="shared" si="114"/>
        <v>Számvitel III. (, web)</v>
      </c>
      <c r="BF128" s="2">
        <v>912</v>
      </c>
      <c r="BG128" s="2">
        <v>1</v>
      </c>
      <c r="BH128" s="18">
        <f>VLOOKUP(BF128,segéd!$F$9:$G$41,2,FALSE)</f>
        <v>46277</v>
      </c>
      <c r="BI128" s="2" t="str">
        <f>VLOOKUP(BG128,segéd!$F$1:$G$7,2,FALSE)</f>
        <v>8.00-9.30</v>
      </c>
      <c r="BJ128" t="s">
        <v>93</v>
      </c>
      <c r="BK128" s="20" t="s">
        <v>305</v>
      </c>
      <c r="BL128" t="s">
        <v>194</v>
      </c>
      <c r="BM128" s="2">
        <v>214</v>
      </c>
      <c r="BO128" s="2" t="s">
        <v>117</v>
      </c>
      <c r="BP128" s="33" t="s">
        <v>733</v>
      </c>
      <c r="BQ128" s="2">
        <f t="shared" si="115"/>
        <v>24</v>
      </c>
      <c r="BR128" s="2">
        <f>IF(BM128="","",IFERROR(VLOOKUP(BJ128,segéd!T:U,2,FALSE),"x"))</f>
        <v>24</v>
      </c>
      <c r="BS128" s="2" t="str">
        <f>IF(BN128="","",IFERROR(VLOOKUP(BJ128,segéd!O:P,2,FALSE),"x"))</f>
        <v/>
      </c>
      <c r="BT128" s="2"/>
      <c r="BU128" s="2"/>
      <c r="BV128" s="2"/>
      <c r="BX128" s="2"/>
      <c r="CG128" s="2">
        <v>6</v>
      </c>
      <c r="CH128" s="2">
        <v>6</v>
      </c>
      <c r="CI128" s="2">
        <v>7</v>
      </c>
      <c r="CQ128" s="2"/>
      <c r="CR128" s="2"/>
    </row>
    <row r="129" spans="1:118" ht="15" customHeight="1" x14ac:dyDescent="0.3">
      <c r="A129" t="str">
        <f t="shared" si="58"/>
        <v>9121</v>
      </c>
      <c r="B129" t="str">
        <f t="shared" si="59"/>
        <v xml:space="preserve">Villamos hajtások - Varga István (web) </v>
      </c>
      <c r="C129" t="str">
        <f t="shared" si="60"/>
        <v>69121</v>
      </c>
      <c r="D129" t="str">
        <f t="shared" si="61"/>
        <v>Villamos hajtások - Varga István (web) 13</v>
      </c>
      <c r="E129" t="str">
        <f t="shared" si="62"/>
        <v>Varga István9121</v>
      </c>
      <c r="F129" t="str">
        <f t="shared" si="63"/>
        <v>Villamos hajtások (Tb. 6, web)</v>
      </c>
      <c r="G129" t="str">
        <f t="shared" si="64"/>
        <v/>
      </c>
      <c r="H129" t="str">
        <f t="shared" si="65"/>
        <v/>
      </c>
      <c r="I129" t="str">
        <f t="shared" si="66"/>
        <v/>
      </c>
      <c r="J129" t="str">
        <f t="shared" si="67"/>
        <v/>
      </c>
      <c r="K129" t="str">
        <f t="shared" si="68"/>
        <v/>
      </c>
      <c r="L129" t="str">
        <f t="shared" si="69"/>
        <v/>
      </c>
      <c r="M129" t="str">
        <f t="shared" si="70"/>
        <v/>
      </c>
      <c r="N129" t="str">
        <f t="shared" si="71"/>
        <v/>
      </c>
      <c r="O129" t="str">
        <f t="shared" si="72"/>
        <v/>
      </c>
      <c r="P129" t="str">
        <f t="shared" si="73"/>
        <v/>
      </c>
      <c r="Q129" t="str">
        <f t="shared" si="74"/>
        <v/>
      </c>
      <c r="R129" t="str">
        <f t="shared" si="75"/>
        <v/>
      </c>
      <c r="S129" t="str">
        <f t="shared" si="76"/>
        <v/>
      </c>
      <c r="T129" t="str">
        <f t="shared" si="77"/>
        <v/>
      </c>
      <c r="U129" t="str">
        <f t="shared" si="78"/>
        <v/>
      </c>
      <c r="V129" t="str">
        <f t="shared" si="79"/>
        <v/>
      </c>
      <c r="W129" t="str">
        <f t="shared" si="80"/>
        <v/>
      </c>
      <c r="X129" t="str">
        <f t="shared" si="81"/>
        <v/>
      </c>
      <c r="Y129" t="str">
        <f t="shared" si="82"/>
        <v/>
      </c>
      <c r="Z129" t="str">
        <f t="shared" si="83"/>
        <v/>
      </c>
      <c r="AA129" t="str">
        <f t="shared" si="84"/>
        <v>Villamos hajtások (, web)</v>
      </c>
      <c r="AB129" t="str">
        <f t="shared" si="85"/>
        <v/>
      </c>
      <c r="AC129" t="str">
        <f t="shared" si="86"/>
        <v/>
      </c>
      <c r="AD129" t="str">
        <f t="shared" si="87"/>
        <v/>
      </c>
      <c r="AE129" t="str">
        <f t="shared" si="88"/>
        <v/>
      </c>
      <c r="AF129" t="str">
        <f t="shared" si="89"/>
        <v/>
      </c>
      <c r="AG129" t="str">
        <f t="shared" si="90"/>
        <v/>
      </c>
      <c r="AH129" t="str">
        <f t="shared" si="91"/>
        <v/>
      </c>
      <c r="AI129" t="str">
        <f t="shared" si="92"/>
        <v/>
      </c>
      <c r="AJ129" t="str">
        <f t="shared" si="93"/>
        <v/>
      </c>
      <c r="AK129" t="str">
        <f t="shared" si="94"/>
        <v/>
      </c>
      <c r="AL129" t="str">
        <f t="shared" si="95"/>
        <v/>
      </c>
      <c r="AM129" t="str">
        <f t="shared" si="96"/>
        <v/>
      </c>
      <c r="AN129" t="str">
        <f t="shared" si="97"/>
        <v/>
      </c>
      <c r="AO129" t="str">
        <f t="shared" si="98"/>
        <v/>
      </c>
      <c r="AP129" t="str">
        <f t="shared" si="99"/>
        <v/>
      </c>
      <c r="AQ129" t="str">
        <f t="shared" si="100"/>
        <v/>
      </c>
      <c r="AR129" t="str">
        <f t="shared" si="101"/>
        <v/>
      </c>
      <c r="AS129" t="str">
        <f t="shared" si="102"/>
        <v/>
      </c>
      <c r="AT129" t="str">
        <f t="shared" si="103"/>
        <v/>
      </c>
      <c r="AU129" t="str">
        <f t="shared" si="104"/>
        <v/>
      </c>
      <c r="AV129" t="str">
        <f t="shared" si="105"/>
        <v/>
      </c>
      <c r="AW129" t="str">
        <f t="shared" si="106"/>
        <v>9121</v>
      </c>
      <c r="AX129" t="str">
        <f t="shared" si="107"/>
        <v/>
      </c>
      <c r="AY129" t="str">
        <f t="shared" si="108"/>
        <v/>
      </c>
      <c r="AZ129" t="str">
        <f t="shared" si="109"/>
        <v/>
      </c>
      <c r="BA129" t="str">
        <f t="shared" si="110"/>
        <v/>
      </c>
      <c r="BB129" t="str">
        <f t="shared" si="111"/>
        <v/>
      </c>
      <c r="BC129" t="str">
        <f t="shared" si="112"/>
        <v/>
      </c>
      <c r="BD129" t="str">
        <f t="shared" si="113"/>
        <v/>
      </c>
      <c r="BE129" t="str">
        <f t="shared" si="114"/>
        <v>Villamos hajtások (6, web)</v>
      </c>
      <c r="BF129" s="2">
        <v>912</v>
      </c>
      <c r="BG129" s="2">
        <v>1</v>
      </c>
      <c r="BH129" s="18">
        <f>VLOOKUP(BF129,segéd!$F$9:$G$41,2,FALSE)</f>
        <v>46277</v>
      </c>
      <c r="BI129" s="2" t="str">
        <f>VLOOKUP(BG129,segéd!$F$1:$G$7,2,FALSE)</f>
        <v>8.00-9.30</v>
      </c>
      <c r="BJ129" t="s">
        <v>404</v>
      </c>
      <c r="BK129" s="20" t="s">
        <v>278</v>
      </c>
      <c r="BL129" t="s">
        <v>191</v>
      </c>
      <c r="BM129" s="2"/>
      <c r="BN129" s="2">
        <v>6</v>
      </c>
      <c r="BO129" s="2" t="s">
        <v>117</v>
      </c>
      <c r="BP129" s="33" t="s">
        <v>645</v>
      </c>
      <c r="BQ129" s="2">
        <f t="shared" si="115"/>
        <v>13</v>
      </c>
      <c r="BR129" s="2" t="str">
        <f>IF(BM129="","",IFERROR(VLOOKUP(BJ129,segéd!T:U,2,FALSE),"x"))</f>
        <v/>
      </c>
      <c r="BS129" s="2">
        <f>IF(BN129="","",IFERROR(VLOOKUP(BJ129,segéd!O:P,2,FALSE),"x"))</f>
        <v>13</v>
      </c>
      <c r="BU129" s="2"/>
      <c r="BV129" s="2"/>
      <c r="DI129" s="2">
        <v>14</v>
      </c>
    </row>
    <row r="130" spans="1:118" ht="15" customHeight="1" x14ac:dyDescent="0.3">
      <c r="A130" t="str">
        <f t="shared" si="58"/>
        <v>9122</v>
      </c>
      <c r="B130" t="str">
        <f t="shared" si="59"/>
        <v xml:space="preserve">Adatbányászat, adatvizualizáció - Dobos Ádám (gépterem, web) </v>
      </c>
      <c r="C130" t="str">
        <f t="shared" si="60"/>
        <v>39122</v>
      </c>
      <c r="D130" t="str">
        <f t="shared" si="61"/>
        <v>Adatbányászat, adatvizualizáció - Dobos Ádám (gépterem, web) 7</v>
      </c>
      <c r="E130" t="str">
        <f t="shared" si="62"/>
        <v>Dobos Ádám9122</v>
      </c>
      <c r="F130" t="str">
        <f t="shared" si="63"/>
        <v>Adatbányászat, adatvizualizáció (Tb. 3, gépterem, web)</v>
      </c>
      <c r="G130" t="str">
        <f t="shared" si="64"/>
        <v/>
      </c>
      <c r="H130" t="str">
        <f t="shared" si="65"/>
        <v/>
      </c>
      <c r="I130" t="str">
        <f t="shared" si="66"/>
        <v/>
      </c>
      <c r="J130" t="str">
        <f t="shared" si="67"/>
        <v/>
      </c>
      <c r="K130" t="str">
        <f t="shared" si="68"/>
        <v/>
      </c>
      <c r="L130" t="str">
        <f t="shared" si="69"/>
        <v/>
      </c>
      <c r="M130" t="str">
        <f t="shared" si="70"/>
        <v/>
      </c>
      <c r="N130" t="str">
        <f t="shared" si="71"/>
        <v/>
      </c>
      <c r="O130" t="str">
        <f t="shared" si="72"/>
        <v/>
      </c>
      <c r="P130" t="str">
        <f t="shared" si="73"/>
        <v/>
      </c>
      <c r="Q130" t="str">
        <f t="shared" si="74"/>
        <v/>
      </c>
      <c r="R130" t="str">
        <f t="shared" si="75"/>
        <v/>
      </c>
      <c r="S130" t="str">
        <f t="shared" si="76"/>
        <v/>
      </c>
      <c r="T130" t="str">
        <f t="shared" si="77"/>
        <v/>
      </c>
      <c r="U130" t="str">
        <f t="shared" si="78"/>
        <v/>
      </c>
      <c r="V130" t="str">
        <f t="shared" si="79"/>
        <v/>
      </c>
      <c r="W130" t="str">
        <f t="shared" si="80"/>
        <v/>
      </c>
      <c r="X130" t="str">
        <f t="shared" si="81"/>
        <v/>
      </c>
      <c r="Y130" t="str">
        <f t="shared" si="82"/>
        <v/>
      </c>
      <c r="Z130" t="str">
        <f t="shared" si="83"/>
        <v/>
      </c>
      <c r="AA130" t="str">
        <f t="shared" si="84"/>
        <v>Adatbányászat, adatvizualizáció (, gépterem, web)</v>
      </c>
      <c r="AB130" t="str">
        <f t="shared" si="85"/>
        <v/>
      </c>
      <c r="AC130" t="str">
        <f t="shared" si="86"/>
        <v/>
      </c>
      <c r="AD130" t="str">
        <f t="shared" si="87"/>
        <v/>
      </c>
      <c r="AE130" t="str">
        <f t="shared" si="88"/>
        <v/>
      </c>
      <c r="AF130" t="str">
        <f t="shared" si="89"/>
        <v/>
      </c>
      <c r="AG130" t="str">
        <f t="shared" si="90"/>
        <v>9122</v>
      </c>
      <c r="AH130" t="str">
        <f t="shared" si="91"/>
        <v/>
      </c>
      <c r="AI130" t="str">
        <f t="shared" si="92"/>
        <v/>
      </c>
      <c r="AJ130" t="str">
        <f t="shared" si="93"/>
        <v/>
      </c>
      <c r="AK130" t="str">
        <f t="shared" si="94"/>
        <v/>
      </c>
      <c r="AL130" t="str">
        <f t="shared" si="95"/>
        <v/>
      </c>
      <c r="AM130" t="str">
        <f t="shared" si="96"/>
        <v/>
      </c>
      <c r="AN130" t="str">
        <f t="shared" si="97"/>
        <v/>
      </c>
      <c r="AO130" t="str">
        <f t="shared" si="98"/>
        <v/>
      </c>
      <c r="AP130" t="str">
        <f t="shared" si="99"/>
        <v/>
      </c>
      <c r="AQ130" t="str">
        <f t="shared" si="100"/>
        <v/>
      </c>
      <c r="AR130" t="str">
        <f t="shared" si="101"/>
        <v/>
      </c>
      <c r="AS130" t="str">
        <f t="shared" si="102"/>
        <v/>
      </c>
      <c r="AT130" t="str">
        <f t="shared" si="103"/>
        <v/>
      </c>
      <c r="AU130" t="str">
        <f t="shared" si="104"/>
        <v/>
      </c>
      <c r="AV130" t="str">
        <f t="shared" si="105"/>
        <v/>
      </c>
      <c r="AW130" t="str">
        <f t="shared" si="106"/>
        <v/>
      </c>
      <c r="AX130" t="str">
        <f t="shared" si="107"/>
        <v/>
      </c>
      <c r="AY130" t="str">
        <f t="shared" si="108"/>
        <v/>
      </c>
      <c r="AZ130" t="str">
        <f t="shared" si="109"/>
        <v/>
      </c>
      <c r="BA130" t="str">
        <f t="shared" si="110"/>
        <v/>
      </c>
      <c r="BB130" t="str">
        <f t="shared" si="111"/>
        <v/>
      </c>
      <c r="BC130" t="str">
        <f t="shared" si="112"/>
        <v/>
      </c>
      <c r="BD130" t="str">
        <f t="shared" si="113"/>
        <v/>
      </c>
      <c r="BE130" t="str">
        <f t="shared" si="114"/>
        <v>Adatbányászat, adatvizualizáció (3, gépterem, web)</v>
      </c>
      <c r="BF130" s="2">
        <v>912</v>
      </c>
      <c r="BG130" s="2">
        <v>2</v>
      </c>
      <c r="BH130" s="18">
        <f>VLOOKUP(BF130,segéd!$F$9:$G$41,2,FALSE)</f>
        <v>46277</v>
      </c>
      <c r="BI130" s="2" t="str">
        <f>VLOOKUP(BG130,segéd!$F$1:$G$7,2,FALSE)</f>
        <v>9.45-11.15</v>
      </c>
      <c r="BJ130" t="s">
        <v>151</v>
      </c>
      <c r="BK130" s="20" t="s">
        <v>276</v>
      </c>
      <c r="BL130" t="s">
        <v>190</v>
      </c>
      <c r="BM130" s="2"/>
      <c r="BN130" s="2">
        <v>3</v>
      </c>
      <c r="BO130" s="2" t="s">
        <v>216</v>
      </c>
      <c r="BP130" s="33" t="s">
        <v>631</v>
      </c>
      <c r="BQ130" s="2">
        <f t="shared" si="115"/>
        <v>7</v>
      </c>
      <c r="BR130" s="2" t="str">
        <f>IF(BM130="","",IFERROR(VLOOKUP(BJ130,segéd!T:U,2,FALSE),"x"))</f>
        <v/>
      </c>
      <c r="BS130" s="2">
        <f>IF(BN130="","",IFERROR(VLOOKUP(BJ130,segéd!O:P,2,FALSE),"x"))</f>
        <v>7</v>
      </c>
      <c r="BU130" s="2"/>
      <c r="BV130" s="2"/>
      <c r="CS130" s="2">
        <v>8</v>
      </c>
    </row>
    <row r="131" spans="1:118" ht="15" customHeight="1" x14ac:dyDescent="0.3">
      <c r="A131" t="str">
        <f t="shared" ref="A131:A194" si="116">CONCATENATE(BM131,BF131,BG131)</f>
        <v>2179122</v>
      </c>
      <c r="B131" t="str">
        <f t="shared" ref="B131:B194" si="117">CONCATENATE(BJ131," - ",BK131,IF(BO131="","",CONCATENATE(" (",BO131,")"))," ",BR131)</f>
        <v>Fenntarth. a projektmen. - Szabó Veronika Anna (otthonról web) 15</v>
      </c>
      <c r="C131" t="str">
        <f t="shared" ref="C131:C194" si="118">CONCATENATE(BN131,BF131,BG131)</f>
        <v>9122</v>
      </c>
      <c r="D131" t="str">
        <f t="shared" ref="D131:D194" si="119">CONCATENATE(BJ131," - ",BK131,IF(BO131="","",CONCATENATE(" (",BO131,")"))," ",BS131)</f>
        <v xml:space="preserve">Fenntarth. a projektmen. - Szabó Veronika Anna (otthonról web) </v>
      </c>
      <c r="E131" t="str">
        <f t="shared" ref="E131:E194" si="120">CONCATENATE(BK131,BF131,BG131)</f>
        <v>Szabó Veronika Anna9122</v>
      </c>
      <c r="F131" t="str">
        <f t="shared" ref="F131:F194" si="121">CONCATENATE(BJ131," (",IF(OR(BM131="",BO131="Tb.-ről web"),"",CONCATENATE("Bp. ",BM131)),IF(OR(BN131="",BO131="Bp.-ről web"),"",CONCATENATE("Tb. ",BN131)),IF(BO131="","",CONCATENATE(", ",BO131)),")")</f>
        <v>Fenntarth. a projektmen. (Bp. 217, otthonról web)</v>
      </c>
      <c r="G131" t="str">
        <f t="shared" ref="G131:G194" si="122">IF(BT131="","",CONCATENATE($BF131,$BG131))</f>
        <v/>
      </c>
      <c r="H131" t="str">
        <f t="shared" ref="H131:H194" si="123">IF(BU131="","",CONCATENATE($BF131,$BG131))</f>
        <v/>
      </c>
      <c r="I131" t="str">
        <f t="shared" ref="I131:I194" si="124">IF(BV131="","",CONCATENATE($BF131,$BG131))</f>
        <v/>
      </c>
      <c r="J131" t="str">
        <f t="shared" ref="J131:J194" si="125">IF(BW131="","",CONCATENATE($BF131,$BG131))</f>
        <v/>
      </c>
      <c r="K131" t="str">
        <f t="shared" ref="K131:K194" si="126">IF(BX131="","",CONCATENATE($BF131,$BG131))</f>
        <v/>
      </c>
      <c r="L131" t="str">
        <f t="shared" ref="L131:L194" si="127">IF(BY131="","",CONCATENATE($BF131,$BG131))</f>
        <v/>
      </c>
      <c r="M131" t="str">
        <f t="shared" ref="M131:M194" si="128">IF(BZ131="","",CONCATENATE($BF131,$BG131))</f>
        <v/>
      </c>
      <c r="N131" t="str">
        <f t="shared" ref="N131:N194" si="129">IF(CA131="","",CONCATENATE($BF131,$BG131))</f>
        <v/>
      </c>
      <c r="O131" t="str">
        <f t="shared" ref="O131:O194" si="130">IF(CB131="","",CONCATENATE($BF131,$BG131))</f>
        <v/>
      </c>
      <c r="P131" t="str">
        <f t="shared" ref="P131:P194" si="131">IF(CC131="","",CONCATENATE($BF131,$BG131))</f>
        <v/>
      </c>
      <c r="Q131" t="str">
        <f t="shared" ref="Q131:Q194" si="132">IF(CD131="","",CONCATENATE($BF131,$BG131))</f>
        <v/>
      </c>
      <c r="R131" t="str">
        <f t="shared" ref="R131:R194" si="133">IF(CE131="","",CONCATENATE($BF131,$BG131))</f>
        <v/>
      </c>
      <c r="S131" t="str">
        <f t="shared" ref="S131:S194" si="134">IF(CF131="","",CONCATENATE($BF131,$BG131))</f>
        <v>9122</v>
      </c>
      <c r="T131" t="str">
        <f t="shared" ref="T131:T194" si="135">IF(CG131="","",CONCATENATE($BF131,$BG131))</f>
        <v/>
      </c>
      <c r="U131" t="str">
        <f t="shared" ref="U131:U194" si="136">IF(CH131="","",CONCATENATE($BF131,$BG131))</f>
        <v/>
      </c>
      <c r="V131" t="str">
        <f t="shared" ref="V131:V194" si="137">IF(CI131="","",CONCATENATE($BF131,$BG131))</f>
        <v/>
      </c>
      <c r="W131" t="str">
        <f t="shared" ref="W131:W194" si="138">IF(CJ131="","",CONCATENATE($BF131,$BG131))</f>
        <v/>
      </c>
      <c r="X131" t="str">
        <f t="shared" ref="X131:X194" si="139">IF(CK131="","",CONCATENATE($BF131,$BG131))</f>
        <v/>
      </c>
      <c r="Y131" t="str">
        <f t="shared" ref="Y131:Y194" si="140">IF(CL131="","",CONCATENATE($BF131,$BG131))</f>
        <v/>
      </c>
      <c r="Z131" t="str">
        <f t="shared" ref="Z131:Z194" si="141">IF(CM131="","",CONCATENATE($BF131,$BG131))</f>
        <v/>
      </c>
      <c r="AA131" t="str">
        <f t="shared" ref="AA131:AA194" si="142">CONCATENATE(BJ131," (",BM131,IF(BO131="","",CONCATENATE(", ",BO131)),")")</f>
        <v>Fenntarth. a projektmen. (217, otthonról web)</v>
      </c>
      <c r="AB131" t="str">
        <f t="shared" ref="AB131:AB194" si="143">IF(CN131="","",CONCATENATE($BF131,$BG131))</f>
        <v/>
      </c>
      <c r="AC131" t="str">
        <f t="shared" ref="AC131:AC194" si="144">IF(CO131="","",CONCATENATE($BF131,$BG131))</f>
        <v/>
      </c>
      <c r="AD131" t="str">
        <f t="shared" ref="AD131:AD194" si="145">IF(CP131="","",CONCATENATE($BF131,$BG131))</f>
        <v/>
      </c>
      <c r="AE131" t="str">
        <f t="shared" ref="AE131:AE194" si="146">IF(CQ131="","",CONCATENATE($BF131,$BG131))</f>
        <v/>
      </c>
      <c r="AF131" t="str">
        <f t="shared" ref="AF131:AF194" si="147">IF(CR131="","",CONCATENATE($BF131,$BG131))</f>
        <v/>
      </c>
      <c r="AG131" t="str">
        <f t="shared" ref="AG131:AG194" si="148">IF(CS131="","",CONCATENATE($BF131,$BG131))</f>
        <v/>
      </c>
      <c r="AH131" t="str">
        <f t="shared" ref="AH131:AH194" si="149">IF(CT131="","",CONCATENATE($BF131,$BG131))</f>
        <v/>
      </c>
      <c r="AI131" t="str">
        <f t="shared" ref="AI131:AI194" si="150">IF(CU131="","",CONCATENATE($BF131,$BG131))</f>
        <v/>
      </c>
      <c r="AJ131" t="str">
        <f t="shared" ref="AJ131:AJ194" si="151">IF(CV131="","",CONCATENATE($BF131,$BG131))</f>
        <v/>
      </c>
      <c r="AK131" t="str">
        <f t="shared" ref="AK131:AK194" si="152">IF(CW131="","",CONCATENATE($BF131,$BG131))</f>
        <v/>
      </c>
      <c r="AL131" t="str">
        <f t="shared" ref="AL131:AL194" si="153">IF(CX131="","",CONCATENATE($BF131,$BG131))</f>
        <v/>
      </c>
      <c r="AM131" t="str">
        <f t="shared" ref="AM131:AM194" si="154">IF(CY131="","",CONCATENATE($BF131,$BG131))</f>
        <v/>
      </c>
      <c r="AN131" t="str">
        <f t="shared" ref="AN131:AN194" si="155">IF(CZ131="","",CONCATENATE($BF131,$BG131))</f>
        <v/>
      </c>
      <c r="AO131" t="str">
        <f t="shared" ref="AO131:AO194" si="156">IF(DA131="","",CONCATENATE($BF131,$BG131))</f>
        <v/>
      </c>
      <c r="AP131" t="str">
        <f t="shared" ref="AP131:AP194" si="157">IF(DB131="","",CONCATENATE($BF131,$BG131))</f>
        <v/>
      </c>
      <c r="AQ131" t="str">
        <f t="shared" ref="AQ131:AQ194" si="158">IF(DC131="","",CONCATENATE($BF131,$BG131))</f>
        <v/>
      </c>
      <c r="AR131" t="str">
        <f t="shared" ref="AR131:AR194" si="159">IF(DD131="","",CONCATENATE($BF131,$BG131))</f>
        <v/>
      </c>
      <c r="AS131" t="str">
        <f t="shared" ref="AS131:AS194" si="160">IF(DE131="","",CONCATENATE($BF131,$BG131))</f>
        <v/>
      </c>
      <c r="AT131" t="str">
        <f t="shared" ref="AT131:AT194" si="161">IF(DF131="","",CONCATENATE($BF131,$BG131))</f>
        <v/>
      </c>
      <c r="AU131" t="str">
        <f t="shared" ref="AU131:AU194" si="162">IF(DG131="","",CONCATENATE($BF131,$BG131))</f>
        <v/>
      </c>
      <c r="AV131" t="str">
        <f t="shared" ref="AV131:AV194" si="163">IF(DH131="","",CONCATENATE($BF131,$BG131))</f>
        <v/>
      </c>
      <c r="AW131" t="str">
        <f t="shared" ref="AW131:AW194" si="164">IF(DI131="","",CONCATENATE($BF131,$BG131))</f>
        <v/>
      </c>
      <c r="AX131" t="str">
        <f t="shared" ref="AX131:AX194" si="165">IF(DJ131="","",CONCATENATE($BF131,$BG131))</f>
        <v/>
      </c>
      <c r="AY131" t="str">
        <f t="shared" ref="AY131:AY194" si="166">IF(DK131="","",CONCATENATE($BF131,$BG131))</f>
        <v/>
      </c>
      <c r="AZ131" t="str">
        <f t="shared" ref="AZ131:AZ194" si="167">IF(DL131="","",CONCATENATE($BF131,$BG131))</f>
        <v/>
      </c>
      <c r="BA131" t="str">
        <f t="shared" ref="BA131:BA194" si="168">IF(DM131="","",CONCATENATE($BF131,$BG131))</f>
        <v/>
      </c>
      <c r="BB131" t="str">
        <f t="shared" ref="BB131:BB194" si="169">IF(DN131="","",CONCATENATE($BF131,$BG131))</f>
        <v/>
      </c>
      <c r="BC131" t="str">
        <f t="shared" ref="BC131:BC194" si="170">IF(DO131="","",CONCATENATE($BF131,$BG131))</f>
        <v/>
      </c>
      <c r="BD131" t="str">
        <f t="shared" ref="BD131:BD194" si="171">IF(DP131="","",CONCATENATE($BF131,$BG131))</f>
        <v/>
      </c>
      <c r="BE131" t="str">
        <f t="shared" ref="BE131:BE194" si="172">CONCATENATE(BJ131," (",BN131,IF(BO131="","",CONCATENATE(", ",BO131)),")")</f>
        <v>Fenntarth. a projektmen. (, otthonról web)</v>
      </c>
      <c r="BF131" s="2">
        <v>912</v>
      </c>
      <c r="BG131" s="2">
        <v>2</v>
      </c>
      <c r="BH131" s="18">
        <f>VLOOKUP(BF131,segéd!$F$9:$G$41,2,FALSE)</f>
        <v>46277</v>
      </c>
      <c r="BI131" s="2" t="str">
        <f>VLOOKUP(BG131,segéd!$F$1:$G$7,2,FALSE)</f>
        <v>9.45-11.15</v>
      </c>
      <c r="BJ131" t="s">
        <v>527</v>
      </c>
      <c r="BK131" s="20" t="s">
        <v>539</v>
      </c>
      <c r="BL131" t="s">
        <v>206</v>
      </c>
      <c r="BM131" s="2">
        <v>217</v>
      </c>
      <c r="BO131" s="2" t="s">
        <v>423</v>
      </c>
      <c r="BP131" s="33" t="s">
        <v>632</v>
      </c>
      <c r="BQ131" s="2">
        <f t="shared" ref="BQ131:BQ194" si="173">IF(BR131="",0,BR131)+IF(BS131="",0,BS131)</f>
        <v>15</v>
      </c>
      <c r="BR131" s="2">
        <f>IF(BM131="","",IFERROR(VLOOKUP(BJ131,segéd!T:U,2,FALSE),"x"))</f>
        <v>15</v>
      </c>
      <c r="BS131" s="2" t="str">
        <f>IF(BN131="","",IFERROR(VLOOKUP(BJ131,segéd!O:P,2,FALSE),"x"))</f>
        <v/>
      </c>
      <c r="BT131" s="2"/>
      <c r="BU131" s="2"/>
      <c r="BV131" s="2"/>
      <c r="BX131" s="2"/>
      <c r="CF131" s="2">
        <v>11</v>
      </c>
      <c r="CQ131" s="2"/>
      <c r="CR131" s="2"/>
    </row>
    <row r="132" spans="1:118" ht="15" customHeight="1" x14ac:dyDescent="0.3">
      <c r="A132" t="str">
        <f t="shared" si="116"/>
        <v>9122</v>
      </c>
      <c r="B132" t="str">
        <f t="shared" si="117"/>
        <v xml:space="preserve">Folyamatok modellezése - Böcz Gábor (gépterem, web) </v>
      </c>
      <c r="C132" t="str">
        <f t="shared" si="118"/>
        <v>6059122</v>
      </c>
      <c r="D132" t="str">
        <f t="shared" si="119"/>
        <v>Folyamatok modellezése - Böcz Gábor (gépterem, web) 29</v>
      </c>
      <c r="E132" t="str">
        <f t="shared" si="120"/>
        <v>Böcz Gábor9122</v>
      </c>
      <c r="F132" t="str">
        <f t="shared" si="121"/>
        <v>Folyamatok modellezése (Tb. 605, gépterem, web)</v>
      </c>
      <c r="G132" t="str">
        <f t="shared" si="122"/>
        <v/>
      </c>
      <c r="H132" t="str">
        <f t="shared" si="123"/>
        <v/>
      </c>
      <c r="I132" t="str">
        <f t="shared" si="124"/>
        <v/>
      </c>
      <c r="J132" t="str">
        <f t="shared" si="125"/>
        <v/>
      </c>
      <c r="K132" t="str">
        <f t="shared" si="126"/>
        <v/>
      </c>
      <c r="L132" t="str">
        <f t="shared" si="127"/>
        <v/>
      </c>
      <c r="M132" t="str">
        <f t="shared" si="128"/>
        <v/>
      </c>
      <c r="N132" t="str">
        <f t="shared" si="129"/>
        <v/>
      </c>
      <c r="O132" t="str">
        <f t="shared" si="130"/>
        <v/>
      </c>
      <c r="P132" t="str">
        <f t="shared" si="131"/>
        <v/>
      </c>
      <c r="Q132" t="str">
        <f t="shared" si="132"/>
        <v/>
      </c>
      <c r="R132" t="str">
        <f t="shared" si="133"/>
        <v/>
      </c>
      <c r="S132" t="str">
        <f t="shared" si="134"/>
        <v/>
      </c>
      <c r="T132" t="str">
        <f t="shared" si="135"/>
        <v/>
      </c>
      <c r="U132" t="str">
        <f t="shared" si="136"/>
        <v/>
      </c>
      <c r="V132" t="str">
        <f t="shared" si="137"/>
        <v/>
      </c>
      <c r="W132" t="str">
        <f t="shared" si="138"/>
        <v/>
      </c>
      <c r="X132" t="str">
        <f t="shared" si="139"/>
        <v/>
      </c>
      <c r="Y132" t="str">
        <f t="shared" si="140"/>
        <v/>
      </c>
      <c r="Z132" t="str">
        <f t="shared" si="141"/>
        <v/>
      </c>
      <c r="AA132" t="str">
        <f t="shared" si="142"/>
        <v>Folyamatok modellezése (, gépterem, web)</v>
      </c>
      <c r="AB132" t="str">
        <f t="shared" si="143"/>
        <v/>
      </c>
      <c r="AC132" t="str">
        <f t="shared" si="144"/>
        <v/>
      </c>
      <c r="AD132" t="str">
        <f t="shared" si="145"/>
        <v/>
      </c>
      <c r="AE132" t="str">
        <f t="shared" si="146"/>
        <v/>
      </c>
      <c r="AF132" t="str">
        <f t="shared" si="147"/>
        <v/>
      </c>
      <c r="AG132" t="str">
        <f t="shared" si="148"/>
        <v/>
      </c>
      <c r="AH132" t="str">
        <f t="shared" si="149"/>
        <v/>
      </c>
      <c r="AI132" t="str">
        <f t="shared" si="150"/>
        <v/>
      </c>
      <c r="AJ132" t="str">
        <f t="shared" si="151"/>
        <v/>
      </c>
      <c r="AK132" t="str">
        <f t="shared" si="152"/>
        <v/>
      </c>
      <c r="AL132" t="str">
        <f t="shared" si="153"/>
        <v/>
      </c>
      <c r="AM132" t="str">
        <f t="shared" si="154"/>
        <v/>
      </c>
      <c r="AN132" t="str">
        <f t="shared" si="155"/>
        <v/>
      </c>
      <c r="AO132" t="str">
        <f t="shared" si="156"/>
        <v/>
      </c>
      <c r="AP132" t="str">
        <f t="shared" si="157"/>
        <v/>
      </c>
      <c r="AQ132" t="str">
        <f t="shared" si="158"/>
        <v/>
      </c>
      <c r="AR132" t="str">
        <f t="shared" si="159"/>
        <v/>
      </c>
      <c r="AS132" t="str">
        <f t="shared" si="160"/>
        <v/>
      </c>
      <c r="AT132" t="str">
        <f t="shared" si="161"/>
        <v>9122</v>
      </c>
      <c r="AU132" t="str">
        <f t="shared" si="162"/>
        <v/>
      </c>
      <c r="AV132" t="str">
        <f t="shared" si="163"/>
        <v/>
      </c>
      <c r="AW132" t="str">
        <f t="shared" si="164"/>
        <v/>
      </c>
      <c r="AX132" t="str">
        <f t="shared" si="165"/>
        <v/>
      </c>
      <c r="AY132" t="str">
        <f t="shared" si="166"/>
        <v/>
      </c>
      <c r="AZ132" t="str">
        <f t="shared" si="167"/>
        <v/>
      </c>
      <c r="BA132" t="str">
        <f t="shared" si="168"/>
        <v/>
      </c>
      <c r="BB132" t="str">
        <f t="shared" si="169"/>
        <v/>
      </c>
      <c r="BC132" t="str">
        <f t="shared" si="170"/>
        <v/>
      </c>
      <c r="BD132" t="str">
        <f t="shared" si="171"/>
        <v/>
      </c>
      <c r="BE132" t="str">
        <f t="shared" si="172"/>
        <v>Folyamatok modellezése (605, gépterem, web)</v>
      </c>
      <c r="BF132" s="2">
        <v>912</v>
      </c>
      <c r="BG132" s="2">
        <v>2</v>
      </c>
      <c r="BH132" s="18">
        <f>VLOOKUP(BF132,segéd!$F$9:$G$41,2,FALSE)</f>
        <v>46277</v>
      </c>
      <c r="BI132" s="2" t="str">
        <f>VLOOKUP(BG132,segéd!$F$1:$G$7,2,FALSE)</f>
        <v>9.45-11.15</v>
      </c>
      <c r="BJ132" t="s">
        <v>235</v>
      </c>
      <c r="BK132" s="20" t="s">
        <v>540</v>
      </c>
      <c r="BL132" t="s">
        <v>191</v>
      </c>
      <c r="BM132" s="2"/>
      <c r="BN132" s="2">
        <v>605</v>
      </c>
      <c r="BO132" s="2" t="s">
        <v>216</v>
      </c>
      <c r="BP132" s="33" t="s">
        <v>623</v>
      </c>
      <c r="BQ132" s="2">
        <f t="shared" si="173"/>
        <v>29</v>
      </c>
      <c r="BR132" s="2" t="str">
        <f>IF(BM132="","",IFERROR(VLOOKUP(BJ132,segéd!T:U,2,FALSE),"x"))</f>
        <v/>
      </c>
      <c r="BS132" s="2">
        <f>IF(BN132="","",IFERROR(VLOOKUP(BJ132,segéd!O:P,2,FALSE),"x"))</f>
        <v>29</v>
      </c>
      <c r="BU132" s="2"/>
      <c r="BV132" s="2"/>
      <c r="DF132" s="2">
        <v>27</v>
      </c>
    </row>
    <row r="133" spans="1:118" ht="15" customHeight="1" x14ac:dyDescent="0.3">
      <c r="A133" t="str">
        <f t="shared" si="116"/>
        <v>9122</v>
      </c>
      <c r="B133" t="str">
        <f t="shared" si="117"/>
        <v xml:space="preserve">Gazdasági matematika I. - Kovács Gergely (web) </v>
      </c>
      <c r="C133" t="str">
        <f t="shared" si="118"/>
        <v>2159122</v>
      </c>
      <c r="D133" t="str">
        <f t="shared" si="119"/>
        <v>Gazdasági matematika I. - Kovács Gergely (web) 69</v>
      </c>
      <c r="E133" t="str">
        <f t="shared" si="120"/>
        <v>Kovács Gergely9122</v>
      </c>
      <c r="F133" t="str">
        <f t="shared" si="121"/>
        <v>Gazdasági matematika I. (Tb. 215, web)</v>
      </c>
      <c r="G133" t="str">
        <f t="shared" si="122"/>
        <v/>
      </c>
      <c r="H133" t="str">
        <f t="shared" si="123"/>
        <v/>
      </c>
      <c r="I133" t="str">
        <f t="shared" si="124"/>
        <v/>
      </c>
      <c r="J133" t="str">
        <f t="shared" si="125"/>
        <v/>
      </c>
      <c r="K133" t="str">
        <f t="shared" si="126"/>
        <v/>
      </c>
      <c r="L133" t="str">
        <f t="shared" si="127"/>
        <v/>
      </c>
      <c r="M133" t="str">
        <f t="shared" si="128"/>
        <v/>
      </c>
      <c r="N133" t="str">
        <f t="shared" si="129"/>
        <v/>
      </c>
      <c r="O133" t="str">
        <f t="shared" si="130"/>
        <v/>
      </c>
      <c r="P133" t="str">
        <f t="shared" si="131"/>
        <v/>
      </c>
      <c r="Q133" t="str">
        <f t="shared" si="132"/>
        <v/>
      </c>
      <c r="R133" t="str">
        <f t="shared" si="133"/>
        <v/>
      </c>
      <c r="S133" t="str">
        <f t="shared" si="134"/>
        <v/>
      </c>
      <c r="T133" t="str">
        <f t="shared" si="135"/>
        <v/>
      </c>
      <c r="U133" t="str">
        <f t="shared" si="136"/>
        <v/>
      </c>
      <c r="V133" t="str">
        <f t="shared" si="137"/>
        <v/>
      </c>
      <c r="W133" t="str">
        <f t="shared" si="138"/>
        <v/>
      </c>
      <c r="X133" t="str">
        <f t="shared" si="139"/>
        <v/>
      </c>
      <c r="Y133" t="str">
        <f t="shared" si="140"/>
        <v/>
      </c>
      <c r="Z133" t="str">
        <f t="shared" si="141"/>
        <v/>
      </c>
      <c r="AA133" t="str">
        <f t="shared" si="142"/>
        <v>Gazdasági matematika I. (, web)</v>
      </c>
      <c r="AB133" t="str">
        <f t="shared" si="143"/>
        <v>9122</v>
      </c>
      <c r="AC133" t="str">
        <f t="shared" si="144"/>
        <v/>
      </c>
      <c r="AD133" t="str">
        <f t="shared" si="145"/>
        <v/>
      </c>
      <c r="AE133" t="str">
        <f t="shared" si="146"/>
        <v/>
      </c>
      <c r="AF133" t="str">
        <f t="shared" si="147"/>
        <v/>
      </c>
      <c r="AG133" t="str">
        <f t="shared" si="148"/>
        <v/>
      </c>
      <c r="AH133" t="str">
        <f t="shared" si="149"/>
        <v/>
      </c>
      <c r="AI133" t="str">
        <f t="shared" si="150"/>
        <v/>
      </c>
      <c r="AJ133" t="str">
        <f t="shared" si="151"/>
        <v/>
      </c>
      <c r="AK133" t="str">
        <f t="shared" si="152"/>
        <v/>
      </c>
      <c r="AL133" t="str">
        <f t="shared" si="153"/>
        <v/>
      </c>
      <c r="AM133" t="str">
        <f t="shared" si="154"/>
        <v/>
      </c>
      <c r="AN133" t="str">
        <f t="shared" si="155"/>
        <v/>
      </c>
      <c r="AO133" t="str">
        <f t="shared" si="156"/>
        <v/>
      </c>
      <c r="AP133" t="str">
        <f t="shared" si="157"/>
        <v/>
      </c>
      <c r="AQ133" t="str">
        <f t="shared" si="158"/>
        <v/>
      </c>
      <c r="AR133" t="str">
        <f t="shared" si="159"/>
        <v/>
      </c>
      <c r="AS133" t="str">
        <f t="shared" si="160"/>
        <v/>
      </c>
      <c r="AT133" t="str">
        <f t="shared" si="161"/>
        <v/>
      </c>
      <c r="AU133" t="str">
        <f t="shared" si="162"/>
        <v/>
      </c>
      <c r="AV133" t="str">
        <f t="shared" si="163"/>
        <v/>
      </c>
      <c r="AW133" t="str">
        <f t="shared" si="164"/>
        <v/>
      </c>
      <c r="AX133" t="str">
        <f t="shared" si="165"/>
        <v/>
      </c>
      <c r="AY133" t="str">
        <f t="shared" si="166"/>
        <v/>
      </c>
      <c r="AZ133" t="str">
        <f t="shared" si="167"/>
        <v/>
      </c>
      <c r="BA133" t="str">
        <f t="shared" si="168"/>
        <v/>
      </c>
      <c r="BB133" t="str">
        <f t="shared" si="169"/>
        <v/>
      </c>
      <c r="BC133" t="str">
        <f t="shared" si="170"/>
        <v/>
      </c>
      <c r="BD133" t="str">
        <f t="shared" si="171"/>
        <v/>
      </c>
      <c r="BE133" t="str">
        <f t="shared" si="172"/>
        <v>Gazdasági matematika I. (215, web)</v>
      </c>
      <c r="BF133" s="2">
        <v>912</v>
      </c>
      <c r="BG133" s="2">
        <v>2</v>
      </c>
      <c r="BH133" s="18">
        <f>VLOOKUP(BF133,segéd!$F$9:$G$41,2,FALSE)</f>
        <v>46277</v>
      </c>
      <c r="BI133" s="2" t="str">
        <f>VLOOKUP(BG133,segéd!$F$1:$G$7,2,FALSE)</f>
        <v>9.45-11.15</v>
      </c>
      <c r="BJ133" t="s">
        <v>8</v>
      </c>
      <c r="BK133" s="20" t="s">
        <v>9</v>
      </c>
      <c r="BL133" t="s">
        <v>191</v>
      </c>
      <c r="BM133" s="2"/>
      <c r="BN133" s="2">
        <v>215</v>
      </c>
      <c r="BO133" s="2" t="s">
        <v>117</v>
      </c>
      <c r="BP133" s="33" t="s">
        <v>601</v>
      </c>
      <c r="BQ133" s="2">
        <f t="shared" si="173"/>
        <v>69</v>
      </c>
      <c r="BR133" s="2" t="str">
        <f>IF(BM133="","",IFERROR(VLOOKUP(BJ133,segéd!T:U,2,FALSE),"x"))</f>
        <v/>
      </c>
      <c r="BS133" s="2">
        <f>IF(BN133="","",IFERROR(VLOOKUP(BJ133,segéd!O:P,2,FALSE),"x"))</f>
        <v>69</v>
      </c>
      <c r="BT133" s="2"/>
      <c r="BU133" s="2"/>
      <c r="BV133" s="2"/>
      <c r="BW133" s="19"/>
      <c r="BX133" s="2"/>
      <c r="BY133" s="19"/>
      <c r="CC133" s="19"/>
      <c r="CN133" s="2">
        <v>53</v>
      </c>
      <c r="CQ133" s="2"/>
      <c r="CR133" s="2"/>
    </row>
    <row r="134" spans="1:118" ht="15" customHeight="1" x14ac:dyDescent="0.3">
      <c r="A134" t="str">
        <f t="shared" si="116"/>
        <v>2019122</v>
      </c>
      <c r="B134" t="str">
        <f t="shared" si="117"/>
        <v>Gazdasági matematika I. - Szabó Tünde (web) 119</v>
      </c>
      <c r="C134" t="str">
        <f t="shared" si="118"/>
        <v>9122</v>
      </c>
      <c r="D134" t="str">
        <f t="shared" si="119"/>
        <v xml:space="preserve">Gazdasági matematika I. - Szabó Tünde (web) </v>
      </c>
      <c r="E134" t="str">
        <f t="shared" si="120"/>
        <v>Szabó Tünde9122</v>
      </c>
      <c r="F134" t="str">
        <f t="shared" si="121"/>
        <v>Gazdasági matematika I. (Bp. 201, web)</v>
      </c>
      <c r="G134" t="str">
        <f t="shared" si="122"/>
        <v>9122</v>
      </c>
      <c r="H134" t="str">
        <f t="shared" si="123"/>
        <v>9122</v>
      </c>
      <c r="I134" t="str">
        <f t="shared" si="124"/>
        <v/>
      </c>
      <c r="J134" t="str">
        <f t="shared" si="125"/>
        <v/>
      </c>
      <c r="K134" t="str">
        <f t="shared" si="126"/>
        <v/>
      </c>
      <c r="L134" t="str">
        <f t="shared" si="127"/>
        <v/>
      </c>
      <c r="M134" t="str">
        <f t="shared" si="128"/>
        <v/>
      </c>
      <c r="N134" t="str">
        <f t="shared" si="129"/>
        <v/>
      </c>
      <c r="O134" t="str">
        <f t="shared" si="130"/>
        <v/>
      </c>
      <c r="P134" t="str">
        <f t="shared" si="131"/>
        <v/>
      </c>
      <c r="Q134" t="str">
        <f t="shared" si="132"/>
        <v/>
      </c>
      <c r="R134" t="str">
        <f t="shared" si="133"/>
        <v/>
      </c>
      <c r="S134" t="str">
        <f t="shared" si="134"/>
        <v/>
      </c>
      <c r="T134" t="str">
        <f t="shared" si="135"/>
        <v/>
      </c>
      <c r="U134" t="str">
        <f t="shared" si="136"/>
        <v/>
      </c>
      <c r="V134" t="str">
        <f t="shared" si="137"/>
        <v/>
      </c>
      <c r="W134" t="str">
        <f t="shared" si="138"/>
        <v/>
      </c>
      <c r="X134" t="str">
        <f t="shared" si="139"/>
        <v/>
      </c>
      <c r="Y134" t="str">
        <f t="shared" si="140"/>
        <v/>
      </c>
      <c r="Z134" t="str">
        <f t="shared" si="141"/>
        <v/>
      </c>
      <c r="AA134" t="str">
        <f t="shared" si="142"/>
        <v>Gazdasági matematika I. (201, web)</v>
      </c>
      <c r="AB134" t="str">
        <f t="shared" si="143"/>
        <v/>
      </c>
      <c r="AC134" t="str">
        <f t="shared" si="144"/>
        <v/>
      </c>
      <c r="AD134" t="str">
        <f t="shared" si="145"/>
        <v/>
      </c>
      <c r="AE134" t="str">
        <f t="shared" si="146"/>
        <v/>
      </c>
      <c r="AF134" t="str">
        <f t="shared" si="147"/>
        <v/>
      </c>
      <c r="AG134" t="str">
        <f t="shared" si="148"/>
        <v/>
      </c>
      <c r="AH134" t="str">
        <f t="shared" si="149"/>
        <v/>
      </c>
      <c r="AI134" t="str">
        <f t="shared" si="150"/>
        <v/>
      </c>
      <c r="AJ134" t="str">
        <f t="shared" si="151"/>
        <v/>
      </c>
      <c r="AK134" t="str">
        <f t="shared" si="152"/>
        <v/>
      </c>
      <c r="AL134" t="str">
        <f t="shared" si="153"/>
        <v/>
      </c>
      <c r="AM134" t="str">
        <f t="shared" si="154"/>
        <v/>
      </c>
      <c r="AN134" t="str">
        <f t="shared" si="155"/>
        <v/>
      </c>
      <c r="AO134" t="str">
        <f t="shared" si="156"/>
        <v/>
      </c>
      <c r="AP134" t="str">
        <f t="shared" si="157"/>
        <v/>
      </c>
      <c r="AQ134" t="str">
        <f t="shared" si="158"/>
        <v/>
      </c>
      <c r="AR134" t="str">
        <f t="shared" si="159"/>
        <v/>
      </c>
      <c r="AS134" t="str">
        <f t="shared" si="160"/>
        <v/>
      </c>
      <c r="AT134" t="str">
        <f t="shared" si="161"/>
        <v/>
      </c>
      <c r="AU134" t="str">
        <f t="shared" si="162"/>
        <v/>
      </c>
      <c r="AV134" t="str">
        <f t="shared" si="163"/>
        <v/>
      </c>
      <c r="AW134" t="str">
        <f t="shared" si="164"/>
        <v/>
      </c>
      <c r="AX134" t="str">
        <f t="shared" si="165"/>
        <v/>
      </c>
      <c r="AY134" t="str">
        <f t="shared" si="166"/>
        <v/>
      </c>
      <c r="AZ134" t="str">
        <f t="shared" si="167"/>
        <v/>
      </c>
      <c r="BA134" t="str">
        <f t="shared" si="168"/>
        <v/>
      </c>
      <c r="BB134" t="str">
        <f t="shared" si="169"/>
        <v/>
      </c>
      <c r="BC134" t="str">
        <f t="shared" si="170"/>
        <v/>
      </c>
      <c r="BD134" t="str">
        <f t="shared" si="171"/>
        <v/>
      </c>
      <c r="BE134" t="str">
        <f t="shared" si="172"/>
        <v>Gazdasági matematika I. (, web)</v>
      </c>
      <c r="BF134" s="2">
        <v>912</v>
      </c>
      <c r="BG134" s="2">
        <v>2</v>
      </c>
      <c r="BH134" s="18">
        <f>VLOOKUP(BF134,segéd!$F$9:$G$41,2,FALSE)</f>
        <v>46277</v>
      </c>
      <c r="BI134" s="2" t="str">
        <f>VLOOKUP(BG134,segéd!$F$1:$G$7,2,FALSE)</f>
        <v>9.45-11.15</v>
      </c>
      <c r="BJ134" t="s">
        <v>8</v>
      </c>
      <c r="BK134" s="20" t="s">
        <v>24</v>
      </c>
      <c r="BL134" t="s">
        <v>194</v>
      </c>
      <c r="BM134" s="2">
        <v>201</v>
      </c>
      <c r="BO134" s="2" t="s">
        <v>117</v>
      </c>
      <c r="BP134" s="33" t="s">
        <v>723</v>
      </c>
      <c r="BQ134" s="2">
        <f t="shared" si="173"/>
        <v>119</v>
      </c>
      <c r="BR134" s="2">
        <f>IF(BM134="","",IFERROR(VLOOKUP(BJ134,segéd!T:U,2,FALSE),"x"))</f>
        <v>119</v>
      </c>
      <c r="BS134" s="2" t="str">
        <f>IF(BN134="","",IFERROR(VLOOKUP(BJ134,segéd!O:P,2,FALSE),"x"))</f>
        <v/>
      </c>
      <c r="BT134" s="2">
        <v>67</v>
      </c>
      <c r="BU134" s="2">
        <v>18</v>
      </c>
      <c r="BV134" s="2"/>
      <c r="BX134" s="2"/>
      <c r="CQ134" s="2"/>
      <c r="CR134" s="2"/>
    </row>
    <row r="135" spans="1:118" ht="15" customHeight="1" x14ac:dyDescent="0.3">
      <c r="A135" t="str">
        <f t="shared" si="116"/>
        <v>9122</v>
      </c>
      <c r="B135" t="str">
        <f t="shared" si="117"/>
        <v xml:space="preserve">Gép- és szerkezeti elemek - Aschenbrenner Jószef (web) </v>
      </c>
      <c r="C135" t="str">
        <f t="shared" si="118"/>
        <v>6019122</v>
      </c>
      <c r="D135" t="str">
        <f t="shared" si="119"/>
        <v>Gép- és szerkezeti elemek - Aschenbrenner Jószef (web) 83</v>
      </c>
      <c r="E135" t="str">
        <f t="shared" si="120"/>
        <v>Aschenbrenner Jószef9122</v>
      </c>
      <c r="F135" t="str">
        <f t="shared" si="121"/>
        <v>Gép- és szerkezeti elemek (Tb. 601, web)</v>
      </c>
      <c r="G135" t="str">
        <f t="shared" si="122"/>
        <v/>
      </c>
      <c r="H135" t="str">
        <f t="shared" si="123"/>
        <v/>
      </c>
      <c r="I135" t="str">
        <f t="shared" si="124"/>
        <v/>
      </c>
      <c r="J135" t="str">
        <f t="shared" si="125"/>
        <v/>
      </c>
      <c r="K135" t="str">
        <f t="shared" si="126"/>
        <v/>
      </c>
      <c r="L135" t="str">
        <f t="shared" si="127"/>
        <v/>
      </c>
      <c r="M135" t="str">
        <f t="shared" si="128"/>
        <v/>
      </c>
      <c r="N135" t="str">
        <f t="shared" si="129"/>
        <v/>
      </c>
      <c r="O135" t="str">
        <f t="shared" si="130"/>
        <v/>
      </c>
      <c r="P135" t="str">
        <f t="shared" si="131"/>
        <v/>
      </c>
      <c r="Q135" t="str">
        <f t="shared" si="132"/>
        <v/>
      </c>
      <c r="R135" t="str">
        <f t="shared" si="133"/>
        <v/>
      </c>
      <c r="S135" t="str">
        <f t="shared" si="134"/>
        <v/>
      </c>
      <c r="T135" t="str">
        <f t="shared" si="135"/>
        <v/>
      </c>
      <c r="U135" t="str">
        <f t="shared" si="136"/>
        <v/>
      </c>
      <c r="V135" t="str">
        <f t="shared" si="137"/>
        <v/>
      </c>
      <c r="W135" t="str">
        <f t="shared" si="138"/>
        <v/>
      </c>
      <c r="X135" t="str">
        <f t="shared" si="139"/>
        <v/>
      </c>
      <c r="Y135" t="str">
        <f t="shared" si="140"/>
        <v/>
      </c>
      <c r="Z135" t="str">
        <f t="shared" si="141"/>
        <v/>
      </c>
      <c r="AA135" t="str">
        <f t="shared" si="142"/>
        <v>Gép- és szerkezeti elemek (, web)</v>
      </c>
      <c r="AB135" t="str">
        <f t="shared" si="143"/>
        <v/>
      </c>
      <c r="AC135" t="str">
        <f t="shared" si="144"/>
        <v/>
      </c>
      <c r="AD135" t="str">
        <f t="shared" si="145"/>
        <v/>
      </c>
      <c r="AE135" t="str">
        <f t="shared" si="146"/>
        <v/>
      </c>
      <c r="AF135" t="str">
        <f t="shared" si="147"/>
        <v/>
      </c>
      <c r="AG135" t="str">
        <f t="shared" si="148"/>
        <v/>
      </c>
      <c r="AH135" t="str">
        <f t="shared" si="149"/>
        <v/>
      </c>
      <c r="AI135" t="str">
        <f t="shared" si="150"/>
        <v/>
      </c>
      <c r="AJ135" t="str">
        <f t="shared" si="151"/>
        <v>9122</v>
      </c>
      <c r="AK135" t="str">
        <f t="shared" si="152"/>
        <v>9122</v>
      </c>
      <c r="AL135" t="str">
        <f t="shared" si="153"/>
        <v>9122</v>
      </c>
      <c r="AM135" t="str">
        <f t="shared" si="154"/>
        <v/>
      </c>
      <c r="AN135" t="str">
        <f t="shared" si="155"/>
        <v/>
      </c>
      <c r="AO135" t="str">
        <f t="shared" si="156"/>
        <v/>
      </c>
      <c r="AP135" t="str">
        <f t="shared" si="157"/>
        <v/>
      </c>
      <c r="AQ135" t="str">
        <f t="shared" si="158"/>
        <v/>
      </c>
      <c r="AR135" t="str">
        <f t="shared" si="159"/>
        <v/>
      </c>
      <c r="AS135" t="str">
        <f t="shared" si="160"/>
        <v/>
      </c>
      <c r="AT135" t="str">
        <f t="shared" si="161"/>
        <v/>
      </c>
      <c r="AU135" t="str">
        <f t="shared" si="162"/>
        <v/>
      </c>
      <c r="AV135" t="str">
        <f t="shared" si="163"/>
        <v/>
      </c>
      <c r="AW135" t="str">
        <f t="shared" si="164"/>
        <v/>
      </c>
      <c r="AX135" t="str">
        <f t="shared" si="165"/>
        <v/>
      </c>
      <c r="AY135" t="str">
        <f t="shared" si="166"/>
        <v/>
      </c>
      <c r="AZ135" t="str">
        <f t="shared" si="167"/>
        <v/>
      </c>
      <c r="BA135" t="str">
        <f t="shared" si="168"/>
        <v/>
      </c>
      <c r="BB135" t="str">
        <f t="shared" si="169"/>
        <v/>
      </c>
      <c r="BC135" t="str">
        <f t="shared" si="170"/>
        <v/>
      </c>
      <c r="BD135" t="str">
        <f t="shared" si="171"/>
        <v/>
      </c>
      <c r="BE135" t="str">
        <f t="shared" si="172"/>
        <v>Gép- és szerkezeti elemek (601, web)</v>
      </c>
      <c r="BF135" s="2">
        <v>912</v>
      </c>
      <c r="BG135" s="2">
        <v>2</v>
      </c>
      <c r="BH135" s="18">
        <f>VLOOKUP(BF135,segéd!$F$9:$G$41,2,FALSE)</f>
        <v>46277</v>
      </c>
      <c r="BI135" s="2" t="str">
        <f>VLOOKUP(BG135,segéd!$F$1:$G$7,2,FALSE)</f>
        <v>9.45-11.15</v>
      </c>
      <c r="BJ135" t="s">
        <v>145</v>
      </c>
      <c r="BK135" s="20" t="s">
        <v>744</v>
      </c>
      <c r="BL135" t="s">
        <v>193</v>
      </c>
      <c r="BM135" s="2"/>
      <c r="BN135" s="2">
        <v>601</v>
      </c>
      <c r="BO135" s="2" t="s">
        <v>117</v>
      </c>
      <c r="BP135" s="33" t="s">
        <v>633</v>
      </c>
      <c r="BQ135" s="2">
        <f t="shared" si="173"/>
        <v>83</v>
      </c>
      <c r="BR135" s="2" t="str">
        <f>IF(BM135="","",IFERROR(VLOOKUP(BJ135,segéd!T:U,2,FALSE),"x"))</f>
        <v/>
      </c>
      <c r="BS135" s="2">
        <f>IF(BN135="","",IFERROR(VLOOKUP(BJ135,segéd!O:P,2,FALSE),"x"))</f>
        <v>83</v>
      </c>
      <c r="BU135" s="2"/>
      <c r="BV135" s="2"/>
      <c r="BX135" s="2"/>
      <c r="CV135" s="2">
        <v>7</v>
      </c>
      <c r="CW135" s="2">
        <v>37</v>
      </c>
      <c r="CX135" s="2">
        <v>56</v>
      </c>
    </row>
    <row r="136" spans="1:118" ht="15" customHeight="1" x14ac:dyDescent="0.3">
      <c r="A136" t="str">
        <f t="shared" si="116"/>
        <v>9122</v>
      </c>
      <c r="B136" t="str">
        <f t="shared" si="117"/>
        <v xml:space="preserve">Ipari és koll. robotika (dupla terem) - Palotai Péter (gépterem, web) </v>
      </c>
      <c r="C136" t="str">
        <f t="shared" si="118"/>
        <v>6039122</v>
      </c>
      <c r="D136" t="str">
        <f t="shared" si="119"/>
        <v xml:space="preserve">Ipari és koll. robotika (dupla terem) - Palotai Péter (gépterem, web) </v>
      </c>
      <c r="E136" t="str">
        <f t="shared" si="120"/>
        <v>Palotai Péter9122</v>
      </c>
      <c r="F136" t="str">
        <f t="shared" si="121"/>
        <v>Ipari és koll. robotika (dupla terem) (Tb. 603, gépterem, web)</v>
      </c>
      <c r="G136" t="str">
        <f t="shared" si="122"/>
        <v/>
      </c>
      <c r="H136" t="str">
        <f t="shared" si="123"/>
        <v/>
      </c>
      <c r="I136" t="str">
        <f t="shared" si="124"/>
        <v/>
      </c>
      <c r="J136" t="str">
        <f t="shared" si="125"/>
        <v/>
      </c>
      <c r="K136" t="str">
        <f t="shared" si="126"/>
        <v/>
      </c>
      <c r="L136" t="str">
        <f t="shared" si="127"/>
        <v/>
      </c>
      <c r="M136" t="str">
        <f t="shared" si="128"/>
        <v/>
      </c>
      <c r="N136" t="str">
        <f t="shared" si="129"/>
        <v/>
      </c>
      <c r="O136" t="str">
        <f t="shared" si="130"/>
        <v/>
      </c>
      <c r="P136" t="str">
        <f t="shared" si="131"/>
        <v/>
      </c>
      <c r="Q136" t="str">
        <f t="shared" si="132"/>
        <v/>
      </c>
      <c r="R136" t="str">
        <f t="shared" si="133"/>
        <v/>
      </c>
      <c r="S136" t="str">
        <f t="shared" si="134"/>
        <v/>
      </c>
      <c r="T136" t="str">
        <f t="shared" si="135"/>
        <v/>
      </c>
      <c r="U136" t="str">
        <f t="shared" si="136"/>
        <v/>
      </c>
      <c r="V136" t="str">
        <f t="shared" si="137"/>
        <v/>
      </c>
      <c r="W136" t="str">
        <f t="shared" si="138"/>
        <v/>
      </c>
      <c r="X136" t="str">
        <f t="shared" si="139"/>
        <v/>
      </c>
      <c r="Y136" t="str">
        <f t="shared" si="140"/>
        <v/>
      </c>
      <c r="Z136" t="str">
        <f t="shared" si="141"/>
        <v/>
      </c>
      <c r="AA136" t="str">
        <f t="shared" si="142"/>
        <v>Ipari és koll. robotika (dupla terem) (, gépterem, web)</v>
      </c>
      <c r="AB136" t="str">
        <f t="shared" si="143"/>
        <v/>
      </c>
      <c r="AC136" t="str">
        <f t="shared" si="144"/>
        <v/>
      </c>
      <c r="AD136" t="str">
        <f t="shared" si="145"/>
        <v/>
      </c>
      <c r="AE136" t="str">
        <f t="shared" si="146"/>
        <v/>
      </c>
      <c r="AF136" t="str">
        <f t="shared" si="147"/>
        <v/>
      </c>
      <c r="AG136" t="str">
        <f t="shared" si="148"/>
        <v/>
      </c>
      <c r="AH136" t="str">
        <f t="shared" si="149"/>
        <v/>
      </c>
      <c r="AI136" t="str">
        <f t="shared" si="150"/>
        <v/>
      </c>
      <c r="AJ136" t="str">
        <f t="shared" si="151"/>
        <v/>
      </c>
      <c r="AK136" t="str">
        <f t="shared" si="152"/>
        <v/>
      </c>
      <c r="AL136" t="str">
        <f t="shared" si="153"/>
        <v/>
      </c>
      <c r="AM136" t="str">
        <f t="shared" si="154"/>
        <v/>
      </c>
      <c r="AN136" t="str">
        <f t="shared" si="155"/>
        <v/>
      </c>
      <c r="AO136" t="str">
        <f t="shared" si="156"/>
        <v/>
      </c>
      <c r="AP136" t="str">
        <f t="shared" si="157"/>
        <v/>
      </c>
      <c r="AQ136" t="str">
        <f t="shared" si="158"/>
        <v/>
      </c>
      <c r="AR136" t="str">
        <f t="shared" si="159"/>
        <v/>
      </c>
      <c r="AS136" t="str">
        <f t="shared" si="160"/>
        <v/>
      </c>
      <c r="AT136" t="str">
        <f t="shared" si="161"/>
        <v/>
      </c>
      <c r="AU136" t="str">
        <f t="shared" si="162"/>
        <v/>
      </c>
      <c r="AV136" t="str">
        <f t="shared" si="163"/>
        <v/>
      </c>
      <c r="AW136" t="str">
        <f t="shared" si="164"/>
        <v/>
      </c>
      <c r="AX136" t="str">
        <f t="shared" si="165"/>
        <v/>
      </c>
      <c r="AY136" t="str">
        <f t="shared" si="166"/>
        <v/>
      </c>
      <c r="AZ136" t="str">
        <f t="shared" si="167"/>
        <v/>
      </c>
      <c r="BA136" t="str">
        <f t="shared" si="168"/>
        <v/>
      </c>
      <c r="BB136" t="str">
        <f t="shared" si="169"/>
        <v/>
      </c>
      <c r="BC136" t="str">
        <f t="shared" si="170"/>
        <v/>
      </c>
      <c r="BD136" t="str">
        <f t="shared" si="171"/>
        <v/>
      </c>
      <c r="BE136" t="str">
        <f t="shared" si="172"/>
        <v>Ipari és koll. robotika (dupla terem) (603, gépterem, web)</v>
      </c>
      <c r="BF136" s="2">
        <v>912</v>
      </c>
      <c r="BG136" s="2">
        <v>2</v>
      </c>
      <c r="BH136" s="18">
        <f>VLOOKUP(BF136,segéd!$F$9:$G$41,2,FALSE)</f>
        <v>46277</v>
      </c>
      <c r="BI136" s="2" t="str">
        <f>VLOOKUP(BG136,segéd!$F$1:$G$7,2,FALSE)</f>
        <v>9.45-11.15</v>
      </c>
      <c r="BJ136" t="s">
        <v>551</v>
      </c>
      <c r="BK136" s="20" t="s">
        <v>309</v>
      </c>
      <c r="BL136" t="s">
        <v>191</v>
      </c>
      <c r="BM136" s="2"/>
      <c r="BN136" s="2">
        <v>603</v>
      </c>
      <c r="BO136" s="2" t="s">
        <v>216</v>
      </c>
      <c r="BP136" s="33" t="s">
        <v>589</v>
      </c>
      <c r="BQ136" s="2">
        <f t="shared" si="173"/>
        <v>0</v>
      </c>
      <c r="BR136" s="2" t="str">
        <f>IF(BM136="","",IFERROR(VLOOKUP(BJ136,segéd!T:U,2,FALSE),"x"))</f>
        <v/>
      </c>
      <c r="BS136" s="2"/>
      <c r="BU136" s="2"/>
      <c r="BV136" s="2"/>
    </row>
    <row r="137" spans="1:118" ht="15" customHeight="1" x14ac:dyDescent="0.3">
      <c r="A137" t="str">
        <f t="shared" si="116"/>
        <v>9122</v>
      </c>
      <c r="B137" t="str">
        <f t="shared" si="117"/>
        <v xml:space="preserve">Ipari és kollaboratív robotika - Palotai Péter (gépterem, web) </v>
      </c>
      <c r="C137" t="str">
        <f t="shared" si="118"/>
        <v>6049122</v>
      </c>
      <c r="D137" t="str">
        <f t="shared" si="119"/>
        <v>Ipari és kollaboratív robotika - Palotai Péter (gépterem, web) 45</v>
      </c>
      <c r="E137" t="str">
        <f t="shared" si="120"/>
        <v>Palotai Péter9122</v>
      </c>
      <c r="F137" t="str">
        <f t="shared" si="121"/>
        <v>Ipari és kollaboratív robotika (Tb. 604, gépterem, web)</v>
      </c>
      <c r="G137" t="str">
        <f t="shared" si="122"/>
        <v/>
      </c>
      <c r="H137" t="str">
        <f t="shared" si="123"/>
        <v/>
      </c>
      <c r="I137" t="str">
        <f t="shared" si="124"/>
        <v/>
      </c>
      <c r="J137" t="str">
        <f t="shared" si="125"/>
        <v/>
      </c>
      <c r="K137" t="str">
        <f t="shared" si="126"/>
        <v/>
      </c>
      <c r="L137" t="str">
        <f t="shared" si="127"/>
        <v/>
      </c>
      <c r="M137" t="str">
        <f t="shared" si="128"/>
        <v/>
      </c>
      <c r="N137" t="str">
        <f t="shared" si="129"/>
        <v/>
      </c>
      <c r="O137" t="str">
        <f t="shared" si="130"/>
        <v/>
      </c>
      <c r="P137" t="str">
        <f t="shared" si="131"/>
        <v/>
      </c>
      <c r="Q137" t="str">
        <f t="shared" si="132"/>
        <v/>
      </c>
      <c r="R137" t="str">
        <f t="shared" si="133"/>
        <v/>
      </c>
      <c r="S137" t="str">
        <f t="shared" si="134"/>
        <v/>
      </c>
      <c r="T137" t="str">
        <f t="shared" si="135"/>
        <v/>
      </c>
      <c r="U137" t="str">
        <f t="shared" si="136"/>
        <v/>
      </c>
      <c r="V137" t="str">
        <f t="shared" si="137"/>
        <v/>
      </c>
      <c r="W137" t="str">
        <f t="shared" si="138"/>
        <v/>
      </c>
      <c r="X137" t="str">
        <f t="shared" si="139"/>
        <v/>
      </c>
      <c r="Y137" t="str">
        <f t="shared" si="140"/>
        <v/>
      </c>
      <c r="Z137" t="str">
        <f t="shared" si="141"/>
        <v/>
      </c>
      <c r="AA137" t="str">
        <f t="shared" si="142"/>
        <v>Ipari és kollaboratív robotika (, gépterem, web)</v>
      </c>
      <c r="AB137" t="str">
        <f t="shared" si="143"/>
        <v/>
      </c>
      <c r="AC137" t="str">
        <f t="shared" si="144"/>
        <v/>
      </c>
      <c r="AD137" t="str">
        <f t="shared" si="145"/>
        <v/>
      </c>
      <c r="AE137" t="str">
        <f t="shared" si="146"/>
        <v/>
      </c>
      <c r="AF137" t="str">
        <f t="shared" si="147"/>
        <v/>
      </c>
      <c r="AG137" t="str">
        <f t="shared" si="148"/>
        <v/>
      </c>
      <c r="AH137" t="str">
        <f t="shared" si="149"/>
        <v/>
      </c>
      <c r="AI137" t="str">
        <f t="shared" si="150"/>
        <v/>
      </c>
      <c r="AJ137" t="str">
        <f t="shared" si="151"/>
        <v/>
      </c>
      <c r="AK137" t="str">
        <f t="shared" si="152"/>
        <v/>
      </c>
      <c r="AL137" t="str">
        <f t="shared" si="153"/>
        <v/>
      </c>
      <c r="AM137" t="str">
        <f t="shared" si="154"/>
        <v/>
      </c>
      <c r="AN137" t="str">
        <f t="shared" si="155"/>
        <v/>
      </c>
      <c r="AO137" t="str">
        <f t="shared" si="156"/>
        <v/>
      </c>
      <c r="AP137" t="str">
        <f t="shared" si="157"/>
        <v/>
      </c>
      <c r="AQ137" t="str">
        <f t="shared" si="158"/>
        <v/>
      </c>
      <c r="AR137" t="str">
        <f t="shared" si="159"/>
        <v/>
      </c>
      <c r="AS137" t="str">
        <f t="shared" si="160"/>
        <v/>
      </c>
      <c r="AT137" t="str">
        <f t="shared" si="161"/>
        <v/>
      </c>
      <c r="AU137" t="str">
        <f t="shared" si="162"/>
        <v/>
      </c>
      <c r="AV137" t="str">
        <f t="shared" si="163"/>
        <v/>
      </c>
      <c r="AW137" t="str">
        <f t="shared" si="164"/>
        <v/>
      </c>
      <c r="AX137" t="str">
        <f t="shared" si="165"/>
        <v>9122</v>
      </c>
      <c r="AY137" t="str">
        <f t="shared" si="166"/>
        <v/>
      </c>
      <c r="AZ137" t="str">
        <f t="shared" si="167"/>
        <v/>
      </c>
      <c r="BA137" t="str">
        <f t="shared" si="168"/>
        <v/>
      </c>
      <c r="BB137" t="str">
        <f t="shared" si="169"/>
        <v/>
      </c>
      <c r="BC137" t="str">
        <f t="shared" si="170"/>
        <v/>
      </c>
      <c r="BD137" t="str">
        <f t="shared" si="171"/>
        <v/>
      </c>
      <c r="BE137" t="str">
        <f t="shared" si="172"/>
        <v>Ipari és kollaboratív robotika (604, gépterem, web)</v>
      </c>
      <c r="BF137" s="2">
        <v>912</v>
      </c>
      <c r="BG137" s="2">
        <v>2</v>
      </c>
      <c r="BH137" s="18">
        <f>VLOOKUP(BF137,segéd!$F$9:$G$41,2,FALSE)</f>
        <v>46277</v>
      </c>
      <c r="BI137" s="2" t="str">
        <f>VLOOKUP(BG137,segéd!$F$1:$G$7,2,FALSE)</f>
        <v>9.45-11.15</v>
      </c>
      <c r="BJ137" t="s">
        <v>409</v>
      </c>
      <c r="BK137" s="20" t="s">
        <v>309</v>
      </c>
      <c r="BL137" t="s">
        <v>191</v>
      </c>
      <c r="BM137" s="2"/>
      <c r="BN137" s="2">
        <v>604</v>
      </c>
      <c r="BO137" s="2" t="s">
        <v>216</v>
      </c>
      <c r="BP137" s="33" t="s">
        <v>589</v>
      </c>
      <c r="BQ137" s="2">
        <f t="shared" si="173"/>
        <v>45</v>
      </c>
      <c r="BR137" s="2" t="str">
        <f>IF(BM137="","",IFERROR(VLOOKUP(BJ137,segéd!T:U,2,FALSE),"x"))</f>
        <v/>
      </c>
      <c r="BS137" s="2">
        <f>IF(BN137="","",IFERROR(VLOOKUP(BJ137,segéd!O:P,2,FALSE),"x"))</f>
        <v>45</v>
      </c>
      <c r="BU137" s="2"/>
      <c r="BV137" s="2"/>
      <c r="DJ137" s="2">
        <v>44</v>
      </c>
    </row>
    <row r="138" spans="1:118" ht="15" customHeight="1" x14ac:dyDescent="0.3">
      <c r="A138" t="str">
        <f t="shared" si="116"/>
        <v>2029122</v>
      </c>
      <c r="B138" t="str">
        <f t="shared" si="117"/>
        <v>Közgazdaságtan - Barócsi Zoltán (Tb.-ről web) 11</v>
      </c>
      <c r="C138" t="str">
        <f t="shared" si="118"/>
        <v>4019122</v>
      </c>
      <c r="D138" t="str">
        <f t="shared" si="119"/>
        <v>Közgazdaságtan - Barócsi Zoltán (Tb.-ről web) 7</v>
      </c>
      <c r="E138" t="str">
        <f t="shared" si="120"/>
        <v>Barócsi Zoltán9122</v>
      </c>
      <c r="F138" t="str">
        <f t="shared" si="121"/>
        <v>Közgazdaságtan (Tb. 401, Tb.-ről web)</v>
      </c>
      <c r="G138" t="str">
        <f t="shared" si="122"/>
        <v/>
      </c>
      <c r="H138" t="str">
        <f t="shared" si="123"/>
        <v/>
      </c>
      <c r="I138" t="str">
        <f t="shared" si="124"/>
        <v>9122</v>
      </c>
      <c r="J138" t="str">
        <f t="shared" si="125"/>
        <v/>
      </c>
      <c r="K138" t="str">
        <f t="shared" si="126"/>
        <v/>
      </c>
      <c r="L138" t="str">
        <f t="shared" si="127"/>
        <v/>
      </c>
      <c r="M138" t="str">
        <f t="shared" si="128"/>
        <v/>
      </c>
      <c r="N138" t="str">
        <f t="shared" si="129"/>
        <v/>
      </c>
      <c r="O138" t="str">
        <f t="shared" si="130"/>
        <v/>
      </c>
      <c r="P138" t="str">
        <f t="shared" si="131"/>
        <v/>
      </c>
      <c r="Q138" t="str">
        <f t="shared" si="132"/>
        <v/>
      </c>
      <c r="R138" t="str">
        <f t="shared" si="133"/>
        <v/>
      </c>
      <c r="S138" t="str">
        <f t="shared" si="134"/>
        <v/>
      </c>
      <c r="T138" t="str">
        <f t="shared" si="135"/>
        <v/>
      </c>
      <c r="U138" t="str">
        <f t="shared" si="136"/>
        <v/>
      </c>
      <c r="V138" t="str">
        <f t="shared" si="137"/>
        <v/>
      </c>
      <c r="W138" t="str">
        <f t="shared" si="138"/>
        <v/>
      </c>
      <c r="X138" t="str">
        <f t="shared" si="139"/>
        <v/>
      </c>
      <c r="Y138" t="str">
        <f t="shared" si="140"/>
        <v/>
      </c>
      <c r="Z138" t="str">
        <f t="shared" si="141"/>
        <v/>
      </c>
      <c r="AA138" t="str">
        <f t="shared" si="142"/>
        <v>Közgazdaságtan (202, Tb.-ről web)</v>
      </c>
      <c r="AB138" t="str">
        <f t="shared" si="143"/>
        <v/>
      </c>
      <c r="AC138" t="str">
        <f t="shared" si="144"/>
        <v>9122</v>
      </c>
      <c r="AD138" t="str">
        <f t="shared" si="145"/>
        <v/>
      </c>
      <c r="AE138" t="str">
        <f t="shared" si="146"/>
        <v/>
      </c>
      <c r="AF138" t="str">
        <f t="shared" si="147"/>
        <v/>
      </c>
      <c r="AG138" t="str">
        <f t="shared" si="148"/>
        <v/>
      </c>
      <c r="AH138" t="str">
        <f t="shared" si="149"/>
        <v/>
      </c>
      <c r="AI138" t="str">
        <f t="shared" si="150"/>
        <v/>
      </c>
      <c r="AJ138" t="str">
        <f t="shared" si="151"/>
        <v/>
      </c>
      <c r="AK138" t="str">
        <f t="shared" si="152"/>
        <v/>
      </c>
      <c r="AL138" t="str">
        <f t="shared" si="153"/>
        <v/>
      </c>
      <c r="AM138" t="str">
        <f t="shared" si="154"/>
        <v/>
      </c>
      <c r="AN138" t="str">
        <f t="shared" si="155"/>
        <v/>
      </c>
      <c r="AO138" t="str">
        <f t="shared" si="156"/>
        <v/>
      </c>
      <c r="AP138" t="str">
        <f t="shared" si="157"/>
        <v/>
      </c>
      <c r="AQ138" t="str">
        <f t="shared" si="158"/>
        <v/>
      </c>
      <c r="AR138" t="str">
        <f t="shared" si="159"/>
        <v/>
      </c>
      <c r="AS138" t="str">
        <f t="shared" si="160"/>
        <v/>
      </c>
      <c r="AT138" t="str">
        <f t="shared" si="161"/>
        <v/>
      </c>
      <c r="AU138" t="str">
        <f t="shared" si="162"/>
        <v/>
      </c>
      <c r="AV138" t="str">
        <f t="shared" si="163"/>
        <v/>
      </c>
      <c r="AW138" t="str">
        <f t="shared" si="164"/>
        <v/>
      </c>
      <c r="AX138" t="str">
        <f t="shared" si="165"/>
        <v/>
      </c>
      <c r="AY138" t="str">
        <f t="shared" si="166"/>
        <v/>
      </c>
      <c r="AZ138" t="str">
        <f t="shared" si="167"/>
        <v/>
      </c>
      <c r="BA138" t="str">
        <f t="shared" si="168"/>
        <v/>
      </c>
      <c r="BB138" t="str">
        <f t="shared" si="169"/>
        <v/>
      </c>
      <c r="BC138" t="str">
        <f t="shared" si="170"/>
        <v/>
      </c>
      <c r="BD138" t="str">
        <f t="shared" si="171"/>
        <v/>
      </c>
      <c r="BE138" t="str">
        <f t="shared" si="172"/>
        <v>Közgazdaságtan (401, Tb.-ről web)</v>
      </c>
      <c r="BF138" s="2">
        <v>912</v>
      </c>
      <c r="BG138" s="2">
        <v>2</v>
      </c>
      <c r="BH138" s="18">
        <f>VLOOKUP(BF138,segéd!$F$9:$G$41,2,FALSE)</f>
        <v>46277</v>
      </c>
      <c r="BI138" s="2" t="str">
        <f>VLOOKUP(BG138,segéd!$F$1:$G$7,2,FALSE)</f>
        <v>9.45-11.15</v>
      </c>
      <c r="BJ138" t="s">
        <v>101</v>
      </c>
      <c r="BK138" s="20" t="s">
        <v>35</v>
      </c>
      <c r="BL138" t="s">
        <v>511</v>
      </c>
      <c r="BM138" s="2">
        <v>202</v>
      </c>
      <c r="BN138" s="2">
        <v>401</v>
      </c>
      <c r="BO138" s="2" t="s">
        <v>119</v>
      </c>
      <c r="BP138" s="33" t="s">
        <v>634</v>
      </c>
      <c r="BQ138" s="2">
        <f t="shared" si="173"/>
        <v>18</v>
      </c>
      <c r="BR138" s="2">
        <f>IF(BM138="","",IFERROR(VLOOKUP(BJ138,segéd!T:U,2,FALSE),"x"))</f>
        <v>11</v>
      </c>
      <c r="BS138" s="2">
        <f>IF(BN138="","",IFERROR(VLOOKUP(BJ138,segéd!O:P,2,FALSE),"x"))</f>
        <v>7</v>
      </c>
      <c r="BT138" s="2"/>
      <c r="BU138" s="2"/>
      <c r="BV138" s="2">
        <v>9</v>
      </c>
      <c r="BX138" s="2"/>
      <c r="CO138" s="2">
        <v>6</v>
      </c>
      <c r="CQ138" s="2"/>
      <c r="CR138" s="2"/>
    </row>
    <row r="139" spans="1:118" ht="15" customHeight="1" x14ac:dyDescent="0.3">
      <c r="A139" t="str">
        <f t="shared" si="116"/>
        <v>2079122</v>
      </c>
      <c r="B139" t="str">
        <f t="shared" si="117"/>
        <v>Kutatásmódszertan - Tóth Zsuzsanna (gépterem, web) 32</v>
      </c>
      <c r="C139" t="str">
        <f t="shared" si="118"/>
        <v>9122</v>
      </c>
      <c r="D139" t="str">
        <f t="shared" si="119"/>
        <v xml:space="preserve">Kutatásmódszertan - Tóth Zsuzsanna (gépterem, web) </v>
      </c>
      <c r="E139" t="str">
        <f t="shared" si="120"/>
        <v>Tóth Zsuzsanna9122</v>
      </c>
      <c r="F139" t="str">
        <f t="shared" si="121"/>
        <v>Kutatásmódszertan (Bp. 207, gépterem, web)</v>
      </c>
      <c r="G139" t="str">
        <f t="shared" si="122"/>
        <v/>
      </c>
      <c r="H139" t="str">
        <f t="shared" si="123"/>
        <v/>
      </c>
      <c r="I139" t="str">
        <f t="shared" si="124"/>
        <v/>
      </c>
      <c r="J139" t="str">
        <f t="shared" si="125"/>
        <v>9122</v>
      </c>
      <c r="K139" t="str">
        <f t="shared" si="126"/>
        <v>9122</v>
      </c>
      <c r="L139" t="str">
        <f t="shared" si="127"/>
        <v/>
      </c>
      <c r="M139" t="str">
        <f t="shared" si="128"/>
        <v/>
      </c>
      <c r="N139" t="str">
        <f t="shared" si="129"/>
        <v/>
      </c>
      <c r="O139" t="str">
        <f t="shared" si="130"/>
        <v/>
      </c>
      <c r="P139" t="str">
        <f t="shared" si="131"/>
        <v/>
      </c>
      <c r="Q139" t="str">
        <f t="shared" si="132"/>
        <v>9122</v>
      </c>
      <c r="R139" t="str">
        <f t="shared" si="133"/>
        <v/>
      </c>
      <c r="S139" t="str">
        <f t="shared" si="134"/>
        <v/>
      </c>
      <c r="T139" t="str">
        <f t="shared" si="135"/>
        <v/>
      </c>
      <c r="U139" t="str">
        <f t="shared" si="136"/>
        <v/>
      </c>
      <c r="V139" t="str">
        <f t="shared" si="137"/>
        <v/>
      </c>
      <c r="W139" t="str">
        <f t="shared" si="138"/>
        <v/>
      </c>
      <c r="X139" t="str">
        <f t="shared" si="139"/>
        <v/>
      </c>
      <c r="Y139" t="str">
        <f t="shared" si="140"/>
        <v/>
      </c>
      <c r="Z139" t="str">
        <f t="shared" si="141"/>
        <v/>
      </c>
      <c r="AA139" t="str">
        <f t="shared" si="142"/>
        <v>Kutatásmódszertan (207, gépterem, web)</v>
      </c>
      <c r="AB139" t="str">
        <f t="shared" si="143"/>
        <v/>
      </c>
      <c r="AC139" t="str">
        <f t="shared" si="144"/>
        <v/>
      </c>
      <c r="AD139" t="str">
        <f t="shared" si="145"/>
        <v/>
      </c>
      <c r="AE139" t="str">
        <f t="shared" si="146"/>
        <v/>
      </c>
      <c r="AF139" t="str">
        <f t="shared" si="147"/>
        <v/>
      </c>
      <c r="AG139" t="str">
        <f t="shared" si="148"/>
        <v/>
      </c>
      <c r="AH139" t="str">
        <f t="shared" si="149"/>
        <v/>
      </c>
      <c r="AI139" t="str">
        <f t="shared" si="150"/>
        <v/>
      </c>
      <c r="AJ139" t="str">
        <f t="shared" si="151"/>
        <v/>
      </c>
      <c r="AK139" t="str">
        <f t="shared" si="152"/>
        <v/>
      </c>
      <c r="AL139" t="str">
        <f t="shared" si="153"/>
        <v/>
      </c>
      <c r="AM139" t="str">
        <f t="shared" si="154"/>
        <v/>
      </c>
      <c r="AN139" t="str">
        <f t="shared" si="155"/>
        <v/>
      </c>
      <c r="AO139" t="str">
        <f t="shared" si="156"/>
        <v/>
      </c>
      <c r="AP139" t="str">
        <f t="shared" si="157"/>
        <v/>
      </c>
      <c r="AQ139" t="str">
        <f t="shared" si="158"/>
        <v/>
      </c>
      <c r="AR139" t="str">
        <f t="shared" si="159"/>
        <v/>
      </c>
      <c r="AS139" t="str">
        <f t="shared" si="160"/>
        <v/>
      </c>
      <c r="AT139" t="str">
        <f t="shared" si="161"/>
        <v/>
      </c>
      <c r="AU139" t="str">
        <f t="shared" si="162"/>
        <v/>
      </c>
      <c r="AV139" t="str">
        <f t="shared" si="163"/>
        <v/>
      </c>
      <c r="AW139" t="str">
        <f t="shared" si="164"/>
        <v/>
      </c>
      <c r="AX139" t="str">
        <f t="shared" si="165"/>
        <v/>
      </c>
      <c r="AY139" t="str">
        <f t="shared" si="166"/>
        <v/>
      </c>
      <c r="AZ139" t="str">
        <f t="shared" si="167"/>
        <v/>
      </c>
      <c r="BA139" t="str">
        <f t="shared" si="168"/>
        <v/>
      </c>
      <c r="BB139" t="str">
        <f t="shared" si="169"/>
        <v/>
      </c>
      <c r="BC139" t="str">
        <f t="shared" si="170"/>
        <v/>
      </c>
      <c r="BD139" t="str">
        <f t="shared" si="171"/>
        <v/>
      </c>
      <c r="BE139" t="str">
        <f t="shared" si="172"/>
        <v>Kutatásmódszertan (, gépterem, web)</v>
      </c>
      <c r="BF139" s="2">
        <v>912</v>
      </c>
      <c r="BG139" s="2">
        <v>2</v>
      </c>
      <c r="BH139" s="18">
        <f>VLOOKUP(BF139,segéd!$F$9:$G$41,2,FALSE)</f>
        <v>46277</v>
      </c>
      <c r="BI139" s="2" t="str">
        <f>VLOOKUP(BG139,segéd!$F$1:$G$7,2,FALSE)</f>
        <v>9.45-11.15</v>
      </c>
      <c r="BJ139" t="s">
        <v>87</v>
      </c>
      <c r="BK139" s="20" t="s">
        <v>530</v>
      </c>
      <c r="BL139" t="s">
        <v>206</v>
      </c>
      <c r="BM139" s="2">
        <v>207</v>
      </c>
      <c r="BO139" s="2" t="s">
        <v>216</v>
      </c>
      <c r="BP139" s="33" t="s">
        <v>635</v>
      </c>
      <c r="BQ139" s="2">
        <f t="shared" si="173"/>
        <v>32</v>
      </c>
      <c r="BR139" s="2">
        <f>IF(BM139="","",IFERROR(VLOOKUP(BJ139,segéd!T:U,2,FALSE),"x"))</f>
        <v>32</v>
      </c>
      <c r="BS139" s="2" t="str">
        <f>IF(BN139="","",IFERROR(VLOOKUP(BJ139,segéd!O:P,2,FALSE),"x"))</f>
        <v/>
      </c>
      <c r="BU139" s="2"/>
      <c r="BV139" s="2"/>
      <c r="BW139" s="2">
        <v>8</v>
      </c>
      <c r="BX139" s="2">
        <v>14</v>
      </c>
      <c r="CD139" s="2">
        <v>2</v>
      </c>
    </row>
    <row r="140" spans="1:118" ht="15" customHeight="1" x14ac:dyDescent="0.3">
      <c r="A140" t="str">
        <f t="shared" si="116"/>
        <v>9122</v>
      </c>
      <c r="B140" t="str">
        <f t="shared" si="117"/>
        <v xml:space="preserve">Létesítmény- és szolgáltatásmen. - Nagy Judit (web) </v>
      </c>
      <c r="C140" t="str">
        <f t="shared" si="118"/>
        <v>Passzív9122</v>
      </c>
      <c r="D140" t="str">
        <f t="shared" si="119"/>
        <v>Létesítmény- és szolgáltatásmen. - Nagy Judit (web) 8</v>
      </c>
      <c r="E140" t="str">
        <f t="shared" si="120"/>
        <v>Nagy Judit9122</v>
      </c>
      <c r="F140" t="str">
        <f t="shared" si="121"/>
        <v>Létesítmény- és szolgáltatásmen. (Tb. Passzív, web)</v>
      </c>
      <c r="G140" t="str">
        <f t="shared" si="122"/>
        <v/>
      </c>
      <c r="H140" t="str">
        <f t="shared" si="123"/>
        <v/>
      </c>
      <c r="I140" t="str">
        <f t="shared" si="124"/>
        <v/>
      </c>
      <c r="J140" t="str">
        <f t="shared" si="125"/>
        <v/>
      </c>
      <c r="K140" t="str">
        <f t="shared" si="126"/>
        <v/>
      </c>
      <c r="L140" t="str">
        <f t="shared" si="127"/>
        <v/>
      </c>
      <c r="M140" t="str">
        <f t="shared" si="128"/>
        <v/>
      </c>
      <c r="N140" t="str">
        <f t="shared" si="129"/>
        <v/>
      </c>
      <c r="O140" t="str">
        <f t="shared" si="130"/>
        <v/>
      </c>
      <c r="P140" t="str">
        <f t="shared" si="131"/>
        <v/>
      </c>
      <c r="Q140" t="str">
        <f t="shared" si="132"/>
        <v/>
      </c>
      <c r="R140" t="str">
        <f t="shared" si="133"/>
        <v/>
      </c>
      <c r="S140" t="str">
        <f t="shared" si="134"/>
        <v/>
      </c>
      <c r="T140" t="str">
        <f t="shared" si="135"/>
        <v/>
      </c>
      <c r="U140" t="str">
        <f t="shared" si="136"/>
        <v/>
      </c>
      <c r="V140" t="str">
        <f t="shared" si="137"/>
        <v/>
      </c>
      <c r="W140" t="str">
        <f t="shared" si="138"/>
        <v/>
      </c>
      <c r="X140" t="str">
        <f t="shared" si="139"/>
        <v/>
      </c>
      <c r="Y140" t="str">
        <f t="shared" si="140"/>
        <v/>
      </c>
      <c r="Z140" t="str">
        <f t="shared" si="141"/>
        <v/>
      </c>
      <c r="AA140" t="str">
        <f t="shared" si="142"/>
        <v>Létesítmény- és szolgáltatásmen. (, web)</v>
      </c>
      <c r="AB140" t="str">
        <f t="shared" si="143"/>
        <v/>
      </c>
      <c r="AC140" t="str">
        <f t="shared" si="144"/>
        <v/>
      </c>
      <c r="AD140" t="str">
        <f t="shared" si="145"/>
        <v/>
      </c>
      <c r="AE140" t="str">
        <f t="shared" si="146"/>
        <v/>
      </c>
      <c r="AF140" t="str">
        <f t="shared" si="147"/>
        <v/>
      </c>
      <c r="AG140" t="str">
        <f t="shared" si="148"/>
        <v/>
      </c>
      <c r="AH140" t="str">
        <f t="shared" si="149"/>
        <v/>
      </c>
      <c r="AI140" t="str">
        <f t="shared" si="150"/>
        <v/>
      </c>
      <c r="AJ140" t="str">
        <f t="shared" si="151"/>
        <v/>
      </c>
      <c r="AK140" t="str">
        <f t="shared" si="152"/>
        <v/>
      </c>
      <c r="AL140" t="str">
        <f t="shared" si="153"/>
        <v/>
      </c>
      <c r="AM140" t="str">
        <f t="shared" si="154"/>
        <v/>
      </c>
      <c r="AN140" t="str">
        <f t="shared" si="155"/>
        <v/>
      </c>
      <c r="AO140" t="str">
        <f t="shared" si="156"/>
        <v/>
      </c>
      <c r="AP140" t="str">
        <f t="shared" si="157"/>
        <v/>
      </c>
      <c r="AQ140" t="str">
        <f t="shared" si="158"/>
        <v/>
      </c>
      <c r="AR140" t="str">
        <f t="shared" si="159"/>
        <v/>
      </c>
      <c r="AS140" t="str">
        <f t="shared" si="160"/>
        <v/>
      </c>
      <c r="AT140" t="str">
        <f t="shared" si="161"/>
        <v/>
      </c>
      <c r="AU140" t="str">
        <f t="shared" si="162"/>
        <v>9122</v>
      </c>
      <c r="AV140" t="str">
        <f t="shared" si="163"/>
        <v/>
      </c>
      <c r="AW140" t="str">
        <f t="shared" si="164"/>
        <v/>
      </c>
      <c r="AX140" t="str">
        <f t="shared" si="165"/>
        <v/>
      </c>
      <c r="AY140" t="str">
        <f t="shared" si="166"/>
        <v/>
      </c>
      <c r="AZ140" t="str">
        <f t="shared" si="167"/>
        <v/>
      </c>
      <c r="BA140" t="str">
        <f t="shared" si="168"/>
        <v/>
      </c>
      <c r="BB140" t="str">
        <f t="shared" si="169"/>
        <v/>
      </c>
      <c r="BC140" t="str">
        <f t="shared" si="170"/>
        <v/>
      </c>
      <c r="BD140" t="str">
        <f t="shared" si="171"/>
        <v/>
      </c>
      <c r="BE140" t="str">
        <f t="shared" si="172"/>
        <v>Létesítmény- és szolgáltatásmen. (Passzív, web)</v>
      </c>
      <c r="BF140" s="2">
        <v>912</v>
      </c>
      <c r="BG140" s="2">
        <v>2</v>
      </c>
      <c r="BH140" s="18">
        <f>VLOOKUP(BF140,segéd!$F$9:$G$41,2,FALSE)</f>
        <v>46277</v>
      </c>
      <c r="BI140" s="2" t="str">
        <f>VLOOKUP(BG140,segéd!$F$1:$G$7,2,FALSE)</f>
        <v>9.45-11.15</v>
      </c>
      <c r="BJ140" t="s">
        <v>397</v>
      </c>
      <c r="BK140" s="20" t="s">
        <v>418</v>
      </c>
      <c r="BL140" t="s">
        <v>191</v>
      </c>
      <c r="BM140" s="2"/>
      <c r="BN140" s="2" t="s">
        <v>221</v>
      </c>
      <c r="BO140" s="2" t="s">
        <v>117</v>
      </c>
      <c r="BP140" s="33" t="s">
        <v>636</v>
      </c>
      <c r="BQ140" s="2">
        <f t="shared" si="173"/>
        <v>8</v>
      </c>
      <c r="BR140" s="2" t="str">
        <f>IF(BM140="","",IFERROR(VLOOKUP(BJ140,segéd!T:U,2,FALSE),"x"))</f>
        <v/>
      </c>
      <c r="BS140" s="2">
        <f>IF(BN140="","",IFERROR(VLOOKUP(BJ140,segéd!O:P,2,FALSE),"x"))</f>
        <v>8</v>
      </c>
      <c r="BU140" s="2"/>
      <c r="BV140" s="2"/>
      <c r="DG140" s="2">
        <v>8</v>
      </c>
    </row>
    <row r="141" spans="1:118" ht="15" customHeight="1" x14ac:dyDescent="0.3">
      <c r="A141" t="str">
        <f t="shared" si="116"/>
        <v>9122</v>
      </c>
      <c r="B141" t="str">
        <f t="shared" si="117"/>
        <v xml:space="preserve">Matematika I. - Brunner Zsuzsanna (web) </v>
      </c>
      <c r="C141" t="str">
        <f t="shared" si="118"/>
        <v>5019122</v>
      </c>
      <c r="D141" t="str">
        <f t="shared" si="119"/>
        <v>Matematika I. - Brunner Zsuzsanna (web) 154</v>
      </c>
      <c r="E141" t="str">
        <f t="shared" si="120"/>
        <v>Brunner Zsuzsanna9122</v>
      </c>
      <c r="F141" t="str">
        <f t="shared" si="121"/>
        <v>Matematika I. (Tb. 501, web)</v>
      </c>
      <c r="G141" t="str">
        <f t="shared" si="122"/>
        <v/>
      </c>
      <c r="H141" t="str">
        <f t="shared" si="123"/>
        <v/>
      </c>
      <c r="I141" t="str">
        <f t="shared" si="124"/>
        <v/>
      </c>
      <c r="J141" t="str">
        <f t="shared" si="125"/>
        <v/>
      </c>
      <c r="K141" t="str">
        <f t="shared" si="126"/>
        <v/>
      </c>
      <c r="L141" t="str">
        <f t="shared" si="127"/>
        <v/>
      </c>
      <c r="M141" t="str">
        <f t="shared" si="128"/>
        <v/>
      </c>
      <c r="N141" t="str">
        <f t="shared" si="129"/>
        <v/>
      </c>
      <c r="O141" t="str">
        <f t="shared" si="130"/>
        <v/>
      </c>
      <c r="P141" t="str">
        <f t="shared" si="131"/>
        <v/>
      </c>
      <c r="Q141" t="str">
        <f t="shared" si="132"/>
        <v/>
      </c>
      <c r="R141" t="str">
        <f t="shared" si="133"/>
        <v/>
      </c>
      <c r="S141" t="str">
        <f t="shared" si="134"/>
        <v/>
      </c>
      <c r="T141" t="str">
        <f t="shared" si="135"/>
        <v/>
      </c>
      <c r="U141" t="str">
        <f t="shared" si="136"/>
        <v/>
      </c>
      <c r="V141" t="str">
        <f t="shared" si="137"/>
        <v/>
      </c>
      <c r="W141" t="str">
        <f t="shared" si="138"/>
        <v/>
      </c>
      <c r="X141" t="str">
        <f t="shared" si="139"/>
        <v/>
      </c>
      <c r="Y141" t="str">
        <f t="shared" si="140"/>
        <v/>
      </c>
      <c r="Z141" t="str">
        <f t="shared" si="141"/>
        <v/>
      </c>
      <c r="AA141" t="str">
        <f t="shared" si="142"/>
        <v>Matematika I. (, web)</v>
      </c>
      <c r="AB141" t="str">
        <f t="shared" si="143"/>
        <v/>
      </c>
      <c r="AC141" t="str">
        <f t="shared" si="144"/>
        <v/>
      </c>
      <c r="AD141" t="str">
        <f t="shared" si="145"/>
        <v>9122</v>
      </c>
      <c r="AE141" t="str">
        <f t="shared" si="146"/>
        <v>9122</v>
      </c>
      <c r="AF141" t="str">
        <f t="shared" si="147"/>
        <v>9122</v>
      </c>
      <c r="AG141" t="str">
        <f t="shared" si="148"/>
        <v/>
      </c>
      <c r="AH141" t="str">
        <f t="shared" si="149"/>
        <v/>
      </c>
      <c r="AI141" t="str">
        <f t="shared" si="150"/>
        <v/>
      </c>
      <c r="AJ141" t="str">
        <f t="shared" si="151"/>
        <v/>
      </c>
      <c r="AK141" t="str">
        <f t="shared" si="152"/>
        <v/>
      </c>
      <c r="AL141" t="str">
        <f t="shared" si="153"/>
        <v/>
      </c>
      <c r="AM141" t="str">
        <f t="shared" si="154"/>
        <v/>
      </c>
      <c r="AN141" t="str">
        <f t="shared" si="155"/>
        <v/>
      </c>
      <c r="AO141" t="str">
        <f t="shared" si="156"/>
        <v/>
      </c>
      <c r="AP141" t="str">
        <f t="shared" si="157"/>
        <v/>
      </c>
      <c r="AQ141" t="str">
        <f t="shared" si="158"/>
        <v/>
      </c>
      <c r="AR141" t="str">
        <f t="shared" si="159"/>
        <v/>
      </c>
      <c r="AS141" t="str">
        <f t="shared" si="160"/>
        <v/>
      </c>
      <c r="AT141" t="str">
        <f t="shared" si="161"/>
        <v/>
      </c>
      <c r="AU141" t="str">
        <f t="shared" si="162"/>
        <v/>
      </c>
      <c r="AV141" t="str">
        <f t="shared" si="163"/>
        <v/>
      </c>
      <c r="AW141" t="str">
        <f t="shared" si="164"/>
        <v/>
      </c>
      <c r="AX141" t="str">
        <f t="shared" si="165"/>
        <v/>
      </c>
      <c r="AY141" t="str">
        <f t="shared" si="166"/>
        <v/>
      </c>
      <c r="AZ141" t="str">
        <f t="shared" si="167"/>
        <v/>
      </c>
      <c r="BA141" t="str">
        <f t="shared" si="168"/>
        <v/>
      </c>
      <c r="BB141" t="str">
        <f t="shared" si="169"/>
        <v/>
      </c>
      <c r="BC141" t="str">
        <f t="shared" si="170"/>
        <v/>
      </c>
      <c r="BD141" t="str">
        <f t="shared" si="171"/>
        <v/>
      </c>
      <c r="BE141" t="str">
        <f t="shared" si="172"/>
        <v>Matematika I. (501, web)</v>
      </c>
      <c r="BF141" s="2">
        <v>912</v>
      </c>
      <c r="BG141" s="2">
        <v>2</v>
      </c>
      <c r="BH141" s="18">
        <f>VLOOKUP(BF141,segéd!$F$9:$G$41,2,FALSE)</f>
        <v>46277</v>
      </c>
      <c r="BI141" s="2" t="str">
        <f>VLOOKUP(BG141,segéd!$F$1:$G$7,2,FALSE)</f>
        <v>9.45-11.15</v>
      </c>
      <c r="BJ141" t="s">
        <v>106</v>
      </c>
      <c r="BK141" s="20" t="s">
        <v>27</v>
      </c>
      <c r="BL141" t="s">
        <v>193</v>
      </c>
      <c r="BM141" s="2"/>
      <c r="BN141" s="2">
        <v>501</v>
      </c>
      <c r="BO141" s="2" t="s">
        <v>117</v>
      </c>
      <c r="BP141" s="33" t="s">
        <v>638</v>
      </c>
      <c r="BQ141" s="2">
        <f t="shared" si="173"/>
        <v>154</v>
      </c>
      <c r="BR141" s="2" t="str">
        <f>IF(BM141="","",IFERROR(VLOOKUP(BJ141,segéd!T:U,2,FALSE),"x"))</f>
        <v/>
      </c>
      <c r="BS141" s="2">
        <f>IF(BN141="","",IFERROR(VLOOKUP(BJ141,segéd!O:P,2,FALSE),"x"))</f>
        <v>154</v>
      </c>
      <c r="BT141" s="2"/>
      <c r="BU141" s="2"/>
      <c r="BV141" s="2"/>
      <c r="BX141" s="2"/>
      <c r="CP141" s="2">
        <v>8</v>
      </c>
      <c r="CQ141" s="2">
        <v>74</v>
      </c>
      <c r="CR141" s="2">
        <v>48</v>
      </c>
    </row>
    <row r="142" spans="1:118" ht="15" customHeight="1" x14ac:dyDescent="0.3">
      <c r="A142" t="str">
        <f t="shared" si="116"/>
        <v>9122</v>
      </c>
      <c r="B142" t="str">
        <f t="shared" si="117"/>
        <v xml:space="preserve">Megújuló energiaforrások - Molnárné Dőry Zsófia (web) </v>
      </c>
      <c r="C142" t="str">
        <f t="shared" si="118"/>
        <v>2179122</v>
      </c>
      <c r="D142" t="str">
        <f t="shared" si="119"/>
        <v>Megújuló energiaforrások - Molnárné Dőry Zsófia (web) 25</v>
      </c>
      <c r="E142" t="str">
        <f t="shared" si="120"/>
        <v>Molnárné Dőry Zsófia9122</v>
      </c>
      <c r="F142" t="str">
        <f t="shared" si="121"/>
        <v>Megújuló energiaforrások (Tb. 217, web)</v>
      </c>
      <c r="G142" t="str">
        <f t="shared" si="122"/>
        <v/>
      </c>
      <c r="H142" t="str">
        <f t="shared" si="123"/>
        <v/>
      </c>
      <c r="I142" t="str">
        <f t="shared" si="124"/>
        <v/>
      </c>
      <c r="J142" t="str">
        <f t="shared" si="125"/>
        <v/>
      </c>
      <c r="K142" t="str">
        <f t="shared" si="126"/>
        <v/>
      </c>
      <c r="L142" t="str">
        <f t="shared" si="127"/>
        <v/>
      </c>
      <c r="M142" t="str">
        <f t="shared" si="128"/>
        <v/>
      </c>
      <c r="N142" t="str">
        <f t="shared" si="129"/>
        <v/>
      </c>
      <c r="O142" t="str">
        <f t="shared" si="130"/>
        <v/>
      </c>
      <c r="P142" t="str">
        <f t="shared" si="131"/>
        <v/>
      </c>
      <c r="Q142" t="str">
        <f t="shared" si="132"/>
        <v/>
      </c>
      <c r="R142" t="str">
        <f t="shared" si="133"/>
        <v/>
      </c>
      <c r="S142" t="str">
        <f t="shared" si="134"/>
        <v/>
      </c>
      <c r="T142" t="str">
        <f t="shared" si="135"/>
        <v/>
      </c>
      <c r="U142" t="str">
        <f t="shared" si="136"/>
        <v/>
      </c>
      <c r="V142" t="str">
        <f t="shared" si="137"/>
        <v/>
      </c>
      <c r="W142" t="str">
        <f t="shared" si="138"/>
        <v/>
      </c>
      <c r="X142" t="str">
        <f t="shared" si="139"/>
        <v/>
      </c>
      <c r="Y142" t="str">
        <f t="shared" si="140"/>
        <v/>
      </c>
      <c r="Z142" t="str">
        <f t="shared" si="141"/>
        <v/>
      </c>
      <c r="AA142" t="str">
        <f t="shared" si="142"/>
        <v>Megújuló energiaforrások (, web)</v>
      </c>
      <c r="AB142" t="str">
        <f t="shared" si="143"/>
        <v/>
      </c>
      <c r="AC142" t="str">
        <f t="shared" si="144"/>
        <v/>
      </c>
      <c r="AD142" t="str">
        <f t="shared" si="145"/>
        <v/>
      </c>
      <c r="AE142" t="str">
        <f t="shared" si="146"/>
        <v/>
      </c>
      <c r="AF142" t="str">
        <f t="shared" si="147"/>
        <v/>
      </c>
      <c r="AG142" t="str">
        <f t="shared" si="148"/>
        <v/>
      </c>
      <c r="AH142" t="str">
        <f t="shared" si="149"/>
        <v/>
      </c>
      <c r="AI142" t="str">
        <f t="shared" si="150"/>
        <v/>
      </c>
      <c r="AJ142" t="str">
        <f t="shared" si="151"/>
        <v/>
      </c>
      <c r="AK142" t="str">
        <f t="shared" si="152"/>
        <v/>
      </c>
      <c r="AL142" t="str">
        <f t="shared" si="153"/>
        <v/>
      </c>
      <c r="AM142" t="str">
        <f t="shared" si="154"/>
        <v/>
      </c>
      <c r="AN142" t="str">
        <f t="shared" si="155"/>
        <v/>
      </c>
      <c r="AO142" t="str">
        <f t="shared" si="156"/>
        <v/>
      </c>
      <c r="AP142" t="str">
        <f t="shared" si="157"/>
        <v/>
      </c>
      <c r="AQ142" t="str">
        <f t="shared" si="158"/>
        <v/>
      </c>
      <c r="AR142" t="str">
        <f t="shared" si="159"/>
        <v/>
      </c>
      <c r="AS142" t="str">
        <f t="shared" si="160"/>
        <v/>
      </c>
      <c r="AT142" t="str">
        <f t="shared" si="161"/>
        <v/>
      </c>
      <c r="AU142" t="str">
        <f t="shared" si="162"/>
        <v/>
      </c>
      <c r="AV142" t="str">
        <f t="shared" si="163"/>
        <v/>
      </c>
      <c r="AW142" t="str">
        <f t="shared" si="164"/>
        <v/>
      </c>
      <c r="AX142" t="str">
        <f t="shared" si="165"/>
        <v/>
      </c>
      <c r="AY142" t="str">
        <f t="shared" si="166"/>
        <v>9122</v>
      </c>
      <c r="AZ142" t="str">
        <f t="shared" si="167"/>
        <v>9122</v>
      </c>
      <c r="BA142" t="str">
        <f t="shared" si="168"/>
        <v>9122</v>
      </c>
      <c r="BB142" t="str">
        <f t="shared" si="169"/>
        <v/>
      </c>
      <c r="BC142" t="str">
        <f t="shared" si="170"/>
        <v/>
      </c>
      <c r="BD142" t="str">
        <f t="shared" si="171"/>
        <v/>
      </c>
      <c r="BE142" t="str">
        <f t="shared" si="172"/>
        <v>Megújuló energiaforrások (217, web)</v>
      </c>
      <c r="BF142" s="2">
        <v>912</v>
      </c>
      <c r="BG142" s="2">
        <v>2</v>
      </c>
      <c r="BH142" s="18">
        <f>VLOOKUP(BF142,segéd!$F$9:$G$41,2,FALSE)</f>
        <v>46277</v>
      </c>
      <c r="BI142" s="2" t="str">
        <f>VLOOKUP(BG142,segéd!$F$1:$G$7,2,FALSE)</f>
        <v>9.45-11.15</v>
      </c>
      <c r="BJ142" t="s">
        <v>108</v>
      </c>
      <c r="BK142" s="20" t="s">
        <v>219</v>
      </c>
      <c r="BL142" t="s">
        <v>191</v>
      </c>
      <c r="BM142" s="2"/>
      <c r="BN142" s="2">
        <v>217</v>
      </c>
      <c r="BO142" s="2" t="s">
        <v>117</v>
      </c>
      <c r="BP142" s="33" t="s">
        <v>604</v>
      </c>
      <c r="BQ142" s="2">
        <f t="shared" si="173"/>
        <v>25</v>
      </c>
      <c r="BR142" s="2" t="str">
        <f>IF(BM142="","",IFERROR(VLOOKUP(BJ142,segéd!T:U,2,FALSE),"x"))</f>
        <v/>
      </c>
      <c r="BS142" s="2">
        <f>IF(BN142="","",IFERROR(VLOOKUP(BJ142,segéd!O:P,2,FALSE),"x"))</f>
        <v>25</v>
      </c>
      <c r="BU142" s="2"/>
      <c r="BV142" s="2"/>
      <c r="CD142" s="19"/>
      <c r="CE142" s="19"/>
      <c r="CH142" s="19"/>
      <c r="DK142" s="2">
        <v>17</v>
      </c>
      <c r="DL142" s="2">
        <v>8</v>
      </c>
      <c r="DM142" s="2">
        <v>22</v>
      </c>
    </row>
    <row r="143" spans="1:118" ht="15" customHeight="1" x14ac:dyDescent="0.3">
      <c r="A143" t="str">
        <f t="shared" si="116"/>
        <v>2099122</v>
      </c>
      <c r="B143" t="str">
        <f t="shared" si="117"/>
        <v>MI és marketing automatizálás - Duga Zsófia (Bp.-ről web) 13</v>
      </c>
      <c r="C143" t="str">
        <f t="shared" si="118"/>
        <v>otthon9122</v>
      </c>
      <c r="D143" t="str">
        <f t="shared" si="119"/>
        <v>MI és marketing automatizálás - Duga Zsófia (Bp.-ről web) 1</v>
      </c>
      <c r="E143" t="str">
        <f t="shared" si="120"/>
        <v>Duga Zsófia9122</v>
      </c>
      <c r="F143" t="str">
        <f t="shared" si="121"/>
        <v>MI és marketing automatizálás (Bp. 209, Bp.-ről web)</v>
      </c>
      <c r="G143" t="str">
        <f t="shared" si="122"/>
        <v/>
      </c>
      <c r="H143" t="str">
        <f t="shared" si="123"/>
        <v/>
      </c>
      <c r="I143" t="str">
        <f t="shared" si="124"/>
        <v/>
      </c>
      <c r="J143" t="str">
        <f t="shared" si="125"/>
        <v/>
      </c>
      <c r="K143" t="str">
        <f t="shared" si="126"/>
        <v/>
      </c>
      <c r="L143" t="str">
        <f t="shared" si="127"/>
        <v/>
      </c>
      <c r="M143" t="str">
        <f t="shared" si="128"/>
        <v/>
      </c>
      <c r="N143" t="str">
        <f t="shared" si="129"/>
        <v/>
      </c>
      <c r="O143" t="str">
        <f t="shared" si="130"/>
        <v/>
      </c>
      <c r="P143" t="str">
        <f t="shared" si="131"/>
        <v/>
      </c>
      <c r="Q143" t="str">
        <f t="shared" si="132"/>
        <v/>
      </c>
      <c r="R143" t="str">
        <f t="shared" si="133"/>
        <v/>
      </c>
      <c r="S143" t="str">
        <f t="shared" si="134"/>
        <v/>
      </c>
      <c r="T143" t="str">
        <f t="shared" si="135"/>
        <v/>
      </c>
      <c r="U143" t="str">
        <f t="shared" si="136"/>
        <v/>
      </c>
      <c r="V143" t="str">
        <f t="shared" si="137"/>
        <v/>
      </c>
      <c r="W143" t="str">
        <f t="shared" si="138"/>
        <v/>
      </c>
      <c r="X143" t="str">
        <f t="shared" si="139"/>
        <v>9122</v>
      </c>
      <c r="Y143" t="str">
        <f t="shared" si="140"/>
        <v/>
      </c>
      <c r="Z143" t="str">
        <f t="shared" si="141"/>
        <v/>
      </c>
      <c r="AA143" t="str">
        <f t="shared" si="142"/>
        <v>MI és marketing automatizálás (209, Bp.-ről web)</v>
      </c>
      <c r="AB143" t="str">
        <f t="shared" si="143"/>
        <v/>
      </c>
      <c r="AC143" t="str">
        <f t="shared" si="144"/>
        <v/>
      </c>
      <c r="AD143" t="str">
        <f t="shared" si="145"/>
        <v/>
      </c>
      <c r="AE143" t="str">
        <f t="shared" si="146"/>
        <v/>
      </c>
      <c r="AF143" t="str">
        <f t="shared" si="147"/>
        <v/>
      </c>
      <c r="AG143" t="str">
        <f t="shared" si="148"/>
        <v/>
      </c>
      <c r="AH143" t="str">
        <f t="shared" si="149"/>
        <v/>
      </c>
      <c r="AI143" t="str">
        <f t="shared" si="150"/>
        <v/>
      </c>
      <c r="AJ143" t="str">
        <f t="shared" si="151"/>
        <v/>
      </c>
      <c r="AK143" t="str">
        <f t="shared" si="152"/>
        <v/>
      </c>
      <c r="AL143" t="str">
        <f t="shared" si="153"/>
        <v/>
      </c>
      <c r="AM143" t="str">
        <f t="shared" si="154"/>
        <v/>
      </c>
      <c r="AN143" t="str">
        <f t="shared" si="155"/>
        <v/>
      </c>
      <c r="AO143" t="str">
        <f t="shared" si="156"/>
        <v/>
      </c>
      <c r="AP143" t="str">
        <f t="shared" si="157"/>
        <v/>
      </c>
      <c r="AQ143" t="str">
        <f t="shared" si="158"/>
        <v/>
      </c>
      <c r="AR143" t="str">
        <f t="shared" si="159"/>
        <v>9122</v>
      </c>
      <c r="AS143" t="str">
        <f t="shared" si="160"/>
        <v/>
      </c>
      <c r="AT143" t="str">
        <f t="shared" si="161"/>
        <v/>
      </c>
      <c r="AU143" t="str">
        <f t="shared" si="162"/>
        <v/>
      </c>
      <c r="AV143" t="str">
        <f t="shared" si="163"/>
        <v/>
      </c>
      <c r="AW143" t="str">
        <f t="shared" si="164"/>
        <v/>
      </c>
      <c r="AX143" t="str">
        <f t="shared" si="165"/>
        <v/>
      </c>
      <c r="AY143" t="str">
        <f t="shared" si="166"/>
        <v/>
      </c>
      <c r="AZ143" t="str">
        <f t="shared" si="167"/>
        <v/>
      </c>
      <c r="BA143" t="str">
        <f t="shared" si="168"/>
        <v/>
      </c>
      <c r="BB143" t="str">
        <f t="shared" si="169"/>
        <v/>
      </c>
      <c r="BC143" t="str">
        <f t="shared" si="170"/>
        <v/>
      </c>
      <c r="BD143" t="str">
        <f t="shared" si="171"/>
        <v/>
      </c>
      <c r="BE143" t="str">
        <f t="shared" si="172"/>
        <v>MI és marketing automatizálás (otthon, Bp.-ről web)</v>
      </c>
      <c r="BF143" s="2">
        <v>912</v>
      </c>
      <c r="BG143" s="2">
        <v>2</v>
      </c>
      <c r="BH143" s="18">
        <f>VLOOKUP(BF143,segéd!$F$9:$G$41,2,FALSE)</f>
        <v>46277</v>
      </c>
      <c r="BI143" s="2" t="str">
        <f>VLOOKUP(BG143,segéd!$F$1:$G$7,2,FALSE)</f>
        <v>9.45-11.15</v>
      </c>
      <c r="BJ143" t="s">
        <v>385</v>
      </c>
      <c r="BK143" s="20" t="s">
        <v>120</v>
      </c>
      <c r="BL143" t="s">
        <v>192</v>
      </c>
      <c r="BM143" s="2">
        <v>209</v>
      </c>
      <c r="BN143" s="2" t="s">
        <v>424</v>
      </c>
      <c r="BO143" s="2" t="s">
        <v>118</v>
      </c>
      <c r="BP143" s="33" t="s">
        <v>639</v>
      </c>
      <c r="BQ143" s="2">
        <f t="shared" si="173"/>
        <v>14</v>
      </c>
      <c r="BR143" s="2">
        <f>IF(BM143="","",IFERROR(VLOOKUP(BJ143,segéd!T:U,2,FALSE),"x"))</f>
        <v>13</v>
      </c>
      <c r="BS143" s="2">
        <f>IF(BN143="","",IFERROR(VLOOKUP(BJ143,segéd!O:P,2,FALSE),"x"))</f>
        <v>1</v>
      </c>
      <c r="BU143" s="2"/>
      <c r="BV143" s="2"/>
      <c r="BX143" s="2"/>
      <c r="CK143" s="2">
        <v>13</v>
      </c>
      <c r="CQ143" s="2"/>
      <c r="CR143" s="2"/>
      <c r="DD143" s="2">
        <v>2</v>
      </c>
    </row>
    <row r="144" spans="1:118" ht="15" customHeight="1" x14ac:dyDescent="0.3">
      <c r="A144" t="str">
        <f t="shared" si="116"/>
        <v>9122</v>
      </c>
      <c r="B144" t="str">
        <f t="shared" si="117"/>
        <v xml:space="preserve">Műszaki diagnosztika II. - Nemes Márk (web) </v>
      </c>
      <c r="C144" t="str">
        <f t="shared" si="118"/>
        <v>4049122</v>
      </c>
      <c r="D144" t="str">
        <f t="shared" si="119"/>
        <v>Műszaki diagnosztika II. - Nemes Márk (web) 14</v>
      </c>
      <c r="E144" t="str">
        <f t="shared" si="120"/>
        <v>Nemes Márk9122</v>
      </c>
      <c r="F144" t="str">
        <f t="shared" si="121"/>
        <v>Műszaki diagnosztika II. (Tb. 404, web)</v>
      </c>
      <c r="G144" t="str">
        <f t="shared" si="122"/>
        <v/>
      </c>
      <c r="H144" t="str">
        <f t="shared" si="123"/>
        <v/>
      </c>
      <c r="I144" t="str">
        <f t="shared" si="124"/>
        <v/>
      </c>
      <c r="J144" t="str">
        <f t="shared" si="125"/>
        <v/>
      </c>
      <c r="K144" t="str">
        <f t="shared" si="126"/>
        <v/>
      </c>
      <c r="L144" t="str">
        <f t="shared" si="127"/>
        <v/>
      </c>
      <c r="M144" t="str">
        <f t="shared" si="128"/>
        <v/>
      </c>
      <c r="N144" t="str">
        <f t="shared" si="129"/>
        <v/>
      </c>
      <c r="O144" t="str">
        <f t="shared" si="130"/>
        <v/>
      </c>
      <c r="P144" t="str">
        <f t="shared" si="131"/>
        <v/>
      </c>
      <c r="Q144" t="str">
        <f t="shared" si="132"/>
        <v/>
      </c>
      <c r="R144" t="str">
        <f t="shared" si="133"/>
        <v/>
      </c>
      <c r="S144" t="str">
        <f t="shared" si="134"/>
        <v/>
      </c>
      <c r="T144" t="str">
        <f t="shared" si="135"/>
        <v/>
      </c>
      <c r="U144" t="str">
        <f t="shared" si="136"/>
        <v/>
      </c>
      <c r="V144" t="str">
        <f t="shared" si="137"/>
        <v/>
      </c>
      <c r="W144" t="str">
        <f t="shared" si="138"/>
        <v/>
      </c>
      <c r="X144" t="str">
        <f t="shared" si="139"/>
        <v/>
      </c>
      <c r="Y144" t="str">
        <f t="shared" si="140"/>
        <v/>
      </c>
      <c r="Z144" t="str">
        <f t="shared" si="141"/>
        <v/>
      </c>
      <c r="AA144" t="str">
        <f t="shared" si="142"/>
        <v>Műszaki diagnosztika II. (, web)</v>
      </c>
      <c r="AB144" t="str">
        <f t="shared" si="143"/>
        <v/>
      </c>
      <c r="AC144" t="str">
        <f t="shared" si="144"/>
        <v/>
      </c>
      <c r="AD144" t="str">
        <f t="shared" si="145"/>
        <v/>
      </c>
      <c r="AE144" t="str">
        <f t="shared" si="146"/>
        <v/>
      </c>
      <c r="AF144" t="str">
        <f t="shared" si="147"/>
        <v/>
      </c>
      <c r="AG144" t="str">
        <f t="shared" si="148"/>
        <v/>
      </c>
      <c r="AH144" t="str">
        <f t="shared" si="149"/>
        <v/>
      </c>
      <c r="AI144" t="str">
        <f t="shared" si="150"/>
        <v/>
      </c>
      <c r="AJ144" t="str">
        <f t="shared" si="151"/>
        <v/>
      </c>
      <c r="AK144" t="str">
        <f t="shared" si="152"/>
        <v/>
      </c>
      <c r="AL144" t="str">
        <f t="shared" si="153"/>
        <v/>
      </c>
      <c r="AM144" t="str">
        <f t="shared" si="154"/>
        <v/>
      </c>
      <c r="AN144" t="str">
        <f t="shared" si="155"/>
        <v/>
      </c>
      <c r="AO144" t="str">
        <f t="shared" si="156"/>
        <v/>
      </c>
      <c r="AP144" t="str">
        <f t="shared" si="157"/>
        <v/>
      </c>
      <c r="AQ144" t="str">
        <f t="shared" si="158"/>
        <v/>
      </c>
      <c r="AR144" t="str">
        <f t="shared" si="159"/>
        <v/>
      </c>
      <c r="AS144" t="str">
        <f t="shared" si="160"/>
        <v/>
      </c>
      <c r="AT144" t="str">
        <f t="shared" si="161"/>
        <v/>
      </c>
      <c r="AU144" t="str">
        <f t="shared" si="162"/>
        <v/>
      </c>
      <c r="AV144" t="str">
        <f t="shared" si="163"/>
        <v/>
      </c>
      <c r="AW144" t="str">
        <f t="shared" si="164"/>
        <v/>
      </c>
      <c r="AX144" t="str">
        <f t="shared" si="165"/>
        <v/>
      </c>
      <c r="AY144" t="str">
        <f t="shared" si="166"/>
        <v/>
      </c>
      <c r="AZ144" t="str">
        <f t="shared" si="167"/>
        <v/>
      </c>
      <c r="BA144" t="str">
        <f t="shared" si="168"/>
        <v/>
      </c>
      <c r="BB144" t="str">
        <f t="shared" si="169"/>
        <v>9122</v>
      </c>
      <c r="BC144" t="str">
        <f t="shared" si="170"/>
        <v/>
      </c>
      <c r="BD144" t="str">
        <f t="shared" si="171"/>
        <v/>
      </c>
      <c r="BE144" t="str">
        <f t="shared" si="172"/>
        <v>Műszaki diagnosztika II. (404, web)</v>
      </c>
      <c r="BF144" s="2">
        <v>912</v>
      </c>
      <c r="BG144" s="2">
        <v>2</v>
      </c>
      <c r="BH144" s="18">
        <f>VLOOKUP(BF144,segéd!$F$9:$G$41,2,FALSE)</f>
        <v>46277</v>
      </c>
      <c r="BI144" s="2" t="str">
        <f>VLOOKUP(BG144,segéd!$F$1:$G$7,2,FALSE)</f>
        <v>9.45-11.15</v>
      </c>
      <c r="BJ144" t="s">
        <v>526</v>
      </c>
      <c r="BK144" s="20" t="s">
        <v>542</v>
      </c>
      <c r="BL144" t="s">
        <v>191</v>
      </c>
      <c r="BM144" s="2"/>
      <c r="BN144" s="2">
        <v>404</v>
      </c>
      <c r="BO144" s="2" t="s">
        <v>117</v>
      </c>
      <c r="BP144" s="33" t="s">
        <v>640</v>
      </c>
      <c r="BQ144" s="2">
        <f t="shared" si="173"/>
        <v>14</v>
      </c>
      <c r="BR144" s="2" t="str">
        <f>IF(BM144="","",IFERROR(VLOOKUP(BJ144,segéd!T:U,2,FALSE),"x"))</f>
        <v/>
      </c>
      <c r="BS144" s="2">
        <f>IF(BN144="","",IFERROR(VLOOKUP(BJ144,segéd!O:P,2,FALSE),"x"))</f>
        <v>14</v>
      </c>
      <c r="BU144" s="2"/>
      <c r="BV144" s="2"/>
      <c r="DN144" s="2">
        <v>8</v>
      </c>
    </row>
    <row r="145" spans="1:120" ht="15" customHeight="1" x14ac:dyDescent="0.3">
      <c r="A145" t="str">
        <f t="shared" si="116"/>
        <v>9122</v>
      </c>
      <c r="B145" t="str">
        <f t="shared" si="117"/>
        <v xml:space="preserve">Nemzetközi gazd. ism. - Juhász Krisztina (web) </v>
      </c>
      <c r="C145" t="str">
        <f t="shared" si="118"/>
        <v>2149122</v>
      </c>
      <c r="D145" t="str">
        <f t="shared" si="119"/>
        <v>Nemzetközi gazd. ism. - Juhász Krisztina (web) 44</v>
      </c>
      <c r="E145" t="str">
        <f t="shared" si="120"/>
        <v>Juhász Krisztina9122</v>
      </c>
      <c r="F145" t="str">
        <f t="shared" si="121"/>
        <v>Nemzetközi gazd. ism. (Tb. 214, web)</v>
      </c>
      <c r="G145" t="str">
        <f t="shared" si="122"/>
        <v/>
      </c>
      <c r="H145" t="str">
        <f t="shared" si="123"/>
        <v/>
      </c>
      <c r="I145" t="str">
        <f t="shared" si="124"/>
        <v/>
      </c>
      <c r="J145" t="str">
        <f t="shared" si="125"/>
        <v/>
      </c>
      <c r="K145" t="str">
        <f t="shared" si="126"/>
        <v/>
      </c>
      <c r="L145" t="str">
        <f t="shared" si="127"/>
        <v/>
      </c>
      <c r="M145" t="str">
        <f t="shared" si="128"/>
        <v/>
      </c>
      <c r="N145" t="str">
        <f t="shared" si="129"/>
        <v/>
      </c>
      <c r="O145" t="str">
        <f t="shared" si="130"/>
        <v/>
      </c>
      <c r="P145" t="str">
        <f t="shared" si="131"/>
        <v/>
      </c>
      <c r="Q145" t="str">
        <f t="shared" si="132"/>
        <v/>
      </c>
      <c r="R145" t="str">
        <f t="shared" si="133"/>
        <v/>
      </c>
      <c r="S145" t="str">
        <f t="shared" si="134"/>
        <v/>
      </c>
      <c r="T145" t="str">
        <f t="shared" si="135"/>
        <v/>
      </c>
      <c r="U145" t="str">
        <f t="shared" si="136"/>
        <v/>
      </c>
      <c r="V145" t="str">
        <f t="shared" si="137"/>
        <v/>
      </c>
      <c r="W145" t="str">
        <f t="shared" si="138"/>
        <v/>
      </c>
      <c r="X145" t="str">
        <f t="shared" si="139"/>
        <v/>
      </c>
      <c r="Y145" t="str">
        <f t="shared" si="140"/>
        <v/>
      </c>
      <c r="Z145" t="str">
        <f t="shared" si="141"/>
        <v/>
      </c>
      <c r="AA145" t="str">
        <f t="shared" si="142"/>
        <v>Nemzetközi gazd. ism. (, web)</v>
      </c>
      <c r="AB145" t="str">
        <f t="shared" si="143"/>
        <v/>
      </c>
      <c r="AC145" t="str">
        <f t="shared" si="144"/>
        <v/>
      </c>
      <c r="AD145" t="str">
        <f t="shared" si="145"/>
        <v/>
      </c>
      <c r="AE145" t="str">
        <f t="shared" si="146"/>
        <v/>
      </c>
      <c r="AF145" t="str">
        <f t="shared" si="147"/>
        <v/>
      </c>
      <c r="AG145" t="str">
        <f t="shared" si="148"/>
        <v/>
      </c>
      <c r="AH145" t="str">
        <f t="shared" si="149"/>
        <v>9122</v>
      </c>
      <c r="AI145" t="str">
        <f t="shared" si="150"/>
        <v>9122</v>
      </c>
      <c r="AJ145" t="str">
        <f t="shared" si="151"/>
        <v/>
      </c>
      <c r="AK145" t="str">
        <f t="shared" si="152"/>
        <v/>
      </c>
      <c r="AL145" t="str">
        <f t="shared" si="153"/>
        <v/>
      </c>
      <c r="AM145" t="str">
        <f t="shared" si="154"/>
        <v/>
      </c>
      <c r="AN145" t="str">
        <f t="shared" si="155"/>
        <v/>
      </c>
      <c r="AO145" t="str">
        <f t="shared" si="156"/>
        <v/>
      </c>
      <c r="AP145" t="str">
        <f t="shared" si="157"/>
        <v/>
      </c>
      <c r="AQ145" t="str">
        <f t="shared" si="158"/>
        <v/>
      </c>
      <c r="AR145" t="str">
        <f t="shared" si="159"/>
        <v/>
      </c>
      <c r="AS145" t="str">
        <f t="shared" si="160"/>
        <v/>
      </c>
      <c r="AT145" t="str">
        <f t="shared" si="161"/>
        <v/>
      </c>
      <c r="AU145" t="str">
        <f t="shared" si="162"/>
        <v/>
      </c>
      <c r="AV145" t="str">
        <f t="shared" si="163"/>
        <v/>
      </c>
      <c r="AW145" t="str">
        <f t="shared" si="164"/>
        <v/>
      </c>
      <c r="AX145" t="str">
        <f t="shared" si="165"/>
        <v/>
      </c>
      <c r="AY145" t="str">
        <f t="shared" si="166"/>
        <v/>
      </c>
      <c r="AZ145" t="str">
        <f t="shared" si="167"/>
        <v/>
      </c>
      <c r="BA145" t="str">
        <f t="shared" si="168"/>
        <v/>
      </c>
      <c r="BB145" t="str">
        <f t="shared" si="169"/>
        <v/>
      </c>
      <c r="BC145" t="str">
        <f t="shared" si="170"/>
        <v/>
      </c>
      <c r="BD145" t="str">
        <f t="shared" si="171"/>
        <v/>
      </c>
      <c r="BE145" t="str">
        <f t="shared" si="172"/>
        <v>Nemzetközi gazd. ism. (214, web)</v>
      </c>
      <c r="BF145" s="2">
        <v>912</v>
      </c>
      <c r="BG145" s="2">
        <v>2</v>
      </c>
      <c r="BH145" s="18">
        <f>VLOOKUP(BF145,segéd!$F$9:$G$41,2,FALSE)</f>
        <v>46277</v>
      </c>
      <c r="BI145" s="2" t="str">
        <f>VLOOKUP(BG145,segéd!$F$1:$G$7,2,FALSE)</f>
        <v>9.45-11.15</v>
      </c>
      <c r="BJ145" t="s">
        <v>115</v>
      </c>
      <c r="BK145" s="20" t="s">
        <v>32</v>
      </c>
      <c r="BL145" t="s">
        <v>191</v>
      </c>
      <c r="BM145" s="2"/>
      <c r="BN145" s="2">
        <v>214</v>
      </c>
      <c r="BO145" s="2" t="s">
        <v>117</v>
      </c>
      <c r="BP145" s="33" t="s">
        <v>641</v>
      </c>
      <c r="BQ145" s="2">
        <f t="shared" si="173"/>
        <v>44</v>
      </c>
      <c r="BR145" s="2" t="str">
        <f>IF(BM145="","",IFERROR(VLOOKUP(BJ145,segéd!T:U,2,FALSE),"x"))</f>
        <v/>
      </c>
      <c r="BS145" s="2">
        <f>IF(BN145="","",IFERROR(VLOOKUP(BJ145,segéd!O:P,2,FALSE),"x"))</f>
        <v>44</v>
      </c>
      <c r="BT145" s="2"/>
      <c r="BU145" s="2"/>
      <c r="BV145" s="2"/>
      <c r="BX145" s="2"/>
      <c r="CQ145" s="2"/>
      <c r="CR145" s="2"/>
      <c r="CT145" s="2">
        <v>31</v>
      </c>
      <c r="CU145" s="2">
        <v>25</v>
      </c>
    </row>
    <row r="146" spans="1:120" ht="15" customHeight="1" x14ac:dyDescent="0.3">
      <c r="A146" t="str">
        <f t="shared" si="116"/>
        <v>2059122</v>
      </c>
      <c r="B146" t="str">
        <f t="shared" si="117"/>
        <v>Nemzetközi turizmusföldrajz - Köbli Ádám (web) 7</v>
      </c>
      <c r="C146" t="str">
        <f t="shared" si="118"/>
        <v>9122</v>
      </c>
      <c r="D146" t="str">
        <f t="shared" si="119"/>
        <v xml:space="preserve">Nemzetközi turizmusföldrajz - Köbli Ádám (web) </v>
      </c>
      <c r="E146" t="str">
        <f t="shared" si="120"/>
        <v>Köbli Ádám9122</v>
      </c>
      <c r="F146" t="str">
        <f t="shared" si="121"/>
        <v>Nemzetközi turizmusföldrajz (Bp. 205, web)</v>
      </c>
      <c r="G146" t="str">
        <f t="shared" si="122"/>
        <v/>
      </c>
      <c r="H146" t="str">
        <f t="shared" si="123"/>
        <v/>
      </c>
      <c r="I146" t="str">
        <f t="shared" si="124"/>
        <v/>
      </c>
      <c r="J146" t="str">
        <f t="shared" si="125"/>
        <v/>
      </c>
      <c r="K146" t="str">
        <f t="shared" si="126"/>
        <v/>
      </c>
      <c r="L146" t="str">
        <f t="shared" si="127"/>
        <v/>
      </c>
      <c r="M146" t="str">
        <f t="shared" si="128"/>
        <v/>
      </c>
      <c r="N146" t="str">
        <f t="shared" si="129"/>
        <v/>
      </c>
      <c r="O146" t="str">
        <f t="shared" si="130"/>
        <v/>
      </c>
      <c r="P146" t="str">
        <f t="shared" si="131"/>
        <v/>
      </c>
      <c r="Q146" t="str">
        <f t="shared" si="132"/>
        <v/>
      </c>
      <c r="R146" t="str">
        <f t="shared" si="133"/>
        <v/>
      </c>
      <c r="S146" t="str">
        <f t="shared" si="134"/>
        <v/>
      </c>
      <c r="T146" t="str">
        <f t="shared" si="135"/>
        <v/>
      </c>
      <c r="U146" t="str">
        <f t="shared" si="136"/>
        <v/>
      </c>
      <c r="V146" t="str">
        <f t="shared" si="137"/>
        <v/>
      </c>
      <c r="W146" t="str">
        <f t="shared" si="138"/>
        <v/>
      </c>
      <c r="X146" t="str">
        <f t="shared" si="139"/>
        <v/>
      </c>
      <c r="Y146" t="str">
        <f t="shared" si="140"/>
        <v/>
      </c>
      <c r="Z146" t="str">
        <f t="shared" si="141"/>
        <v>9122</v>
      </c>
      <c r="AA146" t="str">
        <f t="shared" si="142"/>
        <v>Nemzetközi turizmusföldrajz (205, web)</v>
      </c>
      <c r="AB146" t="str">
        <f t="shared" si="143"/>
        <v/>
      </c>
      <c r="AC146" t="str">
        <f t="shared" si="144"/>
        <v/>
      </c>
      <c r="AD146" t="str">
        <f t="shared" si="145"/>
        <v/>
      </c>
      <c r="AE146" t="str">
        <f t="shared" si="146"/>
        <v/>
      </c>
      <c r="AF146" t="str">
        <f t="shared" si="147"/>
        <v/>
      </c>
      <c r="AG146" t="str">
        <f t="shared" si="148"/>
        <v/>
      </c>
      <c r="AH146" t="str">
        <f t="shared" si="149"/>
        <v/>
      </c>
      <c r="AI146" t="str">
        <f t="shared" si="150"/>
        <v/>
      </c>
      <c r="AJ146" t="str">
        <f t="shared" si="151"/>
        <v/>
      </c>
      <c r="AK146" t="str">
        <f t="shared" si="152"/>
        <v/>
      </c>
      <c r="AL146" t="str">
        <f t="shared" si="153"/>
        <v/>
      </c>
      <c r="AM146" t="str">
        <f t="shared" si="154"/>
        <v/>
      </c>
      <c r="AN146" t="str">
        <f t="shared" si="155"/>
        <v/>
      </c>
      <c r="AO146" t="str">
        <f t="shared" si="156"/>
        <v/>
      </c>
      <c r="AP146" t="str">
        <f t="shared" si="157"/>
        <v/>
      </c>
      <c r="AQ146" t="str">
        <f t="shared" si="158"/>
        <v/>
      </c>
      <c r="AR146" t="str">
        <f t="shared" si="159"/>
        <v/>
      </c>
      <c r="AS146" t="str">
        <f t="shared" si="160"/>
        <v/>
      </c>
      <c r="AT146" t="str">
        <f t="shared" si="161"/>
        <v/>
      </c>
      <c r="AU146" t="str">
        <f t="shared" si="162"/>
        <v/>
      </c>
      <c r="AV146" t="str">
        <f t="shared" si="163"/>
        <v/>
      </c>
      <c r="AW146" t="str">
        <f t="shared" si="164"/>
        <v/>
      </c>
      <c r="AX146" t="str">
        <f t="shared" si="165"/>
        <v/>
      </c>
      <c r="AY146" t="str">
        <f t="shared" si="166"/>
        <v/>
      </c>
      <c r="AZ146" t="str">
        <f t="shared" si="167"/>
        <v/>
      </c>
      <c r="BA146" t="str">
        <f t="shared" si="168"/>
        <v/>
      </c>
      <c r="BB146" t="str">
        <f t="shared" si="169"/>
        <v/>
      </c>
      <c r="BC146" t="str">
        <f t="shared" si="170"/>
        <v/>
      </c>
      <c r="BD146" t="str">
        <f t="shared" si="171"/>
        <v/>
      </c>
      <c r="BE146" t="str">
        <f t="shared" si="172"/>
        <v>Nemzetközi turizmusföldrajz (, web)</v>
      </c>
      <c r="BF146" s="2">
        <v>912</v>
      </c>
      <c r="BG146" s="2">
        <v>2</v>
      </c>
      <c r="BH146" s="18">
        <f>VLOOKUP(BF146,segéd!$F$9:$G$41,2,FALSE)</f>
        <v>46277</v>
      </c>
      <c r="BI146" s="2" t="str">
        <f>VLOOKUP(BG146,segéd!$F$1:$G$7,2,FALSE)</f>
        <v>9.45-11.15</v>
      </c>
      <c r="BJ146" t="s">
        <v>520</v>
      </c>
      <c r="BK146" s="20" t="s">
        <v>133</v>
      </c>
      <c r="BL146" t="s">
        <v>194</v>
      </c>
      <c r="BM146" s="2">
        <v>205</v>
      </c>
      <c r="BO146" s="2" t="s">
        <v>117</v>
      </c>
      <c r="BP146" s="33" t="s">
        <v>642</v>
      </c>
      <c r="BQ146" s="2">
        <f t="shared" si="173"/>
        <v>7</v>
      </c>
      <c r="BR146" s="2">
        <f>IF(BM146="","",IFERROR(VLOOKUP(BJ146,segéd!T:U,2,FALSE),"x"))</f>
        <v>7</v>
      </c>
      <c r="BS146" s="2" t="str">
        <f>IF(BN146="","",IFERROR(VLOOKUP(BJ146,segéd!O:P,2,FALSE),"x"))</f>
        <v/>
      </c>
      <c r="BU146" s="2"/>
      <c r="BV146" s="2"/>
      <c r="BX146" s="2"/>
      <c r="CM146" s="2">
        <v>6</v>
      </c>
    </row>
    <row r="147" spans="1:120" ht="15" customHeight="1" x14ac:dyDescent="0.3">
      <c r="A147" t="str">
        <f t="shared" si="116"/>
        <v>9122</v>
      </c>
      <c r="B147" t="str">
        <f t="shared" si="117"/>
        <v xml:space="preserve">Robotszerkezetek és perifériák - Szilágyi Zoltán (web) </v>
      </c>
      <c r="C147" t="str">
        <f t="shared" si="118"/>
        <v>2129122</v>
      </c>
      <c r="D147" t="str">
        <f t="shared" si="119"/>
        <v>Robotszerkezetek és perifériák - Szilágyi Zoltán (web) 41</v>
      </c>
      <c r="E147" t="str">
        <f t="shared" si="120"/>
        <v>Szilágyi Zoltán9122</v>
      </c>
      <c r="F147" t="str">
        <f t="shared" si="121"/>
        <v>Robotszerkezetek és perifériák (Tb. 212, web)</v>
      </c>
      <c r="G147" t="str">
        <f t="shared" si="122"/>
        <v/>
      </c>
      <c r="H147" t="str">
        <f t="shared" si="123"/>
        <v/>
      </c>
      <c r="I147" t="str">
        <f t="shared" si="124"/>
        <v/>
      </c>
      <c r="J147" t="str">
        <f t="shared" si="125"/>
        <v/>
      </c>
      <c r="K147" t="str">
        <f t="shared" si="126"/>
        <v/>
      </c>
      <c r="L147" t="str">
        <f t="shared" si="127"/>
        <v/>
      </c>
      <c r="M147" t="str">
        <f t="shared" si="128"/>
        <v/>
      </c>
      <c r="N147" t="str">
        <f t="shared" si="129"/>
        <v/>
      </c>
      <c r="O147" t="str">
        <f t="shared" si="130"/>
        <v/>
      </c>
      <c r="P147" t="str">
        <f t="shared" si="131"/>
        <v/>
      </c>
      <c r="Q147" t="str">
        <f t="shared" si="132"/>
        <v/>
      </c>
      <c r="R147" t="str">
        <f t="shared" si="133"/>
        <v/>
      </c>
      <c r="S147" t="str">
        <f t="shared" si="134"/>
        <v/>
      </c>
      <c r="T147" t="str">
        <f t="shared" si="135"/>
        <v/>
      </c>
      <c r="U147" t="str">
        <f t="shared" si="136"/>
        <v/>
      </c>
      <c r="V147" t="str">
        <f t="shared" si="137"/>
        <v/>
      </c>
      <c r="W147" t="str">
        <f t="shared" si="138"/>
        <v/>
      </c>
      <c r="X147" t="str">
        <f t="shared" si="139"/>
        <v/>
      </c>
      <c r="Y147" t="str">
        <f t="shared" si="140"/>
        <v/>
      </c>
      <c r="Z147" t="str">
        <f t="shared" si="141"/>
        <v/>
      </c>
      <c r="AA147" t="str">
        <f t="shared" si="142"/>
        <v>Robotszerkezetek és perifériák (, web)</v>
      </c>
      <c r="AB147" t="str">
        <f t="shared" si="143"/>
        <v/>
      </c>
      <c r="AC147" t="str">
        <f t="shared" si="144"/>
        <v/>
      </c>
      <c r="AD147" t="str">
        <f t="shared" si="145"/>
        <v/>
      </c>
      <c r="AE147" t="str">
        <f t="shared" si="146"/>
        <v/>
      </c>
      <c r="AF147" t="str">
        <f t="shared" si="147"/>
        <v/>
      </c>
      <c r="AG147" t="str">
        <f t="shared" si="148"/>
        <v/>
      </c>
      <c r="AH147" t="str">
        <f t="shared" si="149"/>
        <v/>
      </c>
      <c r="AI147" t="str">
        <f t="shared" si="150"/>
        <v/>
      </c>
      <c r="AJ147" t="str">
        <f t="shared" si="151"/>
        <v/>
      </c>
      <c r="AK147" t="str">
        <f t="shared" si="152"/>
        <v/>
      </c>
      <c r="AL147" t="str">
        <f t="shared" si="153"/>
        <v/>
      </c>
      <c r="AM147" t="str">
        <f t="shared" si="154"/>
        <v/>
      </c>
      <c r="AN147" t="str">
        <f t="shared" si="155"/>
        <v/>
      </c>
      <c r="AO147" t="str">
        <f t="shared" si="156"/>
        <v/>
      </c>
      <c r="AP147" t="str">
        <f t="shared" si="157"/>
        <v/>
      </c>
      <c r="AQ147" t="str">
        <f t="shared" si="158"/>
        <v/>
      </c>
      <c r="AR147" t="str">
        <f t="shared" si="159"/>
        <v/>
      </c>
      <c r="AS147" t="str">
        <f t="shared" si="160"/>
        <v/>
      </c>
      <c r="AT147" t="str">
        <f t="shared" si="161"/>
        <v/>
      </c>
      <c r="AU147" t="str">
        <f t="shared" si="162"/>
        <v/>
      </c>
      <c r="AV147" t="str">
        <f t="shared" si="163"/>
        <v/>
      </c>
      <c r="AW147" t="str">
        <f t="shared" si="164"/>
        <v/>
      </c>
      <c r="AX147" t="str">
        <f t="shared" si="165"/>
        <v/>
      </c>
      <c r="AY147" t="str">
        <f t="shared" si="166"/>
        <v/>
      </c>
      <c r="AZ147" t="str">
        <f t="shared" si="167"/>
        <v/>
      </c>
      <c r="BA147" t="str">
        <f t="shared" si="168"/>
        <v/>
      </c>
      <c r="BB147" t="str">
        <f t="shared" si="169"/>
        <v/>
      </c>
      <c r="BC147" t="str">
        <f t="shared" si="170"/>
        <v/>
      </c>
      <c r="BD147" t="str">
        <f t="shared" si="171"/>
        <v>9122</v>
      </c>
      <c r="BE147" t="str">
        <f t="shared" si="172"/>
        <v>Robotszerkezetek és perifériák (212, web)</v>
      </c>
      <c r="BF147" s="2">
        <v>912</v>
      </c>
      <c r="BG147" s="2">
        <v>2</v>
      </c>
      <c r="BH147" s="18">
        <f>VLOOKUP(BF147,segéd!$F$9:$G$41,2,FALSE)</f>
        <v>46277</v>
      </c>
      <c r="BI147" s="2" t="str">
        <f>VLOOKUP(BG147,segéd!$F$1:$G$7,2,FALSE)</f>
        <v>9.45-11.15</v>
      </c>
      <c r="BJ147" t="s">
        <v>525</v>
      </c>
      <c r="BK147" s="20" t="s">
        <v>218</v>
      </c>
      <c r="BL147" t="s">
        <v>191</v>
      </c>
      <c r="BM147" s="2"/>
      <c r="BN147" s="2">
        <v>212</v>
      </c>
      <c r="BO147" s="2" t="s">
        <v>117</v>
      </c>
      <c r="BP147" s="33" t="s">
        <v>643</v>
      </c>
      <c r="BQ147" s="2">
        <f t="shared" si="173"/>
        <v>41</v>
      </c>
      <c r="BR147" s="2" t="str">
        <f>IF(BM147="","",IFERROR(VLOOKUP(BJ147,segéd!T:U,2,FALSE),"x"))</f>
        <v/>
      </c>
      <c r="BS147" s="2">
        <f>IF(BN147="","",IFERROR(VLOOKUP(BJ147,segéd!O:P,2,FALSE),"x"))</f>
        <v>41</v>
      </c>
      <c r="BU147" s="2"/>
      <c r="BV147" s="2"/>
      <c r="DP147" s="2">
        <v>32</v>
      </c>
    </row>
    <row r="148" spans="1:120" ht="15" customHeight="1" x14ac:dyDescent="0.3">
      <c r="A148" t="str">
        <f t="shared" si="116"/>
        <v>2089122</v>
      </c>
      <c r="B148" t="str">
        <f t="shared" si="117"/>
        <v>Statisztika II. - Piroska László (web) 45</v>
      </c>
      <c r="C148" t="str">
        <f t="shared" si="118"/>
        <v>9122</v>
      </c>
      <c r="D148" t="str">
        <f t="shared" si="119"/>
        <v xml:space="preserve">Statisztika II. - Piroska László (web) </v>
      </c>
      <c r="E148" t="str">
        <f t="shared" si="120"/>
        <v>Piroska László9122</v>
      </c>
      <c r="F148" t="str">
        <f t="shared" si="121"/>
        <v>Statisztika II. (Bp. 208, web)</v>
      </c>
      <c r="G148" t="str">
        <f t="shared" si="122"/>
        <v/>
      </c>
      <c r="H148" t="str">
        <f t="shared" si="123"/>
        <v/>
      </c>
      <c r="I148" t="str">
        <f t="shared" si="124"/>
        <v/>
      </c>
      <c r="J148" t="str">
        <f t="shared" si="125"/>
        <v/>
      </c>
      <c r="K148" t="str">
        <f t="shared" si="126"/>
        <v/>
      </c>
      <c r="L148" t="str">
        <f t="shared" si="127"/>
        <v/>
      </c>
      <c r="M148" t="str">
        <f t="shared" si="128"/>
        <v>9122</v>
      </c>
      <c r="N148" t="str">
        <f t="shared" si="129"/>
        <v>9122</v>
      </c>
      <c r="O148" t="str">
        <f t="shared" si="130"/>
        <v>9122</v>
      </c>
      <c r="P148" t="str">
        <f t="shared" si="131"/>
        <v/>
      </c>
      <c r="Q148" t="str">
        <f t="shared" si="132"/>
        <v/>
      </c>
      <c r="R148" t="str">
        <f t="shared" si="133"/>
        <v/>
      </c>
      <c r="S148" t="str">
        <f t="shared" si="134"/>
        <v/>
      </c>
      <c r="T148" t="str">
        <f t="shared" si="135"/>
        <v/>
      </c>
      <c r="U148" t="str">
        <f t="shared" si="136"/>
        <v/>
      </c>
      <c r="V148" t="str">
        <f t="shared" si="137"/>
        <v/>
      </c>
      <c r="W148" t="str">
        <f t="shared" si="138"/>
        <v/>
      </c>
      <c r="X148" t="str">
        <f t="shared" si="139"/>
        <v/>
      </c>
      <c r="Y148" t="str">
        <f t="shared" si="140"/>
        <v/>
      </c>
      <c r="Z148" t="str">
        <f t="shared" si="141"/>
        <v/>
      </c>
      <c r="AA148" t="str">
        <f t="shared" si="142"/>
        <v>Statisztika II. (208, web)</v>
      </c>
      <c r="AB148" t="str">
        <f t="shared" si="143"/>
        <v/>
      </c>
      <c r="AC148" t="str">
        <f t="shared" si="144"/>
        <v/>
      </c>
      <c r="AD148" t="str">
        <f t="shared" si="145"/>
        <v/>
      </c>
      <c r="AE148" t="str">
        <f t="shared" si="146"/>
        <v/>
      </c>
      <c r="AF148" t="str">
        <f t="shared" si="147"/>
        <v/>
      </c>
      <c r="AG148" t="str">
        <f t="shared" si="148"/>
        <v/>
      </c>
      <c r="AH148" t="str">
        <f t="shared" si="149"/>
        <v/>
      </c>
      <c r="AI148" t="str">
        <f t="shared" si="150"/>
        <v/>
      </c>
      <c r="AJ148" t="str">
        <f t="shared" si="151"/>
        <v/>
      </c>
      <c r="AK148" t="str">
        <f t="shared" si="152"/>
        <v/>
      </c>
      <c r="AL148" t="str">
        <f t="shared" si="153"/>
        <v/>
      </c>
      <c r="AM148" t="str">
        <f t="shared" si="154"/>
        <v/>
      </c>
      <c r="AN148" t="str">
        <f t="shared" si="155"/>
        <v/>
      </c>
      <c r="AO148" t="str">
        <f t="shared" si="156"/>
        <v/>
      </c>
      <c r="AP148" t="str">
        <f t="shared" si="157"/>
        <v/>
      </c>
      <c r="AQ148" t="str">
        <f t="shared" si="158"/>
        <v/>
      </c>
      <c r="AR148" t="str">
        <f t="shared" si="159"/>
        <v/>
      </c>
      <c r="AS148" t="str">
        <f t="shared" si="160"/>
        <v/>
      </c>
      <c r="AT148" t="str">
        <f t="shared" si="161"/>
        <v/>
      </c>
      <c r="AU148" t="str">
        <f t="shared" si="162"/>
        <v/>
      </c>
      <c r="AV148" t="str">
        <f t="shared" si="163"/>
        <v/>
      </c>
      <c r="AW148" t="str">
        <f t="shared" si="164"/>
        <v/>
      </c>
      <c r="AX148" t="str">
        <f t="shared" si="165"/>
        <v/>
      </c>
      <c r="AY148" t="str">
        <f t="shared" si="166"/>
        <v/>
      </c>
      <c r="AZ148" t="str">
        <f t="shared" si="167"/>
        <v/>
      </c>
      <c r="BA148" t="str">
        <f t="shared" si="168"/>
        <v/>
      </c>
      <c r="BB148" t="str">
        <f t="shared" si="169"/>
        <v/>
      </c>
      <c r="BC148" t="str">
        <f t="shared" si="170"/>
        <v/>
      </c>
      <c r="BD148" t="str">
        <f t="shared" si="171"/>
        <v/>
      </c>
      <c r="BE148" t="str">
        <f t="shared" si="172"/>
        <v>Statisztika II. (, web)</v>
      </c>
      <c r="BF148" s="2">
        <v>912</v>
      </c>
      <c r="BG148" s="2">
        <v>2</v>
      </c>
      <c r="BH148" s="18">
        <f>VLOOKUP(BF148,segéd!$F$9:$G$41,2,FALSE)</f>
        <v>46277</v>
      </c>
      <c r="BI148" s="2" t="str">
        <f>VLOOKUP(BG148,segéd!$F$1:$G$7,2,FALSE)</f>
        <v>9.45-11.15</v>
      </c>
      <c r="BJ148" t="s">
        <v>31</v>
      </c>
      <c r="BK148" s="20" t="s">
        <v>36</v>
      </c>
      <c r="BL148" t="s">
        <v>194</v>
      </c>
      <c r="BM148" s="2">
        <v>208</v>
      </c>
      <c r="BO148" s="2" t="s">
        <v>117</v>
      </c>
      <c r="BP148" s="33" t="s">
        <v>731</v>
      </c>
      <c r="BQ148" s="2">
        <f t="shared" si="173"/>
        <v>45</v>
      </c>
      <c r="BR148" s="2">
        <f>IF(BM148="","",IFERROR(VLOOKUP(BJ148,segéd!T:U,2,FALSE),"x"))</f>
        <v>45</v>
      </c>
      <c r="BS148" s="2" t="str">
        <f>IF(BN148="","",IFERROR(VLOOKUP(BJ148,segéd!O:P,2,FALSE),"x"))</f>
        <v/>
      </c>
      <c r="BT148" s="2"/>
      <c r="BU148" s="2"/>
      <c r="BV148" s="2"/>
      <c r="BX148" s="2"/>
      <c r="BZ148" s="2">
        <v>15</v>
      </c>
      <c r="CA148" s="2">
        <v>37</v>
      </c>
      <c r="CB148" s="2">
        <v>8</v>
      </c>
      <c r="CQ148" s="2"/>
      <c r="CR148" s="2"/>
    </row>
    <row r="149" spans="1:120" ht="15" customHeight="1" x14ac:dyDescent="0.3">
      <c r="A149" t="str">
        <f t="shared" si="116"/>
        <v>9122</v>
      </c>
      <c r="B149" t="str">
        <f t="shared" si="117"/>
        <v xml:space="preserve">Statisztikai folyamatirányítás - Szamosi Barna (web) </v>
      </c>
      <c r="C149" t="str">
        <f t="shared" si="118"/>
        <v>4039122</v>
      </c>
      <c r="D149" t="str">
        <f t="shared" si="119"/>
        <v>Statisztikai folyamatirányítás - Szamosi Barna (web) 12</v>
      </c>
      <c r="E149" t="str">
        <f t="shared" si="120"/>
        <v>Szamosi Barna9122</v>
      </c>
      <c r="F149" t="str">
        <f t="shared" si="121"/>
        <v>Statisztikai folyamatirányítás (Tb. 403, web)</v>
      </c>
      <c r="G149" t="str">
        <f t="shared" si="122"/>
        <v/>
      </c>
      <c r="H149" t="str">
        <f t="shared" si="123"/>
        <v/>
      </c>
      <c r="I149" t="str">
        <f t="shared" si="124"/>
        <v/>
      </c>
      <c r="J149" t="str">
        <f t="shared" si="125"/>
        <v/>
      </c>
      <c r="K149" t="str">
        <f t="shared" si="126"/>
        <v/>
      </c>
      <c r="L149" t="str">
        <f t="shared" si="127"/>
        <v/>
      </c>
      <c r="M149" t="str">
        <f t="shared" si="128"/>
        <v/>
      </c>
      <c r="N149" t="str">
        <f t="shared" si="129"/>
        <v/>
      </c>
      <c r="O149" t="str">
        <f t="shared" si="130"/>
        <v/>
      </c>
      <c r="P149" t="str">
        <f t="shared" si="131"/>
        <v/>
      </c>
      <c r="Q149" t="str">
        <f t="shared" si="132"/>
        <v/>
      </c>
      <c r="R149" t="str">
        <f t="shared" si="133"/>
        <v/>
      </c>
      <c r="S149" t="str">
        <f t="shared" si="134"/>
        <v/>
      </c>
      <c r="T149" t="str">
        <f t="shared" si="135"/>
        <v/>
      </c>
      <c r="U149" t="str">
        <f t="shared" si="136"/>
        <v/>
      </c>
      <c r="V149" t="str">
        <f t="shared" si="137"/>
        <v/>
      </c>
      <c r="W149" t="str">
        <f t="shared" si="138"/>
        <v/>
      </c>
      <c r="X149" t="str">
        <f t="shared" si="139"/>
        <v/>
      </c>
      <c r="Y149" t="str">
        <f t="shared" si="140"/>
        <v/>
      </c>
      <c r="Z149" t="str">
        <f t="shared" si="141"/>
        <v/>
      </c>
      <c r="AA149" t="str">
        <f t="shared" si="142"/>
        <v>Statisztikai folyamatirányítás (, web)</v>
      </c>
      <c r="AB149" t="str">
        <f t="shared" si="143"/>
        <v/>
      </c>
      <c r="AC149" t="str">
        <f t="shared" si="144"/>
        <v/>
      </c>
      <c r="AD149" t="str">
        <f t="shared" si="145"/>
        <v/>
      </c>
      <c r="AE149" t="str">
        <f t="shared" si="146"/>
        <v/>
      </c>
      <c r="AF149" t="str">
        <f t="shared" si="147"/>
        <v/>
      </c>
      <c r="AG149" t="str">
        <f t="shared" si="148"/>
        <v/>
      </c>
      <c r="AH149" t="str">
        <f t="shared" si="149"/>
        <v/>
      </c>
      <c r="AI149" t="str">
        <f t="shared" si="150"/>
        <v/>
      </c>
      <c r="AJ149" t="str">
        <f t="shared" si="151"/>
        <v/>
      </c>
      <c r="AK149" t="str">
        <f t="shared" si="152"/>
        <v/>
      </c>
      <c r="AL149" t="str">
        <f t="shared" si="153"/>
        <v/>
      </c>
      <c r="AM149" t="str">
        <f t="shared" si="154"/>
        <v/>
      </c>
      <c r="AN149" t="str">
        <f t="shared" si="155"/>
        <v/>
      </c>
      <c r="AO149" t="str">
        <f t="shared" si="156"/>
        <v/>
      </c>
      <c r="AP149" t="str">
        <f t="shared" si="157"/>
        <v/>
      </c>
      <c r="AQ149" t="str">
        <f t="shared" si="158"/>
        <v/>
      </c>
      <c r="AR149" t="str">
        <f t="shared" si="159"/>
        <v/>
      </c>
      <c r="AS149" t="str">
        <f t="shared" si="160"/>
        <v/>
      </c>
      <c r="AT149" t="str">
        <f t="shared" si="161"/>
        <v/>
      </c>
      <c r="AU149" t="str">
        <f t="shared" si="162"/>
        <v/>
      </c>
      <c r="AV149" t="str">
        <f t="shared" si="163"/>
        <v>9122</v>
      </c>
      <c r="AW149" t="str">
        <f t="shared" si="164"/>
        <v/>
      </c>
      <c r="AX149" t="str">
        <f t="shared" si="165"/>
        <v/>
      </c>
      <c r="AY149" t="str">
        <f t="shared" si="166"/>
        <v/>
      </c>
      <c r="AZ149" t="str">
        <f t="shared" si="167"/>
        <v/>
      </c>
      <c r="BA149" t="str">
        <f t="shared" si="168"/>
        <v/>
      </c>
      <c r="BB149" t="str">
        <f t="shared" si="169"/>
        <v/>
      </c>
      <c r="BC149" t="str">
        <f t="shared" si="170"/>
        <v/>
      </c>
      <c r="BD149" t="str">
        <f t="shared" si="171"/>
        <v/>
      </c>
      <c r="BE149" t="str">
        <f t="shared" si="172"/>
        <v>Statisztikai folyamatirányítás (403, web)</v>
      </c>
      <c r="BF149" s="2">
        <v>912</v>
      </c>
      <c r="BG149" s="2">
        <v>2</v>
      </c>
      <c r="BH149" s="18">
        <f>VLOOKUP(BF149,segéd!$F$9:$G$41,2,FALSE)</f>
        <v>46277</v>
      </c>
      <c r="BI149" s="2" t="str">
        <f>VLOOKUP(BG149,segéd!$F$1:$G$7,2,FALSE)</f>
        <v>9.45-11.15</v>
      </c>
      <c r="BJ149" t="s">
        <v>401</v>
      </c>
      <c r="BK149" s="20" t="s">
        <v>318</v>
      </c>
      <c r="BL149" t="s">
        <v>191</v>
      </c>
      <c r="BM149" s="2"/>
      <c r="BN149" s="2">
        <v>403</v>
      </c>
      <c r="BO149" s="2" t="s">
        <v>117</v>
      </c>
      <c r="BP149" s="33" t="s">
        <v>644</v>
      </c>
      <c r="BQ149" s="2">
        <f t="shared" si="173"/>
        <v>12</v>
      </c>
      <c r="BR149" s="2" t="str">
        <f>IF(BM149="","",IFERROR(VLOOKUP(BJ149,segéd!T:U,2,FALSE),"x"))</f>
        <v/>
      </c>
      <c r="BS149" s="2">
        <f>IF(BN149="","",IFERROR(VLOOKUP(BJ149,segéd!O:P,2,FALSE),"x"))</f>
        <v>12</v>
      </c>
      <c r="BU149" s="2"/>
      <c r="BV149" s="2"/>
      <c r="DH149" s="2">
        <v>13</v>
      </c>
    </row>
    <row r="150" spans="1:120" ht="15" customHeight="1" x14ac:dyDescent="0.3">
      <c r="A150" t="str">
        <f t="shared" si="116"/>
        <v>9122</v>
      </c>
      <c r="B150" t="str">
        <f t="shared" si="117"/>
        <v xml:space="preserve">Számvitel III. - Labossa Ildikó (web) </v>
      </c>
      <c r="C150" t="str">
        <f t="shared" si="118"/>
        <v>2169122</v>
      </c>
      <c r="D150" t="str">
        <f t="shared" si="119"/>
        <v>Számvitel III. - Labossa Ildikó (web) 24</v>
      </c>
      <c r="E150" t="str">
        <f t="shared" si="120"/>
        <v>Labossa Ildikó9122</v>
      </c>
      <c r="F150" t="str">
        <f t="shared" si="121"/>
        <v>Számvitel III. (Tb. 216, web)</v>
      </c>
      <c r="G150" t="str">
        <f t="shared" si="122"/>
        <v/>
      </c>
      <c r="H150" t="str">
        <f t="shared" si="123"/>
        <v/>
      </c>
      <c r="I150" t="str">
        <f t="shared" si="124"/>
        <v/>
      </c>
      <c r="J150" t="str">
        <f t="shared" si="125"/>
        <v/>
      </c>
      <c r="K150" t="str">
        <f t="shared" si="126"/>
        <v/>
      </c>
      <c r="L150" t="str">
        <f t="shared" si="127"/>
        <v/>
      </c>
      <c r="M150" t="str">
        <f t="shared" si="128"/>
        <v/>
      </c>
      <c r="N150" t="str">
        <f t="shared" si="129"/>
        <v/>
      </c>
      <c r="O150" t="str">
        <f t="shared" si="130"/>
        <v/>
      </c>
      <c r="P150" t="str">
        <f t="shared" si="131"/>
        <v/>
      </c>
      <c r="Q150" t="str">
        <f t="shared" si="132"/>
        <v/>
      </c>
      <c r="R150" t="str">
        <f t="shared" si="133"/>
        <v/>
      </c>
      <c r="S150" t="str">
        <f t="shared" si="134"/>
        <v/>
      </c>
      <c r="T150" t="str">
        <f t="shared" si="135"/>
        <v/>
      </c>
      <c r="U150" t="str">
        <f t="shared" si="136"/>
        <v/>
      </c>
      <c r="V150" t="str">
        <f t="shared" si="137"/>
        <v/>
      </c>
      <c r="W150" t="str">
        <f t="shared" si="138"/>
        <v/>
      </c>
      <c r="X150" t="str">
        <f t="shared" si="139"/>
        <v/>
      </c>
      <c r="Y150" t="str">
        <f t="shared" si="140"/>
        <v/>
      </c>
      <c r="Z150" t="str">
        <f t="shared" si="141"/>
        <v/>
      </c>
      <c r="AA150" t="str">
        <f t="shared" si="142"/>
        <v>Számvitel III. (, web)</v>
      </c>
      <c r="AB150" t="str">
        <f t="shared" si="143"/>
        <v/>
      </c>
      <c r="AC150" t="str">
        <f t="shared" si="144"/>
        <v/>
      </c>
      <c r="AD150" t="str">
        <f t="shared" si="145"/>
        <v/>
      </c>
      <c r="AE150" t="str">
        <f t="shared" si="146"/>
        <v/>
      </c>
      <c r="AF150" t="str">
        <f t="shared" si="147"/>
        <v/>
      </c>
      <c r="AG150" t="str">
        <f t="shared" si="148"/>
        <v/>
      </c>
      <c r="AH150" t="str">
        <f t="shared" si="149"/>
        <v/>
      </c>
      <c r="AI150" t="str">
        <f t="shared" si="150"/>
        <v/>
      </c>
      <c r="AJ150" t="str">
        <f t="shared" si="151"/>
        <v/>
      </c>
      <c r="AK150" t="str">
        <f t="shared" si="152"/>
        <v/>
      </c>
      <c r="AL150" t="str">
        <f t="shared" si="153"/>
        <v/>
      </c>
      <c r="AM150" t="str">
        <f t="shared" si="154"/>
        <v/>
      </c>
      <c r="AN150" t="str">
        <f t="shared" si="155"/>
        <v>9122</v>
      </c>
      <c r="AO150" t="str">
        <f t="shared" si="156"/>
        <v>9122</v>
      </c>
      <c r="AP150" t="str">
        <f t="shared" si="157"/>
        <v>9122</v>
      </c>
      <c r="AQ150" t="str">
        <f t="shared" si="158"/>
        <v/>
      </c>
      <c r="AR150" t="str">
        <f t="shared" si="159"/>
        <v/>
      </c>
      <c r="AS150" t="str">
        <f t="shared" si="160"/>
        <v/>
      </c>
      <c r="AT150" t="str">
        <f t="shared" si="161"/>
        <v/>
      </c>
      <c r="AU150" t="str">
        <f t="shared" si="162"/>
        <v/>
      </c>
      <c r="AV150" t="str">
        <f t="shared" si="163"/>
        <v/>
      </c>
      <c r="AW150" t="str">
        <f t="shared" si="164"/>
        <v/>
      </c>
      <c r="AX150" t="str">
        <f t="shared" si="165"/>
        <v/>
      </c>
      <c r="AY150" t="str">
        <f t="shared" si="166"/>
        <v/>
      </c>
      <c r="AZ150" t="str">
        <f t="shared" si="167"/>
        <v/>
      </c>
      <c r="BA150" t="str">
        <f t="shared" si="168"/>
        <v/>
      </c>
      <c r="BB150" t="str">
        <f t="shared" si="169"/>
        <v/>
      </c>
      <c r="BC150" t="str">
        <f t="shared" si="170"/>
        <v/>
      </c>
      <c r="BD150" t="str">
        <f t="shared" si="171"/>
        <v/>
      </c>
      <c r="BE150" t="str">
        <f t="shared" si="172"/>
        <v>Számvitel III. (216, web)</v>
      </c>
      <c r="BF150" s="2">
        <v>912</v>
      </c>
      <c r="BG150" s="2">
        <v>2</v>
      </c>
      <c r="BH150" s="18">
        <f>VLOOKUP(BF150,segéd!$F$9:$G$41,2,FALSE)</f>
        <v>46277</v>
      </c>
      <c r="BI150" s="2" t="str">
        <f>VLOOKUP(BG150,segéd!$F$1:$G$7,2,FALSE)</f>
        <v>9.45-11.15</v>
      </c>
      <c r="BJ150" t="s">
        <v>93</v>
      </c>
      <c r="BK150" s="20" t="s">
        <v>220</v>
      </c>
      <c r="BL150" t="s">
        <v>191</v>
      </c>
      <c r="BM150" s="2"/>
      <c r="BN150" s="2">
        <v>216</v>
      </c>
      <c r="BO150" s="2" t="s">
        <v>117</v>
      </c>
      <c r="BP150" s="33" t="s">
        <v>595</v>
      </c>
      <c r="BQ150" s="2">
        <f t="shared" si="173"/>
        <v>24</v>
      </c>
      <c r="BR150" s="2" t="str">
        <f>IF(BM150="","",IFERROR(VLOOKUP(BJ150,segéd!T:U,2,FALSE),"x"))</f>
        <v/>
      </c>
      <c r="BS150" s="2">
        <f>IF(BN150="","",IFERROR(VLOOKUP(BJ150,segéd!O:P,2,FALSE),"x"))</f>
        <v>24</v>
      </c>
      <c r="BT150" s="2"/>
      <c r="BU150" s="2"/>
      <c r="BV150" s="2"/>
      <c r="BX150" s="2"/>
      <c r="CQ150" s="2"/>
      <c r="CR150" s="2"/>
      <c r="CZ150" s="2">
        <v>3</v>
      </c>
      <c r="DA150" s="2">
        <v>7</v>
      </c>
      <c r="DB150" s="2">
        <v>8</v>
      </c>
    </row>
    <row r="151" spans="1:120" ht="15" customHeight="1" x14ac:dyDescent="0.3">
      <c r="A151" t="str">
        <f t="shared" si="116"/>
        <v>2149122</v>
      </c>
      <c r="B151" t="str">
        <f t="shared" si="117"/>
        <v>Számvitel III. - Péter Sára (web) 24</v>
      </c>
      <c r="C151" t="str">
        <f t="shared" si="118"/>
        <v>9122</v>
      </c>
      <c r="D151" t="str">
        <f t="shared" si="119"/>
        <v xml:space="preserve">Számvitel III. - Péter Sára (web) </v>
      </c>
      <c r="E151" t="str">
        <f t="shared" si="120"/>
        <v>Péter Sára9122</v>
      </c>
      <c r="F151" t="str">
        <f t="shared" si="121"/>
        <v>Számvitel III. (Bp. 214, web)</v>
      </c>
      <c r="G151" t="str">
        <f t="shared" si="122"/>
        <v/>
      </c>
      <c r="H151" t="str">
        <f t="shared" si="123"/>
        <v/>
      </c>
      <c r="I151" t="str">
        <f t="shared" si="124"/>
        <v/>
      </c>
      <c r="J151" t="str">
        <f t="shared" si="125"/>
        <v/>
      </c>
      <c r="K151" t="str">
        <f t="shared" si="126"/>
        <v/>
      </c>
      <c r="L151" t="str">
        <f t="shared" si="127"/>
        <v/>
      </c>
      <c r="M151" t="str">
        <f t="shared" si="128"/>
        <v/>
      </c>
      <c r="N151" t="str">
        <f t="shared" si="129"/>
        <v/>
      </c>
      <c r="O151" t="str">
        <f t="shared" si="130"/>
        <v/>
      </c>
      <c r="P151" t="str">
        <f t="shared" si="131"/>
        <v/>
      </c>
      <c r="Q151" t="str">
        <f t="shared" si="132"/>
        <v/>
      </c>
      <c r="R151" t="str">
        <f t="shared" si="133"/>
        <v/>
      </c>
      <c r="S151" t="str">
        <f t="shared" si="134"/>
        <v/>
      </c>
      <c r="T151" t="str">
        <f t="shared" si="135"/>
        <v>9122</v>
      </c>
      <c r="U151" t="str">
        <f t="shared" si="136"/>
        <v>9122</v>
      </c>
      <c r="V151" t="str">
        <f t="shared" si="137"/>
        <v>9122</v>
      </c>
      <c r="W151" t="str">
        <f t="shared" si="138"/>
        <v/>
      </c>
      <c r="X151" t="str">
        <f t="shared" si="139"/>
        <v/>
      </c>
      <c r="Y151" t="str">
        <f t="shared" si="140"/>
        <v/>
      </c>
      <c r="Z151" t="str">
        <f t="shared" si="141"/>
        <v/>
      </c>
      <c r="AA151" t="str">
        <f t="shared" si="142"/>
        <v>Számvitel III. (214, web)</v>
      </c>
      <c r="AB151" t="str">
        <f t="shared" si="143"/>
        <v/>
      </c>
      <c r="AC151" t="str">
        <f t="shared" si="144"/>
        <v/>
      </c>
      <c r="AD151" t="str">
        <f t="shared" si="145"/>
        <v/>
      </c>
      <c r="AE151" t="str">
        <f t="shared" si="146"/>
        <v/>
      </c>
      <c r="AF151" t="str">
        <f t="shared" si="147"/>
        <v/>
      </c>
      <c r="AG151" t="str">
        <f t="shared" si="148"/>
        <v/>
      </c>
      <c r="AH151" t="str">
        <f t="shared" si="149"/>
        <v/>
      </c>
      <c r="AI151" t="str">
        <f t="shared" si="150"/>
        <v/>
      </c>
      <c r="AJ151" t="str">
        <f t="shared" si="151"/>
        <v/>
      </c>
      <c r="AK151" t="str">
        <f t="shared" si="152"/>
        <v/>
      </c>
      <c r="AL151" t="str">
        <f t="shared" si="153"/>
        <v/>
      </c>
      <c r="AM151" t="str">
        <f t="shared" si="154"/>
        <v/>
      </c>
      <c r="AN151" t="str">
        <f t="shared" si="155"/>
        <v/>
      </c>
      <c r="AO151" t="str">
        <f t="shared" si="156"/>
        <v/>
      </c>
      <c r="AP151" t="str">
        <f t="shared" si="157"/>
        <v/>
      </c>
      <c r="AQ151" t="str">
        <f t="shared" si="158"/>
        <v/>
      </c>
      <c r="AR151" t="str">
        <f t="shared" si="159"/>
        <v/>
      </c>
      <c r="AS151" t="str">
        <f t="shared" si="160"/>
        <v/>
      </c>
      <c r="AT151" t="str">
        <f t="shared" si="161"/>
        <v/>
      </c>
      <c r="AU151" t="str">
        <f t="shared" si="162"/>
        <v/>
      </c>
      <c r="AV151" t="str">
        <f t="shared" si="163"/>
        <v/>
      </c>
      <c r="AW151" t="str">
        <f t="shared" si="164"/>
        <v/>
      </c>
      <c r="AX151" t="str">
        <f t="shared" si="165"/>
        <v/>
      </c>
      <c r="AY151" t="str">
        <f t="shared" si="166"/>
        <v/>
      </c>
      <c r="AZ151" t="str">
        <f t="shared" si="167"/>
        <v/>
      </c>
      <c r="BA151" t="str">
        <f t="shared" si="168"/>
        <v/>
      </c>
      <c r="BB151" t="str">
        <f t="shared" si="169"/>
        <v/>
      </c>
      <c r="BC151" t="str">
        <f t="shared" si="170"/>
        <v/>
      </c>
      <c r="BD151" t="str">
        <f t="shared" si="171"/>
        <v/>
      </c>
      <c r="BE151" t="str">
        <f t="shared" si="172"/>
        <v>Számvitel III. (, web)</v>
      </c>
      <c r="BF151" s="2">
        <v>912</v>
      </c>
      <c r="BG151" s="2">
        <v>2</v>
      </c>
      <c r="BH151" s="18">
        <f>VLOOKUP(BF151,segéd!$F$9:$G$41,2,FALSE)</f>
        <v>46277</v>
      </c>
      <c r="BI151" s="2" t="str">
        <f>VLOOKUP(BG151,segéd!$F$1:$G$7,2,FALSE)</f>
        <v>9.45-11.15</v>
      </c>
      <c r="BJ151" t="s">
        <v>93</v>
      </c>
      <c r="BK151" s="20" t="s">
        <v>305</v>
      </c>
      <c r="BL151" t="s">
        <v>194</v>
      </c>
      <c r="BM151" s="2">
        <v>214</v>
      </c>
      <c r="BO151" s="2" t="s">
        <v>117</v>
      </c>
      <c r="BP151" s="33" t="s">
        <v>733</v>
      </c>
      <c r="BQ151" s="2">
        <f t="shared" si="173"/>
        <v>24</v>
      </c>
      <c r="BR151" s="2">
        <f>IF(BM151="","",IFERROR(VLOOKUP(BJ151,segéd!T:U,2,FALSE),"x"))</f>
        <v>24</v>
      </c>
      <c r="BS151" s="2" t="str">
        <f>IF(BN151="","",IFERROR(VLOOKUP(BJ151,segéd!O:P,2,FALSE),"x"))</f>
        <v/>
      </c>
      <c r="BT151" s="2"/>
      <c r="BU151" s="2"/>
      <c r="BV151" s="2"/>
      <c r="BX151" s="2"/>
      <c r="CG151" s="2">
        <v>6</v>
      </c>
      <c r="CH151" s="2">
        <v>6</v>
      </c>
      <c r="CI151" s="2">
        <v>7</v>
      </c>
      <c r="CQ151" s="2"/>
      <c r="CR151" s="2"/>
    </row>
    <row r="152" spans="1:120" ht="15" customHeight="1" x14ac:dyDescent="0.3">
      <c r="A152" t="str">
        <f t="shared" si="116"/>
        <v>9122</v>
      </c>
      <c r="B152" t="str">
        <f t="shared" si="117"/>
        <v xml:space="preserve">Villamos hajtások - Varga István (web) </v>
      </c>
      <c r="C152" t="str">
        <f t="shared" si="118"/>
        <v>69122</v>
      </c>
      <c r="D152" t="str">
        <f t="shared" si="119"/>
        <v>Villamos hajtások - Varga István (web) 13</v>
      </c>
      <c r="E152" t="str">
        <f t="shared" si="120"/>
        <v>Varga István9122</v>
      </c>
      <c r="F152" t="str">
        <f t="shared" si="121"/>
        <v>Villamos hajtások (Tb. 6, web)</v>
      </c>
      <c r="G152" t="str">
        <f t="shared" si="122"/>
        <v/>
      </c>
      <c r="H152" t="str">
        <f t="shared" si="123"/>
        <v/>
      </c>
      <c r="I152" t="str">
        <f t="shared" si="124"/>
        <v/>
      </c>
      <c r="J152" t="str">
        <f t="shared" si="125"/>
        <v/>
      </c>
      <c r="K152" t="str">
        <f t="shared" si="126"/>
        <v/>
      </c>
      <c r="L152" t="str">
        <f t="shared" si="127"/>
        <v/>
      </c>
      <c r="M152" t="str">
        <f t="shared" si="128"/>
        <v/>
      </c>
      <c r="N152" t="str">
        <f t="shared" si="129"/>
        <v/>
      </c>
      <c r="O152" t="str">
        <f t="shared" si="130"/>
        <v/>
      </c>
      <c r="P152" t="str">
        <f t="shared" si="131"/>
        <v/>
      </c>
      <c r="Q152" t="str">
        <f t="shared" si="132"/>
        <v/>
      </c>
      <c r="R152" t="str">
        <f t="shared" si="133"/>
        <v/>
      </c>
      <c r="S152" t="str">
        <f t="shared" si="134"/>
        <v/>
      </c>
      <c r="T152" t="str">
        <f t="shared" si="135"/>
        <v/>
      </c>
      <c r="U152" t="str">
        <f t="shared" si="136"/>
        <v/>
      </c>
      <c r="V152" t="str">
        <f t="shared" si="137"/>
        <v/>
      </c>
      <c r="W152" t="str">
        <f t="shared" si="138"/>
        <v/>
      </c>
      <c r="X152" t="str">
        <f t="shared" si="139"/>
        <v/>
      </c>
      <c r="Y152" t="str">
        <f t="shared" si="140"/>
        <v/>
      </c>
      <c r="Z152" t="str">
        <f t="shared" si="141"/>
        <v/>
      </c>
      <c r="AA152" t="str">
        <f t="shared" si="142"/>
        <v>Villamos hajtások (, web)</v>
      </c>
      <c r="AB152" t="str">
        <f t="shared" si="143"/>
        <v/>
      </c>
      <c r="AC152" t="str">
        <f t="shared" si="144"/>
        <v/>
      </c>
      <c r="AD152" t="str">
        <f t="shared" si="145"/>
        <v/>
      </c>
      <c r="AE152" t="str">
        <f t="shared" si="146"/>
        <v/>
      </c>
      <c r="AF152" t="str">
        <f t="shared" si="147"/>
        <v/>
      </c>
      <c r="AG152" t="str">
        <f t="shared" si="148"/>
        <v/>
      </c>
      <c r="AH152" t="str">
        <f t="shared" si="149"/>
        <v/>
      </c>
      <c r="AI152" t="str">
        <f t="shared" si="150"/>
        <v/>
      </c>
      <c r="AJ152" t="str">
        <f t="shared" si="151"/>
        <v/>
      </c>
      <c r="AK152" t="str">
        <f t="shared" si="152"/>
        <v/>
      </c>
      <c r="AL152" t="str">
        <f t="shared" si="153"/>
        <v/>
      </c>
      <c r="AM152" t="str">
        <f t="shared" si="154"/>
        <v/>
      </c>
      <c r="AN152" t="str">
        <f t="shared" si="155"/>
        <v/>
      </c>
      <c r="AO152" t="str">
        <f t="shared" si="156"/>
        <v/>
      </c>
      <c r="AP152" t="str">
        <f t="shared" si="157"/>
        <v/>
      </c>
      <c r="AQ152" t="str">
        <f t="shared" si="158"/>
        <v/>
      </c>
      <c r="AR152" t="str">
        <f t="shared" si="159"/>
        <v/>
      </c>
      <c r="AS152" t="str">
        <f t="shared" si="160"/>
        <v/>
      </c>
      <c r="AT152" t="str">
        <f t="shared" si="161"/>
        <v/>
      </c>
      <c r="AU152" t="str">
        <f t="shared" si="162"/>
        <v/>
      </c>
      <c r="AV152" t="str">
        <f t="shared" si="163"/>
        <v/>
      </c>
      <c r="AW152" t="str">
        <f t="shared" si="164"/>
        <v>9122</v>
      </c>
      <c r="AX152" t="str">
        <f t="shared" si="165"/>
        <v/>
      </c>
      <c r="AY152" t="str">
        <f t="shared" si="166"/>
        <v/>
      </c>
      <c r="AZ152" t="str">
        <f t="shared" si="167"/>
        <v/>
      </c>
      <c r="BA152" t="str">
        <f t="shared" si="168"/>
        <v/>
      </c>
      <c r="BB152" t="str">
        <f t="shared" si="169"/>
        <v/>
      </c>
      <c r="BC152" t="str">
        <f t="shared" si="170"/>
        <v/>
      </c>
      <c r="BD152" t="str">
        <f t="shared" si="171"/>
        <v/>
      </c>
      <c r="BE152" t="str">
        <f t="shared" si="172"/>
        <v>Villamos hajtások (6, web)</v>
      </c>
      <c r="BF152" s="2">
        <v>912</v>
      </c>
      <c r="BG152" s="2">
        <v>2</v>
      </c>
      <c r="BH152" s="18">
        <f>VLOOKUP(BF152,segéd!$F$9:$G$41,2,FALSE)</f>
        <v>46277</v>
      </c>
      <c r="BI152" s="2" t="str">
        <f>VLOOKUP(BG152,segéd!$F$1:$G$7,2,FALSE)</f>
        <v>9.45-11.15</v>
      </c>
      <c r="BJ152" t="s">
        <v>404</v>
      </c>
      <c r="BK152" s="20" t="s">
        <v>278</v>
      </c>
      <c r="BL152" t="s">
        <v>191</v>
      </c>
      <c r="BM152" s="2"/>
      <c r="BN152" s="2">
        <v>6</v>
      </c>
      <c r="BO152" s="2" t="s">
        <v>117</v>
      </c>
      <c r="BP152" s="33" t="s">
        <v>645</v>
      </c>
      <c r="BQ152" s="2">
        <f t="shared" si="173"/>
        <v>13</v>
      </c>
      <c r="BR152" s="2" t="str">
        <f>IF(BM152="","",IFERROR(VLOOKUP(BJ152,segéd!T:U,2,FALSE),"x"))</f>
        <v/>
      </c>
      <c r="BS152" s="2">
        <f>IF(BN152="","",IFERROR(VLOOKUP(BJ152,segéd!O:P,2,FALSE),"x"))</f>
        <v>13</v>
      </c>
      <c r="BU152" s="2"/>
      <c r="BV152" s="2"/>
      <c r="DI152" s="2">
        <v>14</v>
      </c>
    </row>
    <row r="153" spans="1:120" ht="15" customHeight="1" x14ac:dyDescent="0.3">
      <c r="A153" t="str">
        <f t="shared" si="116"/>
        <v>9123</v>
      </c>
      <c r="B153" t="str">
        <f t="shared" si="117"/>
        <v xml:space="preserve">Analóg és digitális elekt. - Böcz Gábor (web) </v>
      </c>
      <c r="C153" t="str">
        <f t="shared" si="118"/>
        <v>6019123</v>
      </c>
      <c r="D153" t="str">
        <f t="shared" si="119"/>
        <v>Analóg és digitális elekt. - Böcz Gábor (web) 103</v>
      </c>
      <c r="E153" t="str">
        <f t="shared" si="120"/>
        <v>Böcz Gábor9123</v>
      </c>
      <c r="F153" t="str">
        <f t="shared" si="121"/>
        <v>Analóg és digitális elekt. (Tb. 601, web)</v>
      </c>
      <c r="G153" t="str">
        <f t="shared" si="122"/>
        <v/>
      </c>
      <c r="H153" t="str">
        <f t="shared" si="123"/>
        <v/>
      </c>
      <c r="I153" t="str">
        <f t="shared" si="124"/>
        <v/>
      </c>
      <c r="J153" t="str">
        <f t="shared" si="125"/>
        <v/>
      </c>
      <c r="K153" t="str">
        <f t="shared" si="126"/>
        <v/>
      </c>
      <c r="L153" t="str">
        <f t="shared" si="127"/>
        <v/>
      </c>
      <c r="M153" t="str">
        <f t="shared" si="128"/>
        <v/>
      </c>
      <c r="N153" t="str">
        <f t="shared" si="129"/>
        <v/>
      </c>
      <c r="O153" t="str">
        <f t="shared" si="130"/>
        <v/>
      </c>
      <c r="P153" t="str">
        <f t="shared" si="131"/>
        <v/>
      </c>
      <c r="Q153" t="str">
        <f t="shared" si="132"/>
        <v/>
      </c>
      <c r="R153" t="str">
        <f t="shared" si="133"/>
        <v/>
      </c>
      <c r="S153" t="str">
        <f t="shared" si="134"/>
        <v/>
      </c>
      <c r="T153" t="str">
        <f t="shared" si="135"/>
        <v/>
      </c>
      <c r="U153" t="str">
        <f t="shared" si="136"/>
        <v/>
      </c>
      <c r="V153" t="str">
        <f t="shared" si="137"/>
        <v/>
      </c>
      <c r="W153" t="str">
        <f t="shared" si="138"/>
        <v/>
      </c>
      <c r="X153" t="str">
        <f t="shared" si="139"/>
        <v/>
      </c>
      <c r="Y153" t="str">
        <f t="shared" si="140"/>
        <v/>
      </c>
      <c r="Z153" t="str">
        <f t="shared" si="141"/>
        <v/>
      </c>
      <c r="AA153" t="str">
        <f t="shared" si="142"/>
        <v>Analóg és digitális elekt. (, web)</v>
      </c>
      <c r="AB153" t="str">
        <f t="shared" si="143"/>
        <v/>
      </c>
      <c r="AC153" t="str">
        <f t="shared" si="144"/>
        <v/>
      </c>
      <c r="AD153" t="str">
        <f t="shared" si="145"/>
        <v/>
      </c>
      <c r="AE153" t="str">
        <f t="shared" si="146"/>
        <v/>
      </c>
      <c r="AF153" t="str">
        <f t="shared" si="147"/>
        <v/>
      </c>
      <c r="AG153" t="str">
        <f t="shared" si="148"/>
        <v/>
      </c>
      <c r="AH153" t="str">
        <f t="shared" si="149"/>
        <v/>
      </c>
      <c r="AI153" t="str">
        <f t="shared" si="150"/>
        <v/>
      </c>
      <c r="AJ153" t="str">
        <f t="shared" si="151"/>
        <v/>
      </c>
      <c r="AK153" t="str">
        <f t="shared" si="152"/>
        <v/>
      </c>
      <c r="AL153" t="str">
        <f t="shared" si="153"/>
        <v>9123</v>
      </c>
      <c r="AM153" t="str">
        <f t="shared" si="154"/>
        <v/>
      </c>
      <c r="AN153" t="str">
        <f t="shared" si="155"/>
        <v/>
      </c>
      <c r="AO153" t="str">
        <f t="shared" si="156"/>
        <v/>
      </c>
      <c r="AP153" t="str">
        <f t="shared" si="157"/>
        <v/>
      </c>
      <c r="AQ153" t="str">
        <f t="shared" si="158"/>
        <v/>
      </c>
      <c r="AR153" t="str">
        <f t="shared" si="159"/>
        <v/>
      </c>
      <c r="AS153" t="str">
        <f t="shared" si="160"/>
        <v/>
      </c>
      <c r="AT153" t="str">
        <f t="shared" si="161"/>
        <v>9123</v>
      </c>
      <c r="AU153" t="str">
        <f t="shared" si="162"/>
        <v>9123</v>
      </c>
      <c r="AV153" t="str">
        <f t="shared" si="163"/>
        <v>9123</v>
      </c>
      <c r="AW153" t="str">
        <f t="shared" si="164"/>
        <v/>
      </c>
      <c r="AX153" t="str">
        <f t="shared" si="165"/>
        <v/>
      </c>
      <c r="AY153" t="str">
        <f t="shared" si="166"/>
        <v/>
      </c>
      <c r="AZ153" t="str">
        <f t="shared" si="167"/>
        <v/>
      </c>
      <c r="BA153" t="str">
        <f t="shared" si="168"/>
        <v/>
      </c>
      <c r="BB153" t="str">
        <f t="shared" si="169"/>
        <v/>
      </c>
      <c r="BC153" t="str">
        <f t="shared" si="170"/>
        <v/>
      </c>
      <c r="BD153" t="str">
        <f t="shared" si="171"/>
        <v/>
      </c>
      <c r="BE153" t="str">
        <f t="shared" si="172"/>
        <v>Analóg és digitális elekt. (601, web)</v>
      </c>
      <c r="BF153" s="2">
        <v>912</v>
      </c>
      <c r="BG153" s="2">
        <v>3</v>
      </c>
      <c r="BH153" s="18">
        <f>VLOOKUP(BF153,segéd!$F$9:$G$41,2,FALSE)</f>
        <v>46277</v>
      </c>
      <c r="BI153" s="2" t="str">
        <f>VLOOKUP(BG153,segéd!$F$1:$G$7,2,FALSE)</f>
        <v>11.30-13.00</v>
      </c>
      <c r="BJ153" t="s">
        <v>109</v>
      </c>
      <c r="BK153" s="20" t="s">
        <v>540</v>
      </c>
      <c r="BL153" t="s">
        <v>191</v>
      </c>
      <c r="BM153" s="2"/>
      <c r="BN153" s="2">
        <v>601</v>
      </c>
      <c r="BO153" s="2" t="s">
        <v>117</v>
      </c>
      <c r="BP153" s="33" t="s">
        <v>586</v>
      </c>
      <c r="BQ153" s="2">
        <f t="shared" si="173"/>
        <v>103</v>
      </c>
      <c r="BR153" s="2" t="str">
        <f>IF(BM153="","",IFERROR(VLOOKUP(BJ153,segéd!T:U,2,FALSE),"x"))</f>
        <v/>
      </c>
      <c r="BS153" s="2">
        <f>IF(BN153="","",IFERROR(VLOOKUP(BJ153,segéd!O:P,2,FALSE),"x"))</f>
        <v>103</v>
      </c>
      <c r="BU153" s="2"/>
      <c r="BV153" s="2"/>
      <c r="BX153" s="2"/>
      <c r="CX153" s="2">
        <v>56</v>
      </c>
      <c r="DF153" s="2">
        <v>27</v>
      </c>
      <c r="DG153" s="2">
        <v>8</v>
      </c>
      <c r="DH153" s="2">
        <v>13</v>
      </c>
    </row>
    <row r="154" spans="1:120" ht="15" customHeight="1" x14ac:dyDescent="0.3">
      <c r="A154" t="str">
        <f t="shared" si="116"/>
        <v>2179123</v>
      </c>
      <c r="B154" t="str">
        <f t="shared" si="117"/>
        <v>Fenntarth. a projektmen. - Szabó Veronika Anna (otthonról web) 15</v>
      </c>
      <c r="C154" t="str">
        <f t="shared" si="118"/>
        <v>9123</v>
      </c>
      <c r="D154" t="str">
        <f t="shared" si="119"/>
        <v xml:space="preserve">Fenntarth. a projektmen. - Szabó Veronika Anna (otthonról web) </v>
      </c>
      <c r="E154" t="str">
        <f t="shared" si="120"/>
        <v>Szabó Veronika Anna9123</v>
      </c>
      <c r="F154" t="str">
        <f t="shared" si="121"/>
        <v>Fenntarth. a projektmen. (Bp. 217, otthonról web)</v>
      </c>
      <c r="G154" t="str">
        <f t="shared" si="122"/>
        <v/>
      </c>
      <c r="H154" t="str">
        <f t="shared" si="123"/>
        <v/>
      </c>
      <c r="I154" t="str">
        <f t="shared" si="124"/>
        <v/>
      </c>
      <c r="J154" t="str">
        <f t="shared" si="125"/>
        <v/>
      </c>
      <c r="K154" t="str">
        <f t="shared" si="126"/>
        <v/>
      </c>
      <c r="L154" t="str">
        <f t="shared" si="127"/>
        <v/>
      </c>
      <c r="M154" t="str">
        <f t="shared" si="128"/>
        <v/>
      </c>
      <c r="N154" t="str">
        <f t="shared" si="129"/>
        <v/>
      </c>
      <c r="O154" t="str">
        <f t="shared" si="130"/>
        <v/>
      </c>
      <c r="P154" t="str">
        <f t="shared" si="131"/>
        <v/>
      </c>
      <c r="Q154" t="str">
        <f t="shared" si="132"/>
        <v/>
      </c>
      <c r="R154" t="str">
        <f t="shared" si="133"/>
        <v/>
      </c>
      <c r="S154" t="str">
        <f t="shared" si="134"/>
        <v>9123</v>
      </c>
      <c r="T154" t="str">
        <f t="shared" si="135"/>
        <v/>
      </c>
      <c r="U154" t="str">
        <f t="shared" si="136"/>
        <v/>
      </c>
      <c r="V154" t="str">
        <f t="shared" si="137"/>
        <v/>
      </c>
      <c r="W154" t="str">
        <f t="shared" si="138"/>
        <v/>
      </c>
      <c r="X154" t="str">
        <f t="shared" si="139"/>
        <v/>
      </c>
      <c r="Y154" t="str">
        <f t="shared" si="140"/>
        <v/>
      </c>
      <c r="Z154" t="str">
        <f t="shared" si="141"/>
        <v/>
      </c>
      <c r="AA154" t="str">
        <f t="shared" si="142"/>
        <v>Fenntarth. a projektmen. (217, otthonról web)</v>
      </c>
      <c r="AB154" t="str">
        <f t="shared" si="143"/>
        <v/>
      </c>
      <c r="AC154" t="str">
        <f t="shared" si="144"/>
        <v/>
      </c>
      <c r="AD154" t="str">
        <f t="shared" si="145"/>
        <v/>
      </c>
      <c r="AE154" t="str">
        <f t="shared" si="146"/>
        <v/>
      </c>
      <c r="AF154" t="str">
        <f t="shared" si="147"/>
        <v/>
      </c>
      <c r="AG154" t="str">
        <f t="shared" si="148"/>
        <v/>
      </c>
      <c r="AH154" t="str">
        <f t="shared" si="149"/>
        <v/>
      </c>
      <c r="AI154" t="str">
        <f t="shared" si="150"/>
        <v/>
      </c>
      <c r="AJ154" t="str">
        <f t="shared" si="151"/>
        <v/>
      </c>
      <c r="AK154" t="str">
        <f t="shared" si="152"/>
        <v/>
      </c>
      <c r="AL154" t="str">
        <f t="shared" si="153"/>
        <v/>
      </c>
      <c r="AM154" t="str">
        <f t="shared" si="154"/>
        <v/>
      </c>
      <c r="AN154" t="str">
        <f t="shared" si="155"/>
        <v/>
      </c>
      <c r="AO154" t="str">
        <f t="shared" si="156"/>
        <v/>
      </c>
      <c r="AP154" t="str">
        <f t="shared" si="157"/>
        <v/>
      </c>
      <c r="AQ154" t="str">
        <f t="shared" si="158"/>
        <v/>
      </c>
      <c r="AR154" t="str">
        <f t="shared" si="159"/>
        <v/>
      </c>
      <c r="AS154" t="str">
        <f t="shared" si="160"/>
        <v/>
      </c>
      <c r="AT154" t="str">
        <f t="shared" si="161"/>
        <v/>
      </c>
      <c r="AU154" t="str">
        <f t="shared" si="162"/>
        <v/>
      </c>
      <c r="AV154" t="str">
        <f t="shared" si="163"/>
        <v/>
      </c>
      <c r="AW154" t="str">
        <f t="shared" si="164"/>
        <v/>
      </c>
      <c r="AX154" t="str">
        <f t="shared" si="165"/>
        <v/>
      </c>
      <c r="AY154" t="str">
        <f t="shared" si="166"/>
        <v/>
      </c>
      <c r="AZ154" t="str">
        <f t="shared" si="167"/>
        <v/>
      </c>
      <c r="BA154" t="str">
        <f t="shared" si="168"/>
        <v/>
      </c>
      <c r="BB154" t="str">
        <f t="shared" si="169"/>
        <v/>
      </c>
      <c r="BC154" t="str">
        <f t="shared" si="170"/>
        <v/>
      </c>
      <c r="BD154" t="str">
        <f t="shared" si="171"/>
        <v/>
      </c>
      <c r="BE154" t="str">
        <f t="shared" si="172"/>
        <v>Fenntarth. a projektmen. (, otthonról web)</v>
      </c>
      <c r="BF154" s="2">
        <v>912</v>
      </c>
      <c r="BG154" s="2">
        <v>3</v>
      </c>
      <c r="BH154" s="18">
        <f>VLOOKUP(BF154,segéd!$F$9:$G$41,2,FALSE)</f>
        <v>46277</v>
      </c>
      <c r="BI154" s="2" t="str">
        <f>VLOOKUP(BG154,segéd!$F$1:$G$7,2,FALSE)</f>
        <v>11.30-13.00</v>
      </c>
      <c r="BJ154" t="s">
        <v>527</v>
      </c>
      <c r="BK154" s="20" t="s">
        <v>539</v>
      </c>
      <c r="BL154" t="s">
        <v>206</v>
      </c>
      <c r="BM154" s="2">
        <v>217</v>
      </c>
      <c r="BO154" s="2" t="s">
        <v>423</v>
      </c>
      <c r="BP154" s="33" t="s">
        <v>632</v>
      </c>
      <c r="BQ154" s="2">
        <f t="shared" si="173"/>
        <v>15</v>
      </c>
      <c r="BR154" s="2">
        <f>IF(BM154="","",IFERROR(VLOOKUP(BJ154,segéd!T:U,2,FALSE),"x"))</f>
        <v>15</v>
      </c>
      <c r="BS154" s="2" t="str">
        <f>IF(BN154="","",IFERROR(VLOOKUP(BJ154,segéd!O:P,2,FALSE),"x"))</f>
        <v/>
      </c>
      <c r="BT154" s="2"/>
      <c r="BU154" s="2"/>
      <c r="BV154" s="2"/>
      <c r="BX154" s="2"/>
      <c r="CF154" s="2">
        <v>11</v>
      </c>
      <c r="CQ154" s="2"/>
      <c r="CR154" s="2"/>
    </row>
    <row r="155" spans="1:120" ht="15" customHeight="1" x14ac:dyDescent="0.3">
      <c r="A155" t="str">
        <f t="shared" si="116"/>
        <v>2029123</v>
      </c>
      <c r="B155" t="str">
        <f t="shared" si="117"/>
        <v>Gazdasági számítások - Piroska László (web) 11</v>
      </c>
      <c r="C155" t="str">
        <f t="shared" si="118"/>
        <v>9123</v>
      </c>
      <c r="D155" t="str">
        <f t="shared" si="119"/>
        <v xml:space="preserve">Gazdasági számítások - Piroska László (web) </v>
      </c>
      <c r="E155" t="str">
        <f t="shared" si="120"/>
        <v>Piroska László9123</v>
      </c>
      <c r="F155" t="str">
        <f t="shared" si="121"/>
        <v>Gazdasági számítások (Bp. 202, web)</v>
      </c>
      <c r="G155" t="str">
        <f t="shared" si="122"/>
        <v/>
      </c>
      <c r="H155" t="str">
        <f t="shared" si="123"/>
        <v/>
      </c>
      <c r="I155" t="str">
        <f t="shared" si="124"/>
        <v>9123</v>
      </c>
      <c r="J155" t="str">
        <f t="shared" si="125"/>
        <v/>
      </c>
      <c r="K155" t="str">
        <f t="shared" si="126"/>
        <v/>
      </c>
      <c r="L155" t="str">
        <f t="shared" si="127"/>
        <v/>
      </c>
      <c r="M155" t="str">
        <f t="shared" si="128"/>
        <v/>
      </c>
      <c r="N155" t="str">
        <f t="shared" si="129"/>
        <v/>
      </c>
      <c r="O155" t="str">
        <f t="shared" si="130"/>
        <v/>
      </c>
      <c r="P155" t="str">
        <f t="shared" si="131"/>
        <v/>
      </c>
      <c r="Q155" t="str">
        <f t="shared" si="132"/>
        <v/>
      </c>
      <c r="R155" t="str">
        <f t="shared" si="133"/>
        <v/>
      </c>
      <c r="S155" t="str">
        <f t="shared" si="134"/>
        <v/>
      </c>
      <c r="T155" t="str">
        <f t="shared" si="135"/>
        <v/>
      </c>
      <c r="U155" t="str">
        <f t="shared" si="136"/>
        <v/>
      </c>
      <c r="V155" t="str">
        <f t="shared" si="137"/>
        <v/>
      </c>
      <c r="W155" t="str">
        <f t="shared" si="138"/>
        <v/>
      </c>
      <c r="X155" t="str">
        <f t="shared" si="139"/>
        <v/>
      </c>
      <c r="Y155" t="str">
        <f t="shared" si="140"/>
        <v/>
      </c>
      <c r="Z155" t="str">
        <f t="shared" si="141"/>
        <v/>
      </c>
      <c r="AA155" t="str">
        <f t="shared" si="142"/>
        <v>Gazdasági számítások (202, web)</v>
      </c>
      <c r="AB155" t="str">
        <f t="shared" si="143"/>
        <v/>
      </c>
      <c r="AC155" t="str">
        <f t="shared" si="144"/>
        <v/>
      </c>
      <c r="AD155" t="str">
        <f t="shared" si="145"/>
        <v/>
      </c>
      <c r="AE155" t="str">
        <f t="shared" si="146"/>
        <v/>
      </c>
      <c r="AF155" t="str">
        <f t="shared" si="147"/>
        <v/>
      </c>
      <c r="AG155" t="str">
        <f t="shared" si="148"/>
        <v/>
      </c>
      <c r="AH155" t="str">
        <f t="shared" si="149"/>
        <v/>
      </c>
      <c r="AI155" t="str">
        <f t="shared" si="150"/>
        <v/>
      </c>
      <c r="AJ155" t="str">
        <f t="shared" si="151"/>
        <v/>
      </c>
      <c r="AK155" t="str">
        <f t="shared" si="152"/>
        <v/>
      </c>
      <c r="AL155" t="str">
        <f t="shared" si="153"/>
        <v/>
      </c>
      <c r="AM155" t="str">
        <f t="shared" si="154"/>
        <v/>
      </c>
      <c r="AN155" t="str">
        <f t="shared" si="155"/>
        <v/>
      </c>
      <c r="AO155" t="str">
        <f t="shared" si="156"/>
        <v/>
      </c>
      <c r="AP155" t="str">
        <f t="shared" si="157"/>
        <v/>
      </c>
      <c r="AQ155" t="str">
        <f t="shared" si="158"/>
        <v/>
      </c>
      <c r="AR155" t="str">
        <f t="shared" si="159"/>
        <v/>
      </c>
      <c r="AS155" t="str">
        <f t="shared" si="160"/>
        <v/>
      </c>
      <c r="AT155" t="str">
        <f t="shared" si="161"/>
        <v/>
      </c>
      <c r="AU155" t="str">
        <f t="shared" si="162"/>
        <v/>
      </c>
      <c r="AV155" t="str">
        <f t="shared" si="163"/>
        <v/>
      </c>
      <c r="AW155" t="str">
        <f t="shared" si="164"/>
        <v/>
      </c>
      <c r="AX155" t="str">
        <f t="shared" si="165"/>
        <v/>
      </c>
      <c r="AY155" t="str">
        <f t="shared" si="166"/>
        <v/>
      </c>
      <c r="AZ155" t="str">
        <f t="shared" si="167"/>
        <v/>
      </c>
      <c r="BA155" t="str">
        <f t="shared" si="168"/>
        <v/>
      </c>
      <c r="BB155" t="str">
        <f t="shared" si="169"/>
        <v/>
      </c>
      <c r="BC155" t="str">
        <f t="shared" si="170"/>
        <v/>
      </c>
      <c r="BD155" t="str">
        <f t="shared" si="171"/>
        <v/>
      </c>
      <c r="BE155" t="str">
        <f t="shared" si="172"/>
        <v>Gazdasági számítások (, web)</v>
      </c>
      <c r="BF155" s="2">
        <v>912</v>
      </c>
      <c r="BG155" s="2">
        <v>3</v>
      </c>
      <c r="BH155" s="18">
        <f>VLOOKUP(BF155,segéd!$F$9:$G$41,2,FALSE)</f>
        <v>46277</v>
      </c>
      <c r="BI155" s="2" t="str">
        <f>VLOOKUP(BG155,segéd!$F$1:$G$7,2,FALSE)</f>
        <v>11.30-13.00</v>
      </c>
      <c r="BJ155" t="s">
        <v>130</v>
      </c>
      <c r="BK155" s="20" t="s">
        <v>36</v>
      </c>
      <c r="BL155" t="s">
        <v>395</v>
      </c>
      <c r="BM155" s="2">
        <v>202</v>
      </c>
      <c r="BO155" s="2" t="s">
        <v>117</v>
      </c>
      <c r="BP155" s="33" t="s">
        <v>729</v>
      </c>
      <c r="BQ155" s="2">
        <f t="shared" si="173"/>
        <v>11</v>
      </c>
      <c r="BR155" s="2">
        <f>IF(BM155="","",IFERROR(VLOOKUP(BJ155,segéd!T:U,2,FALSE),"x"))</f>
        <v>11</v>
      </c>
      <c r="BS155" s="2" t="str">
        <f>IF(BN155="","",IFERROR(VLOOKUP(BJ155,segéd!O:P,2,FALSE),"x"))</f>
        <v/>
      </c>
      <c r="BT155" s="2"/>
      <c r="BU155" s="2"/>
      <c r="BV155" s="2">
        <v>9</v>
      </c>
      <c r="BX155" s="2"/>
      <c r="CQ155" s="2"/>
      <c r="CR155" s="2"/>
    </row>
    <row r="156" spans="1:120" ht="15" customHeight="1" x14ac:dyDescent="0.3">
      <c r="A156" t="str">
        <f t="shared" si="116"/>
        <v>2149123</v>
      </c>
      <c r="B156" t="str">
        <f t="shared" si="117"/>
        <v>Gazdaságtörténet - Barócsi Zoltán (Tb.-ről web) 20</v>
      </c>
      <c r="C156" t="str">
        <f t="shared" si="118"/>
        <v>4019123</v>
      </c>
      <c r="D156" t="str">
        <f t="shared" si="119"/>
        <v>Gazdaságtörténet - Barócsi Zoltán (Tb.-ről web) 20</v>
      </c>
      <c r="E156" t="str">
        <f t="shared" si="120"/>
        <v>Barócsi Zoltán9123</v>
      </c>
      <c r="F156" t="str">
        <f t="shared" si="121"/>
        <v>Gazdaságtörténet (Tb. 401, Tb.-ről web)</v>
      </c>
      <c r="G156" t="str">
        <f t="shared" si="122"/>
        <v/>
      </c>
      <c r="H156" t="str">
        <f t="shared" si="123"/>
        <v/>
      </c>
      <c r="I156" t="str">
        <f t="shared" si="124"/>
        <v/>
      </c>
      <c r="J156" t="str">
        <f t="shared" si="125"/>
        <v/>
      </c>
      <c r="K156" t="str">
        <f t="shared" si="126"/>
        <v/>
      </c>
      <c r="L156" t="str">
        <f t="shared" si="127"/>
        <v/>
      </c>
      <c r="M156" t="str">
        <f t="shared" si="128"/>
        <v/>
      </c>
      <c r="N156" t="str">
        <f t="shared" si="129"/>
        <v/>
      </c>
      <c r="O156" t="str">
        <f t="shared" si="130"/>
        <v/>
      </c>
      <c r="P156" t="str">
        <f t="shared" si="131"/>
        <v/>
      </c>
      <c r="Q156" t="str">
        <f t="shared" si="132"/>
        <v/>
      </c>
      <c r="R156" t="str">
        <f t="shared" si="133"/>
        <v/>
      </c>
      <c r="S156" t="str">
        <f t="shared" si="134"/>
        <v/>
      </c>
      <c r="T156" t="str">
        <f t="shared" si="135"/>
        <v>9123</v>
      </c>
      <c r="U156" t="str">
        <f t="shared" si="136"/>
        <v>9123</v>
      </c>
      <c r="V156" t="str">
        <f t="shared" si="137"/>
        <v>9123</v>
      </c>
      <c r="W156" t="str">
        <f t="shared" si="138"/>
        <v>9123</v>
      </c>
      <c r="X156" t="str">
        <f t="shared" si="139"/>
        <v>9123</v>
      </c>
      <c r="Y156" t="str">
        <f t="shared" si="140"/>
        <v>9123</v>
      </c>
      <c r="Z156" t="str">
        <f t="shared" si="141"/>
        <v>9123</v>
      </c>
      <c r="AA156" t="str">
        <f t="shared" si="142"/>
        <v>Gazdaságtörténet (214, Tb.-ről web)</v>
      </c>
      <c r="AB156" t="str">
        <f t="shared" si="143"/>
        <v/>
      </c>
      <c r="AC156" t="str">
        <f t="shared" si="144"/>
        <v/>
      </c>
      <c r="AD156" t="str">
        <f t="shared" si="145"/>
        <v/>
      </c>
      <c r="AE156" t="str">
        <f t="shared" si="146"/>
        <v/>
      </c>
      <c r="AF156" t="str">
        <f t="shared" si="147"/>
        <v/>
      </c>
      <c r="AG156" t="str">
        <f t="shared" si="148"/>
        <v/>
      </c>
      <c r="AH156" t="str">
        <f t="shared" si="149"/>
        <v/>
      </c>
      <c r="AI156" t="str">
        <f t="shared" si="150"/>
        <v/>
      </c>
      <c r="AJ156" t="str">
        <f t="shared" si="151"/>
        <v/>
      </c>
      <c r="AK156" t="str">
        <f t="shared" si="152"/>
        <v/>
      </c>
      <c r="AL156" t="str">
        <f t="shared" si="153"/>
        <v/>
      </c>
      <c r="AM156" t="str">
        <f t="shared" si="154"/>
        <v/>
      </c>
      <c r="AN156" t="str">
        <f t="shared" si="155"/>
        <v>9123</v>
      </c>
      <c r="AO156" t="str">
        <f t="shared" si="156"/>
        <v>9123</v>
      </c>
      <c r="AP156" t="str">
        <f t="shared" si="157"/>
        <v>9123</v>
      </c>
      <c r="AQ156" t="str">
        <f t="shared" si="158"/>
        <v>9123</v>
      </c>
      <c r="AR156" t="str">
        <f t="shared" si="159"/>
        <v>9123</v>
      </c>
      <c r="AS156" t="str">
        <f t="shared" si="160"/>
        <v>9123</v>
      </c>
      <c r="AT156" t="str">
        <f t="shared" si="161"/>
        <v/>
      </c>
      <c r="AU156" t="str">
        <f t="shared" si="162"/>
        <v/>
      </c>
      <c r="AV156" t="str">
        <f t="shared" si="163"/>
        <v/>
      </c>
      <c r="AW156" t="str">
        <f t="shared" si="164"/>
        <v/>
      </c>
      <c r="AX156" t="str">
        <f t="shared" si="165"/>
        <v/>
      </c>
      <c r="AY156" t="str">
        <f t="shared" si="166"/>
        <v/>
      </c>
      <c r="AZ156" t="str">
        <f t="shared" si="167"/>
        <v/>
      </c>
      <c r="BA156" t="str">
        <f t="shared" si="168"/>
        <v/>
      </c>
      <c r="BB156" t="str">
        <f t="shared" si="169"/>
        <v/>
      </c>
      <c r="BC156" t="str">
        <f t="shared" si="170"/>
        <v/>
      </c>
      <c r="BD156" t="str">
        <f t="shared" si="171"/>
        <v/>
      </c>
      <c r="BE156" t="str">
        <f t="shared" si="172"/>
        <v>Gazdaságtörténet (401, Tb.-ről web)</v>
      </c>
      <c r="BF156" s="2">
        <v>912</v>
      </c>
      <c r="BG156" s="2">
        <v>3</v>
      </c>
      <c r="BH156" s="18">
        <f>VLOOKUP(BF156,segéd!$F$9:$G$41,2,FALSE)</f>
        <v>46277</v>
      </c>
      <c r="BI156" s="2" t="str">
        <f>VLOOKUP(BG156,segéd!$F$1:$G$7,2,FALSE)</f>
        <v>11.30-13.00</v>
      </c>
      <c r="BJ156" t="s">
        <v>197</v>
      </c>
      <c r="BK156" s="20" t="s">
        <v>35</v>
      </c>
      <c r="BL156" t="s">
        <v>192</v>
      </c>
      <c r="BM156" s="2">
        <v>214</v>
      </c>
      <c r="BN156" s="2">
        <v>401</v>
      </c>
      <c r="BO156" s="2" t="s">
        <v>119</v>
      </c>
      <c r="BP156" s="33" t="s">
        <v>646</v>
      </c>
      <c r="BQ156" s="2">
        <f t="shared" si="173"/>
        <v>40</v>
      </c>
      <c r="BR156" s="2">
        <f>IF(BM156="","",IFERROR(VLOOKUP(BJ156,segéd!T:U,2,FALSE),"x"))</f>
        <v>20</v>
      </c>
      <c r="BS156" s="2">
        <f>IF(BN156="","",IFERROR(VLOOKUP(BJ156,segéd!O:P,2,FALSE),"x"))</f>
        <v>20</v>
      </c>
      <c r="BU156" s="2"/>
      <c r="BV156" s="2"/>
      <c r="BX156" s="2"/>
      <c r="CG156" s="2">
        <v>3</v>
      </c>
      <c r="CH156" s="2">
        <v>3</v>
      </c>
      <c r="CI156" s="2">
        <v>3</v>
      </c>
      <c r="CJ156" s="2">
        <v>3</v>
      </c>
      <c r="CK156" s="2">
        <v>6</v>
      </c>
      <c r="CL156" s="2">
        <v>2</v>
      </c>
      <c r="CM156" s="2">
        <v>3</v>
      </c>
      <c r="CZ156" s="2">
        <v>1</v>
      </c>
      <c r="DA156" s="2">
        <v>3</v>
      </c>
      <c r="DB156" s="2">
        <v>4</v>
      </c>
      <c r="DC156" s="2">
        <v>1</v>
      </c>
      <c r="DD156" s="2">
        <v>1</v>
      </c>
      <c r="DE156" s="2">
        <v>3</v>
      </c>
    </row>
    <row r="157" spans="1:120" ht="15" customHeight="1" x14ac:dyDescent="0.3">
      <c r="A157" t="str">
        <f t="shared" si="116"/>
        <v>9123</v>
      </c>
      <c r="B157" t="str">
        <f t="shared" si="117"/>
        <v xml:space="preserve">Gépipari technológiák - Szamosi Barna (web) </v>
      </c>
      <c r="C157" t="str">
        <f t="shared" si="118"/>
        <v>4049123</v>
      </c>
      <c r="D157" t="str">
        <f t="shared" si="119"/>
        <v>Gépipari technológiák - Szamosi Barna (web) 4</v>
      </c>
      <c r="E157" t="str">
        <f t="shared" si="120"/>
        <v>Szamosi Barna9123</v>
      </c>
      <c r="F157" t="str">
        <f t="shared" si="121"/>
        <v>Gépipari technológiák (Tb. 404, web)</v>
      </c>
      <c r="G157" t="str">
        <f t="shared" si="122"/>
        <v/>
      </c>
      <c r="H157" t="str">
        <f t="shared" si="123"/>
        <v/>
      </c>
      <c r="I157" t="str">
        <f t="shared" si="124"/>
        <v/>
      </c>
      <c r="J157" t="str">
        <f t="shared" si="125"/>
        <v/>
      </c>
      <c r="K157" t="str">
        <f t="shared" si="126"/>
        <v/>
      </c>
      <c r="L157" t="str">
        <f t="shared" si="127"/>
        <v/>
      </c>
      <c r="M157" t="str">
        <f t="shared" si="128"/>
        <v/>
      </c>
      <c r="N157" t="str">
        <f t="shared" si="129"/>
        <v/>
      </c>
      <c r="O157" t="str">
        <f t="shared" si="130"/>
        <v/>
      </c>
      <c r="P157" t="str">
        <f t="shared" si="131"/>
        <v/>
      </c>
      <c r="Q157" t="str">
        <f t="shared" si="132"/>
        <v/>
      </c>
      <c r="R157" t="str">
        <f t="shared" si="133"/>
        <v/>
      </c>
      <c r="S157" t="str">
        <f t="shared" si="134"/>
        <v/>
      </c>
      <c r="T157" t="str">
        <f t="shared" si="135"/>
        <v/>
      </c>
      <c r="U157" t="str">
        <f t="shared" si="136"/>
        <v/>
      </c>
      <c r="V157" t="str">
        <f t="shared" si="137"/>
        <v/>
      </c>
      <c r="W157" t="str">
        <f t="shared" si="138"/>
        <v/>
      </c>
      <c r="X157" t="str">
        <f t="shared" si="139"/>
        <v/>
      </c>
      <c r="Y157" t="str">
        <f t="shared" si="140"/>
        <v/>
      </c>
      <c r="Z157" t="str">
        <f t="shared" si="141"/>
        <v/>
      </c>
      <c r="AA157" t="str">
        <f t="shared" si="142"/>
        <v>Gépipari technológiák (, web)</v>
      </c>
      <c r="AB157" t="str">
        <f t="shared" si="143"/>
        <v/>
      </c>
      <c r="AC157" t="str">
        <f t="shared" si="144"/>
        <v/>
      </c>
      <c r="AD157" t="str">
        <f t="shared" si="145"/>
        <v/>
      </c>
      <c r="AE157" t="str">
        <f t="shared" si="146"/>
        <v/>
      </c>
      <c r="AF157" t="str">
        <f t="shared" si="147"/>
        <v/>
      </c>
      <c r="AG157" t="str">
        <f t="shared" si="148"/>
        <v>9123</v>
      </c>
      <c r="AH157" t="str">
        <f t="shared" si="149"/>
        <v/>
      </c>
      <c r="AI157" t="str">
        <f t="shared" si="150"/>
        <v/>
      </c>
      <c r="AJ157" t="str">
        <f t="shared" si="151"/>
        <v/>
      </c>
      <c r="AK157" t="str">
        <f t="shared" si="152"/>
        <v/>
      </c>
      <c r="AL157" t="str">
        <f t="shared" si="153"/>
        <v/>
      </c>
      <c r="AM157" t="str">
        <f t="shared" si="154"/>
        <v>9123</v>
      </c>
      <c r="AN157" t="str">
        <f t="shared" si="155"/>
        <v/>
      </c>
      <c r="AO157" t="str">
        <f t="shared" si="156"/>
        <v/>
      </c>
      <c r="AP157" t="str">
        <f t="shared" si="157"/>
        <v/>
      </c>
      <c r="AQ157" t="str">
        <f t="shared" si="158"/>
        <v/>
      </c>
      <c r="AR157" t="str">
        <f t="shared" si="159"/>
        <v/>
      </c>
      <c r="AS157" t="str">
        <f t="shared" si="160"/>
        <v/>
      </c>
      <c r="AT157" t="str">
        <f t="shared" si="161"/>
        <v/>
      </c>
      <c r="AU157" t="str">
        <f t="shared" si="162"/>
        <v/>
      </c>
      <c r="AV157" t="str">
        <f t="shared" si="163"/>
        <v/>
      </c>
      <c r="AW157" t="str">
        <f t="shared" si="164"/>
        <v/>
      </c>
      <c r="AX157" t="str">
        <f t="shared" si="165"/>
        <v/>
      </c>
      <c r="AY157" t="str">
        <f t="shared" si="166"/>
        <v/>
      </c>
      <c r="AZ157" t="str">
        <f t="shared" si="167"/>
        <v/>
      </c>
      <c r="BA157" t="str">
        <f t="shared" si="168"/>
        <v/>
      </c>
      <c r="BB157" t="str">
        <f t="shared" si="169"/>
        <v/>
      </c>
      <c r="BC157" t="str">
        <f t="shared" si="170"/>
        <v/>
      </c>
      <c r="BD157" t="str">
        <f t="shared" si="171"/>
        <v/>
      </c>
      <c r="BE157" t="str">
        <f t="shared" si="172"/>
        <v>Gépipari technológiák (404, web)</v>
      </c>
      <c r="BF157" s="2">
        <v>912</v>
      </c>
      <c r="BG157" s="2">
        <v>3</v>
      </c>
      <c r="BH157" s="18">
        <f>VLOOKUP(BF157,segéd!$F$9:$G$41,2,FALSE)</f>
        <v>46277</v>
      </c>
      <c r="BI157" s="2" t="str">
        <f>VLOOKUP(BG157,segéd!$F$1:$G$7,2,FALSE)</f>
        <v>11.30-13.00</v>
      </c>
      <c r="BJ157" t="s">
        <v>202</v>
      </c>
      <c r="BK157" s="20" t="s">
        <v>318</v>
      </c>
      <c r="BL157" t="s">
        <v>190</v>
      </c>
      <c r="BM157" s="2"/>
      <c r="BN157" s="2">
        <v>404</v>
      </c>
      <c r="BO157" s="2" t="s">
        <v>117</v>
      </c>
      <c r="BP157" s="33" t="s">
        <v>647</v>
      </c>
      <c r="BQ157" s="2">
        <f t="shared" si="173"/>
        <v>4</v>
      </c>
      <c r="BR157" s="2" t="str">
        <f>IF(BM157="","",IFERROR(VLOOKUP(BJ157,segéd!T:U,2,FALSE),"x"))</f>
        <v/>
      </c>
      <c r="BS157" s="2">
        <f>IF(BN157="","",IFERROR(VLOOKUP(BJ157,segéd!O:P,2,FALSE),"x"))</f>
        <v>4</v>
      </c>
      <c r="BU157" s="2"/>
      <c r="BV157" s="2"/>
      <c r="CS157" s="2">
        <v>2</v>
      </c>
      <c r="CY157" s="2">
        <v>4</v>
      </c>
    </row>
    <row r="158" spans="1:120" ht="15" customHeight="1" x14ac:dyDescent="0.3">
      <c r="A158" t="str">
        <f t="shared" si="116"/>
        <v>2099123</v>
      </c>
      <c r="B158" t="str">
        <f t="shared" si="117"/>
        <v>Globalizáció - Köbli Ádám (Bp.-ről web) 43</v>
      </c>
      <c r="C158" t="str">
        <f t="shared" si="118"/>
        <v>2169123</v>
      </c>
      <c r="D158" t="str">
        <f t="shared" si="119"/>
        <v>Globalizáció - Köbli Ádám (Bp.-ről web) 29</v>
      </c>
      <c r="E158" t="str">
        <f t="shared" si="120"/>
        <v>Köbli Ádám9123</v>
      </c>
      <c r="F158" t="str">
        <f t="shared" si="121"/>
        <v>Globalizáció (Bp. 209, Bp.-ről web)</v>
      </c>
      <c r="G158" t="str">
        <f t="shared" si="122"/>
        <v/>
      </c>
      <c r="H158" t="str">
        <f t="shared" si="123"/>
        <v/>
      </c>
      <c r="I158" t="str">
        <f t="shared" si="124"/>
        <v/>
      </c>
      <c r="J158" t="str">
        <f t="shared" si="125"/>
        <v/>
      </c>
      <c r="K158" t="str">
        <f t="shared" si="126"/>
        <v/>
      </c>
      <c r="L158" t="str">
        <f t="shared" si="127"/>
        <v/>
      </c>
      <c r="M158" t="str">
        <f t="shared" si="128"/>
        <v/>
      </c>
      <c r="N158" t="str">
        <f t="shared" si="129"/>
        <v/>
      </c>
      <c r="O158" t="str">
        <f t="shared" si="130"/>
        <v/>
      </c>
      <c r="P158" t="str">
        <f t="shared" si="131"/>
        <v/>
      </c>
      <c r="Q158" t="str">
        <f t="shared" si="132"/>
        <v/>
      </c>
      <c r="R158" t="str">
        <f t="shared" si="133"/>
        <v/>
      </c>
      <c r="S158" t="str">
        <f t="shared" si="134"/>
        <v/>
      </c>
      <c r="T158" t="str">
        <f t="shared" si="135"/>
        <v>9123</v>
      </c>
      <c r="U158" t="str">
        <f t="shared" si="136"/>
        <v>9123</v>
      </c>
      <c r="V158" t="str">
        <f t="shared" si="137"/>
        <v>9123</v>
      </c>
      <c r="W158" t="str">
        <f t="shared" si="138"/>
        <v>9123</v>
      </c>
      <c r="X158" t="str">
        <f t="shared" si="139"/>
        <v>9123</v>
      </c>
      <c r="Y158" t="str">
        <f t="shared" si="140"/>
        <v>9123</v>
      </c>
      <c r="Z158" t="str">
        <f t="shared" si="141"/>
        <v>9123</v>
      </c>
      <c r="AA158" t="str">
        <f t="shared" si="142"/>
        <v>Globalizáció (209, Bp.-ről web)</v>
      </c>
      <c r="AB158" t="str">
        <f t="shared" si="143"/>
        <v/>
      </c>
      <c r="AC158" t="str">
        <f t="shared" si="144"/>
        <v/>
      </c>
      <c r="AD158" t="str">
        <f t="shared" si="145"/>
        <v/>
      </c>
      <c r="AE158" t="str">
        <f t="shared" si="146"/>
        <v/>
      </c>
      <c r="AF158" t="str">
        <f t="shared" si="147"/>
        <v/>
      </c>
      <c r="AG158" t="str">
        <f t="shared" si="148"/>
        <v/>
      </c>
      <c r="AH158" t="str">
        <f t="shared" si="149"/>
        <v/>
      </c>
      <c r="AI158" t="str">
        <f t="shared" si="150"/>
        <v/>
      </c>
      <c r="AJ158" t="str">
        <f t="shared" si="151"/>
        <v/>
      </c>
      <c r="AK158" t="str">
        <f t="shared" si="152"/>
        <v/>
      </c>
      <c r="AL158" t="str">
        <f t="shared" si="153"/>
        <v/>
      </c>
      <c r="AM158" t="str">
        <f t="shared" si="154"/>
        <v/>
      </c>
      <c r="AN158" t="str">
        <f t="shared" si="155"/>
        <v>9123</v>
      </c>
      <c r="AO158" t="str">
        <f t="shared" si="156"/>
        <v>9123</v>
      </c>
      <c r="AP158" t="str">
        <f t="shared" si="157"/>
        <v>9123</v>
      </c>
      <c r="AQ158" t="str">
        <f t="shared" si="158"/>
        <v>9123</v>
      </c>
      <c r="AR158" t="str">
        <f t="shared" si="159"/>
        <v>9123</v>
      </c>
      <c r="AS158" t="str">
        <f t="shared" si="160"/>
        <v>9123</v>
      </c>
      <c r="AT158" t="str">
        <f t="shared" si="161"/>
        <v/>
      </c>
      <c r="AU158" t="str">
        <f t="shared" si="162"/>
        <v/>
      </c>
      <c r="AV158" t="str">
        <f t="shared" si="163"/>
        <v/>
      </c>
      <c r="AW158" t="str">
        <f t="shared" si="164"/>
        <v/>
      </c>
      <c r="AX158" t="str">
        <f t="shared" si="165"/>
        <v/>
      </c>
      <c r="AY158" t="str">
        <f t="shared" si="166"/>
        <v/>
      </c>
      <c r="AZ158" t="str">
        <f t="shared" si="167"/>
        <v/>
      </c>
      <c r="BA158" t="str">
        <f t="shared" si="168"/>
        <v/>
      </c>
      <c r="BB158" t="str">
        <f t="shared" si="169"/>
        <v/>
      </c>
      <c r="BC158" t="str">
        <f t="shared" si="170"/>
        <v/>
      </c>
      <c r="BD158" t="str">
        <f t="shared" si="171"/>
        <v/>
      </c>
      <c r="BE158" t="str">
        <f t="shared" si="172"/>
        <v>Globalizáció (216, Bp.-ről web)</v>
      </c>
      <c r="BF158" s="2">
        <v>912</v>
      </c>
      <c r="BG158" s="2">
        <v>3</v>
      </c>
      <c r="BH158" s="18">
        <f>VLOOKUP(BF158,segéd!$F$9:$G$41,2,FALSE)</f>
        <v>46277</v>
      </c>
      <c r="BI158" s="2" t="str">
        <f>VLOOKUP(BG158,segéd!$F$1:$G$7,2,FALSE)</f>
        <v>11.30-13.00</v>
      </c>
      <c r="BJ158" t="s">
        <v>97</v>
      </c>
      <c r="BK158" s="20" t="s">
        <v>133</v>
      </c>
      <c r="BL158" t="s">
        <v>192</v>
      </c>
      <c r="BM158" s="2">
        <v>209</v>
      </c>
      <c r="BN158" s="2">
        <v>216</v>
      </c>
      <c r="BO158" s="2" t="s">
        <v>118</v>
      </c>
      <c r="BP158" s="33" t="s">
        <v>648</v>
      </c>
      <c r="BQ158" s="2">
        <f t="shared" si="173"/>
        <v>72</v>
      </c>
      <c r="BR158" s="2">
        <f>IF(BM158="","",IFERROR(VLOOKUP(BJ158,segéd!T:U,2,FALSE),"x"))</f>
        <v>43</v>
      </c>
      <c r="BS158" s="2">
        <f>IF(BN158="","",IFERROR(VLOOKUP(BJ158,segéd!O:P,2,FALSE),"x"))</f>
        <v>29</v>
      </c>
      <c r="BU158" s="2"/>
      <c r="BV158" s="2"/>
      <c r="BX158" s="2"/>
      <c r="CG158" s="2">
        <v>3</v>
      </c>
      <c r="CH158" s="2">
        <v>3</v>
      </c>
      <c r="CI158" s="2">
        <v>4</v>
      </c>
      <c r="CJ158" s="2">
        <v>3</v>
      </c>
      <c r="CK158" s="2">
        <v>7</v>
      </c>
      <c r="CL158" s="2">
        <v>2</v>
      </c>
      <c r="CM158" s="2">
        <v>3</v>
      </c>
      <c r="CZ158" s="2">
        <v>2</v>
      </c>
      <c r="DA158" s="2">
        <v>4</v>
      </c>
      <c r="DB158" s="2">
        <v>4</v>
      </c>
      <c r="DC158" s="2">
        <v>2</v>
      </c>
      <c r="DD158" s="2">
        <v>1</v>
      </c>
      <c r="DE158" s="2">
        <v>3</v>
      </c>
    </row>
    <row r="159" spans="1:120" ht="15" customHeight="1" x14ac:dyDescent="0.3">
      <c r="A159" t="str">
        <f t="shared" si="116"/>
        <v>2059123</v>
      </c>
      <c r="B159" t="str">
        <f t="shared" si="117"/>
        <v>Integrált marketingkomm. - Duga Zsófia (web) 7</v>
      </c>
      <c r="C159" t="str">
        <f t="shared" si="118"/>
        <v>9123</v>
      </c>
      <c r="D159" t="str">
        <f t="shared" si="119"/>
        <v xml:space="preserve">Integrált marketingkomm. - Duga Zsófia (web) </v>
      </c>
      <c r="E159" t="str">
        <f t="shared" si="120"/>
        <v>Duga Zsófia9123</v>
      </c>
      <c r="F159" t="str">
        <f t="shared" si="121"/>
        <v>Integrált marketingkomm. (Bp. 205, web)</v>
      </c>
      <c r="G159" t="str">
        <f t="shared" si="122"/>
        <v/>
      </c>
      <c r="H159" t="str">
        <f t="shared" si="123"/>
        <v/>
      </c>
      <c r="I159" t="str">
        <f t="shared" si="124"/>
        <v/>
      </c>
      <c r="J159" t="str">
        <f t="shared" si="125"/>
        <v>9123</v>
      </c>
      <c r="K159" t="str">
        <f t="shared" si="126"/>
        <v/>
      </c>
      <c r="L159" t="str">
        <f t="shared" si="127"/>
        <v/>
      </c>
      <c r="M159" t="str">
        <f t="shared" si="128"/>
        <v/>
      </c>
      <c r="N159" t="str">
        <f t="shared" si="129"/>
        <v/>
      </c>
      <c r="O159" t="str">
        <f t="shared" si="130"/>
        <v/>
      </c>
      <c r="P159" t="str">
        <f t="shared" si="131"/>
        <v/>
      </c>
      <c r="Q159" t="str">
        <f t="shared" si="132"/>
        <v>9123</v>
      </c>
      <c r="R159" t="str">
        <f t="shared" si="133"/>
        <v/>
      </c>
      <c r="S159" t="str">
        <f t="shared" si="134"/>
        <v/>
      </c>
      <c r="T159" t="str">
        <f t="shared" si="135"/>
        <v/>
      </c>
      <c r="U159" t="str">
        <f t="shared" si="136"/>
        <v/>
      </c>
      <c r="V159" t="str">
        <f t="shared" si="137"/>
        <v/>
      </c>
      <c r="W159" t="str">
        <f t="shared" si="138"/>
        <v/>
      </c>
      <c r="X159" t="str">
        <f t="shared" si="139"/>
        <v/>
      </c>
      <c r="Y159" t="str">
        <f t="shared" si="140"/>
        <v/>
      </c>
      <c r="Z159" t="str">
        <f t="shared" si="141"/>
        <v/>
      </c>
      <c r="AA159" t="str">
        <f t="shared" si="142"/>
        <v>Integrált marketingkomm. (205, web)</v>
      </c>
      <c r="AB159" t="str">
        <f t="shared" si="143"/>
        <v/>
      </c>
      <c r="AC159" t="str">
        <f t="shared" si="144"/>
        <v/>
      </c>
      <c r="AD159" t="str">
        <f t="shared" si="145"/>
        <v/>
      </c>
      <c r="AE159" t="str">
        <f t="shared" si="146"/>
        <v/>
      </c>
      <c r="AF159" t="str">
        <f t="shared" si="147"/>
        <v/>
      </c>
      <c r="AG159" t="str">
        <f t="shared" si="148"/>
        <v/>
      </c>
      <c r="AH159" t="str">
        <f t="shared" si="149"/>
        <v/>
      </c>
      <c r="AI159" t="str">
        <f t="shared" si="150"/>
        <v/>
      </c>
      <c r="AJ159" t="str">
        <f t="shared" si="151"/>
        <v/>
      </c>
      <c r="AK159" t="str">
        <f t="shared" si="152"/>
        <v/>
      </c>
      <c r="AL159" t="str">
        <f t="shared" si="153"/>
        <v/>
      </c>
      <c r="AM159" t="str">
        <f t="shared" si="154"/>
        <v/>
      </c>
      <c r="AN159" t="str">
        <f t="shared" si="155"/>
        <v/>
      </c>
      <c r="AO159" t="str">
        <f t="shared" si="156"/>
        <v/>
      </c>
      <c r="AP159" t="str">
        <f t="shared" si="157"/>
        <v/>
      </c>
      <c r="AQ159" t="str">
        <f t="shared" si="158"/>
        <v/>
      </c>
      <c r="AR159" t="str">
        <f t="shared" si="159"/>
        <v/>
      </c>
      <c r="AS159" t="str">
        <f t="shared" si="160"/>
        <v/>
      </c>
      <c r="AT159" t="str">
        <f t="shared" si="161"/>
        <v/>
      </c>
      <c r="AU159" t="str">
        <f t="shared" si="162"/>
        <v/>
      </c>
      <c r="AV159" t="str">
        <f t="shared" si="163"/>
        <v/>
      </c>
      <c r="AW159" t="str">
        <f t="shared" si="164"/>
        <v/>
      </c>
      <c r="AX159" t="str">
        <f t="shared" si="165"/>
        <v/>
      </c>
      <c r="AY159" t="str">
        <f t="shared" si="166"/>
        <v/>
      </c>
      <c r="AZ159" t="str">
        <f t="shared" si="167"/>
        <v/>
      </c>
      <c r="BA159" t="str">
        <f t="shared" si="168"/>
        <v/>
      </c>
      <c r="BB159" t="str">
        <f t="shared" si="169"/>
        <v/>
      </c>
      <c r="BC159" t="str">
        <f t="shared" si="170"/>
        <v/>
      </c>
      <c r="BD159" t="str">
        <f t="shared" si="171"/>
        <v/>
      </c>
      <c r="BE159" t="str">
        <f t="shared" si="172"/>
        <v>Integrált marketingkomm. (, web)</v>
      </c>
      <c r="BF159" s="2">
        <v>912</v>
      </c>
      <c r="BG159" s="2">
        <v>3</v>
      </c>
      <c r="BH159" s="18">
        <f>VLOOKUP(BF159,segéd!$F$9:$G$41,2,FALSE)</f>
        <v>46277</v>
      </c>
      <c r="BI159" s="2" t="str">
        <f>VLOOKUP(BG159,segéd!$F$1:$G$7,2,FALSE)</f>
        <v>11.30-13.00</v>
      </c>
      <c r="BJ159" t="s">
        <v>100</v>
      </c>
      <c r="BK159" s="20" t="s">
        <v>120</v>
      </c>
      <c r="BL159" t="s">
        <v>206</v>
      </c>
      <c r="BM159" s="2">
        <v>205</v>
      </c>
      <c r="BO159" s="2" t="s">
        <v>117</v>
      </c>
      <c r="BP159" s="33" t="s">
        <v>649</v>
      </c>
      <c r="BQ159" s="2">
        <f t="shared" si="173"/>
        <v>7</v>
      </c>
      <c r="BR159" s="2">
        <f>IF(BM159="","",IFERROR(VLOOKUP(BJ159,segéd!T:U,2,FALSE),"x"))</f>
        <v>7</v>
      </c>
      <c r="BS159" s="2" t="str">
        <f>IF(BN159="","",IFERROR(VLOOKUP(BJ159,segéd!O:P,2,FALSE),"x"))</f>
        <v/>
      </c>
      <c r="BU159" s="2"/>
      <c r="BV159" s="2"/>
      <c r="BW159" s="2">
        <v>7</v>
      </c>
      <c r="CD159" s="2">
        <v>5</v>
      </c>
    </row>
    <row r="160" spans="1:120" ht="15" customHeight="1" x14ac:dyDescent="0.3">
      <c r="A160" t="str">
        <f t="shared" si="116"/>
        <v>9123</v>
      </c>
      <c r="B160" t="str">
        <f t="shared" si="117"/>
        <v xml:space="preserve">Ipari és koll. robotika (dupla terem) - Palotai Péter (gépterem, web) </v>
      </c>
      <c r="C160" t="str">
        <f t="shared" si="118"/>
        <v>6039123</v>
      </c>
      <c r="D160" t="str">
        <f t="shared" si="119"/>
        <v xml:space="preserve">Ipari és koll. robotika (dupla terem) - Palotai Péter (gépterem, web) </v>
      </c>
      <c r="E160" t="str">
        <f t="shared" si="120"/>
        <v>Palotai Péter9123</v>
      </c>
      <c r="F160" t="str">
        <f t="shared" si="121"/>
        <v>Ipari és koll. robotika (dupla terem) (Tb. 603, gépterem, web)</v>
      </c>
      <c r="G160" t="str">
        <f t="shared" si="122"/>
        <v/>
      </c>
      <c r="H160" t="str">
        <f t="shared" si="123"/>
        <v/>
      </c>
      <c r="I160" t="str">
        <f t="shared" si="124"/>
        <v/>
      </c>
      <c r="J160" t="str">
        <f t="shared" si="125"/>
        <v/>
      </c>
      <c r="K160" t="str">
        <f t="shared" si="126"/>
        <v/>
      </c>
      <c r="L160" t="str">
        <f t="shared" si="127"/>
        <v/>
      </c>
      <c r="M160" t="str">
        <f t="shared" si="128"/>
        <v/>
      </c>
      <c r="N160" t="str">
        <f t="shared" si="129"/>
        <v/>
      </c>
      <c r="O160" t="str">
        <f t="shared" si="130"/>
        <v/>
      </c>
      <c r="P160" t="str">
        <f t="shared" si="131"/>
        <v/>
      </c>
      <c r="Q160" t="str">
        <f t="shared" si="132"/>
        <v/>
      </c>
      <c r="R160" t="str">
        <f t="shared" si="133"/>
        <v/>
      </c>
      <c r="S160" t="str">
        <f t="shared" si="134"/>
        <v/>
      </c>
      <c r="T160" t="str">
        <f t="shared" si="135"/>
        <v/>
      </c>
      <c r="U160" t="str">
        <f t="shared" si="136"/>
        <v/>
      </c>
      <c r="V160" t="str">
        <f t="shared" si="137"/>
        <v/>
      </c>
      <c r="W160" t="str">
        <f t="shared" si="138"/>
        <v/>
      </c>
      <c r="X160" t="str">
        <f t="shared" si="139"/>
        <v/>
      </c>
      <c r="Y160" t="str">
        <f t="shared" si="140"/>
        <v/>
      </c>
      <c r="Z160" t="str">
        <f t="shared" si="141"/>
        <v/>
      </c>
      <c r="AA160" t="str">
        <f t="shared" si="142"/>
        <v>Ipari és koll. robotika (dupla terem) (, gépterem, web)</v>
      </c>
      <c r="AB160" t="str">
        <f t="shared" si="143"/>
        <v/>
      </c>
      <c r="AC160" t="str">
        <f t="shared" si="144"/>
        <v/>
      </c>
      <c r="AD160" t="str">
        <f t="shared" si="145"/>
        <v/>
      </c>
      <c r="AE160" t="str">
        <f t="shared" si="146"/>
        <v/>
      </c>
      <c r="AF160" t="str">
        <f t="shared" si="147"/>
        <v/>
      </c>
      <c r="AG160" t="str">
        <f t="shared" si="148"/>
        <v/>
      </c>
      <c r="AH160" t="str">
        <f t="shared" si="149"/>
        <v/>
      </c>
      <c r="AI160" t="str">
        <f t="shared" si="150"/>
        <v/>
      </c>
      <c r="AJ160" t="str">
        <f t="shared" si="151"/>
        <v/>
      </c>
      <c r="AK160" t="str">
        <f t="shared" si="152"/>
        <v/>
      </c>
      <c r="AL160" t="str">
        <f t="shared" si="153"/>
        <v/>
      </c>
      <c r="AM160" t="str">
        <f t="shared" si="154"/>
        <v/>
      </c>
      <c r="AN160" t="str">
        <f t="shared" si="155"/>
        <v/>
      </c>
      <c r="AO160" t="str">
        <f t="shared" si="156"/>
        <v/>
      </c>
      <c r="AP160" t="str">
        <f t="shared" si="157"/>
        <v/>
      </c>
      <c r="AQ160" t="str">
        <f t="shared" si="158"/>
        <v/>
      </c>
      <c r="AR160" t="str">
        <f t="shared" si="159"/>
        <v/>
      </c>
      <c r="AS160" t="str">
        <f t="shared" si="160"/>
        <v/>
      </c>
      <c r="AT160" t="str">
        <f t="shared" si="161"/>
        <v/>
      </c>
      <c r="AU160" t="str">
        <f t="shared" si="162"/>
        <v/>
      </c>
      <c r="AV160" t="str">
        <f t="shared" si="163"/>
        <v/>
      </c>
      <c r="AW160" t="str">
        <f t="shared" si="164"/>
        <v/>
      </c>
      <c r="AX160" t="str">
        <f t="shared" si="165"/>
        <v/>
      </c>
      <c r="AY160" t="str">
        <f t="shared" si="166"/>
        <v/>
      </c>
      <c r="AZ160" t="str">
        <f t="shared" si="167"/>
        <v/>
      </c>
      <c r="BA160" t="str">
        <f t="shared" si="168"/>
        <v/>
      </c>
      <c r="BB160" t="str">
        <f t="shared" si="169"/>
        <v/>
      </c>
      <c r="BC160" t="str">
        <f t="shared" si="170"/>
        <v/>
      </c>
      <c r="BD160" t="str">
        <f t="shared" si="171"/>
        <v/>
      </c>
      <c r="BE160" t="str">
        <f t="shared" si="172"/>
        <v>Ipari és koll. robotika (dupla terem) (603, gépterem, web)</v>
      </c>
      <c r="BF160" s="2">
        <v>912</v>
      </c>
      <c r="BG160" s="2">
        <v>3</v>
      </c>
      <c r="BH160" s="18">
        <f>VLOOKUP(BF160,segéd!$F$9:$G$41,2,FALSE)</f>
        <v>46277</v>
      </c>
      <c r="BI160" s="2" t="str">
        <f>VLOOKUP(BG160,segéd!$F$1:$G$7,2,FALSE)</f>
        <v>11.30-13.00</v>
      </c>
      <c r="BJ160" t="s">
        <v>551</v>
      </c>
      <c r="BK160" s="20" t="s">
        <v>309</v>
      </c>
      <c r="BL160" t="s">
        <v>191</v>
      </c>
      <c r="BM160" s="2"/>
      <c r="BN160" s="2">
        <v>603</v>
      </c>
      <c r="BO160" s="2" t="s">
        <v>216</v>
      </c>
      <c r="BP160" s="33" t="s">
        <v>589</v>
      </c>
      <c r="BQ160" s="2">
        <f t="shared" si="173"/>
        <v>0</v>
      </c>
      <c r="BR160" s="2" t="str">
        <f>IF(BM160="","",IFERROR(VLOOKUP(BJ160,segéd!T:U,2,FALSE),"x"))</f>
        <v/>
      </c>
      <c r="BS160" s="2"/>
      <c r="BU160" s="2"/>
      <c r="BV160" s="2"/>
    </row>
    <row r="161" spans="1:120" ht="15" customHeight="1" x14ac:dyDescent="0.3">
      <c r="A161" t="str">
        <f t="shared" si="116"/>
        <v>9123</v>
      </c>
      <c r="B161" t="str">
        <f t="shared" si="117"/>
        <v xml:space="preserve">Ipari és kollaboratív robotika - Palotai Péter (gépterem, web) </v>
      </c>
      <c r="C161" t="str">
        <f t="shared" si="118"/>
        <v>6049123</v>
      </c>
      <c r="D161" t="str">
        <f t="shared" si="119"/>
        <v>Ipari és kollaboratív robotika - Palotai Péter (gépterem, web) 45</v>
      </c>
      <c r="E161" t="str">
        <f t="shared" si="120"/>
        <v>Palotai Péter9123</v>
      </c>
      <c r="F161" t="str">
        <f t="shared" si="121"/>
        <v>Ipari és kollaboratív robotika (Tb. 604, gépterem, web)</v>
      </c>
      <c r="G161" t="str">
        <f t="shared" si="122"/>
        <v/>
      </c>
      <c r="H161" t="str">
        <f t="shared" si="123"/>
        <v/>
      </c>
      <c r="I161" t="str">
        <f t="shared" si="124"/>
        <v/>
      </c>
      <c r="J161" t="str">
        <f t="shared" si="125"/>
        <v/>
      </c>
      <c r="K161" t="str">
        <f t="shared" si="126"/>
        <v/>
      </c>
      <c r="L161" t="str">
        <f t="shared" si="127"/>
        <v/>
      </c>
      <c r="M161" t="str">
        <f t="shared" si="128"/>
        <v/>
      </c>
      <c r="N161" t="str">
        <f t="shared" si="129"/>
        <v/>
      </c>
      <c r="O161" t="str">
        <f t="shared" si="130"/>
        <v/>
      </c>
      <c r="P161" t="str">
        <f t="shared" si="131"/>
        <v/>
      </c>
      <c r="Q161" t="str">
        <f t="shared" si="132"/>
        <v/>
      </c>
      <c r="R161" t="str">
        <f t="shared" si="133"/>
        <v/>
      </c>
      <c r="S161" t="str">
        <f t="shared" si="134"/>
        <v/>
      </c>
      <c r="T161" t="str">
        <f t="shared" si="135"/>
        <v/>
      </c>
      <c r="U161" t="str">
        <f t="shared" si="136"/>
        <v/>
      </c>
      <c r="V161" t="str">
        <f t="shared" si="137"/>
        <v/>
      </c>
      <c r="W161" t="str">
        <f t="shared" si="138"/>
        <v/>
      </c>
      <c r="X161" t="str">
        <f t="shared" si="139"/>
        <v/>
      </c>
      <c r="Y161" t="str">
        <f t="shared" si="140"/>
        <v/>
      </c>
      <c r="Z161" t="str">
        <f t="shared" si="141"/>
        <v/>
      </c>
      <c r="AA161" t="str">
        <f t="shared" si="142"/>
        <v>Ipari és kollaboratív robotika (, gépterem, web)</v>
      </c>
      <c r="AB161" t="str">
        <f t="shared" si="143"/>
        <v/>
      </c>
      <c r="AC161" t="str">
        <f t="shared" si="144"/>
        <v/>
      </c>
      <c r="AD161" t="str">
        <f t="shared" si="145"/>
        <v/>
      </c>
      <c r="AE161" t="str">
        <f t="shared" si="146"/>
        <v/>
      </c>
      <c r="AF161" t="str">
        <f t="shared" si="147"/>
        <v/>
      </c>
      <c r="AG161" t="str">
        <f t="shared" si="148"/>
        <v/>
      </c>
      <c r="AH161" t="str">
        <f t="shared" si="149"/>
        <v/>
      </c>
      <c r="AI161" t="str">
        <f t="shared" si="150"/>
        <v/>
      </c>
      <c r="AJ161" t="str">
        <f t="shared" si="151"/>
        <v/>
      </c>
      <c r="AK161" t="str">
        <f t="shared" si="152"/>
        <v/>
      </c>
      <c r="AL161" t="str">
        <f t="shared" si="153"/>
        <v/>
      </c>
      <c r="AM161" t="str">
        <f t="shared" si="154"/>
        <v/>
      </c>
      <c r="AN161" t="str">
        <f t="shared" si="155"/>
        <v/>
      </c>
      <c r="AO161" t="str">
        <f t="shared" si="156"/>
        <v/>
      </c>
      <c r="AP161" t="str">
        <f t="shared" si="157"/>
        <v/>
      </c>
      <c r="AQ161" t="str">
        <f t="shared" si="158"/>
        <v/>
      </c>
      <c r="AR161" t="str">
        <f t="shared" si="159"/>
        <v/>
      </c>
      <c r="AS161" t="str">
        <f t="shared" si="160"/>
        <v/>
      </c>
      <c r="AT161" t="str">
        <f t="shared" si="161"/>
        <v/>
      </c>
      <c r="AU161" t="str">
        <f t="shared" si="162"/>
        <v/>
      </c>
      <c r="AV161" t="str">
        <f t="shared" si="163"/>
        <v/>
      </c>
      <c r="AW161" t="str">
        <f t="shared" si="164"/>
        <v/>
      </c>
      <c r="AX161" t="str">
        <f t="shared" si="165"/>
        <v>9123</v>
      </c>
      <c r="AY161" t="str">
        <f t="shared" si="166"/>
        <v/>
      </c>
      <c r="AZ161" t="str">
        <f t="shared" si="167"/>
        <v/>
      </c>
      <c r="BA161" t="str">
        <f t="shared" si="168"/>
        <v/>
      </c>
      <c r="BB161" t="str">
        <f t="shared" si="169"/>
        <v/>
      </c>
      <c r="BC161" t="str">
        <f t="shared" si="170"/>
        <v/>
      </c>
      <c r="BD161" t="str">
        <f t="shared" si="171"/>
        <v/>
      </c>
      <c r="BE161" t="str">
        <f t="shared" si="172"/>
        <v>Ipari és kollaboratív robotika (604, gépterem, web)</v>
      </c>
      <c r="BF161" s="2">
        <v>912</v>
      </c>
      <c r="BG161" s="2">
        <v>3</v>
      </c>
      <c r="BH161" s="18">
        <f>VLOOKUP(BF161,segéd!$F$9:$G$41,2,FALSE)</f>
        <v>46277</v>
      </c>
      <c r="BI161" s="2" t="str">
        <f>VLOOKUP(BG161,segéd!$F$1:$G$7,2,FALSE)</f>
        <v>11.30-13.00</v>
      </c>
      <c r="BJ161" t="s">
        <v>409</v>
      </c>
      <c r="BK161" s="20" t="s">
        <v>309</v>
      </c>
      <c r="BL161" t="s">
        <v>191</v>
      </c>
      <c r="BM161" s="2"/>
      <c r="BN161" s="2">
        <v>604</v>
      </c>
      <c r="BO161" s="2" t="s">
        <v>216</v>
      </c>
      <c r="BP161" s="33" t="s">
        <v>589</v>
      </c>
      <c r="BQ161" s="2">
        <f t="shared" si="173"/>
        <v>45</v>
      </c>
      <c r="BR161" s="2" t="str">
        <f>IF(BM161="","",IFERROR(VLOOKUP(BJ161,segéd!T:U,2,FALSE),"x"))</f>
        <v/>
      </c>
      <c r="BS161" s="2">
        <f>IF(BN161="","",IFERROR(VLOOKUP(BJ161,segéd!O:P,2,FALSE),"x"))</f>
        <v>45</v>
      </c>
      <c r="BU161" s="2"/>
      <c r="BV161" s="2"/>
      <c r="DJ161" s="2">
        <v>44</v>
      </c>
    </row>
    <row r="162" spans="1:120" ht="15" customHeight="1" x14ac:dyDescent="0.3">
      <c r="A162" t="str">
        <f t="shared" si="116"/>
        <v>2019123</v>
      </c>
      <c r="B162" t="str">
        <f t="shared" si="117"/>
        <v>Közgazdaságtan I. - Tóth Zsuzsanna (web) 120</v>
      </c>
      <c r="C162" t="str">
        <f t="shared" si="118"/>
        <v>9123</v>
      </c>
      <c r="D162" t="str">
        <f t="shared" si="119"/>
        <v xml:space="preserve">Közgazdaságtan I. - Tóth Zsuzsanna (web) </v>
      </c>
      <c r="E162" t="str">
        <f t="shared" si="120"/>
        <v>Tóth Zsuzsanna9123</v>
      </c>
      <c r="F162" t="str">
        <f t="shared" si="121"/>
        <v>Közgazdaságtan I. (Bp. 201, web)</v>
      </c>
      <c r="G162" t="str">
        <f t="shared" si="122"/>
        <v>9123</v>
      </c>
      <c r="H162" t="str">
        <f t="shared" si="123"/>
        <v>9123</v>
      </c>
      <c r="I162" t="str">
        <f t="shared" si="124"/>
        <v/>
      </c>
      <c r="J162" t="str">
        <f t="shared" si="125"/>
        <v/>
      </c>
      <c r="K162" t="str">
        <f t="shared" si="126"/>
        <v/>
      </c>
      <c r="L162" t="str">
        <f t="shared" si="127"/>
        <v/>
      </c>
      <c r="M162" t="str">
        <f t="shared" si="128"/>
        <v/>
      </c>
      <c r="N162" t="str">
        <f t="shared" si="129"/>
        <v/>
      </c>
      <c r="O162" t="str">
        <f t="shared" si="130"/>
        <v/>
      </c>
      <c r="P162" t="str">
        <f t="shared" si="131"/>
        <v/>
      </c>
      <c r="Q162" t="str">
        <f t="shared" si="132"/>
        <v/>
      </c>
      <c r="R162" t="str">
        <f t="shared" si="133"/>
        <v/>
      </c>
      <c r="S162" t="str">
        <f t="shared" si="134"/>
        <v/>
      </c>
      <c r="T162" t="str">
        <f t="shared" si="135"/>
        <v/>
      </c>
      <c r="U162" t="str">
        <f t="shared" si="136"/>
        <v/>
      </c>
      <c r="V162" t="str">
        <f t="shared" si="137"/>
        <v/>
      </c>
      <c r="W162" t="str">
        <f t="shared" si="138"/>
        <v/>
      </c>
      <c r="X162" t="str">
        <f t="shared" si="139"/>
        <v/>
      </c>
      <c r="Y162" t="str">
        <f t="shared" si="140"/>
        <v/>
      </c>
      <c r="Z162" t="str">
        <f t="shared" si="141"/>
        <v/>
      </c>
      <c r="AA162" t="str">
        <f t="shared" si="142"/>
        <v>Közgazdaságtan I. (201, web)</v>
      </c>
      <c r="AB162" t="str">
        <f t="shared" si="143"/>
        <v/>
      </c>
      <c r="AC162" t="str">
        <f t="shared" si="144"/>
        <v/>
      </c>
      <c r="AD162" t="str">
        <f t="shared" si="145"/>
        <v/>
      </c>
      <c r="AE162" t="str">
        <f t="shared" si="146"/>
        <v/>
      </c>
      <c r="AF162" t="str">
        <f t="shared" si="147"/>
        <v/>
      </c>
      <c r="AG162" t="str">
        <f t="shared" si="148"/>
        <v/>
      </c>
      <c r="AH162" t="str">
        <f t="shared" si="149"/>
        <v/>
      </c>
      <c r="AI162" t="str">
        <f t="shared" si="150"/>
        <v/>
      </c>
      <c r="AJ162" t="str">
        <f t="shared" si="151"/>
        <v/>
      </c>
      <c r="AK162" t="str">
        <f t="shared" si="152"/>
        <v/>
      </c>
      <c r="AL162" t="str">
        <f t="shared" si="153"/>
        <v/>
      </c>
      <c r="AM162" t="str">
        <f t="shared" si="154"/>
        <v/>
      </c>
      <c r="AN162" t="str">
        <f t="shared" si="155"/>
        <v/>
      </c>
      <c r="AO162" t="str">
        <f t="shared" si="156"/>
        <v/>
      </c>
      <c r="AP162" t="str">
        <f t="shared" si="157"/>
        <v/>
      </c>
      <c r="AQ162" t="str">
        <f t="shared" si="158"/>
        <v/>
      </c>
      <c r="AR162" t="str">
        <f t="shared" si="159"/>
        <v/>
      </c>
      <c r="AS162" t="str">
        <f t="shared" si="160"/>
        <v/>
      </c>
      <c r="AT162" t="str">
        <f t="shared" si="161"/>
        <v/>
      </c>
      <c r="AU162" t="str">
        <f t="shared" si="162"/>
        <v/>
      </c>
      <c r="AV162" t="str">
        <f t="shared" si="163"/>
        <v/>
      </c>
      <c r="AW162" t="str">
        <f t="shared" si="164"/>
        <v/>
      </c>
      <c r="AX162" t="str">
        <f t="shared" si="165"/>
        <v/>
      </c>
      <c r="AY162" t="str">
        <f t="shared" si="166"/>
        <v/>
      </c>
      <c r="AZ162" t="str">
        <f t="shared" si="167"/>
        <v/>
      </c>
      <c r="BA162" t="str">
        <f t="shared" si="168"/>
        <v/>
      </c>
      <c r="BB162" t="str">
        <f t="shared" si="169"/>
        <v/>
      </c>
      <c r="BC162" t="str">
        <f t="shared" si="170"/>
        <v/>
      </c>
      <c r="BD162" t="str">
        <f t="shared" si="171"/>
        <v/>
      </c>
      <c r="BE162" t="str">
        <f t="shared" si="172"/>
        <v>Közgazdaságtan I. (, web)</v>
      </c>
      <c r="BF162" s="2">
        <v>912</v>
      </c>
      <c r="BG162" s="2">
        <v>3</v>
      </c>
      <c r="BH162" s="18">
        <f>VLOOKUP(BF162,segéd!$F$9:$G$41,2,FALSE)</f>
        <v>46277</v>
      </c>
      <c r="BI162" s="2" t="str">
        <f>VLOOKUP(BG162,segéd!$F$1:$G$7,2,FALSE)</f>
        <v>11.30-13.00</v>
      </c>
      <c r="BJ162" t="s">
        <v>25</v>
      </c>
      <c r="BK162" s="20" t="s">
        <v>530</v>
      </c>
      <c r="BL162" t="s">
        <v>194</v>
      </c>
      <c r="BM162" s="2">
        <v>201</v>
      </c>
      <c r="BO162" s="2" t="s">
        <v>117</v>
      </c>
      <c r="BP162" s="33" t="s">
        <v>650</v>
      </c>
      <c r="BQ162" s="2">
        <f t="shared" si="173"/>
        <v>120</v>
      </c>
      <c r="BR162" s="2">
        <f>IF(BM162="","",IFERROR(VLOOKUP(BJ162,segéd!T:U,2,FALSE),"x"))</f>
        <v>120</v>
      </c>
      <c r="BS162" s="2" t="str">
        <f>IF(BN162="","",IFERROR(VLOOKUP(BJ162,segéd!O:P,2,FALSE),"x"))</f>
        <v/>
      </c>
      <c r="BT162" s="2">
        <v>67</v>
      </c>
      <c r="BU162" s="2">
        <v>18</v>
      </c>
      <c r="BV162" s="2"/>
      <c r="BX162" s="2"/>
      <c r="CD162" s="19"/>
      <c r="CE162" s="19"/>
      <c r="CH162" s="19"/>
      <c r="CQ162" s="2"/>
      <c r="CR162" s="2"/>
    </row>
    <row r="163" spans="1:120" ht="15" customHeight="1" x14ac:dyDescent="0.3">
      <c r="A163" t="str">
        <f t="shared" si="116"/>
        <v>9123</v>
      </c>
      <c r="B163" t="str">
        <f t="shared" si="117"/>
        <v xml:space="preserve">Marketing - Várnai Ibolya (web) </v>
      </c>
      <c r="C163" t="str">
        <f t="shared" si="118"/>
        <v>2159123</v>
      </c>
      <c r="D163" t="str">
        <f t="shared" si="119"/>
        <v>Marketing - Várnai Ibolya (web) 81</v>
      </c>
      <c r="E163" t="str">
        <f t="shared" si="120"/>
        <v>Várnai Ibolya9123</v>
      </c>
      <c r="F163" t="str">
        <f t="shared" si="121"/>
        <v>Marketing (Tb. 215, web)</v>
      </c>
      <c r="G163" t="str">
        <f t="shared" si="122"/>
        <v/>
      </c>
      <c r="H163" t="str">
        <f t="shared" si="123"/>
        <v/>
      </c>
      <c r="I163" t="str">
        <f t="shared" si="124"/>
        <v/>
      </c>
      <c r="J163" t="str">
        <f t="shared" si="125"/>
        <v/>
      </c>
      <c r="K163" t="str">
        <f t="shared" si="126"/>
        <v/>
      </c>
      <c r="L163" t="str">
        <f t="shared" si="127"/>
        <v/>
      </c>
      <c r="M163" t="str">
        <f t="shared" si="128"/>
        <v/>
      </c>
      <c r="N163" t="str">
        <f t="shared" si="129"/>
        <v/>
      </c>
      <c r="O163" t="str">
        <f t="shared" si="130"/>
        <v/>
      </c>
      <c r="P163" t="str">
        <f t="shared" si="131"/>
        <v/>
      </c>
      <c r="Q163" t="str">
        <f t="shared" si="132"/>
        <v/>
      </c>
      <c r="R163" t="str">
        <f t="shared" si="133"/>
        <v/>
      </c>
      <c r="S163" t="str">
        <f t="shared" si="134"/>
        <v/>
      </c>
      <c r="T163" t="str">
        <f t="shared" si="135"/>
        <v/>
      </c>
      <c r="U163" t="str">
        <f t="shared" si="136"/>
        <v/>
      </c>
      <c r="V163" t="str">
        <f t="shared" si="137"/>
        <v/>
      </c>
      <c r="W163" t="str">
        <f t="shared" si="138"/>
        <v/>
      </c>
      <c r="X163" t="str">
        <f t="shared" si="139"/>
        <v/>
      </c>
      <c r="Y163" t="str">
        <f t="shared" si="140"/>
        <v/>
      </c>
      <c r="Z163" t="str">
        <f t="shared" si="141"/>
        <v/>
      </c>
      <c r="AA163" t="str">
        <f t="shared" si="142"/>
        <v>Marketing (, web)</v>
      </c>
      <c r="AB163" t="str">
        <f t="shared" si="143"/>
        <v>9123</v>
      </c>
      <c r="AC163" t="str">
        <f t="shared" si="144"/>
        <v>9123</v>
      </c>
      <c r="AD163" t="str">
        <f t="shared" si="145"/>
        <v/>
      </c>
      <c r="AE163" t="str">
        <f t="shared" si="146"/>
        <v/>
      </c>
      <c r="AF163" t="str">
        <f t="shared" si="147"/>
        <v/>
      </c>
      <c r="AG163" t="str">
        <f t="shared" si="148"/>
        <v/>
      </c>
      <c r="AH163" t="str">
        <f t="shared" si="149"/>
        <v/>
      </c>
      <c r="AI163" t="str">
        <f t="shared" si="150"/>
        <v/>
      </c>
      <c r="AJ163" t="str">
        <f t="shared" si="151"/>
        <v/>
      </c>
      <c r="AK163" t="str">
        <f t="shared" si="152"/>
        <v/>
      </c>
      <c r="AL163" t="str">
        <f t="shared" si="153"/>
        <v/>
      </c>
      <c r="AM163" t="str">
        <f t="shared" si="154"/>
        <v/>
      </c>
      <c r="AN163" t="str">
        <f t="shared" si="155"/>
        <v/>
      </c>
      <c r="AO163" t="str">
        <f t="shared" si="156"/>
        <v/>
      </c>
      <c r="AP163" t="str">
        <f t="shared" si="157"/>
        <v/>
      </c>
      <c r="AQ163" t="str">
        <f t="shared" si="158"/>
        <v/>
      </c>
      <c r="AR163" t="str">
        <f t="shared" si="159"/>
        <v/>
      </c>
      <c r="AS163" t="str">
        <f t="shared" si="160"/>
        <v/>
      </c>
      <c r="AT163" t="str">
        <f t="shared" si="161"/>
        <v/>
      </c>
      <c r="AU163" t="str">
        <f t="shared" si="162"/>
        <v/>
      </c>
      <c r="AV163" t="str">
        <f t="shared" si="163"/>
        <v/>
      </c>
      <c r="AW163" t="str">
        <f t="shared" si="164"/>
        <v/>
      </c>
      <c r="AX163" t="str">
        <f t="shared" si="165"/>
        <v/>
      </c>
      <c r="AY163" t="str">
        <f t="shared" si="166"/>
        <v/>
      </c>
      <c r="AZ163" t="str">
        <f t="shared" si="167"/>
        <v/>
      </c>
      <c r="BA163" t="str">
        <f t="shared" si="168"/>
        <v/>
      </c>
      <c r="BB163" t="str">
        <f t="shared" si="169"/>
        <v/>
      </c>
      <c r="BC163" t="str">
        <f t="shared" si="170"/>
        <v/>
      </c>
      <c r="BD163" t="str">
        <f t="shared" si="171"/>
        <v/>
      </c>
      <c r="BE163" t="str">
        <f t="shared" si="172"/>
        <v>Marketing (215, web)</v>
      </c>
      <c r="BF163" s="2">
        <v>912</v>
      </c>
      <c r="BG163" s="2">
        <v>3</v>
      </c>
      <c r="BH163" s="18">
        <f>VLOOKUP(BF163,segéd!$F$9:$G$41,2,FALSE)</f>
        <v>46277</v>
      </c>
      <c r="BI163" s="2" t="str">
        <f>VLOOKUP(BG163,segéd!$F$1:$G$7,2,FALSE)</f>
        <v>11.30-13.00</v>
      </c>
      <c r="BJ163" t="s">
        <v>371</v>
      </c>
      <c r="BK163" s="20" t="s">
        <v>308</v>
      </c>
      <c r="BL163" t="s">
        <v>191</v>
      </c>
      <c r="BM163" s="2"/>
      <c r="BN163" s="2">
        <v>215</v>
      </c>
      <c r="BO163" s="2" t="s">
        <v>117</v>
      </c>
      <c r="BP163" s="33" t="s">
        <v>620</v>
      </c>
      <c r="BQ163" s="2">
        <f t="shared" si="173"/>
        <v>81</v>
      </c>
      <c r="BR163" s="2" t="str">
        <f>IF(BM163="","",IFERROR(VLOOKUP(BJ163,segéd!T:U,2,FALSE),"x"))</f>
        <v/>
      </c>
      <c r="BS163" s="2">
        <f>IF(BN163="","",IFERROR(VLOOKUP(BJ163,segéd!O:P,2,FALSE),"x"))</f>
        <v>81</v>
      </c>
      <c r="BT163" s="2"/>
      <c r="BU163" s="2"/>
      <c r="BV163" s="2"/>
      <c r="BX163" s="2"/>
      <c r="CN163" s="2">
        <v>53</v>
      </c>
      <c r="CO163" s="2">
        <v>6</v>
      </c>
      <c r="CQ163" s="2"/>
      <c r="CR163" s="2"/>
    </row>
    <row r="164" spans="1:120" ht="15" customHeight="1" x14ac:dyDescent="0.3">
      <c r="A164" t="str">
        <f t="shared" si="116"/>
        <v>9123</v>
      </c>
      <c r="B164" t="str">
        <f t="shared" si="117"/>
        <v xml:space="preserve">Matematika III. - Kovács Gergely (web) </v>
      </c>
      <c r="C164" t="str">
        <f t="shared" si="118"/>
        <v>2149123</v>
      </c>
      <c r="D164" t="str">
        <f t="shared" si="119"/>
        <v>Matematika III. - Kovács Gergely (web) 41</v>
      </c>
      <c r="E164" t="str">
        <f t="shared" si="120"/>
        <v>Kovács Gergely9123</v>
      </c>
      <c r="F164" t="str">
        <f t="shared" si="121"/>
        <v>Matematika III. (Tb. 214, web)</v>
      </c>
      <c r="G164" t="str">
        <f t="shared" si="122"/>
        <v/>
      </c>
      <c r="H164" t="str">
        <f t="shared" si="123"/>
        <v/>
      </c>
      <c r="I164" t="str">
        <f t="shared" si="124"/>
        <v/>
      </c>
      <c r="J164" t="str">
        <f t="shared" si="125"/>
        <v/>
      </c>
      <c r="K164" t="str">
        <f t="shared" si="126"/>
        <v/>
      </c>
      <c r="L164" t="str">
        <f t="shared" si="127"/>
        <v/>
      </c>
      <c r="M164" t="str">
        <f t="shared" si="128"/>
        <v/>
      </c>
      <c r="N164" t="str">
        <f t="shared" si="129"/>
        <v/>
      </c>
      <c r="O164" t="str">
        <f t="shared" si="130"/>
        <v/>
      </c>
      <c r="P164" t="str">
        <f t="shared" si="131"/>
        <v/>
      </c>
      <c r="Q164" t="str">
        <f t="shared" si="132"/>
        <v/>
      </c>
      <c r="R164" t="str">
        <f t="shared" si="133"/>
        <v/>
      </c>
      <c r="S164" t="str">
        <f t="shared" si="134"/>
        <v/>
      </c>
      <c r="T164" t="str">
        <f t="shared" si="135"/>
        <v/>
      </c>
      <c r="U164" t="str">
        <f t="shared" si="136"/>
        <v/>
      </c>
      <c r="V164" t="str">
        <f t="shared" si="137"/>
        <v/>
      </c>
      <c r="W164" t="str">
        <f t="shared" si="138"/>
        <v/>
      </c>
      <c r="X164" t="str">
        <f t="shared" si="139"/>
        <v/>
      </c>
      <c r="Y164" t="str">
        <f t="shared" si="140"/>
        <v/>
      </c>
      <c r="Z164" t="str">
        <f t="shared" si="141"/>
        <v/>
      </c>
      <c r="AA164" t="str">
        <f t="shared" si="142"/>
        <v>Matematika III. (, web)</v>
      </c>
      <c r="AB164" t="str">
        <f t="shared" si="143"/>
        <v/>
      </c>
      <c r="AC164" t="str">
        <f t="shared" si="144"/>
        <v/>
      </c>
      <c r="AD164" t="str">
        <f t="shared" si="145"/>
        <v/>
      </c>
      <c r="AE164" t="str">
        <f t="shared" si="146"/>
        <v/>
      </c>
      <c r="AF164" t="str">
        <f t="shared" si="147"/>
        <v/>
      </c>
      <c r="AG164" t="str">
        <f t="shared" si="148"/>
        <v/>
      </c>
      <c r="AH164" t="str">
        <f t="shared" si="149"/>
        <v/>
      </c>
      <c r="AI164" t="str">
        <f t="shared" si="150"/>
        <v/>
      </c>
      <c r="AJ164" t="str">
        <f t="shared" si="151"/>
        <v/>
      </c>
      <c r="AK164" t="str">
        <f t="shared" si="152"/>
        <v>9123</v>
      </c>
      <c r="AL164" t="str">
        <f t="shared" si="153"/>
        <v/>
      </c>
      <c r="AM164" t="str">
        <f t="shared" si="154"/>
        <v/>
      </c>
      <c r="AN164" t="str">
        <f t="shared" si="155"/>
        <v/>
      </c>
      <c r="AO164" t="str">
        <f t="shared" si="156"/>
        <v/>
      </c>
      <c r="AP164" t="str">
        <f t="shared" si="157"/>
        <v/>
      </c>
      <c r="AQ164" t="str">
        <f t="shared" si="158"/>
        <v/>
      </c>
      <c r="AR164" t="str">
        <f t="shared" si="159"/>
        <v/>
      </c>
      <c r="AS164" t="str">
        <f t="shared" si="160"/>
        <v/>
      </c>
      <c r="AT164" t="str">
        <f t="shared" si="161"/>
        <v/>
      </c>
      <c r="AU164" t="str">
        <f t="shared" si="162"/>
        <v/>
      </c>
      <c r="AV164" t="str">
        <f t="shared" si="163"/>
        <v/>
      </c>
      <c r="AW164" t="str">
        <f t="shared" si="164"/>
        <v/>
      </c>
      <c r="AX164" t="str">
        <f t="shared" si="165"/>
        <v/>
      </c>
      <c r="AY164" t="str">
        <f t="shared" si="166"/>
        <v/>
      </c>
      <c r="AZ164" t="str">
        <f t="shared" si="167"/>
        <v/>
      </c>
      <c r="BA164" t="str">
        <f t="shared" si="168"/>
        <v/>
      </c>
      <c r="BB164" t="str">
        <f t="shared" si="169"/>
        <v/>
      </c>
      <c r="BC164" t="str">
        <f t="shared" si="170"/>
        <v/>
      </c>
      <c r="BD164" t="str">
        <f t="shared" si="171"/>
        <v/>
      </c>
      <c r="BE164" t="str">
        <f t="shared" si="172"/>
        <v>Matematika III. (214, web)</v>
      </c>
      <c r="BF164" s="2">
        <v>912</v>
      </c>
      <c r="BG164" s="2">
        <v>3</v>
      </c>
      <c r="BH164" s="18">
        <f>VLOOKUP(BF164,segéd!$F$9:$G$41,2,FALSE)</f>
        <v>46277</v>
      </c>
      <c r="BI164" s="2" t="str">
        <f>VLOOKUP(BG164,segéd!$F$1:$G$7,2,FALSE)</f>
        <v>11.30-13.00</v>
      </c>
      <c r="BJ164" t="s">
        <v>232</v>
      </c>
      <c r="BK164" s="20" t="s">
        <v>9</v>
      </c>
      <c r="BL164" t="s">
        <v>191</v>
      </c>
      <c r="BM164" s="2"/>
      <c r="BN164" s="2">
        <v>214</v>
      </c>
      <c r="BO164" s="2" t="s">
        <v>117</v>
      </c>
      <c r="BP164" s="33" t="s">
        <v>592</v>
      </c>
      <c r="BQ164" s="2">
        <f t="shared" si="173"/>
        <v>41</v>
      </c>
      <c r="BR164" s="2" t="str">
        <f>IF(BM164="","",IFERROR(VLOOKUP(BJ164,segéd!T:U,2,FALSE),"x"))</f>
        <v/>
      </c>
      <c r="BS164" s="2">
        <f>IF(BN164="","",IFERROR(VLOOKUP(BJ164,segéd!O:P,2,FALSE),"x"))</f>
        <v>41</v>
      </c>
      <c r="BU164" s="2"/>
      <c r="BV164" s="2"/>
      <c r="BX164" s="2"/>
      <c r="CW164" s="2">
        <v>37</v>
      </c>
    </row>
    <row r="165" spans="1:120" ht="15" customHeight="1" x14ac:dyDescent="0.3">
      <c r="A165" t="str">
        <f t="shared" si="116"/>
        <v>9123</v>
      </c>
      <c r="B165" t="str">
        <f t="shared" si="117"/>
        <v xml:space="preserve">Megújuló energiaforrások - Molnárné Dőry Zsófia (web) </v>
      </c>
      <c r="C165" t="str">
        <f t="shared" si="118"/>
        <v>2179123</v>
      </c>
      <c r="D165" t="str">
        <f t="shared" si="119"/>
        <v>Megújuló energiaforrások - Molnárné Dőry Zsófia (web) 25</v>
      </c>
      <c r="E165" t="str">
        <f t="shared" si="120"/>
        <v>Molnárné Dőry Zsófia9123</v>
      </c>
      <c r="F165" t="str">
        <f t="shared" si="121"/>
        <v>Megújuló energiaforrások (Tb. 217, web)</v>
      </c>
      <c r="G165" t="str">
        <f t="shared" si="122"/>
        <v/>
      </c>
      <c r="H165" t="str">
        <f t="shared" si="123"/>
        <v/>
      </c>
      <c r="I165" t="str">
        <f t="shared" si="124"/>
        <v/>
      </c>
      <c r="J165" t="str">
        <f t="shared" si="125"/>
        <v/>
      </c>
      <c r="K165" t="str">
        <f t="shared" si="126"/>
        <v/>
      </c>
      <c r="L165" t="str">
        <f t="shared" si="127"/>
        <v/>
      </c>
      <c r="M165" t="str">
        <f t="shared" si="128"/>
        <v/>
      </c>
      <c r="N165" t="str">
        <f t="shared" si="129"/>
        <v/>
      </c>
      <c r="O165" t="str">
        <f t="shared" si="130"/>
        <v/>
      </c>
      <c r="P165" t="str">
        <f t="shared" si="131"/>
        <v/>
      </c>
      <c r="Q165" t="str">
        <f t="shared" si="132"/>
        <v/>
      </c>
      <c r="R165" t="str">
        <f t="shared" si="133"/>
        <v/>
      </c>
      <c r="S165" t="str">
        <f t="shared" si="134"/>
        <v/>
      </c>
      <c r="T165" t="str">
        <f t="shared" si="135"/>
        <v/>
      </c>
      <c r="U165" t="str">
        <f t="shared" si="136"/>
        <v/>
      </c>
      <c r="V165" t="str">
        <f t="shared" si="137"/>
        <v/>
      </c>
      <c r="W165" t="str">
        <f t="shared" si="138"/>
        <v/>
      </c>
      <c r="X165" t="str">
        <f t="shared" si="139"/>
        <v/>
      </c>
      <c r="Y165" t="str">
        <f t="shared" si="140"/>
        <v/>
      </c>
      <c r="Z165" t="str">
        <f t="shared" si="141"/>
        <v/>
      </c>
      <c r="AA165" t="str">
        <f t="shared" si="142"/>
        <v>Megújuló energiaforrások (, web)</v>
      </c>
      <c r="AB165" t="str">
        <f t="shared" si="143"/>
        <v/>
      </c>
      <c r="AC165" t="str">
        <f t="shared" si="144"/>
        <v/>
      </c>
      <c r="AD165" t="str">
        <f t="shared" si="145"/>
        <v/>
      </c>
      <c r="AE165" t="str">
        <f t="shared" si="146"/>
        <v/>
      </c>
      <c r="AF165" t="str">
        <f t="shared" si="147"/>
        <v/>
      </c>
      <c r="AG165" t="str">
        <f t="shared" si="148"/>
        <v/>
      </c>
      <c r="AH165" t="str">
        <f t="shared" si="149"/>
        <v/>
      </c>
      <c r="AI165" t="str">
        <f t="shared" si="150"/>
        <v/>
      </c>
      <c r="AJ165" t="str">
        <f t="shared" si="151"/>
        <v/>
      </c>
      <c r="AK165" t="str">
        <f t="shared" si="152"/>
        <v/>
      </c>
      <c r="AL165" t="str">
        <f t="shared" si="153"/>
        <v/>
      </c>
      <c r="AM165" t="str">
        <f t="shared" si="154"/>
        <v/>
      </c>
      <c r="AN165" t="str">
        <f t="shared" si="155"/>
        <v/>
      </c>
      <c r="AO165" t="str">
        <f t="shared" si="156"/>
        <v/>
      </c>
      <c r="AP165" t="str">
        <f t="shared" si="157"/>
        <v/>
      </c>
      <c r="AQ165" t="str">
        <f t="shared" si="158"/>
        <v/>
      </c>
      <c r="AR165" t="str">
        <f t="shared" si="159"/>
        <v/>
      </c>
      <c r="AS165" t="str">
        <f t="shared" si="160"/>
        <v/>
      </c>
      <c r="AT165" t="str">
        <f t="shared" si="161"/>
        <v/>
      </c>
      <c r="AU165" t="str">
        <f t="shared" si="162"/>
        <v/>
      </c>
      <c r="AV165" t="str">
        <f t="shared" si="163"/>
        <v/>
      </c>
      <c r="AW165" t="str">
        <f t="shared" si="164"/>
        <v/>
      </c>
      <c r="AX165" t="str">
        <f t="shared" si="165"/>
        <v/>
      </c>
      <c r="AY165" t="str">
        <f t="shared" si="166"/>
        <v>9123</v>
      </c>
      <c r="AZ165" t="str">
        <f t="shared" si="167"/>
        <v>9123</v>
      </c>
      <c r="BA165" t="str">
        <f t="shared" si="168"/>
        <v>9123</v>
      </c>
      <c r="BB165" t="str">
        <f t="shared" si="169"/>
        <v/>
      </c>
      <c r="BC165" t="str">
        <f t="shared" si="170"/>
        <v/>
      </c>
      <c r="BD165" t="str">
        <f t="shared" si="171"/>
        <v/>
      </c>
      <c r="BE165" t="str">
        <f t="shared" si="172"/>
        <v>Megújuló energiaforrások (217, web)</v>
      </c>
      <c r="BF165" s="2">
        <v>912</v>
      </c>
      <c r="BG165" s="2">
        <v>3</v>
      </c>
      <c r="BH165" s="18">
        <f>VLOOKUP(BF165,segéd!$F$9:$G$41,2,FALSE)</f>
        <v>46277</v>
      </c>
      <c r="BI165" s="2" t="str">
        <f>VLOOKUP(BG165,segéd!$F$1:$G$7,2,FALSE)</f>
        <v>11.30-13.00</v>
      </c>
      <c r="BJ165" t="s">
        <v>108</v>
      </c>
      <c r="BK165" s="20" t="s">
        <v>219</v>
      </c>
      <c r="BL165" t="s">
        <v>191</v>
      </c>
      <c r="BM165" s="2"/>
      <c r="BN165" s="2">
        <v>217</v>
      </c>
      <c r="BO165" s="2" t="s">
        <v>117</v>
      </c>
      <c r="BP165" s="33" t="s">
        <v>604</v>
      </c>
      <c r="BQ165" s="2">
        <f t="shared" si="173"/>
        <v>25</v>
      </c>
      <c r="BR165" s="2" t="str">
        <f>IF(BM165="","",IFERROR(VLOOKUP(BJ165,segéd!T:U,2,FALSE),"x"))</f>
        <v/>
      </c>
      <c r="BS165" s="2">
        <f>IF(BN165="","",IFERROR(VLOOKUP(BJ165,segéd!O:P,2,FALSE),"x"))</f>
        <v>25</v>
      </c>
      <c r="BU165" s="2"/>
      <c r="BV165" s="2"/>
      <c r="DK165" s="2">
        <v>17</v>
      </c>
      <c r="DL165" s="2">
        <v>8</v>
      </c>
      <c r="DM165" s="2">
        <v>22</v>
      </c>
    </row>
    <row r="166" spans="1:120" ht="15" customHeight="1" x14ac:dyDescent="0.3">
      <c r="A166" t="str">
        <f t="shared" si="116"/>
        <v>9123</v>
      </c>
      <c r="B166" t="str">
        <f t="shared" si="117"/>
        <v xml:space="preserve">Műszaki kommunikáció - Maráczi Rodrigó Dávid (web) </v>
      </c>
      <c r="C166" t="str">
        <f t="shared" si="118"/>
        <v>5019123</v>
      </c>
      <c r="D166" t="str">
        <f t="shared" si="119"/>
        <v>Műszaki kommunikáció - Maráczi Rodrigó Dávid (web) 140</v>
      </c>
      <c r="E166" t="str">
        <f t="shared" si="120"/>
        <v>Maráczi Rodrigó Dávid9123</v>
      </c>
      <c r="F166" t="str">
        <f t="shared" si="121"/>
        <v>Műszaki kommunikáció (Tb. 501, web)</v>
      </c>
      <c r="G166" t="str">
        <f t="shared" si="122"/>
        <v/>
      </c>
      <c r="H166" t="str">
        <f t="shared" si="123"/>
        <v/>
      </c>
      <c r="I166" t="str">
        <f t="shared" si="124"/>
        <v/>
      </c>
      <c r="J166" t="str">
        <f t="shared" si="125"/>
        <v/>
      </c>
      <c r="K166" t="str">
        <f t="shared" si="126"/>
        <v/>
      </c>
      <c r="L166" t="str">
        <f t="shared" si="127"/>
        <v/>
      </c>
      <c r="M166" t="str">
        <f t="shared" si="128"/>
        <v/>
      </c>
      <c r="N166" t="str">
        <f t="shared" si="129"/>
        <v/>
      </c>
      <c r="O166" t="str">
        <f t="shared" si="130"/>
        <v/>
      </c>
      <c r="P166" t="str">
        <f t="shared" si="131"/>
        <v/>
      </c>
      <c r="Q166" t="str">
        <f t="shared" si="132"/>
        <v/>
      </c>
      <c r="R166" t="str">
        <f t="shared" si="133"/>
        <v/>
      </c>
      <c r="S166" t="str">
        <f t="shared" si="134"/>
        <v/>
      </c>
      <c r="T166" t="str">
        <f t="shared" si="135"/>
        <v/>
      </c>
      <c r="U166" t="str">
        <f t="shared" si="136"/>
        <v/>
      </c>
      <c r="V166" t="str">
        <f t="shared" si="137"/>
        <v/>
      </c>
      <c r="W166" t="str">
        <f t="shared" si="138"/>
        <v/>
      </c>
      <c r="X166" t="str">
        <f t="shared" si="139"/>
        <v/>
      </c>
      <c r="Y166" t="str">
        <f t="shared" si="140"/>
        <v/>
      </c>
      <c r="Z166" t="str">
        <f t="shared" si="141"/>
        <v/>
      </c>
      <c r="AA166" t="str">
        <f t="shared" si="142"/>
        <v>Műszaki kommunikáció (, web)</v>
      </c>
      <c r="AB166" t="str">
        <f t="shared" si="143"/>
        <v/>
      </c>
      <c r="AC166" t="str">
        <f t="shared" si="144"/>
        <v/>
      </c>
      <c r="AD166" t="str">
        <f t="shared" si="145"/>
        <v>9123</v>
      </c>
      <c r="AE166" t="str">
        <f t="shared" si="146"/>
        <v>9123</v>
      </c>
      <c r="AF166" t="str">
        <f t="shared" si="147"/>
        <v>9123</v>
      </c>
      <c r="AG166" t="str">
        <f t="shared" si="148"/>
        <v/>
      </c>
      <c r="AH166" t="str">
        <f t="shared" si="149"/>
        <v/>
      </c>
      <c r="AI166" t="str">
        <f t="shared" si="150"/>
        <v/>
      </c>
      <c r="AJ166" t="str">
        <f t="shared" si="151"/>
        <v/>
      </c>
      <c r="AK166" t="str">
        <f t="shared" si="152"/>
        <v/>
      </c>
      <c r="AL166" t="str">
        <f t="shared" si="153"/>
        <v/>
      </c>
      <c r="AM166" t="str">
        <f t="shared" si="154"/>
        <v/>
      </c>
      <c r="AN166" t="str">
        <f t="shared" si="155"/>
        <v/>
      </c>
      <c r="AO166" t="str">
        <f t="shared" si="156"/>
        <v/>
      </c>
      <c r="AP166" t="str">
        <f t="shared" si="157"/>
        <v/>
      </c>
      <c r="AQ166" t="str">
        <f t="shared" si="158"/>
        <v/>
      </c>
      <c r="AR166" t="str">
        <f t="shared" si="159"/>
        <v/>
      </c>
      <c r="AS166" t="str">
        <f t="shared" si="160"/>
        <v/>
      </c>
      <c r="AT166" t="str">
        <f t="shared" si="161"/>
        <v/>
      </c>
      <c r="AU166" t="str">
        <f t="shared" si="162"/>
        <v/>
      </c>
      <c r="AV166" t="str">
        <f t="shared" si="163"/>
        <v/>
      </c>
      <c r="AW166" t="str">
        <f t="shared" si="164"/>
        <v/>
      </c>
      <c r="AX166" t="str">
        <f t="shared" si="165"/>
        <v/>
      </c>
      <c r="AY166" t="str">
        <f t="shared" si="166"/>
        <v/>
      </c>
      <c r="AZ166" t="str">
        <f t="shared" si="167"/>
        <v/>
      </c>
      <c r="BA166" t="str">
        <f t="shared" si="168"/>
        <v/>
      </c>
      <c r="BB166" t="str">
        <f t="shared" si="169"/>
        <v/>
      </c>
      <c r="BC166" t="str">
        <f t="shared" si="170"/>
        <v/>
      </c>
      <c r="BD166" t="str">
        <f t="shared" si="171"/>
        <v/>
      </c>
      <c r="BE166" t="str">
        <f t="shared" si="172"/>
        <v>Műszaki kommunikáció (501, web)</v>
      </c>
      <c r="BF166" s="2">
        <v>912</v>
      </c>
      <c r="BG166" s="2">
        <v>3</v>
      </c>
      <c r="BH166" s="18">
        <f>VLOOKUP(BF166,segéd!$F$9:$G$41,2,FALSE)</f>
        <v>46277</v>
      </c>
      <c r="BI166" s="2" t="str">
        <f>VLOOKUP(BG166,segéd!$F$1:$G$7,2,FALSE)</f>
        <v>11.30-13.00</v>
      </c>
      <c r="BJ166" t="s">
        <v>103</v>
      </c>
      <c r="BK166" s="20" t="s">
        <v>742</v>
      </c>
      <c r="BL166" t="s">
        <v>193</v>
      </c>
      <c r="BM166" s="2"/>
      <c r="BN166" s="2">
        <v>501</v>
      </c>
      <c r="BO166" s="2" t="s">
        <v>117</v>
      </c>
      <c r="BP166" s="33" t="s">
        <v>651</v>
      </c>
      <c r="BQ166" s="2">
        <f t="shared" si="173"/>
        <v>140</v>
      </c>
      <c r="BR166" s="2" t="str">
        <f>IF(BM166="","",IFERROR(VLOOKUP(BJ166,segéd!T:U,2,FALSE),"x"))</f>
        <v/>
      </c>
      <c r="BS166" s="2">
        <f>IF(BN166="","",IFERROR(VLOOKUP(BJ166,segéd!O:P,2,FALSE),"x"))</f>
        <v>140</v>
      </c>
      <c r="BT166" s="2"/>
      <c r="BU166" s="2"/>
      <c r="BV166" s="2"/>
      <c r="BX166" s="2"/>
      <c r="CP166" s="2">
        <v>8</v>
      </c>
      <c r="CQ166" s="2">
        <v>74</v>
      </c>
      <c r="CR166" s="2">
        <v>48</v>
      </c>
    </row>
    <row r="167" spans="1:120" ht="15" customHeight="1" x14ac:dyDescent="0.3">
      <c r="A167" t="str">
        <f t="shared" si="116"/>
        <v>9123</v>
      </c>
      <c r="B167" t="str">
        <f t="shared" si="117"/>
        <v xml:space="preserve">Robotszerkezetek és perifériák - Szilágyi Zoltán (web) </v>
      </c>
      <c r="C167" t="str">
        <f t="shared" si="118"/>
        <v>2129123</v>
      </c>
      <c r="D167" t="str">
        <f t="shared" si="119"/>
        <v>Robotszerkezetek és perifériák - Szilágyi Zoltán (web) 41</v>
      </c>
      <c r="E167" t="str">
        <f t="shared" si="120"/>
        <v>Szilágyi Zoltán9123</v>
      </c>
      <c r="F167" t="str">
        <f t="shared" si="121"/>
        <v>Robotszerkezetek és perifériák (Tb. 212, web)</v>
      </c>
      <c r="G167" t="str">
        <f t="shared" si="122"/>
        <v/>
      </c>
      <c r="H167" t="str">
        <f t="shared" si="123"/>
        <v/>
      </c>
      <c r="I167" t="str">
        <f t="shared" si="124"/>
        <v/>
      </c>
      <c r="J167" t="str">
        <f t="shared" si="125"/>
        <v/>
      </c>
      <c r="K167" t="str">
        <f t="shared" si="126"/>
        <v/>
      </c>
      <c r="L167" t="str">
        <f t="shared" si="127"/>
        <v/>
      </c>
      <c r="M167" t="str">
        <f t="shared" si="128"/>
        <v/>
      </c>
      <c r="N167" t="str">
        <f t="shared" si="129"/>
        <v/>
      </c>
      <c r="O167" t="str">
        <f t="shared" si="130"/>
        <v/>
      </c>
      <c r="P167" t="str">
        <f t="shared" si="131"/>
        <v/>
      </c>
      <c r="Q167" t="str">
        <f t="shared" si="132"/>
        <v/>
      </c>
      <c r="R167" t="str">
        <f t="shared" si="133"/>
        <v/>
      </c>
      <c r="S167" t="str">
        <f t="shared" si="134"/>
        <v/>
      </c>
      <c r="T167" t="str">
        <f t="shared" si="135"/>
        <v/>
      </c>
      <c r="U167" t="str">
        <f t="shared" si="136"/>
        <v/>
      </c>
      <c r="V167" t="str">
        <f t="shared" si="137"/>
        <v/>
      </c>
      <c r="W167" t="str">
        <f t="shared" si="138"/>
        <v/>
      </c>
      <c r="X167" t="str">
        <f t="shared" si="139"/>
        <v/>
      </c>
      <c r="Y167" t="str">
        <f t="shared" si="140"/>
        <v/>
      </c>
      <c r="Z167" t="str">
        <f t="shared" si="141"/>
        <v/>
      </c>
      <c r="AA167" t="str">
        <f t="shared" si="142"/>
        <v>Robotszerkezetek és perifériák (, web)</v>
      </c>
      <c r="AB167" t="str">
        <f t="shared" si="143"/>
        <v/>
      </c>
      <c r="AC167" t="str">
        <f t="shared" si="144"/>
        <v/>
      </c>
      <c r="AD167" t="str">
        <f t="shared" si="145"/>
        <v/>
      </c>
      <c r="AE167" t="str">
        <f t="shared" si="146"/>
        <v/>
      </c>
      <c r="AF167" t="str">
        <f t="shared" si="147"/>
        <v/>
      </c>
      <c r="AG167" t="str">
        <f t="shared" si="148"/>
        <v/>
      </c>
      <c r="AH167" t="str">
        <f t="shared" si="149"/>
        <v/>
      </c>
      <c r="AI167" t="str">
        <f t="shared" si="150"/>
        <v/>
      </c>
      <c r="AJ167" t="str">
        <f t="shared" si="151"/>
        <v/>
      </c>
      <c r="AK167" t="str">
        <f t="shared" si="152"/>
        <v/>
      </c>
      <c r="AL167" t="str">
        <f t="shared" si="153"/>
        <v/>
      </c>
      <c r="AM167" t="str">
        <f t="shared" si="154"/>
        <v/>
      </c>
      <c r="AN167" t="str">
        <f t="shared" si="155"/>
        <v/>
      </c>
      <c r="AO167" t="str">
        <f t="shared" si="156"/>
        <v/>
      </c>
      <c r="AP167" t="str">
        <f t="shared" si="157"/>
        <v/>
      </c>
      <c r="AQ167" t="str">
        <f t="shared" si="158"/>
        <v/>
      </c>
      <c r="AR167" t="str">
        <f t="shared" si="159"/>
        <v/>
      </c>
      <c r="AS167" t="str">
        <f t="shared" si="160"/>
        <v/>
      </c>
      <c r="AT167" t="str">
        <f t="shared" si="161"/>
        <v/>
      </c>
      <c r="AU167" t="str">
        <f t="shared" si="162"/>
        <v/>
      </c>
      <c r="AV167" t="str">
        <f t="shared" si="163"/>
        <v/>
      </c>
      <c r="AW167" t="str">
        <f t="shared" si="164"/>
        <v/>
      </c>
      <c r="AX167" t="str">
        <f t="shared" si="165"/>
        <v/>
      </c>
      <c r="AY167" t="str">
        <f t="shared" si="166"/>
        <v/>
      </c>
      <c r="AZ167" t="str">
        <f t="shared" si="167"/>
        <v/>
      </c>
      <c r="BA167" t="str">
        <f t="shared" si="168"/>
        <v/>
      </c>
      <c r="BB167" t="str">
        <f t="shared" si="169"/>
        <v/>
      </c>
      <c r="BC167" t="str">
        <f t="shared" si="170"/>
        <v/>
      </c>
      <c r="BD167" t="str">
        <f t="shared" si="171"/>
        <v>9123</v>
      </c>
      <c r="BE167" t="str">
        <f t="shared" si="172"/>
        <v>Robotszerkezetek és perifériák (212, web)</v>
      </c>
      <c r="BF167" s="2">
        <v>912</v>
      </c>
      <c r="BG167" s="2">
        <v>3</v>
      </c>
      <c r="BH167" s="18">
        <f>VLOOKUP(BF167,segéd!$F$9:$G$41,2,FALSE)</f>
        <v>46277</v>
      </c>
      <c r="BI167" s="2" t="str">
        <f>VLOOKUP(BG167,segéd!$F$1:$G$7,2,FALSE)</f>
        <v>11.30-13.00</v>
      </c>
      <c r="BJ167" t="s">
        <v>525</v>
      </c>
      <c r="BK167" s="20" t="s">
        <v>218</v>
      </c>
      <c r="BL167" t="s">
        <v>191</v>
      </c>
      <c r="BM167" s="2"/>
      <c r="BN167" s="2">
        <v>212</v>
      </c>
      <c r="BO167" s="2" t="s">
        <v>117</v>
      </c>
      <c r="BP167" s="33" t="s">
        <v>643</v>
      </c>
      <c r="BQ167" s="2">
        <f t="shared" si="173"/>
        <v>41</v>
      </c>
      <c r="BR167" s="2" t="str">
        <f>IF(BM167="","",IFERROR(VLOOKUP(BJ167,segéd!T:U,2,FALSE),"x"))</f>
        <v/>
      </c>
      <c r="BS167" s="2">
        <f>IF(BN167="","",IFERROR(VLOOKUP(BJ167,segéd!O:P,2,FALSE),"x"))</f>
        <v>41</v>
      </c>
      <c r="BU167" s="2"/>
      <c r="BV167" s="2"/>
      <c r="DP167" s="2">
        <v>32</v>
      </c>
    </row>
    <row r="168" spans="1:120" ht="15" customHeight="1" x14ac:dyDescent="0.3">
      <c r="A168" t="str">
        <f t="shared" si="116"/>
        <v>9123</v>
      </c>
      <c r="B168" t="str">
        <f t="shared" si="117"/>
        <v xml:space="preserve">Statisztika II. - Brunner Zsuzsanna (gépterem, web) </v>
      </c>
      <c r="C168" t="str">
        <f t="shared" si="118"/>
        <v>6059123</v>
      </c>
      <c r="D168" t="str">
        <f t="shared" si="119"/>
        <v>Statisztika II. - Brunner Zsuzsanna (gépterem, web) 41</v>
      </c>
      <c r="E168" t="str">
        <f t="shared" si="120"/>
        <v>Brunner Zsuzsanna9123</v>
      </c>
      <c r="F168" t="str">
        <f t="shared" si="121"/>
        <v>Statisztika II. (Tb. 605, gépterem, web)</v>
      </c>
      <c r="G168" t="str">
        <f t="shared" si="122"/>
        <v/>
      </c>
      <c r="H168" t="str">
        <f t="shared" si="123"/>
        <v/>
      </c>
      <c r="I168" t="str">
        <f t="shared" si="124"/>
        <v/>
      </c>
      <c r="J168" t="str">
        <f t="shared" si="125"/>
        <v/>
      </c>
      <c r="K168" t="str">
        <f t="shared" si="126"/>
        <v/>
      </c>
      <c r="L168" t="str">
        <f t="shared" si="127"/>
        <v/>
      </c>
      <c r="M168" t="str">
        <f t="shared" si="128"/>
        <v/>
      </c>
      <c r="N168" t="str">
        <f t="shared" si="129"/>
        <v/>
      </c>
      <c r="O168" t="str">
        <f t="shared" si="130"/>
        <v/>
      </c>
      <c r="P168" t="str">
        <f t="shared" si="131"/>
        <v/>
      </c>
      <c r="Q168" t="str">
        <f t="shared" si="132"/>
        <v/>
      </c>
      <c r="R168" t="str">
        <f t="shared" si="133"/>
        <v/>
      </c>
      <c r="S168" t="str">
        <f t="shared" si="134"/>
        <v/>
      </c>
      <c r="T168" t="str">
        <f t="shared" si="135"/>
        <v/>
      </c>
      <c r="U168" t="str">
        <f t="shared" si="136"/>
        <v/>
      </c>
      <c r="V168" t="str">
        <f t="shared" si="137"/>
        <v/>
      </c>
      <c r="W168" t="str">
        <f t="shared" si="138"/>
        <v/>
      </c>
      <c r="X168" t="str">
        <f t="shared" si="139"/>
        <v/>
      </c>
      <c r="Y168" t="str">
        <f t="shared" si="140"/>
        <v/>
      </c>
      <c r="Z168" t="str">
        <f t="shared" si="141"/>
        <v/>
      </c>
      <c r="AA168" t="str">
        <f t="shared" si="142"/>
        <v>Statisztika II. (, gépterem, web)</v>
      </c>
      <c r="AB168" t="str">
        <f t="shared" si="143"/>
        <v/>
      </c>
      <c r="AC168" t="str">
        <f t="shared" si="144"/>
        <v/>
      </c>
      <c r="AD168" t="str">
        <f t="shared" si="145"/>
        <v/>
      </c>
      <c r="AE168" t="str">
        <f t="shared" si="146"/>
        <v/>
      </c>
      <c r="AF168" t="str">
        <f t="shared" si="147"/>
        <v/>
      </c>
      <c r="AG168" t="str">
        <f t="shared" si="148"/>
        <v/>
      </c>
      <c r="AH168" t="str">
        <f t="shared" si="149"/>
        <v>9123</v>
      </c>
      <c r="AI168" t="str">
        <f t="shared" si="150"/>
        <v>9123</v>
      </c>
      <c r="AJ168" t="str">
        <f t="shared" si="151"/>
        <v/>
      </c>
      <c r="AK168" t="str">
        <f t="shared" si="152"/>
        <v/>
      </c>
      <c r="AL168" t="str">
        <f t="shared" si="153"/>
        <v/>
      </c>
      <c r="AM168" t="str">
        <f t="shared" si="154"/>
        <v/>
      </c>
      <c r="AN168" t="str">
        <f t="shared" si="155"/>
        <v/>
      </c>
      <c r="AO168" t="str">
        <f t="shared" si="156"/>
        <v/>
      </c>
      <c r="AP168" t="str">
        <f t="shared" si="157"/>
        <v/>
      </c>
      <c r="AQ168" t="str">
        <f t="shared" si="158"/>
        <v/>
      </c>
      <c r="AR168" t="str">
        <f t="shared" si="159"/>
        <v/>
      </c>
      <c r="AS168" t="str">
        <f t="shared" si="160"/>
        <v/>
      </c>
      <c r="AT168" t="str">
        <f t="shared" si="161"/>
        <v/>
      </c>
      <c r="AU168" t="str">
        <f t="shared" si="162"/>
        <v/>
      </c>
      <c r="AV168" t="str">
        <f t="shared" si="163"/>
        <v/>
      </c>
      <c r="AW168" t="str">
        <f t="shared" si="164"/>
        <v/>
      </c>
      <c r="AX168" t="str">
        <f t="shared" si="165"/>
        <v/>
      </c>
      <c r="AY168" t="str">
        <f t="shared" si="166"/>
        <v/>
      </c>
      <c r="AZ168" t="str">
        <f t="shared" si="167"/>
        <v/>
      </c>
      <c r="BA168" t="str">
        <f t="shared" si="168"/>
        <v/>
      </c>
      <c r="BB168" t="str">
        <f t="shared" si="169"/>
        <v/>
      </c>
      <c r="BC168" t="str">
        <f t="shared" si="170"/>
        <v/>
      </c>
      <c r="BD168" t="str">
        <f t="shared" si="171"/>
        <v/>
      </c>
      <c r="BE168" t="str">
        <f t="shared" si="172"/>
        <v>Statisztika II. (605, gépterem, web)</v>
      </c>
      <c r="BF168" s="2">
        <v>912</v>
      </c>
      <c r="BG168" s="2">
        <v>3</v>
      </c>
      <c r="BH168" s="18">
        <f>VLOOKUP(BF168,segéd!$F$9:$G$41,2,FALSE)</f>
        <v>46277</v>
      </c>
      <c r="BI168" s="2" t="str">
        <f>VLOOKUP(BG168,segéd!$F$1:$G$7,2,FALSE)</f>
        <v>11.30-13.00</v>
      </c>
      <c r="BJ168" t="s">
        <v>31</v>
      </c>
      <c r="BK168" s="20" t="s">
        <v>27</v>
      </c>
      <c r="BL168" t="s">
        <v>191</v>
      </c>
      <c r="BM168" s="2"/>
      <c r="BN168" s="2">
        <v>605</v>
      </c>
      <c r="BO168" s="2" t="s">
        <v>216</v>
      </c>
      <c r="BP168" s="33" t="s">
        <v>593</v>
      </c>
      <c r="BQ168" s="2">
        <f t="shared" si="173"/>
        <v>41</v>
      </c>
      <c r="BR168" s="2" t="str">
        <f>IF(BM168="","",IFERROR(VLOOKUP(BJ168,segéd!T:U,2,FALSE),"x"))</f>
        <v/>
      </c>
      <c r="BS168" s="2">
        <f>IF(BN168="","",IFERROR(VLOOKUP(BJ168,segéd!O:P,2,FALSE),"x"))</f>
        <v>41</v>
      </c>
      <c r="BT168" s="2"/>
      <c r="BU168" s="2"/>
      <c r="BV168" s="2"/>
      <c r="BX168" s="2"/>
      <c r="CQ168" s="2"/>
      <c r="CR168" s="2"/>
      <c r="CT168" s="2">
        <v>31</v>
      </c>
      <c r="CU168" s="2">
        <v>25</v>
      </c>
    </row>
    <row r="169" spans="1:120" ht="15" customHeight="1" x14ac:dyDescent="0.3">
      <c r="A169" t="str">
        <f t="shared" si="116"/>
        <v>9123</v>
      </c>
      <c r="B169" t="str">
        <f t="shared" si="117"/>
        <v xml:space="preserve">Számítógéppel segített gy. és m. alapjai - Molnár László (web) </v>
      </c>
      <c r="C169" t="str">
        <f t="shared" si="118"/>
        <v>39123</v>
      </c>
      <c r="D169" t="str">
        <f t="shared" si="119"/>
        <v>Számítógéppel segített gy. és m. alapjai - Molnár László (web) 9</v>
      </c>
      <c r="E169" t="str">
        <f t="shared" si="120"/>
        <v>Molnár László9123</v>
      </c>
      <c r="F169" t="str">
        <f t="shared" si="121"/>
        <v>Számítógéppel segített gy. és m. alapjai (Tb. 3, web)</v>
      </c>
      <c r="G169" t="str">
        <f t="shared" si="122"/>
        <v/>
      </c>
      <c r="H169" t="str">
        <f t="shared" si="123"/>
        <v/>
      </c>
      <c r="I169" t="str">
        <f t="shared" si="124"/>
        <v/>
      </c>
      <c r="J169" t="str">
        <f t="shared" si="125"/>
        <v/>
      </c>
      <c r="K169" t="str">
        <f t="shared" si="126"/>
        <v/>
      </c>
      <c r="L169" t="str">
        <f t="shared" si="127"/>
        <v/>
      </c>
      <c r="M169" t="str">
        <f t="shared" si="128"/>
        <v/>
      </c>
      <c r="N169" t="str">
        <f t="shared" si="129"/>
        <v/>
      </c>
      <c r="O169" t="str">
        <f t="shared" si="130"/>
        <v/>
      </c>
      <c r="P169" t="str">
        <f t="shared" si="131"/>
        <v/>
      </c>
      <c r="Q169" t="str">
        <f t="shared" si="132"/>
        <v/>
      </c>
      <c r="R169" t="str">
        <f t="shared" si="133"/>
        <v/>
      </c>
      <c r="S169" t="str">
        <f t="shared" si="134"/>
        <v/>
      </c>
      <c r="T169" t="str">
        <f t="shared" si="135"/>
        <v/>
      </c>
      <c r="U169" t="str">
        <f t="shared" si="136"/>
        <v/>
      </c>
      <c r="V169" t="str">
        <f t="shared" si="137"/>
        <v/>
      </c>
      <c r="W169" t="str">
        <f t="shared" si="138"/>
        <v/>
      </c>
      <c r="X169" t="str">
        <f t="shared" si="139"/>
        <v/>
      </c>
      <c r="Y169" t="str">
        <f t="shared" si="140"/>
        <v/>
      </c>
      <c r="Z169" t="str">
        <f t="shared" si="141"/>
        <v/>
      </c>
      <c r="AA169" t="str">
        <f t="shared" si="142"/>
        <v>Számítógéppel segített gy. és m. alapjai (, web)</v>
      </c>
      <c r="AB169" t="str">
        <f t="shared" si="143"/>
        <v/>
      </c>
      <c r="AC169" t="str">
        <f t="shared" si="144"/>
        <v/>
      </c>
      <c r="AD169" t="str">
        <f t="shared" si="145"/>
        <v/>
      </c>
      <c r="AE169" t="str">
        <f t="shared" si="146"/>
        <v/>
      </c>
      <c r="AF169" t="str">
        <f t="shared" si="147"/>
        <v/>
      </c>
      <c r="AG169" t="str">
        <f t="shared" si="148"/>
        <v/>
      </c>
      <c r="AH169" t="str">
        <f t="shared" si="149"/>
        <v/>
      </c>
      <c r="AI169" t="str">
        <f t="shared" si="150"/>
        <v/>
      </c>
      <c r="AJ169" t="str">
        <f t="shared" si="151"/>
        <v>9123</v>
      </c>
      <c r="AK169" t="str">
        <f t="shared" si="152"/>
        <v/>
      </c>
      <c r="AL169" t="str">
        <f t="shared" si="153"/>
        <v/>
      </c>
      <c r="AM169" t="str">
        <f t="shared" si="154"/>
        <v/>
      </c>
      <c r="AN169" t="str">
        <f t="shared" si="155"/>
        <v/>
      </c>
      <c r="AO169" t="str">
        <f t="shared" si="156"/>
        <v/>
      </c>
      <c r="AP169" t="str">
        <f t="shared" si="157"/>
        <v/>
      </c>
      <c r="AQ169" t="str">
        <f t="shared" si="158"/>
        <v/>
      </c>
      <c r="AR169" t="str">
        <f t="shared" si="159"/>
        <v/>
      </c>
      <c r="AS169" t="str">
        <f t="shared" si="160"/>
        <v/>
      </c>
      <c r="AT169" t="str">
        <f t="shared" si="161"/>
        <v/>
      </c>
      <c r="AU169" t="str">
        <f t="shared" si="162"/>
        <v/>
      </c>
      <c r="AV169" t="str">
        <f t="shared" si="163"/>
        <v/>
      </c>
      <c r="AW169" t="str">
        <f t="shared" si="164"/>
        <v/>
      </c>
      <c r="AX169" t="str">
        <f t="shared" si="165"/>
        <v/>
      </c>
      <c r="AY169" t="str">
        <f t="shared" si="166"/>
        <v/>
      </c>
      <c r="AZ169" t="str">
        <f t="shared" si="167"/>
        <v/>
      </c>
      <c r="BA169" t="str">
        <f t="shared" si="168"/>
        <v/>
      </c>
      <c r="BB169" t="str">
        <f t="shared" si="169"/>
        <v/>
      </c>
      <c r="BC169" t="str">
        <f t="shared" si="170"/>
        <v/>
      </c>
      <c r="BD169" t="str">
        <f t="shared" si="171"/>
        <v/>
      </c>
      <c r="BE169" t="str">
        <f t="shared" si="172"/>
        <v>Számítógéppel segített gy. és m. alapjai (3, web)</v>
      </c>
      <c r="BF169" s="2">
        <v>912</v>
      </c>
      <c r="BG169" s="2">
        <v>3</v>
      </c>
      <c r="BH169" s="18">
        <f>VLOOKUP(BF169,segéd!$F$9:$G$41,2,FALSE)</f>
        <v>46277</v>
      </c>
      <c r="BI169" s="2" t="str">
        <f>VLOOKUP(BG169,segéd!$F$1:$G$7,2,FALSE)</f>
        <v>11.30-13.00</v>
      </c>
      <c r="BJ169" t="s">
        <v>298</v>
      </c>
      <c r="BK169" s="20" t="s">
        <v>48</v>
      </c>
      <c r="BL169" t="s">
        <v>114</v>
      </c>
      <c r="BM169" s="2"/>
      <c r="BN169" s="2">
        <v>3</v>
      </c>
      <c r="BO169" s="2" t="s">
        <v>117</v>
      </c>
      <c r="BP169" s="33" t="s">
        <v>594</v>
      </c>
      <c r="BQ169" s="2">
        <f t="shared" si="173"/>
        <v>9</v>
      </c>
      <c r="BR169" s="2" t="str">
        <f>IF(BM169="","",IFERROR(VLOOKUP(BJ169,segéd!T:U,2,FALSE),"x"))</f>
        <v/>
      </c>
      <c r="BS169" s="2">
        <f>IF(BN169="","",IFERROR(VLOOKUP(BJ169,segéd!O:P,2,FALSE),"x"))</f>
        <v>9</v>
      </c>
      <c r="BU169" s="2"/>
      <c r="BV169" s="2"/>
      <c r="BX169" s="2"/>
      <c r="CV169" s="2">
        <v>7</v>
      </c>
    </row>
    <row r="170" spans="1:120" ht="15" customHeight="1" x14ac:dyDescent="0.3">
      <c r="A170" t="str">
        <f t="shared" si="116"/>
        <v>2089123</v>
      </c>
      <c r="B170" t="str">
        <f t="shared" si="117"/>
        <v>Számvitel I. - Péter Sára (web) 44</v>
      </c>
      <c r="C170" t="str">
        <f t="shared" si="118"/>
        <v>9123</v>
      </c>
      <c r="D170" t="str">
        <f t="shared" si="119"/>
        <v xml:space="preserve">Számvitel I. - Péter Sára (web) </v>
      </c>
      <c r="E170" t="str">
        <f t="shared" si="120"/>
        <v>Péter Sára9123</v>
      </c>
      <c r="F170" t="str">
        <f t="shared" si="121"/>
        <v>Számvitel I. (Bp. 208, web)</v>
      </c>
      <c r="G170" t="str">
        <f t="shared" si="122"/>
        <v/>
      </c>
      <c r="H170" t="str">
        <f t="shared" si="123"/>
        <v/>
      </c>
      <c r="I170" t="str">
        <f t="shared" si="124"/>
        <v/>
      </c>
      <c r="J170" t="str">
        <f t="shared" si="125"/>
        <v/>
      </c>
      <c r="K170" t="str">
        <f t="shared" si="126"/>
        <v/>
      </c>
      <c r="L170" t="str">
        <f t="shared" si="127"/>
        <v/>
      </c>
      <c r="M170" t="str">
        <f t="shared" si="128"/>
        <v>9123</v>
      </c>
      <c r="N170" t="str">
        <f t="shared" si="129"/>
        <v>9123</v>
      </c>
      <c r="O170" t="str">
        <f t="shared" si="130"/>
        <v>9123</v>
      </c>
      <c r="P170" t="str">
        <f t="shared" si="131"/>
        <v/>
      </c>
      <c r="Q170" t="str">
        <f t="shared" si="132"/>
        <v/>
      </c>
      <c r="R170" t="str">
        <f t="shared" si="133"/>
        <v/>
      </c>
      <c r="S170" t="str">
        <f t="shared" si="134"/>
        <v/>
      </c>
      <c r="T170" t="str">
        <f t="shared" si="135"/>
        <v/>
      </c>
      <c r="U170" t="str">
        <f t="shared" si="136"/>
        <v/>
      </c>
      <c r="V170" t="str">
        <f t="shared" si="137"/>
        <v/>
      </c>
      <c r="W170" t="str">
        <f t="shared" si="138"/>
        <v/>
      </c>
      <c r="X170" t="str">
        <f t="shared" si="139"/>
        <v/>
      </c>
      <c r="Y170" t="str">
        <f t="shared" si="140"/>
        <v/>
      </c>
      <c r="Z170" t="str">
        <f t="shared" si="141"/>
        <v/>
      </c>
      <c r="AA170" t="str">
        <f t="shared" si="142"/>
        <v>Számvitel I. (208, web)</v>
      </c>
      <c r="AB170" t="str">
        <f t="shared" si="143"/>
        <v/>
      </c>
      <c r="AC170" t="str">
        <f t="shared" si="144"/>
        <v/>
      </c>
      <c r="AD170" t="str">
        <f t="shared" si="145"/>
        <v/>
      </c>
      <c r="AE170" t="str">
        <f t="shared" si="146"/>
        <v/>
      </c>
      <c r="AF170" t="str">
        <f t="shared" si="147"/>
        <v/>
      </c>
      <c r="AG170" t="str">
        <f t="shared" si="148"/>
        <v/>
      </c>
      <c r="AH170" t="str">
        <f t="shared" si="149"/>
        <v/>
      </c>
      <c r="AI170" t="str">
        <f t="shared" si="150"/>
        <v/>
      </c>
      <c r="AJ170" t="str">
        <f t="shared" si="151"/>
        <v/>
      </c>
      <c r="AK170" t="str">
        <f t="shared" si="152"/>
        <v/>
      </c>
      <c r="AL170" t="str">
        <f t="shared" si="153"/>
        <v/>
      </c>
      <c r="AM170" t="str">
        <f t="shared" si="154"/>
        <v/>
      </c>
      <c r="AN170" t="str">
        <f t="shared" si="155"/>
        <v/>
      </c>
      <c r="AO170" t="str">
        <f t="shared" si="156"/>
        <v/>
      </c>
      <c r="AP170" t="str">
        <f t="shared" si="157"/>
        <v/>
      </c>
      <c r="AQ170" t="str">
        <f t="shared" si="158"/>
        <v/>
      </c>
      <c r="AR170" t="str">
        <f t="shared" si="159"/>
        <v/>
      </c>
      <c r="AS170" t="str">
        <f t="shared" si="160"/>
        <v/>
      </c>
      <c r="AT170" t="str">
        <f t="shared" si="161"/>
        <v/>
      </c>
      <c r="AU170" t="str">
        <f t="shared" si="162"/>
        <v/>
      </c>
      <c r="AV170" t="str">
        <f t="shared" si="163"/>
        <v/>
      </c>
      <c r="AW170" t="str">
        <f t="shared" si="164"/>
        <v/>
      </c>
      <c r="AX170" t="str">
        <f t="shared" si="165"/>
        <v/>
      </c>
      <c r="AY170" t="str">
        <f t="shared" si="166"/>
        <v/>
      </c>
      <c r="AZ170" t="str">
        <f t="shared" si="167"/>
        <v/>
      </c>
      <c r="BA170" t="str">
        <f t="shared" si="168"/>
        <v/>
      </c>
      <c r="BB170" t="str">
        <f t="shared" si="169"/>
        <v/>
      </c>
      <c r="BC170" t="str">
        <f t="shared" si="170"/>
        <v/>
      </c>
      <c r="BD170" t="str">
        <f t="shared" si="171"/>
        <v/>
      </c>
      <c r="BE170" t="str">
        <f t="shared" si="172"/>
        <v>Számvitel I. (, web)</v>
      </c>
      <c r="BF170" s="2">
        <v>912</v>
      </c>
      <c r="BG170" s="2">
        <v>3</v>
      </c>
      <c r="BH170" s="18">
        <f>VLOOKUP(BF170,segéd!$F$9:$G$41,2,FALSE)</f>
        <v>46277</v>
      </c>
      <c r="BI170" s="2" t="str">
        <f>VLOOKUP(BG170,segéd!$F$1:$G$7,2,FALSE)</f>
        <v>11.30-13.00</v>
      </c>
      <c r="BJ170" t="s">
        <v>92</v>
      </c>
      <c r="BK170" s="20" t="s">
        <v>305</v>
      </c>
      <c r="BL170" t="s">
        <v>194</v>
      </c>
      <c r="BM170" s="2">
        <v>208</v>
      </c>
      <c r="BO170" s="2" t="s">
        <v>117</v>
      </c>
      <c r="BP170" s="33" t="s">
        <v>732</v>
      </c>
      <c r="BQ170" s="2">
        <f t="shared" si="173"/>
        <v>44</v>
      </c>
      <c r="BR170" s="2">
        <f>IF(BM170="","",IFERROR(VLOOKUP(BJ170,segéd!T:U,2,FALSE),"x"))</f>
        <v>44</v>
      </c>
      <c r="BS170" s="2" t="str">
        <f>IF(BN170="","",IFERROR(VLOOKUP(BJ170,segéd!O:P,2,FALSE),"x"))</f>
        <v/>
      </c>
      <c r="BT170" s="2"/>
      <c r="BU170" s="2"/>
      <c r="BV170" s="2"/>
      <c r="BX170" s="2"/>
      <c r="BZ170" s="2">
        <v>15</v>
      </c>
      <c r="CA170" s="2">
        <v>37</v>
      </c>
      <c r="CB170" s="2">
        <v>8</v>
      </c>
      <c r="CQ170" s="2"/>
      <c r="CR170" s="2"/>
    </row>
    <row r="171" spans="1:120" ht="15" customHeight="1" x14ac:dyDescent="0.3">
      <c r="A171" t="str">
        <f t="shared" si="116"/>
        <v>2109123</v>
      </c>
      <c r="B171" t="str">
        <f t="shared" si="117"/>
        <v>Szellemi alkotások joga - Zalahegyi Zoltán (web) 13</v>
      </c>
      <c r="C171" t="str">
        <f t="shared" si="118"/>
        <v>9123</v>
      </c>
      <c r="D171" t="str">
        <f t="shared" si="119"/>
        <v xml:space="preserve">Szellemi alkotások joga - Zalahegyi Zoltán (web) </v>
      </c>
      <c r="E171" t="str">
        <f t="shared" si="120"/>
        <v>Zalahegyi Zoltán9123</v>
      </c>
      <c r="F171" t="str">
        <f t="shared" si="121"/>
        <v>Szellemi alkotások joga (Bp. 210, web)</v>
      </c>
      <c r="G171" t="str">
        <f t="shared" si="122"/>
        <v/>
      </c>
      <c r="H171" t="str">
        <f t="shared" si="123"/>
        <v/>
      </c>
      <c r="I171" t="str">
        <f t="shared" si="124"/>
        <v/>
      </c>
      <c r="J171" t="str">
        <f t="shared" si="125"/>
        <v/>
      </c>
      <c r="K171" t="str">
        <f t="shared" si="126"/>
        <v/>
      </c>
      <c r="L171" t="str">
        <f t="shared" si="127"/>
        <v>9123</v>
      </c>
      <c r="M171" t="str">
        <f t="shared" si="128"/>
        <v/>
      </c>
      <c r="N171" t="str">
        <f t="shared" si="129"/>
        <v/>
      </c>
      <c r="O171" t="str">
        <f t="shared" si="130"/>
        <v/>
      </c>
      <c r="P171" t="str">
        <f t="shared" si="131"/>
        <v/>
      </c>
      <c r="Q171" t="str">
        <f t="shared" si="132"/>
        <v/>
      </c>
      <c r="R171" t="str">
        <f t="shared" si="133"/>
        <v/>
      </c>
      <c r="S171" t="str">
        <f t="shared" si="134"/>
        <v/>
      </c>
      <c r="T171" t="str">
        <f t="shared" si="135"/>
        <v/>
      </c>
      <c r="U171" t="str">
        <f t="shared" si="136"/>
        <v/>
      </c>
      <c r="V171" t="str">
        <f t="shared" si="137"/>
        <v/>
      </c>
      <c r="W171" t="str">
        <f t="shared" si="138"/>
        <v/>
      </c>
      <c r="X171" t="str">
        <f t="shared" si="139"/>
        <v/>
      </c>
      <c r="Y171" t="str">
        <f t="shared" si="140"/>
        <v/>
      </c>
      <c r="Z171" t="str">
        <f t="shared" si="141"/>
        <v/>
      </c>
      <c r="AA171" t="str">
        <f t="shared" si="142"/>
        <v>Szellemi alkotások joga (210, web)</v>
      </c>
      <c r="AB171" t="str">
        <f t="shared" si="143"/>
        <v/>
      </c>
      <c r="AC171" t="str">
        <f t="shared" si="144"/>
        <v/>
      </c>
      <c r="AD171" t="str">
        <f t="shared" si="145"/>
        <v/>
      </c>
      <c r="AE171" t="str">
        <f t="shared" si="146"/>
        <v/>
      </c>
      <c r="AF171" t="str">
        <f t="shared" si="147"/>
        <v/>
      </c>
      <c r="AG171" t="str">
        <f t="shared" si="148"/>
        <v/>
      </c>
      <c r="AH171" t="str">
        <f t="shared" si="149"/>
        <v/>
      </c>
      <c r="AI171" t="str">
        <f t="shared" si="150"/>
        <v/>
      </c>
      <c r="AJ171" t="str">
        <f t="shared" si="151"/>
        <v/>
      </c>
      <c r="AK171" t="str">
        <f t="shared" si="152"/>
        <v/>
      </c>
      <c r="AL171" t="str">
        <f t="shared" si="153"/>
        <v/>
      </c>
      <c r="AM171" t="str">
        <f t="shared" si="154"/>
        <v/>
      </c>
      <c r="AN171" t="str">
        <f t="shared" si="155"/>
        <v/>
      </c>
      <c r="AO171" t="str">
        <f t="shared" si="156"/>
        <v/>
      </c>
      <c r="AP171" t="str">
        <f t="shared" si="157"/>
        <v/>
      </c>
      <c r="AQ171" t="str">
        <f t="shared" si="158"/>
        <v/>
      </c>
      <c r="AR171" t="str">
        <f t="shared" si="159"/>
        <v/>
      </c>
      <c r="AS171" t="str">
        <f t="shared" si="160"/>
        <v/>
      </c>
      <c r="AT171" t="str">
        <f t="shared" si="161"/>
        <v/>
      </c>
      <c r="AU171" t="str">
        <f t="shared" si="162"/>
        <v/>
      </c>
      <c r="AV171" t="str">
        <f t="shared" si="163"/>
        <v/>
      </c>
      <c r="AW171" t="str">
        <f t="shared" si="164"/>
        <v/>
      </c>
      <c r="AX171" t="str">
        <f t="shared" si="165"/>
        <v/>
      </c>
      <c r="AY171" t="str">
        <f t="shared" si="166"/>
        <v/>
      </c>
      <c r="AZ171" t="str">
        <f t="shared" si="167"/>
        <v/>
      </c>
      <c r="BA171" t="str">
        <f t="shared" si="168"/>
        <v/>
      </c>
      <c r="BB171" t="str">
        <f t="shared" si="169"/>
        <v/>
      </c>
      <c r="BC171" t="str">
        <f t="shared" si="170"/>
        <v/>
      </c>
      <c r="BD171" t="str">
        <f t="shared" si="171"/>
        <v/>
      </c>
      <c r="BE171" t="str">
        <f t="shared" si="172"/>
        <v>Szellemi alkotások joga (, web)</v>
      </c>
      <c r="BF171" s="2">
        <v>912</v>
      </c>
      <c r="BG171" s="2">
        <v>3</v>
      </c>
      <c r="BH171" s="18">
        <f>VLOOKUP(BF171,segéd!$F$9:$G$41,2,FALSE)</f>
        <v>46277</v>
      </c>
      <c r="BI171" s="2" t="str">
        <f>VLOOKUP(BG171,segéd!$F$1:$G$7,2,FALSE)</f>
        <v>11.30-13.00</v>
      </c>
      <c r="BJ171" t="s">
        <v>390</v>
      </c>
      <c r="BK171" s="20" t="s">
        <v>303</v>
      </c>
      <c r="BL171" t="s">
        <v>206</v>
      </c>
      <c r="BM171" s="2">
        <v>210</v>
      </c>
      <c r="BO171" s="2" t="s">
        <v>117</v>
      </c>
      <c r="BP171" s="33" t="s">
        <v>653</v>
      </c>
      <c r="BQ171" s="2">
        <f t="shared" si="173"/>
        <v>13</v>
      </c>
      <c r="BR171" s="2">
        <f>IF(BM171="","",IFERROR(VLOOKUP(BJ171,segéd!T:U,2,FALSE),"x"))</f>
        <v>13</v>
      </c>
      <c r="BS171" s="2" t="str">
        <f>IF(BN171="","",IFERROR(VLOOKUP(BJ171,segéd!O:P,2,FALSE),"x"))</f>
        <v/>
      </c>
      <c r="BT171" s="2"/>
      <c r="BU171" s="2"/>
      <c r="BV171" s="2"/>
      <c r="BX171" s="2"/>
      <c r="BY171" s="2">
        <v>13</v>
      </c>
      <c r="CQ171" s="2"/>
      <c r="CR171" s="2"/>
    </row>
    <row r="172" spans="1:120" ht="15" customHeight="1" x14ac:dyDescent="0.3">
      <c r="A172" t="str">
        <f t="shared" si="116"/>
        <v>2069123</v>
      </c>
      <c r="B172" t="str">
        <f t="shared" si="117"/>
        <v>Vállalkozások gazdaságtana - Antalík Imrich (Tb.-ről web) 8</v>
      </c>
      <c r="C172" t="str">
        <f t="shared" si="118"/>
        <v>4039123</v>
      </c>
      <c r="D172" t="str">
        <f t="shared" si="119"/>
        <v>Vállalkozások gazdaságtana - Antalík Imrich (Tb.-ről web) 3</v>
      </c>
      <c r="E172" t="str">
        <f t="shared" si="120"/>
        <v>Antalík Imrich9123</v>
      </c>
      <c r="F172" t="str">
        <f t="shared" si="121"/>
        <v>Vállalkozások gazdaságtana (Tb. 403, Tb.-ről web)</v>
      </c>
      <c r="G172" t="str">
        <f t="shared" si="122"/>
        <v/>
      </c>
      <c r="H172" t="str">
        <f t="shared" si="123"/>
        <v/>
      </c>
      <c r="I172" t="str">
        <f t="shared" si="124"/>
        <v/>
      </c>
      <c r="J172" t="str">
        <f t="shared" si="125"/>
        <v>9123</v>
      </c>
      <c r="K172" t="str">
        <f t="shared" si="126"/>
        <v>9123</v>
      </c>
      <c r="L172" t="str">
        <f t="shared" si="127"/>
        <v/>
      </c>
      <c r="M172" t="str">
        <f t="shared" si="128"/>
        <v/>
      </c>
      <c r="N172" t="str">
        <f t="shared" si="129"/>
        <v/>
      </c>
      <c r="O172" t="str">
        <f t="shared" si="130"/>
        <v/>
      </c>
      <c r="P172" t="str">
        <f t="shared" si="131"/>
        <v/>
      </c>
      <c r="Q172" t="str">
        <f t="shared" si="132"/>
        <v/>
      </c>
      <c r="R172" t="str">
        <f t="shared" si="133"/>
        <v/>
      </c>
      <c r="S172" t="str">
        <f t="shared" si="134"/>
        <v/>
      </c>
      <c r="T172" t="str">
        <f t="shared" si="135"/>
        <v/>
      </c>
      <c r="U172" t="str">
        <f t="shared" si="136"/>
        <v/>
      </c>
      <c r="V172" t="str">
        <f t="shared" si="137"/>
        <v/>
      </c>
      <c r="W172" t="str">
        <f t="shared" si="138"/>
        <v/>
      </c>
      <c r="X172" t="str">
        <f t="shared" si="139"/>
        <v/>
      </c>
      <c r="Y172" t="str">
        <f t="shared" si="140"/>
        <v/>
      </c>
      <c r="Z172" t="str">
        <f t="shared" si="141"/>
        <v/>
      </c>
      <c r="AA172" t="str">
        <f t="shared" si="142"/>
        <v>Vállalkozások gazdaságtana (206, Tb.-ről web)</v>
      </c>
      <c r="AB172" t="str">
        <f t="shared" si="143"/>
        <v/>
      </c>
      <c r="AC172" t="str">
        <f t="shared" si="144"/>
        <v/>
      </c>
      <c r="AD172" t="str">
        <f t="shared" si="145"/>
        <v/>
      </c>
      <c r="AE172" t="str">
        <f t="shared" si="146"/>
        <v/>
      </c>
      <c r="AF172" t="str">
        <f t="shared" si="147"/>
        <v/>
      </c>
      <c r="AG172" t="str">
        <f t="shared" si="148"/>
        <v>9123</v>
      </c>
      <c r="AH172" t="str">
        <f t="shared" si="149"/>
        <v/>
      </c>
      <c r="AI172" t="str">
        <f t="shared" si="150"/>
        <v/>
      </c>
      <c r="AJ172" t="str">
        <f t="shared" si="151"/>
        <v/>
      </c>
      <c r="AK172" t="str">
        <f t="shared" si="152"/>
        <v/>
      </c>
      <c r="AL172" t="str">
        <f t="shared" si="153"/>
        <v/>
      </c>
      <c r="AM172" t="str">
        <f t="shared" si="154"/>
        <v/>
      </c>
      <c r="AN172" t="str">
        <f t="shared" si="155"/>
        <v/>
      </c>
      <c r="AO172" t="str">
        <f t="shared" si="156"/>
        <v/>
      </c>
      <c r="AP172" t="str">
        <f t="shared" si="157"/>
        <v/>
      </c>
      <c r="AQ172" t="str">
        <f t="shared" si="158"/>
        <v/>
      </c>
      <c r="AR172" t="str">
        <f t="shared" si="159"/>
        <v/>
      </c>
      <c r="AS172" t="str">
        <f t="shared" si="160"/>
        <v/>
      </c>
      <c r="AT172" t="str">
        <f t="shared" si="161"/>
        <v/>
      </c>
      <c r="AU172" t="str">
        <f t="shared" si="162"/>
        <v/>
      </c>
      <c r="AV172" t="str">
        <f t="shared" si="163"/>
        <v/>
      </c>
      <c r="AW172" t="str">
        <f t="shared" si="164"/>
        <v/>
      </c>
      <c r="AX172" t="str">
        <f t="shared" si="165"/>
        <v/>
      </c>
      <c r="AY172" t="str">
        <f t="shared" si="166"/>
        <v/>
      </c>
      <c r="AZ172" t="str">
        <f t="shared" si="167"/>
        <v/>
      </c>
      <c r="BA172" t="str">
        <f t="shared" si="168"/>
        <v/>
      </c>
      <c r="BB172" t="str">
        <f t="shared" si="169"/>
        <v/>
      </c>
      <c r="BC172" t="str">
        <f t="shared" si="170"/>
        <v/>
      </c>
      <c r="BD172" t="str">
        <f t="shared" si="171"/>
        <v/>
      </c>
      <c r="BE172" t="str">
        <f t="shared" si="172"/>
        <v>Vállalkozások gazdaságtana (403, Tb.-ről web)</v>
      </c>
      <c r="BF172" s="2">
        <v>912</v>
      </c>
      <c r="BG172" s="2">
        <v>3</v>
      </c>
      <c r="BH172" s="18">
        <f>VLOOKUP(BF172,segéd!$F$9:$G$41,2,FALSE)</f>
        <v>46277</v>
      </c>
      <c r="BI172" s="2" t="str">
        <f>VLOOKUP(BG172,segéd!$F$1:$G$7,2,FALSE)</f>
        <v>11.30-13.00</v>
      </c>
      <c r="BJ172" t="s">
        <v>88</v>
      </c>
      <c r="BK172" s="20" t="s">
        <v>132</v>
      </c>
      <c r="BL172" t="s">
        <v>225</v>
      </c>
      <c r="BM172" s="2">
        <v>206</v>
      </c>
      <c r="BN172" s="2">
        <v>403</v>
      </c>
      <c r="BO172" s="2" t="s">
        <v>119</v>
      </c>
      <c r="BP172" s="33" t="s">
        <v>626</v>
      </c>
      <c r="BQ172" s="2">
        <f t="shared" si="173"/>
        <v>11</v>
      </c>
      <c r="BR172" s="2">
        <f>IF(BM172="","",IFERROR(VLOOKUP(BJ172,segéd!T:U,2,FALSE),"x"))</f>
        <v>8</v>
      </c>
      <c r="BS172" s="2">
        <f>IF(BN172="","",IFERROR(VLOOKUP(BJ172,segéd!O:P,2,FALSE),"x"))</f>
        <v>3</v>
      </c>
      <c r="BT172" s="2"/>
      <c r="BU172" s="2"/>
      <c r="BV172" s="2"/>
      <c r="BW172" s="2">
        <v>3</v>
      </c>
      <c r="BX172" s="2">
        <v>3</v>
      </c>
      <c r="CQ172" s="2"/>
      <c r="CR172" s="2"/>
      <c r="CS172" s="2">
        <v>4</v>
      </c>
    </row>
    <row r="173" spans="1:120" ht="15" customHeight="1" x14ac:dyDescent="0.3">
      <c r="A173" t="str">
        <f t="shared" si="116"/>
        <v>9123</v>
      </c>
      <c r="B173" t="str">
        <f t="shared" si="117"/>
        <v xml:space="preserve">Villamos hajtások - Varga István (web) </v>
      </c>
      <c r="C173" t="str">
        <f t="shared" si="118"/>
        <v>69123</v>
      </c>
      <c r="D173" t="str">
        <f t="shared" si="119"/>
        <v>Villamos hajtások - Varga István (web) 13</v>
      </c>
      <c r="E173" t="str">
        <f t="shared" si="120"/>
        <v>Varga István9123</v>
      </c>
      <c r="F173" t="str">
        <f t="shared" si="121"/>
        <v>Villamos hajtások (Tb. 6, web)</v>
      </c>
      <c r="G173" t="str">
        <f t="shared" si="122"/>
        <v/>
      </c>
      <c r="H173" t="str">
        <f t="shared" si="123"/>
        <v/>
      </c>
      <c r="I173" t="str">
        <f t="shared" si="124"/>
        <v/>
      </c>
      <c r="J173" t="str">
        <f t="shared" si="125"/>
        <v/>
      </c>
      <c r="K173" t="str">
        <f t="shared" si="126"/>
        <v/>
      </c>
      <c r="L173" t="str">
        <f t="shared" si="127"/>
        <v/>
      </c>
      <c r="M173" t="str">
        <f t="shared" si="128"/>
        <v/>
      </c>
      <c r="N173" t="str">
        <f t="shared" si="129"/>
        <v/>
      </c>
      <c r="O173" t="str">
        <f t="shared" si="130"/>
        <v/>
      </c>
      <c r="P173" t="str">
        <f t="shared" si="131"/>
        <v/>
      </c>
      <c r="Q173" t="str">
        <f t="shared" si="132"/>
        <v/>
      </c>
      <c r="R173" t="str">
        <f t="shared" si="133"/>
        <v/>
      </c>
      <c r="S173" t="str">
        <f t="shared" si="134"/>
        <v/>
      </c>
      <c r="T173" t="str">
        <f t="shared" si="135"/>
        <v/>
      </c>
      <c r="U173" t="str">
        <f t="shared" si="136"/>
        <v/>
      </c>
      <c r="V173" t="str">
        <f t="shared" si="137"/>
        <v/>
      </c>
      <c r="W173" t="str">
        <f t="shared" si="138"/>
        <v/>
      </c>
      <c r="X173" t="str">
        <f t="shared" si="139"/>
        <v/>
      </c>
      <c r="Y173" t="str">
        <f t="shared" si="140"/>
        <v/>
      </c>
      <c r="Z173" t="str">
        <f t="shared" si="141"/>
        <v/>
      </c>
      <c r="AA173" t="str">
        <f t="shared" si="142"/>
        <v>Villamos hajtások (, web)</v>
      </c>
      <c r="AB173" t="str">
        <f t="shared" si="143"/>
        <v/>
      </c>
      <c r="AC173" t="str">
        <f t="shared" si="144"/>
        <v/>
      </c>
      <c r="AD173" t="str">
        <f t="shared" si="145"/>
        <v/>
      </c>
      <c r="AE173" t="str">
        <f t="shared" si="146"/>
        <v/>
      </c>
      <c r="AF173" t="str">
        <f t="shared" si="147"/>
        <v/>
      </c>
      <c r="AG173" t="str">
        <f t="shared" si="148"/>
        <v/>
      </c>
      <c r="AH173" t="str">
        <f t="shared" si="149"/>
        <v/>
      </c>
      <c r="AI173" t="str">
        <f t="shared" si="150"/>
        <v/>
      </c>
      <c r="AJ173" t="str">
        <f t="shared" si="151"/>
        <v/>
      </c>
      <c r="AK173" t="str">
        <f t="shared" si="152"/>
        <v/>
      </c>
      <c r="AL173" t="str">
        <f t="shared" si="153"/>
        <v/>
      </c>
      <c r="AM173" t="str">
        <f t="shared" si="154"/>
        <v/>
      </c>
      <c r="AN173" t="str">
        <f t="shared" si="155"/>
        <v/>
      </c>
      <c r="AO173" t="str">
        <f t="shared" si="156"/>
        <v/>
      </c>
      <c r="AP173" t="str">
        <f t="shared" si="157"/>
        <v/>
      </c>
      <c r="AQ173" t="str">
        <f t="shared" si="158"/>
        <v/>
      </c>
      <c r="AR173" t="str">
        <f t="shared" si="159"/>
        <v/>
      </c>
      <c r="AS173" t="str">
        <f t="shared" si="160"/>
        <v/>
      </c>
      <c r="AT173" t="str">
        <f t="shared" si="161"/>
        <v/>
      </c>
      <c r="AU173" t="str">
        <f t="shared" si="162"/>
        <v/>
      </c>
      <c r="AV173" t="str">
        <f t="shared" si="163"/>
        <v/>
      </c>
      <c r="AW173" t="str">
        <f t="shared" si="164"/>
        <v>9123</v>
      </c>
      <c r="AX173" t="str">
        <f t="shared" si="165"/>
        <v/>
      </c>
      <c r="AY173" t="str">
        <f t="shared" si="166"/>
        <v/>
      </c>
      <c r="AZ173" t="str">
        <f t="shared" si="167"/>
        <v/>
      </c>
      <c r="BA173" t="str">
        <f t="shared" si="168"/>
        <v/>
      </c>
      <c r="BB173" t="str">
        <f t="shared" si="169"/>
        <v/>
      </c>
      <c r="BC173" t="str">
        <f t="shared" si="170"/>
        <v/>
      </c>
      <c r="BD173" t="str">
        <f t="shared" si="171"/>
        <v/>
      </c>
      <c r="BE173" t="str">
        <f t="shared" si="172"/>
        <v>Villamos hajtások (6, web)</v>
      </c>
      <c r="BF173" s="2">
        <v>912</v>
      </c>
      <c r="BG173" s="2">
        <v>3</v>
      </c>
      <c r="BH173" s="18">
        <f>VLOOKUP(BF173,segéd!$F$9:$G$41,2,FALSE)</f>
        <v>46277</v>
      </c>
      <c r="BI173" s="2" t="str">
        <f>VLOOKUP(BG173,segéd!$F$1:$G$7,2,FALSE)</f>
        <v>11.30-13.00</v>
      </c>
      <c r="BJ173" t="s">
        <v>404</v>
      </c>
      <c r="BK173" s="20" t="s">
        <v>278</v>
      </c>
      <c r="BL173" t="s">
        <v>191</v>
      </c>
      <c r="BM173" s="2"/>
      <c r="BN173" s="2">
        <v>6</v>
      </c>
      <c r="BO173" s="2" t="s">
        <v>117</v>
      </c>
      <c r="BP173" s="33" t="s">
        <v>645</v>
      </c>
      <c r="BQ173" s="2">
        <f t="shared" si="173"/>
        <v>13</v>
      </c>
      <c r="BR173" s="2" t="str">
        <f>IF(BM173="","",IFERROR(VLOOKUP(BJ173,segéd!T:U,2,FALSE),"x"))</f>
        <v/>
      </c>
      <c r="BS173" s="2">
        <f>IF(BN173="","",IFERROR(VLOOKUP(BJ173,segéd!O:P,2,FALSE),"x"))</f>
        <v>13</v>
      </c>
      <c r="BU173" s="2"/>
      <c r="BV173" s="2"/>
      <c r="DI173" s="2">
        <v>14</v>
      </c>
    </row>
    <row r="174" spans="1:120" ht="15" customHeight="1" x14ac:dyDescent="0.3">
      <c r="A174" t="str">
        <f t="shared" si="116"/>
        <v>9124</v>
      </c>
      <c r="B174" t="str">
        <f t="shared" si="117"/>
        <v xml:space="preserve">Analóg és digitális elekt. - Böcz Gábor (web) </v>
      </c>
      <c r="C174" t="str">
        <f t="shared" si="118"/>
        <v>6019124</v>
      </c>
      <c r="D174" t="str">
        <f t="shared" si="119"/>
        <v>Analóg és digitális elekt. - Böcz Gábor (web) 103</v>
      </c>
      <c r="E174" t="str">
        <f t="shared" si="120"/>
        <v>Böcz Gábor9124</v>
      </c>
      <c r="F174" t="str">
        <f t="shared" si="121"/>
        <v>Analóg és digitális elekt. (Tb. 601, web)</v>
      </c>
      <c r="G174" t="str">
        <f t="shared" si="122"/>
        <v/>
      </c>
      <c r="H174" t="str">
        <f t="shared" si="123"/>
        <v/>
      </c>
      <c r="I174" t="str">
        <f t="shared" si="124"/>
        <v/>
      </c>
      <c r="J174" t="str">
        <f t="shared" si="125"/>
        <v/>
      </c>
      <c r="K174" t="str">
        <f t="shared" si="126"/>
        <v/>
      </c>
      <c r="L174" t="str">
        <f t="shared" si="127"/>
        <v/>
      </c>
      <c r="M174" t="str">
        <f t="shared" si="128"/>
        <v/>
      </c>
      <c r="N174" t="str">
        <f t="shared" si="129"/>
        <v/>
      </c>
      <c r="O174" t="str">
        <f t="shared" si="130"/>
        <v/>
      </c>
      <c r="P174" t="str">
        <f t="shared" si="131"/>
        <v/>
      </c>
      <c r="Q174" t="str">
        <f t="shared" si="132"/>
        <v/>
      </c>
      <c r="R174" t="str">
        <f t="shared" si="133"/>
        <v/>
      </c>
      <c r="S174" t="str">
        <f t="shared" si="134"/>
        <v/>
      </c>
      <c r="T174" t="str">
        <f t="shared" si="135"/>
        <v/>
      </c>
      <c r="U174" t="str">
        <f t="shared" si="136"/>
        <v/>
      </c>
      <c r="V174" t="str">
        <f t="shared" si="137"/>
        <v/>
      </c>
      <c r="W174" t="str">
        <f t="shared" si="138"/>
        <v/>
      </c>
      <c r="X174" t="str">
        <f t="shared" si="139"/>
        <v/>
      </c>
      <c r="Y174" t="str">
        <f t="shared" si="140"/>
        <v/>
      </c>
      <c r="Z174" t="str">
        <f t="shared" si="141"/>
        <v/>
      </c>
      <c r="AA174" t="str">
        <f t="shared" si="142"/>
        <v>Analóg és digitális elekt. (, web)</v>
      </c>
      <c r="AB174" t="str">
        <f t="shared" si="143"/>
        <v/>
      </c>
      <c r="AC174" t="str">
        <f t="shared" si="144"/>
        <v/>
      </c>
      <c r="AD174" t="str">
        <f t="shared" si="145"/>
        <v/>
      </c>
      <c r="AE174" t="str">
        <f t="shared" si="146"/>
        <v/>
      </c>
      <c r="AF174" t="str">
        <f t="shared" si="147"/>
        <v/>
      </c>
      <c r="AG174" t="str">
        <f t="shared" si="148"/>
        <v/>
      </c>
      <c r="AH174" t="str">
        <f t="shared" si="149"/>
        <v/>
      </c>
      <c r="AI174" t="str">
        <f t="shared" si="150"/>
        <v/>
      </c>
      <c r="AJ174" t="str">
        <f t="shared" si="151"/>
        <v/>
      </c>
      <c r="AK174" t="str">
        <f t="shared" si="152"/>
        <v/>
      </c>
      <c r="AL174" t="str">
        <f t="shared" si="153"/>
        <v>9124</v>
      </c>
      <c r="AM174" t="str">
        <f t="shared" si="154"/>
        <v/>
      </c>
      <c r="AN174" t="str">
        <f t="shared" si="155"/>
        <v/>
      </c>
      <c r="AO174" t="str">
        <f t="shared" si="156"/>
        <v/>
      </c>
      <c r="AP174" t="str">
        <f t="shared" si="157"/>
        <v/>
      </c>
      <c r="AQ174" t="str">
        <f t="shared" si="158"/>
        <v/>
      </c>
      <c r="AR174" t="str">
        <f t="shared" si="159"/>
        <v/>
      </c>
      <c r="AS174" t="str">
        <f t="shared" si="160"/>
        <v/>
      </c>
      <c r="AT174" t="str">
        <f t="shared" si="161"/>
        <v>9124</v>
      </c>
      <c r="AU174" t="str">
        <f t="shared" si="162"/>
        <v>9124</v>
      </c>
      <c r="AV174" t="str">
        <f t="shared" si="163"/>
        <v>9124</v>
      </c>
      <c r="AW174" t="str">
        <f t="shared" si="164"/>
        <v/>
      </c>
      <c r="AX174" t="str">
        <f t="shared" si="165"/>
        <v/>
      </c>
      <c r="AY174" t="str">
        <f t="shared" si="166"/>
        <v/>
      </c>
      <c r="AZ174" t="str">
        <f t="shared" si="167"/>
        <v/>
      </c>
      <c r="BA174" t="str">
        <f t="shared" si="168"/>
        <v/>
      </c>
      <c r="BB174" t="str">
        <f t="shared" si="169"/>
        <v/>
      </c>
      <c r="BC174" t="str">
        <f t="shared" si="170"/>
        <v/>
      </c>
      <c r="BD174" t="str">
        <f t="shared" si="171"/>
        <v/>
      </c>
      <c r="BE174" t="str">
        <f t="shared" si="172"/>
        <v>Analóg és digitális elekt. (601, web)</v>
      </c>
      <c r="BF174" s="2">
        <v>912</v>
      </c>
      <c r="BG174" s="2">
        <v>4</v>
      </c>
      <c r="BH174" s="18">
        <f>VLOOKUP(BF174,segéd!$F$9:$G$41,2,FALSE)</f>
        <v>46277</v>
      </c>
      <c r="BI174" s="2" t="str">
        <f>VLOOKUP(BG174,segéd!$F$1:$G$7,2,FALSE)</f>
        <v>13.30-15.00</v>
      </c>
      <c r="BJ174" t="s">
        <v>109</v>
      </c>
      <c r="BK174" s="20" t="s">
        <v>540</v>
      </c>
      <c r="BL174" t="s">
        <v>191</v>
      </c>
      <c r="BM174" s="2"/>
      <c r="BN174" s="2">
        <v>601</v>
      </c>
      <c r="BO174" s="2" t="s">
        <v>117</v>
      </c>
      <c r="BP174" s="33" t="s">
        <v>586</v>
      </c>
      <c r="BQ174" s="2">
        <f t="shared" si="173"/>
        <v>103</v>
      </c>
      <c r="BR174" s="2" t="str">
        <f>IF(BM174="","",IFERROR(VLOOKUP(BJ174,segéd!T:U,2,FALSE),"x"))</f>
        <v/>
      </c>
      <c r="BS174" s="2">
        <f>IF(BN174="","",IFERROR(VLOOKUP(BJ174,segéd!O:P,2,FALSE),"x"))</f>
        <v>103</v>
      </c>
      <c r="BU174" s="2"/>
      <c r="BV174" s="2"/>
      <c r="BX174" s="2"/>
      <c r="CJ174" s="19"/>
      <c r="CK174" s="19"/>
      <c r="CX174" s="2">
        <v>56</v>
      </c>
      <c r="DF174" s="2">
        <v>27</v>
      </c>
      <c r="DG174" s="2">
        <v>8</v>
      </c>
      <c r="DH174" s="2">
        <v>13</v>
      </c>
    </row>
    <row r="175" spans="1:120" ht="15" customHeight="1" x14ac:dyDescent="0.3">
      <c r="A175" t="str">
        <f t="shared" si="116"/>
        <v>2029124</v>
      </c>
      <c r="B175" t="str">
        <f t="shared" si="117"/>
        <v>Gazdasági számítások - Piroska László (web) 11</v>
      </c>
      <c r="C175" t="str">
        <f t="shared" si="118"/>
        <v>9124</v>
      </c>
      <c r="D175" t="str">
        <f t="shared" si="119"/>
        <v xml:space="preserve">Gazdasági számítások - Piroska László (web) </v>
      </c>
      <c r="E175" t="str">
        <f t="shared" si="120"/>
        <v>Piroska László9124</v>
      </c>
      <c r="F175" t="str">
        <f t="shared" si="121"/>
        <v>Gazdasági számítások (Bp. 202, web)</v>
      </c>
      <c r="G175" t="str">
        <f t="shared" si="122"/>
        <v/>
      </c>
      <c r="H175" t="str">
        <f t="shared" si="123"/>
        <v/>
      </c>
      <c r="I175" t="str">
        <f t="shared" si="124"/>
        <v>9124</v>
      </c>
      <c r="J175" t="str">
        <f t="shared" si="125"/>
        <v/>
      </c>
      <c r="K175" t="str">
        <f t="shared" si="126"/>
        <v/>
      </c>
      <c r="L175" t="str">
        <f t="shared" si="127"/>
        <v/>
      </c>
      <c r="M175" t="str">
        <f t="shared" si="128"/>
        <v/>
      </c>
      <c r="N175" t="str">
        <f t="shared" si="129"/>
        <v/>
      </c>
      <c r="O175" t="str">
        <f t="shared" si="130"/>
        <v/>
      </c>
      <c r="P175" t="str">
        <f t="shared" si="131"/>
        <v/>
      </c>
      <c r="Q175" t="str">
        <f t="shared" si="132"/>
        <v/>
      </c>
      <c r="R175" t="str">
        <f t="shared" si="133"/>
        <v/>
      </c>
      <c r="S175" t="str">
        <f t="shared" si="134"/>
        <v/>
      </c>
      <c r="T175" t="str">
        <f t="shared" si="135"/>
        <v/>
      </c>
      <c r="U175" t="str">
        <f t="shared" si="136"/>
        <v/>
      </c>
      <c r="V175" t="str">
        <f t="shared" si="137"/>
        <v/>
      </c>
      <c r="W175" t="str">
        <f t="shared" si="138"/>
        <v/>
      </c>
      <c r="X175" t="str">
        <f t="shared" si="139"/>
        <v/>
      </c>
      <c r="Y175" t="str">
        <f t="shared" si="140"/>
        <v/>
      </c>
      <c r="Z175" t="str">
        <f t="shared" si="141"/>
        <v/>
      </c>
      <c r="AA175" t="str">
        <f t="shared" si="142"/>
        <v>Gazdasági számítások (202, web)</v>
      </c>
      <c r="AB175" t="str">
        <f t="shared" si="143"/>
        <v/>
      </c>
      <c r="AC175" t="str">
        <f t="shared" si="144"/>
        <v/>
      </c>
      <c r="AD175" t="str">
        <f t="shared" si="145"/>
        <v/>
      </c>
      <c r="AE175" t="str">
        <f t="shared" si="146"/>
        <v/>
      </c>
      <c r="AF175" t="str">
        <f t="shared" si="147"/>
        <v/>
      </c>
      <c r="AG175" t="str">
        <f t="shared" si="148"/>
        <v/>
      </c>
      <c r="AH175" t="str">
        <f t="shared" si="149"/>
        <v/>
      </c>
      <c r="AI175" t="str">
        <f t="shared" si="150"/>
        <v/>
      </c>
      <c r="AJ175" t="str">
        <f t="shared" si="151"/>
        <v/>
      </c>
      <c r="AK175" t="str">
        <f t="shared" si="152"/>
        <v/>
      </c>
      <c r="AL175" t="str">
        <f t="shared" si="153"/>
        <v/>
      </c>
      <c r="AM175" t="str">
        <f t="shared" si="154"/>
        <v/>
      </c>
      <c r="AN175" t="str">
        <f t="shared" si="155"/>
        <v/>
      </c>
      <c r="AO175" t="str">
        <f t="shared" si="156"/>
        <v/>
      </c>
      <c r="AP175" t="str">
        <f t="shared" si="157"/>
        <v/>
      </c>
      <c r="AQ175" t="str">
        <f t="shared" si="158"/>
        <v/>
      </c>
      <c r="AR175" t="str">
        <f t="shared" si="159"/>
        <v/>
      </c>
      <c r="AS175" t="str">
        <f t="shared" si="160"/>
        <v/>
      </c>
      <c r="AT175" t="str">
        <f t="shared" si="161"/>
        <v/>
      </c>
      <c r="AU175" t="str">
        <f t="shared" si="162"/>
        <v/>
      </c>
      <c r="AV175" t="str">
        <f t="shared" si="163"/>
        <v/>
      </c>
      <c r="AW175" t="str">
        <f t="shared" si="164"/>
        <v/>
      </c>
      <c r="AX175" t="str">
        <f t="shared" si="165"/>
        <v/>
      </c>
      <c r="AY175" t="str">
        <f t="shared" si="166"/>
        <v/>
      </c>
      <c r="AZ175" t="str">
        <f t="shared" si="167"/>
        <v/>
      </c>
      <c r="BA175" t="str">
        <f t="shared" si="168"/>
        <v/>
      </c>
      <c r="BB175" t="str">
        <f t="shared" si="169"/>
        <v/>
      </c>
      <c r="BC175" t="str">
        <f t="shared" si="170"/>
        <v/>
      </c>
      <c r="BD175" t="str">
        <f t="shared" si="171"/>
        <v/>
      </c>
      <c r="BE175" t="str">
        <f t="shared" si="172"/>
        <v>Gazdasági számítások (, web)</v>
      </c>
      <c r="BF175" s="2">
        <v>912</v>
      </c>
      <c r="BG175" s="2">
        <v>4</v>
      </c>
      <c r="BH175" s="18">
        <f>VLOOKUP(BF175,segéd!$F$9:$G$41,2,FALSE)</f>
        <v>46277</v>
      </c>
      <c r="BI175" s="2" t="str">
        <f>VLOOKUP(BG175,segéd!$F$1:$G$7,2,FALSE)</f>
        <v>13.30-15.00</v>
      </c>
      <c r="BJ175" t="s">
        <v>130</v>
      </c>
      <c r="BK175" s="20" t="s">
        <v>36</v>
      </c>
      <c r="BL175" t="s">
        <v>395</v>
      </c>
      <c r="BM175" s="2">
        <v>202</v>
      </c>
      <c r="BO175" s="2" t="s">
        <v>117</v>
      </c>
      <c r="BP175" s="33" t="s">
        <v>729</v>
      </c>
      <c r="BQ175" s="2">
        <f t="shared" si="173"/>
        <v>11</v>
      </c>
      <c r="BR175" s="2">
        <f>IF(BM175="","",IFERROR(VLOOKUP(BJ175,segéd!T:U,2,FALSE),"x"))</f>
        <v>11</v>
      </c>
      <c r="BS175" s="2" t="str">
        <f>IF(BN175="","",IFERROR(VLOOKUP(BJ175,segéd!O:P,2,FALSE),"x"))</f>
        <v/>
      </c>
      <c r="BT175" s="2"/>
      <c r="BU175" s="2"/>
      <c r="BV175" s="2">
        <v>9</v>
      </c>
      <c r="BX175" s="2"/>
      <c r="CD175" s="19"/>
      <c r="CE175" s="19"/>
      <c r="CH175" s="19"/>
      <c r="CQ175" s="2"/>
      <c r="CR175" s="2"/>
    </row>
    <row r="176" spans="1:120" ht="15" customHeight="1" x14ac:dyDescent="0.3">
      <c r="A176" t="str">
        <f t="shared" si="116"/>
        <v>2149124</v>
      </c>
      <c r="B176" t="str">
        <f t="shared" si="117"/>
        <v>Gazdaságtörténet - Barócsi Zoltán (Tb.-ről web) 20</v>
      </c>
      <c r="C176" t="str">
        <f t="shared" si="118"/>
        <v>4019124</v>
      </c>
      <c r="D176" t="str">
        <f t="shared" si="119"/>
        <v>Gazdaságtörténet - Barócsi Zoltán (Tb.-ről web) 20</v>
      </c>
      <c r="E176" t="str">
        <f t="shared" si="120"/>
        <v>Barócsi Zoltán9124</v>
      </c>
      <c r="F176" t="str">
        <f t="shared" si="121"/>
        <v>Gazdaságtörténet (Tb. 401, Tb.-ről web)</v>
      </c>
      <c r="G176" t="str">
        <f t="shared" si="122"/>
        <v/>
      </c>
      <c r="H176" t="str">
        <f t="shared" si="123"/>
        <v/>
      </c>
      <c r="I176" t="str">
        <f t="shared" si="124"/>
        <v/>
      </c>
      <c r="J176" t="str">
        <f t="shared" si="125"/>
        <v/>
      </c>
      <c r="K176" t="str">
        <f t="shared" si="126"/>
        <v/>
      </c>
      <c r="L176" t="str">
        <f t="shared" si="127"/>
        <v/>
      </c>
      <c r="M176" t="str">
        <f t="shared" si="128"/>
        <v/>
      </c>
      <c r="N176" t="str">
        <f t="shared" si="129"/>
        <v/>
      </c>
      <c r="O176" t="str">
        <f t="shared" si="130"/>
        <v/>
      </c>
      <c r="P176" t="str">
        <f t="shared" si="131"/>
        <v/>
      </c>
      <c r="Q176" t="str">
        <f t="shared" si="132"/>
        <v/>
      </c>
      <c r="R176" t="str">
        <f t="shared" si="133"/>
        <v/>
      </c>
      <c r="S176" t="str">
        <f t="shared" si="134"/>
        <v/>
      </c>
      <c r="T176" t="str">
        <f t="shared" si="135"/>
        <v>9124</v>
      </c>
      <c r="U176" t="str">
        <f t="shared" si="136"/>
        <v>9124</v>
      </c>
      <c r="V176" t="str">
        <f t="shared" si="137"/>
        <v>9124</v>
      </c>
      <c r="W176" t="str">
        <f t="shared" si="138"/>
        <v>9124</v>
      </c>
      <c r="X176" t="str">
        <f t="shared" si="139"/>
        <v>9124</v>
      </c>
      <c r="Y176" t="str">
        <f t="shared" si="140"/>
        <v>9124</v>
      </c>
      <c r="Z176" t="str">
        <f t="shared" si="141"/>
        <v>9124</v>
      </c>
      <c r="AA176" t="str">
        <f t="shared" si="142"/>
        <v>Gazdaságtörténet (214, Tb.-ről web)</v>
      </c>
      <c r="AB176" t="str">
        <f t="shared" si="143"/>
        <v/>
      </c>
      <c r="AC176" t="str">
        <f t="shared" si="144"/>
        <v/>
      </c>
      <c r="AD176" t="str">
        <f t="shared" si="145"/>
        <v/>
      </c>
      <c r="AE176" t="str">
        <f t="shared" si="146"/>
        <v/>
      </c>
      <c r="AF176" t="str">
        <f t="shared" si="147"/>
        <v/>
      </c>
      <c r="AG176" t="str">
        <f t="shared" si="148"/>
        <v/>
      </c>
      <c r="AH176" t="str">
        <f t="shared" si="149"/>
        <v/>
      </c>
      <c r="AI176" t="str">
        <f t="shared" si="150"/>
        <v/>
      </c>
      <c r="AJ176" t="str">
        <f t="shared" si="151"/>
        <v/>
      </c>
      <c r="AK176" t="str">
        <f t="shared" si="152"/>
        <v/>
      </c>
      <c r="AL176" t="str">
        <f t="shared" si="153"/>
        <v/>
      </c>
      <c r="AM176" t="str">
        <f t="shared" si="154"/>
        <v/>
      </c>
      <c r="AN176" t="str">
        <f t="shared" si="155"/>
        <v>9124</v>
      </c>
      <c r="AO176" t="str">
        <f t="shared" si="156"/>
        <v>9124</v>
      </c>
      <c r="AP176" t="str">
        <f t="shared" si="157"/>
        <v>9124</v>
      </c>
      <c r="AQ176" t="str">
        <f t="shared" si="158"/>
        <v>9124</v>
      </c>
      <c r="AR176" t="str">
        <f t="shared" si="159"/>
        <v>9124</v>
      </c>
      <c r="AS176" t="str">
        <f t="shared" si="160"/>
        <v>9124</v>
      </c>
      <c r="AT176" t="str">
        <f t="shared" si="161"/>
        <v/>
      </c>
      <c r="AU176" t="str">
        <f t="shared" si="162"/>
        <v/>
      </c>
      <c r="AV176" t="str">
        <f t="shared" si="163"/>
        <v/>
      </c>
      <c r="AW176" t="str">
        <f t="shared" si="164"/>
        <v/>
      </c>
      <c r="AX176" t="str">
        <f t="shared" si="165"/>
        <v/>
      </c>
      <c r="AY176" t="str">
        <f t="shared" si="166"/>
        <v/>
      </c>
      <c r="AZ176" t="str">
        <f t="shared" si="167"/>
        <v/>
      </c>
      <c r="BA176" t="str">
        <f t="shared" si="168"/>
        <v/>
      </c>
      <c r="BB176" t="str">
        <f t="shared" si="169"/>
        <v/>
      </c>
      <c r="BC176" t="str">
        <f t="shared" si="170"/>
        <v/>
      </c>
      <c r="BD176" t="str">
        <f t="shared" si="171"/>
        <v/>
      </c>
      <c r="BE176" t="str">
        <f t="shared" si="172"/>
        <v>Gazdaságtörténet (401, Tb.-ről web)</v>
      </c>
      <c r="BF176" s="2">
        <v>912</v>
      </c>
      <c r="BG176" s="2">
        <v>4</v>
      </c>
      <c r="BH176" s="18">
        <f>VLOOKUP(BF176,segéd!$F$9:$G$41,2,FALSE)</f>
        <v>46277</v>
      </c>
      <c r="BI176" s="2" t="str">
        <f>VLOOKUP(BG176,segéd!$F$1:$G$7,2,FALSE)</f>
        <v>13.30-15.00</v>
      </c>
      <c r="BJ176" t="s">
        <v>197</v>
      </c>
      <c r="BK176" s="20" t="s">
        <v>35</v>
      </c>
      <c r="BL176" t="s">
        <v>192</v>
      </c>
      <c r="BM176" s="2">
        <v>214</v>
      </c>
      <c r="BN176" s="2">
        <v>401</v>
      </c>
      <c r="BO176" s="2" t="s">
        <v>119</v>
      </c>
      <c r="BP176" s="33" t="s">
        <v>646</v>
      </c>
      <c r="BQ176" s="2">
        <f t="shared" si="173"/>
        <v>40</v>
      </c>
      <c r="BR176" s="2">
        <f>IF(BM176="","",IFERROR(VLOOKUP(BJ176,segéd!T:U,2,FALSE),"x"))</f>
        <v>20</v>
      </c>
      <c r="BS176" s="2">
        <f>IF(BN176="","",IFERROR(VLOOKUP(BJ176,segéd!O:P,2,FALSE),"x"))</f>
        <v>20</v>
      </c>
      <c r="BU176" s="2"/>
      <c r="BV176" s="2"/>
      <c r="BX176" s="2"/>
      <c r="CG176" s="2">
        <v>3</v>
      </c>
      <c r="CH176" s="2">
        <v>3</v>
      </c>
      <c r="CI176" s="2">
        <v>3</v>
      </c>
      <c r="CJ176" s="2">
        <v>3</v>
      </c>
      <c r="CK176" s="2">
        <v>6</v>
      </c>
      <c r="CL176" s="2">
        <v>2</v>
      </c>
      <c r="CM176" s="2">
        <v>3</v>
      </c>
      <c r="CZ176" s="2">
        <v>1</v>
      </c>
      <c r="DA176" s="2">
        <v>3</v>
      </c>
      <c r="DB176" s="2">
        <v>4</v>
      </c>
      <c r="DC176" s="2">
        <v>1</v>
      </c>
      <c r="DD176" s="2">
        <v>1</v>
      </c>
      <c r="DE176" s="2">
        <v>3</v>
      </c>
    </row>
    <row r="177" spans="1:119" ht="15" customHeight="1" x14ac:dyDescent="0.3">
      <c r="A177" t="str">
        <f t="shared" si="116"/>
        <v>9124</v>
      </c>
      <c r="B177" t="str">
        <f t="shared" si="117"/>
        <v xml:space="preserve">Gépipari technológiák - Szamosi Barna (web) </v>
      </c>
      <c r="C177" t="str">
        <f t="shared" si="118"/>
        <v>4049124</v>
      </c>
      <c r="D177" t="str">
        <f t="shared" si="119"/>
        <v>Gépipari technológiák - Szamosi Barna (web) 4</v>
      </c>
      <c r="E177" t="str">
        <f t="shared" si="120"/>
        <v>Szamosi Barna9124</v>
      </c>
      <c r="F177" t="str">
        <f t="shared" si="121"/>
        <v>Gépipari technológiák (Tb. 404, web)</v>
      </c>
      <c r="G177" t="str">
        <f t="shared" si="122"/>
        <v/>
      </c>
      <c r="H177" t="str">
        <f t="shared" si="123"/>
        <v/>
      </c>
      <c r="I177" t="str">
        <f t="shared" si="124"/>
        <v/>
      </c>
      <c r="J177" t="str">
        <f t="shared" si="125"/>
        <v/>
      </c>
      <c r="K177" t="str">
        <f t="shared" si="126"/>
        <v/>
      </c>
      <c r="L177" t="str">
        <f t="shared" si="127"/>
        <v/>
      </c>
      <c r="M177" t="str">
        <f t="shared" si="128"/>
        <v/>
      </c>
      <c r="N177" t="str">
        <f t="shared" si="129"/>
        <v/>
      </c>
      <c r="O177" t="str">
        <f t="shared" si="130"/>
        <v/>
      </c>
      <c r="P177" t="str">
        <f t="shared" si="131"/>
        <v/>
      </c>
      <c r="Q177" t="str">
        <f t="shared" si="132"/>
        <v/>
      </c>
      <c r="R177" t="str">
        <f t="shared" si="133"/>
        <v/>
      </c>
      <c r="S177" t="str">
        <f t="shared" si="134"/>
        <v/>
      </c>
      <c r="T177" t="str">
        <f t="shared" si="135"/>
        <v/>
      </c>
      <c r="U177" t="str">
        <f t="shared" si="136"/>
        <v/>
      </c>
      <c r="V177" t="str">
        <f t="shared" si="137"/>
        <v/>
      </c>
      <c r="W177" t="str">
        <f t="shared" si="138"/>
        <v/>
      </c>
      <c r="X177" t="str">
        <f t="shared" si="139"/>
        <v/>
      </c>
      <c r="Y177" t="str">
        <f t="shared" si="140"/>
        <v/>
      </c>
      <c r="Z177" t="str">
        <f t="shared" si="141"/>
        <v/>
      </c>
      <c r="AA177" t="str">
        <f t="shared" si="142"/>
        <v>Gépipari technológiák (, web)</v>
      </c>
      <c r="AB177" t="str">
        <f t="shared" si="143"/>
        <v/>
      </c>
      <c r="AC177" t="str">
        <f t="shared" si="144"/>
        <v/>
      </c>
      <c r="AD177" t="str">
        <f t="shared" si="145"/>
        <v/>
      </c>
      <c r="AE177" t="str">
        <f t="shared" si="146"/>
        <v/>
      </c>
      <c r="AF177" t="str">
        <f t="shared" si="147"/>
        <v/>
      </c>
      <c r="AG177" t="str">
        <f t="shared" si="148"/>
        <v>9124</v>
      </c>
      <c r="AH177" t="str">
        <f t="shared" si="149"/>
        <v/>
      </c>
      <c r="AI177" t="str">
        <f t="shared" si="150"/>
        <v/>
      </c>
      <c r="AJ177" t="str">
        <f t="shared" si="151"/>
        <v/>
      </c>
      <c r="AK177" t="str">
        <f t="shared" si="152"/>
        <v/>
      </c>
      <c r="AL177" t="str">
        <f t="shared" si="153"/>
        <v/>
      </c>
      <c r="AM177" t="str">
        <f t="shared" si="154"/>
        <v>9124</v>
      </c>
      <c r="AN177" t="str">
        <f t="shared" si="155"/>
        <v/>
      </c>
      <c r="AO177" t="str">
        <f t="shared" si="156"/>
        <v/>
      </c>
      <c r="AP177" t="str">
        <f t="shared" si="157"/>
        <v/>
      </c>
      <c r="AQ177" t="str">
        <f t="shared" si="158"/>
        <v/>
      </c>
      <c r="AR177" t="str">
        <f t="shared" si="159"/>
        <v/>
      </c>
      <c r="AS177" t="str">
        <f t="shared" si="160"/>
        <v/>
      </c>
      <c r="AT177" t="str">
        <f t="shared" si="161"/>
        <v/>
      </c>
      <c r="AU177" t="str">
        <f t="shared" si="162"/>
        <v/>
      </c>
      <c r="AV177" t="str">
        <f t="shared" si="163"/>
        <v/>
      </c>
      <c r="AW177" t="str">
        <f t="shared" si="164"/>
        <v/>
      </c>
      <c r="AX177" t="str">
        <f t="shared" si="165"/>
        <v/>
      </c>
      <c r="AY177" t="str">
        <f t="shared" si="166"/>
        <v/>
      </c>
      <c r="AZ177" t="str">
        <f t="shared" si="167"/>
        <v/>
      </c>
      <c r="BA177" t="str">
        <f t="shared" si="168"/>
        <v/>
      </c>
      <c r="BB177" t="str">
        <f t="shared" si="169"/>
        <v/>
      </c>
      <c r="BC177" t="str">
        <f t="shared" si="170"/>
        <v/>
      </c>
      <c r="BD177" t="str">
        <f t="shared" si="171"/>
        <v/>
      </c>
      <c r="BE177" t="str">
        <f t="shared" si="172"/>
        <v>Gépipari technológiák (404, web)</v>
      </c>
      <c r="BF177" s="2">
        <v>912</v>
      </c>
      <c r="BG177" s="2">
        <v>4</v>
      </c>
      <c r="BH177" s="18">
        <f>VLOOKUP(BF177,segéd!$F$9:$G$41,2,FALSE)</f>
        <v>46277</v>
      </c>
      <c r="BI177" s="2" t="str">
        <f>VLOOKUP(BG177,segéd!$F$1:$G$7,2,FALSE)</f>
        <v>13.30-15.00</v>
      </c>
      <c r="BJ177" t="s">
        <v>202</v>
      </c>
      <c r="BK177" s="20" t="s">
        <v>318</v>
      </c>
      <c r="BL177" t="s">
        <v>190</v>
      </c>
      <c r="BM177" s="2"/>
      <c r="BN177" s="2">
        <v>404</v>
      </c>
      <c r="BO177" s="2" t="s">
        <v>117</v>
      </c>
      <c r="BP177" s="33" t="s">
        <v>647</v>
      </c>
      <c r="BQ177" s="2">
        <f t="shared" si="173"/>
        <v>4</v>
      </c>
      <c r="BR177" s="2" t="str">
        <f>IF(BM177="","",IFERROR(VLOOKUP(BJ177,segéd!T:U,2,FALSE),"x"))</f>
        <v/>
      </c>
      <c r="BS177" s="2">
        <f>IF(BN177="","",IFERROR(VLOOKUP(BJ177,segéd!O:P,2,FALSE),"x"))</f>
        <v>4</v>
      </c>
      <c r="BU177" s="2"/>
      <c r="BV177" s="2"/>
      <c r="CS177" s="2">
        <v>2</v>
      </c>
      <c r="CY177" s="2">
        <v>4</v>
      </c>
    </row>
    <row r="178" spans="1:119" ht="15" customHeight="1" x14ac:dyDescent="0.3">
      <c r="A178" t="str">
        <f t="shared" si="116"/>
        <v>2099124</v>
      </c>
      <c r="B178" t="str">
        <f t="shared" si="117"/>
        <v>Globalizáció - Köbli Ádám (Bp.-ről web) 43</v>
      </c>
      <c r="C178" t="str">
        <f t="shared" si="118"/>
        <v>2169124</v>
      </c>
      <c r="D178" t="str">
        <f t="shared" si="119"/>
        <v>Globalizáció - Köbli Ádám (Bp.-ről web) 29</v>
      </c>
      <c r="E178" t="str">
        <f t="shared" si="120"/>
        <v>Köbli Ádám9124</v>
      </c>
      <c r="F178" t="str">
        <f t="shared" si="121"/>
        <v>Globalizáció (Bp. 209, Bp.-ről web)</v>
      </c>
      <c r="G178" t="str">
        <f t="shared" si="122"/>
        <v/>
      </c>
      <c r="H178" t="str">
        <f t="shared" si="123"/>
        <v/>
      </c>
      <c r="I178" t="str">
        <f t="shared" si="124"/>
        <v/>
      </c>
      <c r="J178" t="str">
        <f t="shared" si="125"/>
        <v/>
      </c>
      <c r="K178" t="str">
        <f t="shared" si="126"/>
        <v/>
      </c>
      <c r="L178" t="str">
        <f t="shared" si="127"/>
        <v/>
      </c>
      <c r="M178" t="str">
        <f t="shared" si="128"/>
        <v/>
      </c>
      <c r="N178" t="str">
        <f t="shared" si="129"/>
        <v/>
      </c>
      <c r="O178" t="str">
        <f t="shared" si="130"/>
        <v/>
      </c>
      <c r="P178" t="str">
        <f t="shared" si="131"/>
        <v/>
      </c>
      <c r="Q178" t="str">
        <f t="shared" si="132"/>
        <v/>
      </c>
      <c r="R178" t="str">
        <f t="shared" si="133"/>
        <v/>
      </c>
      <c r="S178" t="str">
        <f t="shared" si="134"/>
        <v/>
      </c>
      <c r="T178" t="str">
        <f t="shared" si="135"/>
        <v>9124</v>
      </c>
      <c r="U178" t="str">
        <f t="shared" si="136"/>
        <v>9124</v>
      </c>
      <c r="V178" t="str">
        <f t="shared" si="137"/>
        <v>9124</v>
      </c>
      <c r="W178" t="str">
        <f t="shared" si="138"/>
        <v>9124</v>
      </c>
      <c r="X178" t="str">
        <f t="shared" si="139"/>
        <v>9124</v>
      </c>
      <c r="Y178" t="str">
        <f t="shared" si="140"/>
        <v>9124</v>
      </c>
      <c r="Z178" t="str">
        <f t="shared" si="141"/>
        <v>9124</v>
      </c>
      <c r="AA178" t="str">
        <f t="shared" si="142"/>
        <v>Globalizáció (209, Bp.-ről web)</v>
      </c>
      <c r="AB178" t="str">
        <f t="shared" si="143"/>
        <v/>
      </c>
      <c r="AC178" t="str">
        <f t="shared" si="144"/>
        <v/>
      </c>
      <c r="AD178" t="str">
        <f t="shared" si="145"/>
        <v/>
      </c>
      <c r="AE178" t="str">
        <f t="shared" si="146"/>
        <v/>
      </c>
      <c r="AF178" t="str">
        <f t="shared" si="147"/>
        <v/>
      </c>
      <c r="AG178" t="str">
        <f t="shared" si="148"/>
        <v/>
      </c>
      <c r="AH178" t="str">
        <f t="shared" si="149"/>
        <v/>
      </c>
      <c r="AI178" t="str">
        <f t="shared" si="150"/>
        <v/>
      </c>
      <c r="AJ178" t="str">
        <f t="shared" si="151"/>
        <v/>
      </c>
      <c r="AK178" t="str">
        <f t="shared" si="152"/>
        <v/>
      </c>
      <c r="AL178" t="str">
        <f t="shared" si="153"/>
        <v/>
      </c>
      <c r="AM178" t="str">
        <f t="shared" si="154"/>
        <v/>
      </c>
      <c r="AN178" t="str">
        <f t="shared" si="155"/>
        <v>9124</v>
      </c>
      <c r="AO178" t="str">
        <f t="shared" si="156"/>
        <v>9124</v>
      </c>
      <c r="AP178" t="str">
        <f t="shared" si="157"/>
        <v>9124</v>
      </c>
      <c r="AQ178" t="str">
        <f t="shared" si="158"/>
        <v>9124</v>
      </c>
      <c r="AR178" t="str">
        <f t="shared" si="159"/>
        <v>9124</v>
      </c>
      <c r="AS178" t="str">
        <f t="shared" si="160"/>
        <v>9124</v>
      </c>
      <c r="AT178" t="str">
        <f t="shared" si="161"/>
        <v/>
      </c>
      <c r="AU178" t="str">
        <f t="shared" si="162"/>
        <v/>
      </c>
      <c r="AV178" t="str">
        <f t="shared" si="163"/>
        <v/>
      </c>
      <c r="AW178" t="str">
        <f t="shared" si="164"/>
        <v/>
      </c>
      <c r="AX178" t="str">
        <f t="shared" si="165"/>
        <v/>
      </c>
      <c r="AY178" t="str">
        <f t="shared" si="166"/>
        <v/>
      </c>
      <c r="AZ178" t="str">
        <f t="shared" si="167"/>
        <v/>
      </c>
      <c r="BA178" t="str">
        <f t="shared" si="168"/>
        <v/>
      </c>
      <c r="BB178" t="str">
        <f t="shared" si="169"/>
        <v/>
      </c>
      <c r="BC178" t="str">
        <f t="shared" si="170"/>
        <v/>
      </c>
      <c r="BD178" t="str">
        <f t="shared" si="171"/>
        <v/>
      </c>
      <c r="BE178" t="str">
        <f t="shared" si="172"/>
        <v>Globalizáció (216, Bp.-ről web)</v>
      </c>
      <c r="BF178" s="2">
        <v>912</v>
      </c>
      <c r="BG178" s="2">
        <v>4</v>
      </c>
      <c r="BH178" s="18">
        <f>VLOOKUP(BF178,segéd!$F$9:$G$41,2,FALSE)</f>
        <v>46277</v>
      </c>
      <c r="BI178" s="2" t="str">
        <f>VLOOKUP(BG178,segéd!$F$1:$G$7,2,FALSE)</f>
        <v>13.30-15.00</v>
      </c>
      <c r="BJ178" t="s">
        <v>97</v>
      </c>
      <c r="BK178" s="20" t="s">
        <v>133</v>
      </c>
      <c r="BL178" t="s">
        <v>192</v>
      </c>
      <c r="BM178" s="2">
        <v>209</v>
      </c>
      <c r="BN178" s="2">
        <v>216</v>
      </c>
      <c r="BO178" s="2" t="s">
        <v>118</v>
      </c>
      <c r="BP178" s="33" t="s">
        <v>648</v>
      </c>
      <c r="BQ178" s="2">
        <f t="shared" si="173"/>
        <v>72</v>
      </c>
      <c r="BR178" s="2">
        <f>IF(BM178="","",IFERROR(VLOOKUP(BJ178,segéd!T:U,2,FALSE),"x"))</f>
        <v>43</v>
      </c>
      <c r="BS178" s="2">
        <f>IF(BN178="","",IFERROR(VLOOKUP(BJ178,segéd!O:P,2,FALSE),"x"))</f>
        <v>29</v>
      </c>
      <c r="BU178" s="2"/>
      <c r="BV178" s="2"/>
      <c r="BX178" s="2"/>
      <c r="CG178" s="2">
        <v>3</v>
      </c>
      <c r="CH178" s="2">
        <v>3</v>
      </c>
      <c r="CI178" s="2">
        <v>4</v>
      </c>
      <c r="CJ178" s="2">
        <v>3</v>
      </c>
      <c r="CK178" s="2">
        <v>7</v>
      </c>
      <c r="CL178" s="2">
        <v>2</v>
      </c>
      <c r="CM178" s="2">
        <v>3</v>
      </c>
      <c r="CZ178" s="2">
        <v>2</v>
      </c>
      <c r="DA178" s="2">
        <v>4</v>
      </c>
      <c r="DB178" s="2">
        <v>4</v>
      </c>
      <c r="DC178" s="2">
        <v>2</v>
      </c>
      <c r="DD178" s="2">
        <v>1</v>
      </c>
      <c r="DE178" s="2">
        <v>3</v>
      </c>
    </row>
    <row r="179" spans="1:119" ht="15" customHeight="1" x14ac:dyDescent="0.3">
      <c r="A179" t="str">
        <f t="shared" si="116"/>
        <v>9124</v>
      </c>
      <c r="B179" t="str">
        <f t="shared" si="117"/>
        <v xml:space="preserve">Hegesztéstechnológia - Palotai Péter (web) </v>
      </c>
      <c r="C179" t="str">
        <f t="shared" si="118"/>
        <v>4029124</v>
      </c>
      <c r="D179" t="str">
        <f t="shared" si="119"/>
        <v>Hegesztéstechnológia - Palotai Péter (web) 6</v>
      </c>
      <c r="E179" t="str">
        <f t="shared" si="120"/>
        <v>Palotai Péter9124</v>
      </c>
      <c r="F179" t="str">
        <f t="shared" si="121"/>
        <v>Hegesztéstechnológia (Tb. 402, web)</v>
      </c>
      <c r="G179" t="str">
        <f t="shared" si="122"/>
        <v/>
      </c>
      <c r="H179" t="str">
        <f t="shared" si="123"/>
        <v/>
      </c>
      <c r="I179" t="str">
        <f t="shared" si="124"/>
        <v/>
      </c>
      <c r="J179" t="str">
        <f t="shared" si="125"/>
        <v/>
      </c>
      <c r="K179" t="str">
        <f t="shared" si="126"/>
        <v/>
      </c>
      <c r="L179" t="str">
        <f t="shared" si="127"/>
        <v/>
      </c>
      <c r="M179" t="str">
        <f t="shared" si="128"/>
        <v/>
      </c>
      <c r="N179" t="str">
        <f t="shared" si="129"/>
        <v/>
      </c>
      <c r="O179" t="str">
        <f t="shared" si="130"/>
        <v/>
      </c>
      <c r="P179" t="str">
        <f t="shared" si="131"/>
        <v/>
      </c>
      <c r="Q179" t="str">
        <f t="shared" si="132"/>
        <v/>
      </c>
      <c r="R179" t="str">
        <f t="shared" si="133"/>
        <v/>
      </c>
      <c r="S179" t="str">
        <f t="shared" si="134"/>
        <v/>
      </c>
      <c r="T179" t="str">
        <f t="shared" si="135"/>
        <v/>
      </c>
      <c r="U179" t="str">
        <f t="shared" si="136"/>
        <v/>
      </c>
      <c r="V179" t="str">
        <f t="shared" si="137"/>
        <v/>
      </c>
      <c r="W179" t="str">
        <f t="shared" si="138"/>
        <v/>
      </c>
      <c r="X179" t="str">
        <f t="shared" si="139"/>
        <v/>
      </c>
      <c r="Y179" t="str">
        <f t="shared" si="140"/>
        <v/>
      </c>
      <c r="Z179" t="str">
        <f t="shared" si="141"/>
        <v/>
      </c>
      <c r="AA179" t="str">
        <f t="shared" si="142"/>
        <v>Hegesztéstechnológia (, web)</v>
      </c>
      <c r="AB179" t="str">
        <f t="shared" si="143"/>
        <v/>
      </c>
      <c r="AC179" t="str">
        <f t="shared" si="144"/>
        <v/>
      </c>
      <c r="AD179" t="str">
        <f t="shared" si="145"/>
        <v/>
      </c>
      <c r="AE179" t="str">
        <f t="shared" si="146"/>
        <v/>
      </c>
      <c r="AF179" t="str">
        <f t="shared" si="147"/>
        <v/>
      </c>
      <c r="AG179" t="str">
        <f t="shared" si="148"/>
        <v/>
      </c>
      <c r="AH179" t="str">
        <f t="shared" si="149"/>
        <v/>
      </c>
      <c r="AI179" t="str">
        <f t="shared" si="150"/>
        <v/>
      </c>
      <c r="AJ179" t="str">
        <f t="shared" si="151"/>
        <v/>
      </c>
      <c r="AK179" t="str">
        <f t="shared" si="152"/>
        <v/>
      </c>
      <c r="AL179" t="str">
        <f t="shared" si="153"/>
        <v/>
      </c>
      <c r="AM179" t="str">
        <f t="shared" si="154"/>
        <v/>
      </c>
      <c r="AN179" t="str">
        <f t="shared" si="155"/>
        <v/>
      </c>
      <c r="AO179" t="str">
        <f t="shared" si="156"/>
        <v/>
      </c>
      <c r="AP179" t="str">
        <f t="shared" si="157"/>
        <v/>
      </c>
      <c r="AQ179" t="str">
        <f t="shared" si="158"/>
        <v/>
      </c>
      <c r="AR179" t="str">
        <f t="shared" si="159"/>
        <v/>
      </c>
      <c r="AS179" t="str">
        <f t="shared" si="160"/>
        <v/>
      </c>
      <c r="AT179" t="str">
        <f t="shared" si="161"/>
        <v/>
      </c>
      <c r="AU179" t="str">
        <f t="shared" si="162"/>
        <v/>
      </c>
      <c r="AV179" t="str">
        <f t="shared" si="163"/>
        <v/>
      </c>
      <c r="AW179" t="str">
        <f t="shared" si="164"/>
        <v/>
      </c>
      <c r="AX179" t="str">
        <f t="shared" si="165"/>
        <v/>
      </c>
      <c r="AY179" t="str">
        <f t="shared" si="166"/>
        <v/>
      </c>
      <c r="AZ179" t="str">
        <f t="shared" si="167"/>
        <v/>
      </c>
      <c r="BA179" t="str">
        <f t="shared" si="168"/>
        <v/>
      </c>
      <c r="BB179" t="str">
        <f t="shared" si="169"/>
        <v/>
      </c>
      <c r="BC179" t="str">
        <f t="shared" si="170"/>
        <v>9124</v>
      </c>
      <c r="BD179" t="str">
        <f t="shared" si="171"/>
        <v/>
      </c>
      <c r="BE179" t="str">
        <f t="shared" si="172"/>
        <v>Hegesztéstechnológia (402, web)</v>
      </c>
      <c r="BF179" s="2">
        <v>912</v>
      </c>
      <c r="BG179" s="2">
        <v>4</v>
      </c>
      <c r="BH179" s="18">
        <f>VLOOKUP(BF179,segéd!$F$9:$G$41,2,FALSE)</f>
        <v>46277</v>
      </c>
      <c r="BI179" s="2" t="str">
        <f>VLOOKUP(BG179,segéd!$F$1:$G$7,2,FALSE)</f>
        <v>13.30-15.00</v>
      </c>
      <c r="BJ179" t="s">
        <v>544</v>
      </c>
      <c r="BK179" s="20" t="s">
        <v>309</v>
      </c>
      <c r="BL179" t="s">
        <v>191</v>
      </c>
      <c r="BM179" s="2"/>
      <c r="BN179" s="2">
        <v>402</v>
      </c>
      <c r="BO179" s="2" t="s">
        <v>117</v>
      </c>
      <c r="BP179" s="33" t="s">
        <v>610</v>
      </c>
      <c r="BQ179" s="2">
        <f t="shared" si="173"/>
        <v>6</v>
      </c>
      <c r="BR179" s="2" t="str">
        <f>IF(BM179="","",IFERROR(VLOOKUP(BJ179,segéd!T:U,2,FALSE),"x"))</f>
        <v/>
      </c>
      <c r="BS179" s="2">
        <f>IF(BN179="","",IFERROR(VLOOKUP(BJ179,segéd!O:P,2,FALSE),"x"))</f>
        <v>6</v>
      </c>
      <c r="BU179" s="2"/>
      <c r="BV179" s="2"/>
      <c r="DO179" s="2">
        <v>5</v>
      </c>
    </row>
    <row r="180" spans="1:119" ht="15" customHeight="1" x14ac:dyDescent="0.3">
      <c r="A180" t="str">
        <f t="shared" si="116"/>
        <v>2059124</v>
      </c>
      <c r="B180" t="str">
        <f t="shared" si="117"/>
        <v>Integrált marketingkomm. - Duga Zsófia (web) 7</v>
      </c>
      <c r="C180" t="str">
        <f t="shared" si="118"/>
        <v>9124</v>
      </c>
      <c r="D180" t="str">
        <f t="shared" si="119"/>
        <v xml:space="preserve">Integrált marketingkomm. - Duga Zsófia (web) </v>
      </c>
      <c r="E180" t="str">
        <f t="shared" si="120"/>
        <v>Duga Zsófia9124</v>
      </c>
      <c r="F180" t="str">
        <f t="shared" si="121"/>
        <v>Integrált marketingkomm. (Bp. 205, web)</v>
      </c>
      <c r="G180" t="str">
        <f t="shared" si="122"/>
        <v/>
      </c>
      <c r="H180" t="str">
        <f t="shared" si="123"/>
        <v/>
      </c>
      <c r="I180" t="str">
        <f t="shared" si="124"/>
        <v/>
      </c>
      <c r="J180" t="str">
        <f t="shared" si="125"/>
        <v>9124</v>
      </c>
      <c r="K180" t="str">
        <f t="shared" si="126"/>
        <v/>
      </c>
      <c r="L180" t="str">
        <f t="shared" si="127"/>
        <v/>
      </c>
      <c r="M180" t="str">
        <f t="shared" si="128"/>
        <v/>
      </c>
      <c r="N180" t="str">
        <f t="shared" si="129"/>
        <v/>
      </c>
      <c r="O180" t="str">
        <f t="shared" si="130"/>
        <v/>
      </c>
      <c r="P180" t="str">
        <f t="shared" si="131"/>
        <v/>
      </c>
      <c r="Q180" t="str">
        <f t="shared" si="132"/>
        <v>9124</v>
      </c>
      <c r="R180" t="str">
        <f t="shared" si="133"/>
        <v/>
      </c>
      <c r="S180" t="str">
        <f t="shared" si="134"/>
        <v/>
      </c>
      <c r="T180" t="str">
        <f t="shared" si="135"/>
        <v/>
      </c>
      <c r="U180" t="str">
        <f t="shared" si="136"/>
        <v/>
      </c>
      <c r="V180" t="str">
        <f t="shared" si="137"/>
        <v/>
      </c>
      <c r="W180" t="str">
        <f t="shared" si="138"/>
        <v/>
      </c>
      <c r="X180" t="str">
        <f t="shared" si="139"/>
        <v/>
      </c>
      <c r="Y180" t="str">
        <f t="shared" si="140"/>
        <v/>
      </c>
      <c r="Z180" t="str">
        <f t="shared" si="141"/>
        <v/>
      </c>
      <c r="AA180" t="str">
        <f t="shared" si="142"/>
        <v>Integrált marketingkomm. (205, web)</v>
      </c>
      <c r="AB180" t="str">
        <f t="shared" si="143"/>
        <v/>
      </c>
      <c r="AC180" t="str">
        <f t="shared" si="144"/>
        <v/>
      </c>
      <c r="AD180" t="str">
        <f t="shared" si="145"/>
        <v/>
      </c>
      <c r="AE180" t="str">
        <f t="shared" si="146"/>
        <v/>
      </c>
      <c r="AF180" t="str">
        <f t="shared" si="147"/>
        <v/>
      </c>
      <c r="AG180" t="str">
        <f t="shared" si="148"/>
        <v/>
      </c>
      <c r="AH180" t="str">
        <f t="shared" si="149"/>
        <v/>
      </c>
      <c r="AI180" t="str">
        <f t="shared" si="150"/>
        <v/>
      </c>
      <c r="AJ180" t="str">
        <f t="shared" si="151"/>
        <v/>
      </c>
      <c r="AK180" t="str">
        <f t="shared" si="152"/>
        <v/>
      </c>
      <c r="AL180" t="str">
        <f t="shared" si="153"/>
        <v/>
      </c>
      <c r="AM180" t="str">
        <f t="shared" si="154"/>
        <v/>
      </c>
      <c r="AN180" t="str">
        <f t="shared" si="155"/>
        <v/>
      </c>
      <c r="AO180" t="str">
        <f t="shared" si="156"/>
        <v/>
      </c>
      <c r="AP180" t="str">
        <f t="shared" si="157"/>
        <v/>
      </c>
      <c r="AQ180" t="str">
        <f t="shared" si="158"/>
        <v/>
      </c>
      <c r="AR180" t="str">
        <f t="shared" si="159"/>
        <v/>
      </c>
      <c r="AS180" t="str">
        <f t="shared" si="160"/>
        <v/>
      </c>
      <c r="AT180" t="str">
        <f t="shared" si="161"/>
        <v/>
      </c>
      <c r="AU180" t="str">
        <f t="shared" si="162"/>
        <v/>
      </c>
      <c r="AV180" t="str">
        <f t="shared" si="163"/>
        <v/>
      </c>
      <c r="AW180" t="str">
        <f t="shared" si="164"/>
        <v/>
      </c>
      <c r="AX180" t="str">
        <f t="shared" si="165"/>
        <v/>
      </c>
      <c r="AY180" t="str">
        <f t="shared" si="166"/>
        <v/>
      </c>
      <c r="AZ180" t="str">
        <f t="shared" si="167"/>
        <v/>
      </c>
      <c r="BA180" t="str">
        <f t="shared" si="168"/>
        <v/>
      </c>
      <c r="BB180" t="str">
        <f t="shared" si="169"/>
        <v/>
      </c>
      <c r="BC180" t="str">
        <f t="shared" si="170"/>
        <v/>
      </c>
      <c r="BD180" t="str">
        <f t="shared" si="171"/>
        <v/>
      </c>
      <c r="BE180" t="str">
        <f t="shared" si="172"/>
        <v>Integrált marketingkomm. (, web)</v>
      </c>
      <c r="BF180" s="2">
        <v>912</v>
      </c>
      <c r="BG180" s="2">
        <v>4</v>
      </c>
      <c r="BH180" s="18">
        <f>VLOOKUP(BF180,segéd!$F$9:$G$41,2,FALSE)</f>
        <v>46277</v>
      </c>
      <c r="BI180" s="2" t="str">
        <f>VLOOKUP(BG180,segéd!$F$1:$G$7,2,FALSE)</f>
        <v>13.30-15.00</v>
      </c>
      <c r="BJ180" t="s">
        <v>100</v>
      </c>
      <c r="BK180" s="20" t="s">
        <v>120</v>
      </c>
      <c r="BL180" t="s">
        <v>206</v>
      </c>
      <c r="BM180" s="2">
        <v>205</v>
      </c>
      <c r="BO180" s="2" t="s">
        <v>117</v>
      </c>
      <c r="BP180" s="33" t="s">
        <v>649</v>
      </c>
      <c r="BQ180" s="2">
        <f t="shared" si="173"/>
        <v>7</v>
      </c>
      <c r="BR180" s="2">
        <f>IF(BM180="","",IFERROR(VLOOKUP(BJ180,segéd!T:U,2,FALSE),"x"))</f>
        <v>7</v>
      </c>
      <c r="BS180" s="2" t="str">
        <f>IF(BN180="","",IFERROR(VLOOKUP(BJ180,segéd!O:P,2,FALSE),"x"))</f>
        <v/>
      </c>
      <c r="BU180" s="2"/>
      <c r="BV180" s="2"/>
      <c r="BW180" s="2">
        <v>7</v>
      </c>
      <c r="CD180" s="2">
        <v>5</v>
      </c>
      <c r="CJ180" s="19"/>
      <c r="CK180" s="19"/>
      <c r="DC180" s="19"/>
      <c r="DD180" s="19"/>
      <c r="DE180" s="19"/>
      <c r="DF180" s="19"/>
      <c r="DI180" s="19"/>
      <c r="DL180" s="19"/>
    </row>
    <row r="181" spans="1:119" ht="15" customHeight="1" x14ac:dyDescent="0.3">
      <c r="A181" t="str">
        <f t="shared" si="116"/>
        <v>2019124</v>
      </c>
      <c r="B181" t="str">
        <f t="shared" si="117"/>
        <v>Közgazdaságtan I. - Tóth Zsuzsanna (web) 120</v>
      </c>
      <c r="C181" t="str">
        <f t="shared" si="118"/>
        <v>9124</v>
      </c>
      <c r="D181" t="str">
        <f t="shared" si="119"/>
        <v xml:space="preserve">Közgazdaságtan I. - Tóth Zsuzsanna (web) </v>
      </c>
      <c r="E181" t="str">
        <f t="shared" si="120"/>
        <v>Tóth Zsuzsanna9124</v>
      </c>
      <c r="F181" t="str">
        <f t="shared" si="121"/>
        <v>Közgazdaságtan I. (Bp. 201, web)</v>
      </c>
      <c r="G181" t="str">
        <f t="shared" si="122"/>
        <v>9124</v>
      </c>
      <c r="H181" t="str">
        <f t="shared" si="123"/>
        <v>9124</v>
      </c>
      <c r="I181" t="str">
        <f t="shared" si="124"/>
        <v/>
      </c>
      <c r="J181" t="str">
        <f t="shared" si="125"/>
        <v/>
      </c>
      <c r="K181" t="str">
        <f t="shared" si="126"/>
        <v/>
      </c>
      <c r="L181" t="str">
        <f t="shared" si="127"/>
        <v/>
      </c>
      <c r="M181" t="str">
        <f t="shared" si="128"/>
        <v/>
      </c>
      <c r="N181" t="str">
        <f t="shared" si="129"/>
        <v/>
      </c>
      <c r="O181" t="str">
        <f t="shared" si="130"/>
        <v/>
      </c>
      <c r="P181" t="str">
        <f t="shared" si="131"/>
        <v/>
      </c>
      <c r="Q181" t="str">
        <f t="shared" si="132"/>
        <v/>
      </c>
      <c r="R181" t="str">
        <f t="shared" si="133"/>
        <v/>
      </c>
      <c r="S181" t="str">
        <f t="shared" si="134"/>
        <v/>
      </c>
      <c r="T181" t="str">
        <f t="shared" si="135"/>
        <v/>
      </c>
      <c r="U181" t="str">
        <f t="shared" si="136"/>
        <v/>
      </c>
      <c r="V181" t="str">
        <f t="shared" si="137"/>
        <v/>
      </c>
      <c r="W181" t="str">
        <f t="shared" si="138"/>
        <v/>
      </c>
      <c r="X181" t="str">
        <f t="shared" si="139"/>
        <v/>
      </c>
      <c r="Y181" t="str">
        <f t="shared" si="140"/>
        <v/>
      </c>
      <c r="Z181" t="str">
        <f t="shared" si="141"/>
        <v/>
      </c>
      <c r="AA181" t="str">
        <f t="shared" si="142"/>
        <v>Közgazdaságtan I. (201, web)</v>
      </c>
      <c r="AB181" t="str">
        <f t="shared" si="143"/>
        <v/>
      </c>
      <c r="AC181" t="str">
        <f t="shared" si="144"/>
        <v/>
      </c>
      <c r="AD181" t="str">
        <f t="shared" si="145"/>
        <v/>
      </c>
      <c r="AE181" t="str">
        <f t="shared" si="146"/>
        <v/>
      </c>
      <c r="AF181" t="str">
        <f t="shared" si="147"/>
        <v/>
      </c>
      <c r="AG181" t="str">
        <f t="shared" si="148"/>
        <v/>
      </c>
      <c r="AH181" t="str">
        <f t="shared" si="149"/>
        <v/>
      </c>
      <c r="AI181" t="str">
        <f t="shared" si="150"/>
        <v/>
      </c>
      <c r="AJ181" t="str">
        <f t="shared" si="151"/>
        <v/>
      </c>
      <c r="AK181" t="str">
        <f t="shared" si="152"/>
        <v/>
      </c>
      <c r="AL181" t="str">
        <f t="shared" si="153"/>
        <v/>
      </c>
      <c r="AM181" t="str">
        <f t="shared" si="154"/>
        <v/>
      </c>
      <c r="AN181" t="str">
        <f t="shared" si="155"/>
        <v/>
      </c>
      <c r="AO181" t="str">
        <f t="shared" si="156"/>
        <v/>
      </c>
      <c r="AP181" t="str">
        <f t="shared" si="157"/>
        <v/>
      </c>
      <c r="AQ181" t="str">
        <f t="shared" si="158"/>
        <v/>
      </c>
      <c r="AR181" t="str">
        <f t="shared" si="159"/>
        <v/>
      </c>
      <c r="AS181" t="str">
        <f t="shared" si="160"/>
        <v/>
      </c>
      <c r="AT181" t="str">
        <f t="shared" si="161"/>
        <v/>
      </c>
      <c r="AU181" t="str">
        <f t="shared" si="162"/>
        <v/>
      </c>
      <c r="AV181" t="str">
        <f t="shared" si="163"/>
        <v/>
      </c>
      <c r="AW181" t="str">
        <f t="shared" si="164"/>
        <v/>
      </c>
      <c r="AX181" t="str">
        <f t="shared" si="165"/>
        <v/>
      </c>
      <c r="AY181" t="str">
        <f t="shared" si="166"/>
        <v/>
      </c>
      <c r="AZ181" t="str">
        <f t="shared" si="167"/>
        <v/>
      </c>
      <c r="BA181" t="str">
        <f t="shared" si="168"/>
        <v/>
      </c>
      <c r="BB181" t="str">
        <f t="shared" si="169"/>
        <v/>
      </c>
      <c r="BC181" t="str">
        <f t="shared" si="170"/>
        <v/>
      </c>
      <c r="BD181" t="str">
        <f t="shared" si="171"/>
        <v/>
      </c>
      <c r="BE181" t="str">
        <f t="shared" si="172"/>
        <v>Közgazdaságtan I. (, web)</v>
      </c>
      <c r="BF181" s="2">
        <v>912</v>
      </c>
      <c r="BG181" s="2">
        <v>4</v>
      </c>
      <c r="BH181" s="18">
        <f>VLOOKUP(BF181,segéd!$F$9:$G$41,2,FALSE)</f>
        <v>46277</v>
      </c>
      <c r="BI181" s="2" t="str">
        <f>VLOOKUP(BG181,segéd!$F$1:$G$7,2,FALSE)</f>
        <v>13.30-15.00</v>
      </c>
      <c r="BJ181" t="s">
        <v>25</v>
      </c>
      <c r="BK181" s="20" t="s">
        <v>530</v>
      </c>
      <c r="BL181" t="s">
        <v>194</v>
      </c>
      <c r="BM181" s="2">
        <v>201</v>
      </c>
      <c r="BO181" s="2" t="s">
        <v>117</v>
      </c>
      <c r="BP181" s="33" t="s">
        <v>650</v>
      </c>
      <c r="BQ181" s="2">
        <f t="shared" si="173"/>
        <v>120</v>
      </c>
      <c r="BR181" s="2">
        <f>IF(BM181="","",IFERROR(VLOOKUP(BJ181,segéd!T:U,2,FALSE),"x"))</f>
        <v>120</v>
      </c>
      <c r="BS181" s="2" t="str">
        <f>IF(BN181="","",IFERROR(VLOOKUP(BJ181,segéd!O:P,2,FALSE),"x"))</f>
        <v/>
      </c>
      <c r="BT181" s="2">
        <v>67</v>
      </c>
      <c r="BU181" s="2">
        <v>18</v>
      </c>
      <c r="BV181" s="2"/>
      <c r="BX181" s="2"/>
      <c r="CJ181" s="19"/>
      <c r="CK181" s="19"/>
      <c r="CQ181" s="2"/>
      <c r="CR181" s="2"/>
    </row>
    <row r="182" spans="1:119" ht="15" customHeight="1" x14ac:dyDescent="0.3">
      <c r="A182" t="str">
        <f t="shared" si="116"/>
        <v>9124</v>
      </c>
      <c r="B182" t="str">
        <f t="shared" si="117"/>
        <v xml:space="preserve">Marketing - Várnai Ibolya (web) </v>
      </c>
      <c r="C182" t="str">
        <f t="shared" si="118"/>
        <v>2159124</v>
      </c>
      <c r="D182" t="str">
        <f t="shared" si="119"/>
        <v>Marketing - Várnai Ibolya (web) 81</v>
      </c>
      <c r="E182" t="str">
        <f t="shared" si="120"/>
        <v>Várnai Ibolya9124</v>
      </c>
      <c r="F182" t="str">
        <f t="shared" si="121"/>
        <v>Marketing (Tb. 215, web)</v>
      </c>
      <c r="G182" t="str">
        <f t="shared" si="122"/>
        <v/>
      </c>
      <c r="H182" t="str">
        <f t="shared" si="123"/>
        <v/>
      </c>
      <c r="I182" t="str">
        <f t="shared" si="124"/>
        <v/>
      </c>
      <c r="J182" t="str">
        <f t="shared" si="125"/>
        <v/>
      </c>
      <c r="K182" t="str">
        <f t="shared" si="126"/>
        <v/>
      </c>
      <c r="L182" t="str">
        <f t="shared" si="127"/>
        <v/>
      </c>
      <c r="M182" t="str">
        <f t="shared" si="128"/>
        <v/>
      </c>
      <c r="N182" t="str">
        <f t="shared" si="129"/>
        <v/>
      </c>
      <c r="O182" t="str">
        <f t="shared" si="130"/>
        <v/>
      </c>
      <c r="P182" t="str">
        <f t="shared" si="131"/>
        <v/>
      </c>
      <c r="Q182" t="str">
        <f t="shared" si="132"/>
        <v/>
      </c>
      <c r="R182" t="str">
        <f t="shared" si="133"/>
        <v/>
      </c>
      <c r="S182" t="str">
        <f t="shared" si="134"/>
        <v/>
      </c>
      <c r="T182" t="str">
        <f t="shared" si="135"/>
        <v/>
      </c>
      <c r="U182" t="str">
        <f t="shared" si="136"/>
        <v/>
      </c>
      <c r="V182" t="str">
        <f t="shared" si="137"/>
        <v/>
      </c>
      <c r="W182" t="str">
        <f t="shared" si="138"/>
        <v/>
      </c>
      <c r="X182" t="str">
        <f t="shared" si="139"/>
        <v/>
      </c>
      <c r="Y182" t="str">
        <f t="shared" si="140"/>
        <v/>
      </c>
      <c r="Z182" t="str">
        <f t="shared" si="141"/>
        <v/>
      </c>
      <c r="AA182" t="str">
        <f t="shared" si="142"/>
        <v>Marketing (, web)</v>
      </c>
      <c r="AB182" t="str">
        <f t="shared" si="143"/>
        <v>9124</v>
      </c>
      <c r="AC182" t="str">
        <f t="shared" si="144"/>
        <v>9124</v>
      </c>
      <c r="AD182" t="str">
        <f t="shared" si="145"/>
        <v/>
      </c>
      <c r="AE182" t="str">
        <f t="shared" si="146"/>
        <v/>
      </c>
      <c r="AF182" t="str">
        <f t="shared" si="147"/>
        <v/>
      </c>
      <c r="AG182" t="str">
        <f t="shared" si="148"/>
        <v/>
      </c>
      <c r="AH182" t="str">
        <f t="shared" si="149"/>
        <v/>
      </c>
      <c r="AI182" t="str">
        <f t="shared" si="150"/>
        <v/>
      </c>
      <c r="AJ182" t="str">
        <f t="shared" si="151"/>
        <v/>
      </c>
      <c r="AK182" t="str">
        <f t="shared" si="152"/>
        <v/>
      </c>
      <c r="AL182" t="str">
        <f t="shared" si="153"/>
        <v/>
      </c>
      <c r="AM182" t="str">
        <f t="shared" si="154"/>
        <v/>
      </c>
      <c r="AN182" t="str">
        <f t="shared" si="155"/>
        <v/>
      </c>
      <c r="AO182" t="str">
        <f t="shared" si="156"/>
        <v/>
      </c>
      <c r="AP182" t="str">
        <f t="shared" si="157"/>
        <v/>
      </c>
      <c r="AQ182" t="str">
        <f t="shared" si="158"/>
        <v/>
      </c>
      <c r="AR182" t="str">
        <f t="shared" si="159"/>
        <v/>
      </c>
      <c r="AS182" t="str">
        <f t="shared" si="160"/>
        <v/>
      </c>
      <c r="AT182" t="str">
        <f t="shared" si="161"/>
        <v/>
      </c>
      <c r="AU182" t="str">
        <f t="shared" si="162"/>
        <v/>
      </c>
      <c r="AV182" t="str">
        <f t="shared" si="163"/>
        <v/>
      </c>
      <c r="AW182" t="str">
        <f t="shared" si="164"/>
        <v/>
      </c>
      <c r="AX182" t="str">
        <f t="shared" si="165"/>
        <v/>
      </c>
      <c r="AY182" t="str">
        <f t="shared" si="166"/>
        <v/>
      </c>
      <c r="AZ182" t="str">
        <f t="shared" si="167"/>
        <v/>
      </c>
      <c r="BA182" t="str">
        <f t="shared" si="168"/>
        <v/>
      </c>
      <c r="BB182" t="str">
        <f t="shared" si="169"/>
        <v/>
      </c>
      <c r="BC182" t="str">
        <f t="shared" si="170"/>
        <v/>
      </c>
      <c r="BD182" t="str">
        <f t="shared" si="171"/>
        <v/>
      </c>
      <c r="BE182" t="str">
        <f t="shared" si="172"/>
        <v>Marketing (215, web)</v>
      </c>
      <c r="BF182" s="2">
        <v>912</v>
      </c>
      <c r="BG182" s="2">
        <v>4</v>
      </c>
      <c r="BH182" s="18">
        <f>VLOOKUP(BF182,segéd!$F$9:$G$41,2,FALSE)</f>
        <v>46277</v>
      </c>
      <c r="BI182" s="2" t="str">
        <f>VLOOKUP(BG182,segéd!$F$1:$G$7,2,FALSE)</f>
        <v>13.30-15.00</v>
      </c>
      <c r="BJ182" t="s">
        <v>371</v>
      </c>
      <c r="BK182" s="20" t="s">
        <v>308</v>
      </c>
      <c r="BL182" t="s">
        <v>191</v>
      </c>
      <c r="BM182" s="2"/>
      <c r="BN182" s="2">
        <v>215</v>
      </c>
      <c r="BO182" s="2" t="s">
        <v>117</v>
      </c>
      <c r="BP182" s="33" t="s">
        <v>620</v>
      </c>
      <c r="BQ182" s="2">
        <f t="shared" si="173"/>
        <v>81</v>
      </c>
      <c r="BR182" s="2" t="str">
        <f>IF(BM182="","",IFERROR(VLOOKUP(BJ182,segéd!T:U,2,FALSE),"x"))</f>
        <v/>
      </c>
      <c r="BS182" s="2">
        <f>IF(BN182="","",IFERROR(VLOOKUP(BJ182,segéd!O:P,2,FALSE),"x"))</f>
        <v>81</v>
      </c>
      <c r="BT182" s="2"/>
      <c r="BU182" s="2"/>
      <c r="BV182" s="2"/>
      <c r="BX182" s="2"/>
      <c r="CN182" s="2">
        <v>53</v>
      </c>
      <c r="CO182" s="2">
        <v>6</v>
      </c>
      <c r="CQ182" s="2"/>
      <c r="CR182" s="2"/>
    </row>
    <row r="183" spans="1:119" ht="15" customHeight="1" x14ac:dyDescent="0.3">
      <c r="A183" t="str">
        <f t="shared" si="116"/>
        <v>9124</v>
      </c>
      <c r="B183" t="str">
        <f t="shared" si="117"/>
        <v xml:space="preserve">Matematika III. - Kovács Gergely (web) </v>
      </c>
      <c r="C183" t="str">
        <f t="shared" si="118"/>
        <v>2149124</v>
      </c>
      <c r="D183" t="str">
        <f t="shared" si="119"/>
        <v>Matematika III. - Kovács Gergely (web) 41</v>
      </c>
      <c r="E183" t="str">
        <f t="shared" si="120"/>
        <v>Kovács Gergely9124</v>
      </c>
      <c r="F183" t="str">
        <f t="shared" si="121"/>
        <v>Matematika III. (Tb. 214, web)</v>
      </c>
      <c r="G183" t="str">
        <f t="shared" si="122"/>
        <v/>
      </c>
      <c r="H183" t="str">
        <f t="shared" si="123"/>
        <v/>
      </c>
      <c r="I183" t="str">
        <f t="shared" si="124"/>
        <v/>
      </c>
      <c r="J183" t="str">
        <f t="shared" si="125"/>
        <v/>
      </c>
      <c r="K183" t="str">
        <f t="shared" si="126"/>
        <v/>
      </c>
      <c r="L183" t="str">
        <f t="shared" si="127"/>
        <v/>
      </c>
      <c r="M183" t="str">
        <f t="shared" si="128"/>
        <v/>
      </c>
      <c r="N183" t="str">
        <f t="shared" si="129"/>
        <v/>
      </c>
      <c r="O183" t="str">
        <f t="shared" si="130"/>
        <v/>
      </c>
      <c r="P183" t="str">
        <f t="shared" si="131"/>
        <v/>
      </c>
      <c r="Q183" t="str">
        <f t="shared" si="132"/>
        <v/>
      </c>
      <c r="R183" t="str">
        <f t="shared" si="133"/>
        <v/>
      </c>
      <c r="S183" t="str">
        <f t="shared" si="134"/>
        <v/>
      </c>
      <c r="T183" t="str">
        <f t="shared" si="135"/>
        <v/>
      </c>
      <c r="U183" t="str">
        <f t="shared" si="136"/>
        <v/>
      </c>
      <c r="V183" t="str">
        <f t="shared" si="137"/>
        <v/>
      </c>
      <c r="W183" t="str">
        <f t="shared" si="138"/>
        <v/>
      </c>
      <c r="X183" t="str">
        <f t="shared" si="139"/>
        <v/>
      </c>
      <c r="Y183" t="str">
        <f t="shared" si="140"/>
        <v/>
      </c>
      <c r="Z183" t="str">
        <f t="shared" si="141"/>
        <v/>
      </c>
      <c r="AA183" t="str">
        <f t="shared" si="142"/>
        <v>Matematika III. (, web)</v>
      </c>
      <c r="AB183" t="str">
        <f t="shared" si="143"/>
        <v/>
      </c>
      <c r="AC183" t="str">
        <f t="shared" si="144"/>
        <v/>
      </c>
      <c r="AD183" t="str">
        <f t="shared" si="145"/>
        <v/>
      </c>
      <c r="AE183" t="str">
        <f t="shared" si="146"/>
        <v/>
      </c>
      <c r="AF183" t="str">
        <f t="shared" si="147"/>
        <v/>
      </c>
      <c r="AG183" t="str">
        <f t="shared" si="148"/>
        <v/>
      </c>
      <c r="AH183" t="str">
        <f t="shared" si="149"/>
        <v/>
      </c>
      <c r="AI183" t="str">
        <f t="shared" si="150"/>
        <v/>
      </c>
      <c r="AJ183" t="str">
        <f t="shared" si="151"/>
        <v/>
      </c>
      <c r="AK183" t="str">
        <f t="shared" si="152"/>
        <v>9124</v>
      </c>
      <c r="AL183" t="str">
        <f t="shared" si="153"/>
        <v/>
      </c>
      <c r="AM183" t="str">
        <f t="shared" si="154"/>
        <v/>
      </c>
      <c r="AN183" t="str">
        <f t="shared" si="155"/>
        <v/>
      </c>
      <c r="AO183" t="str">
        <f t="shared" si="156"/>
        <v/>
      </c>
      <c r="AP183" t="str">
        <f t="shared" si="157"/>
        <v/>
      </c>
      <c r="AQ183" t="str">
        <f t="shared" si="158"/>
        <v/>
      </c>
      <c r="AR183" t="str">
        <f t="shared" si="159"/>
        <v/>
      </c>
      <c r="AS183" t="str">
        <f t="shared" si="160"/>
        <v/>
      </c>
      <c r="AT183" t="str">
        <f t="shared" si="161"/>
        <v/>
      </c>
      <c r="AU183" t="str">
        <f t="shared" si="162"/>
        <v/>
      </c>
      <c r="AV183" t="str">
        <f t="shared" si="163"/>
        <v/>
      </c>
      <c r="AW183" t="str">
        <f t="shared" si="164"/>
        <v/>
      </c>
      <c r="AX183" t="str">
        <f t="shared" si="165"/>
        <v/>
      </c>
      <c r="AY183" t="str">
        <f t="shared" si="166"/>
        <v/>
      </c>
      <c r="AZ183" t="str">
        <f t="shared" si="167"/>
        <v/>
      </c>
      <c r="BA183" t="str">
        <f t="shared" si="168"/>
        <v/>
      </c>
      <c r="BB183" t="str">
        <f t="shared" si="169"/>
        <v/>
      </c>
      <c r="BC183" t="str">
        <f t="shared" si="170"/>
        <v/>
      </c>
      <c r="BD183" t="str">
        <f t="shared" si="171"/>
        <v/>
      </c>
      <c r="BE183" t="str">
        <f t="shared" si="172"/>
        <v>Matematika III. (214, web)</v>
      </c>
      <c r="BF183" s="2">
        <v>912</v>
      </c>
      <c r="BG183" s="2">
        <v>4</v>
      </c>
      <c r="BH183" s="18">
        <f>VLOOKUP(BF183,segéd!$F$9:$G$41,2,FALSE)</f>
        <v>46277</v>
      </c>
      <c r="BI183" s="2" t="str">
        <f>VLOOKUP(BG183,segéd!$F$1:$G$7,2,FALSE)</f>
        <v>13.30-15.00</v>
      </c>
      <c r="BJ183" t="s">
        <v>232</v>
      </c>
      <c r="BK183" s="20" t="s">
        <v>9</v>
      </c>
      <c r="BL183" t="s">
        <v>191</v>
      </c>
      <c r="BM183" s="2"/>
      <c r="BN183" s="2">
        <v>214</v>
      </c>
      <c r="BO183" s="2" t="s">
        <v>117</v>
      </c>
      <c r="BP183" s="33" t="s">
        <v>592</v>
      </c>
      <c r="BQ183" s="2">
        <f t="shared" si="173"/>
        <v>41</v>
      </c>
      <c r="BR183" s="2" t="str">
        <f>IF(BM183="","",IFERROR(VLOOKUP(BJ183,segéd!T:U,2,FALSE),"x"))</f>
        <v/>
      </c>
      <c r="BS183" s="2">
        <f>IF(BN183="","",IFERROR(VLOOKUP(BJ183,segéd!O:P,2,FALSE),"x"))</f>
        <v>41</v>
      </c>
      <c r="BU183" s="2"/>
      <c r="BV183" s="2"/>
      <c r="BX183" s="2"/>
      <c r="CW183" s="2">
        <v>37</v>
      </c>
    </row>
    <row r="184" spans="1:119" ht="15" customHeight="1" x14ac:dyDescent="0.3">
      <c r="A184" t="str">
        <f t="shared" si="116"/>
        <v>9124</v>
      </c>
      <c r="B184" t="str">
        <f t="shared" si="117"/>
        <v xml:space="preserve">Mechanika alapjai - Szentgyörgyiné Gyöngyösi Éva (web) </v>
      </c>
      <c r="C184" t="str">
        <f t="shared" si="118"/>
        <v>5019124</v>
      </c>
      <c r="D184" t="str">
        <f t="shared" si="119"/>
        <v>Mechanika alapjai - Szentgyörgyiné Gyöngyösi Éva (web) 148</v>
      </c>
      <c r="E184" t="str">
        <f t="shared" si="120"/>
        <v>Szentgyörgyiné Gyöngyösi Éva9124</v>
      </c>
      <c r="F184" t="str">
        <f t="shared" si="121"/>
        <v>Mechanika alapjai (Tb. 501, web)</v>
      </c>
      <c r="G184" t="str">
        <f t="shared" si="122"/>
        <v/>
      </c>
      <c r="H184" t="str">
        <f t="shared" si="123"/>
        <v/>
      </c>
      <c r="I184" t="str">
        <f t="shared" si="124"/>
        <v/>
      </c>
      <c r="J184" t="str">
        <f t="shared" si="125"/>
        <v/>
      </c>
      <c r="K184" t="str">
        <f t="shared" si="126"/>
        <v/>
      </c>
      <c r="L184" t="str">
        <f t="shared" si="127"/>
        <v/>
      </c>
      <c r="M184" t="str">
        <f t="shared" si="128"/>
        <v/>
      </c>
      <c r="N184" t="str">
        <f t="shared" si="129"/>
        <v/>
      </c>
      <c r="O184" t="str">
        <f t="shared" si="130"/>
        <v/>
      </c>
      <c r="P184" t="str">
        <f t="shared" si="131"/>
        <v/>
      </c>
      <c r="Q184" t="str">
        <f t="shared" si="132"/>
        <v/>
      </c>
      <c r="R184" t="str">
        <f t="shared" si="133"/>
        <v/>
      </c>
      <c r="S184" t="str">
        <f t="shared" si="134"/>
        <v/>
      </c>
      <c r="T184" t="str">
        <f t="shared" si="135"/>
        <v/>
      </c>
      <c r="U184" t="str">
        <f t="shared" si="136"/>
        <v/>
      </c>
      <c r="V184" t="str">
        <f t="shared" si="137"/>
        <v/>
      </c>
      <c r="W184" t="str">
        <f t="shared" si="138"/>
        <v/>
      </c>
      <c r="X184" t="str">
        <f t="shared" si="139"/>
        <v/>
      </c>
      <c r="Y184" t="str">
        <f t="shared" si="140"/>
        <v/>
      </c>
      <c r="Z184" t="str">
        <f t="shared" si="141"/>
        <v/>
      </c>
      <c r="AA184" t="str">
        <f t="shared" si="142"/>
        <v>Mechanika alapjai (, web)</v>
      </c>
      <c r="AB184" t="str">
        <f t="shared" si="143"/>
        <v/>
      </c>
      <c r="AC184" t="str">
        <f t="shared" si="144"/>
        <v/>
      </c>
      <c r="AD184" t="str">
        <f t="shared" si="145"/>
        <v>9124</v>
      </c>
      <c r="AE184" t="str">
        <f t="shared" si="146"/>
        <v>9124</v>
      </c>
      <c r="AF184" t="str">
        <f t="shared" si="147"/>
        <v>9124</v>
      </c>
      <c r="AG184" t="str">
        <f t="shared" si="148"/>
        <v/>
      </c>
      <c r="AH184" t="str">
        <f t="shared" si="149"/>
        <v/>
      </c>
      <c r="AI184" t="str">
        <f t="shared" si="150"/>
        <v/>
      </c>
      <c r="AJ184" t="str">
        <f t="shared" si="151"/>
        <v/>
      </c>
      <c r="AK184" t="str">
        <f t="shared" si="152"/>
        <v/>
      </c>
      <c r="AL184" t="str">
        <f t="shared" si="153"/>
        <v/>
      </c>
      <c r="AM184" t="str">
        <f t="shared" si="154"/>
        <v/>
      </c>
      <c r="AN184" t="str">
        <f t="shared" si="155"/>
        <v/>
      </c>
      <c r="AO184" t="str">
        <f t="shared" si="156"/>
        <v/>
      </c>
      <c r="AP184" t="str">
        <f t="shared" si="157"/>
        <v/>
      </c>
      <c r="AQ184" t="str">
        <f t="shared" si="158"/>
        <v/>
      </c>
      <c r="AR184" t="str">
        <f t="shared" si="159"/>
        <v/>
      </c>
      <c r="AS184" t="str">
        <f t="shared" si="160"/>
        <v/>
      </c>
      <c r="AT184" t="str">
        <f t="shared" si="161"/>
        <v/>
      </c>
      <c r="AU184" t="str">
        <f t="shared" si="162"/>
        <v/>
      </c>
      <c r="AV184" t="str">
        <f t="shared" si="163"/>
        <v/>
      </c>
      <c r="AW184" t="str">
        <f t="shared" si="164"/>
        <v/>
      </c>
      <c r="AX184" t="str">
        <f t="shared" si="165"/>
        <v/>
      </c>
      <c r="AY184" t="str">
        <f t="shared" si="166"/>
        <v/>
      </c>
      <c r="AZ184" t="str">
        <f t="shared" si="167"/>
        <v/>
      </c>
      <c r="BA184" t="str">
        <f t="shared" si="168"/>
        <v/>
      </c>
      <c r="BB184" t="str">
        <f t="shared" si="169"/>
        <v/>
      </c>
      <c r="BC184" t="str">
        <f t="shared" si="170"/>
        <v/>
      </c>
      <c r="BD184" t="str">
        <f t="shared" si="171"/>
        <v/>
      </c>
      <c r="BE184" t="str">
        <f t="shared" si="172"/>
        <v>Mechanika alapjai (501, web)</v>
      </c>
      <c r="BF184" s="2">
        <v>912</v>
      </c>
      <c r="BG184" s="2">
        <v>4</v>
      </c>
      <c r="BH184" s="18">
        <f>VLOOKUP(BF184,segéd!$F$9:$G$41,2,FALSE)</f>
        <v>46277</v>
      </c>
      <c r="BI184" s="2" t="str">
        <f>VLOOKUP(BG184,segéd!$F$1:$G$7,2,FALSE)</f>
        <v>13.30-15.00</v>
      </c>
      <c r="BJ184" t="s">
        <v>131</v>
      </c>
      <c r="BK184" s="20" t="s">
        <v>320</v>
      </c>
      <c r="BL184" t="s">
        <v>193</v>
      </c>
      <c r="BM184" s="2"/>
      <c r="BN184" s="2">
        <v>501</v>
      </c>
      <c r="BO184" s="2" t="s">
        <v>117</v>
      </c>
      <c r="BP184" s="33" t="s">
        <v>624</v>
      </c>
      <c r="BQ184" s="2">
        <f t="shared" si="173"/>
        <v>148</v>
      </c>
      <c r="BR184" s="2" t="str">
        <f>IF(BM184="","",IFERROR(VLOOKUP(BJ184,segéd!T:U,2,FALSE),"x"))</f>
        <v/>
      </c>
      <c r="BS184" s="2">
        <f>IF(BN184="","",IFERROR(VLOOKUP(BJ184,segéd!O:P,2,FALSE),"x"))</f>
        <v>148</v>
      </c>
      <c r="BT184" s="2"/>
      <c r="BU184" s="2"/>
      <c r="BV184" s="2"/>
      <c r="BX184" s="2"/>
      <c r="CP184" s="2">
        <v>8</v>
      </c>
      <c r="CQ184" s="2">
        <v>74</v>
      </c>
      <c r="CR184" s="2">
        <v>48</v>
      </c>
    </row>
    <row r="185" spans="1:119" ht="15" customHeight="1" x14ac:dyDescent="0.3">
      <c r="A185" t="str">
        <f t="shared" si="116"/>
        <v>9124</v>
      </c>
      <c r="B185" t="str">
        <f t="shared" si="117"/>
        <v xml:space="preserve">Mechatronikai rendszerek I. - Vavra Gábor (web) </v>
      </c>
      <c r="C185" t="str">
        <f t="shared" si="118"/>
        <v>2129124</v>
      </c>
      <c r="D185" t="str">
        <f t="shared" si="119"/>
        <v>Mechatronikai rendszerek I. - Vavra Gábor (web) 68</v>
      </c>
      <c r="E185" t="str">
        <f t="shared" si="120"/>
        <v>Vavra Gábor9124</v>
      </c>
      <c r="F185" t="str">
        <f t="shared" si="121"/>
        <v>Mechatronikai rendszerek I. (Tb. 212, web)</v>
      </c>
      <c r="G185" t="str">
        <f t="shared" si="122"/>
        <v/>
      </c>
      <c r="H185" t="str">
        <f t="shared" si="123"/>
        <v/>
      </c>
      <c r="I185" t="str">
        <f t="shared" si="124"/>
        <v/>
      </c>
      <c r="J185" t="str">
        <f t="shared" si="125"/>
        <v/>
      </c>
      <c r="K185" t="str">
        <f t="shared" si="126"/>
        <v/>
      </c>
      <c r="L185" t="str">
        <f t="shared" si="127"/>
        <v/>
      </c>
      <c r="M185" t="str">
        <f t="shared" si="128"/>
        <v/>
      </c>
      <c r="N185" t="str">
        <f t="shared" si="129"/>
        <v/>
      </c>
      <c r="O185" t="str">
        <f t="shared" si="130"/>
        <v/>
      </c>
      <c r="P185" t="str">
        <f t="shared" si="131"/>
        <v/>
      </c>
      <c r="Q185" t="str">
        <f t="shared" si="132"/>
        <v/>
      </c>
      <c r="R185" t="str">
        <f t="shared" si="133"/>
        <v/>
      </c>
      <c r="S185" t="str">
        <f t="shared" si="134"/>
        <v/>
      </c>
      <c r="T185" t="str">
        <f t="shared" si="135"/>
        <v/>
      </c>
      <c r="U185" t="str">
        <f t="shared" si="136"/>
        <v/>
      </c>
      <c r="V185" t="str">
        <f t="shared" si="137"/>
        <v/>
      </c>
      <c r="W185" t="str">
        <f t="shared" si="138"/>
        <v/>
      </c>
      <c r="X185" t="str">
        <f t="shared" si="139"/>
        <v/>
      </c>
      <c r="Y185" t="str">
        <f t="shared" si="140"/>
        <v/>
      </c>
      <c r="Z185" t="str">
        <f t="shared" si="141"/>
        <v/>
      </c>
      <c r="AA185" t="str">
        <f t="shared" si="142"/>
        <v>Mechatronikai rendszerek I. (, web)</v>
      </c>
      <c r="AB185" t="str">
        <f t="shared" si="143"/>
        <v/>
      </c>
      <c r="AC185" t="str">
        <f t="shared" si="144"/>
        <v/>
      </c>
      <c r="AD185" t="str">
        <f t="shared" si="145"/>
        <v/>
      </c>
      <c r="AE185" t="str">
        <f t="shared" si="146"/>
        <v/>
      </c>
      <c r="AF185" t="str">
        <f t="shared" si="147"/>
        <v/>
      </c>
      <c r="AG185" t="str">
        <f t="shared" si="148"/>
        <v/>
      </c>
      <c r="AH185" t="str">
        <f t="shared" si="149"/>
        <v/>
      </c>
      <c r="AI185" t="str">
        <f t="shared" si="150"/>
        <v/>
      </c>
      <c r="AJ185" t="str">
        <f t="shared" si="151"/>
        <v/>
      </c>
      <c r="AK185" t="str">
        <f t="shared" si="152"/>
        <v/>
      </c>
      <c r="AL185" t="str">
        <f t="shared" si="153"/>
        <v/>
      </c>
      <c r="AM185" t="str">
        <f t="shared" si="154"/>
        <v/>
      </c>
      <c r="AN185" t="str">
        <f t="shared" si="155"/>
        <v/>
      </c>
      <c r="AO185" t="str">
        <f t="shared" si="156"/>
        <v/>
      </c>
      <c r="AP185" t="str">
        <f t="shared" si="157"/>
        <v/>
      </c>
      <c r="AQ185" t="str">
        <f t="shared" si="158"/>
        <v/>
      </c>
      <c r="AR185" t="str">
        <f t="shared" si="159"/>
        <v/>
      </c>
      <c r="AS185" t="str">
        <f t="shared" si="160"/>
        <v/>
      </c>
      <c r="AT185" t="str">
        <f t="shared" si="161"/>
        <v/>
      </c>
      <c r="AU185" t="str">
        <f t="shared" si="162"/>
        <v/>
      </c>
      <c r="AV185" t="str">
        <f t="shared" si="163"/>
        <v/>
      </c>
      <c r="AW185" t="str">
        <f t="shared" si="164"/>
        <v>9124</v>
      </c>
      <c r="AX185" t="str">
        <f t="shared" si="165"/>
        <v>9124</v>
      </c>
      <c r="AY185" t="str">
        <f t="shared" si="166"/>
        <v/>
      </c>
      <c r="AZ185" t="str">
        <f t="shared" si="167"/>
        <v/>
      </c>
      <c r="BA185" t="str">
        <f t="shared" si="168"/>
        <v/>
      </c>
      <c r="BB185" t="str">
        <f t="shared" si="169"/>
        <v/>
      </c>
      <c r="BC185" t="str">
        <f t="shared" si="170"/>
        <v/>
      </c>
      <c r="BD185" t="str">
        <f t="shared" si="171"/>
        <v/>
      </c>
      <c r="BE185" t="str">
        <f t="shared" si="172"/>
        <v>Mechatronikai rendszerek I. (212, web)</v>
      </c>
      <c r="BF185" s="2">
        <v>912</v>
      </c>
      <c r="BG185" s="2">
        <v>4</v>
      </c>
      <c r="BH185" s="18">
        <f>VLOOKUP(BF185,segéd!$F$9:$G$41,2,FALSE)</f>
        <v>46277</v>
      </c>
      <c r="BI185" s="2" t="str">
        <f>VLOOKUP(BG185,segéd!$F$1:$G$7,2,FALSE)</f>
        <v>13.30-15.00</v>
      </c>
      <c r="BJ185" t="s">
        <v>112</v>
      </c>
      <c r="BK185" s="20" t="s">
        <v>419</v>
      </c>
      <c r="BL185" t="s">
        <v>191</v>
      </c>
      <c r="BM185" s="2"/>
      <c r="BN185" s="2">
        <v>212</v>
      </c>
      <c r="BO185" s="2" t="s">
        <v>117</v>
      </c>
      <c r="BP185" s="33" t="s">
        <v>613</v>
      </c>
      <c r="BQ185" s="2">
        <f t="shared" si="173"/>
        <v>68</v>
      </c>
      <c r="BR185" s="2" t="str">
        <f>IF(BM185="","",IFERROR(VLOOKUP(BJ185,segéd!T:U,2,FALSE),"x"))</f>
        <v/>
      </c>
      <c r="BS185" s="2">
        <f>IF(BN185="","",IFERROR(VLOOKUP(BJ185,segéd!O:P,2,FALSE),"x"))</f>
        <v>68</v>
      </c>
      <c r="BU185" s="2"/>
      <c r="BV185" s="2"/>
      <c r="DI185" s="2">
        <v>14</v>
      </c>
      <c r="DJ185" s="2">
        <v>44</v>
      </c>
    </row>
    <row r="186" spans="1:119" ht="15" customHeight="1" x14ac:dyDescent="0.3">
      <c r="A186" t="str">
        <f t="shared" si="116"/>
        <v>9124</v>
      </c>
      <c r="B186" t="str">
        <f t="shared" si="117"/>
        <v xml:space="preserve">Megújuló energiaforrások - Molnárné Dőry Zsófia (web) </v>
      </c>
      <c r="C186" t="str">
        <f t="shared" si="118"/>
        <v>2179124</v>
      </c>
      <c r="D186" t="str">
        <f t="shared" si="119"/>
        <v>Megújuló energiaforrások - Molnárné Dőry Zsófia (web) 25</v>
      </c>
      <c r="E186" t="str">
        <f t="shared" si="120"/>
        <v>Molnárné Dőry Zsófia9124</v>
      </c>
      <c r="F186" t="str">
        <f t="shared" si="121"/>
        <v>Megújuló energiaforrások (Tb. 217, web)</v>
      </c>
      <c r="G186" t="str">
        <f t="shared" si="122"/>
        <v/>
      </c>
      <c r="H186" t="str">
        <f t="shared" si="123"/>
        <v/>
      </c>
      <c r="I186" t="str">
        <f t="shared" si="124"/>
        <v/>
      </c>
      <c r="J186" t="str">
        <f t="shared" si="125"/>
        <v/>
      </c>
      <c r="K186" t="str">
        <f t="shared" si="126"/>
        <v/>
      </c>
      <c r="L186" t="str">
        <f t="shared" si="127"/>
        <v/>
      </c>
      <c r="M186" t="str">
        <f t="shared" si="128"/>
        <v/>
      </c>
      <c r="N186" t="str">
        <f t="shared" si="129"/>
        <v/>
      </c>
      <c r="O186" t="str">
        <f t="shared" si="130"/>
        <v/>
      </c>
      <c r="P186" t="str">
        <f t="shared" si="131"/>
        <v/>
      </c>
      <c r="Q186" t="str">
        <f t="shared" si="132"/>
        <v/>
      </c>
      <c r="R186" t="str">
        <f t="shared" si="133"/>
        <v/>
      </c>
      <c r="S186" t="str">
        <f t="shared" si="134"/>
        <v/>
      </c>
      <c r="T186" t="str">
        <f t="shared" si="135"/>
        <v/>
      </c>
      <c r="U186" t="str">
        <f t="shared" si="136"/>
        <v/>
      </c>
      <c r="V186" t="str">
        <f t="shared" si="137"/>
        <v/>
      </c>
      <c r="W186" t="str">
        <f t="shared" si="138"/>
        <v/>
      </c>
      <c r="X186" t="str">
        <f t="shared" si="139"/>
        <v/>
      </c>
      <c r="Y186" t="str">
        <f t="shared" si="140"/>
        <v/>
      </c>
      <c r="Z186" t="str">
        <f t="shared" si="141"/>
        <v/>
      </c>
      <c r="AA186" t="str">
        <f t="shared" si="142"/>
        <v>Megújuló energiaforrások (, web)</v>
      </c>
      <c r="AB186" t="str">
        <f t="shared" si="143"/>
        <v/>
      </c>
      <c r="AC186" t="str">
        <f t="shared" si="144"/>
        <v/>
      </c>
      <c r="AD186" t="str">
        <f t="shared" si="145"/>
        <v/>
      </c>
      <c r="AE186" t="str">
        <f t="shared" si="146"/>
        <v/>
      </c>
      <c r="AF186" t="str">
        <f t="shared" si="147"/>
        <v/>
      </c>
      <c r="AG186" t="str">
        <f t="shared" si="148"/>
        <v/>
      </c>
      <c r="AH186" t="str">
        <f t="shared" si="149"/>
        <v/>
      </c>
      <c r="AI186" t="str">
        <f t="shared" si="150"/>
        <v/>
      </c>
      <c r="AJ186" t="str">
        <f t="shared" si="151"/>
        <v/>
      </c>
      <c r="AK186" t="str">
        <f t="shared" si="152"/>
        <v/>
      </c>
      <c r="AL186" t="str">
        <f t="shared" si="153"/>
        <v/>
      </c>
      <c r="AM186" t="str">
        <f t="shared" si="154"/>
        <v/>
      </c>
      <c r="AN186" t="str">
        <f t="shared" si="155"/>
        <v/>
      </c>
      <c r="AO186" t="str">
        <f t="shared" si="156"/>
        <v/>
      </c>
      <c r="AP186" t="str">
        <f t="shared" si="157"/>
        <v/>
      </c>
      <c r="AQ186" t="str">
        <f t="shared" si="158"/>
        <v/>
      </c>
      <c r="AR186" t="str">
        <f t="shared" si="159"/>
        <v/>
      </c>
      <c r="AS186" t="str">
        <f t="shared" si="160"/>
        <v/>
      </c>
      <c r="AT186" t="str">
        <f t="shared" si="161"/>
        <v/>
      </c>
      <c r="AU186" t="str">
        <f t="shared" si="162"/>
        <v/>
      </c>
      <c r="AV186" t="str">
        <f t="shared" si="163"/>
        <v/>
      </c>
      <c r="AW186" t="str">
        <f t="shared" si="164"/>
        <v/>
      </c>
      <c r="AX186" t="str">
        <f t="shared" si="165"/>
        <v/>
      </c>
      <c r="AY186" t="str">
        <f t="shared" si="166"/>
        <v>9124</v>
      </c>
      <c r="AZ186" t="str">
        <f t="shared" si="167"/>
        <v>9124</v>
      </c>
      <c r="BA186" t="str">
        <f t="shared" si="168"/>
        <v>9124</v>
      </c>
      <c r="BB186" t="str">
        <f t="shared" si="169"/>
        <v/>
      </c>
      <c r="BC186" t="str">
        <f t="shared" si="170"/>
        <v/>
      </c>
      <c r="BD186" t="str">
        <f t="shared" si="171"/>
        <v/>
      </c>
      <c r="BE186" t="str">
        <f t="shared" si="172"/>
        <v>Megújuló energiaforrások (217, web)</v>
      </c>
      <c r="BF186" s="2">
        <v>912</v>
      </c>
      <c r="BG186" s="2">
        <v>4</v>
      </c>
      <c r="BH186" s="18">
        <f>VLOOKUP(BF186,segéd!$F$9:$G$41,2,FALSE)</f>
        <v>46277</v>
      </c>
      <c r="BI186" s="2" t="str">
        <f>VLOOKUP(BG186,segéd!$F$1:$G$7,2,FALSE)</f>
        <v>13.30-15.00</v>
      </c>
      <c r="BJ186" t="s">
        <v>108</v>
      </c>
      <c r="BK186" s="20" t="s">
        <v>219</v>
      </c>
      <c r="BL186" t="s">
        <v>191</v>
      </c>
      <c r="BM186" s="2"/>
      <c r="BN186" s="2">
        <v>217</v>
      </c>
      <c r="BO186" s="2" t="s">
        <v>117</v>
      </c>
      <c r="BP186" s="33" t="s">
        <v>604</v>
      </c>
      <c r="BQ186" s="2">
        <f t="shared" si="173"/>
        <v>25</v>
      </c>
      <c r="BR186" s="2" t="str">
        <f>IF(BM186="","",IFERROR(VLOOKUP(BJ186,segéd!T:U,2,FALSE),"x"))</f>
        <v/>
      </c>
      <c r="BS186" s="2">
        <f>IF(BN186="","",IFERROR(VLOOKUP(BJ186,segéd!O:P,2,FALSE),"x"))</f>
        <v>25</v>
      </c>
      <c r="BU186" s="2"/>
      <c r="BV186" s="2"/>
      <c r="DK186" s="2">
        <v>17</v>
      </c>
      <c r="DL186" s="2">
        <v>8</v>
      </c>
      <c r="DM186" s="2">
        <v>22</v>
      </c>
    </row>
    <row r="187" spans="1:119" ht="15" customHeight="1" x14ac:dyDescent="0.3">
      <c r="A187" t="str">
        <f t="shared" si="116"/>
        <v>9124</v>
      </c>
      <c r="B187" t="str">
        <f t="shared" si="117"/>
        <v xml:space="preserve">Statisztika II. - Brunner Zsuzsanna (gépterem, web) </v>
      </c>
      <c r="C187" t="str">
        <f t="shared" si="118"/>
        <v>6059124</v>
      </c>
      <c r="D187" t="str">
        <f t="shared" si="119"/>
        <v>Statisztika II. - Brunner Zsuzsanna (gépterem, web) 41</v>
      </c>
      <c r="E187" t="str">
        <f t="shared" si="120"/>
        <v>Brunner Zsuzsanna9124</v>
      </c>
      <c r="F187" t="str">
        <f t="shared" si="121"/>
        <v>Statisztika II. (Tb. 605, gépterem, web)</v>
      </c>
      <c r="G187" t="str">
        <f t="shared" si="122"/>
        <v/>
      </c>
      <c r="H187" t="str">
        <f t="shared" si="123"/>
        <v/>
      </c>
      <c r="I187" t="str">
        <f t="shared" si="124"/>
        <v/>
      </c>
      <c r="J187" t="str">
        <f t="shared" si="125"/>
        <v/>
      </c>
      <c r="K187" t="str">
        <f t="shared" si="126"/>
        <v/>
      </c>
      <c r="L187" t="str">
        <f t="shared" si="127"/>
        <v/>
      </c>
      <c r="M187" t="str">
        <f t="shared" si="128"/>
        <v/>
      </c>
      <c r="N187" t="str">
        <f t="shared" si="129"/>
        <v/>
      </c>
      <c r="O187" t="str">
        <f t="shared" si="130"/>
        <v/>
      </c>
      <c r="P187" t="str">
        <f t="shared" si="131"/>
        <v/>
      </c>
      <c r="Q187" t="str">
        <f t="shared" si="132"/>
        <v/>
      </c>
      <c r="R187" t="str">
        <f t="shared" si="133"/>
        <v/>
      </c>
      <c r="S187" t="str">
        <f t="shared" si="134"/>
        <v/>
      </c>
      <c r="T187" t="str">
        <f t="shared" si="135"/>
        <v/>
      </c>
      <c r="U187" t="str">
        <f t="shared" si="136"/>
        <v/>
      </c>
      <c r="V187" t="str">
        <f t="shared" si="137"/>
        <v/>
      </c>
      <c r="W187" t="str">
        <f t="shared" si="138"/>
        <v/>
      </c>
      <c r="X187" t="str">
        <f t="shared" si="139"/>
        <v/>
      </c>
      <c r="Y187" t="str">
        <f t="shared" si="140"/>
        <v/>
      </c>
      <c r="Z187" t="str">
        <f t="shared" si="141"/>
        <v/>
      </c>
      <c r="AA187" t="str">
        <f t="shared" si="142"/>
        <v>Statisztika II. (, gépterem, web)</v>
      </c>
      <c r="AB187" t="str">
        <f t="shared" si="143"/>
        <v/>
      </c>
      <c r="AC187" t="str">
        <f t="shared" si="144"/>
        <v/>
      </c>
      <c r="AD187" t="str">
        <f t="shared" si="145"/>
        <v/>
      </c>
      <c r="AE187" t="str">
        <f t="shared" si="146"/>
        <v/>
      </c>
      <c r="AF187" t="str">
        <f t="shared" si="147"/>
        <v/>
      </c>
      <c r="AG187" t="str">
        <f t="shared" si="148"/>
        <v/>
      </c>
      <c r="AH187" t="str">
        <f t="shared" si="149"/>
        <v>9124</v>
      </c>
      <c r="AI187" t="str">
        <f t="shared" si="150"/>
        <v>9124</v>
      </c>
      <c r="AJ187" t="str">
        <f t="shared" si="151"/>
        <v/>
      </c>
      <c r="AK187" t="str">
        <f t="shared" si="152"/>
        <v/>
      </c>
      <c r="AL187" t="str">
        <f t="shared" si="153"/>
        <v/>
      </c>
      <c r="AM187" t="str">
        <f t="shared" si="154"/>
        <v/>
      </c>
      <c r="AN187" t="str">
        <f t="shared" si="155"/>
        <v/>
      </c>
      <c r="AO187" t="str">
        <f t="shared" si="156"/>
        <v/>
      </c>
      <c r="AP187" t="str">
        <f t="shared" si="157"/>
        <v/>
      </c>
      <c r="AQ187" t="str">
        <f t="shared" si="158"/>
        <v/>
      </c>
      <c r="AR187" t="str">
        <f t="shared" si="159"/>
        <v/>
      </c>
      <c r="AS187" t="str">
        <f t="shared" si="160"/>
        <v/>
      </c>
      <c r="AT187" t="str">
        <f t="shared" si="161"/>
        <v/>
      </c>
      <c r="AU187" t="str">
        <f t="shared" si="162"/>
        <v/>
      </c>
      <c r="AV187" t="str">
        <f t="shared" si="163"/>
        <v/>
      </c>
      <c r="AW187" t="str">
        <f t="shared" si="164"/>
        <v/>
      </c>
      <c r="AX187" t="str">
        <f t="shared" si="165"/>
        <v/>
      </c>
      <c r="AY187" t="str">
        <f t="shared" si="166"/>
        <v/>
      </c>
      <c r="AZ187" t="str">
        <f t="shared" si="167"/>
        <v/>
      </c>
      <c r="BA187" t="str">
        <f t="shared" si="168"/>
        <v/>
      </c>
      <c r="BB187" t="str">
        <f t="shared" si="169"/>
        <v/>
      </c>
      <c r="BC187" t="str">
        <f t="shared" si="170"/>
        <v/>
      </c>
      <c r="BD187" t="str">
        <f t="shared" si="171"/>
        <v/>
      </c>
      <c r="BE187" t="str">
        <f t="shared" si="172"/>
        <v>Statisztika II. (605, gépterem, web)</v>
      </c>
      <c r="BF187" s="2">
        <v>912</v>
      </c>
      <c r="BG187" s="2">
        <v>4</v>
      </c>
      <c r="BH187" s="18">
        <f>VLOOKUP(BF187,segéd!$F$9:$G$41,2,FALSE)</f>
        <v>46277</v>
      </c>
      <c r="BI187" s="2" t="str">
        <f>VLOOKUP(BG187,segéd!$F$1:$G$7,2,FALSE)</f>
        <v>13.30-15.00</v>
      </c>
      <c r="BJ187" t="s">
        <v>31</v>
      </c>
      <c r="BK187" s="20" t="s">
        <v>27</v>
      </c>
      <c r="BL187" t="s">
        <v>191</v>
      </c>
      <c r="BM187" s="2"/>
      <c r="BN187" s="2">
        <v>605</v>
      </c>
      <c r="BO187" s="2" t="s">
        <v>216</v>
      </c>
      <c r="BP187" s="33" t="s">
        <v>593</v>
      </c>
      <c r="BQ187" s="2">
        <f t="shared" si="173"/>
        <v>41</v>
      </c>
      <c r="BR187" s="2" t="str">
        <f>IF(BM187="","",IFERROR(VLOOKUP(BJ187,segéd!T:U,2,FALSE),"x"))</f>
        <v/>
      </c>
      <c r="BS187" s="2">
        <f>IF(BN187="","",IFERROR(VLOOKUP(BJ187,segéd!O:P,2,FALSE),"x"))</f>
        <v>41</v>
      </c>
      <c r="BT187" s="2"/>
      <c r="BU187" s="2"/>
      <c r="BV187" s="2"/>
      <c r="BX187" s="2"/>
      <c r="CQ187" s="2"/>
      <c r="CR187" s="2"/>
      <c r="CT187" s="2">
        <v>31</v>
      </c>
      <c r="CU187" s="2">
        <v>25</v>
      </c>
    </row>
    <row r="188" spans="1:119" ht="15" customHeight="1" x14ac:dyDescent="0.3">
      <c r="A188" t="str">
        <f t="shared" si="116"/>
        <v>9124</v>
      </c>
      <c r="B188" t="str">
        <f t="shared" si="117"/>
        <v xml:space="preserve">Számítógéppel segített gy. és m. alapjai - Molnár László (web) </v>
      </c>
      <c r="C188" t="str">
        <f t="shared" si="118"/>
        <v>39124</v>
      </c>
      <c r="D188" t="str">
        <f t="shared" si="119"/>
        <v>Számítógéppel segített gy. és m. alapjai - Molnár László (web) 9</v>
      </c>
      <c r="E188" t="str">
        <f t="shared" si="120"/>
        <v>Molnár László9124</v>
      </c>
      <c r="F188" t="str">
        <f t="shared" si="121"/>
        <v>Számítógéppel segített gy. és m. alapjai (Tb. 3, web)</v>
      </c>
      <c r="G188" t="str">
        <f t="shared" si="122"/>
        <v/>
      </c>
      <c r="H188" t="str">
        <f t="shared" si="123"/>
        <v/>
      </c>
      <c r="I188" t="str">
        <f t="shared" si="124"/>
        <v/>
      </c>
      <c r="J188" t="str">
        <f t="shared" si="125"/>
        <v/>
      </c>
      <c r="K188" t="str">
        <f t="shared" si="126"/>
        <v/>
      </c>
      <c r="L188" t="str">
        <f t="shared" si="127"/>
        <v/>
      </c>
      <c r="M188" t="str">
        <f t="shared" si="128"/>
        <v/>
      </c>
      <c r="N188" t="str">
        <f t="shared" si="129"/>
        <v/>
      </c>
      <c r="O188" t="str">
        <f t="shared" si="130"/>
        <v/>
      </c>
      <c r="P188" t="str">
        <f t="shared" si="131"/>
        <v/>
      </c>
      <c r="Q188" t="str">
        <f t="shared" si="132"/>
        <v/>
      </c>
      <c r="R188" t="str">
        <f t="shared" si="133"/>
        <v/>
      </c>
      <c r="S188" t="str">
        <f t="shared" si="134"/>
        <v/>
      </c>
      <c r="T188" t="str">
        <f t="shared" si="135"/>
        <v/>
      </c>
      <c r="U188" t="str">
        <f t="shared" si="136"/>
        <v/>
      </c>
      <c r="V188" t="str">
        <f t="shared" si="137"/>
        <v/>
      </c>
      <c r="W188" t="str">
        <f t="shared" si="138"/>
        <v/>
      </c>
      <c r="X188" t="str">
        <f t="shared" si="139"/>
        <v/>
      </c>
      <c r="Y188" t="str">
        <f t="shared" si="140"/>
        <v/>
      </c>
      <c r="Z188" t="str">
        <f t="shared" si="141"/>
        <v/>
      </c>
      <c r="AA188" t="str">
        <f t="shared" si="142"/>
        <v>Számítógéppel segített gy. és m. alapjai (, web)</v>
      </c>
      <c r="AB188" t="str">
        <f t="shared" si="143"/>
        <v/>
      </c>
      <c r="AC188" t="str">
        <f t="shared" si="144"/>
        <v/>
      </c>
      <c r="AD188" t="str">
        <f t="shared" si="145"/>
        <v/>
      </c>
      <c r="AE188" t="str">
        <f t="shared" si="146"/>
        <v/>
      </c>
      <c r="AF188" t="str">
        <f t="shared" si="147"/>
        <v/>
      </c>
      <c r="AG188" t="str">
        <f t="shared" si="148"/>
        <v/>
      </c>
      <c r="AH188" t="str">
        <f t="shared" si="149"/>
        <v/>
      </c>
      <c r="AI188" t="str">
        <f t="shared" si="150"/>
        <v/>
      </c>
      <c r="AJ188" t="str">
        <f t="shared" si="151"/>
        <v>9124</v>
      </c>
      <c r="AK188" t="str">
        <f t="shared" si="152"/>
        <v/>
      </c>
      <c r="AL188" t="str">
        <f t="shared" si="153"/>
        <v/>
      </c>
      <c r="AM188" t="str">
        <f t="shared" si="154"/>
        <v/>
      </c>
      <c r="AN188" t="str">
        <f t="shared" si="155"/>
        <v/>
      </c>
      <c r="AO188" t="str">
        <f t="shared" si="156"/>
        <v/>
      </c>
      <c r="AP188" t="str">
        <f t="shared" si="157"/>
        <v/>
      </c>
      <c r="AQ188" t="str">
        <f t="shared" si="158"/>
        <v/>
      </c>
      <c r="AR188" t="str">
        <f t="shared" si="159"/>
        <v/>
      </c>
      <c r="AS188" t="str">
        <f t="shared" si="160"/>
        <v/>
      </c>
      <c r="AT188" t="str">
        <f t="shared" si="161"/>
        <v/>
      </c>
      <c r="AU188" t="str">
        <f t="shared" si="162"/>
        <v/>
      </c>
      <c r="AV188" t="str">
        <f t="shared" si="163"/>
        <v/>
      </c>
      <c r="AW188" t="str">
        <f t="shared" si="164"/>
        <v/>
      </c>
      <c r="AX188" t="str">
        <f t="shared" si="165"/>
        <v/>
      </c>
      <c r="AY188" t="str">
        <f t="shared" si="166"/>
        <v/>
      </c>
      <c r="AZ188" t="str">
        <f t="shared" si="167"/>
        <v/>
      </c>
      <c r="BA188" t="str">
        <f t="shared" si="168"/>
        <v/>
      </c>
      <c r="BB188" t="str">
        <f t="shared" si="169"/>
        <v/>
      </c>
      <c r="BC188" t="str">
        <f t="shared" si="170"/>
        <v/>
      </c>
      <c r="BD188" t="str">
        <f t="shared" si="171"/>
        <v/>
      </c>
      <c r="BE188" t="str">
        <f t="shared" si="172"/>
        <v>Számítógéppel segített gy. és m. alapjai (3, web)</v>
      </c>
      <c r="BF188" s="2">
        <v>912</v>
      </c>
      <c r="BG188" s="2">
        <v>4</v>
      </c>
      <c r="BH188" s="18">
        <f>VLOOKUP(BF188,segéd!$F$9:$G$41,2,FALSE)</f>
        <v>46277</v>
      </c>
      <c r="BI188" s="2" t="str">
        <f>VLOOKUP(BG188,segéd!$F$1:$G$7,2,FALSE)</f>
        <v>13.30-15.00</v>
      </c>
      <c r="BJ188" t="s">
        <v>298</v>
      </c>
      <c r="BK188" s="20" t="s">
        <v>48</v>
      </c>
      <c r="BL188" t="s">
        <v>114</v>
      </c>
      <c r="BM188" s="2"/>
      <c r="BN188" s="2">
        <v>3</v>
      </c>
      <c r="BO188" s="2" t="s">
        <v>117</v>
      </c>
      <c r="BP188" s="33" t="s">
        <v>594</v>
      </c>
      <c r="BQ188" s="2">
        <f t="shared" si="173"/>
        <v>9</v>
      </c>
      <c r="BR188" s="2" t="str">
        <f>IF(BM188="","",IFERROR(VLOOKUP(BJ188,segéd!T:U,2,FALSE),"x"))</f>
        <v/>
      </c>
      <c r="BS188" s="2">
        <f>IF(BN188="","",IFERROR(VLOOKUP(BJ188,segéd!O:P,2,FALSE),"x"))</f>
        <v>9</v>
      </c>
      <c r="BU188" s="2"/>
      <c r="BV188" s="2"/>
      <c r="BX188" s="2"/>
      <c r="CV188" s="2">
        <v>7</v>
      </c>
    </row>
    <row r="189" spans="1:119" ht="15" customHeight="1" x14ac:dyDescent="0.3">
      <c r="A189" t="str">
        <f t="shared" si="116"/>
        <v>2089124</v>
      </c>
      <c r="B189" t="str">
        <f t="shared" si="117"/>
        <v>Számvitel I. - Péter Sára (web) 44</v>
      </c>
      <c r="C189" t="str">
        <f t="shared" si="118"/>
        <v>9124</v>
      </c>
      <c r="D189" t="str">
        <f t="shared" si="119"/>
        <v xml:space="preserve">Számvitel I. - Péter Sára (web) </v>
      </c>
      <c r="E189" t="str">
        <f t="shared" si="120"/>
        <v>Péter Sára9124</v>
      </c>
      <c r="F189" t="str">
        <f t="shared" si="121"/>
        <v>Számvitel I. (Bp. 208, web)</v>
      </c>
      <c r="G189" t="str">
        <f t="shared" si="122"/>
        <v/>
      </c>
      <c r="H189" t="str">
        <f t="shared" si="123"/>
        <v/>
      </c>
      <c r="I189" t="str">
        <f t="shared" si="124"/>
        <v/>
      </c>
      <c r="J189" t="str">
        <f t="shared" si="125"/>
        <v/>
      </c>
      <c r="K189" t="str">
        <f t="shared" si="126"/>
        <v/>
      </c>
      <c r="L189" t="str">
        <f t="shared" si="127"/>
        <v/>
      </c>
      <c r="M189" t="str">
        <f t="shared" si="128"/>
        <v>9124</v>
      </c>
      <c r="N189" t="str">
        <f t="shared" si="129"/>
        <v>9124</v>
      </c>
      <c r="O189" t="str">
        <f t="shared" si="130"/>
        <v>9124</v>
      </c>
      <c r="P189" t="str">
        <f t="shared" si="131"/>
        <v/>
      </c>
      <c r="Q189" t="str">
        <f t="shared" si="132"/>
        <v/>
      </c>
      <c r="R189" t="str">
        <f t="shared" si="133"/>
        <v/>
      </c>
      <c r="S189" t="str">
        <f t="shared" si="134"/>
        <v/>
      </c>
      <c r="T189" t="str">
        <f t="shared" si="135"/>
        <v/>
      </c>
      <c r="U189" t="str">
        <f t="shared" si="136"/>
        <v/>
      </c>
      <c r="V189" t="str">
        <f t="shared" si="137"/>
        <v/>
      </c>
      <c r="W189" t="str">
        <f t="shared" si="138"/>
        <v/>
      </c>
      <c r="X189" t="str">
        <f t="shared" si="139"/>
        <v/>
      </c>
      <c r="Y189" t="str">
        <f t="shared" si="140"/>
        <v/>
      </c>
      <c r="Z189" t="str">
        <f t="shared" si="141"/>
        <v/>
      </c>
      <c r="AA189" t="str">
        <f t="shared" si="142"/>
        <v>Számvitel I. (208, web)</v>
      </c>
      <c r="AB189" t="str">
        <f t="shared" si="143"/>
        <v/>
      </c>
      <c r="AC189" t="str">
        <f t="shared" si="144"/>
        <v/>
      </c>
      <c r="AD189" t="str">
        <f t="shared" si="145"/>
        <v/>
      </c>
      <c r="AE189" t="str">
        <f t="shared" si="146"/>
        <v/>
      </c>
      <c r="AF189" t="str">
        <f t="shared" si="147"/>
        <v/>
      </c>
      <c r="AG189" t="str">
        <f t="shared" si="148"/>
        <v/>
      </c>
      <c r="AH189" t="str">
        <f t="shared" si="149"/>
        <v/>
      </c>
      <c r="AI189" t="str">
        <f t="shared" si="150"/>
        <v/>
      </c>
      <c r="AJ189" t="str">
        <f t="shared" si="151"/>
        <v/>
      </c>
      <c r="AK189" t="str">
        <f t="shared" si="152"/>
        <v/>
      </c>
      <c r="AL189" t="str">
        <f t="shared" si="153"/>
        <v/>
      </c>
      <c r="AM189" t="str">
        <f t="shared" si="154"/>
        <v/>
      </c>
      <c r="AN189" t="str">
        <f t="shared" si="155"/>
        <v/>
      </c>
      <c r="AO189" t="str">
        <f t="shared" si="156"/>
        <v/>
      </c>
      <c r="AP189" t="str">
        <f t="shared" si="157"/>
        <v/>
      </c>
      <c r="AQ189" t="str">
        <f t="shared" si="158"/>
        <v/>
      </c>
      <c r="AR189" t="str">
        <f t="shared" si="159"/>
        <v/>
      </c>
      <c r="AS189" t="str">
        <f t="shared" si="160"/>
        <v/>
      </c>
      <c r="AT189" t="str">
        <f t="shared" si="161"/>
        <v/>
      </c>
      <c r="AU189" t="str">
        <f t="shared" si="162"/>
        <v/>
      </c>
      <c r="AV189" t="str">
        <f t="shared" si="163"/>
        <v/>
      </c>
      <c r="AW189" t="str">
        <f t="shared" si="164"/>
        <v/>
      </c>
      <c r="AX189" t="str">
        <f t="shared" si="165"/>
        <v/>
      </c>
      <c r="AY189" t="str">
        <f t="shared" si="166"/>
        <v/>
      </c>
      <c r="AZ189" t="str">
        <f t="shared" si="167"/>
        <v/>
      </c>
      <c r="BA189" t="str">
        <f t="shared" si="168"/>
        <v/>
      </c>
      <c r="BB189" t="str">
        <f t="shared" si="169"/>
        <v/>
      </c>
      <c r="BC189" t="str">
        <f t="shared" si="170"/>
        <v/>
      </c>
      <c r="BD189" t="str">
        <f t="shared" si="171"/>
        <v/>
      </c>
      <c r="BE189" t="str">
        <f t="shared" si="172"/>
        <v>Számvitel I. (, web)</v>
      </c>
      <c r="BF189" s="2">
        <v>912</v>
      </c>
      <c r="BG189" s="2">
        <v>4</v>
      </c>
      <c r="BH189" s="18">
        <f>VLOOKUP(BF189,segéd!$F$9:$G$41,2,FALSE)</f>
        <v>46277</v>
      </c>
      <c r="BI189" s="2" t="str">
        <f>VLOOKUP(BG189,segéd!$F$1:$G$7,2,FALSE)</f>
        <v>13.30-15.00</v>
      </c>
      <c r="BJ189" t="s">
        <v>92</v>
      </c>
      <c r="BK189" s="20" t="s">
        <v>305</v>
      </c>
      <c r="BL189" t="s">
        <v>194</v>
      </c>
      <c r="BM189" s="2">
        <v>208</v>
      </c>
      <c r="BO189" s="2" t="s">
        <v>117</v>
      </c>
      <c r="BP189" s="33" t="s">
        <v>732</v>
      </c>
      <c r="BQ189" s="2">
        <f t="shared" si="173"/>
        <v>44</v>
      </c>
      <c r="BR189" s="2">
        <f>IF(BM189="","",IFERROR(VLOOKUP(BJ189,segéd!T:U,2,FALSE),"x"))</f>
        <v>44</v>
      </c>
      <c r="BS189" s="2" t="str">
        <f>IF(BN189="","",IFERROR(VLOOKUP(BJ189,segéd!O:P,2,FALSE),"x"))</f>
        <v/>
      </c>
      <c r="BT189" s="2"/>
      <c r="BU189" s="2"/>
      <c r="BV189" s="2"/>
      <c r="BX189" s="2"/>
      <c r="BZ189" s="2">
        <v>15</v>
      </c>
      <c r="CA189" s="2">
        <v>37</v>
      </c>
      <c r="CB189" s="2">
        <v>8</v>
      </c>
      <c r="CQ189" s="2"/>
      <c r="CR189" s="2"/>
    </row>
    <row r="190" spans="1:119" ht="15" customHeight="1" x14ac:dyDescent="0.3">
      <c r="A190" t="str">
        <f t="shared" si="116"/>
        <v>2109124</v>
      </c>
      <c r="B190" t="str">
        <f t="shared" si="117"/>
        <v>Szellemi alkotások joga - Zalahegyi Zoltán (web) 13</v>
      </c>
      <c r="C190" t="str">
        <f t="shared" si="118"/>
        <v>9124</v>
      </c>
      <c r="D190" t="str">
        <f t="shared" si="119"/>
        <v xml:space="preserve">Szellemi alkotások joga - Zalahegyi Zoltán (web) </v>
      </c>
      <c r="E190" t="str">
        <f t="shared" si="120"/>
        <v>Zalahegyi Zoltán9124</v>
      </c>
      <c r="F190" t="str">
        <f t="shared" si="121"/>
        <v>Szellemi alkotások joga (Bp. 210, web)</v>
      </c>
      <c r="G190" t="str">
        <f t="shared" si="122"/>
        <v/>
      </c>
      <c r="H190" t="str">
        <f t="shared" si="123"/>
        <v/>
      </c>
      <c r="I190" t="str">
        <f t="shared" si="124"/>
        <v/>
      </c>
      <c r="J190" t="str">
        <f t="shared" si="125"/>
        <v/>
      </c>
      <c r="K190" t="str">
        <f t="shared" si="126"/>
        <v/>
      </c>
      <c r="L190" t="str">
        <f t="shared" si="127"/>
        <v>9124</v>
      </c>
      <c r="M190" t="str">
        <f t="shared" si="128"/>
        <v/>
      </c>
      <c r="N190" t="str">
        <f t="shared" si="129"/>
        <v/>
      </c>
      <c r="O190" t="str">
        <f t="shared" si="130"/>
        <v/>
      </c>
      <c r="P190" t="str">
        <f t="shared" si="131"/>
        <v/>
      </c>
      <c r="Q190" t="str">
        <f t="shared" si="132"/>
        <v/>
      </c>
      <c r="R190" t="str">
        <f t="shared" si="133"/>
        <v/>
      </c>
      <c r="S190" t="str">
        <f t="shared" si="134"/>
        <v/>
      </c>
      <c r="T190" t="str">
        <f t="shared" si="135"/>
        <v/>
      </c>
      <c r="U190" t="str">
        <f t="shared" si="136"/>
        <v/>
      </c>
      <c r="V190" t="str">
        <f t="shared" si="137"/>
        <v/>
      </c>
      <c r="W190" t="str">
        <f t="shared" si="138"/>
        <v/>
      </c>
      <c r="X190" t="str">
        <f t="shared" si="139"/>
        <v/>
      </c>
      <c r="Y190" t="str">
        <f t="shared" si="140"/>
        <v/>
      </c>
      <c r="Z190" t="str">
        <f t="shared" si="141"/>
        <v/>
      </c>
      <c r="AA190" t="str">
        <f t="shared" si="142"/>
        <v>Szellemi alkotások joga (210, web)</v>
      </c>
      <c r="AB190" t="str">
        <f t="shared" si="143"/>
        <v/>
      </c>
      <c r="AC190" t="str">
        <f t="shared" si="144"/>
        <v/>
      </c>
      <c r="AD190" t="str">
        <f t="shared" si="145"/>
        <v/>
      </c>
      <c r="AE190" t="str">
        <f t="shared" si="146"/>
        <v/>
      </c>
      <c r="AF190" t="str">
        <f t="shared" si="147"/>
        <v/>
      </c>
      <c r="AG190" t="str">
        <f t="shared" si="148"/>
        <v/>
      </c>
      <c r="AH190" t="str">
        <f t="shared" si="149"/>
        <v/>
      </c>
      <c r="AI190" t="str">
        <f t="shared" si="150"/>
        <v/>
      </c>
      <c r="AJ190" t="str">
        <f t="shared" si="151"/>
        <v/>
      </c>
      <c r="AK190" t="str">
        <f t="shared" si="152"/>
        <v/>
      </c>
      <c r="AL190" t="str">
        <f t="shared" si="153"/>
        <v/>
      </c>
      <c r="AM190" t="str">
        <f t="shared" si="154"/>
        <v/>
      </c>
      <c r="AN190" t="str">
        <f t="shared" si="155"/>
        <v/>
      </c>
      <c r="AO190" t="str">
        <f t="shared" si="156"/>
        <v/>
      </c>
      <c r="AP190" t="str">
        <f t="shared" si="157"/>
        <v/>
      </c>
      <c r="AQ190" t="str">
        <f t="shared" si="158"/>
        <v/>
      </c>
      <c r="AR190" t="str">
        <f t="shared" si="159"/>
        <v/>
      </c>
      <c r="AS190" t="str">
        <f t="shared" si="160"/>
        <v/>
      </c>
      <c r="AT190" t="str">
        <f t="shared" si="161"/>
        <v/>
      </c>
      <c r="AU190" t="str">
        <f t="shared" si="162"/>
        <v/>
      </c>
      <c r="AV190" t="str">
        <f t="shared" si="163"/>
        <v/>
      </c>
      <c r="AW190" t="str">
        <f t="shared" si="164"/>
        <v/>
      </c>
      <c r="AX190" t="str">
        <f t="shared" si="165"/>
        <v/>
      </c>
      <c r="AY190" t="str">
        <f t="shared" si="166"/>
        <v/>
      </c>
      <c r="AZ190" t="str">
        <f t="shared" si="167"/>
        <v/>
      </c>
      <c r="BA190" t="str">
        <f t="shared" si="168"/>
        <v/>
      </c>
      <c r="BB190" t="str">
        <f t="shared" si="169"/>
        <v/>
      </c>
      <c r="BC190" t="str">
        <f t="shared" si="170"/>
        <v/>
      </c>
      <c r="BD190" t="str">
        <f t="shared" si="171"/>
        <v/>
      </c>
      <c r="BE190" t="str">
        <f t="shared" si="172"/>
        <v>Szellemi alkotások joga (, web)</v>
      </c>
      <c r="BF190" s="2">
        <v>912</v>
      </c>
      <c r="BG190" s="2">
        <v>4</v>
      </c>
      <c r="BH190" s="18">
        <f>VLOOKUP(BF190,segéd!$F$9:$G$41,2,FALSE)</f>
        <v>46277</v>
      </c>
      <c r="BI190" s="2" t="str">
        <f>VLOOKUP(BG190,segéd!$F$1:$G$7,2,FALSE)</f>
        <v>13.30-15.00</v>
      </c>
      <c r="BJ190" t="s">
        <v>390</v>
      </c>
      <c r="BK190" s="20" t="s">
        <v>303</v>
      </c>
      <c r="BL190" t="s">
        <v>206</v>
      </c>
      <c r="BM190" s="2">
        <v>210</v>
      </c>
      <c r="BO190" s="2" t="s">
        <v>117</v>
      </c>
      <c r="BP190" s="33" t="s">
        <v>653</v>
      </c>
      <c r="BQ190" s="2">
        <f t="shared" si="173"/>
        <v>13</v>
      </c>
      <c r="BR190" s="2">
        <f>IF(BM190="","",IFERROR(VLOOKUP(BJ190,segéd!T:U,2,FALSE),"x"))</f>
        <v>13</v>
      </c>
      <c r="BS190" s="2" t="str">
        <f>IF(BN190="","",IFERROR(VLOOKUP(BJ190,segéd!O:P,2,FALSE),"x"))</f>
        <v/>
      </c>
      <c r="BT190" s="2"/>
      <c r="BU190" s="2"/>
      <c r="BV190" s="2"/>
      <c r="BX190" s="2"/>
      <c r="BY190" s="2">
        <v>13</v>
      </c>
      <c r="CQ190" s="2"/>
      <c r="CR190" s="2"/>
    </row>
    <row r="191" spans="1:119" ht="15" customHeight="1" x14ac:dyDescent="0.3">
      <c r="A191" t="str">
        <f t="shared" si="116"/>
        <v>2069124</v>
      </c>
      <c r="B191" t="str">
        <f t="shared" si="117"/>
        <v>Vállalkozások gazdaságtana - Antalík Imrich (Tb.-ről web) 8</v>
      </c>
      <c r="C191" t="str">
        <f t="shared" si="118"/>
        <v>4039124</v>
      </c>
      <c r="D191" t="str">
        <f t="shared" si="119"/>
        <v>Vállalkozások gazdaságtana - Antalík Imrich (Tb.-ről web) 3</v>
      </c>
      <c r="E191" t="str">
        <f t="shared" si="120"/>
        <v>Antalík Imrich9124</v>
      </c>
      <c r="F191" t="str">
        <f t="shared" si="121"/>
        <v>Vállalkozások gazdaságtana (Tb. 403, Tb.-ről web)</v>
      </c>
      <c r="G191" t="str">
        <f t="shared" si="122"/>
        <v/>
      </c>
      <c r="H191" t="str">
        <f t="shared" si="123"/>
        <v/>
      </c>
      <c r="I191" t="str">
        <f t="shared" si="124"/>
        <v/>
      </c>
      <c r="J191" t="str">
        <f t="shared" si="125"/>
        <v>9124</v>
      </c>
      <c r="K191" t="str">
        <f t="shared" si="126"/>
        <v>9124</v>
      </c>
      <c r="L191" t="str">
        <f t="shared" si="127"/>
        <v/>
      </c>
      <c r="M191" t="str">
        <f t="shared" si="128"/>
        <v/>
      </c>
      <c r="N191" t="str">
        <f t="shared" si="129"/>
        <v/>
      </c>
      <c r="O191" t="str">
        <f t="shared" si="130"/>
        <v/>
      </c>
      <c r="P191" t="str">
        <f t="shared" si="131"/>
        <v/>
      </c>
      <c r="Q191" t="str">
        <f t="shared" si="132"/>
        <v/>
      </c>
      <c r="R191" t="str">
        <f t="shared" si="133"/>
        <v/>
      </c>
      <c r="S191" t="str">
        <f t="shared" si="134"/>
        <v/>
      </c>
      <c r="T191" t="str">
        <f t="shared" si="135"/>
        <v/>
      </c>
      <c r="U191" t="str">
        <f t="shared" si="136"/>
        <v/>
      </c>
      <c r="V191" t="str">
        <f t="shared" si="137"/>
        <v/>
      </c>
      <c r="W191" t="str">
        <f t="shared" si="138"/>
        <v/>
      </c>
      <c r="X191" t="str">
        <f t="shared" si="139"/>
        <v/>
      </c>
      <c r="Y191" t="str">
        <f t="shared" si="140"/>
        <v/>
      </c>
      <c r="Z191" t="str">
        <f t="shared" si="141"/>
        <v/>
      </c>
      <c r="AA191" t="str">
        <f t="shared" si="142"/>
        <v>Vállalkozások gazdaságtana (206, Tb.-ről web)</v>
      </c>
      <c r="AB191" t="str">
        <f t="shared" si="143"/>
        <v/>
      </c>
      <c r="AC191" t="str">
        <f t="shared" si="144"/>
        <v/>
      </c>
      <c r="AD191" t="str">
        <f t="shared" si="145"/>
        <v/>
      </c>
      <c r="AE191" t="str">
        <f t="shared" si="146"/>
        <v/>
      </c>
      <c r="AF191" t="str">
        <f t="shared" si="147"/>
        <v/>
      </c>
      <c r="AG191" t="str">
        <f t="shared" si="148"/>
        <v>9124</v>
      </c>
      <c r="AH191" t="str">
        <f t="shared" si="149"/>
        <v/>
      </c>
      <c r="AI191" t="str">
        <f t="shared" si="150"/>
        <v/>
      </c>
      <c r="AJ191" t="str">
        <f t="shared" si="151"/>
        <v/>
      </c>
      <c r="AK191" t="str">
        <f t="shared" si="152"/>
        <v/>
      </c>
      <c r="AL191" t="str">
        <f t="shared" si="153"/>
        <v/>
      </c>
      <c r="AM191" t="str">
        <f t="shared" si="154"/>
        <v/>
      </c>
      <c r="AN191" t="str">
        <f t="shared" si="155"/>
        <v/>
      </c>
      <c r="AO191" t="str">
        <f t="shared" si="156"/>
        <v/>
      </c>
      <c r="AP191" t="str">
        <f t="shared" si="157"/>
        <v/>
      </c>
      <c r="AQ191" t="str">
        <f t="shared" si="158"/>
        <v/>
      </c>
      <c r="AR191" t="str">
        <f t="shared" si="159"/>
        <v/>
      </c>
      <c r="AS191" t="str">
        <f t="shared" si="160"/>
        <v/>
      </c>
      <c r="AT191" t="str">
        <f t="shared" si="161"/>
        <v/>
      </c>
      <c r="AU191" t="str">
        <f t="shared" si="162"/>
        <v/>
      </c>
      <c r="AV191" t="str">
        <f t="shared" si="163"/>
        <v/>
      </c>
      <c r="AW191" t="str">
        <f t="shared" si="164"/>
        <v/>
      </c>
      <c r="AX191" t="str">
        <f t="shared" si="165"/>
        <v/>
      </c>
      <c r="AY191" t="str">
        <f t="shared" si="166"/>
        <v/>
      </c>
      <c r="AZ191" t="str">
        <f t="shared" si="167"/>
        <v/>
      </c>
      <c r="BA191" t="str">
        <f t="shared" si="168"/>
        <v/>
      </c>
      <c r="BB191" t="str">
        <f t="shared" si="169"/>
        <v/>
      </c>
      <c r="BC191" t="str">
        <f t="shared" si="170"/>
        <v/>
      </c>
      <c r="BD191" t="str">
        <f t="shared" si="171"/>
        <v/>
      </c>
      <c r="BE191" t="str">
        <f t="shared" si="172"/>
        <v>Vállalkozások gazdaságtana (403, Tb.-ről web)</v>
      </c>
      <c r="BF191" s="2">
        <v>912</v>
      </c>
      <c r="BG191" s="2">
        <v>4</v>
      </c>
      <c r="BH191" s="18">
        <f>VLOOKUP(BF191,segéd!$F$9:$G$41,2,FALSE)</f>
        <v>46277</v>
      </c>
      <c r="BI191" s="2" t="str">
        <f>VLOOKUP(BG191,segéd!$F$1:$G$7,2,FALSE)</f>
        <v>13.30-15.00</v>
      </c>
      <c r="BJ191" t="s">
        <v>88</v>
      </c>
      <c r="BK191" s="20" t="s">
        <v>132</v>
      </c>
      <c r="BL191" t="s">
        <v>225</v>
      </c>
      <c r="BM191" s="2">
        <v>206</v>
      </c>
      <c r="BN191" s="2">
        <v>403</v>
      </c>
      <c r="BO191" s="2" t="s">
        <v>119</v>
      </c>
      <c r="BP191" s="33" t="s">
        <v>626</v>
      </c>
      <c r="BQ191" s="2">
        <f t="shared" si="173"/>
        <v>11</v>
      </c>
      <c r="BR191" s="2">
        <f>IF(BM191="","",IFERROR(VLOOKUP(BJ191,segéd!T:U,2,FALSE),"x"))</f>
        <v>8</v>
      </c>
      <c r="BS191" s="2">
        <f>IF(BN191="","",IFERROR(VLOOKUP(BJ191,segéd!O:P,2,FALSE),"x"))</f>
        <v>3</v>
      </c>
      <c r="BT191" s="2"/>
      <c r="BU191" s="2"/>
      <c r="BV191" s="2"/>
      <c r="BW191" s="2">
        <v>3</v>
      </c>
      <c r="BX191" s="2">
        <v>3</v>
      </c>
      <c r="CQ191" s="2"/>
      <c r="CR191" s="2"/>
      <c r="CS191" s="2">
        <v>4</v>
      </c>
    </row>
    <row r="192" spans="1:119" ht="15" customHeight="1" x14ac:dyDescent="0.3">
      <c r="A192" t="str">
        <f t="shared" si="116"/>
        <v>2019125</v>
      </c>
      <c r="B192" t="str">
        <f t="shared" si="117"/>
        <v>Általános és gazdasági jog - Zalahegyi Zoltán (web) 92</v>
      </c>
      <c r="C192" t="str">
        <f t="shared" si="118"/>
        <v>9125</v>
      </c>
      <c r="D192" t="str">
        <f t="shared" si="119"/>
        <v xml:space="preserve">Általános és gazdasági jog - Zalahegyi Zoltán (web) </v>
      </c>
      <c r="E192" t="str">
        <f t="shared" si="120"/>
        <v>Zalahegyi Zoltán9125</v>
      </c>
      <c r="F192" t="str">
        <f t="shared" si="121"/>
        <v>Általános és gazdasági jog (Bp. 201, web)</v>
      </c>
      <c r="G192" t="str">
        <f t="shared" si="122"/>
        <v>9125</v>
      </c>
      <c r="H192" t="str">
        <f t="shared" si="123"/>
        <v/>
      </c>
      <c r="I192" t="str">
        <f t="shared" si="124"/>
        <v/>
      </c>
      <c r="J192" t="str">
        <f t="shared" si="125"/>
        <v/>
      </c>
      <c r="K192" t="str">
        <f t="shared" si="126"/>
        <v/>
      </c>
      <c r="L192" t="str">
        <f t="shared" si="127"/>
        <v/>
      </c>
      <c r="M192" t="str">
        <f t="shared" si="128"/>
        <v/>
      </c>
      <c r="N192" t="str">
        <f t="shared" si="129"/>
        <v/>
      </c>
      <c r="O192" t="str">
        <f t="shared" si="130"/>
        <v>9125</v>
      </c>
      <c r="P192" t="str">
        <f t="shared" si="131"/>
        <v/>
      </c>
      <c r="Q192" t="str">
        <f t="shared" si="132"/>
        <v/>
      </c>
      <c r="R192" t="str">
        <f t="shared" si="133"/>
        <v/>
      </c>
      <c r="S192" t="str">
        <f t="shared" si="134"/>
        <v/>
      </c>
      <c r="T192" t="str">
        <f t="shared" si="135"/>
        <v/>
      </c>
      <c r="U192" t="str">
        <f t="shared" si="136"/>
        <v/>
      </c>
      <c r="V192" t="str">
        <f t="shared" si="137"/>
        <v/>
      </c>
      <c r="W192" t="str">
        <f t="shared" si="138"/>
        <v/>
      </c>
      <c r="X192" t="str">
        <f t="shared" si="139"/>
        <v/>
      </c>
      <c r="Y192" t="str">
        <f t="shared" si="140"/>
        <v/>
      </c>
      <c r="Z192" t="str">
        <f t="shared" si="141"/>
        <v/>
      </c>
      <c r="AA192" t="str">
        <f t="shared" si="142"/>
        <v>Általános és gazdasági jog (201, web)</v>
      </c>
      <c r="AB192" t="str">
        <f t="shared" si="143"/>
        <v/>
      </c>
      <c r="AC192" t="str">
        <f t="shared" si="144"/>
        <v/>
      </c>
      <c r="AD192" t="str">
        <f t="shared" si="145"/>
        <v/>
      </c>
      <c r="AE192" t="str">
        <f t="shared" si="146"/>
        <v/>
      </c>
      <c r="AF192" t="str">
        <f t="shared" si="147"/>
        <v/>
      </c>
      <c r="AG192" t="str">
        <f t="shared" si="148"/>
        <v/>
      </c>
      <c r="AH192" t="str">
        <f t="shared" si="149"/>
        <v/>
      </c>
      <c r="AI192" t="str">
        <f t="shared" si="150"/>
        <v/>
      </c>
      <c r="AJ192" t="str">
        <f t="shared" si="151"/>
        <v/>
      </c>
      <c r="AK192" t="str">
        <f t="shared" si="152"/>
        <v/>
      </c>
      <c r="AL192" t="str">
        <f t="shared" si="153"/>
        <v/>
      </c>
      <c r="AM192" t="str">
        <f t="shared" si="154"/>
        <v/>
      </c>
      <c r="AN192" t="str">
        <f t="shared" si="155"/>
        <v/>
      </c>
      <c r="AO192" t="str">
        <f t="shared" si="156"/>
        <v/>
      </c>
      <c r="AP192" t="str">
        <f t="shared" si="157"/>
        <v/>
      </c>
      <c r="AQ192" t="str">
        <f t="shared" si="158"/>
        <v/>
      </c>
      <c r="AR192" t="str">
        <f t="shared" si="159"/>
        <v/>
      </c>
      <c r="AS192" t="str">
        <f t="shared" si="160"/>
        <v/>
      </c>
      <c r="AT192" t="str">
        <f t="shared" si="161"/>
        <v/>
      </c>
      <c r="AU192" t="str">
        <f t="shared" si="162"/>
        <v/>
      </c>
      <c r="AV192" t="str">
        <f t="shared" si="163"/>
        <v/>
      </c>
      <c r="AW192" t="str">
        <f t="shared" si="164"/>
        <v/>
      </c>
      <c r="AX192" t="str">
        <f t="shared" si="165"/>
        <v/>
      </c>
      <c r="AY192" t="str">
        <f t="shared" si="166"/>
        <v/>
      </c>
      <c r="AZ192" t="str">
        <f t="shared" si="167"/>
        <v/>
      </c>
      <c r="BA192" t="str">
        <f t="shared" si="168"/>
        <v/>
      </c>
      <c r="BB192" t="str">
        <f t="shared" si="169"/>
        <v/>
      </c>
      <c r="BC192" t="str">
        <f t="shared" si="170"/>
        <v/>
      </c>
      <c r="BD192" t="str">
        <f t="shared" si="171"/>
        <v/>
      </c>
      <c r="BE192" t="str">
        <f t="shared" si="172"/>
        <v>Általános és gazdasági jog (, web)</v>
      </c>
      <c r="BF192" s="2">
        <v>912</v>
      </c>
      <c r="BG192" s="2">
        <v>5</v>
      </c>
      <c r="BH192" s="18">
        <f>VLOOKUP(BF192,segéd!$F$9:$G$41,2,FALSE)</f>
        <v>46277</v>
      </c>
      <c r="BI192" s="2" t="str">
        <f>VLOOKUP(BG192,segéd!$F$1:$G$7,2,FALSE)</f>
        <v>15.15-16.45</v>
      </c>
      <c r="BJ192" t="s">
        <v>84</v>
      </c>
      <c r="BK192" s="20" t="s">
        <v>303</v>
      </c>
      <c r="BL192" t="s">
        <v>194</v>
      </c>
      <c r="BM192" s="2">
        <v>201</v>
      </c>
      <c r="BO192" s="2" t="s">
        <v>117</v>
      </c>
      <c r="BP192" s="33" t="s">
        <v>654</v>
      </c>
      <c r="BQ192" s="2">
        <f t="shared" si="173"/>
        <v>92</v>
      </c>
      <c r="BR192" s="2">
        <f>IF(BM192="","",IFERROR(VLOOKUP(BJ192,segéd!T:U,2,FALSE),"x"))</f>
        <v>92</v>
      </c>
      <c r="BS192" s="2" t="str">
        <f>IF(BN192="","",IFERROR(VLOOKUP(BJ192,segéd!O:P,2,FALSE),"x"))</f>
        <v/>
      </c>
      <c r="BT192" s="2">
        <v>67</v>
      </c>
      <c r="BU192" s="2"/>
      <c r="BV192" s="2"/>
      <c r="BX192" s="2"/>
      <c r="CB192" s="2">
        <v>8</v>
      </c>
      <c r="CQ192" s="2"/>
      <c r="CR192" s="2"/>
    </row>
    <row r="193" spans="1:119" ht="15" customHeight="1" x14ac:dyDescent="0.3">
      <c r="A193" t="str">
        <f t="shared" si="116"/>
        <v>9125</v>
      </c>
      <c r="B193" t="str">
        <f t="shared" si="117"/>
        <v xml:space="preserve">Épületvillamosság és világítástechnika - Baksa Dániel (web) </v>
      </c>
      <c r="C193" t="str">
        <f t="shared" si="118"/>
        <v>69125</v>
      </c>
      <c r="D193" t="str">
        <f t="shared" si="119"/>
        <v>Épületvillamosság és világítástechnika - Baksa Dániel (web) 8</v>
      </c>
      <c r="E193" t="str">
        <f t="shared" si="120"/>
        <v>Baksa Dániel9125</v>
      </c>
      <c r="F193" t="str">
        <f t="shared" si="121"/>
        <v>Épületvillamosság és világítástechnika (Tb. 6, web)</v>
      </c>
      <c r="G193" t="str">
        <f t="shared" si="122"/>
        <v/>
      </c>
      <c r="H193" t="str">
        <f t="shared" si="123"/>
        <v/>
      </c>
      <c r="I193" t="str">
        <f t="shared" si="124"/>
        <v/>
      </c>
      <c r="J193" t="str">
        <f t="shared" si="125"/>
        <v/>
      </c>
      <c r="K193" t="str">
        <f t="shared" si="126"/>
        <v/>
      </c>
      <c r="L193" t="str">
        <f t="shared" si="127"/>
        <v/>
      </c>
      <c r="M193" t="str">
        <f t="shared" si="128"/>
        <v/>
      </c>
      <c r="N193" t="str">
        <f t="shared" si="129"/>
        <v/>
      </c>
      <c r="O193" t="str">
        <f t="shared" si="130"/>
        <v/>
      </c>
      <c r="P193" t="str">
        <f t="shared" si="131"/>
        <v/>
      </c>
      <c r="Q193" t="str">
        <f t="shared" si="132"/>
        <v/>
      </c>
      <c r="R193" t="str">
        <f t="shared" si="133"/>
        <v/>
      </c>
      <c r="S193" t="str">
        <f t="shared" si="134"/>
        <v/>
      </c>
      <c r="T193" t="str">
        <f t="shared" si="135"/>
        <v/>
      </c>
      <c r="U193" t="str">
        <f t="shared" si="136"/>
        <v/>
      </c>
      <c r="V193" t="str">
        <f t="shared" si="137"/>
        <v/>
      </c>
      <c r="W193" t="str">
        <f t="shared" si="138"/>
        <v/>
      </c>
      <c r="X193" t="str">
        <f t="shared" si="139"/>
        <v/>
      </c>
      <c r="Y193" t="str">
        <f t="shared" si="140"/>
        <v/>
      </c>
      <c r="Z193" t="str">
        <f t="shared" si="141"/>
        <v/>
      </c>
      <c r="AA193" t="str">
        <f t="shared" si="142"/>
        <v>Épületvillamosság és világítástechnika (, web)</v>
      </c>
      <c r="AB193" t="str">
        <f t="shared" si="143"/>
        <v/>
      </c>
      <c r="AC193" t="str">
        <f t="shared" si="144"/>
        <v/>
      </c>
      <c r="AD193" t="str">
        <f t="shared" si="145"/>
        <v/>
      </c>
      <c r="AE193" t="str">
        <f t="shared" si="146"/>
        <v/>
      </c>
      <c r="AF193" t="str">
        <f t="shared" si="147"/>
        <v/>
      </c>
      <c r="AG193" t="str">
        <f t="shared" si="148"/>
        <v/>
      </c>
      <c r="AH193" t="str">
        <f t="shared" si="149"/>
        <v/>
      </c>
      <c r="AI193" t="str">
        <f t="shared" si="150"/>
        <v/>
      </c>
      <c r="AJ193" t="str">
        <f t="shared" si="151"/>
        <v/>
      </c>
      <c r="AK193" t="str">
        <f t="shared" si="152"/>
        <v/>
      </c>
      <c r="AL193" t="str">
        <f t="shared" si="153"/>
        <v/>
      </c>
      <c r="AM193" t="str">
        <f t="shared" si="154"/>
        <v/>
      </c>
      <c r="AN193" t="str">
        <f t="shared" si="155"/>
        <v/>
      </c>
      <c r="AO193" t="str">
        <f t="shared" si="156"/>
        <v/>
      </c>
      <c r="AP193" t="str">
        <f t="shared" si="157"/>
        <v/>
      </c>
      <c r="AQ193" t="str">
        <f t="shared" si="158"/>
        <v/>
      </c>
      <c r="AR193" t="str">
        <f t="shared" si="159"/>
        <v/>
      </c>
      <c r="AS193" t="str">
        <f t="shared" si="160"/>
        <v/>
      </c>
      <c r="AT193" t="str">
        <f t="shared" si="161"/>
        <v/>
      </c>
      <c r="AU193" t="str">
        <f t="shared" si="162"/>
        <v>9125</v>
      </c>
      <c r="AV193" t="str">
        <f t="shared" si="163"/>
        <v/>
      </c>
      <c r="AW193" t="str">
        <f t="shared" si="164"/>
        <v/>
      </c>
      <c r="AX193" t="str">
        <f t="shared" si="165"/>
        <v/>
      </c>
      <c r="AY193" t="str">
        <f t="shared" si="166"/>
        <v/>
      </c>
      <c r="AZ193" t="str">
        <f t="shared" si="167"/>
        <v/>
      </c>
      <c r="BA193" t="str">
        <f t="shared" si="168"/>
        <v/>
      </c>
      <c r="BB193" t="str">
        <f t="shared" si="169"/>
        <v/>
      </c>
      <c r="BC193" t="str">
        <f t="shared" si="170"/>
        <v/>
      </c>
      <c r="BD193" t="str">
        <f t="shared" si="171"/>
        <v/>
      </c>
      <c r="BE193" t="str">
        <f t="shared" si="172"/>
        <v>Épületvillamosság és világítástechnika (6, web)</v>
      </c>
      <c r="BF193" s="2">
        <v>912</v>
      </c>
      <c r="BG193" s="2">
        <v>5</v>
      </c>
      <c r="BH193" s="18">
        <f>VLOOKUP(BF193,segéd!$F$9:$G$41,2,FALSE)</f>
        <v>46277</v>
      </c>
      <c r="BI193" s="2" t="str">
        <f>VLOOKUP(BG193,segéd!$F$1:$G$7,2,FALSE)</f>
        <v>15.15-16.45</v>
      </c>
      <c r="BJ193" t="s">
        <v>398</v>
      </c>
      <c r="BK193" s="20" t="s">
        <v>752</v>
      </c>
      <c r="BL193" t="s">
        <v>191</v>
      </c>
      <c r="BM193" s="2"/>
      <c r="BN193" s="2">
        <v>6</v>
      </c>
      <c r="BO193" s="2" t="s">
        <v>117</v>
      </c>
      <c r="BP193" s="33" t="s">
        <v>608</v>
      </c>
      <c r="BQ193" s="2">
        <f t="shared" si="173"/>
        <v>8</v>
      </c>
      <c r="BR193" s="2" t="str">
        <f>IF(BM193="","",IFERROR(VLOOKUP(BJ193,segéd!T:U,2,FALSE),"x"))</f>
        <v/>
      </c>
      <c r="BS193" s="2">
        <f>IF(BN193="","",IFERROR(VLOOKUP(BJ193,segéd!O:P,2,FALSE),"x"))</f>
        <v>8</v>
      </c>
      <c r="BU193" s="2"/>
      <c r="BV193" s="2"/>
      <c r="DG193" s="2">
        <v>8</v>
      </c>
    </row>
    <row r="194" spans="1:119" ht="15" customHeight="1" x14ac:dyDescent="0.3">
      <c r="A194" t="str">
        <f t="shared" si="116"/>
        <v>9125</v>
      </c>
      <c r="B194" t="str">
        <f t="shared" si="117"/>
        <v xml:space="preserve">Hegesztéstechnológia - Palotai Péter (web) </v>
      </c>
      <c r="C194" t="str">
        <f t="shared" si="118"/>
        <v>4029125</v>
      </c>
      <c r="D194" t="str">
        <f t="shared" si="119"/>
        <v>Hegesztéstechnológia - Palotai Péter (web) 6</v>
      </c>
      <c r="E194" t="str">
        <f t="shared" si="120"/>
        <v>Palotai Péter9125</v>
      </c>
      <c r="F194" t="str">
        <f t="shared" si="121"/>
        <v>Hegesztéstechnológia (Tb. 402, web)</v>
      </c>
      <c r="G194" t="str">
        <f t="shared" si="122"/>
        <v/>
      </c>
      <c r="H194" t="str">
        <f t="shared" si="123"/>
        <v/>
      </c>
      <c r="I194" t="str">
        <f t="shared" si="124"/>
        <v/>
      </c>
      <c r="J194" t="str">
        <f t="shared" si="125"/>
        <v/>
      </c>
      <c r="K194" t="str">
        <f t="shared" si="126"/>
        <v/>
      </c>
      <c r="L194" t="str">
        <f t="shared" si="127"/>
        <v/>
      </c>
      <c r="M194" t="str">
        <f t="shared" si="128"/>
        <v/>
      </c>
      <c r="N194" t="str">
        <f t="shared" si="129"/>
        <v/>
      </c>
      <c r="O194" t="str">
        <f t="shared" si="130"/>
        <v/>
      </c>
      <c r="P194" t="str">
        <f t="shared" si="131"/>
        <v/>
      </c>
      <c r="Q194" t="str">
        <f t="shared" si="132"/>
        <v/>
      </c>
      <c r="R194" t="str">
        <f t="shared" si="133"/>
        <v/>
      </c>
      <c r="S194" t="str">
        <f t="shared" si="134"/>
        <v/>
      </c>
      <c r="T194" t="str">
        <f t="shared" si="135"/>
        <v/>
      </c>
      <c r="U194" t="str">
        <f t="shared" si="136"/>
        <v/>
      </c>
      <c r="V194" t="str">
        <f t="shared" si="137"/>
        <v/>
      </c>
      <c r="W194" t="str">
        <f t="shared" si="138"/>
        <v/>
      </c>
      <c r="X194" t="str">
        <f t="shared" si="139"/>
        <v/>
      </c>
      <c r="Y194" t="str">
        <f t="shared" si="140"/>
        <v/>
      </c>
      <c r="Z194" t="str">
        <f t="shared" si="141"/>
        <v/>
      </c>
      <c r="AA194" t="str">
        <f t="shared" si="142"/>
        <v>Hegesztéstechnológia (, web)</v>
      </c>
      <c r="AB194" t="str">
        <f t="shared" si="143"/>
        <v/>
      </c>
      <c r="AC194" t="str">
        <f t="shared" si="144"/>
        <v/>
      </c>
      <c r="AD194" t="str">
        <f t="shared" si="145"/>
        <v/>
      </c>
      <c r="AE194" t="str">
        <f t="shared" si="146"/>
        <v/>
      </c>
      <c r="AF194" t="str">
        <f t="shared" si="147"/>
        <v/>
      </c>
      <c r="AG194" t="str">
        <f t="shared" si="148"/>
        <v/>
      </c>
      <c r="AH194" t="str">
        <f t="shared" si="149"/>
        <v/>
      </c>
      <c r="AI194" t="str">
        <f t="shared" si="150"/>
        <v/>
      </c>
      <c r="AJ194" t="str">
        <f t="shared" si="151"/>
        <v/>
      </c>
      <c r="AK194" t="str">
        <f t="shared" si="152"/>
        <v/>
      </c>
      <c r="AL194" t="str">
        <f t="shared" si="153"/>
        <v/>
      </c>
      <c r="AM194" t="str">
        <f t="shared" si="154"/>
        <v/>
      </c>
      <c r="AN194" t="str">
        <f t="shared" si="155"/>
        <v/>
      </c>
      <c r="AO194" t="str">
        <f t="shared" si="156"/>
        <v/>
      </c>
      <c r="AP194" t="str">
        <f t="shared" si="157"/>
        <v/>
      </c>
      <c r="AQ194" t="str">
        <f t="shared" si="158"/>
        <v/>
      </c>
      <c r="AR194" t="str">
        <f t="shared" si="159"/>
        <v/>
      </c>
      <c r="AS194" t="str">
        <f t="shared" si="160"/>
        <v/>
      </c>
      <c r="AT194" t="str">
        <f t="shared" si="161"/>
        <v/>
      </c>
      <c r="AU194" t="str">
        <f t="shared" si="162"/>
        <v/>
      </c>
      <c r="AV194" t="str">
        <f t="shared" si="163"/>
        <v/>
      </c>
      <c r="AW194" t="str">
        <f t="shared" si="164"/>
        <v/>
      </c>
      <c r="AX194" t="str">
        <f t="shared" si="165"/>
        <v/>
      </c>
      <c r="AY194" t="str">
        <f t="shared" si="166"/>
        <v/>
      </c>
      <c r="AZ194" t="str">
        <f t="shared" si="167"/>
        <v/>
      </c>
      <c r="BA194" t="str">
        <f t="shared" si="168"/>
        <v/>
      </c>
      <c r="BB194" t="str">
        <f t="shared" si="169"/>
        <v/>
      </c>
      <c r="BC194" t="str">
        <f t="shared" si="170"/>
        <v>9125</v>
      </c>
      <c r="BD194" t="str">
        <f t="shared" si="171"/>
        <v/>
      </c>
      <c r="BE194" t="str">
        <f t="shared" si="172"/>
        <v>Hegesztéstechnológia (402, web)</v>
      </c>
      <c r="BF194" s="2">
        <v>912</v>
      </c>
      <c r="BG194" s="2">
        <v>5</v>
      </c>
      <c r="BH194" s="18">
        <f>VLOOKUP(BF194,segéd!$F$9:$G$41,2,FALSE)</f>
        <v>46277</v>
      </c>
      <c r="BI194" s="2" t="str">
        <f>VLOOKUP(BG194,segéd!$F$1:$G$7,2,FALSE)</f>
        <v>15.15-16.45</v>
      </c>
      <c r="BJ194" t="s">
        <v>544</v>
      </c>
      <c r="BK194" s="20" t="s">
        <v>309</v>
      </c>
      <c r="BL194" t="s">
        <v>191</v>
      </c>
      <c r="BM194" s="2"/>
      <c r="BN194" s="2">
        <v>402</v>
      </c>
      <c r="BO194" s="2" t="s">
        <v>117</v>
      </c>
      <c r="BP194" s="33" t="s">
        <v>610</v>
      </c>
      <c r="BQ194" s="2">
        <f t="shared" si="173"/>
        <v>6</v>
      </c>
      <c r="BR194" s="2" t="str">
        <f>IF(BM194="","",IFERROR(VLOOKUP(BJ194,segéd!T:U,2,FALSE),"x"))</f>
        <v/>
      </c>
      <c r="BS194" s="2">
        <f>IF(BN194="","",IFERROR(VLOOKUP(BJ194,segéd!O:P,2,FALSE),"x"))</f>
        <v>6</v>
      </c>
      <c r="BU194" s="2"/>
      <c r="BV194" s="2"/>
      <c r="DO194" s="2">
        <v>5</v>
      </c>
    </row>
    <row r="195" spans="1:119" ht="15" customHeight="1" x14ac:dyDescent="0.3">
      <c r="A195" t="str">
        <f t="shared" ref="A195:A258" si="174">CONCATENATE(BM195,BF195,BG195)</f>
        <v>9125</v>
      </c>
      <c r="B195" t="str">
        <f t="shared" ref="B195:B258" si="175">CONCATENATE(BJ195," - ",BK195,IF(BO195="","",CONCATENATE(" (",BO195,")"))," ",BR195)</f>
        <v xml:space="preserve">Informatikai projektszimuláció - Böcz Gábor (gépterem, web) </v>
      </c>
      <c r="C195" t="str">
        <f t="shared" ref="C195:C258" si="176">CONCATENATE(BN195,BF195,BG195)</f>
        <v>6049125</v>
      </c>
      <c r="D195" t="str">
        <f t="shared" ref="D195:D258" si="177">CONCATENATE(BJ195," - ",BK195,IF(BO195="","",CONCATENATE(" (",BO195,")"))," ",BS195)</f>
        <v>Informatikai projektszimuláció - Böcz Gábor (gépterem, web) 39</v>
      </c>
      <c r="E195" t="str">
        <f t="shared" ref="E195:E258" si="178">CONCATENATE(BK195,BF195,BG195)</f>
        <v>Böcz Gábor9125</v>
      </c>
      <c r="F195" t="str">
        <f t="shared" ref="F195:F258" si="179">CONCATENATE(BJ195," (",IF(OR(BM195="",BO195="Tb.-ről web"),"",CONCATENATE("Bp. ",BM195)),IF(OR(BN195="",BO195="Bp.-ről web"),"",CONCATENATE("Tb. ",BN195)),IF(BO195="","",CONCATENATE(", ",BO195)),")")</f>
        <v>Informatikai projektszimuláció (Tb. 604, gépterem, web)</v>
      </c>
      <c r="G195" t="str">
        <f t="shared" ref="G195:G258" si="180">IF(BT195="","",CONCATENATE($BF195,$BG195))</f>
        <v/>
      </c>
      <c r="H195" t="str">
        <f t="shared" ref="H195:H258" si="181">IF(BU195="","",CONCATENATE($BF195,$BG195))</f>
        <v/>
      </c>
      <c r="I195" t="str">
        <f t="shared" ref="I195:I258" si="182">IF(BV195="","",CONCATENATE($BF195,$BG195))</f>
        <v/>
      </c>
      <c r="J195" t="str">
        <f t="shared" ref="J195:J258" si="183">IF(BW195="","",CONCATENATE($BF195,$BG195))</f>
        <v/>
      </c>
      <c r="K195" t="str">
        <f t="shared" ref="K195:K258" si="184">IF(BX195="","",CONCATENATE($BF195,$BG195))</f>
        <v/>
      </c>
      <c r="L195" t="str">
        <f t="shared" ref="L195:L258" si="185">IF(BY195="","",CONCATENATE($BF195,$BG195))</f>
        <v/>
      </c>
      <c r="M195" t="str">
        <f t="shared" ref="M195:M258" si="186">IF(BZ195="","",CONCATENATE($BF195,$BG195))</f>
        <v/>
      </c>
      <c r="N195" t="str">
        <f t="shared" ref="N195:N258" si="187">IF(CA195="","",CONCATENATE($BF195,$BG195))</f>
        <v/>
      </c>
      <c r="O195" t="str">
        <f t="shared" ref="O195:O258" si="188">IF(CB195="","",CONCATENATE($BF195,$BG195))</f>
        <v/>
      </c>
      <c r="P195" t="str">
        <f t="shared" ref="P195:P258" si="189">IF(CC195="","",CONCATENATE($BF195,$BG195))</f>
        <v/>
      </c>
      <c r="Q195" t="str">
        <f t="shared" ref="Q195:Q258" si="190">IF(CD195="","",CONCATENATE($BF195,$BG195))</f>
        <v/>
      </c>
      <c r="R195" t="str">
        <f t="shared" ref="R195:R258" si="191">IF(CE195="","",CONCATENATE($BF195,$BG195))</f>
        <v/>
      </c>
      <c r="S195" t="str">
        <f t="shared" ref="S195:S258" si="192">IF(CF195="","",CONCATENATE($BF195,$BG195))</f>
        <v/>
      </c>
      <c r="T195" t="str">
        <f t="shared" ref="T195:T258" si="193">IF(CG195="","",CONCATENATE($BF195,$BG195))</f>
        <v/>
      </c>
      <c r="U195" t="str">
        <f t="shared" ref="U195:U258" si="194">IF(CH195="","",CONCATENATE($BF195,$BG195))</f>
        <v/>
      </c>
      <c r="V195" t="str">
        <f t="shared" ref="V195:V258" si="195">IF(CI195="","",CONCATENATE($BF195,$BG195))</f>
        <v/>
      </c>
      <c r="W195" t="str">
        <f t="shared" ref="W195:W258" si="196">IF(CJ195="","",CONCATENATE($BF195,$BG195))</f>
        <v/>
      </c>
      <c r="X195" t="str">
        <f t="shared" ref="X195:X258" si="197">IF(CK195="","",CONCATENATE($BF195,$BG195))</f>
        <v/>
      </c>
      <c r="Y195" t="str">
        <f t="shared" ref="Y195:Y258" si="198">IF(CL195="","",CONCATENATE($BF195,$BG195))</f>
        <v/>
      </c>
      <c r="Z195" t="str">
        <f t="shared" ref="Z195:Z258" si="199">IF(CM195="","",CONCATENATE($BF195,$BG195))</f>
        <v/>
      </c>
      <c r="AA195" t="str">
        <f t="shared" ref="AA195:AA258" si="200">CONCATENATE(BJ195," (",BM195,IF(BO195="","",CONCATENATE(", ",BO195)),")")</f>
        <v>Informatikai projektszimuláció (, gépterem, web)</v>
      </c>
      <c r="AB195" t="str">
        <f t="shared" ref="AB195:AB258" si="201">IF(CN195="","",CONCATENATE($BF195,$BG195))</f>
        <v/>
      </c>
      <c r="AC195" t="str">
        <f t="shared" ref="AC195:AC258" si="202">IF(CO195="","",CONCATENATE($BF195,$BG195))</f>
        <v/>
      </c>
      <c r="AD195" t="str">
        <f t="shared" ref="AD195:AD258" si="203">IF(CP195="","",CONCATENATE($BF195,$BG195))</f>
        <v/>
      </c>
      <c r="AE195" t="str">
        <f t="shared" ref="AE195:AE258" si="204">IF(CQ195="","",CONCATENATE($BF195,$BG195))</f>
        <v/>
      </c>
      <c r="AF195" t="str">
        <f t="shared" ref="AF195:AF258" si="205">IF(CR195="","",CONCATENATE($BF195,$BG195))</f>
        <v/>
      </c>
      <c r="AG195" t="str">
        <f t="shared" ref="AG195:AG258" si="206">IF(CS195="","",CONCATENATE($BF195,$BG195))</f>
        <v/>
      </c>
      <c r="AH195" t="str">
        <f t="shared" ref="AH195:AH258" si="207">IF(CT195="","",CONCATENATE($BF195,$BG195))</f>
        <v/>
      </c>
      <c r="AI195" t="str">
        <f t="shared" ref="AI195:AI258" si="208">IF(CU195="","",CONCATENATE($BF195,$BG195))</f>
        <v/>
      </c>
      <c r="AJ195" t="str">
        <f t="shared" ref="AJ195:AJ258" si="209">IF(CV195="","",CONCATENATE($BF195,$BG195))</f>
        <v/>
      </c>
      <c r="AK195" t="str">
        <f t="shared" ref="AK195:AK258" si="210">IF(CW195="","",CONCATENATE($BF195,$BG195))</f>
        <v/>
      </c>
      <c r="AL195" t="str">
        <f t="shared" ref="AL195:AL258" si="211">IF(CX195="","",CONCATENATE($BF195,$BG195))</f>
        <v/>
      </c>
      <c r="AM195" t="str">
        <f t="shared" ref="AM195:AM258" si="212">IF(CY195="","",CONCATENATE($BF195,$BG195))</f>
        <v/>
      </c>
      <c r="AN195" t="str">
        <f t="shared" ref="AN195:AN258" si="213">IF(CZ195="","",CONCATENATE($BF195,$BG195))</f>
        <v/>
      </c>
      <c r="AO195" t="str">
        <f t="shared" ref="AO195:AO258" si="214">IF(DA195="","",CONCATENATE($BF195,$BG195))</f>
        <v/>
      </c>
      <c r="AP195" t="str">
        <f t="shared" ref="AP195:AP258" si="215">IF(DB195="","",CONCATENATE($BF195,$BG195))</f>
        <v/>
      </c>
      <c r="AQ195" t="str">
        <f t="shared" ref="AQ195:AQ258" si="216">IF(DC195="","",CONCATENATE($BF195,$BG195))</f>
        <v/>
      </c>
      <c r="AR195" t="str">
        <f t="shared" ref="AR195:AR258" si="217">IF(DD195="","",CONCATENATE($BF195,$BG195))</f>
        <v/>
      </c>
      <c r="AS195" t="str">
        <f t="shared" ref="AS195:AS258" si="218">IF(DE195="","",CONCATENATE($BF195,$BG195))</f>
        <v/>
      </c>
      <c r="AT195" t="str">
        <f t="shared" ref="AT195:AT258" si="219">IF(DF195="","",CONCATENATE($BF195,$BG195))</f>
        <v>9125</v>
      </c>
      <c r="AU195" t="str">
        <f t="shared" ref="AU195:AU258" si="220">IF(DG195="","",CONCATENATE($BF195,$BG195))</f>
        <v/>
      </c>
      <c r="AV195" t="str">
        <f t="shared" ref="AV195:AV258" si="221">IF(DH195="","",CONCATENATE($BF195,$BG195))</f>
        <v>9125</v>
      </c>
      <c r="AW195" t="str">
        <f t="shared" ref="AW195:AW258" si="222">IF(DI195="","",CONCATENATE($BF195,$BG195))</f>
        <v/>
      </c>
      <c r="AX195" t="str">
        <f t="shared" ref="AX195:AX258" si="223">IF(DJ195="","",CONCATENATE($BF195,$BG195))</f>
        <v/>
      </c>
      <c r="AY195" t="str">
        <f t="shared" ref="AY195:AY258" si="224">IF(DK195="","",CONCATENATE($BF195,$BG195))</f>
        <v/>
      </c>
      <c r="AZ195" t="str">
        <f t="shared" ref="AZ195:AZ258" si="225">IF(DL195="","",CONCATENATE($BF195,$BG195))</f>
        <v/>
      </c>
      <c r="BA195" t="str">
        <f t="shared" ref="BA195:BA258" si="226">IF(DM195="","",CONCATENATE($BF195,$BG195))</f>
        <v/>
      </c>
      <c r="BB195" t="str">
        <f t="shared" ref="BB195:BB258" si="227">IF(DN195="","",CONCATENATE($BF195,$BG195))</f>
        <v/>
      </c>
      <c r="BC195" t="str">
        <f t="shared" ref="BC195:BC258" si="228">IF(DO195="","",CONCATENATE($BF195,$BG195))</f>
        <v/>
      </c>
      <c r="BD195" t="str">
        <f t="shared" ref="BD195:BD258" si="229">IF(DP195="","",CONCATENATE($BF195,$BG195))</f>
        <v/>
      </c>
      <c r="BE195" t="str">
        <f t="shared" ref="BE195:BE258" si="230">CONCATENATE(BJ195," (",BN195,IF(BO195="","",CONCATENATE(", ",BO195)),")")</f>
        <v>Informatikai projektszimuláció (604, gépterem, web)</v>
      </c>
      <c r="BF195" s="2">
        <v>912</v>
      </c>
      <c r="BG195" s="2">
        <v>5</v>
      </c>
      <c r="BH195" s="18">
        <f>VLOOKUP(BF195,segéd!$F$9:$G$41,2,FALSE)</f>
        <v>46277</v>
      </c>
      <c r="BI195" s="2" t="str">
        <f>VLOOKUP(BG195,segéd!$F$1:$G$7,2,FALSE)</f>
        <v>15.15-16.45</v>
      </c>
      <c r="BJ195" t="s">
        <v>234</v>
      </c>
      <c r="BK195" s="20" t="s">
        <v>540</v>
      </c>
      <c r="BL195" t="s">
        <v>191</v>
      </c>
      <c r="BM195" s="2"/>
      <c r="BN195" s="2">
        <v>604</v>
      </c>
      <c r="BO195" s="2" t="s">
        <v>216</v>
      </c>
      <c r="BP195" s="33" t="s">
        <v>611</v>
      </c>
      <c r="BQ195" s="2">
        <f t="shared" ref="BQ195:BQ258" si="231">IF(BR195="",0,BR195)+IF(BS195="",0,BS195)</f>
        <v>39</v>
      </c>
      <c r="BR195" s="2" t="str">
        <f>IF(BM195="","",IFERROR(VLOOKUP(BJ195,segéd!T:U,2,FALSE),"x"))</f>
        <v/>
      </c>
      <c r="BS195" s="2">
        <f>IF(BN195="","",IFERROR(VLOOKUP(BJ195,segéd!O:P,2,FALSE),"x"))</f>
        <v>39</v>
      </c>
      <c r="BU195" s="2"/>
      <c r="BV195" s="2"/>
      <c r="DF195" s="2">
        <v>27</v>
      </c>
      <c r="DH195" s="2">
        <v>13</v>
      </c>
    </row>
    <row r="196" spans="1:119" ht="15" customHeight="1" x14ac:dyDescent="0.3">
      <c r="A196" t="str">
        <f t="shared" si="174"/>
        <v>9125</v>
      </c>
      <c r="B196" t="str">
        <f t="shared" si="175"/>
        <v xml:space="preserve">Marketing - Várnai Ibolya (web) </v>
      </c>
      <c r="C196" t="str">
        <f t="shared" si="176"/>
        <v>2159125</v>
      </c>
      <c r="D196" t="str">
        <f t="shared" si="177"/>
        <v>Marketing - Várnai Ibolya (web) 81</v>
      </c>
      <c r="E196" t="str">
        <f t="shared" si="178"/>
        <v>Várnai Ibolya9125</v>
      </c>
      <c r="F196" t="str">
        <f t="shared" si="179"/>
        <v>Marketing (Tb. 215, web)</v>
      </c>
      <c r="G196" t="str">
        <f t="shared" si="180"/>
        <v/>
      </c>
      <c r="H196" t="str">
        <f t="shared" si="181"/>
        <v/>
      </c>
      <c r="I196" t="str">
        <f t="shared" si="182"/>
        <v/>
      </c>
      <c r="J196" t="str">
        <f t="shared" si="183"/>
        <v/>
      </c>
      <c r="K196" t="str">
        <f t="shared" si="184"/>
        <v/>
      </c>
      <c r="L196" t="str">
        <f t="shared" si="185"/>
        <v/>
      </c>
      <c r="M196" t="str">
        <f t="shared" si="186"/>
        <v/>
      </c>
      <c r="N196" t="str">
        <f t="shared" si="187"/>
        <v/>
      </c>
      <c r="O196" t="str">
        <f t="shared" si="188"/>
        <v/>
      </c>
      <c r="P196" t="str">
        <f t="shared" si="189"/>
        <v/>
      </c>
      <c r="Q196" t="str">
        <f t="shared" si="190"/>
        <v/>
      </c>
      <c r="R196" t="str">
        <f t="shared" si="191"/>
        <v/>
      </c>
      <c r="S196" t="str">
        <f t="shared" si="192"/>
        <v/>
      </c>
      <c r="T196" t="str">
        <f t="shared" si="193"/>
        <v/>
      </c>
      <c r="U196" t="str">
        <f t="shared" si="194"/>
        <v/>
      </c>
      <c r="V196" t="str">
        <f t="shared" si="195"/>
        <v/>
      </c>
      <c r="W196" t="str">
        <f t="shared" si="196"/>
        <v/>
      </c>
      <c r="X196" t="str">
        <f t="shared" si="197"/>
        <v/>
      </c>
      <c r="Y196" t="str">
        <f t="shared" si="198"/>
        <v/>
      </c>
      <c r="Z196" t="str">
        <f t="shared" si="199"/>
        <v/>
      </c>
      <c r="AA196" t="str">
        <f t="shared" si="200"/>
        <v>Marketing (, web)</v>
      </c>
      <c r="AB196" t="str">
        <f t="shared" si="201"/>
        <v>9125</v>
      </c>
      <c r="AC196" t="str">
        <f t="shared" si="202"/>
        <v>9125</v>
      </c>
      <c r="AD196" t="str">
        <f t="shared" si="203"/>
        <v/>
      </c>
      <c r="AE196" t="str">
        <f t="shared" si="204"/>
        <v/>
      </c>
      <c r="AF196" t="str">
        <f t="shared" si="205"/>
        <v/>
      </c>
      <c r="AG196" t="str">
        <f t="shared" si="206"/>
        <v/>
      </c>
      <c r="AH196" t="str">
        <f t="shared" si="207"/>
        <v/>
      </c>
      <c r="AI196" t="str">
        <f t="shared" si="208"/>
        <v/>
      </c>
      <c r="AJ196" t="str">
        <f t="shared" si="209"/>
        <v/>
      </c>
      <c r="AK196" t="str">
        <f t="shared" si="210"/>
        <v/>
      </c>
      <c r="AL196" t="str">
        <f t="shared" si="211"/>
        <v/>
      </c>
      <c r="AM196" t="str">
        <f t="shared" si="212"/>
        <v/>
      </c>
      <c r="AN196" t="str">
        <f t="shared" si="213"/>
        <v/>
      </c>
      <c r="AO196" t="str">
        <f t="shared" si="214"/>
        <v/>
      </c>
      <c r="AP196" t="str">
        <f t="shared" si="215"/>
        <v/>
      </c>
      <c r="AQ196" t="str">
        <f t="shared" si="216"/>
        <v/>
      </c>
      <c r="AR196" t="str">
        <f t="shared" si="217"/>
        <v/>
      </c>
      <c r="AS196" t="str">
        <f t="shared" si="218"/>
        <v/>
      </c>
      <c r="AT196" t="str">
        <f t="shared" si="219"/>
        <v/>
      </c>
      <c r="AU196" t="str">
        <f t="shared" si="220"/>
        <v/>
      </c>
      <c r="AV196" t="str">
        <f t="shared" si="221"/>
        <v/>
      </c>
      <c r="AW196" t="str">
        <f t="shared" si="222"/>
        <v/>
      </c>
      <c r="AX196" t="str">
        <f t="shared" si="223"/>
        <v/>
      </c>
      <c r="AY196" t="str">
        <f t="shared" si="224"/>
        <v/>
      </c>
      <c r="AZ196" t="str">
        <f t="shared" si="225"/>
        <v/>
      </c>
      <c r="BA196" t="str">
        <f t="shared" si="226"/>
        <v/>
      </c>
      <c r="BB196" t="str">
        <f t="shared" si="227"/>
        <v/>
      </c>
      <c r="BC196" t="str">
        <f t="shared" si="228"/>
        <v/>
      </c>
      <c r="BD196" t="str">
        <f t="shared" si="229"/>
        <v/>
      </c>
      <c r="BE196" t="str">
        <f t="shared" si="230"/>
        <v>Marketing (215, web)</v>
      </c>
      <c r="BF196" s="2">
        <v>912</v>
      </c>
      <c r="BG196" s="2">
        <v>5</v>
      </c>
      <c r="BH196" s="18">
        <f>VLOOKUP(BF196,segéd!$F$9:$G$41,2,FALSE)</f>
        <v>46277</v>
      </c>
      <c r="BI196" s="2" t="str">
        <f>VLOOKUP(BG196,segéd!$F$1:$G$7,2,FALSE)</f>
        <v>15.15-16.45</v>
      </c>
      <c r="BJ196" t="s">
        <v>371</v>
      </c>
      <c r="BK196" s="20" t="s">
        <v>308</v>
      </c>
      <c r="BL196" t="s">
        <v>191</v>
      </c>
      <c r="BM196" s="2"/>
      <c r="BN196" s="2">
        <v>215</v>
      </c>
      <c r="BO196" s="2" t="s">
        <v>117</v>
      </c>
      <c r="BP196" s="33" t="s">
        <v>620</v>
      </c>
      <c r="BQ196" s="2">
        <f t="shared" si="231"/>
        <v>81</v>
      </c>
      <c r="BR196" s="2" t="str">
        <f>IF(BM196="","",IFERROR(VLOOKUP(BJ196,segéd!T:U,2,FALSE),"x"))</f>
        <v/>
      </c>
      <c r="BS196" s="2">
        <f>IF(BN196="","",IFERROR(VLOOKUP(BJ196,segéd!O:P,2,FALSE),"x"))</f>
        <v>81</v>
      </c>
      <c r="BT196" s="2"/>
      <c r="BU196" s="2"/>
      <c r="BV196" s="2"/>
      <c r="BX196" s="2"/>
      <c r="CA196" s="19"/>
      <c r="CN196" s="2">
        <v>53</v>
      </c>
      <c r="CO196" s="2">
        <v>6</v>
      </c>
      <c r="CQ196" s="2"/>
      <c r="CR196" s="2"/>
      <c r="CU196" s="19"/>
      <c r="CV196" s="19"/>
      <c r="CW196" s="19"/>
      <c r="DA196" s="19"/>
    </row>
    <row r="197" spans="1:119" ht="15" customHeight="1" x14ac:dyDescent="0.3">
      <c r="A197" t="str">
        <f t="shared" si="174"/>
        <v>2089125</v>
      </c>
      <c r="B197" t="str">
        <f t="shared" si="175"/>
        <v>Marketingkutatás - Duga Zsófia (Bp.-ről web) 29</v>
      </c>
      <c r="C197" t="str">
        <f t="shared" si="176"/>
        <v>2169125</v>
      </c>
      <c r="D197" t="str">
        <f t="shared" si="177"/>
        <v>Marketingkutatás - Duga Zsófia (Bp.-ről web) 13</v>
      </c>
      <c r="E197" t="str">
        <f t="shared" si="178"/>
        <v>Duga Zsófia9125</v>
      </c>
      <c r="F197" t="str">
        <f t="shared" si="179"/>
        <v>Marketingkutatás (Bp. 208, Bp.-ről web)</v>
      </c>
      <c r="G197" t="str">
        <f t="shared" si="180"/>
        <v/>
      </c>
      <c r="H197" t="str">
        <f t="shared" si="181"/>
        <v/>
      </c>
      <c r="I197" t="str">
        <f t="shared" si="182"/>
        <v/>
      </c>
      <c r="J197" t="str">
        <f t="shared" si="183"/>
        <v/>
      </c>
      <c r="K197" t="str">
        <f t="shared" si="184"/>
        <v/>
      </c>
      <c r="L197" t="str">
        <f t="shared" si="185"/>
        <v/>
      </c>
      <c r="M197" t="str">
        <f t="shared" si="186"/>
        <v/>
      </c>
      <c r="N197" t="str">
        <f t="shared" si="187"/>
        <v>9125</v>
      </c>
      <c r="O197" t="str">
        <f t="shared" si="188"/>
        <v/>
      </c>
      <c r="P197" t="str">
        <f t="shared" si="189"/>
        <v>9125</v>
      </c>
      <c r="Q197" t="str">
        <f t="shared" si="190"/>
        <v/>
      </c>
      <c r="R197" t="str">
        <f t="shared" si="191"/>
        <v/>
      </c>
      <c r="S197" t="str">
        <f t="shared" si="192"/>
        <v/>
      </c>
      <c r="T197" t="str">
        <f t="shared" si="193"/>
        <v/>
      </c>
      <c r="U197" t="str">
        <f t="shared" si="194"/>
        <v/>
      </c>
      <c r="V197" t="str">
        <f t="shared" si="195"/>
        <v/>
      </c>
      <c r="W197" t="str">
        <f t="shared" si="196"/>
        <v/>
      </c>
      <c r="X197" t="str">
        <f t="shared" si="197"/>
        <v/>
      </c>
      <c r="Y197" t="str">
        <f t="shared" si="198"/>
        <v/>
      </c>
      <c r="Z197" t="str">
        <f t="shared" si="199"/>
        <v/>
      </c>
      <c r="AA197" t="str">
        <f t="shared" si="200"/>
        <v>Marketingkutatás (208, Bp.-ről web)</v>
      </c>
      <c r="AB197" t="str">
        <f t="shared" si="201"/>
        <v/>
      </c>
      <c r="AC197" t="str">
        <f t="shared" si="202"/>
        <v/>
      </c>
      <c r="AD197" t="str">
        <f t="shared" si="203"/>
        <v/>
      </c>
      <c r="AE197" t="str">
        <f t="shared" si="204"/>
        <v/>
      </c>
      <c r="AF197" t="str">
        <f t="shared" si="205"/>
        <v/>
      </c>
      <c r="AG197" t="str">
        <f t="shared" si="206"/>
        <v/>
      </c>
      <c r="AH197" t="str">
        <f t="shared" si="207"/>
        <v/>
      </c>
      <c r="AI197" t="str">
        <f t="shared" si="208"/>
        <v>9125</v>
      </c>
      <c r="AJ197" t="str">
        <f t="shared" si="209"/>
        <v/>
      </c>
      <c r="AK197" t="str">
        <f t="shared" si="210"/>
        <v/>
      </c>
      <c r="AL197" t="str">
        <f t="shared" si="211"/>
        <v/>
      </c>
      <c r="AM197" t="str">
        <f t="shared" si="212"/>
        <v/>
      </c>
      <c r="AN197" t="str">
        <f t="shared" si="213"/>
        <v/>
      </c>
      <c r="AO197" t="str">
        <f t="shared" si="214"/>
        <v/>
      </c>
      <c r="AP197" t="str">
        <f t="shared" si="215"/>
        <v/>
      </c>
      <c r="AQ197" t="str">
        <f t="shared" si="216"/>
        <v/>
      </c>
      <c r="AR197" t="str">
        <f t="shared" si="217"/>
        <v/>
      </c>
      <c r="AS197" t="str">
        <f t="shared" si="218"/>
        <v/>
      </c>
      <c r="AT197" t="str">
        <f t="shared" si="219"/>
        <v/>
      </c>
      <c r="AU197" t="str">
        <f t="shared" si="220"/>
        <v/>
      </c>
      <c r="AV197" t="str">
        <f t="shared" si="221"/>
        <v/>
      </c>
      <c r="AW197" t="str">
        <f t="shared" si="222"/>
        <v/>
      </c>
      <c r="AX197" t="str">
        <f t="shared" si="223"/>
        <v/>
      </c>
      <c r="AY197" t="str">
        <f t="shared" si="224"/>
        <v/>
      </c>
      <c r="AZ197" t="str">
        <f t="shared" si="225"/>
        <v/>
      </c>
      <c r="BA197" t="str">
        <f t="shared" si="226"/>
        <v/>
      </c>
      <c r="BB197" t="str">
        <f t="shared" si="227"/>
        <v/>
      </c>
      <c r="BC197" t="str">
        <f t="shared" si="228"/>
        <v/>
      </c>
      <c r="BD197" t="str">
        <f t="shared" si="229"/>
        <v/>
      </c>
      <c r="BE197" t="str">
        <f t="shared" si="230"/>
        <v>Marketingkutatás (216, Bp.-ről web)</v>
      </c>
      <c r="BF197" s="2">
        <v>912</v>
      </c>
      <c r="BG197" s="2">
        <v>5</v>
      </c>
      <c r="BH197" s="18">
        <f>VLOOKUP(BF197,segéd!$F$9:$G$41,2,FALSE)</f>
        <v>46277</v>
      </c>
      <c r="BI197" s="2" t="str">
        <f>VLOOKUP(BG197,segéd!$F$1:$G$7,2,FALSE)</f>
        <v>15.15-16.45</v>
      </c>
      <c r="BJ197" t="s">
        <v>91</v>
      </c>
      <c r="BK197" s="20" t="s">
        <v>120</v>
      </c>
      <c r="BL197" t="s">
        <v>426</v>
      </c>
      <c r="BM197" s="2">
        <v>208</v>
      </c>
      <c r="BN197" s="2">
        <v>216</v>
      </c>
      <c r="BO197" s="2" t="s">
        <v>118</v>
      </c>
      <c r="BP197" s="33" t="s">
        <v>655</v>
      </c>
      <c r="BQ197" s="2">
        <f t="shared" si="231"/>
        <v>42</v>
      </c>
      <c r="BR197" s="2">
        <f>IF(BM197="","",IFERROR(VLOOKUP(BJ197,segéd!T:U,2,FALSE),"x"))</f>
        <v>29</v>
      </c>
      <c r="BS197" s="2">
        <f>IF(BN197="","",IFERROR(VLOOKUP(BJ197,segéd!O:P,2,FALSE),"x"))</f>
        <v>13</v>
      </c>
      <c r="BT197" s="2"/>
      <c r="BU197" s="2"/>
      <c r="BV197" s="2"/>
      <c r="BX197" s="2"/>
      <c r="CA197" s="2">
        <v>37</v>
      </c>
      <c r="CC197" s="2">
        <v>6</v>
      </c>
      <c r="CQ197" s="2"/>
      <c r="CR197" s="2"/>
      <c r="CU197" s="2">
        <v>25</v>
      </c>
    </row>
    <row r="198" spans="1:119" ht="15" customHeight="1" x14ac:dyDescent="0.3">
      <c r="A198" t="str">
        <f t="shared" si="174"/>
        <v>9125</v>
      </c>
      <c r="B198" t="str">
        <f t="shared" si="175"/>
        <v xml:space="preserve">Mechanika alapjai - Szentgyörgyiné Gyöngyösi Éva (web) </v>
      </c>
      <c r="C198" t="str">
        <f t="shared" si="176"/>
        <v>5019125</v>
      </c>
      <c r="D198" t="str">
        <f t="shared" si="177"/>
        <v>Mechanika alapjai - Szentgyörgyiné Gyöngyösi Éva (web) 148</v>
      </c>
      <c r="E198" t="str">
        <f t="shared" si="178"/>
        <v>Szentgyörgyiné Gyöngyösi Éva9125</v>
      </c>
      <c r="F198" t="str">
        <f t="shared" si="179"/>
        <v>Mechanika alapjai (Tb. 501, web)</v>
      </c>
      <c r="G198" t="str">
        <f t="shared" si="180"/>
        <v/>
      </c>
      <c r="H198" t="str">
        <f t="shared" si="181"/>
        <v/>
      </c>
      <c r="I198" t="str">
        <f t="shared" si="182"/>
        <v/>
      </c>
      <c r="J198" t="str">
        <f t="shared" si="183"/>
        <v/>
      </c>
      <c r="K198" t="str">
        <f t="shared" si="184"/>
        <v/>
      </c>
      <c r="L198" t="str">
        <f t="shared" si="185"/>
        <v/>
      </c>
      <c r="M198" t="str">
        <f t="shared" si="186"/>
        <v/>
      </c>
      <c r="N198" t="str">
        <f t="shared" si="187"/>
        <v/>
      </c>
      <c r="O198" t="str">
        <f t="shared" si="188"/>
        <v/>
      </c>
      <c r="P198" t="str">
        <f t="shared" si="189"/>
        <v/>
      </c>
      <c r="Q198" t="str">
        <f t="shared" si="190"/>
        <v/>
      </c>
      <c r="R198" t="str">
        <f t="shared" si="191"/>
        <v/>
      </c>
      <c r="S198" t="str">
        <f t="shared" si="192"/>
        <v/>
      </c>
      <c r="T198" t="str">
        <f t="shared" si="193"/>
        <v/>
      </c>
      <c r="U198" t="str">
        <f t="shared" si="194"/>
        <v/>
      </c>
      <c r="V198" t="str">
        <f t="shared" si="195"/>
        <v/>
      </c>
      <c r="W198" t="str">
        <f t="shared" si="196"/>
        <v/>
      </c>
      <c r="X198" t="str">
        <f t="shared" si="197"/>
        <v/>
      </c>
      <c r="Y198" t="str">
        <f t="shared" si="198"/>
        <v/>
      </c>
      <c r="Z198" t="str">
        <f t="shared" si="199"/>
        <v/>
      </c>
      <c r="AA198" t="str">
        <f t="shared" si="200"/>
        <v>Mechanika alapjai (, web)</v>
      </c>
      <c r="AB198" t="str">
        <f t="shared" si="201"/>
        <v/>
      </c>
      <c r="AC198" t="str">
        <f t="shared" si="202"/>
        <v/>
      </c>
      <c r="AD198" t="str">
        <f t="shared" si="203"/>
        <v>9125</v>
      </c>
      <c r="AE198" t="str">
        <f t="shared" si="204"/>
        <v>9125</v>
      </c>
      <c r="AF198" t="str">
        <f t="shared" si="205"/>
        <v>9125</v>
      </c>
      <c r="AG198" t="str">
        <f t="shared" si="206"/>
        <v/>
      </c>
      <c r="AH198" t="str">
        <f t="shared" si="207"/>
        <v/>
      </c>
      <c r="AI198" t="str">
        <f t="shared" si="208"/>
        <v/>
      </c>
      <c r="AJ198" t="str">
        <f t="shared" si="209"/>
        <v/>
      </c>
      <c r="AK198" t="str">
        <f t="shared" si="210"/>
        <v/>
      </c>
      <c r="AL198" t="str">
        <f t="shared" si="211"/>
        <v/>
      </c>
      <c r="AM198" t="str">
        <f t="shared" si="212"/>
        <v/>
      </c>
      <c r="AN198" t="str">
        <f t="shared" si="213"/>
        <v/>
      </c>
      <c r="AO198" t="str">
        <f t="shared" si="214"/>
        <v/>
      </c>
      <c r="AP198" t="str">
        <f t="shared" si="215"/>
        <v/>
      </c>
      <c r="AQ198" t="str">
        <f t="shared" si="216"/>
        <v/>
      </c>
      <c r="AR198" t="str">
        <f t="shared" si="217"/>
        <v/>
      </c>
      <c r="AS198" t="str">
        <f t="shared" si="218"/>
        <v/>
      </c>
      <c r="AT198" t="str">
        <f t="shared" si="219"/>
        <v/>
      </c>
      <c r="AU198" t="str">
        <f t="shared" si="220"/>
        <v/>
      </c>
      <c r="AV198" t="str">
        <f t="shared" si="221"/>
        <v/>
      </c>
      <c r="AW198" t="str">
        <f t="shared" si="222"/>
        <v/>
      </c>
      <c r="AX198" t="str">
        <f t="shared" si="223"/>
        <v/>
      </c>
      <c r="AY198" t="str">
        <f t="shared" si="224"/>
        <v/>
      </c>
      <c r="AZ198" t="str">
        <f t="shared" si="225"/>
        <v/>
      </c>
      <c r="BA198" t="str">
        <f t="shared" si="226"/>
        <v/>
      </c>
      <c r="BB198" t="str">
        <f t="shared" si="227"/>
        <v/>
      </c>
      <c r="BC198" t="str">
        <f t="shared" si="228"/>
        <v/>
      </c>
      <c r="BD198" t="str">
        <f t="shared" si="229"/>
        <v/>
      </c>
      <c r="BE198" t="str">
        <f t="shared" si="230"/>
        <v>Mechanika alapjai (501, web)</v>
      </c>
      <c r="BF198" s="2">
        <v>912</v>
      </c>
      <c r="BG198" s="2">
        <v>5</v>
      </c>
      <c r="BH198" s="18">
        <f>VLOOKUP(BF198,segéd!$F$9:$G$41,2,FALSE)</f>
        <v>46277</v>
      </c>
      <c r="BI198" s="2" t="str">
        <f>VLOOKUP(BG198,segéd!$F$1:$G$7,2,FALSE)</f>
        <v>15.15-16.45</v>
      </c>
      <c r="BJ198" t="s">
        <v>131</v>
      </c>
      <c r="BK198" s="20" t="s">
        <v>320</v>
      </c>
      <c r="BL198" t="s">
        <v>193</v>
      </c>
      <c r="BM198" s="2"/>
      <c r="BN198" s="2">
        <v>501</v>
      </c>
      <c r="BO198" s="2" t="s">
        <v>117</v>
      </c>
      <c r="BP198" s="33" t="s">
        <v>624</v>
      </c>
      <c r="BQ198" s="2">
        <f t="shared" si="231"/>
        <v>148</v>
      </c>
      <c r="BR198" s="2" t="str">
        <f>IF(BM198="","",IFERROR(VLOOKUP(BJ198,segéd!T:U,2,FALSE),"x"))</f>
        <v/>
      </c>
      <c r="BS198" s="2">
        <f>IF(BN198="","",IFERROR(VLOOKUP(BJ198,segéd!O:P,2,FALSE),"x"))</f>
        <v>148</v>
      </c>
      <c r="BT198" s="2"/>
      <c r="BU198" s="2"/>
      <c r="BV198" s="2"/>
      <c r="BX198" s="2"/>
      <c r="CP198" s="2">
        <v>8</v>
      </c>
      <c r="CQ198" s="2">
        <v>74</v>
      </c>
      <c r="CR198" s="2">
        <v>48</v>
      </c>
    </row>
    <row r="199" spans="1:119" ht="15" customHeight="1" x14ac:dyDescent="0.3">
      <c r="A199" t="str">
        <f t="shared" si="174"/>
        <v>9125</v>
      </c>
      <c r="B199" t="str">
        <f t="shared" si="175"/>
        <v xml:space="preserve">Mechatronikai rendszerek I. - Vavra Gábor (web) </v>
      </c>
      <c r="C199" t="str">
        <f t="shared" si="176"/>
        <v>2129125</v>
      </c>
      <c r="D199" t="str">
        <f t="shared" si="177"/>
        <v>Mechatronikai rendszerek I. - Vavra Gábor (web) 68</v>
      </c>
      <c r="E199" t="str">
        <f t="shared" si="178"/>
        <v>Vavra Gábor9125</v>
      </c>
      <c r="F199" t="str">
        <f t="shared" si="179"/>
        <v>Mechatronikai rendszerek I. (Tb. 212, web)</v>
      </c>
      <c r="G199" t="str">
        <f t="shared" si="180"/>
        <v/>
      </c>
      <c r="H199" t="str">
        <f t="shared" si="181"/>
        <v/>
      </c>
      <c r="I199" t="str">
        <f t="shared" si="182"/>
        <v/>
      </c>
      <c r="J199" t="str">
        <f t="shared" si="183"/>
        <v/>
      </c>
      <c r="K199" t="str">
        <f t="shared" si="184"/>
        <v/>
      </c>
      <c r="L199" t="str">
        <f t="shared" si="185"/>
        <v/>
      </c>
      <c r="M199" t="str">
        <f t="shared" si="186"/>
        <v/>
      </c>
      <c r="N199" t="str">
        <f t="shared" si="187"/>
        <v/>
      </c>
      <c r="O199" t="str">
        <f t="shared" si="188"/>
        <v/>
      </c>
      <c r="P199" t="str">
        <f t="shared" si="189"/>
        <v/>
      </c>
      <c r="Q199" t="str">
        <f t="shared" si="190"/>
        <v/>
      </c>
      <c r="R199" t="str">
        <f t="shared" si="191"/>
        <v/>
      </c>
      <c r="S199" t="str">
        <f t="shared" si="192"/>
        <v/>
      </c>
      <c r="T199" t="str">
        <f t="shared" si="193"/>
        <v/>
      </c>
      <c r="U199" t="str">
        <f t="shared" si="194"/>
        <v/>
      </c>
      <c r="V199" t="str">
        <f t="shared" si="195"/>
        <v/>
      </c>
      <c r="W199" t="str">
        <f t="shared" si="196"/>
        <v/>
      </c>
      <c r="X199" t="str">
        <f t="shared" si="197"/>
        <v/>
      </c>
      <c r="Y199" t="str">
        <f t="shared" si="198"/>
        <v/>
      </c>
      <c r="Z199" t="str">
        <f t="shared" si="199"/>
        <v/>
      </c>
      <c r="AA199" t="str">
        <f t="shared" si="200"/>
        <v>Mechatronikai rendszerek I. (, web)</v>
      </c>
      <c r="AB199" t="str">
        <f t="shared" si="201"/>
        <v/>
      </c>
      <c r="AC199" t="str">
        <f t="shared" si="202"/>
        <v/>
      </c>
      <c r="AD199" t="str">
        <f t="shared" si="203"/>
        <v/>
      </c>
      <c r="AE199" t="str">
        <f t="shared" si="204"/>
        <v/>
      </c>
      <c r="AF199" t="str">
        <f t="shared" si="205"/>
        <v/>
      </c>
      <c r="AG199" t="str">
        <f t="shared" si="206"/>
        <v/>
      </c>
      <c r="AH199" t="str">
        <f t="shared" si="207"/>
        <v/>
      </c>
      <c r="AI199" t="str">
        <f t="shared" si="208"/>
        <v/>
      </c>
      <c r="AJ199" t="str">
        <f t="shared" si="209"/>
        <v/>
      </c>
      <c r="AK199" t="str">
        <f t="shared" si="210"/>
        <v/>
      </c>
      <c r="AL199" t="str">
        <f t="shared" si="211"/>
        <v/>
      </c>
      <c r="AM199" t="str">
        <f t="shared" si="212"/>
        <v/>
      </c>
      <c r="AN199" t="str">
        <f t="shared" si="213"/>
        <v/>
      </c>
      <c r="AO199" t="str">
        <f t="shared" si="214"/>
        <v/>
      </c>
      <c r="AP199" t="str">
        <f t="shared" si="215"/>
        <v/>
      </c>
      <c r="AQ199" t="str">
        <f t="shared" si="216"/>
        <v/>
      </c>
      <c r="AR199" t="str">
        <f t="shared" si="217"/>
        <v/>
      </c>
      <c r="AS199" t="str">
        <f t="shared" si="218"/>
        <v/>
      </c>
      <c r="AT199" t="str">
        <f t="shared" si="219"/>
        <v/>
      </c>
      <c r="AU199" t="str">
        <f t="shared" si="220"/>
        <v/>
      </c>
      <c r="AV199" t="str">
        <f t="shared" si="221"/>
        <v/>
      </c>
      <c r="AW199" t="str">
        <f t="shared" si="222"/>
        <v>9125</v>
      </c>
      <c r="AX199" t="str">
        <f t="shared" si="223"/>
        <v>9125</v>
      </c>
      <c r="AY199" t="str">
        <f t="shared" si="224"/>
        <v/>
      </c>
      <c r="AZ199" t="str">
        <f t="shared" si="225"/>
        <v/>
      </c>
      <c r="BA199" t="str">
        <f t="shared" si="226"/>
        <v/>
      </c>
      <c r="BB199" t="str">
        <f t="shared" si="227"/>
        <v/>
      </c>
      <c r="BC199" t="str">
        <f t="shared" si="228"/>
        <v/>
      </c>
      <c r="BD199" t="str">
        <f t="shared" si="229"/>
        <v/>
      </c>
      <c r="BE199" t="str">
        <f t="shared" si="230"/>
        <v>Mechatronikai rendszerek I. (212, web)</v>
      </c>
      <c r="BF199" s="2">
        <v>912</v>
      </c>
      <c r="BG199" s="2">
        <v>5</v>
      </c>
      <c r="BH199" s="18">
        <f>VLOOKUP(BF199,segéd!$F$9:$G$41,2,FALSE)</f>
        <v>46277</v>
      </c>
      <c r="BI199" s="2" t="str">
        <f>VLOOKUP(BG199,segéd!$F$1:$G$7,2,FALSE)</f>
        <v>15.15-16.45</v>
      </c>
      <c r="BJ199" t="s">
        <v>112</v>
      </c>
      <c r="BK199" s="20" t="s">
        <v>419</v>
      </c>
      <c r="BL199" t="s">
        <v>191</v>
      </c>
      <c r="BM199" s="2"/>
      <c r="BN199" s="2">
        <v>212</v>
      </c>
      <c r="BO199" s="2" t="s">
        <v>117</v>
      </c>
      <c r="BP199" s="33" t="s">
        <v>613</v>
      </c>
      <c r="BQ199" s="2">
        <f t="shared" si="231"/>
        <v>68</v>
      </c>
      <c r="BR199" s="2" t="str">
        <f>IF(BM199="","",IFERROR(VLOOKUP(BJ199,segéd!T:U,2,FALSE),"x"))</f>
        <v/>
      </c>
      <c r="BS199" s="2">
        <f>IF(BN199="","",IFERROR(VLOOKUP(BJ199,segéd!O:P,2,FALSE),"x"))</f>
        <v>68</v>
      </c>
      <c r="BU199" s="2"/>
      <c r="BV199" s="2"/>
      <c r="DI199" s="2">
        <v>14</v>
      </c>
      <c r="DJ199" s="2">
        <v>44</v>
      </c>
    </row>
    <row r="200" spans="1:119" ht="15" customHeight="1" x14ac:dyDescent="0.3">
      <c r="A200" t="str">
        <f t="shared" si="174"/>
        <v>9125</v>
      </c>
      <c r="B200" t="str">
        <f t="shared" si="175"/>
        <v xml:space="preserve">Műszaki fizika - Molnárné Dőry Zsófia (web) </v>
      </c>
      <c r="C200" t="str">
        <f t="shared" si="176"/>
        <v>6019125</v>
      </c>
      <c r="D200" t="str">
        <f t="shared" si="177"/>
        <v>Műszaki fizika - Molnárné Dőry Zsófia (web) 83</v>
      </c>
      <c r="E200" t="str">
        <f t="shared" si="178"/>
        <v>Molnárné Dőry Zsófia9125</v>
      </c>
      <c r="F200" t="str">
        <f t="shared" si="179"/>
        <v>Műszaki fizika (Tb. 601, web)</v>
      </c>
      <c r="G200" t="str">
        <f t="shared" si="180"/>
        <v/>
      </c>
      <c r="H200" t="str">
        <f t="shared" si="181"/>
        <v/>
      </c>
      <c r="I200" t="str">
        <f t="shared" si="182"/>
        <v/>
      </c>
      <c r="J200" t="str">
        <f t="shared" si="183"/>
        <v/>
      </c>
      <c r="K200" t="str">
        <f t="shared" si="184"/>
        <v/>
      </c>
      <c r="L200" t="str">
        <f t="shared" si="185"/>
        <v/>
      </c>
      <c r="M200" t="str">
        <f t="shared" si="186"/>
        <v/>
      </c>
      <c r="N200" t="str">
        <f t="shared" si="187"/>
        <v/>
      </c>
      <c r="O200" t="str">
        <f t="shared" si="188"/>
        <v/>
      </c>
      <c r="P200" t="str">
        <f t="shared" si="189"/>
        <v/>
      </c>
      <c r="Q200" t="str">
        <f t="shared" si="190"/>
        <v/>
      </c>
      <c r="R200" t="str">
        <f t="shared" si="191"/>
        <v/>
      </c>
      <c r="S200" t="str">
        <f t="shared" si="192"/>
        <v/>
      </c>
      <c r="T200" t="str">
        <f t="shared" si="193"/>
        <v/>
      </c>
      <c r="U200" t="str">
        <f t="shared" si="194"/>
        <v/>
      </c>
      <c r="V200" t="str">
        <f t="shared" si="195"/>
        <v/>
      </c>
      <c r="W200" t="str">
        <f t="shared" si="196"/>
        <v/>
      </c>
      <c r="X200" t="str">
        <f t="shared" si="197"/>
        <v/>
      </c>
      <c r="Y200" t="str">
        <f t="shared" si="198"/>
        <v/>
      </c>
      <c r="Z200" t="str">
        <f t="shared" si="199"/>
        <v/>
      </c>
      <c r="AA200" t="str">
        <f t="shared" si="200"/>
        <v>Műszaki fizika (, web)</v>
      </c>
      <c r="AB200" t="str">
        <f t="shared" si="201"/>
        <v/>
      </c>
      <c r="AC200" t="str">
        <f t="shared" si="202"/>
        <v/>
      </c>
      <c r="AD200" t="str">
        <f t="shared" si="203"/>
        <v/>
      </c>
      <c r="AE200" t="str">
        <f t="shared" si="204"/>
        <v/>
      </c>
      <c r="AF200" t="str">
        <f t="shared" si="205"/>
        <v/>
      </c>
      <c r="AG200" t="str">
        <f t="shared" si="206"/>
        <v/>
      </c>
      <c r="AH200" t="str">
        <f t="shared" si="207"/>
        <v/>
      </c>
      <c r="AI200" t="str">
        <f t="shared" si="208"/>
        <v/>
      </c>
      <c r="AJ200" t="str">
        <f t="shared" si="209"/>
        <v/>
      </c>
      <c r="AK200" t="str">
        <f t="shared" si="210"/>
        <v>9125</v>
      </c>
      <c r="AL200" t="str">
        <f t="shared" si="211"/>
        <v>9125</v>
      </c>
      <c r="AM200" t="str">
        <f t="shared" si="212"/>
        <v/>
      </c>
      <c r="AN200" t="str">
        <f t="shared" si="213"/>
        <v/>
      </c>
      <c r="AO200" t="str">
        <f t="shared" si="214"/>
        <v/>
      </c>
      <c r="AP200" t="str">
        <f t="shared" si="215"/>
        <v/>
      </c>
      <c r="AQ200" t="str">
        <f t="shared" si="216"/>
        <v/>
      </c>
      <c r="AR200" t="str">
        <f t="shared" si="217"/>
        <v/>
      </c>
      <c r="AS200" t="str">
        <f t="shared" si="218"/>
        <v/>
      </c>
      <c r="AT200" t="str">
        <f t="shared" si="219"/>
        <v/>
      </c>
      <c r="AU200" t="str">
        <f t="shared" si="220"/>
        <v/>
      </c>
      <c r="AV200" t="str">
        <f t="shared" si="221"/>
        <v/>
      </c>
      <c r="AW200" t="str">
        <f t="shared" si="222"/>
        <v/>
      </c>
      <c r="AX200" t="str">
        <f t="shared" si="223"/>
        <v/>
      </c>
      <c r="AY200" t="str">
        <f t="shared" si="224"/>
        <v/>
      </c>
      <c r="AZ200" t="str">
        <f t="shared" si="225"/>
        <v/>
      </c>
      <c r="BA200" t="str">
        <f t="shared" si="226"/>
        <v/>
      </c>
      <c r="BB200" t="str">
        <f t="shared" si="227"/>
        <v/>
      </c>
      <c r="BC200" t="str">
        <f t="shared" si="228"/>
        <v/>
      </c>
      <c r="BD200" t="str">
        <f t="shared" si="229"/>
        <v/>
      </c>
      <c r="BE200" t="str">
        <f t="shared" si="230"/>
        <v>Műszaki fizika (601, web)</v>
      </c>
      <c r="BF200" s="2">
        <v>912</v>
      </c>
      <c r="BG200" s="2">
        <v>5</v>
      </c>
      <c r="BH200" s="18">
        <f>VLOOKUP(BF200,segéd!$F$9:$G$41,2,FALSE)</f>
        <v>46277</v>
      </c>
      <c r="BI200" s="2" t="str">
        <f>VLOOKUP(BG200,segéd!$F$1:$G$7,2,FALSE)</f>
        <v>15.15-16.45</v>
      </c>
      <c r="BJ200" t="s">
        <v>107</v>
      </c>
      <c r="BK200" s="20" t="s">
        <v>219</v>
      </c>
      <c r="BL200" t="s">
        <v>191</v>
      </c>
      <c r="BM200" s="2"/>
      <c r="BN200" s="2">
        <v>601</v>
      </c>
      <c r="BO200" s="2" t="s">
        <v>117</v>
      </c>
      <c r="BP200" s="33" t="s">
        <v>627</v>
      </c>
      <c r="BQ200" s="2">
        <f t="shared" si="231"/>
        <v>83</v>
      </c>
      <c r="BR200" s="2" t="str">
        <f>IF(BM200="","",IFERROR(VLOOKUP(BJ200,segéd!T:U,2,FALSE),"x"))</f>
        <v/>
      </c>
      <c r="BS200" s="2">
        <f>IF(BN200="","",IFERROR(VLOOKUP(BJ200,segéd!O:P,2,FALSE),"x"))</f>
        <v>83</v>
      </c>
      <c r="BU200" s="2"/>
      <c r="BV200" s="2"/>
      <c r="BX200" s="2"/>
      <c r="CW200" s="2">
        <v>37</v>
      </c>
      <c r="CX200" s="2">
        <v>56</v>
      </c>
    </row>
    <row r="201" spans="1:119" ht="15" customHeight="1" x14ac:dyDescent="0.3">
      <c r="A201" t="str">
        <f t="shared" si="174"/>
        <v>2069125</v>
      </c>
      <c r="B201" t="str">
        <f t="shared" si="175"/>
        <v>Vállalkozások gazdaságtana - Antalík Imrich (Tb.-ről web) 8</v>
      </c>
      <c r="C201" t="str">
        <f t="shared" si="176"/>
        <v>4039125</v>
      </c>
      <c r="D201" t="str">
        <f t="shared" si="177"/>
        <v>Vállalkozások gazdaságtana - Antalík Imrich (Tb.-ről web) 3</v>
      </c>
      <c r="E201" t="str">
        <f t="shared" si="178"/>
        <v>Antalík Imrich9125</v>
      </c>
      <c r="F201" t="str">
        <f t="shared" si="179"/>
        <v>Vállalkozások gazdaságtana (Tb. 403, Tb.-ről web)</v>
      </c>
      <c r="G201" t="str">
        <f t="shared" si="180"/>
        <v/>
      </c>
      <c r="H201" t="str">
        <f t="shared" si="181"/>
        <v/>
      </c>
      <c r="I201" t="str">
        <f t="shared" si="182"/>
        <v/>
      </c>
      <c r="J201" t="str">
        <f t="shared" si="183"/>
        <v>9125</v>
      </c>
      <c r="K201" t="str">
        <f t="shared" si="184"/>
        <v>9125</v>
      </c>
      <c r="L201" t="str">
        <f t="shared" si="185"/>
        <v/>
      </c>
      <c r="M201" t="str">
        <f t="shared" si="186"/>
        <v/>
      </c>
      <c r="N201" t="str">
        <f t="shared" si="187"/>
        <v/>
      </c>
      <c r="O201" t="str">
        <f t="shared" si="188"/>
        <v/>
      </c>
      <c r="P201" t="str">
        <f t="shared" si="189"/>
        <v/>
      </c>
      <c r="Q201" t="str">
        <f t="shared" si="190"/>
        <v/>
      </c>
      <c r="R201" t="str">
        <f t="shared" si="191"/>
        <v/>
      </c>
      <c r="S201" t="str">
        <f t="shared" si="192"/>
        <v/>
      </c>
      <c r="T201" t="str">
        <f t="shared" si="193"/>
        <v/>
      </c>
      <c r="U201" t="str">
        <f t="shared" si="194"/>
        <v/>
      </c>
      <c r="V201" t="str">
        <f t="shared" si="195"/>
        <v/>
      </c>
      <c r="W201" t="str">
        <f t="shared" si="196"/>
        <v/>
      </c>
      <c r="X201" t="str">
        <f t="shared" si="197"/>
        <v/>
      </c>
      <c r="Y201" t="str">
        <f t="shared" si="198"/>
        <v/>
      </c>
      <c r="Z201" t="str">
        <f t="shared" si="199"/>
        <v/>
      </c>
      <c r="AA201" t="str">
        <f t="shared" si="200"/>
        <v>Vállalkozások gazdaságtana (206, Tb.-ről web)</v>
      </c>
      <c r="AB201" t="str">
        <f t="shared" si="201"/>
        <v/>
      </c>
      <c r="AC201" t="str">
        <f t="shared" si="202"/>
        <v/>
      </c>
      <c r="AD201" t="str">
        <f t="shared" si="203"/>
        <v/>
      </c>
      <c r="AE201" t="str">
        <f t="shared" si="204"/>
        <v/>
      </c>
      <c r="AF201" t="str">
        <f t="shared" si="205"/>
        <v/>
      </c>
      <c r="AG201" t="str">
        <f t="shared" si="206"/>
        <v>9125</v>
      </c>
      <c r="AH201" t="str">
        <f t="shared" si="207"/>
        <v/>
      </c>
      <c r="AI201" t="str">
        <f t="shared" si="208"/>
        <v/>
      </c>
      <c r="AJ201" t="str">
        <f t="shared" si="209"/>
        <v/>
      </c>
      <c r="AK201" t="str">
        <f t="shared" si="210"/>
        <v/>
      </c>
      <c r="AL201" t="str">
        <f t="shared" si="211"/>
        <v/>
      </c>
      <c r="AM201" t="str">
        <f t="shared" si="212"/>
        <v/>
      </c>
      <c r="AN201" t="str">
        <f t="shared" si="213"/>
        <v/>
      </c>
      <c r="AO201" t="str">
        <f t="shared" si="214"/>
        <v/>
      </c>
      <c r="AP201" t="str">
        <f t="shared" si="215"/>
        <v/>
      </c>
      <c r="AQ201" t="str">
        <f t="shared" si="216"/>
        <v/>
      </c>
      <c r="AR201" t="str">
        <f t="shared" si="217"/>
        <v/>
      </c>
      <c r="AS201" t="str">
        <f t="shared" si="218"/>
        <v/>
      </c>
      <c r="AT201" t="str">
        <f t="shared" si="219"/>
        <v/>
      </c>
      <c r="AU201" t="str">
        <f t="shared" si="220"/>
        <v/>
      </c>
      <c r="AV201" t="str">
        <f t="shared" si="221"/>
        <v/>
      </c>
      <c r="AW201" t="str">
        <f t="shared" si="222"/>
        <v/>
      </c>
      <c r="AX201" t="str">
        <f t="shared" si="223"/>
        <v/>
      </c>
      <c r="AY201" t="str">
        <f t="shared" si="224"/>
        <v/>
      </c>
      <c r="AZ201" t="str">
        <f t="shared" si="225"/>
        <v/>
      </c>
      <c r="BA201" t="str">
        <f t="shared" si="226"/>
        <v/>
      </c>
      <c r="BB201" t="str">
        <f t="shared" si="227"/>
        <v/>
      </c>
      <c r="BC201" t="str">
        <f t="shared" si="228"/>
        <v/>
      </c>
      <c r="BD201" t="str">
        <f t="shared" si="229"/>
        <v/>
      </c>
      <c r="BE201" t="str">
        <f t="shared" si="230"/>
        <v>Vállalkozások gazdaságtana (403, Tb.-ről web)</v>
      </c>
      <c r="BF201" s="2">
        <v>912</v>
      </c>
      <c r="BG201" s="2">
        <v>5</v>
      </c>
      <c r="BH201" s="18">
        <f>VLOOKUP(BF201,segéd!$F$9:$G$41,2,FALSE)</f>
        <v>46277</v>
      </c>
      <c r="BI201" s="2" t="str">
        <f>VLOOKUP(BG201,segéd!$F$1:$G$7,2,FALSE)</f>
        <v>15.15-16.45</v>
      </c>
      <c r="BJ201" t="s">
        <v>88</v>
      </c>
      <c r="BK201" s="20" t="s">
        <v>132</v>
      </c>
      <c r="BL201" t="s">
        <v>225</v>
      </c>
      <c r="BM201" s="2">
        <v>206</v>
      </c>
      <c r="BN201" s="2">
        <v>403</v>
      </c>
      <c r="BO201" s="2" t="s">
        <v>119</v>
      </c>
      <c r="BP201" s="33" t="s">
        <v>626</v>
      </c>
      <c r="BQ201" s="2">
        <f t="shared" si="231"/>
        <v>11</v>
      </c>
      <c r="BR201" s="2">
        <f>IF(BM201="","",IFERROR(VLOOKUP(BJ201,segéd!T:U,2,FALSE),"x"))</f>
        <v>8</v>
      </c>
      <c r="BS201" s="2">
        <f>IF(BN201="","",IFERROR(VLOOKUP(BJ201,segéd!O:P,2,FALSE),"x"))</f>
        <v>3</v>
      </c>
      <c r="BT201" s="2"/>
      <c r="BU201" s="2"/>
      <c r="BV201" s="2"/>
      <c r="BW201" s="2">
        <v>3</v>
      </c>
      <c r="BX201" s="2">
        <v>3</v>
      </c>
      <c r="CQ201" s="2"/>
      <c r="CR201" s="2"/>
      <c r="CS201" s="2">
        <v>4</v>
      </c>
    </row>
    <row r="202" spans="1:119" ht="15" customHeight="1" x14ac:dyDescent="0.3">
      <c r="A202" t="str">
        <f t="shared" si="174"/>
        <v>9126</v>
      </c>
      <c r="B202" t="str">
        <f t="shared" si="175"/>
        <v xml:space="preserve">Mechanika alapjai - Szentgyörgyiné Gyöngyösi Éva (web) </v>
      </c>
      <c r="C202" t="str">
        <f t="shared" si="176"/>
        <v>5019126</v>
      </c>
      <c r="D202" t="str">
        <f t="shared" si="177"/>
        <v>Mechanika alapjai - Szentgyörgyiné Gyöngyösi Éva (web) 148</v>
      </c>
      <c r="E202" t="str">
        <f t="shared" si="178"/>
        <v>Szentgyörgyiné Gyöngyösi Éva9126</v>
      </c>
      <c r="F202" t="str">
        <f t="shared" si="179"/>
        <v>Mechanika alapjai (Tb. 501, web)</v>
      </c>
      <c r="G202" t="str">
        <f t="shared" si="180"/>
        <v/>
      </c>
      <c r="H202" t="str">
        <f t="shared" si="181"/>
        <v/>
      </c>
      <c r="I202" t="str">
        <f t="shared" si="182"/>
        <v/>
      </c>
      <c r="J202" t="str">
        <f t="shared" si="183"/>
        <v/>
      </c>
      <c r="K202" t="str">
        <f t="shared" si="184"/>
        <v/>
      </c>
      <c r="L202" t="str">
        <f t="shared" si="185"/>
        <v/>
      </c>
      <c r="M202" t="str">
        <f t="shared" si="186"/>
        <v/>
      </c>
      <c r="N202" t="str">
        <f t="shared" si="187"/>
        <v/>
      </c>
      <c r="O202" t="str">
        <f t="shared" si="188"/>
        <v/>
      </c>
      <c r="P202" t="str">
        <f t="shared" si="189"/>
        <v/>
      </c>
      <c r="Q202" t="str">
        <f t="shared" si="190"/>
        <v/>
      </c>
      <c r="R202" t="str">
        <f t="shared" si="191"/>
        <v/>
      </c>
      <c r="S202" t="str">
        <f t="shared" si="192"/>
        <v/>
      </c>
      <c r="T202" t="str">
        <f t="shared" si="193"/>
        <v/>
      </c>
      <c r="U202" t="str">
        <f t="shared" si="194"/>
        <v/>
      </c>
      <c r="V202" t="str">
        <f t="shared" si="195"/>
        <v/>
      </c>
      <c r="W202" t="str">
        <f t="shared" si="196"/>
        <v/>
      </c>
      <c r="X202" t="str">
        <f t="shared" si="197"/>
        <v/>
      </c>
      <c r="Y202" t="str">
        <f t="shared" si="198"/>
        <v/>
      </c>
      <c r="Z202" t="str">
        <f t="shared" si="199"/>
        <v/>
      </c>
      <c r="AA202" t="str">
        <f t="shared" si="200"/>
        <v>Mechanika alapjai (, web)</v>
      </c>
      <c r="AB202" t="str">
        <f t="shared" si="201"/>
        <v/>
      </c>
      <c r="AC202" t="str">
        <f t="shared" si="202"/>
        <v/>
      </c>
      <c r="AD202" t="str">
        <f t="shared" si="203"/>
        <v>9126</v>
      </c>
      <c r="AE202" t="str">
        <f t="shared" si="204"/>
        <v>9126</v>
      </c>
      <c r="AF202" t="str">
        <f t="shared" si="205"/>
        <v>9126</v>
      </c>
      <c r="AG202" t="str">
        <f t="shared" si="206"/>
        <v/>
      </c>
      <c r="AH202" t="str">
        <f t="shared" si="207"/>
        <v/>
      </c>
      <c r="AI202" t="str">
        <f t="shared" si="208"/>
        <v/>
      </c>
      <c r="AJ202" t="str">
        <f t="shared" si="209"/>
        <v/>
      </c>
      <c r="AK202" t="str">
        <f t="shared" si="210"/>
        <v/>
      </c>
      <c r="AL202" t="str">
        <f t="shared" si="211"/>
        <v/>
      </c>
      <c r="AM202" t="str">
        <f t="shared" si="212"/>
        <v/>
      </c>
      <c r="AN202" t="str">
        <f t="shared" si="213"/>
        <v/>
      </c>
      <c r="AO202" t="str">
        <f t="shared" si="214"/>
        <v/>
      </c>
      <c r="AP202" t="str">
        <f t="shared" si="215"/>
        <v/>
      </c>
      <c r="AQ202" t="str">
        <f t="shared" si="216"/>
        <v/>
      </c>
      <c r="AR202" t="str">
        <f t="shared" si="217"/>
        <v/>
      </c>
      <c r="AS202" t="str">
        <f t="shared" si="218"/>
        <v/>
      </c>
      <c r="AT202" t="str">
        <f t="shared" si="219"/>
        <v/>
      </c>
      <c r="AU202" t="str">
        <f t="shared" si="220"/>
        <v/>
      </c>
      <c r="AV202" t="str">
        <f t="shared" si="221"/>
        <v/>
      </c>
      <c r="AW202" t="str">
        <f t="shared" si="222"/>
        <v/>
      </c>
      <c r="AX202" t="str">
        <f t="shared" si="223"/>
        <v/>
      </c>
      <c r="AY202" t="str">
        <f t="shared" si="224"/>
        <v/>
      </c>
      <c r="AZ202" t="str">
        <f t="shared" si="225"/>
        <v/>
      </c>
      <c r="BA202" t="str">
        <f t="shared" si="226"/>
        <v/>
      </c>
      <c r="BB202" t="str">
        <f t="shared" si="227"/>
        <v/>
      </c>
      <c r="BC202" t="str">
        <f t="shared" si="228"/>
        <v/>
      </c>
      <c r="BD202" t="str">
        <f t="shared" si="229"/>
        <v/>
      </c>
      <c r="BE202" t="str">
        <f t="shared" si="230"/>
        <v>Mechanika alapjai (501, web)</v>
      </c>
      <c r="BF202" s="2">
        <v>912</v>
      </c>
      <c r="BG202" s="2">
        <v>6</v>
      </c>
      <c r="BH202" s="18">
        <f>VLOOKUP(BF202,segéd!$F$9:$G$41,2,FALSE)</f>
        <v>46277</v>
      </c>
      <c r="BI202" s="2" t="str">
        <f>VLOOKUP(BG202,segéd!$F$1:$G$7,2,FALSE)</f>
        <v>17.00-18.30</v>
      </c>
      <c r="BJ202" t="s">
        <v>131</v>
      </c>
      <c r="BK202" s="20" t="s">
        <v>320</v>
      </c>
      <c r="BL202" t="s">
        <v>193</v>
      </c>
      <c r="BM202" s="2"/>
      <c r="BN202" s="2">
        <v>501</v>
      </c>
      <c r="BO202" s="2" t="s">
        <v>117</v>
      </c>
      <c r="BP202" s="33" t="s">
        <v>624</v>
      </c>
      <c r="BQ202" s="2">
        <f t="shared" si="231"/>
        <v>148</v>
      </c>
      <c r="BR202" s="2" t="str">
        <f>IF(BM202="","",IFERROR(VLOOKUP(BJ202,segéd!T:U,2,FALSE),"x"))</f>
        <v/>
      </c>
      <c r="BS202" s="2">
        <f>IF(BN202="","",IFERROR(VLOOKUP(BJ202,segéd!O:P,2,FALSE),"x"))</f>
        <v>148</v>
      </c>
      <c r="BT202" s="2"/>
      <c r="BU202" s="2"/>
      <c r="BV202" s="2"/>
      <c r="BX202" s="2"/>
      <c r="CP202" s="2">
        <v>8</v>
      </c>
      <c r="CQ202" s="2">
        <v>74</v>
      </c>
      <c r="CR202" s="2">
        <v>48</v>
      </c>
    </row>
    <row r="203" spans="1:119" ht="15" customHeight="1" x14ac:dyDescent="0.3">
      <c r="A203" t="str">
        <f t="shared" si="174"/>
        <v>9126</v>
      </c>
      <c r="B203" t="str">
        <f t="shared" si="175"/>
        <v xml:space="preserve">Műszaki fizika - Molnárné Dőry Zsófia (web) </v>
      </c>
      <c r="C203" t="str">
        <f t="shared" si="176"/>
        <v>6019126</v>
      </c>
      <c r="D203" t="str">
        <f t="shared" si="177"/>
        <v>Műszaki fizika - Molnárné Dőry Zsófia (web) 83</v>
      </c>
      <c r="E203" t="str">
        <f t="shared" si="178"/>
        <v>Molnárné Dőry Zsófia9126</v>
      </c>
      <c r="F203" t="str">
        <f t="shared" si="179"/>
        <v>Műszaki fizika (Tb. 601, web)</v>
      </c>
      <c r="G203" t="str">
        <f t="shared" si="180"/>
        <v/>
      </c>
      <c r="H203" t="str">
        <f t="shared" si="181"/>
        <v/>
      </c>
      <c r="I203" t="str">
        <f t="shared" si="182"/>
        <v/>
      </c>
      <c r="J203" t="str">
        <f t="shared" si="183"/>
        <v/>
      </c>
      <c r="K203" t="str">
        <f t="shared" si="184"/>
        <v/>
      </c>
      <c r="L203" t="str">
        <f t="shared" si="185"/>
        <v/>
      </c>
      <c r="M203" t="str">
        <f t="shared" si="186"/>
        <v/>
      </c>
      <c r="N203" t="str">
        <f t="shared" si="187"/>
        <v/>
      </c>
      <c r="O203" t="str">
        <f t="shared" si="188"/>
        <v/>
      </c>
      <c r="P203" t="str">
        <f t="shared" si="189"/>
        <v/>
      </c>
      <c r="Q203" t="str">
        <f t="shared" si="190"/>
        <v/>
      </c>
      <c r="R203" t="str">
        <f t="shared" si="191"/>
        <v/>
      </c>
      <c r="S203" t="str">
        <f t="shared" si="192"/>
        <v/>
      </c>
      <c r="T203" t="str">
        <f t="shared" si="193"/>
        <v/>
      </c>
      <c r="U203" t="str">
        <f t="shared" si="194"/>
        <v/>
      </c>
      <c r="V203" t="str">
        <f t="shared" si="195"/>
        <v/>
      </c>
      <c r="W203" t="str">
        <f t="shared" si="196"/>
        <v/>
      </c>
      <c r="X203" t="str">
        <f t="shared" si="197"/>
        <v/>
      </c>
      <c r="Y203" t="str">
        <f t="shared" si="198"/>
        <v/>
      </c>
      <c r="Z203" t="str">
        <f t="shared" si="199"/>
        <v/>
      </c>
      <c r="AA203" t="str">
        <f t="shared" si="200"/>
        <v>Műszaki fizika (, web)</v>
      </c>
      <c r="AB203" t="str">
        <f t="shared" si="201"/>
        <v/>
      </c>
      <c r="AC203" t="str">
        <f t="shared" si="202"/>
        <v/>
      </c>
      <c r="AD203" t="str">
        <f t="shared" si="203"/>
        <v/>
      </c>
      <c r="AE203" t="str">
        <f t="shared" si="204"/>
        <v/>
      </c>
      <c r="AF203" t="str">
        <f t="shared" si="205"/>
        <v/>
      </c>
      <c r="AG203" t="str">
        <f t="shared" si="206"/>
        <v/>
      </c>
      <c r="AH203" t="str">
        <f t="shared" si="207"/>
        <v/>
      </c>
      <c r="AI203" t="str">
        <f t="shared" si="208"/>
        <v/>
      </c>
      <c r="AJ203" t="str">
        <f t="shared" si="209"/>
        <v/>
      </c>
      <c r="AK203" t="str">
        <f t="shared" si="210"/>
        <v>9126</v>
      </c>
      <c r="AL203" t="str">
        <f t="shared" si="211"/>
        <v>9126</v>
      </c>
      <c r="AM203" t="str">
        <f t="shared" si="212"/>
        <v/>
      </c>
      <c r="AN203" t="str">
        <f t="shared" si="213"/>
        <v/>
      </c>
      <c r="AO203" t="str">
        <f t="shared" si="214"/>
        <v/>
      </c>
      <c r="AP203" t="str">
        <f t="shared" si="215"/>
        <v/>
      </c>
      <c r="AQ203" t="str">
        <f t="shared" si="216"/>
        <v/>
      </c>
      <c r="AR203" t="str">
        <f t="shared" si="217"/>
        <v/>
      </c>
      <c r="AS203" t="str">
        <f t="shared" si="218"/>
        <v/>
      </c>
      <c r="AT203" t="str">
        <f t="shared" si="219"/>
        <v/>
      </c>
      <c r="AU203" t="str">
        <f t="shared" si="220"/>
        <v/>
      </c>
      <c r="AV203" t="str">
        <f t="shared" si="221"/>
        <v/>
      </c>
      <c r="AW203" t="str">
        <f t="shared" si="222"/>
        <v/>
      </c>
      <c r="AX203" t="str">
        <f t="shared" si="223"/>
        <v/>
      </c>
      <c r="AY203" t="str">
        <f t="shared" si="224"/>
        <v/>
      </c>
      <c r="AZ203" t="str">
        <f t="shared" si="225"/>
        <v/>
      </c>
      <c r="BA203" t="str">
        <f t="shared" si="226"/>
        <v/>
      </c>
      <c r="BB203" t="str">
        <f t="shared" si="227"/>
        <v/>
      </c>
      <c r="BC203" t="str">
        <f t="shared" si="228"/>
        <v/>
      </c>
      <c r="BD203" t="str">
        <f t="shared" si="229"/>
        <v/>
      </c>
      <c r="BE203" t="str">
        <f t="shared" si="230"/>
        <v>Műszaki fizika (601, web)</v>
      </c>
      <c r="BF203" s="2">
        <v>912</v>
      </c>
      <c r="BG203" s="2">
        <v>6</v>
      </c>
      <c r="BH203" s="18">
        <f>VLOOKUP(BF203,segéd!$F$9:$G$41,2,FALSE)</f>
        <v>46277</v>
      </c>
      <c r="BI203" s="2" t="str">
        <f>VLOOKUP(BG203,segéd!$F$1:$G$7,2,FALSE)</f>
        <v>17.00-18.30</v>
      </c>
      <c r="BJ203" t="s">
        <v>107</v>
      </c>
      <c r="BK203" s="20" t="s">
        <v>219</v>
      </c>
      <c r="BL203" t="s">
        <v>191</v>
      </c>
      <c r="BM203" s="2"/>
      <c r="BN203" s="2">
        <v>601</v>
      </c>
      <c r="BO203" s="2" t="s">
        <v>117</v>
      </c>
      <c r="BP203" s="33" t="s">
        <v>627</v>
      </c>
      <c r="BQ203" s="2">
        <f t="shared" si="231"/>
        <v>83</v>
      </c>
      <c r="BR203" s="2" t="str">
        <f>IF(BM203="","",IFERROR(VLOOKUP(BJ203,segéd!T:U,2,FALSE),"x"))</f>
        <v/>
      </c>
      <c r="BS203" s="2">
        <f>IF(BN203="","",IFERROR(VLOOKUP(BJ203,segéd!O:P,2,FALSE),"x"))</f>
        <v>83</v>
      </c>
      <c r="BU203" s="2"/>
      <c r="BV203" s="2"/>
      <c r="BX203" s="2"/>
      <c r="CW203" s="2">
        <v>37</v>
      </c>
      <c r="CX203" s="2">
        <v>56</v>
      </c>
    </row>
    <row r="204" spans="1:119" ht="15" customHeight="1" x14ac:dyDescent="0.3">
      <c r="A204" t="str">
        <f t="shared" si="174"/>
        <v>otthon9186</v>
      </c>
      <c r="B204" t="str">
        <f t="shared" si="175"/>
        <v>Angol gazdasági szaknyelv II. - Balog Mónika (otthonról web) 20</v>
      </c>
      <c r="C204" t="str">
        <f t="shared" si="176"/>
        <v>otthon9186</v>
      </c>
      <c r="D204" t="str">
        <f t="shared" si="177"/>
        <v>Angol gazdasági szaknyelv II. - Balog Mónika (otthonról web) 10</v>
      </c>
      <c r="E204" t="str">
        <f t="shared" si="178"/>
        <v>Balog Mónika9186</v>
      </c>
      <c r="F204" t="str">
        <f t="shared" si="179"/>
        <v>Angol gazdasági szaknyelv II. (Bp. otthonTb. otthon, otthonról web)</v>
      </c>
      <c r="G204" t="str">
        <f t="shared" si="180"/>
        <v/>
      </c>
      <c r="H204" t="str">
        <f t="shared" si="181"/>
        <v/>
      </c>
      <c r="I204" t="str">
        <f t="shared" si="182"/>
        <v/>
      </c>
      <c r="J204" t="str">
        <f t="shared" si="183"/>
        <v/>
      </c>
      <c r="K204" t="str">
        <f t="shared" si="184"/>
        <v/>
      </c>
      <c r="L204" t="str">
        <f t="shared" si="185"/>
        <v/>
      </c>
      <c r="M204" t="str">
        <f t="shared" si="186"/>
        <v>9186</v>
      </c>
      <c r="N204" t="str">
        <f t="shared" si="187"/>
        <v>9186</v>
      </c>
      <c r="O204" t="str">
        <f t="shared" si="188"/>
        <v/>
      </c>
      <c r="P204" t="str">
        <f t="shared" si="189"/>
        <v/>
      </c>
      <c r="Q204" t="str">
        <f t="shared" si="190"/>
        <v/>
      </c>
      <c r="R204" t="str">
        <f t="shared" si="191"/>
        <v/>
      </c>
      <c r="S204" t="str">
        <f t="shared" si="192"/>
        <v/>
      </c>
      <c r="T204" t="str">
        <f t="shared" si="193"/>
        <v/>
      </c>
      <c r="U204" t="str">
        <f t="shared" si="194"/>
        <v/>
      </c>
      <c r="V204" t="str">
        <f t="shared" si="195"/>
        <v/>
      </c>
      <c r="W204" t="str">
        <f t="shared" si="196"/>
        <v/>
      </c>
      <c r="X204" t="str">
        <f t="shared" si="197"/>
        <v/>
      </c>
      <c r="Y204" t="str">
        <f t="shared" si="198"/>
        <v/>
      </c>
      <c r="Z204" t="str">
        <f t="shared" si="199"/>
        <v/>
      </c>
      <c r="AA204" t="str">
        <f t="shared" si="200"/>
        <v>Angol gazdasági szaknyelv II. (otthon, otthonról web)</v>
      </c>
      <c r="AB204" t="str">
        <f t="shared" si="201"/>
        <v/>
      </c>
      <c r="AC204" t="str">
        <f t="shared" si="202"/>
        <v/>
      </c>
      <c r="AD204" t="str">
        <f t="shared" si="203"/>
        <v/>
      </c>
      <c r="AE204" t="str">
        <f t="shared" si="204"/>
        <v/>
      </c>
      <c r="AF204" t="str">
        <f t="shared" si="205"/>
        <v/>
      </c>
      <c r="AG204" t="str">
        <f t="shared" si="206"/>
        <v/>
      </c>
      <c r="AH204" t="str">
        <f t="shared" si="207"/>
        <v>9186</v>
      </c>
      <c r="AI204" t="str">
        <f t="shared" si="208"/>
        <v>9186</v>
      </c>
      <c r="AJ204" t="str">
        <f t="shared" si="209"/>
        <v/>
      </c>
      <c r="AK204" t="str">
        <f t="shared" si="210"/>
        <v/>
      </c>
      <c r="AL204" t="str">
        <f t="shared" si="211"/>
        <v/>
      </c>
      <c r="AM204" t="str">
        <f t="shared" si="212"/>
        <v/>
      </c>
      <c r="AN204" t="str">
        <f t="shared" si="213"/>
        <v/>
      </c>
      <c r="AO204" t="str">
        <f t="shared" si="214"/>
        <v/>
      </c>
      <c r="AP204" t="str">
        <f t="shared" si="215"/>
        <v/>
      </c>
      <c r="AQ204" t="str">
        <f t="shared" si="216"/>
        <v/>
      </c>
      <c r="AR204" t="str">
        <f t="shared" si="217"/>
        <v/>
      </c>
      <c r="AS204" t="str">
        <f t="shared" si="218"/>
        <v/>
      </c>
      <c r="AT204" t="str">
        <f t="shared" si="219"/>
        <v/>
      </c>
      <c r="AU204" t="str">
        <f t="shared" si="220"/>
        <v/>
      </c>
      <c r="AV204" t="str">
        <f t="shared" si="221"/>
        <v/>
      </c>
      <c r="AW204" t="str">
        <f t="shared" si="222"/>
        <v/>
      </c>
      <c r="AX204" t="str">
        <f t="shared" si="223"/>
        <v/>
      </c>
      <c r="AY204" t="str">
        <f t="shared" si="224"/>
        <v/>
      </c>
      <c r="AZ204" t="str">
        <f t="shared" si="225"/>
        <v/>
      </c>
      <c r="BA204" t="str">
        <f t="shared" si="226"/>
        <v/>
      </c>
      <c r="BB204" t="str">
        <f t="shared" si="227"/>
        <v/>
      </c>
      <c r="BC204" t="str">
        <f t="shared" si="228"/>
        <v/>
      </c>
      <c r="BD204" t="str">
        <f t="shared" si="229"/>
        <v/>
      </c>
      <c r="BE204" t="str">
        <f t="shared" si="230"/>
        <v>Angol gazdasági szaknyelv II. (otthon, otthonról web)</v>
      </c>
      <c r="BF204" s="2">
        <v>918</v>
      </c>
      <c r="BG204" s="2">
        <v>6</v>
      </c>
      <c r="BH204" s="18">
        <f>VLOOKUP(BF204,segéd!$F$9:$G$41,2,FALSE)</f>
        <v>46283</v>
      </c>
      <c r="BI204" s="2" t="str">
        <f>VLOOKUP(BG204,segéd!$F$1:$G$7,2,FALSE)</f>
        <v>17.00-18.30</v>
      </c>
      <c r="BJ204" t="s">
        <v>422</v>
      </c>
      <c r="BK204" s="20" t="s">
        <v>70</v>
      </c>
      <c r="BL204" t="s">
        <v>192</v>
      </c>
      <c r="BM204" s="2" t="s">
        <v>424</v>
      </c>
      <c r="BN204" s="2" t="s">
        <v>424</v>
      </c>
      <c r="BO204" s="2" t="s">
        <v>423</v>
      </c>
      <c r="BP204" s="33" t="s">
        <v>585</v>
      </c>
      <c r="BQ204" s="2">
        <f t="shared" si="231"/>
        <v>30</v>
      </c>
      <c r="BR204" s="2">
        <f>IF(BM204="","",IFERROR(VLOOKUP(BJ204,segéd!T:U,2,FALSE),"x"))</f>
        <v>20</v>
      </c>
      <c r="BS204" s="2">
        <f>IF(BN204="","",IFERROR(VLOOKUP(BJ204,segéd!O:P,2,FALSE),"x"))</f>
        <v>10</v>
      </c>
      <c r="BT204" s="2"/>
      <c r="BU204" s="2"/>
      <c r="BV204" s="2"/>
      <c r="BX204" s="2"/>
      <c r="BZ204" s="2">
        <v>4</v>
      </c>
      <c r="CA204" s="2">
        <v>4</v>
      </c>
      <c r="CQ204" s="2"/>
      <c r="CR204" s="2"/>
      <c r="CT204" s="2">
        <v>4</v>
      </c>
      <c r="CU204" s="2">
        <v>3</v>
      </c>
    </row>
    <row r="205" spans="1:119" ht="15" customHeight="1" x14ac:dyDescent="0.3">
      <c r="A205" t="str">
        <f t="shared" si="174"/>
        <v>9186</v>
      </c>
      <c r="B205" t="str">
        <f t="shared" si="175"/>
        <v xml:space="preserve">Matematika III. - Kovács Gergely (web) </v>
      </c>
      <c r="C205" t="str">
        <f t="shared" si="176"/>
        <v>6049186</v>
      </c>
      <c r="D205" t="str">
        <f t="shared" si="177"/>
        <v>Matematika III. - Kovács Gergely (web) 41</v>
      </c>
      <c r="E205" t="str">
        <f t="shared" si="178"/>
        <v>Kovács Gergely9186</v>
      </c>
      <c r="F205" t="str">
        <f t="shared" si="179"/>
        <v>Matematika III. (Tb. 604, web)</v>
      </c>
      <c r="G205" t="str">
        <f t="shared" si="180"/>
        <v/>
      </c>
      <c r="H205" t="str">
        <f t="shared" si="181"/>
        <v/>
      </c>
      <c r="I205" t="str">
        <f t="shared" si="182"/>
        <v/>
      </c>
      <c r="J205" t="str">
        <f t="shared" si="183"/>
        <v/>
      </c>
      <c r="K205" t="str">
        <f t="shared" si="184"/>
        <v/>
      </c>
      <c r="L205" t="str">
        <f t="shared" si="185"/>
        <v/>
      </c>
      <c r="M205" t="str">
        <f t="shared" si="186"/>
        <v/>
      </c>
      <c r="N205" t="str">
        <f t="shared" si="187"/>
        <v/>
      </c>
      <c r="O205" t="str">
        <f t="shared" si="188"/>
        <v/>
      </c>
      <c r="P205" t="str">
        <f t="shared" si="189"/>
        <v/>
      </c>
      <c r="Q205" t="str">
        <f t="shared" si="190"/>
        <v/>
      </c>
      <c r="R205" t="str">
        <f t="shared" si="191"/>
        <v/>
      </c>
      <c r="S205" t="str">
        <f t="shared" si="192"/>
        <v/>
      </c>
      <c r="T205" t="str">
        <f t="shared" si="193"/>
        <v/>
      </c>
      <c r="U205" t="str">
        <f t="shared" si="194"/>
        <v/>
      </c>
      <c r="V205" t="str">
        <f t="shared" si="195"/>
        <v/>
      </c>
      <c r="W205" t="str">
        <f t="shared" si="196"/>
        <v/>
      </c>
      <c r="X205" t="str">
        <f t="shared" si="197"/>
        <v/>
      </c>
      <c r="Y205" t="str">
        <f t="shared" si="198"/>
        <v/>
      </c>
      <c r="Z205" t="str">
        <f t="shared" si="199"/>
        <v/>
      </c>
      <c r="AA205" t="str">
        <f t="shared" si="200"/>
        <v>Matematika III. (, web)</v>
      </c>
      <c r="AB205" t="str">
        <f t="shared" si="201"/>
        <v/>
      </c>
      <c r="AC205" t="str">
        <f t="shared" si="202"/>
        <v/>
      </c>
      <c r="AD205" t="str">
        <f t="shared" si="203"/>
        <v/>
      </c>
      <c r="AE205" t="str">
        <f t="shared" si="204"/>
        <v/>
      </c>
      <c r="AF205" t="str">
        <f t="shared" si="205"/>
        <v/>
      </c>
      <c r="AG205" t="str">
        <f t="shared" si="206"/>
        <v/>
      </c>
      <c r="AH205" t="str">
        <f t="shared" si="207"/>
        <v/>
      </c>
      <c r="AI205" t="str">
        <f t="shared" si="208"/>
        <v/>
      </c>
      <c r="AJ205" t="str">
        <f t="shared" si="209"/>
        <v/>
      </c>
      <c r="AK205" t="str">
        <f t="shared" si="210"/>
        <v>9186</v>
      </c>
      <c r="AL205" t="str">
        <f t="shared" si="211"/>
        <v/>
      </c>
      <c r="AM205" t="str">
        <f t="shared" si="212"/>
        <v/>
      </c>
      <c r="AN205" t="str">
        <f t="shared" si="213"/>
        <v/>
      </c>
      <c r="AO205" t="str">
        <f t="shared" si="214"/>
        <v/>
      </c>
      <c r="AP205" t="str">
        <f t="shared" si="215"/>
        <v/>
      </c>
      <c r="AQ205" t="str">
        <f t="shared" si="216"/>
        <v/>
      </c>
      <c r="AR205" t="str">
        <f t="shared" si="217"/>
        <v/>
      </c>
      <c r="AS205" t="str">
        <f t="shared" si="218"/>
        <v/>
      </c>
      <c r="AT205" t="str">
        <f t="shared" si="219"/>
        <v/>
      </c>
      <c r="AU205" t="str">
        <f t="shared" si="220"/>
        <v/>
      </c>
      <c r="AV205" t="str">
        <f t="shared" si="221"/>
        <v/>
      </c>
      <c r="AW205" t="str">
        <f t="shared" si="222"/>
        <v/>
      </c>
      <c r="AX205" t="str">
        <f t="shared" si="223"/>
        <v/>
      </c>
      <c r="AY205" t="str">
        <f t="shared" si="224"/>
        <v/>
      </c>
      <c r="AZ205" t="str">
        <f t="shared" si="225"/>
        <v/>
      </c>
      <c r="BA205" t="str">
        <f t="shared" si="226"/>
        <v/>
      </c>
      <c r="BB205" t="str">
        <f t="shared" si="227"/>
        <v/>
      </c>
      <c r="BC205" t="str">
        <f t="shared" si="228"/>
        <v/>
      </c>
      <c r="BD205" t="str">
        <f t="shared" si="229"/>
        <v/>
      </c>
      <c r="BE205" t="str">
        <f t="shared" si="230"/>
        <v>Matematika III. (604, web)</v>
      </c>
      <c r="BF205" s="2">
        <v>918</v>
      </c>
      <c r="BG205" s="2">
        <v>6</v>
      </c>
      <c r="BH205" s="18">
        <f>VLOOKUP(BF205,segéd!$F$9:$G$41,2,FALSE)</f>
        <v>46283</v>
      </c>
      <c r="BI205" s="2" t="str">
        <f>VLOOKUP(BG205,segéd!$F$1:$G$7,2,FALSE)</f>
        <v>17.00-18.30</v>
      </c>
      <c r="BJ205" t="s">
        <v>232</v>
      </c>
      <c r="BK205" s="20" t="s">
        <v>9</v>
      </c>
      <c r="BL205" t="s">
        <v>191</v>
      </c>
      <c r="BM205" s="2"/>
      <c r="BN205" s="2">
        <v>604</v>
      </c>
      <c r="BO205" s="2" t="s">
        <v>117</v>
      </c>
      <c r="BP205" s="33" t="s">
        <v>592</v>
      </c>
      <c r="BQ205" s="2">
        <f t="shared" si="231"/>
        <v>41</v>
      </c>
      <c r="BR205" s="2" t="str">
        <f>IF(BM205="","",IFERROR(VLOOKUP(BJ205,segéd!T:U,2,FALSE),"x"))</f>
        <v/>
      </c>
      <c r="BS205" s="2">
        <f>IF(BN205="","",IFERROR(VLOOKUP(BJ205,segéd!O:P,2,FALSE),"x"))</f>
        <v>41</v>
      </c>
      <c r="BU205" s="2"/>
      <c r="BV205" s="2"/>
      <c r="BX205" s="2"/>
      <c r="CW205" s="2">
        <v>37</v>
      </c>
    </row>
    <row r="206" spans="1:119" ht="15" customHeight="1" x14ac:dyDescent="0.3">
      <c r="A206" t="str">
        <f t="shared" si="174"/>
        <v>otthon9187</v>
      </c>
      <c r="B206" t="str">
        <f t="shared" si="175"/>
        <v>Angol gazdasági szaknyelv II. - Balog Mónika (otthonról web) 20</v>
      </c>
      <c r="C206" t="str">
        <f t="shared" si="176"/>
        <v>otthon9187</v>
      </c>
      <c r="D206" t="str">
        <f t="shared" si="177"/>
        <v>Angol gazdasági szaknyelv II. - Balog Mónika (otthonról web) 10</v>
      </c>
      <c r="E206" t="str">
        <f t="shared" si="178"/>
        <v>Balog Mónika9187</v>
      </c>
      <c r="F206" t="str">
        <f t="shared" si="179"/>
        <v>Angol gazdasági szaknyelv II. (Bp. otthonTb. otthon, otthonról web)</v>
      </c>
      <c r="G206" t="str">
        <f t="shared" si="180"/>
        <v/>
      </c>
      <c r="H206" t="str">
        <f t="shared" si="181"/>
        <v/>
      </c>
      <c r="I206" t="str">
        <f t="shared" si="182"/>
        <v/>
      </c>
      <c r="J206" t="str">
        <f t="shared" si="183"/>
        <v/>
      </c>
      <c r="K206" t="str">
        <f t="shared" si="184"/>
        <v/>
      </c>
      <c r="L206" t="str">
        <f t="shared" si="185"/>
        <v/>
      </c>
      <c r="M206" t="str">
        <f t="shared" si="186"/>
        <v>9187</v>
      </c>
      <c r="N206" t="str">
        <f t="shared" si="187"/>
        <v>9187</v>
      </c>
      <c r="O206" t="str">
        <f t="shared" si="188"/>
        <v/>
      </c>
      <c r="P206" t="str">
        <f t="shared" si="189"/>
        <v/>
      </c>
      <c r="Q206" t="str">
        <f t="shared" si="190"/>
        <v/>
      </c>
      <c r="R206" t="str">
        <f t="shared" si="191"/>
        <v/>
      </c>
      <c r="S206" t="str">
        <f t="shared" si="192"/>
        <v/>
      </c>
      <c r="T206" t="str">
        <f t="shared" si="193"/>
        <v/>
      </c>
      <c r="U206" t="str">
        <f t="shared" si="194"/>
        <v/>
      </c>
      <c r="V206" t="str">
        <f t="shared" si="195"/>
        <v/>
      </c>
      <c r="W206" t="str">
        <f t="shared" si="196"/>
        <v/>
      </c>
      <c r="X206" t="str">
        <f t="shared" si="197"/>
        <v/>
      </c>
      <c r="Y206" t="str">
        <f t="shared" si="198"/>
        <v/>
      </c>
      <c r="Z206" t="str">
        <f t="shared" si="199"/>
        <v/>
      </c>
      <c r="AA206" t="str">
        <f t="shared" si="200"/>
        <v>Angol gazdasági szaknyelv II. (otthon, otthonról web)</v>
      </c>
      <c r="AB206" t="str">
        <f t="shared" si="201"/>
        <v/>
      </c>
      <c r="AC206" t="str">
        <f t="shared" si="202"/>
        <v/>
      </c>
      <c r="AD206" t="str">
        <f t="shared" si="203"/>
        <v/>
      </c>
      <c r="AE206" t="str">
        <f t="shared" si="204"/>
        <v/>
      </c>
      <c r="AF206" t="str">
        <f t="shared" si="205"/>
        <v/>
      </c>
      <c r="AG206" t="str">
        <f t="shared" si="206"/>
        <v/>
      </c>
      <c r="AH206" t="str">
        <f t="shared" si="207"/>
        <v>9187</v>
      </c>
      <c r="AI206" t="str">
        <f t="shared" si="208"/>
        <v>9187</v>
      </c>
      <c r="AJ206" t="str">
        <f t="shared" si="209"/>
        <v/>
      </c>
      <c r="AK206" t="str">
        <f t="shared" si="210"/>
        <v/>
      </c>
      <c r="AL206" t="str">
        <f t="shared" si="211"/>
        <v/>
      </c>
      <c r="AM206" t="str">
        <f t="shared" si="212"/>
        <v/>
      </c>
      <c r="AN206" t="str">
        <f t="shared" si="213"/>
        <v/>
      </c>
      <c r="AO206" t="str">
        <f t="shared" si="214"/>
        <v/>
      </c>
      <c r="AP206" t="str">
        <f t="shared" si="215"/>
        <v/>
      </c>
      <c r="AQ206" t="str">
        <f t="shared" si="216"/>
        <v/>
      </c>
      <c r="AR206" t="str">
        <f t="shared" si="217"/>
        <v/>
      </c>
      <c r="AS206" t="str">
        <f t="shared" si="218"/>
        <v/>
      </c>
      <c r="AT206" t="str">
        <f t="shared" si="219"/>
        <v/>
      </c>
      <c r="AU206" t="str">
        <f t="shared" si="220"/>
        <v/>
      </c>
      <c r="AV206" t="str">
        <f t="shared" si="221"/>
        <v/>
      </c>
      <c r="AW206" t="str">
        <f t="shared" si="222"/>
        <v/>
      </c>
      <c r="AX206" t="str">
        <f t="shared" si="223"/>
        <v/>
      </c>
      <c r="AY206" t="str">
        <f t="shared" si="224"/>
        <v/>
      </c>
      <c r="AZ206" t="str">
        <f t="shared" si="225"/>
        <v/>
      </c>
      <c r="BA206" t="str">
        <f t="shared" si="226"/>
        <v/>
      </c>
      <c r="BB206" t="str">
        <f t="shared" si="227"/>
        <v/>
      </c>
      <c r="BC206" t="str">
        <f t="shared" si="228"/>
        <v/>
      </c>
      <c r="BD206" t="str">
        <f t="shared" si="229"/>
        <v/>
      </c>
      <c r="BE206" t="str">
        <f t="shared" si="230"/>
        <v>Angol gazdasági szaknyelv II. (otthon, otthonról web)</v>
      </c>
      <c r="BF206" s="2">
        <v>918</v>
      </c>
      <c r="BG206" s="2">
        <v>7</v>
      </c>
      <c r="BH206" s="18">
        <f>VLOOKUP(BF206,segéd!$F$9:$G$41,2,FALSE)</f>
        <v>46283</v>
      </c>
      <c r="BI206" s="2" t="str">
        <f>VLOOKUP(BG206,segéd!$F$1:$G$7,2,FALSE)</f>
        <v>18.45-20.15</v>
      </c>
      <c r="BJ206" t="s">
        <v>422</v>
      </c>
      <c r="BK206" s="20" t="s">
        <v>70</v>
      </c>
      <c r="BL206" t="s">
        <v>192</v>
      </c>
      <c r="BM206" s="2" t="s">
        <v>424</v>
      </c>
      <c r="BN206" s="2" t="s">
        <v>424</v>
      </c>
      <c r="BO206" s="2" t="s">
        <v>423</v>
      </c>
      <c r="BP206" s="33" t="s">
        <v>585</v>
      </c>
      <c r="BQ206" s="2">
        <f t="shared" si="231"/>
        <v>30</v>
      </c>
      <c r="BR206" s="2">
        <f>IF(BM206="","",IFERROR(VLOOKUP(BJ206,segéd!T:U,2,FALSE),"x"))</f>
        <v>20</v>
      </c>
      <c r="BS206" s="2">
        <f>IF(BN206="","",IFERROR(VLOOKUP(BJ206,segéd!O:P,2,FALSE),"x"))</f>
        <v>10</v>
      </c>
      <c r="BT206" s="2"/>
      <c r="BU206" s="2"/>
      <c r="BV206" s="2"/>
      <c r="BX206" s="2"/>
      <c r="BZ206" s="2">
        <v>4</v>
      </c>
      <c r="CA206" s="2">
        <v>4</v>
      </c>
      <c r="CQ206" s="2"/>
      <c r="CR206" s="2"/>
      <c r="CT206" s="2">
        <v>4</v>
      </c>
      <c r="CU206" s="2">
        <v>3</v>
      </c>
    </row>
    <row r="207" spans="1:119" ht="15" customHeight="1" x14ac:dyDescent="0.3">
      <c r="A207" t="str">
        <f t="shared" si="174"/>
        <v>9187</v>
      </c>
      <c r="B207" t="str">
        <f t="shared" si="175"/>
        <v xml:space="preserve">Matematika III. - Kovács Gergely (web) </v>
      </c>
      <c r="C207" t="str">
        <f t="shared" si="176"/>
        <v>6049187</v>
      </c>
      <c r="D207" t="str">
        <f t="shared" si="177"/>
        <v>Matematika III. - Kovács Gergely (web) 41</v>
      </c>
      <c r="E207" t="str">
        <f t="shared" si="178"/>
        <v>Kovács Gergely9187</v>
      </c>
      <c r="F207" t="str">
        <f t="shared" si="179"/>
        <v>Matematika III. (Tb. 604, web)</v>
      </c>
      <c r="G207" t="str">
        <f t="shared" si="180"/>
        <v/>
      </c>
      <c r="H207" t="str">
        <f t="shared" si="181"/>
        <v/>
      </c>
      <c r="I207" t="str">
        <f t="shared" si="182"/>
        <v/>
      </c>
      <c r="J207" t="str">
        <f t="shared" si="183"/>
        <v/>
      </c>
      <c r="K207" t="str">
        <f t="shared" si="184"/>
        <v/>
      </c>
      <c r="L207" t="str">
        <f t="shared" si="185"/>
        <v/>
      </c>
      <c r="M207" t="str">
        <f t="shared" si="186"/>
        <v/>
      </c>
      <c r="N207" t="str">
        <f t="shared" si="187"/>
        <v/>
      </c>
      <c r="O207" t="str">
        <f t="shared" si="188"/>
        <v/>
      </c>
      <c r="P207" t="str">
        <f t="shared" si="189"/>
        <v/>
      </c>
      <c r="Q207" t="str">
        <f t="shared" si="190"/>
        <v/>
      </c>
      <c r="R207" t="str">
        <f t="shared" si="191"/>
        <v/>
      </c>
      <c r="S207" t="str">
        <f t="shared" si="192"/>
        <v/>
      </c>
      <c r="T207" t="str">
        <f t="shared" si="193"/>
        <v/>
      </c>
      <c r="U207" t="str">
        <f t="shared" si="194"/>
        <v/>
      </c>
      <c r="V207" t="str">
        <f t="shared" si="195"/>
        <v/>
      </c>
      <c r="W207" t="str">
        <f t="shared" si="196"/>
        <v/>
      </c>
      <c r="X207" t="str">
        <f t="shared" si="197"/>
        <v/>
      </c>
      <c r="Y207" t="str">
        <f t="shared" si="198"/>
        <v/>
      </c>
      <c r="Z207" t="str">
        <f t="shared" si="199"/>
        <v/>
      </c>
      <c r="AA207" t="str">
        <f t="shared" si="200"/>
        <v>Matematika III. (, web)</v>
      </c>
      <c r="AB207" t="str">
        <f t="shared" si="201"/>
        <v/>
      </c>
      <c r="AC207" t="str">
        <f t="shared" si="202"/>
        <v/>
      </c>
      <c r="AD207" t="str">
        <f t="shared" si="203"/>
        <v/>
      </c>
      <c r="AE207" t="str">
        <f t="shared" si="204"/>
        <v/>
      </c>
      <c r="AF207" t="str">
        <f t="shared" si="205"/>
        <v/>
      </c>
      <c r="AG207" t="str">
        <f t="shared" si="206"/>
        <v/>
      </c>
      <c r="AH207" t="str">
        <f t="shared" si="207"/>
        <v/>
      </c>
      <c r="AI207" t="str">
        <f t="shared" si="208"/>
        <v/>
      </c>
      <c r="AJ207" t="str">
        <f t="shared" si="209"/>
        <v/>
      </c>
      <c r="AK207" t="str">
        <f t="shared" si="210"/>
        <v>9187</v>
      </c>
      <c r="AL207" t="str">
        <f t="shared" si="211"/>
        <v/>
      </c>
      <c r="AM207" t="str">
        <f t="shared" si="212"/>
        <v/>
      </c>
      <c r="AN207" t="str">
        <f t="shared" si="213"/>
        <v/>
      </c>
      <c r="AO207" t="str">
        <f t="shared" si="214"/>
        <v/>
      </c>
      <c r="AP207" t="str">
        <f t="shared" si="215"/>
        <v/>
      </c>
      <c r="AQ207" t="str">
        <f t="shared" si="216"/>
        <v/>
      </c>
      <c r="AR207" t="str">
        <f t="shared" si="217"/>
        <v/>
      </c>
      <c r="AS207" t="str">
        <f t="shared" si="218"/>
        <v/>
      </c>
      <c r="AT207" t="str">
        <f t="shared" si="219"/>
        <v/>
      </c>
      <c r="AU207" t="str">
        <f t="shared" si="220"/>
        <v/>
      </c>
      <c r="AV207" t="str">
        <f t="shared" si="221"/>
        <v/>
      </c>
      <c r="AW207" t="str">
        <f t="shared" si="222"/>
        <v/>
      </c>
      <c r="AX207" t="str">
        <f t="shared" si="223"/>
        <v/>
      </c>
      <c r="AY207" t="str">
        <f t="shared" si="224"/>
        <v/>
      </c>
      <c r="AZ207" t="str">
        <f t="shared" si="225"/>
        <v/>
      </c>
      <c r="BA207" t="str">
        <f t="shared" si="226"/>
        <v/>
      </c>
      <c r="BB207" t="str">
        <f t="shared" si="227"/>
        <v/>
      </c>
      <c r="BC207" t="str">
        <f t="shared" si="228"/>
        <v/>
      </c>
      <c r="BD207" t="str">
        <f t="shared" si="229"/>
        <v/>
      </c>
      <c r="BE207" t="str">
        <f t="shared" si="230"/>
        <v>Matematika III. (604, web)</v>
      </c>
      <c r="BF207" s="2">
        <v>918</v>
      </c>
      <c r="BG207" s="2">
        <v>7</v>
      </c>
      <c r="BH207" s="18">
        <f>VLOOKUP(BF207,segéd!$F$9:$G$41,2,FALSE)</f>
        <v>46283</v>
      </c>
      <c r="BI207" s="2" t="str">
        <f>VLOOKUP(BG207,segéd!$F$1:$G$7,2,FALSE)</f>
        <v>18.45-20.15</v>
      </c>
      <c r="BJ207" t="s">
        <v>232</v>
      </c>
      <c r="BK207" s="20" t="s">
        <v>9</v>
      </c>
      <c r="BL207" t="s">
        <v>191</v>
      </c>
      <c r="BM207" s="2"/>
      <c r="BN207" s="2">
        <v>604</v>
      </c>
      <c r="BO207" s="2" t="s">
        <v>117</v>
      </c>
      <c r="BP207" s="33" t="s">
        <v>592</v>
      </c>
      <c r="BQ207" s="2">
        <f t="shared" si="231"/>
        <v>41</v>
      </c>
      <c r="BR207" s="2" t="str">
        <f>IF(BM207="","",IFERROR(VLOOKUP(BJ207,segéd!T:U,2,FALSE),"x"))</f>
        <v/>
      </c>
      <c r="BS207" s="2">
        <f>IF(BN207="","",IFERROR(VLOOKUP(BJ207,segéd!O:P,2,FALSE),"x"))</f>
        <v>41</v>
      </c>
      <c r="BU207" s="2"/>
      <c r="BV207" s="2"/>
      <c r="BX207" s="2"/>
      <c r="CW207" s="2">
        <v>37</v>
      </c>
    </row>
    <row r="208" spans="1:119" ht="15" customHeight="1" x14ac:dyDescent="0.3">
      <c r="A208" t="str">
        <f t="shared" si="174"/>
        <v>2079191</v>
      </c>
      <c r="B208" t="str">
        <f t="shared" si="175"/>
        <v>Business Intelligence - Dobos Ádám (Bp.-ről web) 12</v>
      </c>
      <c r="C208" t="str">
        <f t="shared" si="176"/>
        <v>6059191</v>
      </c>
      <c r="D208" t="str">
        <f t="shared" si="177"/>
        <v>Business Intelligence - Dobos Ádám (Bp.-ről web) 11</v>
      </c>
      <c r="E208" t="str">
        <f t="shared" si="178"/>
        <v>Dobos Ádám9191</v>
      </c>
      <c r="F208" t="str">
        <f t="shared" si="179"/>
        <v>Business Intelligence (Bp. 207, Bp.-ről web)</v>
      </c>
      <c r="G208" t="str">
        <f t="shared" si="180"/>
        <v/>
      </c>
      <c r="H208" t="str">
        <f t="shared" si="181"/>
        <v/>
      </c>
      <c r="I208" t="str">
        <f t="shared" si="182"/>
        <v/>
      </c>
      <c r="J208" t="str">
        <f t="shared" si="183"/>
        <v/>
      </c>
      <c r="K208" t="str">
        <f t="shared" si="184"/>
        <v/>
      </c>
      <c r="L208" t="str">
        <f t="shared" si="185"/>
        <v/>
      </c>
      <c r="M208" t="str">
        <f t="shared" si="186"/>
        <v/>
      </c>
      <c r="N208" t="str">
        <f t="shared" si="187"/>
        <v/>
      </c>
      <c r="O208" t="str">
        <f t="shared" si="188"/>
        <v/>
      </c>
      <c r="P208" t="str">
        <f t="shared" si="189"/>
        <v/>
      </c>
      <c r="Q208" t="str">
        <f t="shared" si="190"/>
        <v/>
      </c>
      <c r="R208" t="str">
        <f t="shared" si="191"/>
        <v/>
      </c>
      <c r="S208" t="str">
        <f t="shared" si="192"/>
        <v/>
      </c>
      <c r="T208" t="str">
        <f t="shared" si="193"/>
        <v/>
      </c>
      <c r="U208" t="str">
        <f t="shared" si="194"/>
        <v/>
      </c>
      <c r="V208" t="str">
        <f t="shared" si="195"/>
        <v>9191</v>
      </c>
      <c r="W208" t="str">
        <f t="shared" si="196"/>
        <v/>
      </c>
      <c r="X208" t="str">
        <f t="shared" si="197"/>
        <v/>
      </c>
      <c r="Y208" t="str">
        <f t="shared" si="198"/>
        <v>9191</v>
      </c>
      <c r="Z208" t="str">
        <f t="shared" si="199"/>
        <v/>
      </c>
      <c r="AA208" t="str">
        <f t="shared" si="200"/>
        <v>Business Intelligence (207, Bp.-ről web)</v>
      </c>
      <c r="AB208" t="str">
        <f t="shared" si="201"/>
        <v/>
      </c>
      <c r="AC208" t="str">
        <f t="shared" si="202"/>
        <v/>
      </c>
      <c r="AD208" t="str">
        <f t="shared" si="203"/>
        <v/>
      </c>
      <c r="AE208" t="str">
        <f t="shared" si="204"/>
        <v/>
      </c>
      <c r="AF208" t="str">
        <f t="shared" si="205"/>
        <v/>
      </c>
      <c r="AG208" t="str">
        <f t="shared" si="206"/>
        <v/>
      </c>
      <c r="AH208" t="str">
        <f t="shared" si="207"/>
        <v/>
      </c>
      <c r="AI208" t="str">
        <f t="shared" si="208"/>
        <v/>
      </c>
      <c r="AJ208" t="str">
        <f t="shared" si="209"/>
        <v/>
      </c>
      <c r="AK208" t="str">
        <f t="shared" si="210"/>
        <v/>
      </c>
      <c r="AL208" t="str">
        <f t="shared" si="211"/>
        <v/>
      </c>
      <c r="AM208" t="str">
        <f t="shared" si="212"/>
        <v/>
      </c>
      <c r="AN208" t="str">
        <f t="shared" si="213"/>
        <v/>
      </c>
      <c r="AO208" t="str">
        <f t="shared" si="214"/>
        <v/>
      </c>
      <c r="AP208" t="str">
        <f t="shared" si="215"/>
        <v>9191</v>
      </c>
      <c r="AQ208" t="str">
        <f t="shared" si="216"/>
        <v/>
      </c>
      <c r="AR208" t="str">
        <f t="shared" si="217"/>
        <v/>
      </c>
      <c r="AS208" t="str">
        <f t="shared" si="218"/>
        <v>9191</v>
      </c>
      <c r="AT208" t="str">
        <f t="shared" si="219"/>
        <v/>
      </c>
      <c r="AU208" t="str">
        <f t="shared" si="220"/>
        <v/>
      </c>
      <c r="AV208" t="str">
        <f t="shared" si="221"/>
        <v/>
      </c>
      <c r="AW208" t="str">
        <f t="shared" si="222"/>
        <v/>
      </c>
      <c r="AX208" t="str">
        <f t="shared" si="223"/>
        <v/>
      </c>
      <c r="AY208" t="str">
        <f t="shared" si="224"/>
        <v/>
      </c>
      <c r="AZ208" t="str">
        <f t="shared" si="225"/>
        <v/>
      </c>
      <c r="BA208" t="str">
        <f t="shared" si="226"/>
        <v/>
      </c>
      <c r="BB208" t="str">
        <f t="shared" si="227"/>
        <v/>
      </c>
      <c r="BC208" t="str">
        <f t="shared" si="228"/>
        <v/>
      </c>
      <c r="BD208" t="str">
        <f t="shared" si="229"/>
        <v/>
      </c>
      <c r="BE208" t="str">
        <f t="shared" si="230"/>
        <v>Business Intelligence (605, Bp.-ről web)</v>
      </c>
      <c r="BF208" s="2">
        <v>919</v>
      </c>
      <c r="BG208" s="2">
        <v>1</v>
      </c>
      <c r="BH208" s="18">
        <f>VLOOKUP(BF208,segéd!$F$9:$G$41,2,FALSE)</f>
        <v>46284</v>
      </c>
      <c r="BI208" s="2" t="str">
        <f>VLOOKUP(BG208,segéd!$F$1:$G$7,2,FALSE)</f>
        <v>8.00-9.30</v>
      </c>
      <c r="BJ208" t="s">
        <v>272</v>
      </c>
      <c r="BK208" s="20" t="s">
        <v>276</v>
      </c>
      <c r="BL208" t="s">
        <v>192</v>
      </c>
      <c r="BM208" s="2">
        <v>207</v>
      </c>
      <c r="BN208" s="2">
        <v>605</v>
      </c>
      <c r="BO208" s="2" t="s">
        <v>118</v>
      </c>
      <c r="BP208" s="33" t="s">
        <v>656</v>
      </c>
      <c r="BQ208" s="2">
        <f t="shared" si="231"/>
        <v>23</v>
      </c>
      <c r="BR208" s="2">
        <f>IF(BM208="","",IFERROR(VLOOKUP(BJ208,segéd!T:U,2,FALSE),"x"))</f>
        <v>12</v>
      </c>
      <c r="BS208" s="2">
        <f>IF(BN208="","",IFERROR(VLOOKUP(BJ208,segéd!O:P,2,FALSE),"x"))</f>
        <v>11</v>
      </c>
      <c r="BT208" s="2"/>
      <c r="BU208" s="2"/>
      <c r="BV208" s="2"/>
      <c r="BX208" s="2"/>
      <c r="CI208" s="2">
        <v>7</v>
      </c>
      <c r="CL208" s="2">
        <v>4</v>
      </c>
      <c r="CQ208" s="2"/>
      <c r="CR208" s="2"/>
      <c r="DB208" s="2">
        <v>8</v>
      </c>
      <c r="DE208" s="2">
        <v>6</v>
      </c>
    </row>
    <row r="209" spans="1:116" ht="15" customHeight="1" x14ac:dyDescent="0.3">
      <c r="A209" t="str">
        <f t="shared" si="174"/>
        <v>9191</v>
      </c>
      <c r="B209" t="str">
        <f t="shared" si="175"/>
        <v xml:space="preserve">Épületek műszaki szolg. irányítása - Molnárné Dőry Zsófia (web) </v>
      </c>
      <c r="C209" t="str">
        <f t="shared" si="176"/>
        <v>Passzív9191</v>
      </c>
      <c r="D209" t="str">
        <f t="shared" si="177"/>
        <v>Épületek műszaki szolg. irányítása - Molnárné Dőry Zsófia (web) 5</v>
      </c>
      <c r="E209" t="str">
        <f t="shared" si="178"/>
        <v>Molnárné Dőry Zsófia9191</v>
      </c>
      <c r="F209" t="str">
        <f t="shared" si="179"/>
        <v>Épületek műszaki szolg. irányítása (Tb. Passzív, web)</v>
      </c>
      <c r="G209" t="str">
        <f t="shared" si="180"/>
        <v/>
      </c>
      <c r="H209" t="str">
        <f t="shared" si="181"/>
        <v/>
      </c>
      <c r="I209" t="str">
        <f t="shared" si="182"/>
        <v/>
      </c>
      <c r="J209" t="str">
        <f t="shared" si="183"/>
        <v/>
      </c>
      <c r="K209" t="str">
        <f t="shared" si="184"/>
        <v/>
      </c>
      <c r="L209" t="str">
        <f t="shared" si="185"/>
        <v/>
      </c>
      <c r="M209" t="str">
        <f t="shared" si="186"/>
        <v/>
      </c>
      <c r="N209" t="str">
        <f t="shared" si="187"/>
        <v/>
      </c>
      <c r="O209" t="str">
        <f t="shared" si="188"/>
        <v/>
      </c>
      <c r="P209" t="str">
        <f t="shared" si="189"/>
        <v/>
      </c>
      <c r="Q209" t="str">
        <f t="shared" si="190"/>
        <v/>
      </c>
      <c r="R209" t="str">
        <f t="shared" si="191"/>
        <v/>
      </c>
      <c r="S209" t="str">
        <f t="shared" si="192"/>
        <v/>
      </c>
      <c r="T209" t="str">
        <f t="shared" si="193"/>
        <v/>
      </c>
      <c r="U209" t="str">
        <f t="shared" si="194"/>
        <v/>
      </c>
      <c r="V209" t="str">
        <f t="shared" si="195"/>
        <v/>
      </c>
      <c r="W209" t="str">
        <f t="shared" si="196"/>
        <v/>
      </c>
      <c r="X209" t="str">
        <f t="shared" si="197"/>
        <v/>
      </c>
      <c r="Y209" t="str">
        <f t="shared" si="198"/>
        <v/>
      </c>
      <c r="Z209" t="str">
        <f t="shared" si="199"/>
        <v/>
      </c>
      <c r="AA209" t="str">
        <f t="shared" si="200"/>
        <v>Épületek műszaki szolg. irányítása (, web)</v>
      </c>
      <c r="AB209" t="str">
        <f t="shared" si="201"/>
        <v/>
      </c>
      <c r="AC209" t="str">
        <f t="shared" si="202"/>
        <v/>
      </c>
      <c r="AD209" t="str">
        <f t="shared" si="203"/>
        <v/>
      </c>
      <c r="AE209" t="str">
        <f t="shared" si="204"/>
        <v/>
      </c>
      <c r="AF209" t="str">
        <f t="shared" si="205"/>
        <v/>
      </c>
      <c r="AG209" t="str">
        <f t="shared" si="206"/>
        <v/>
      </c>
      <c r="AH209" t="str">
        <f t="shared" si="207"/>
        <v/>
      </c>
      <c r="AI209" t="str">
        <f t="shared" si="208"/>
        <v/>
      </c>
      <c r="AJ209" t="str">
        <f t="shared" si="209"/>
        <v/>
      </c>
      <c r="AK209" t="str">
        <f t="shared" si="210"/>
        <v/>
      </c>
      <c r="AL209" t="str">
        <f t="shared" si="211"/>
        <v/>
      </c>
      <c r="AM209" t="str">
        <f t="shared" si="212"/>
        <v>9191</v>
      </c>
      <c r="AN209" t="str">
        <f t="shared" si="213"/>
        <v/>
      </c>
      <c r="AO209" t="str">
        <f t="shared" si="214"/>
        <v/>
      </c>
      <c r="AP209" t="str">
        <f t="shared" si="215"/>
        <v/>
      </c>
      <c r="AQ209" t="str">
        <f t="shared" si="216"/>
        <v/>
      </c>
      <c r="AR209" t="str">
        <f t="shared" si="217"/>
        <v/>
      </c>
      <c r="AS209" t="str">
        <f t="shared" si="218"/>
        <v/>
      </c>
      <c r="AT209" t="str">
        <f t="shared" si="219"/>
        <v/>
      </c>
      <c r="AU209" t="str">
        <f t="shared" si="220"/>
        <v/>
      </c>
      <c r="AV209" t="str">
        <f t="shared" si="221"/>
        <v/>
      </c>
      <c r="AW209" t="str">
        <f t="shared" si="222"/>
        <v/>
      </c>
      <c r="AX209" t="str">
        <f t="shared" si="223"/>
        <v/>
      </c>
      <c r="AY209" t="str">
        <f t="shared" si="224"/>
        <v/>
      </c>
      <c r="AZ209" t="str">
        <f t="shared" si="225"/>
        <v/>
      </c>
      <c r="BA209" t="str">
        <f t="shared" si="226"/>
        <v/>
      </c>
      <c r="BB209" t="str">
        <f t="shared" si="227"/>
        <v/>
      </c>
      <c r="BC209" t="str">
        <f t="shared" si="228"/>
        <v/>
      </c>
      <c r="BD209" t="str">
        <f t="shared" si="229"/>
        <v/>
      </c>
      <c r="BE209" t="str">
        <f t="shared" si="230"/>
        <v>Épületek műszaki szolg. irányítása (Passzív, web)</v>
      </c>
      <c r="BF209" s="2">
        <v>919</v>
      </c>
      <c r="BG209" s="2">
        <v>1</v>
      </c>
      <c r="BH209" s="18">
        <f>VLOOKUP(BF209,segéd!$F$9:$G$41,2,FALSE)</f>
        <v>46284</v>
      </c>
      <c r="BI209" s="2" t="str">
        <f>VLOOKUP(BG209,segéd!$F$1:$G$7,2,FALSE)</f>
        <v>8.00-9.30</v>
      </c>
      <c r="BJ209" t="s">
        <v>205</v>
      </c>
      <c r="BK209" s="20" t="s">
        <v>219</v>
      </c>
      <c r="BL209" t="s">
        <v>190</v>
      </c>
      <c r="BM209" s="2"/>
      <c r="BN209" s="2" t="s">
        <v>221</v>
      </c>
      <c r="BO209" s="2" t="s">
        <v>117</v>
      </c>
      <c r="BP209" s="33" t="s">
        <v>622</v>
      </c>
      <c r="BQ209" s="2">
        <f t="shared" si="231"/>
        <v>5</v>
      </c>
      <c r="BR209" s="2" t="str">
        <f>IF(BM209="","",IFERROR(VLOOKUP(BJ209,segéd!T:U,2,FALSE),"x"))</f>
        <v/>
      </c>
      <c r="BS209" s="2">
        <f>IF(BN209="","",IFERROR(VLOOKUP(BJ209,segéd!O:P,2,FALSE),"x"))</f>
        <v>5</v>
      </c>
      <c r="BT209" s="2"/>
      <c r="BU209" s="2"/>
      <c r="BV209" s="2"/>
      <c r="CQ209" s="2"/>
      <c r="CR209" s="2"/>
      <c r="CY209" s="2">
        <v>5</v>
      </c>
    </row>
    <row r="210" spans="1:116" ht="15" customHeight="1" x14ac:dyDescent="0.3">
      <c r="A210" t="str">
        <f t="shared" si="174"/>
        <v>9191</v>
      </c>
      <c r="B210" t="str">
        <f t="shared" si="175"/>
        <v xml:space="preserve">Épületenergetika - Nagy Judit (web) </v>
      </c>
      <c r="C210" t="str">
        <f t="shared" si="176"/>
        <v>4029191</v>
      </c>
      <c r="D210" t="str">
        <f t="shared" si="177"/>
        <v>Épületenergetika - Nagy Judit (web) 10</v>
      </c>
      <c r="E210" t="str">
        <f t="shared" si="178"/>
        <v>Nagy Judit9191</v>
      </c>
      <c r="F210" t="str">
        <f t="shared" si="179"/>
        <v>Épületenergetika (Tb. 402, web)</v>
      </c>
      <c r="G210" t="str">
        <f t="shared" si="180"/>
        <v/>
      </c>
      <c r="H210" t="str">
        <f t="shared" si="181"/>
        <v/>
      </c>
      <c r="I210" t="str">
        <f t="shared" si="182"/>
        <v/>
      </c>
      <c r="J210" t="str">
        <f t="shared" si="183"/>
        <v/>
      </c>
      <c r="K210" t="str">
        <f t="shared" si="184"/>
        <v/>
      </c>
      <c r="L210" t="str">
        <f t="shared" si="185"/>
        <v/>
      </c>
      <c r="M210" t="str">
        <f t="shared" si="186"/>
        <v/>
      </c>
      <c r="N210" t="str">
        <f t="shared" si="187"/>
        <v/>
      </c>
      <c r="O210" t="str">
        <f t="shared" si="188"/>
        <v/>
      </c>
      <c r="P210" t="str">
        <f t="shared" si="189"/>
        <v/>
      </c>
      <c r="Q210" t="str">
        <f t="shared" si="190"/>
        <v/>
      </c>
      <c r="R210" t="str">
        <f t="shared" si="191"/>
        <v/>
      </c>
      <c r="S210" t="str">
        <f t="shared" si="192"/>
        <v/>
      </c>
      <c r="T210" t="str">
        <f t="shared" si="193"/>
        <v/>
      </c>
      <c r="U210" t="str">
        <f t="shared" si="194"/>
        <v/>
      </c>
      <c r="V210" t="str">
        <f t="shared" si="195"/>
        <v/>
      </c>
      <c r="W210" t="str">
        <f t="shared" si="196"/>
        <v/>
      </c>
      <c r="X210" t="str">
        <f t="shared" si="197"/>
        <v/>
      </c>
      <c r="Y210" t="str">
        <f t="shared" si="198"/>
        <v/>
      </c>
      <c r="Z210" t="str">
        <f t="shared" si="199"/>
        <v/>
      </c>
      <c r="AA210" t="str">
        <f t="shared" si="200"/>
        <v>Épületenergetika (, web)</v>
      </c>
      <c r="AB210" t="str">
        <f t="shared" si="201"/>
        <v/>
      </c>
      <c r="AC210" t="str">
        <f t="shared" si="202"/>
        <v/>
      </c>
      <c r="AD210" t="str">
        <f t="shared" si="203"/>
        <v/>
      </c>
      <c r="AE210" t="str">
        <f t="shared" si="204"/>
        <v/>
      </c>
      <c r="AF210" t="str">
        <f t="shared" si="205"/>
        <v/>
      </c>
      <c r="AG210" t="str">
        <f t="shared" si="206"/>
        <v/>
      </c>
      <c r="AH210" t="str">
        <f t="shared" si="207"/>
        <v/>
      </c>
      <c r="AI210" t="str">
        <f t="shared" si="208"/>
        <v/>
      </c>
      <c r="AJ210" t="str">
        <f t="shared" si="209"/>
        <v/>
      </c>
      <c r="AK210" t="str">
        <f t="shared" si="210"/>
        <v/>
      </c>
      <c r="AL210" t="str">
        <f t="shared" si="211"/>
        <v/>
      </c>
      <c r="AM210" t="str">
        <f t="shared" si="212"/>
        <v/>
      </c>
      <c r="AN210" t="str">
        <f t="shared" si="213"/>
        <v/>
      </c>
      <c r="AO210" t="str">
        <f t="shared" si="214"/>
        <v/>
      </c>
      <c r="AP210" t="str">
        <f t="shared" si="215"/>
        <v/>
      </c>
      <c r="AQ210" t="str">
        <f t="shared" si="216"/>
        <v/>
      </c>
      <c r="AR210" t="str">
        <f t="shared" si="217"/>
        <v/>
      </c>
      <c r="AS210" t="str">
        <f t="shared" si="218"/>
        <v/>
      </c>
      <c r="AT210" t="str">
        <f t="shared" si="219"/>
        <v/>
      </c>
      <c r="AU210" t="str">
        <f t="shared" si="220"/>
        <v>9191</v>
      </c>
      <c r="AV210" t="str">
        <f t="shared" si="221"/>
        <v/>
      </c>
      <c r="AW210" t="str">
        <f t="shared" si="222"/>
        <v/>
      </c>
      <c r="AX210" t="str">
        <f t="shared" si="223"/>
        <v/>
      </c>
      <c r="AY210" t="str">
        <f t="shared" si="224"/>
        <v/>
      </c>
      <c r="AZ210" t="str">
        <f t="shared" si="225"/>
        <v/>
      </c>
      <c r="BA210" t="str">
        <f t="shared" si="226"/>
        <v/>
      </c>
      <c r="BB210" t="str">
        <f t="shared" si="227"/>
        <v/>
      </c>
      <c r="BC210" t="str">
        <f t="shared" si="228"/>
        <v/>
      </c>
      <c r="BD210" t="str">
        <f t="shared" si="229"/>
        <v/>
      </c>
      <c r="BE210" t="str">
        <f t="shared" si="230"/>
        <v>Épületenergetika (402, web)</v>
      </c>
      <c r="BF210" s="2">
        <v>919</v>
      </c>
      <c r="BG210" s="2">
        <v>1</v>
      </c>
      <c r="BH210" s="18">
        <f>VLOOKUP(BF210,segéd!$F$9:$G$41,2,FALSE)</f>
        <v>46284</v>
      </c>
      <c r="BI210" s="2" t="str">
        <f>VLOOKUP(BG210,segéd!$F$1:$G$7,2,FALSE)</f>
        <v>8.00-9.30</v>
      </c>
      <c r="BJ210" t="s">
        <v>410</v>
      </c>
      <c r="BK210" s="20" t="s">
        <v>418</v>
      </c>
      <c r="BL210" t="s">
        <v>191</v>
      </c>
      <c r="BM210" s="2"/>
      <c r="BN210" s="2">
        <v>402</v>
      </c>
      <c r="BO210" s="2" t="s">
        <v>117</v>
      </c>
      <c r="BP210" s="33" t="s">
        <v>657</v>
      </c>
      <c r="BQ210" s="2">
        <f t="shared" si="231"/>
        <v>10</v>
      </c>
      <c r="BR210" s="2" t="str">
        <f>IF(BM210="","",IFERROR(VLOOKUP(BJ210,segéd!T:U,2,FALSE),"x"))</f>
        <v/>
      </c>
      <c r="BS210" s="2">
        <f>IF(BN210="","",IFERROR(VLOOKUP(BJ210,segéd!O:P,2,FALSE),"x"))</f>
        <v>10</v>
      </c>
      <c r="BU210" s="2"/>
      <c r="BV210" s="2"/>
      <c r="DG210" s="2">
        <v>8</v>
      </c>
    </row>
    <row r="211" spans="1:116" ht="15" customHeight="1" x14ac:dyDescent="0.3">
      <c r="A211" t="str">
        <f t="shared" si="174"/>
        <v>9191</v>
      </c>
      <c r="B211" t="str">
        <f t="shared" si="175"/>
        <v xml:space="preserve">Épületszolgáltatások irányítása - Molnárné Dőry Zsófia (web) </v>
      </c>
      <c r="C211" t="str">
        <f t="shared" si="176"/>
        <v>Passzív9191</v>
      </c>
      <c r="D211" t="str">
        <f t="shared" si="177"/>
        <v>Épületszolgáltatások irányítása - Molnárné Dőry Zsófia (web) 8</v>
      </c>
      <c r="E211" t="str">
        <f t="shared" si="178"/>
        <v>Molnárné Dőry Zsófia9191</v>
      </c>
      <c r="F211" t="str">
        <f t="shared" si="179"/>
        <v>Épületszolgáltatások irányítása (Tb. Passzív, web)</v>
      </c>
      <c r="G211" t="str">
        <f t="shared" si="180"/>
        <v/>
      </c>
      <c r="H211" t="str">
        <f t="shared" si="181"/>
        <v/>
      </c>
      <c r="I211" t="str">
        <f t="shared" si="182"/>
        <v/>
      </c>
      <c r="J211" t="str">
        <f t="shared" si="183"/>
        <v/>
      </c>
      <c r="K211" t="str">
        <f t="shared" si="184"/>
        <v/>
      </c>
      <c r="L211" t="str">
        <f t="shared" si="185"/>
        <v/>
      </c>
      <c r="M211" t="str">
        <f t="shared" si="186"/>
        <v/>
      </c>
      <c r="N211" t="str">
        <f t="shared" si="187"/>
        <v/>
      </c>
      <c r="O211" t="str">
        <f t="shared" si="188"/>
        <v/>
      </c>
      <c r="P211" t="str">
        <f t="shared" si="189"/>
        <v/>
      </c>
      <c r="Q211" t="str">
        <f t="shared" si="190"/>
        <v/>
      </c>
      <c r="R211" t="str">
        <f t="shared" si="191"/>
        <v/>
      </c>
      <c r="S211" t="str">
        <f t="shared" si="192"/>
        <v/>
      </c>
      <c r="T211" t="str">
        <f t="shared" si="193"/>
        <v/>
      </c>
      <c r="U211" t="str">
        <f t="shared" si="194"/>
        <v/>
      </c>
      <c r="V211" t="str">
        <f t="shared" si="195"/>
        <v/>
      </c>
      <c r="W211" t="str">
        <f t="shared" si="196"/>
        <v/>
      </c>
      <c r="X211" t="str">
        <f t="shared" si="197"/>
        <v/>
      </c>
      <c r="Y211" t="str">
        <f t="shared" si="198"/>
        <v/>
      </c>
      <c r="Z211" t="str">
        <f t="shared" si="199"/>
        <v/>
      </c>
      <c r="AA211" t="str">
        <f t="shared" si="200"/>
        <v>Épületszolgáltatások irányítása (, web)</v>
      </c>
      <c r="AB211" t="str">
        <f t="shared" si="201"/>
        <v/>
      </c>
      <c r="AC211" t="str">
        <f t="shared" si="202"/>
        <v/>
      </c>
      <c r="AD211" t="str">
        <f t="shared" si="203"/>
        <v/>
      </c>
      <c r="AE211" t="str">
        <f t="shared" si="204"/>
        <v/>
      </c>
      <c r="AF211" t="str">
        <f t="shared" si="205"/>
        <v/>
      </c>
      <c r="AG211" t="str">
        <f t="shared" si="206"/>
        <v/>
      </c>
      <c r="AH211" t="str">
        <f t="shared" si="207"/>
        <v/>
      </c>
      <c r="AI211" t="str">
        <f t="shared" si="208"/>
        <v/>
      </c>
      <c r="AJ211" t="str">
        <f t="shared" si="209"/>
        <v/>
      </c>
      <c r="AK211" t="str">
        <f t="shared" si="210"/>
        <v/>
      </c>
      <c r="AL211" t="str">
        <f t="shared" si="211"/>
        <v/>
      </c>
      <c r="AM211" t="str">
        <f t="shared" si="212"/>
        <v/>
      </c>
      <c r="AN211" t="str">
        <f t="shared" si="213"/>
        <v/>
      </c>
      <c r="AO211" t="str">
        <f t="shared" si="214"/>
        <v/>
      </c>
      <c r="AP211" t="str">
        <f t="shared" si="215"/>
        <v/>
      </c>
      <c r="AQ211" t="str">
        <f t="shared" si="216"/>
        <v/>
      </c>
      <c r="AR211" t="str">
        <f t="shared" si="217"/>
        <v/>
      </c>
      <c r="AS211" t="str">
        <f t="shared" si="218"/>
        <v/>
      </c>
      <c r="AT211" t="str">
        <f t="shared" si="219"/>
        <v/>
      </c>
      <c r="AU211" t="str">
        <f t="shared" si="220"/>
        <v/>
      </c>
      <c r="AV211" t="str">
        <f t="shared" si="221"/>
        <v/>
      </c>
      <c r="AW211" t="str">
        <f t="shared" si="222"/>
        <v/>
      </c>
      <c r="AX211" t="str">
        <f t="shared" si="223"/>
        <v/>
      </c>
      <c r="AY211" t="str">
        <f t="shared" si="224"/>
        <v/>
      </c>
      <c r="AZ211" t="str">
        <f t="shared" si="225"/>
        <v>9191</v>
      </c>
      <c r="BA211" t="str">
        <f t="shared" si="226"/>
        <v/>
      </c>
      <c r="BB211" t="str">
        <f t="shared" si="227"/>
        <v/>
      </c>
      <c r="BC211" t="str">
        <f t="shared" si="228"/>
        <v/>
      </c>
      <c r="BD211" t="str">
        <f t="shared" si="229"/>
        <v/>
      </c>
      <c r="BE211" t="str">
        <f t="shared" si="230"/>
        <v>Épületszolgáltatások irányítása (Passzív, web)</v>
      </c>
      <c r="BF211" s="2">
        <v>919</v>
      </c>
      <c r="BG211" s="2">
        <v>1</v>
      </c>
      <c r="BH211" s="18">
        <f>VLOOKUP(BF211,segéd!$F$9:$G$41,2,FALSE)</f>
        <v>46284</v>
      </c>
      <c r="BI211" s="2" t="str">
        <f>VLOOKUP(BG211,segéd!$F$1:$G$7,2,FALSE)</f>
        <v>8.00-9.30</v>
      </c>
      <c r="BJ211" t="s">
        <v>523</v>
      </c>
      <c r="BK211" s="20" t="s">
        <v>219</v>
      </c>
      <c r="BL211" t="s">
        <v>191</v>
      </c>
      <c r="BM211" s="2"/>
      <c r="BN211" s="2" t="s">
        <v>221</v>
      </c>
      <c r="BO211" s="2" t="s">
        <v>117</v>
      </c>
      <c r="BP211" s="33" t="s">
        <v>622</v>
      </c>
      <c r="BQ211" s="2">
        <f t="shared" si="231"/>
        <v>8</v>
      </c>
      <c r="BR211" s="2" t="str">
        <f>IF(BM211="","",IFERROR(VLOOKUP(BJ211,segéd!T:U,2,FALSE),"x"))</f>
        <v/>
      </c>
      <c r="BS211" s="2">
        <f>IF(BN211="","",IFERROR(VLOOKUP(BJ211,segéd!O:P,2,FALSE),"x"))</f>
        <v>8</v>
      </c>
      <c r="BU211" s="2"/>
      <c r="BV211" s="2"/>
      <c r="DL211" s="2">
        <v>8</v>
      </c>
    </row>
    <row r="212" spans="1:116" ht="15" customHeight="1" x14ac:dyDescent="0.3">
      <c r="A212" t="str">
        <f t="shared" si="174"/>
        <v>2039191</v>
      </c>
      <c r="B212" t="str">
        <f t="shared" si="175"/>
        <v>Értékalapú vezetés - Barna Zsolt (Tb.-ről web) 7</v>
      </c>
      <c r="C212" t="str">
        <f t="shared" si="176"/>
        <v>2169191</v>
      </c>
      <c r="D212" t="str">
        <f t="shared" si="177"/>
        <v>Értékalapú vezetés - Barna Zsolt (Tb.-ről web) 8</v>
      </c>
      <c r="E212" t="str">
        <f t="shared" si="178"/>
        <v>Barna Zsolt9191</v>
      </c>
      <c r="F212" t="str">
        <f t="shared" si="179"/>
        <v>Értékalapú vezetés (Tb. 216, Tb.-ről web)</v>
      </c>
      <c r="G212" t="str">
        <f t="shared" si="180"/>
        <v/>
      </c>
      <c r="H212" t="str">
        <f t="shared" si="181"/>
        <v/>
      </c>
      <c r="I212" t="str">
        <f t="shared" si="182"/>
        <v/>
      </c>
      <c r="J212" t="str">
        <f t="shared" si="183"/>
        <v/>
      </c>
      <c r="K212" t="str">
        <f t="shared" si="184"/>
        <v/>
      </c>
      <c r="L212" t="str">
        <f t="shared" si="185"/>
        <v/>
      </c>
      <c r="M212" t="str">
        <f t="shared" si="186"/>
        <v/>
      </c>
      <c r="N212" t="str">
        <f t="shared" si="187"/>
        <v/>
      </c>
      <c r="O212" t="str">
        <f t="shared" si="188"/>
        <v/>
      </c>
      <c r="P212" t="str">
        <f t="shared" si="189"/>
        <v/>
      </c>
      <c r="Q212" t="str">
        <f t="shared" si="190"/>
        <v/>
      </c>
      <c r="R212" t="str">
        <f t="shared" si="191"/>
        <v/>
      </c>
      <c r="S212" t="str">
        <f t="shared" si="192"/>
        <v/>
      </c>
      <c r="T212" t="str">
        <f t="shared" si="193"/>
        <v/>
      </c>
      <c r="U212" t="str">
        <f t="shared" si="194"/>
        <v>9191</v>
      </c>
      <c r="V212" t="str">
        <f t="shared" si="195"/>
        <v/>
      </c>
      <c r="W212" t="str">
        <f t="shared" si="196"/>
        <v/>
      </c>
      <c r="X212" t="str">
        <f t="shared" si="197"/>
        <v/>
      </c>
      <c r="Y212" t="str">
        <f t="shared" si="198"/>
        <v/>
      </c>
      <c r="Z212" t="str">
        <f t="shared" si="199"/>
        <v/>
      </c>
      <c r="AA212" t="str">
        <f t="shared" si="200"/>
        <v>Értékalapú vezetés (203, Tb.-ről web)</v>
      </c>
      <c r="AB212" t="str">
        <f t="shared" si="201"/>
        <v/>
      </c>
      <c r="AC212" t="str">
        <f t="shared" si="202"/>
        <v/>
      </c>
      <c r="AD212" t="str">
        <f t="shared" si="203"/>
        <v/>
      </c>
      <c r="AE212" t="str">
        <f t="shared" si="204"/>
        <v/>
      </c>
      <c r="AF212" t="str">
        <f t="shared" si="205"/>
        <v/>
      </c>
      <c r="AG212" t="str">
        <f t="shared" si="206"/>
        <v/>
      </c>
      <c r="AH212" t="str">
        <f t="shared" si="207"/>
        <v/>
      </c>
      <c r="AI212" t="str">
        <f t="shared" si="208"/>
        <v/>
      </c>
      <c r="AJ212" t="str">
        <f t="shared" si="209"/>
        <v/>
      </c>
      <c r="AK212" t="str">
        <f t="shared" si="210"/>
        <v/>
      </c>
      <c r="AL212" t="str">
        <f t="shared" si="211"/>
        <v/>
      </c>
      <c r="AM212" t="str">
        <f t="shared" si="212"/>
        <v/>
      </c>
      <c r="AN212" t="str">
        <f t="shared" si="213"/>
        <v/>
      </c>
      <c r="AO212" t="str">
        <f t="shared" si="214"/>
        <v>9191</v>
      </c>
      <c r="AP212" t="str">
        <f t="shared" si="215"/>
        <v/>
      </c>
      <c r="AQ212" t="str">
        <f t="shared" si="216"/>
        <v/>
      </c>
      <c r="AR212" t="str">
        <f t="shared" si="217"/>
        <v/>
      </c>
      <c r="AS212" t="str">
        <f t="shared" si="218"/>
        <v/>
      </c>
      <c r="AT212" t="str">
        <f t="shared" si="219"/>
        <v/>
      </c>
      <c r="AU212" t="str">
        <f t="shared" si="220"/>
        <v/>
      </c>
      <c r="AV212" t="str">
        <f t="shared" si="221"/>
        <v/>
      </c>
      <c r="AW212" t="str">
        <f t="shared" si="222"/>
        <v/>
      </c>
      <c r="AX212" t="str">
        <f t="shared" si="223"/>
        <v/>
      </c>
      <c r="AY212" t="str">
        <f t="shared" si="224"/>
        <v/>
      </c>
      <c r="AZ212" t="str">
        <f t="shared" si="225"/>
        <v/>
      </c>
      <c r="BA212" t="str">
        <f t="shared" si="226"/>
        <v/>
      </c>
      <c r="BB212" t="str">
        <f t="shared" si="227"/>
        <v/>
      </c>
      <c r="BC212" t="str">
        <f t="shared" si="228"/>
        <v/>
      </c>
      <c r="BD212" t="str">
        <f t="shared" si="229"/>
        <v/>
      </c>
      <c r="BE212" t="str">
        <f t="shared" si="230"/>
        <v>Értékalapú vezetés (216, Tb.-ről web)</v>
      </c>
      <c r="BF212" s="2">
        <v>919</v>
      </c>
      <c r="BG212" s="2">
        <v>1</v>
      </c>
      <c r="BH212" s="18">
        <f>VLOOKUP(BF212,segéd!$F$9:$G$41,2,FALSE)</f>
        <v>46284</v>
      </c>
      <c r="BI212" s="2" t="str">
        <f>VLOOKUP(BG212,segéd!$F$1:$G$7,2,FALSE)</f>
        <v>8.00-9.30</v>
      </c>
      <c r="BJ212" t="s">
        <v>516</v>
      </c>
      <c r="BK212" s="20" t="s">
        <v>533</v>
      </c>
      <c r="BL212" t="s">
        <v>192</v>
      </c>
      <c r="BM212" s="2">
        <v>203</v>
      </c>
      <c r="BN212" s="2">
        <v>216</v>
      </c>
      <c r="BO212" s="2" t="s">
        <v>119</v>
      </c>
      <c r="BP212" s="33" t="s">
        <v>609</v>
      </c>
      <c r="BQ212" s="2">
        <f t="shared" si="231"/>
        <v>15</v>
      </c>
      <c r="BR212" s="2">
        <f>IF(BM212="","",IFERROR(VLOOKUP(BJ212,segéd!T:U,2,FALSE),"x"))</f>
        <v>7</v>
      </c>
      <c r="BS212" s="2">
        <f>IF(BN212="","",IFERROR(VLOOKUP(BJ212,segéd!O:P,2,FALSE),"x"))</f>
        <v>8</v>
      </c>
      <c r="BU212" s="2"/>
      <c r="BV212" s="2"/>
      <c r="BX212" s="2"/>
      <c r="CH212" s="2">
        <v>6</v>
      </c>
      <c r="CQ212" s="2"/>
      <c r="CR212" s="2"/>
      <c r="DA212" s="2">
        <v>7</v>
      </c>
    </row>
    <row r="213" spans="1:116" ht="15" customHeight="1" x14ac:dyDescent="0.3">
      <c r="A213" t="str">
        <f t="shared" si="174"/>
        <v>9191</v>
      </c>
      <c r="B213" t="str">
        <f t="shared" si="175"/>
        <v xml:space="preserve">Gazdasági matematika I. - Kovács Gergely (web) </v>
      </c>
      <c r="C213" t="str">
        <f t="shared" si="176"/>
        <v>2159191</v>
      </c>
      <c r="D213" t="str">
        <f t="shared" si="177"/>
        <v>Gazdasági matematika I. - Kovács Gergely (web) 69</v>
      </c>
      <c r="E213" t="str">
        <f t="shared" si="178"/>
        <v>Kovács Gergely9191</v>
      </c>
      <c r="F213" t="str">
        <f t="shared" si="179"/>
        <v>Gazdasági matematika I. (Tb. 215, web)</v>
      </c>
      <c r="G213" t="str">
        <f t="shared" si="180"/>
        <v/>
      </c>
      <c r="H213" t="str">
        <f t="shared" si="181"/>
        <v/>
      </c>
      <c r="I213" t="str">
        <f t="shared" si="182"/>
        <v/>
      </c>
      <c r="J213" t="str">
        <f t="shared" si="183"/>
        <v/>
      </c>
      <c r="K213" t="str">
        <f t="shared" si="184"/>
        <v/>
      </c>
      <c r="L213" t="str">
        <f t="shared" si="185"/>
        <v/>
      </c>
      <c r="M213" t="str">
        <f t="shared" si="186"/>
        <v/>
      </c>
      <c r="N213" t="str">
        <f t="shared" si="187"/>
        <v/>
      </c>
      <c r="O213" t="str">
        <f t="shared" si="188"/>
        <v/>
      </c>
      <c r="P213" t="str">
        <f t="shared" si="189"/>
        <v/>
      </c>
      <c r="Q213" t="str">
        <f t="shared" si="190"/>
        <v/>
      </c>
      <c r="R213" t="str">
        <f t="shared" si="191"/>
        <v/>
      </c>
      <c r="S213" t="str">
        <f t="shared" si="192"/>
        <v/>
      </c>
      <c r="T213" t="str">
        <f t="shared" si="193"/>
        <v/>
      </c>
      <c r="U213" t="str">
        <f t="shared" si="194"/>
        <v/>
      </c>
      <c r="V213" t="str">
        <f t="shared" si="195"/>
        <v/>
      </c>
      <c r="W213" t="str">
        <f t="shared" si="196"/>
        <v/>
      </c>
      <c r="X213" t="str">
        <f t="shared" si="197"/>
        <v/>
      </c>
      <c r="Y213" t="str">
        <f t="shared" si="198"/>
        <v/>
      </c>
      <c r="Z213" t="str">
        <f t="shared" si="199"/>
        <v/>
      </c>
      <c r="AA213" t="str">
        <f t="shared" si="200"/>
        <v>Gazdasági matematika I. (, web)</v>
      </c>
      <c r="AB213" t="str">
        <f t="shared" si="201"/>
        <v>9191</v>
      </c>
      <c r="AC213" t="str">
        <f t="shared" si="202"/>
        <v/>
      </c>
      <c r="AD213" t="str">
        <f t="shared" si="203"/>
        <v/>
      </c>
      <c r="AE213" t="str">
        <f t="shared" si="204"/>
        <v/>
      </c>
      <c r="AF213" t="str">
        <f t="shared" si="205"/>
        <v/>
      </c>
      <c r="AG213" t="str">
        <f t="shared" si="206"/>
        <v/>
      </c>
      <c r="AH213" t="str">
        <f t="shared" si="207"/>
        <v/>
      </c>
      <c r="AI213" t="str">
        <f t="shared" si="208"/>
        <v/>
      </c>
      <c r="AJ213" t="str">
        <f t="shared" si="209"/>
        <v/>
      </c>
      <c r="AK213" t="str">
        <f t="shared" si="210"/>
        <v/>
      </c>
      <c r="AL213" t="str">
        <f t="shared" si="211"/>
        <v/>
      </c>
      <c r="AM213" t="str">
        <f t="shared" si="212"/>
        <v/>
      </c>
      <c r="AN213" t="str">
        <f t="shared" si="213"/>
        <v/>
      </c>
      <c r="AO213" t="str">
        <f t="shared" si="214"/>
        <v/>
      </c>
      <c r="AP213" t="str">
        <f t="shared" si="215"/>
        <v/>
      </c>
      <c r="AQ213" t="str">
        <f t="shared" si="216"/>
        <v/>
      </c>
      <c r="AR213" t="str">
        <f t="shared" si="217"/>
        <v/>
      </c>
      <c r="AS213" t="str">
        <f t="shared" si="218"/>
        <v/>
      </c>
      <c r="AT213" t="str">
        <f t="shared" si="219"/>
        <v/>
      </c>
      <c r="AU213" t="str">
        <f t="shared" si="220"/>
        <v/>
      </c>
      <c r="AV213" t="str">
        <f t="shared" si="221"/>
        <v/>
      </c>
      <c r="AW213" t="str">
        <f t="shared" si="222"/>
        <v/>
      </c>
      <c r="AX213" t="str">
        <f t="shared" si="223"/>
        <v/>
      </c>
      <c r="AY213" t="str">
        <f t="shared" si="224"/>
        <v/>
      </c>
      <c r="AZ213" t="str">
        <f t="shared" si="225"/>
        <v/>
      </c>
      <c r="BA213" t="str">
        <f t="shared" si="226"/>
        <v/>
      </c>
      <c r="BB213" t="str">
        <f t="shared" si="227"/>
        <v/>
      </c>
      <c r="BC213" t="str">
        <f t="shared" si="228"/>
        <v/>
      </c>
      <c r="BD213" t="str">
        <f t="shared" si="229"/>
        <v/>
      </c>
      <c r="BE213" t="str">
        <f t="shared" si="230"/>
        <v>Gazdasági matematika I. (215, web)</v>
      </c>
      <c r="BF213" s="2">
        <v>919</v>
      </c>
      <c r="BG213" s="2">
        <v>1</v>
      </c>
      <c r="BH213" s="18">
        <f>VLOOKUP(BF213,segéd!$F$9:$G$41,2,FALSE)</f>
        <v>46284</v>
      </c>
      <c r="BI213" s="2" t="str">
        <f>VLOOKUP(BG213,segéd!$F$1:$G$7,2,FALSE)</f>
        <v>8.00-9.30</v>
      </c>
      <c r="BJ213" t="s">
        <v>8</v>
      </c>
      <c r="BK213" s="20" t="s">
        <v>9</v>
      </c>
      <c r="BL213" t="s">
        <v>191</v>
      </c>
      <c r="BM213" s="2"/>
      <c r="BN213" s="2">
        <v>215</v>
      </c>
      <c r="BO213" s="2" t="s">
        <v>117</v>
      </c>
      <c r="BP213" s="33" t="s">
        <v>601</v>
      </c>
      <c r="BQ213" s="2">
        <f t="shared" si="231"/>
        <v>69</v>
      </c>
      <c r="BR213" s="2" t="str">
        <f>IF(BM213="","",IFERROR(VLOOKUP(BJ213,segéd!T:U,2,FALSE),"x"))</f>
        <v/>
      </c>
      <c r="BS213" s="2">
        <f>IF(BN213="","",IFERROR(VLOOKUP(BJ213,segéd!O:P,2,FALSE),"x"))</f>
        <v>69</v>
      </c>
      <c r="BT213" s="2"/>
      <c r="BU213" s="2"/>
      <c r="BV213" s="2"/>
      <c r="BX213" s="2"/>
      <c r="CN213" s="2">
        <v>53</v>
      </c>
      <c r="CQ213" s="2"/>
      <c r="CR213" s="2"/>
    </row>
    <row r="214" spans="1:116" ht="15" customHeight="1" x14ac:dyDescent="0.3">
      <c r="A214" t="str">
        <f t="shared" si="174"/>
        <v>2019191</v>
      </c>
      <c r="B214" t="str">
        <f t="shared" si="175"/>
        <v>Gazdasági matematika I. - Szabó Tünde (web) 119</v>
      </c>
      <c r="C214" t="str">
        <f t="shared" si="176"/>
        <v>9191</v>
      </c>
      <c r="D214" t="str">
        <f t="shared" si="177"/>
        <v xml:space="preserve">Gazdasági matematika I. - Szabó Tünde (web) </v>
      </c>
      <c r="E214" t="str">
        <f t="shared" si="178"/>
        <v>Szabó Tünde9191</v>
      </c>
      <c r="F214" t="str">
        <f t="shared" si="179"/>
        <v>Gazdasági matematika I. (Bp. 201, web)</v>
      </c>
      <c r="G214" t="str">
        <f t="shared" si="180"/>
        <v>9191</v>
      </c>
      <c r="H214" t="str">
        <f t="shared" si="181"/>
        <v>9191</v>
      </c>
      <c r="I214" t="str">
        <f t="shared" si="182"/>
        <v/>
      </c>
      <c r="J214" t="str">
        <f t="shared" si="183"/>
        <v/>
      </c>
      <c r="K214" t="str">
        <f t="shared" si="184"/>
        <v/>
      </c>
      <c r="L214" t="str">
        <f t="shared" si="185"/>
        <v/>
      </c>
      <c r="M214" t="str">
        <f t="shared" si="186"/>
        <v/>
      </c>
      <c r="N214" t="str">
        <f t="shared" si="187"/>
        <v/>
      </c>
      <c r="O214" t="str">
        <f t="shared" si="188"/>
        <v/>
      </c>
      <c r="P214" t="str">
        <f t="shared" si="189"/>
        <v/>
      </c>
      <c r="Q214" t="str">
        <f t="shared" si="190"/>
        <v/>
      </c>
      <c r="R214" t="str">
        <f t="shared" si="191"/>
        <v/>
      </c>
      <c r="S214" t="str">
        <f t="shared" si="192"/>
        <v/>
      </c>
      <c r="T214" t="str">
        <f t="shared" si="193"/>
        <v/>
      </c>
      <c r="U214" t="str">
        <f t="shared" si="194"/>
        <v/>
      </c>
      <c r="V214" t="str">
        <f t="shared" si="195"/>
        <v/>
      </c>
      <c r="W214" t="str">
        <f t="shared" si="196"/>
        <v/>
      </c>
      <c r="X214" t="str">
        <f t="shared" si="197"/>
        <v/>
      </c>
      <c r="Y214" t="str">
        <f t="shared" si="198"/>
        <v/>
      </c>
      <c r="Z214" t="str">
        <f t="shared" si="199"/>
        <v/>
      </c>
      <c r="AA214" t="str">
        <f t="shared" si="200"/>
        <v>Gazdasági matematika I. (201, web)</v>
      </c>
      <c r="AB214" t="str">
        <f t="shared" si="201"/>
        <v/>
      </c>
      <c r="AC214" t="str">
        <f t="shared" si="202"/>
        <v/>
      </c>
      <c r="AD214" t="str">
        <f t="shared" si="203"/>
        <v/>
      </c>
      <c r="AE214" t="str">
        <f t="shared" si="204"/>
        <v/>
      </c>
      <c r="AF214" t="str">
        <f t="shared" si="205"/>
        <v/>
      </c>
      <c r="AG214" t="str">
        <f t="shared" si="206"/>
        <v/>
      </c>
      <c r="AH214" t="str">
        <f t="shared" si="207"/>
        <v/>
      </c>
      <c r="AI214" t="str">
        <f t="shared" si="208"/>
        <v/>
      </c>
      <c r="AJ214" t="str">
        <f t="shared" si="209"/>
        <v/>
      </c>
      <c r="AK214" t="str">
        <f t="shared" si="210"/>
        <v/>
      </c>
      <c r="AL214" t="str">
        <f t="shared" si="211"/>
        <v/>
      </c>
      <c r="AM214" t="str">
        <f t="shared" si="212"/>
        <v/>
      </c>
      <c r="AN214" t="str">
        <f t="shared" si="213"/>
        <v/>
      </c>
      <c r="AO214" t="str">
        <f t="shared" si="214"/>
        <v/>
      </c>
      <c r="AP214" t="str">
        <f t="shared" si="215"/>
        <v/>
      </c>
      <c r="AQ214" t="str">
        <f t="shared" si="216"/>
        <v/>
      </c>
      <c r="AR214" t="str">
        <f t="shared" si="217"/>
        <v/>
      </c>
      <c r="AS214" t="str">
        <f t="shared" si="218"/>
        <v/>
      </c>
      <c r="AT214" t="str">
        <f t="shared" si="219"/>
        <v/>
      </c>
      <c r="AU214" t="str">
        <f t="shared" si="220"/>
        <v/>
      </c>
      <c r="AV214" t="str">
        <f t="shared" si="221"/>
        <v/>
      </c>
      <c r="AW214" t="str">
        <f t="shared" si="222"/>
        <v/>
      </c>
      <c r="AX214" t="str">
        <f t="shared" si="223"/>
        <v/>
      </c>
      <c r="AY214" t="str">
        <f t="shared" si="224"/>
        <v/>
      </c>
      <c r="AZ214" t="str">
        <f t="shared" si="225"/>
        <v/>
      </c>
      <c r="BA214" t="str">
        <f t="shared" si="226"/>
        <v/>
      </c>
      <c r="BB214" t="str">
        <f t="shared" si="227"/>
        <v/>
      </c>
      <c r="BC214" t="str">
        <f t="shared" si="228"/>
        <v/>
      </c>
      <c r="BD214" t="str">
        <f t="shared" si="229"/>
        <v/>
      </c>
      <c r="BE214" t="str">
        <f t="shared" si="230"/>
        <v>Gazdasági matematika I. (, web)</v>
      </c>
      <c r="BF214" s="2">
        <v>919</v>
      </c>
      <c r="BG214" s="2">
        <v>1</v>
      </c>
      <c r="BH214" s="18">
        <f>VLOOKUP(BF214,segéd!$F$9:$G$41,2,FALSE)</f>
        <v>46284</v>
      </c>
      <c r="BI214" s="2" t="str">
        <f>VLOOKUP(BG214,segéd!$F$1:$G$7,2,FALSE)</f>
        <v>8.00-9.30</v>
      </c>
      <c r="BJ214" t="s">
        <v>8</v>
      </c>
      <c r="BK214" s="20" t="s">
        <v>24</v>
      </c>
      <c r="BL214" t="s">
        <v>194</v>
      </c>
      <c r="BM214" s="2">
        <v>201</v>
      </c>
      <c r="BO214" s="2" t="s">
        <v>117</v>
      </c>
      <c r="BP214" s="33" t="s">
        <v>723</v>
      </c>
      <c r="BQ214" s="2">
        <f t="shared" si="231"/>
        <v>119</v>
      </c>
      <c r="BR214" s="2">
        <f>IF(BM214="","",IFERROR(VLOOKUP(BJ214,segéd!T:U,2,FALSE),"x"))</f>
        <v>119</v>
      </c>
      <c r="BS214" s="2" t="str">
        <f>IF(BN214="","",IFERROR(VLOOKUP(BJ214,segéd!O:P,2,FALSE),"x"))</f>
        <v/>
      </c>
      <c r="BT214" s="2">
        <v>67</v>
      </c>
      <c r="BU214" s="2">
        <v>18</v>
      </c>
      <c r="BV214" s="2"/>
      <c r="BX214" s="2"/>
      <c r="CQ214" s="2"/>
      <c r="CR214" s="2"/>
    </row>
    <row r="215" spans="1:116" ht="15" customHeight="1" x14ac:dyDescent="0.3">
      <c r="A215" t="str">
        <f t="shared" si="174"/>
        <v>9191</v>
      </c>
      <c r="B215" t="str">
        <f t="shared" si="175"/>
        <v xml:space="preserve">Gép- és szerkezeti elemek - Aschenbrenner Jószef (web) </v>
      </c>
      <c r="C215" t="str">
        <f t="shared" si="176"/>
        <v>6019191</v>
      </c>
      <c r="D215" t="str">
        <f t="shared" si="177"/>
        <v>Gép- és szerkezeti elemek - Aschenbrenner Jószef (web) 83</v>
      </c>
      <c r="E215" t="str">
        <f t="shared" si="178"/>
        <v>Aschenbrenner Jószef9191</v>
      </c>
      <c r="F215" t="str">
        <f t="shared" si="179"/>
        <v>Gép- és szerkezeti elemek (Tb. 601, web)</v>
      </c>
      <c r="G215" t="str">
        <f t="shared" si="180"/>
        <v/>
      </c>
      <c r="H215" t="str">
        <f t="shared" si="181"/>
        <v/>
      </c>
      <c r="I215" t="str">
        <f t="shared" si="182"/>
        <v/>
      </c>
      <c r="J215" t="str">
        <f t="shared" si="183"/>
        <v/>
      </c>
      <c r="K215" t="str">
        <f t="shared" si="184"/>
        <v/>
      </c>
      <c r="L215" t="str">
        <f t="shared" si="185"/>
        <v/>
      </c>
      <c r="M215" t="str">
        <f t="shared" si="186"/>
        <v/>
      </c>
      <c r="N215" t="str">
        <f t="shared" si="187"/>
        <v/>
      </c>
      <c r="O215" t="str">
        <f t="shared" si="188"/>
        <v/>
      </c>
      <c r="P215" t="str">
        <f t="shared" si="189"/>
        <v/>
      </c>
      <c r="Q215" t="str">
        <f t="shared" si="190"/>
        <v/>
      </c>
      <c r="R215" t="str">
        <f t="shared" si="191"/>
        <v/>
      </c>
      <c r="S215" t="str">
        <f t="shared" si="192"/>
        <v/>
      </c>
      <c r="T215" t="str">
        <f t="shared" si="193"/>
        <v/>
      </c>
      <c r="U215" t="str">
        <f t="shared" si="194"/>
        <v/>
      </c>
      <c r="V215" t="str">
        <f t="shared" si="195"/>
        <v/>
      </c>
      <c r="W215" t="str">
        <f t="shared" si="196"/>
        <v/>
      </c>
      <c r="X215" t="str">
        <f t="shared" si="197"/>
        <v/>
      </c>
      <c r="Y215" t="str">
        <f t="shared" si="198"/>
        <v/>
      </c>
      <c r="Z215" t="str">
        <f t="shared" si="199"/>
        <v/>
      </c>
      <c r="AA215" t="str">
        <f t="shared" si="200"/>
        <v>Gép- és szerkezeti elemek (, web)</v>
      </c>
      <c r="AB215" t="str">
        <f t="shared" si="201"/>
        <v/>
      </c>
      <c r="AC215" t="str">
        <f t="shared" si="202"/>
        <v/>
      </c>
      <c r="AD215" t="str">
        <f t="shared" si="203"/>
        <v/>
      </c>
      <c r="AE215" t="str">
        <f t="shared" si="204"/>
        <v/>
      </c>
      <c r="AF215" t="str">
        <f t="shared" si="205"/>
        <v/>
      </c>
      <c r="AG215" t="str">
        <f t="shared" si="206"/>
        <v/>
      </c>
      <c r="AH215" t="str">
        <f t="shared" si="207"/>
        <v/>
      </c>
      <c r="AI215" t="str">
        <f t="shared" si="208"/>
        <v/>
      </c>
      <c r="AJ215" t="str">
        <f t="shared" si="209"/>
        <v>9191</v>
      </c>
      <c r="AK215" t="str">
        <f t="shared" si="210"/>
        <v>9191</v>
      </c>
      <c r="AL215" t="str">
        <f t="shared" si="211"/>
        <v>9191</v>
      </c>
      <c r="AM215" t="str">
        <f t="shared" si="212"/>
        <v/>
      </c>
      <c r="AN215" t="str">
        <f t="shared" si="213"/>
        <v/>
      </c>
      <c r="AO215" t="str">
        <f t="shared" si="214"/>
        <v/>
      </c>
      <c r="AP215" t="str">
        <f t="shared" si="215"/>
        <v/>
      </c>
      <c r="AQ215" t="str">
        <f t="shared" si="216"/>
        <v/>
      </c>
      <c r="AR215" t="str">
        <f t="shared" si="217"/>
        <v/>
      </c>
      <c r="AS215" t="str">
        <f t="shared" si="218"/>
        <v/>
      </c>
      <c r="AT215" t="str">
        <f t="shared" si="219"/>
        <v/>
      </c>
      <c r="AU215" t="str">
        <f t="shared" si="220"/>
        <v/>
      </c>
      <c r="AV215" t="str">
        <f t="shared" si="221"/>
        <v/>
      </c>
      <c r="AW215" t="str">
        <f t="shared" si="222"/>
        <v/>
      </c>
      <c r="AX215" t="str">
        <f t="shared" si="223"/>
        <v/>
      </c>
      <c r="AY215" t="str">
        <f t="shared" si="224"/>
        <v/>
      </c>
      <c r="AZ215" t="str">
        <f t="shared" si="225"/>
        <v/>
      </c>
      <c r="BA215" t="str">
        <f t="shared" si="226"/>
        <v/>
      </c>
      <c r="BB215" t="str">
        <f t="shared" si="227"/>
        <v/>
      </c>
      <c r="BC215" t="str">
        <f t="shared" si="228"/>
        <v/>
      </c>
      <c r="BD215" t="str">
        <f t="shared" si="229"/>
        <v/>
      </c>
      <c r="BE215" t="str">
        <f t="shared" si="230"/>
        <v>Gép- és szerkezeti elemek (601, web)</v>
      </c>
      <c r="BF215" s="2">
        <v>919</v>
      </c>
      <c r="BG215" s="2">
        <v>1</v>
      </c>
      <c r="BH215" s="18">
        <f>VLOOKUP(BF215,segéd!$F$9:$G$41,2,FALSE)</f>
        <v>46284</v>
      </c>
      <c r="BI215" s="2" t="str">
        <f>VLOOKUP(BG215,segéd!$F$1:$G$7,2,FALSE)</f>
        <v>8.00-9.30</v>
      </c>
      <c r="BJ215" t="s">
        <v>145</v>
      </c>
      <c r="BK215" s="20" t="s">
        <v>744</v>
      </c>
      <c r="BL215" t="s">
        <v>193</v>
      </c>
      <c r="BM215" s="2"/>
      <c r="BN215" s="2">
        <v>601</v>
      </c>
      <c r="BO215" s="2" t="s">
        <v>117</v>
      </c>
      <c r="BP215" s="33" t="s">
        <v>633</v>
      </c>
      <c r="BQ215" s="2">
        <f t="shared" si="231"/>
        <v>83</v>
      </c>
      <c r="BR215" s="2" t="str">
        <f>IF(BM215="","",IFERROR(VLOOKUP(BJ215,segéd!T:U,2,FALSE),"x"))</f>
        <v/>
      </c>
      <c r="BS215" s="2">
        <f>IF(BN215="","",IFERROR(VLOOKUP(BJ215,segéd!O:P,2,FALSE),"x"))</f>
        <v>83</v>
      </c>
      <c r="BU215" s="2"/>
      <c r="BV215" s="2"/>
      <c r="BX215" s="2"/>
      <c r="CV215" s="2">
        <v>7</v>
      </c>
      <c r="CW215" s="2">
        <v>37</v>
      </c>
      <c r="CX215" s="2">
        <v>56</v>
      </c>
    </row>
    <row r="216" spans="1:116" ht="15" customHeight="1" x14ac:dyDescent="0.3">
      <c r="A216" t="str">
        <f t="shared" si="174"/>
        <v>2179191</v>
      </c>
      <c r="B216" t="str">
        <f t="shared" si="175"/>
        <v>Inbound marketing - Vargáné Bukucs Zsuzsanna (Bp.-ről web) 11</v>
      </c>
      <c r="C216" t="str">
        <f t="shared" si="176"/>
        <v>otthon9191</v>
      </c>
      <c r="D216" t="str">
        <f t="shared" si="177"/>
        <v>Inbound marketing - Vargáné Bukucs Zsuzsanna (Bp.-ről web) 1</v>
      </c>
      <c r="E216" t="str">
        <f t="shared" si="178"/>
        <v>Vargáné Bukucs Zsuzsanna9191</v>
      </c>
      <c r="F216" t="str">
        <f t="shared" si="179"/>
        <v>Inbound marketing (Bp. 217, Bp.-ről web)</v>
      </c>
      <c r="G216" t="str">
        <f t="shared" si="180"/>
        <v/>
      </c>
      <c r="H216" t="str">
        <f t="shared" si="181"/>
        <v/>
      </c>
      <c r="I216" t="str">
        <f t="shared" si="182"/>
        <v/>
      </c>
      <c r="J216" t="str">
        <f t="shared" si="183"/>
        <v/>
      </c>
      <c r="K216" t="str">
        <f t="shared" si="184"/>
        <v/>
      </c>
      <c r="L216" t="str">
        <f t="shared" si="185"/>
        <v/>
      </c>
      <c r="M216" t="str">
        <f t="shared" si="186"/>
        <v/>
      </c>
      <c r="N216" t="str">
        <f t="shared" si="187"/>
        <v/>
      </c>
      <c r="O216" t="str">
        <f t="shared" si="188"/>
        <v/>
      </c>
      <c r="P216" t="str">
        <f t="shared" si="189"/>
        <v/>
      </c>
      <c r="Q216" t="str">
        <f t="shared" si="190"/>
        <v/>
      </c>
      <c r="R216" t="str">
        <f t="shared" si="191"/>
        <v/>
      </c>
      <c r="S216" t="str">
        <f t="shared" si="192"/>
        <v/>
      </c>
      <c r="T216" t="str">
        <f t="shared" si="193"/>
        <v/>
      </c>
      <c r="U216" t="str">
        <f t="shared" si="194"/>
        <v/>
      </c>
      <c r="V216" t="str">
        <f t="shared" si="195"/>
        <v/>
      </c>
      <c r="W216" t="str">
        <f t="shared" si="196"/>
        <v/>
      </c>
      <c r="X216" t="str">
        <f t="shared" si="197"/>
        <v>9191</v>
      </c>
      <c r="Y216" t="str">
        <f t="shared" si="198"/>
        <v/>
      </c>
      <c r="Z216" t="str">
        <f t="shared" si="199"/>
        <v/>
      </c>
      <c r="AA216" t="str">
        <f t="shared" si="200"/>
        <v>Inbound marketing (217, Bp.-ről web)</v>
      </c>
      <c r="AB216" t="str">
        <f t="shared" si="201"/>
        <v/>
      </c>
      <c r="AC216" t="str">
        <f t="shared" si="202"/>
        <v/>
      </c>
      <c r="AD216" t="str">
        <f t="shared" si="203"/>
        <v/>
      </c>
      <c r="AE216" t="str">
        <f t="shared" si="204"/>
        <v/>
      </c>
      <c r="AF216" t="str">
        <f t="shared" si="205"/>
        <v/>
      </c>
      <c r="AG216" t="str">
        <f t="shared" si="206"/>
        <v/>
      </c>
      <c r="AH216" t="str">
        <f t="shared" si="207"/>
        <v/>
      </c>
      <c r="AI216" t="str">
        <f t="shared" si="208"/>
        <v/>
      </c>
      <c r="AJ216" t="str">
        <f t="shared" si="209"/>
        <v/>
      </c>
      <c r="AK216" t="str">
        <f t="shared" si="210"/>
        <v/>
      </c>
      <c r="AL216" t="str">
        <f t="shared" si="211"/>
        <v/>
      </c>
      <c r="AM216" t="str">
        <f t="shared" si="212"/>
        <v/>
      </c>
      <c r="AN216" t="str">
        <f t="shared" si="213"/>
        <v/>
      </c>
      <c r="AO216" t="str">
        <f t="shared" si="214"/>
        <v/>
      </c>
      <c r="AP216" t="str">
        <f t="shared" si="215"/>
        <v/>
      </c>
      <c r="AQ216" t="str">
        <f t="shared" si="216"/>
        <v/>
      </c>
      <c r="AR216" t="str">
        <f t="shared" si="217"/>
        <v>9191</v>
      </c>
      <c r="AS216" t="str">
        <f t="shared" si="218"/>
        <v/>
      </c>
      <c r="AT216" t="str">
        <f t="shared" si="219"/>
        <v/>
      </c>
      <c r="AU216" t="str">
        <f t="shared" si="220"/>
        <v/>
      </c>
      <c r="AV216" t="str">
        <f t="shared" si="221"/>
        <v/>
      </c>
      <c r="AW216" t="str">
        <f t="shared" si="222"/>
        <v/>
      </c>
      <c r="AX216" t="str">
        <f t="shared" si="223"/>
        <v/>
      </c>
      <c r="AY216" t="str">
        <f t="shared" si="224"/>
        <v/>
      </c>
      <c r="AZ216" t="str">
        <f t="shared" si="225"/>
        <v/>
      </c>
      <c r="BA216" t="str">
        <f t="shared" si="226"/>
        <v/>
      </c>
      <c r="BB216" t="str">
        <f t="shared" si="227"/>
        <v/>
      </c>
      <c r="BC216" t="str">
        <f t="shared" si="228"/>
        <v/>
      </c>
      <c r="BD216" t="str">
        <f t="shared" si="229"/>
        <v/>
      </c>
      <c r="BE216" t="str">
        <f t="shared" si="230"/>
        <v>Inbound marketing (otthon, Bp.-ről web)</v>
      </c>
      <c r="BF216" s="2">
        <v>919</v>
      </c>
      <c r="BG216" s="2">
        <v>1</v>
      </c>
      <c r="BH216" s="18">
        <f>VLOOKUP(BF216,segéd!$F$9:$G$41,2,FALSE)</f>
        <v>46284</v>
      </c>
      <c r="BI216" s="2" t="str">
        <f>VLOOKUP(BG216,segéd!$F$1:$G$7,2,FALSE)</f>
        <v>8.00-9.30</v>
      </c>
      <c r="BJ216" t="s">
        <v>384</v>
      </c>
      <c r="BK216" s="20" t="s">
        <v>558</v>
      </c>
      <c r="BL216" t="s">
        <v>192</v>
      </c>
      <c r="BM216" s="2">
        <v>217</v>
      </c>
      <c r="BN216" s="2" t="s">
        <v>424</v>
      </c>
      <c r="BO216" s="2" t="s">
        <v>118</v>
      </c>
      <c r="BP216" s="33" t="s">
        <v>658</v>
      </c>
      <c r="BQ216" s="2">
        <f t="shared" si="231"/>
        <v>12</v>
      </c>
      <c r="BR216" s="2">
        <f>IF(BM216="","",IFERROR(VLOOKUP(BJ216,segéd!T:U,2,FALSE),"x"))</f>
        <v>11</v>
      </c>
      <c r="BS216" s="2">
        <f>IF(BN216="","",IFERROR(VLOOKUP(BJ216,segéd!O:P,2,FALSE),"x"))</f>
        <v>1</v>
      </c>
      <c r="BU216" s="2"/>
      <c r="BV216" s="2"/>
      <c r="BX216" s="2"/>
      <c r="CK216" s="2">
        <v>13</v>
      </c>
      <c r="CQ216" s="2"/>
      <c r="CR216" s="2"/>
      <c r="DD216" s="2">
        <v>2</v>
      </c>
    </row>
    <row r="217" spans="1:116" ht="15" customHeight="1" x14ac:dyDescent="0.3">
      <c r="A217" t="str">
        <f t="shared" si="174"/>
        <v>9191</v>
      </c>
      <c r="B217" t="str">
        <f t="shared" si="175"/>
        <v xml:space="preserve">Informatikai projektszimuláció - Böcz Gábor (gépterem, web) </v>
      </c>
      <c r="C217" t="str">
        <f t="shared" si="176"/>
        <v>6039191</v>
      </c>
      <c r="D217" t="str">
        <f t="shared" si="177"/>
        <v>Informatikai projektszimuláció - Böcz Gábor (gépterem, web) 39</v>
      </c>
      <c r="E217" t="str">
        <f t="shared" si="178"/>
        <v>Böcz Gábor9191</v>
      </c>
      <c r="F217" t="str">
        <f t="shared" si="179"/>
        <v>Informatikai projektszimuláció (Tb. 603, gépterem, web)</v>
      </c>
      <c r="G217" t="str">
        <f t="shared" si="180"/>
        <v/>
      </c>
      <c r="H217" t="str">
        <f t="shared" si="181"/>
        <v/>
      </c>
      <c r="I217" t="str">
        <f t="shared" si="182"/>
        <v/>
      </c>
      <c r="J217" t="str">
        <f t="shared" si="183"/>
        <v/>
      </c>
      <c r="K217" t="str">
        <f t="shared" si="184"/>
        <v/>
      </c>
      <c r="L217" t="str">
        <f t="shared" si="185"/>
        <v/>
      </c>
      <c r="M217" t="str">
        <f t="shared" si="186"/>
        <v/>
      </c>
      <c r="N217" t="str">
        <f t="shared" si="187"/>
        <v/>
      </c>
      <c r="O217" t="str">
        <f t="shared" si="188"/>
        <v/>
      </c>
      <c r="P217" t="str">
        <f t="shared" si="189"/>
        <v/>
      </c>
      <c r="Q217" t="str">
        <f t="shared" si="190"/>
        <v/>
      </c>
      <c r="R217" t="str">
        <f t="shared" si="191"/>
        <v/>
      </c>
      <c r="S217" t="str">
        <f t="shared" si="192"/>
        <v/>
      </c>
      <c r="T217" t="str">
        <f t="shared" si="193"/>
        <v/>
      </c>
      <c r="U217" t="str">
        <f t="shared" si="194"/>
        <v/>
      </c>
      <c r="V217" t="str">
        <f t="shared" si="195"/>
        <v/>
      </c>
      <c r="W217" t="str">
        <f t="shared" si="196"/>
        <v/>
      </c>
      <c r="X217" t="str">
        <f t="shared" si="197"/>
        <v/>
      </c>
      <c r="Y217" t="str">
        <f t="shared" si="198"/>
        <v/>
      </c>
      <c r="Z217" t="str">
        <f t="shared" si="199"/>
        <v/>
      </c>
      <c r="AA217" t="str">
        <f t="shared" si="200"/>
        <v>Informatikai projektszimuláció (, gépterem, web)</v>
      </c>
      <c r="AB217" t="str">
        <f t="shared" si="201"/>
        <v/>
      </c>
      <c r="AC217" t="str">
        <f t="shared" si="202"/>
        <v/>
      </c>
      <c r="AD217" t="str">
        <f t="shared" si="203"/>
        <v/>
      </c>
      <c r="AE217" t="str">
        <f t="shared" si="204"/>
        <v/>
      </c>
      <c r="AF217" t="str">
        <f t="shared" si="205"/>
        <v/>
      </c>
      <c r="AG217" t="str">
        <f t="shared" si="206"/>
        <v/>
      </c>
      <c r="AH217" t="str">
        <f t="shared" si="207"/>
        <v/>
      </c>
      <c r="AI217" t="str">
        <f t="shared" si="208"/>
        <v/>
      </c>
      <c r="AJ217" t="str">
        <f t="shared" si="209"/>
        <v/>
      </c>
      <c r="AK217" t="str">
        <f t="shared" si="210"/>
        <v/>
      </c>
      <c r="AL217" t="str">
        <f t="shared" si="211"/>
        <v/>
      </c>
      <c r="AM217" t="str">
        <f t="shared" si="212"/>
        <v/>
      </c>
      <c r="AN217" t="str">
        <f t="shared" si="213"/>
        <v/>
      </c>
      <c r="AO217" t="str">
        <f t="shared" si="214"/>
        <v/>
      </c>
      <c r="AP217" t="str">
        <f t="shared" si="215"/>
        <v/>
      </c>
      <c r="AQ217" t="str">
        <f t="shared" si="216"/>
        <v/>
      </c>
      <c r="AR217" t="str">
        <f t="shared" si="217"/>
        <v/>
      </c>
      <c r="AS217" t="str">
        <f t="shared" si="218"/>
        <v/>
      </c>
      <c r="AT217" t="str">
        <f t="shared" si="219"/>
        <v>9191</v>
      </c>
      <c r="AU217" t="str">
        <f t="shared" si="220"/>
        <v/>
      </c>
      <c r="AV217" t="str">
        <f t="shared" si="221"/>
        <v>9191</v>
      </c>
      <c r="AW217" t="str">
        <f t="shared" si="222"/>
        <v/>
      </c>
      <c r="AX217" t="str">
        <f t="shared" si="223"/>
        <v/>
      </c>
      <c r="AY217" t="str">
        <f t="shared" si="224"/>
        <v/>
      </c>
      <c r="AZ217" t="str">
        <f t="shared" si="225"/>
        <v/>
      </c>
      <c r="BA217" t="str">
        <f t="shared" si="226"/>
        <v/>
      </c>
      <c r="BB217" t="str">
        <f t="shared" si="227"/>
        <v/>
      </c>
      <c r="BC217" t="str">
        <f t="shared" si="228"/>
        <v/>
      </c>
      <c r="BD217" t="str">
        <f t="shared" si="229"/>
        <v/>
      </c>
      <c r="BE217" t="str">
        <f t="shared" si="230"/>
        <v>Informatikai projektszimuláció (603, gépterem, web)</v>
      </c>
      <c r="BF217" s="2">
        <v>919</v>
      </c>
      <c r="BG217" s="2">
        <v>1</v>
      </c>
      <c r="BH217" s="18">
        <f>VLOOKUP(BF217,segéd!$F$9:$G$41,2,FALSE)</f>
        <v>46284</v>
      </c>
      <c r="BI217" s="2" t="str">
        <f>VLOOKUP(BG217,segéd!$F$1:$G$7,2,FALSE)</f>
        <v>8.00-9.30</v>
      </c>
      <c r="BJ217" t="s">
        <v>234</v>
      </c>
      <c r="BK217" s="20" t="s">
        <v>540</v>
      </c>
      <c r="BL217" t="s">
        <v>191</v>
      </c>
      <c r="BM217" s="2"/>
      <c r="BN217" s="2">
        <v>603</v>
      </c>
      <c r="BO217" s="2" t="s">
        <v>216</v>
      </c>
      <c r="BP217" s="33" t="s">
        <v>611</v>
      </c>
      <c r="BQ217" s="2">
        <f t="shared" si="231"/>
        <v>39</v>
      </c>
      <c r="BR217" s="2" t="str">
        <f>IF(BM217="","",IFERROR(VLOOKUP(BJ217,segéd!T:U,2,FALSE),"x"))</f>
        <v/>
      </c>
      <c r="BS217" s="2">
        <f>IF(BN217="","",IFERROR(VLOOKUP(BJ217,segéd!O:P,2,FALSE),"x"))</f>
        <v>39</v>
      </c>
      <c r="BU217" s="2"/>
      <c r="BV217" s="2"/>
      <c r="DF217" s="2">
        <v>27</v>
      </c>
      <c r="DH217" s="2">
        <v>13</v>
      </c>
    </row>
    <row r="218" spans="1:116" ht="15" customHeight="1" x14ac:dyDescent="0.3">
      <c r="A218" t="str">
        <f t="shared" si="174"/>
        <v>2149191</v>
      </c>
      <c r="B218" t="str">
        <f t="shared" si="175"/>
        <v>Innováció-menedzsment alapjai - Peredy Zoltán (Bp.-ről web) 9</v>
      </c>
      <c r="C218" t="str">
        <f t="shared" si="176"/>
        <v>6049191</v>
      </c>
      <c r="D218" t="str">
        <f t="shared" si="177"/>
        <v>Innováció-menedzsment alapjai - Peredy Zoltán (Bp.-ről web) 6</v>
      </c>
      <c r="E218" t="str">
        <f t="shared" si="178"/>
        <v>Peredy Zoltán9191</v>
      </c>
      <c r="F218" t="str">
        <f t="shared" si="179"/>
        <v>Innováció-menedzsment alapjai (Bp. 214, Bp.-ről web)</v>
      </c>
      <c r="G218" t="str">
        <f t="shared" si="180"/>
        <v/>
      </c>
      <c r="H218" t="str">
        <f t="shared" si="181"/>
        <v/>
      </c>
      <c r="I218" t="str">
        <f t="shared" si="182"/>
        <v/>
      </c>
      <c r="J218" t="str">
        <f t="shared" si="183"/>
        <v/>
      </c>
      <c r="K218" t="str">
        <f t="shared" si="184"/>
        <v/>
      </c>
      <c r="L218" t="str">
        <f t="shared" si="185"/>
        <v/>
      </c>
      <c r="M218" t="str">
        <f t="shared" si="186"/>
        <v/>
      </c>
      <c r="N218" t="str">
        <f t="shared" si="187"/>
        <v/>
      </c>
      <c r="O218" t="str">
        <f t="shared" si="188"/>
        <v/>
      </c>
      <c r="P218" t="str">
        <f t="shared" si="189"/>
        <v/>
      </c>
      <c r="Q218" t="str">
        <f t="shared" si="190"/>
        <v/>
      </c>
      <c r="R218" t="str">
        <f t="shared" si="191"/>
        <v/>
      </c>
      <c r="S218" t="str">
        <f t="shared" si="192"/>
        <v/>
      </c>
      <c r="T218" t="str">
        <f t="shared" si="193"/>
        <v>9191</v>
      </c>
      <c r="U218" t="str">
        <f t="shared" si="194"/>
        <v/>
      </c>
      <c r="V218" t="str">
        <f t="shared" si="195"/>
        <v/>
      </c>
      <c r="W218" t="str">
        <f t="shared" si="196"/>
        <v/>
      </c>
      <c r="X218" t="str">
        <f t="shared" si="197"/>
        <v/>
      </c>
      <c r="Y218" t="str">
        <f t="shared" si="198"/>
        <v/>
      </c>
      <c r="Z218" t="str">
        <f t="shared" si="199"/>
        <v/>
      </c>
      <c r="AA218" t="str">
        <f t="shared" si="200"/>
        <v>Innováció-menedzsment alapjai (214, Bp.-ről web)</v>
      </c>
      <c r="AB218" t="str">
        <f t="shared" si="201"/>
        <v/>
      </c>
      <c r="AC218" t="str">
        <f t="shared" si="202"/>
        <v/>
      </c>
      <c r="AD218" t="str">
        <f t="shared" si="203"/>
        <v/>
      </c>
      <c r="AE218" t="str">
        <f t="shared" si="204"/>
        <v/>
      </c>
      <c r="AF218" t="str">
        <f t="shared" si="205"/>
        <v/>
      </c>
      <c r="AG218" t="str">
        <f t="shared" si="206"/>
        <v/>
      </c>
      <c r="AH218" t="str">
        <f t="shared" si="207"/>
        <v/>
      </c>
      <c r="AI218" t="str">
        <f t="shared" si="208"/>
        <v/>
      </c>
      <c r="AJ218" t="str">
        <f t="shared" si="209"/>
        <v/>
      </c>
      <c r="AK218" t="str">
        <f t="shared" si="210"/>
        <v/>
      </c>
      <c r="AL218" t="str">
        <f t="shared" si="211"/>
        <v/>
      </c>
      <c r="AM218" t="str">
        <f t="shared" si="212"/>
        <v/>
      </c>
      <c r="AN218" t="str">
        <f t="shared" si="213"/>
        <v>9191</v>
      </c>
      <c r="AO218" t="str">
        <f t="shared" si="214"/>
        <v/>
      </c>
      <c r="AP218" t="str">
        <f t="shared" si="215"/>
        <v/>
      </c>
      <c r="AQ218" t="str">
        <f t="shared" si="216"/>
        <v/>
      </c>
      <c r="AR218" t="str">
        <f t="shared" si="217"/>
        <v/>
      </c>
      <c r="AS218" t="str">
        <f t="shared" si="218"/>
        <v/>
      </c>
      <c r="AT218" t="str">
        <f t="shared" si="219"/>
        <v/>
      </c>
      <c r="AU218" t="str">
        <f t="shared" si="220"/>
        <v/>
      </c>
      <c r="AV218" t="str">
        <f t="shared" si="221"/>
        <v/>
      </c>
      <c r="AW218" t="str">
        <f t="shared" si="222"/>
        <v/>
      </c>
      <c r="AX218" t="str">
        <f t="shared" si="223"/>
        <v/>
      </c>
      <c r="AY218" t="str">
        <f t="shared" si="224"/>
        <v/>
      </c>
      <c r="AZ218" t="str">
        <f t="shared" si="225"/>
        <v/>
      </c>
      <c r="BA218" t="str">
        <f t="shared" si="226"/>
        <v/>
      </c>
      <c r="BB218" t="str">
        <f t="shared" si="227"/>
        <v/>
      </c>
      <c r="BC218" t="str">
        <f t="shared" si="228"/>
        <v/>
      </c>
      <c r="BD218" t="str">
        <f t="shared" si="229"/>
        <v/>
      </c>
      <c r="BE218" t="str">
        <f t="shared" si="230"/>
        <v>Innováció-menedzsment alapjai (604, Bp.-ről web)</v>
      </c>
      <c r="BF218" s="2">
        <v>919</v>
      </c>
      <c r="BG218" s="2">
        <v>1</v>
      </c>
      <c r="BH218" s="18">
        <f>VLOOKUP(BF218,segéd!$F$9:$G$41,2,FALSE)</f>
        <v>46284</v>
      </c>
      <c r="BI218" s="2" t="str">
        <f>VLOOKUP(BG218,segéd!$F$1:$G$7,2,FALSE)</f>
        <v>8.00-9.30</v>
      </c>
      <c r="BJ218" t="s">
        <v>142</v>
      </c>
      <c r="BK218" s="20" t="s">
        <v>141</v>
      </c>
      <c r="BL218" t="s">
        <v>192</v>
      </c>
      <c r="BM218" s="2">
        <v>214</v>
      </c>
      <c r="BN218" s="2">
        <v>604</v>
      </c>
      <c r="BO218" s="2" t="s">
        <v>118</v>
      </c>
      <c r="BP218" s="33" t="s">
        <v>612</v>
      </c>
      <c r="BQ218" s="2">
        <f t="shared" si="231"/>
        <v>15</v>
      </c>
      <c r="BR218" s="2">
        <f>IF(BM218="","",IFERROR(VLOOKUP(BJ218,segéd!T:U,2,FALSE),"x"))</f>
        <v>9</v>
      </c>
      <c r="BS218" s="2">
        <f>IF(BN218="","",IFERROR(VLOOKUP(BJ218,segéd!O:P,2,FALSE),"x"))</f>
        <v>6</v>
      </c>
      <c r="BU218" s="2"/>
      <c r="BV218" s="2"/>
      <c r="BX218" s="2"/>
      <c r="CG218" s="2">
        <v>6</v>
      </c>
      <c r="CZ218" s="2">
        <v>3</v>
      </c>
    </row>
    <row r="219" spans="1:116" ht="15" customHeight="1" x14ac:dyDescent="0.3">
      <c r="A219" t="str">
        <f t="shared" si="174"/>
        <v>9191</v>
      </c>
      <c r="B219" t="str">
        <f t="shared" si="175"/>
        <v xml:space="preserve">Ipari szabályozás - Varga István (web) </v>
      </c>
      <c r="C219" t="str">
        <f t="shared" si="176"/>
        <v>69191</v>
      </c>
      <c r="D219" t="str">
        <f t="shared" si="177"/>
        <v>Ipari szabályozás - Varga István (web) 13</v>
      </c>
      <c r="E219" t="str">
        <f t="shared" si="178"/>
        <v>Varga István9191</v>
      </c>
      <c r="F219" t="str">
        <f t="shared" si="179"/>
        <v>Ipari szabályozás (Tb. 6, web)</v>
      </c>
      <c r="G219" t="str">
        <f t="shared" si="180"/>
        <v/>
      </c>
      <c r="H219" t="str">
        <f t="shared" si="181"/>
        <v/>
      </c>
      <c r="I219" t="str">
        <f t="shared" si="182"/>
        <v/>
      </c>
      <c r="J219" t="str">
        <f t="shared" si="183"/>
        <v/>
      </c>
      <c r="K219" t="str">
        <f t="shared" si="184"/>
        <v/>
      </c>
      <c r="L219" t="str">
        <f t="shared" si="185"/>
        <v/>
      </c>
      <c r="M219" t="str">
        <f t="shared" si="186"/>
        <v/>
      </c>
      <c r="N219" t="str">
        <f t="shared" si="187"/>
        <v/>
      </c>
      <c r="O219" t="str">
        <f t="shared" si="188"/>
        <v/>
      </c>
      <c r="P219" t="str">
        <f t="shared" si="189"/>
        <v/>
      </c>
      <c r="Q219" t="str">
        <f t="shared" si="190"/>
        <v/>
      </c>
      <c r="R219" t="str">
        <f t="shared" si="191"/>
        <v/>
      </c>
      <c r="S219" t="str">
        <f t="shared" si="192"/>
        <v/>
      </c>
      <c r="T219" t="str">
        <f t="shared" si="193"/>
        <v/>
      </c>
      <c r="U219" t="str">
        <f t="shared" si="194"/>
        <v/>
      </c>
      <c r="V219" t="str">
        <f t="shared" si="195"/>
        <v/>
      </c>
      <c r="W219" t="str">
        <f t="shared" si="196"/>
        <v/>
      </c>
      <c r="X219" t="str">
        <f t="shared" si="197"/>
        <v/>
      </c>
      <c r="Y219" t="str">
        <f t="shared" si="198"/>
        <v/>
      </c>
      <c r="Z219" t="str">
        <f t="shared" si="199"/>
        <v/>
      </c>
      <c r="AA219" t="str">
        <f t="shared" si="200"/>
        <v>Ipari szabályozás (, web)</v>
      </c>
      <c r="AB219" t="str">
        <f t="shared" si="201"/>
        <v/>
      </c>
      <c r="AC219" t="str">
        <f t="shared" si="202"/>
        <v/>
      </c>
      <c r="AD219" t="str">
        <f t="shared" si="203"/>
        <v/>
      </c>
      <c r="AE219" t="str">
        <f t="shared" si="204"/>
        <v/>
      </c>
      <c r="AF219" t="str">
        <f t="shared" si="205"/>
        <v/>
      </c>
      <c r="AG219" t="str">
        <f t="shared" si="206"/>
        <v/>
      </c>
      <c r="AH219" t="str">
        <f t="shared" si="207"/>
        <v/>
      </c>
      <c r="AI219" t="str">
        <f t="shared" si="208"/>
        <v/>
      </c>
      <c r="AJ219" t="str">
        <f t="shared" si="209"/>
        <v/>
      </c>
      <c r="AK219" t="str">
        <f t="shared" si="210"/>
        <v/>
      </c>
      <c r="AL219" t="str">
        <f t="shared" si="211"/>
        <v/>
      </c>
      <c r="AM219" t="str">
        <f t="shared" si="212"/>
        <v/>
      </c>
      <c r="AN219" t="str">
        <f t="shared" si="213"/>
        <v/>
      </c>
      <c r="AO219" t="str">
        <f t="shared" si="214"/>
        <v/>
      </c>
      <c r="AP219" t="str">
        <f t="shared" si="215"/>
        <v/>
      </c>
      <c r="AQ219" t="str">
        <f t="shared" si="216"/>
        <v/>
      </c>
      <c r="AR219" t="str">
        <f t="shared" si="217"/>
        <v/>
      </c>
      <c r="AS219" t="str">
        <f t="shared" si="218"/>
        <v/>
      </c>
      <c r="AT219" t="str">
        <f t="shared" si="219"/>
        <v/>
      </c>
      <c r="AU219" t="str">
        <f t="shared" si="220"/>
        <v/>
      </c>
      <c r="AV219" t="str">
        <f t="shared" si="221"/>
        <v/>
      </c>
      <c r="AW219" t="str">
        <f t="shared" si="222"/>
        <v>9191</v>
      </c>
      <c r="AX219" t="str">
        <f t="shared" si="223"/>
        <v/>
      </c>
      <c r="AY219" t="str">
        <f t="shared" si="224"/>
        <v/>
      </c>
      <c r="AZ219" t="str">
        <f t="shared" si="225"/>
        <v/>
      </c>
      <c r="BA219" t="str">
        <f t="shared" si="226"/>
        <v/>
      </c>
      <c r="BB219" t="str">
        <f t="shared" si="227"/>
        <v/>
      </c>
      <c r="BC219" t="str">
        <f t="shared" si="228"/>
        <v/>
      </c>
      <c r="BD219" t="str">
        <f t="shared" si="229"/>
        <v/>
      </c>
      <c r="BE219" t="str">
        <f t="shared" si="230"/>
        <v>Ipari szabályozás (6, web)</v>
      </c>
      <c r="BF219" s="2">
        <v>919</v>
      </c>
      <c r="BG219" s="2">
        <v>1</v>
      </c>
      <c r="BH219" s="18">
        <f>VLOOKUP(BF219,segéd!$F$9:$G$41,2,FALSE)</f>
        <v>46284</v>
      </c>
      <c r="BI219" s="2" t="str">
        <f>VLOOKUP(BG219,segéd!$F$1:$G$7,2,FALSE)</f>
        <v>8.00-9.30</v>
      </c>
      <c r="BJ219" t="s">
        <v>402</v>
      </c>
      <c r="BK219" s="20" t="s">
        <v>278</v>
      </c>
      <c r="BL219" t="s">
        <v>191</v>
      </c>
      <c r="BM219" s="2"/>
      <c r="BN219" s="2">
        <v>6</v>
      </c>
      <c r="BO219" s="2" t="s">
        <v>117</v>
      </c>
      <c r="BP219" s="33" t="s">
        <v>590</v>
      </c>
      <c r="BQ219" s="2">
        <f t="shared" si="231"/>
        <v>13</v>
      </c>
      <c r="BR219" s="2" t="str">
        <f>IF(BM219="","",IFERROR(VLOOKUP(BJ219,segéd!T:U,2,FALSE),"x"))</f>
        <v/>
      </c>
      <c r="BS219" s="2">
        <f>IF(BN219="","",IFERROR(VLOOKUP(BJ219,segéd!O:P,2,FALSE),"x"))</f>
        <v>13</v>
      </c>
      <c r="BU219" s="2"/>
      <c r="BV219" s="2"/>
      <c r="DI219" s="2">
        <v>14</v>
      </c>
    </row>
    <row r="220" spans="1:116" ht="15" customHeight="1" x14ac:dyDescent="0.3">
      <c r="A220" t="str">
        <f t="shared" si="174"/>
        <v>9191</v>
      </c>
      <c r="B220" t="str">
        <f t="shared" si="175"/>
        <v xml:space="preserve">Komplex méréstan - Borbás Lajos (web) </v>
      </c>
      <c r="C220" t="str">
        <f t="shared" si="176"/>
        <v>4049191</v>
      </c>
      <c r="D220" t="str">
        <f t="shared" si="177"/>
        <v>Komplex méréstan - Borbás Lajos (web) 5</v>
      </c>
      <c r="E220" t="str">
        <f t="shared" si="178"/>
        <v>Borbás Lajos9191</v>
      </c>
      <c r="F220" t="str">
        <f t="shared" si="179"/>
        <v>Komplex méréstan (Tb. 404, web)</v>
      </c>
      <c r="G220" t="str">
        <f t="shared" si="180"/>
        <v/>
      </c>
      <c r="H220" t="str">
        <f t="shared" si="181"/>
        <v/>
      </c>
      <c r="I220" t="str">
        <f t="shared" si="182"/>
        <v/>
      </c>
      <c r="J220" t="str">
        <f t="shared" si="183"/>
        <v/>
      </c>
      <c r="K220" t="str">
        <f t="shared" si="184"/>
        <v/>
      </c>
      <c r="L220" t="str">
        <f t="shared" si="185"/>
        <v/>
      </c>
      <c r="M220" t="str">
        <f t="shared" si="186"/>
        <v/>
      </c>
      <c r="N220" t="str">
        <f t="shared" si="187"/>
        <v/>
      </c>
      <c r="O220" t="str">
        <f t="shared" si="188"/>
        <v/>
      </c>
      <c r="P220" t="str">
        <f t="shared" si="189"/>
        <v/>
      </c>
      <c r="Q220" t="str">
        <f t="shared" si="190"/>
        <v/>
      </c>
      <c r="R220" t="str">
        <f t="shared" si="191"/>
        <v/>
      </c>
      <c r="S220" t="str">
        <f t="shared" si="192"/>
        <v/>
      </c>
      <c r="T220" t="str">
        <f t="shared" si="193"/>
        <v/>
      </c>
      <c r="U220" t="str">
        <f t="shared" si="194"/>
        <v/>
      </c>
      <c r="V220" t="str">
        <f t="shared" si="195"/>
        <v/>
      </c>
      <c r="W220" t="str">
        <f t="shared" si="196"/>
        <v/>
      </c>
      <c r="X220" t="str">
        <f t="shared" si="197"/>
        <v/>
      </c>
      <c r="Y220" t="str">
        <f t="shared" si="198"/>
        <v/>
      </c>
      <c r="Z220" t="str">
        <f t="shared" si="199"/>
        <v/>
      </c>
      <c r="AA220" t="str">
        <f t="shared" si="200"/>
        <v>Komplex méréstan (, web)</v>
      </c>
      <c r="AB220" t="str">
        <f t="shared" si="201"/>
        <v/>
      </c>
      <c r="AC220" t="str">
        <f t="shared" si="202"/>
        <v/>
      </c>
      <c r="AD220" t="str">
        <f t="shared" si="203"/>
        <v/>
      </c>
      <c r="AE220" t="str">
        <f t="shared" si="204"/>
        <v/>
      </c>
      <c r="AF220" t="str">
        <f t="shared" si="205"/>
        <v/>
      </c>
      <c r="AG220" t="str">
        <f t="shared" si="206"/>
        <v>9191</v>
      </c>
      <c r="AH220" t="str">
        <f t="shared" si="207"/>
        <v/>
      </c>
      <c r="AI220" t="str">
        <f t="shared" si="208"/>
        <v/>
      </c>
      <c r="AJ220" t="str">
        <f t="shared" si="209"/>
        <v/>
      </c>
      <c r="AK220" t="str">
        <f t="shared" si="210"/>
        <v/>
      </c>
      <c r="AL220" t="str">
        <f t="shared" si="211"/>
        <v/>
      </c>
      <c r="AM220" t="str">
        <f t="shared" si="212"/>
        <v/>
      </c>
      <c r="AN220" t="str">
        <f t="shared" si="213"/>
        <v/>
      </c>
      <c r="AO220" t="str">
        <f t="shared" si="214"/>
        <v/>
      </c>
      <c r="AP220" t="str">
        <f t="shared" si="215"/>
        <v/>
      </c>
      <c r="AQ220" t="str">
        <f t="shared" si="216"/>
        <v/>
      </c>
      <c r="AR220" t="str">
        <f t="shared" si="217"/>
        <v/>
      </c>
      <c r="AS220" t="str">
        <f t="shared" si="218"/>
        <v/>
      </c>
      <c r="AT220" t="str">
        <f t="shared" si="219"/>
        <v/>
      </c>
      <c r="AU220" t="str">
        <f t="shared" si="220"/>
        <v/>
      </c>
      <c r="AV220" t="str">
        <f t="shared" si="221"/>
        <v/>
      </c>
      <c r="AW220" t="str">
        <f t="shared" si="222"/>
        <v/>
      </c>
      <c r="AX220" t="str">
        <f t="shared" si="223"/>
        <v/>
      </c>
      <c r="AY220" t="str">
        <f t="shared" si="224"/>
        <v/>
      </c>
      <c r="AZ220" t="str">
        <f t="shared" si="225"/>
        <v/>
      </c>
      <c r="BA220" t="str">
        <f t="shared" si="226"/>
        <v/>
      </c>
      <c r="BB220" t="str">
        <f t="shared" si="227"/>
        <v/>
      </c>
      <c r="BC220" t="str">
        <f t="shared" si="228"/>
        <v/>
      </c>
      <c r="BD220" t="str">
        <f t="shared" si="229"/>
        <v/>
      </c>
      <c r="BE220" t="str">
        <f t="shared" si="230"/>
        <v>Komplex méréstan (404, web)</v>
      </c>
      <c r="BF220" s="2">
        <v>919</v>
      </c>
      <c r="BG220" s="2">
        <v>1</v>
      </c>
      <c r="BH220" s="18">
        <f>VLOOKUP(BF220,segéd!$F$9:$G$41,2,FALSE)</f>
        <v>46284</v>
      </c>
      <c r="BI220" s="2" t="str">
        <f>VLOOKUP(BG220,segéd!$F$1:$G$7,2,FALSE)</f>
        <v>8.00-9.30</v>
      </c>
      <c r="BJ220" t="s">
        <v>152</v>
      </c>
      <c r="BK220" s="20" t="s">
        <v>47</v>
      </c>
      <c r="BL220" t="s">
        <v>190</v>
      </c>
      <c r="BM220" s="2"/>
      <c r="BN220" s="2">
        <v>404</v>
      </c>
      <c r="BO220" s="2" t="s">
        <v>117</v>
      </c>
      <c r="BP220" s="33" t="s">
        <v>659</v>
      </c>
      <c r="BQ220" s="2">
        <f t="shared" si="231"/>
        <v>5</v>
      </c>
      <c r="BR220" s="2" t="str">
        <f>IF(BM220="","",IFERROR(VLOOKUP(BJ220,segéd!T:U,2,FALSE),"x"))</f>
        <v/>
      </c>
      <c r="BS220" s="2">
        <f>IF(BN220="","",IFERROR(VLOOKUP(BJ220,segéd!O:P,2,FALSE),"x"))</f>
        <v>5</v>
      </c>
      <c r="BU220" s="2"/>
      <c r="BV220" s="2"/>
      <c r="CS220" s="2">
        <v>6</v>
      </c>
    </row>
    <row r="221" spans="1:116" ht="15" customHeight="1" x14ac:dyDescent="0.3">
      <c r="A221" t="str">
        <f t="shared" si="174"/>
        <v>2059191</v>
      </c>
      <c r="B221" t="str">
        <f t="shared" si="175"/>
        <v>Közgazdaságtan - Barócsi Zoltán (Bp.-ről web) 11</v>
      </c>
      <c r="C221" t="str">
        <f t="shared" si="176"/>
        <v>4019191</v>
      </c>
      <c r="D221" t="str">
        <f t="shared" si="177"/>
        <v>Közgazdaságtan - Barócsi Zoltán (Bp.-ről web) 7</v>
      </c>
      <c r="E221" t="str">
        <f t="shared" si="178"/>
        <v>Barócsi Zoltán9191</v>
      </c>
      <c r="F221" t="str">
        <f t="shared" si="179"/>
        <v>Közgazdaságtan (Bp. 205, Bp.-ről web)</v>
      </c>
      <c r="G221" t="str">
        <f t="shared" si="180"/>
        <v/>
      </c>
      <c r="H221" t="str">
        <f t="shared" si="181"/>
        <v/>
      </c>
      <c r="I221" t="str">
        <f t="shared" si="182"/>
        <v>9191</v>
      </c>
      <c r="J221" t="str">
        <f t="shared" si="183"/>
        <v/>
      </c>
      <c r="K221" t="str">
        <f t="shared" si="184"/>
        <v/>
      </c>
      <c r="L221" t="str">
        <f t="shared" si="185"/>
        <v/>
      </c>
      <c r="M221" t="str">
        <f t="shared" si="186"/>
        <v/>
      </c>
      <c r="N221" t="str">
        <f t="shared" si="187"/>
        <v/>
      </c>
      <c r="O221" t="str">
        <f t="shared" si="188"/>
        <v/>
      </c>
      <c r="P221" t="str">
        <f t="shared" si="189"/>
        <v/>
      </c>
      <c r="Q221" t="str">
        <f t="shared" si="190"/>
        <v/>
      </c>
      <c r="R221" t="str">
        <f t="shared" si="191"/>
        <v/>
      </c>
      <c r="S221" t="str">
        <f t="shared" si="192"/>
        <v/>
      </c>
      <c r="T221" t="str">
        <f t="shared" si="193"/>
        <v/>
      </c>
      <c r="U221" t="str">
        <f t="shared" si="194"/>
        <v/>
      </c>
      <c r="V221" t="str">
        <f t="shared" si="195"/>
        <v/>
      </c>
      <c r="W221" t="str">
        <f t="shared" si="196"/>
        <v/>
      </c>
      <c r="X221" t="str">
        <f t="shared" si="197"/>
        <v/>
      </c>
      <c r="Y221" t="str">
        <f t="shared" si="198"/>
        <v/>
      </c>
      <c r="Z221" t="str">
        <f t="shared" si="199"/>
        <v/>
      </c>
      <c r="AA221" t="str">
        <f t="shared" si="200"/>
        <v>Közgazdaságtan (205, Bp.-ről web)</v>
      </c>
      <c r="AB221" t="str">
        <f t="shared" si="201"/>
        <v/>
      </c>
      <c r="AC221" t="str">
        <f t="shared" si="202"/>
        <v>9191</v>
      </c>
      <c r="AD221" t="str">
        <f t="shared" si="203"/>
        <v/>
      </c>
      <c r="AE221" t="str">
        <f t="shared" si="204"/>
        <v/>
      </c>
      <c r="AF221" t="str">
        <f t="shared" si="205"/>
        <v/>
      </c>
      <c r="AG221" t="str">
        <f t="shared" si="206"/>
        <v/>
      </c>
      <c r="AH221" t="str">
        <f t="shared" si="207"/>
        <v/>
      </c>
      <c r="AI221" t="str">
        <f t="shared" si="208"/>
        <v/>
      </c>
      <c r="AJ221" t="str">
        <f t="shared" si="209"/>
        <v/>
      </c>
      <c r="AK221" t="str">
        <f t="shared" si="210"/>
        <v/>
      </c>
      <c r="AL221" t="str">
        <f t="shared" si="211"/>
        <v/>
      </c>
      <c r="AM221" t="str">
        <f t="shared" si="212"/>
        <v/>
      </c>
      <c r="AN221" t="str">
        <f t="shared" si="213"/>
        <v/>
      </c>
      <c r="AO221" t="str">
        <f t="shared" si="214"/>
        <v/>
      </c>
      <c r="AP221" t="str">
        <f t="shared" si="215"/>
        <v/>
      </c>
      <c r="AQ221" t="str">
        <f t="shared" si="216"/>
        <v/>
      </c>
      <c r="AR221" t="str">
        <f t="shared" si="217"/>
        <v/>
      </c>
      <c r="AS221" t="str">
        <f t="shared" si="218"/>
        <v/>
      </c>
      <c r="AT221" t="str">
        <f t="shared" si="219"/>
        <v/>
      </c>
      <c r="AU221" t="str">
        <f t="shared" si="220"/>
        <v/>
      </c>
      <c r="AV221" t="str">
        <f t="shared" si="221"/>
        <v/>
      </c>
      <c r="AW221" t="str">
        <f t="shared" si="222"/>
        <v/>
      </c>
      <c r="AX221" t="str">
        <f t="shared" si="223"/>
        <v/>
      </c>
      <c r="AY221" t="str">
        <f t="shared" si="224"/>
        <v/>
      </c>
      <c r="AZ221" t="str">
        <f t="shared" si="225"/>
        <v/>
      </c>
      <c r="BA221" t="str">
        <f t="shared" si="226"/>
        <v/>
      </c>
      <c r="BB221" t="str">
        <f t="shared" si="227"/>
        <v/>
      </c>
      <c r="BC221" t="str">
        <f t="shared" si="228"/>
        <v/>
      </c>
      <c r="BD221" t="str">
        <f t="shared" si="229"/>
        <v/>
      </c>
      <c r="BE221" t="str">
        <f t="shared" si="230"/>
        <v>Közgazdaságtan (401, Bp.-ről web)</v>
      </c>
      <c r="BF221" s="2">
        <v>919</v>
      </c>
      <c r="BG221" s="2">
        <v>1</v>
      </c>
      <c r="BH221" s="18">
        <f>VLOOKUP(BF221,segéd!$F$9:$G$41,2,FALSE)</f>
        <v>46284</v>
      </c>
      <c r="BI221" s="2" t="str">
        <f>VLOOKUP(BG221,segéd!$F$1:$G$7,2,FALSE)</f>
        <v>8.00-9.30</v>
      </c>
      <c r="BJ221" t="s">
        <v>101</v>
      </c>
      <c r="BK221" s="20" t="s">
        <v>35</v>
      </c>
      <c r="BL221" t="s">
        <v>511</v>
      </c>
      <c r="BM221" s="2">
        <v>205</v>
      </c>
      <c r="BN221" s="2">
        <v>401</v>
      </c>
      <c r="BO221" s="2" t="s">
        <v>118</v>
      </c>
      <c r="BP221" s="33" t="s">
        <v>634</v>
      </c>
      <c r="BQ221" s="2">
        <f t="shared" si="231"/>
        <v>18</v>
      </c>
      <c r="BR221" s="2">
        <f>IF(BM221="","",IFERROR(VLOOKUP(BJ221,segéd!T:U,2,FALSE),"x"))</f>
        <v>11</v>
      </c>
      <c r="BS221" s="2">
        <f>IF(BN221="","",IFERROR(VLOOKUP(BJ221,segéd!O:P,2,FALSE),"x"))</f>
        <v>7</v>
      </c>
      <c r="BT221" s="2"/>
      <c r="BU221" s="2"/>
      <c r="BV221" s="2">
        <v>9</v>
      </c>
      <c r="BX221" s="2"/>
      <c r="CO221" s="2">
        <v>6</v>
      </c>
      <c r="CQ221" s="2"/>
      <c r="CR221" s="2"/>
    </row>
    <row r="222" spans="1:116" ht="15" customHeight="1" x14ac:dyDescent="0.3">
      <c r="A222" t="str">
        <f t="shared" si="174"/>
        <v>9191</v>
      </c>
      <c r="B222" t="str">
        <f t="shared" si="175"/>
        <v xml:space="preserve">Matematika I. - Brunner Zsuzsanna (web) </v>
      </c>
      <c r="C222" t="str">
        <f t="shared" si="176"/>
        <v>5019191</v>
      </c>
      <c r="D222" t="str">
        <f t="shared" si="177"/>
        <v>Matematika I. - Brunner Zsuzsanna (web) 154</v>
      </c>
      <c r="E222" t="str">
        <f t="shared" si="178"/>
        <v>Brunner Zsuzsanna9191</v>
      </c>
      <c r="F222" t="str">
        <f t="shared" si="179"/>
        <v>Matematika I. (Tb. 501, web)</v>
      </c>
      <c r="G222" t="str">
        <f t="shared" si="180"/>
        <v/>
      </c>
      <c r="H222" t="str">
        <f t="shared" si="181"/>
        <v/>
      </c>
      <c r="I222" t="str">
        <f t="shared" si="182"/>
        <v/>
      </c>
      <c r="J222" t="str">
        <f t="shared" si="183"/>
        <v/>
      </c>
      <c r="K222" t="str">
        <f t="shared" si="184"/>
        <v/>
      </c>
      <c r="L222" t="str">
        <f t="shared" si="185"/>
        <v/>
      </c>
      <c r="M222" t="str">
        <f t="shared" si="186"/>
        <v/>
      </c>
      <c r="N222" t="str">
        <f t="shared" si="187"/>
        <v/>
      </c>
      <c r="O222" t="str">
        <f t="shared" si="188"/>
        <v/>
      </c>
      <c r="P222" t="str">
        <f t="shared" si="189"/>
        <v/>
      </c>
      <c r="Q222" t="str">
        <f t="shared" si="190"/>
        <v/>
      </c>
      <c r="R222" t="str">
        <f t="shared" si="191"/>
        <v/>
      </c>
      <c r="S222" t="str">
        <f t="shared" si="192"/>
        <v/>
      </c>
      <c r="T222" t="str">
        <f t="shared" si="193"/>
        <v/>
      </c>
      <c r="U222" t="str">
        <f t="shared" si="194"/>
        <v/>
      </c>
      <c r="V222" t="str">
        <f t="shared" si="195"/>
        <v/>
      </c>
      <c r="W222" t="str">
        <f t="shared" si="196"/>
        <v/>
      </c>
      <c r="X222" t="str">
        <f t="shared" si="197"/>
        <v/>
      </c>
      <c r="Y222" t="str">
        <f t="shared" si="198"/>
        <v/>
      </c>
      <c r="Z222" t="str">
        <f t="shared" si="199"/>
        <v/>
      </c>
      <c r="AA222" t="str">
        <f t="shared" si="200"/>
        <v>Matematika I. (, web)</v>
      </c>
      <c r="AB222" t="str">
        <f t="shared" si="201"/>
        <v/>
      </c>
      <c r="AC222" t="str">
        <f t="shared" si="202"/>
        <v/>
      </c>
      <c r="AD222" t="str">
        <f t="shared" si="203"/>
        <v>9191</v>
      </c>
      <c r="AE222" t="str">
        <f t="shared" si="204"/>
        <v>9191</v>
      </c>
      <c r="AF222" t="str">
        <f t="shared" si="205"/>
        <v>9191</v>
      </c>
      <c r="AG222" t="str">
        <f t="shared" si="206"/>
        <v/>
      </c>
      <c r="AH222" t="str">
        <f t="shared" si="207"/>
        <v/>
      </c>
      <c r="AI222" t="str">
        <f t="shared" si="208"/>
        <v/>
      </c>
      <c r="AJ222" t="str">
        <f t="shared" si="209"/>
        <v/>
      </c>
      <c r="AK222" t="str">
        <f t="shared" si="210"/>
        <v/>
      </c>
      <c r="AL222" t="str">
        <f t="shared" si="211"/>
        <v/>
      </c>
      <c r="AM222" t="str">
        <f t="shared" si="212"/>
        <v/>
      </c>
      <c r="AN222" t="str">
        <f t="shared" si="213"/>
        <v/>
      </c>
      <c r="AO222" t="str">
        <f t="shared" si="214"/>
        <v/>
      </c>
      <c r="AP222" t="str">
        <f t="shared" si="215"/>
        <v/>
      </c>
      <c r="AQ222" t="str">
        <f t="shared" si="216"/>
        <v/>
      </c>
      <c r="AR222" t="str">
        <f t="shared" si="217"/>
        <v/>
      </c>
      <c r="AS222" t="str">
        <f t="shared" si="218"/>
        <v/>
      </c>
      <c r="AT222" t="str">
        <f t="shared" si="219"/>
        <v/>
      </c>
      <c r="AU222" t="str">
        <f t="shared" si="220"/>
        <v/>
      </c>
      <c r="AV222" t="str">
        <f t="shared" si="221"/>
        <v/>
      </c>
      <c r="AW222" t="str">
        <f t="shared" si="222"/>
        <v/>
      </c>
      <c r="AX222" t="str">
        <f t="shared" si="223"/>
        <v/>
      </c>
      <c r="AY222" t="str">
        <f t="shared" si="224"/>
        <v/>
      </c>
      <c r="AZ222" t="str">
        <f t="shared" si="225"/>
        <v/>
      </c>
      <c r="BA222" t="str">
        <f t="shared" si="226"/>
        <v/>
      </c>
      <c r="BB222" t="str">
        <f t="shared" si="227"/>
        <v/>
      </c>
      <c r="BC222" t="str">
        <f t="shared" si="228"/>
        <v/>
      </c>
      <c r="BD222" t="str">
        <f t="shared" si="229"/>
        <v/>
      </c>
      <c r="BE222" t="str">
        <f t="shared" si="230"/>
        <v>Matematika I. (501, web)</v>
      </c>
      <c r="BF222" s="2">
        <v>919</v>
      </c>
      <c r="BG222" s="2">
        <v>1</v>
      </c>
      <c r="BH222" s="18">
        <f>VLOOKUP(BF222,segéd!$F$9:$G$41,2,FALSE)</f>
        <v>46284</v>
      </c>
      <c r="BI222" s="2" t="str">
        <f>VLOOKUP(BG222,segéd!$F$1:$G$7,2,FALSE)</f>
        <v>8.00-9.30</v>
      </c>
      <c r="BJ222" t="s">
        <v>106</v>
      </c>
      <c r="BK222" s="20" t="s">
        <v>27</v>
      </c>
      <c r="BL222" t="s">
        <v>193</v>
      </c>
      <c r="BM222" s="2"/>
      <c r="BN222" s="2">
        <v>501</v>
      </c>
      <c r="BO222" s="2" t="s">
        <v>117</v>
      </c>
      <c r="BP222" s="33" t="s">
        <v>638</v>
      </c>
      <c r="BQ222" s="2">
        <f t="shared" si="231"/>
        <v>154</v>
      </c>
      <c r="BR222" s="2" t="str">
        <f>IF(BM222="","",IFERROR(VLOOKUP(BJ222,segéd!T:U,2,FALSE),"x"))</f>
        <v/>
      </c>
      <c r="BS222" s="2">
        <f>IF(BN222="","",IFERROR(VLOOKUP(BJ222,segéd!O:P,2,FALSE),"x"))</f>
        <v>154</v>
      </c>
      <c r="BT222" s="2"/>
      <c r="BU222" s="2"/>
      <c r="BV222" s="2"/>
      <c r="BX222" s="2"/>
      <c r="CP222" s="2">
        <v>8</v>
      </c>
      <c r="CQ222" s="2">
        <v>74</v>
      </c>
      <c r="CR222" s="2">
        <v>48</v>
      </c>
    </row>
    <row r="223" spans="1:116" ht="15" customHeight="1" x14ac:dyDescent="0.3">
      <c r="A223" t="str">
        <f t="shared" si="174"/>
        <v>2099191</v>
      </c>
      <c r="B223" t="str">
        <f t="shared" si="175"/>
        <v>Modern közg. és piacelm. - Sárkány Péter (web) 31</v>
      </c>
      <c r="C223" t="str">
        <f t="shared" si="176"/>
        <v>9191</v>
      </c>
      <c r="D223" t="str">
        <f t="shared" si="177"/>
        <v xml:space="preserve">Modern közg. és piacelm. - Sárkány Péter (web) </v>
      </c>
      <c r="E223" t="str">
        <f t="shared" si="178"/>
        <v>Sárkány Péter9191</v>
      </c>
      <c r="F223" t="str">
        <f t="shared" si="179"/>
        <v>Modern közg. és piacelm. (Bp. 209, web)</v>
      </c>
      <c r="G223" t="str">
        <f t="shared" si="180"/>
        <v/>
      </c>
      <c r="H223" t="str">
        <f t="shared" si="181"/>
        <v/>
      </c>
      <c r="I223" t="str">
        <f t="shared" si="182"/>
        <v/>
      </c>
      <c r="J223" t="str">
        <f t="shared" si="183"/>
        <v>9191</v>
      </c>
      <c r="K223" t="str">
        <f t="shared" si="184"/>
        <v>9191</v>
      </c>
      <c r="L223" t="str">
        <f t="shared" si="185"/>
        <v/>
      </c>
      <c r="M223" t="str">
        <f t="shared" si="186"/>
        <v/>
      </c>
      <c r="N223" t="str">
        <f t="shared" si="187"/>
        <v/>
      </c>
      <c r="O223" t="str">
        <f t="shared" si="188"/>
        <v/>
      </c>
      <c r="P223" t="str">
        <f t="shared" si="189"/>
        <v/>
      </c>
      <c r="Q223" t="str">
        <f t="shared" si="190"/>
        <v>9191</v>
      </c>
      <c r="R223" t="str">
        <f t="shared" si="191"/>
        <v/>
      </c>
      <c r="S223" t="str">
        <f t="shared" si="192"/>
        <v/>
      </c>
      <c r="T223" t="str">
        <f t="shared" si="193"/>
        <v/>
      </c>
      <c r="U223" t="str">
        <f t="shared" si="194"/>
        <v/>
      </c>
      <c r="V223" t="str">
        <f t="shared" si="195"/>
        <v/>
      </c>
      <c r="W223" t="str">
        <f t="shared" si="196"/>
        <v/>
      </c>
      <c r="X223" t="str">
        <f t="shared" si="197"/>
        <v/>
      </c>
      <c r="Y223" t="str">
        <f t="shared" si="198"/>
        <v/>
      </c>
      <c r="Z223" t="str">
        <f t="shared" si="199"/>
        <v/>
      </c>
      <c r="AA223" t="str">
        <f t="shared" si="200"/>
        <v>Modern közg. és piacelm. (209, web)</v>
      </c>
      <c r="AB223" t="str">
        <f t="shared" si="201"/>
        <v/>
      </c>
      <c r="AC223" t="str">
        <f t="shared" si="202"/>
        <v/>
      </c>
      <c r="AD223" t="str">
        <f t="shared" si="203"/>
        <v/>
      </c>
      <c r="AE223" t="str">
        <f t="shared" si="204"/>
        <v/>
      </c>
      <c r="AF223" t="str">
        <f t="shared" si="205"/>
        <v/>
      </c>
      <c r="AG223" t="str">
        <f t="shared" si="206"/>
        <v/>
      </c>
      <c r="AH223" t="str">
        <f t="shared" si="207"/>
        <v/>
      </c>
      <c r="AI223" t="str">
        <f t="shared" si="208"/>
        <v/>
      </c>
      <c r="AJ223" t="str">
        <f t="shared" si="209"/>
        <v/>
      </c>
      <c r="AK223" t="str">
        <f t="shared" si="210"/>
        <v/>
      </c>
      <c r="AL223" t="str">
        <f t="shared" si="211"/>
        <v/>
      </c>
      <c r="AM223" t="str">
        <f t="shared" si="212"/>
        <v/>
      </c>
      <c r="AN223" t="str">
        <f t="shared" si="213"/>
        <v/>
      </c>
      <c r="AO223" t="str">
        <f t="shared" si="214"/>
        <v/>
      </c>
      <c r="AP223" t="str">
        <f t="shared" si="215"/>
        <v/>
      </c>
      <c r="AQ223" t="str">
        <f t="shared" si="216"/>
        <v/>
      </c>
      <c r="AR223" t="str">
        <f t="shared" si="217"/>
        <v/>
      </c>
      <c r="AS223" t="str">
        <f t="shared" si="218"/>
        <v/>
      </c>
      <c r="AT223" t="str">
        <f t="shared" si="219"/>
        <v/>
      </c>
      <c r="AU223" t="str">
        <f t="shared" si="220"/>
        <v/>
      </c>
      <c r="AV223" t="str">
        <f t="shared" si="221"/>
        <v/>
      </c>
      <c r="AW223" t="str">
        <f t="shared" si="222"/>
        <v/>
      </c>
      <c r="AX223" t="str">
        <f t="shared" si="223"/>
        <v/>
      </c>
      <c r="AY223" t="str">
        <f t="shared" si="224"/>
        <v/>
      </c>
      <c r="AZ223" t="str">
        <f t="shared" si="225"/>
        <v/>
      </c>
      <c r="BA223" t="str">
        <f t="shared" si="226"/>
        <v/>
      </c>
      <c r="BB223" t="str">
        <f t="shared" si="227"/>
        <v/>
      </c>
      <c r="BC223" t="str">
        <f t="shared" si="228"/>
        <v/>
      </c>
      <c r="BD223" t="str">
        <f t="shared" si="229"/>
        <v/>
      </c>
      <c r="BE223" t="str">
        <f t="shared" si="230"/>
        <v>Modern közg. és piacelm. (, web)</v>
      </c>
      <c r="BF223" s="2">
        <v>919</v>
      </c>
      <c r="BG223" s="2">
        <v>1</v>
      </c>
      <c r="BH223" s="18">
        <f>VLOOKUP(BF223,segéd!$F$9:$G$41,2,FALSE)</f>
        <v>46284</v>
      </c>
      <c r="BI223" s="2" t="str">
        <f>VLOOKUP(BG223,segéd!$F$1:$G$7,2,FALSE)</f>
        <v>8.00-9.30</v>
      </c>
      <c r="BJ223" t="s">
        <v>90</v>
      </c>
      <c r="BK223" s="20" t="s">
        <v>23</v>
      </c>
      <c r="BL223" t="s">
        <v>206</v>
      </c>
      <c r="BM223" s="2">
        <v>209</v>
      </c>
      <c r="BO223" s="2" t="s">
        <v>117</v>
      </c>
      <c r="BP223" s="33" t="s">
        <v>660</v>
      </c>
      <c r="BQ223" s="2">
        <f t="shared" si="231"/>
        <v>31</v>
      </c>
      <c r="BR223" s="2">
        <f>IF(BM223="","",IFERROR(VLOOKUP(BJ223,segéd!T:U,2,FALSE),"x"))</f>
        <v>31</v>
      </c>
      <c r="BS223" s="2" t="str">
        <f>IF(BN223="","",IFERROR(VLOOKUP(BJ223,segéd!O:P,2,FALSE),"x"))</f>
        <v/>
      </c>
      <c r="BU223" s="2"/>
      <c r="BV223" s="2"/>
      <c r="BW223" s="2">
        <v>8</v>
      </c>
      <c r="BX223" s="2">
        <v>15</v>
      </c>
      <c r="CD223" s="2">
        <v>2</v>
      </c>
      <c r="DC223" s="19"/>
      <c r="DD223" s="19"/>
      <c r="DE223" s="19"/>
      <c r="DF223" s="19"/>
      <c r="DI223" s="19"/>
      <c r="DL223" s="19"/>
    </row>
    <row r="224" spans="1:116" ht="15" customHeight="1" x14ac:dyDescent="0.3">
      <c r="A224" t="str">
        <f t="shared" si="174"/>
        <v>2089191</v>
      </c>
      <c r="B224" t="str">
        <f t="shared" si="175"/>
        <v>Nemzetközi gazd. ism. - Juhász Krisztina (web) 45</v>
      </c>
      <c r="C224" t="str">
        <f t="shared" si="176"/>
        <v>9191</v>
      </c>
      <c r="D224" t="str">
        <f t="shared" si="177"/>
        <v xml:space="preserve">Nemzetközi gazd. ism. - Juhász Krisztina (web) </v>
      </c>
      <c r="E224" t="str">
        <f t="shared" si="178"/>
        <v>Juhász Krisztina9191</v>
      </c>
      <c r="F224" t="str">
        <f t="shared" si="179"/>
        <v>Nemzetközi gazd. ism. (Bp. 208, web)</v>
      </c>
      <c r="G224" t="str">
        <f t="shared" si="180"/>
        <v/>
      </c>
      <c r="H224" t="str">
        <f t="shared" si="181"/>
        <v/>
      </c>
      <c r="I224" t="str">
        <f t="shared" si="182"/>
        <v/>
      </c>
      <c r="J224" t="str">
        <f t="shared" si="183"/>
        <v/>
      </c>
      <c r="K224" t="str">
        <f t="shared" si="184"/>
        <v/>
      </c>
      <c r="L224" t="str">
        <f t="shared" si="185"/>
        <v/>
      </c>
      <c r="M224" t="str">
        <f t="shared" si="186"/>
        <v>9191</v>
      </c>
      <c r="N224" t="str">
        <f t="shared" si="187"/>
        <v>9191</v>
      </c>
      <c r="O224" t="str">
        <f t="shared" si="188"/>
        <v>9191</v>
      </c>
      <c r="P224" t="str">
        <f t="shared" si="189"/>
        <v/>
      </c>
      <c r="Q224" t="str">
        <f t="shared" si="190"/>
        <v/>
      </c>
      <c r="R224" t="str">
        <f t="shared" si="191"/>
        <v/>
      </c>
      <c r="S224" t="str">
        <f t="shared" si="192"/>
        <v/>
      </c>
      <c r="T224" t="str">
        <f t="shared" si="193"/>
        <v/>
      </c>
      <c r="U224" t="str">
        <f t="shared" si="194"/>
        <v/>
      </c>
      <c r="V224" t="str">
        <f t="shared" si="195"/>
        <v/>
      </c>
      <c r="W224" t="str">
        <f t="shared" si="196"/>
        <v/>
      </c>
      <c r="X224" t="str">
        <f t="shared" si="197"/>
        <v/>
      </c>
      <c r="Y224" t="str">
        <f t="shared" si="198"/>
        <v/>
      </c>
      <c r="Z224" t="str">
        <f t="shared" si="199"/>
        <v/>
      </c>
      <c r="AA224" t="str">
        <f t="shared" si="200"/>
        <v>Nemzetközi gazd. ism. (208, web)</v>
      </c>
      <c r="AB224" t="str">
        <f t="shared" si="201"/>
        <v/>
      </c>
      <c r="AC224" t="str">
        <f t="shared" si="202"/>
        <v/>
      </c>
      <c r="AD224" t="str">
        <f t="shared" si="203"/>
        <v/>
      </c>
      <c r="AE224" t="str">
        <f t="shared" si="204"/>
        <v/>
      </c>
      <c r="AF224" t="str">
        <f t="shared" si="205"/>
        <v/>
      </c>
      <c r="AG224" t="str">
        <f t="shared" si="206"/>
        <v/>
      </c>
      <c r="AH224" t="str">
        <f t="shared" si="207"/>
        <v/>
      </c>
      <c r="AI224" t="str">
        <f t="shared" si="208"/>
        <v/>
      </c>
      <c r="AJ224" t="str">
        <f t="shared" si="209"/>
        <v/>
      </c>
      <c r="AK224" t="str">
        <f t="shared" si="210"/>
        <v/>
      </c>
      <c r="AL224" t="str">
        <f t="shared" si="211"/>
        <v/>
      </c>
      <c r="AM224" t="str">
        <f t="shared" si="212"/>
        <v/>
      </c>
      <c r="AN224" t="str">
        <f t="shared" si="213"/>
        <v/>
      </c>
      <c r="AO224" t="str">
        <f t="shared" si="214"/>
        <v/>
      </c>
      <c r="AP224" t="str">
        <f t="shared" si="215"/>
        <v/>
      </c>
      <c r="AQ224" t="str">
        <f t="shared" si="216"/>
        <v/>
      </c>
      <c r="AR224" t="str">
        <f t="shared" si="217"/>
        <v/>
      </c>
      <c r="AS224" t="str">
        <f t="shared" si="218"/>
        <v/>
      </c>
      <c r="AT224" t="str">
        <f t="shared" si="219"/>
        <v/>
      </c>
      <c r="AU224" t="str">
        <f t="shared" si="220"/>
        <v/>
      </c>
      <c r="AV224" t="str">
        <f t="shared" si="221"/>
        <v/>
      </c>
      <c r="AW224" t="str">
        <f t="shared" si="222"/>
        <v/>
      </c>
      <c r="AX224" t="str">
        <f t="shared" si="223"/>
        <v/>
      </c>
      <c r="AY224" t="str">
        <f t="shared" si="224"/>
        <v/>
      </c>
      <c r="AZ224" t="str">
        <f t="shared" si="225"/>
        <v/>
      </c>
      <c r="BA224" t="str">
        <f t="shared" si="226"/>
        <v/>
      </c>
      <c r="BB224" t="str">
        <f t="shared" si="227"/>
        <v/>
      </c>
      <c r="BC224" t="str">
        <f t="shared" si="228"/>
        <v/>
      </c>
      <c r="BD224" t="str">
        <f t="shared" si="229"/>
        <v/>
      </c>
      <c r="BE224" t="str">
        <f t="shared" si="230"/>
        <v>Nemzetközi gazd. ism. (, web)</v>
      </c>
      <c r="BF224" s="2">
        <v>919</v>
      </c>
      <c r="BG224" s="2">
        <v>1</v>
      </c>
      <c r="BH224" s="18">
        <f>VLOOKUP(BF224,segéd!$F$9:$G$41,2,FALSE)</f>
        <v>46284</v>
      </c>
      <c r="BI224" s="2" t="str">
        <f>VLOOKUP(BG224,segéd!$F$1:$G$7,2,FALSE)</f>
        <v>8.00-9.30</v>
      </c>
      <c r="BJ224" t="s">
        <v>115</v>
      </c>
      <c r="BK224" s="20" t="s">
        <v>32</v>
      </c>
      <c r="BL224" t="s">
        <v>194</v>
      </c>
      <c r="BM224" s="2">
        <v>208</v>
      </c>
      <c r="BO224" s="2" t="s">
        <v>117</v>
      </c>
      <c r="BP224" s="33" t="s">
        <v>737</v>
      </c>
      <c r="BQ224" s="2">
        <f t="shared" si="231"/>
        <v>45</v>
      </c>
      <c r="BR224" s="2">
        <f>IF(BM224="","",IFERROR(VLOOKUP(BJ224,segéd!T:U,2,FALSE),"x"))</f>
        <v>45</v>
      </c>
      <c r="BS224" s="2" t="str">
        <f>IF(BN224="","",IFERROR(VLOOKUP(BJ224,segéd!O:P,2,FALSE),"x"))</f>
        <v/>
      </c>
      <c r="BT224" s="2"/>
      <c r="BU224" s="2"/>
      <c r="BV224" s="2"/>
      <c r="BX224" s="2"/>
      <c r="BZ224" s="2">
        <v>15</v>
      </c>
      <c r="CA224" s="2">
        <v>37</v>
      </c>
      <c r="CB224" s="2">
        <v>8</v>
      </c>
      <c r="CQ224" s="2"/>
      <c r="CR224" s="2"/>
    </row>
    <row r="225" spans="1:116" x14ac:dyDescent="0.3">
      <c r="A225" t="str">
        <f t="shared" si="174"/>
        <v>9191</v>
      </c>
      <c r="B225" t="str">
        <f t="shared" si="175"/>
        <v xml:space="preserve">Pilóta nélküli légi járművek kezelése - Korcz Miklós (web) </v>
      </c>
      <c r="C225" t="str">
        <f t="shared" si="176"/>
        <v>2149191</v>
      </c>
      <c r="D225" t="str">
        <f t="shared" si="177"/>
        <v>Pilóta nélküli légi járművek kezelése - Korcz Miklós (web) 38</v>
      </c>
      <c r="E225" t="str">
        <f t="shared" si="178"/>
        <v>Korcz Miklós9191</v>
      </c>
      <c r="F225" t="str">
        <f t="shared" si="179"/>
        <v>Pilóta nélküli légi járművek kezelése (Tb. 214, web)</v>
      </c>
      <c r="G225" t="str">
        <f t="shared" si="180"/>
        <v/>
      </c>
      <c r="H225" t="str">
        <f t="shared" si="181"/>
        <v/>
      </c>
      <c r="I225" t="str">
        <f t="shared" si="182"/>
        <v/>
      </c>
      <c r="J225" t="str">
        <f t="shared" si="183"/>
        <v/>
      </c>
      <c r="K225" t="str">
        <f t="shared" si="184"/>
        <v/>
      </c>
      <c r="L225" t="str">
        <f t="shared" si="185"/>
        <v/>
      </c>
      <c r="M225" t="str">
        <f t="shared" si="186"/>
        <v/>
      </c>
      <c r="N225" t="str">
        <f t="shared" si="187"/>
        <v/>
      </c>
      <c r="O225" t="str">
        <f t="shared" si="188"/>
        <v/>
      </c>
      <c r="P225" t="str">
        <f t="shared" si="189"/>
        <v/>
      </c>
      <c r="Q225" t="str">
        <f t="shared" si="190"/>
        <v/>
      </c>
      <c r="R225" t="str">
        <f t="shared" si="191"/>
        <v/>
      </c>
      <c r="S225" t="str">
        <f t="shared" si="192"/>
        <v/>
      </c>
      <c r="T225" t="str">
        <f t="shared" si="193"/>
        <v/>
      </c>
      <c r="U225" t="str">
        <f t="shared" si="194"/>
        <v/>
      </c>
      <c r="V225" t="str">
        <f t="shared" si="195"/>
        <v/>
      </c>
      <c r="W225" t="str">
        <f t="shared" si="196"/>
        <v/>
      </c>
      <c r="X225" t="str">
        <f t="shared" si="197"/>
        <v/>
      </c>
      <c r="Y225" t="str">
        <f t="shared" si="198"/>
        <v/>
      </c>
      <c r="Z225" t="str">
        <f t="shared" si="199"/>
        <v/>
      </c>
      <c r="AA225" t="str">
        <f t="shared" si="200"/>
        <v>Pilóta nélküli légi járművek kezelése (, web)</v>
      </c>
      <c r="AB225" t="str">
        <f t="shared" si="201"/>
        <v/>
      </c>
      <c r="AC225" t="str">
        <f t="shared" si="202"/>
        <v/>
      </c>
      <c r="AD225" t="str">
        <f t="shared" si="203"/>
        <v/>
      </c>
      <c r="AE225" t="str">
        <f t="shared" si="204"/>
        <v/>
      </c>
      <c r="AF225" t="str">
        <f t="shared" si="205"/>
        <v/>
      </c>
      <c r="AG225" t="str">
        <f t="shared" si="206"/>
        <v/>
      </c>
      <c r="AH225" t="str">
        <f t="shared" si="207"/>
        <v/>
      </c>
      <c r="AI225" t="str">
        <f t="shared" si="208"/>
        <v/>
      </c>
      <c r="AJ225" t="str">
        <f t="shared" si="209"/>
        <v/>
      </c>
      <c r="AK225" t="str">
        <f t="shared" si="210"/>
        <v/>
      </c>
      <c r="AL225" t="str">
        <f t="shared" si="211"/>
        <v/>
      </c>
      <c r="AM225" t="str">
        <f t="shared" si="212"/>
        <v/>
      </c>
      <c r="AN225" t="str">
        <f t="shared" si="213"/>
        <v/>
      </c>
      <c r="AO225" t="str">
        <f t="shared" si="214"/>
        <v/>
      </c>
      <c r="AP225" t="str">
        <f t="shared" si="215"/>
        <v/>
      </c>
      <c r="AQ225" t="str">
        <f t="shared" si="216"/>
        <v/>
      </c>
      <c r="AR225" t="str">
        <f t="shared" si="217"/>
        <v/>
      </c>
      <c r="AS225" t="str">
        <f t="shared" si="218"/>
        <v/>
      </c>
      <c r="AT225" t="str">
        <f t="shared" si="219"/>
        <v/>
      </c>
      <c r="AU225" t="str">
        <f t="shared" si="220"/>
        <v/>
      </c>
      <c r="AV225" t="str">
        <f t="shared" si="221"/>
        <v/>
      </c>
      <c r="AW225" t="str">
        <f t="shared" si="222"/>
        <v/>
      </c>
      <c r="AX225" t="str">
        <f t="shared" si="223"/>
        <v>9191</v>
      </c>
      <c r="AY225" t="str">
        <f t="shared" si="224"/>
        <v/>
      </c>
      <c r="AZ225" t="str">
        <f t="shared" si="225"/>
        <v/>
      </c>
      <c r="BA225" t="str">
        <f t="shared" si="226"/>
        <v/>
      </c>
      <c r="BB225" t="str">
        <f t="shared" si="227"/>
        <v/>
      </c>
      <c r="BC225" t="str">
        <f t="shared" si="228"/>
        <v/>
      </c>
      <c r="BD225" t="str">
        <f t="shared" si="229"/>
        <v/>
      </c>
      <c r="BE225" t="str">
        <f t="shared" si="230"/>
        <v>Pilóta nélküli légi járművek kezelése (214, web)</v>
      </c>
      <c r="BF225" s="2">
        <v>919</v>
      </c>
      <c r="BG225" s="2">
        <v>1</v>
      </c>
      <c r="BH225" s="18">
        <f>VLOOKUP(BF225,segéd!$F$9:$G$41,2,FALSE)</f>
        <v>46284</v>
      </c>
      <c r="BI225" s="2" t="str">
        <f>VLOOKUP(BG225,segéd!$F$1:$G$7,2,FALSE)</f>
        <v>8.00-9.30</v>
      </c>
      <c r="BJ225" t="s">
        <v>406</v>
      </c>
      <c r="BK225" s="20" t="s">
        <v>546</v>
      </c>
      <c r="BL225" t="s">
        <v>191</v>
      </c>
      <c r="BM225" s="2"/>
      <c r="BN225" s="2">
        <v>214</v>
      </c>
      <c r="BO225" s="2" t="s">
        <v>117</v>
      </c>
      <c r="BP225" s="33" t="s">
        <v>661</v>
      </c>
      <c r="BQ225" s="2">
        <f t="shared" si="231"/>
        <v>38</v>
      </c>
      <c r="BR225" s="2" t="str">
        <f>IF(BM225="","",IFERROR(VLOOKUP(BJ225,segéd!T:U,2,FALSE),"x"))</f>
        <v/>
      </c>
      <c r="BS225" s="2">
        <f>IF(BN225="","",IFERROR(VLOOKUP(BJ225,segéd!O:P,2,FALSE),"x"))</f>
        <v>38</v>
      </c>
      <c r="BU225" s="2"/>
      <c r="BV225" s="2"/>
      <c r="DJ225" s="2">
        <v>44</v>
      </c>
    </row>
    <row r="226" spans="1:116" x14ac:dyDescent="0.3">
      <c r="A226" t="str">
        <f t="shared" si="174"/>
        <v>2069191</v>
      </c>
      <c r="B226" t="str">
        <f t="shared" si="175"/>
        <v>Szállítmányozás, fuvarozás - Barta Krisztina (Bp.-ről web) 6</v>
      </c>
      <c r="C226" t="str">
        <f t="shared" si="176"/>
        <v>4039191</v>
      </c>
      <c r="D226" t="str">
        <f t="shared" si="177"/>
        <v>Szállítmányozás, fuvarozás - Barta Krisztina (Bp.-ről web) 4</v>
      </c>
      <c r="E226" t="str">
        <f t="shared" si="178"/>
        <v>Barta Krisztina9191</v>
      </c>
      <c r="F226" t="str">
        <f t="shared" si="179"/>
        <v>Szállítmányozás, fuvarozás (Bp. 206, Bp.-ről web)</v>
      </c>
      <c r="G226" t="str">
        <f t="shared" si="180"/>
        <v/>
      </c>
      <c r="H226" t="str">
        <f t="shared" si="181"/>
        <v/>
      </c>
      <c r="I226" t="str">
        <f t="shared" si="182"/>
        <v/>
      </c>
      <c r="J226" t="str">
        <f t="shared" si="183"/>
        <v/>
      </c>
      <c r="K226" t="str">
        <f t="shared" si="184"/>
        <v/>
      </c>
      <c r="L226" t="str">
        <f t="shared" si="185"/>
        <v/>
      </c>
      <c r="M226" t="str">
        <f t="shared" si="186"/>
        <v/>
      </c>
      <c r="N226" t="str">
        <f t="shared" si="187"/>
        <v/>
      </c>
      <c r="O226" t="str">
        <f t="shared" si="188"/>
        <v/>
      </c>
      <c r="P226" t="str">
        <f t="shared" si="189"/>
        <v/>
      </c>
      <c r="Q226" t="str">
        <f t="shared" si="190"/>
        <v/>
      </c>
      <c r="R226" t="str">
        <f t="shared" si="191"/>
        <v/>
      </c>
      <c r="S226" t="str">
        <f t="shared" si="192"/>
        <v/>
      </c>
      <c r="T226" t="str">
        <f t="shared" si="193"/>
        <v/>
      </c>
      <c r="U226" t="str">
        <f t="shared" si="194"/>
        <v/>
      </c>
      <c r="V226" t="str">
        <f t="shared" si="195"/>
        <v/>
      </c>
      <c r="W226" t="str">
        <f t="shared" si="196"/>
        <v>9191</v>
      </c>
      <c r="X226" t="str">
        <f t="shared" si="197"/>
        <v/>
      </c>
      <c r="Y226" t="str">
        <f t="shared" si="198"/>
        <v/>
      </c>
      <c r="Z226" t="str">
        <f t="shared" si="199"/>
        <v/>
      </c>
      <c r="AA226" t="str">
        <f t="shared" si="200"/>
        <v>Szállítmányozás, fuvarozás (206, Bp.-ről web)</v>
      </c>
      <c r="AB226" t="str">
        <f t="shared" si="201"/>
        <v/>
      </c>
      <c r="AC226" t="str">
        <f t="shared" si="202"/>
        <v/>
      </c>
      <c r="AD226" t="str">
        <f t="shared" si="203"/>
        <v/>
      </c>
      <c r="AE226" t="str">
        <f t="shared" si="204"/>
        <v/>
      </c>
      <c r="AF226" t="str">
        <f t="shared" si="205"/>
        <v/>
      </c>
      <c r="AG226" t="str">
        <f t="shared" si="206"/>
        <v/>
      </c>
      <c r="AH226" t="str">
        <f t="shared" si="207"/>
        <v/>
      </c>
      <c r="AI226" t="str">
        <f t="shared" si="208"/>
        <v/>
      </c>
      <c r="AJ226" t="str">
        <f t="shared" si="209"/>
        <v/>
      </c>
      <c r="AK226" t="str">
        <f t="shared" si="210"/>
        <v/>
      </c>
      <c r="AL226" t="str">
        <f t="shared" si="211"/>
        <v/>
      </c>
      <c r="AM226" t="str">
        <f t="shared" si="212"/>
        <v/>
      </c>
      <c r="AN226" t="str">
        <f t="shared" si="213"/>
        <v/>
      </c>
      <c r="AO226" t="str">
        <f t="shared" si="214"/>
        <v/>
      </c>
      <c r="AP226" t="str">
        <f t="shared" si="215"/>
        <v/>
      </c>
      <c r="AQ226" t="str">
        <f t="shared" si="216"/>
        <v>9191</v>
      </c>
      <c r="AR226" t="str">
        <f t="shared" si="217"/>
        <v/>
      </c>
      <c r="AS226" t="str">
        <f t="shared" si="218"/>
        <v/>
      </c>
      <c r="AT226" t="str">
        <f t="shared" si="219"/>
        <v/>
      </c>
      <c r="AU226" t="str">
        <f t="shared" si="220"/>
        <v/>
      </c>
      <c r="AV226" t="str">
        <f t="shared" si="221"/>
        <v/>
      </c>
      <c r="AW226" t="str">
        <f t="shared" si="222"/>
        <v/>
      </c>
      <c r="AX226" t="str">
        <f t="shared" si="223"/>
        <v/>
      </c>
      <c r="AY226" t="str">
        <f t="shared" si="224"/>
        <v/>
      </c>
      <c r="AZ226" t="str">
        <f t="shared" si="225"/>
        <v/>
      </c>
      <c r="BA226" t="str">
        <f t="shared" si="226"/>
        <v/>
      </c>
      <c r="BB226" t="str">
        <f t="shared" si="227"/>
        <v/>
      </c>
      <c r="BC226" t="str">
        <f t="shared" si="228"/>
        <v/>
      </c>
      <c r="BD226" t="str">
        <f t="shared" si="229"/>
        <v/>
      </c>
      <c r="BE226" t="str">
        <f t="shared" si="230"/>
        <v>Szállítmányozás, fuvarozás (403, Bp.-ről web)</v>
      </c>
      <c r="BF226" s="2">
        <v>919</v>
      </c>
      <c r="BG226" s="2">
        <v>1</v>
      </c>
      <c r="BH226" s="18">
        <f>VLOOKUP(BF226,segéd!$F$9:$G$41,2,FALSE)</f>
        <v>46284</v>
      </c>
      <c r="BI226" s="2" t="str">
        <f>VLOOKUP(BG226,segéd!$F$1:$G$7,2,FALSE)</f>
        <v>8.00-9.30</v>
      </c>
      <c r="BJ226" t="s">
        <v>274</v>
      </c>
      <c r="BK226" s="20" t="s">
        <v>534</v>
      </c>
      <c r="BL226" t="s">
        <v>192</v>
      </c>
      <c r="BM226" s="2">
        <v>206</v>
      </c>
      <c r="BN226" s="2">
        <v>403</v>
      </c>
      <c r="BO226" s="2" t="s">
        <v>118</v>
      </c>
      <c r="BP226" s="33" t="s">
        <v>662</v>
      </c>
      <c r="BQ226" s="2">
        <f t="shared" si="231"/>
        <v>10</v>
      </c>
      <c r="BR226" s="2">
        <f>IF(BM226="","",IFERROR(VLOOKUP(BJ226,segéd!T:U,2,FALSE),"x"))</f>
        <v>6</v>
      </c>
      <c r="BS226" s="2">
        <f>IF(BN226="","",IFERROR(VLOOKUP(BJ226,segéd!O:P,2,FALSE),"x"))</f>
        <v>4</v>
      </c>
      <c r="BU226" s="2"/>
      <c r="BV226" s="2"/>
      <c r="BX226" s="2"/>
      <c r="CJ226" s="2">
        <v>6</v>
      </c>
      <c r="DC226" s="2">
        <v>3</v>
      </c>
    </row>
    <row r="227" spans="1:116" ht="15" customHeight="1" x14ac:dyDescent="0.3">
      <c r="A227" t="str">
        <f t="shared" si="174"/>
        <v>9191</v>
      </c>
      <c r="B227" t="str">
        <f t="shared" si="175"/>
        <v xml:space="preserve">Számvitel I. - Labossa Ildikó (web) </v>
      </c>
      <c r="C227" t="str">
        <f t="shared" si="176"/>
        <v>2129191</v>
      </c>
      <c r="D227" t="str">
        <f t="shared" si="177"/>
        <v>Számvitel I. - Labossa Ildikó (web) 35</v>
      </c>
      <c r="E227" t="str">
        <f t="shared" si="178"/>
        <v>Labossa Ildikó9191</v>
      </c>
      <c r="F227" t="str">
        <f t="shared" si="179"/>
        <v>Számvitel I. (Tb. 212, web)</v>
      </c>
      <c r="G227" t="str">
        <f t="shared" si="180"/>
        <v/>
      </c>
      <c r="H227" t="str">
        <f t="shared" si="181"/>
        <v/>
      </c>
      <c r="I227" t="str">
        <f t="shared" si="182"/>
        <v/>
      </c>
      <c r="J227" t="str">
        <f t="shared" si="183"/>
        <v/>
      </c>
      <c r="K227" t="str">
        <f t="shared" si="184"/>
        <v/>
      </c>
      <c r="L227" t="str">
        <f t="shared" si="185"/>
        <v/>
      </c>
      <c r="M227" t="str">
        <f t="shared" si="186"/>
        <v/>
      </c>
      <c r="N227" t="str">
        <f t="shared" si="187"/>
        <v/>
      </c>
      <c r="O227" t="str">
        <f t="shared" si="188"/>
        <v/>
      </c>
      <c r="P227" t="str">
        <f t="shared" si="189"/>
        <v/>
      </c>
      <c r="Q227" t="str">
        <f t="shared" si="190"/>
        <v/>
      </c>
      <c r="R227" t="str">
        <f t="shared" si="191"/>
        <v/>
      </c>
      <c r="S227" t="str">
        <f t="shared" si="192"/>
        <v/>
      </c>
      <c r="T227" t="str">
        <f t="shared" si="193"/>
        <v/>
      </c>
      <c r="U227" t="str">
        <f t="shared" si="194"/>
        <v/>
      </c>
      <c r="V227" t="str">
        <f t="shared" si="195"/>
        <v/>
      </c>
      <c r="W227" t="str">
        <f t="shared" si="196"/>
        <v/>
      </c>
      <c r="X227" t="str">
        <f t="shared" si="197"/>
        <v/>
      </c>
      <c r="Y227" t="str">
        <f t="shared" si="198"/>
        <v/>
      </c>
      <c r="Z227" t="str">
        <f t="shared" si="199"/>
        <v/>
      </c>
      <c r="AA227" t="str">
        <f t="shared" si="200"/>
        <v>Számvitel I. (, web)</v>
      </c>
      <c r="AB227" t="str">
        <f t="shared" si="201"/>
        <v/>
      </c>
      <c r="AC227" t="str">
        <f t="shared" si="202"/>
        <v/>
      </c>
      <c r="AD227" t="str">
        <f t="shared" si="203"/>
        <v/>
      </c>
      <c r="AE227" t="str">
        <f t="shared" si="204"/>
        <v/>
      </c>
      <c r="AF227" t="str">
        <f t="shared" si="205"/>
        <v/>
      </c>
      <c r="AG227" t="str">
        <f t="shared" si="206"/>
        <v/>
      </c>
      <c r="AH227" t="str">
        <f t="shared" si="207"/>
        <v>9191</v>
      </c>
      <c r="AI227" t="str">
        <f t="shared" si="208"/>
        <v>9191</v>
      </c>
      <c r="AJ227" t="str">
        <f t="shared" si="209"/>
        <v/>
      </c>
      <c r="AK227" t="str">
        <f t="shared" si="210"/>
        <v/>
      </c>
      <c r="AL227" t="str">
        <f t="shared" si="211"/>
        <v/>
      </c>
      <c r="AM227" t="str">
        <f t="shared" si="212"/>
        <v/>
      </c>
      <c r="AN227" t="str">
        <f t="shared" si="213"/>
        <v/>
      </c>
      <c r="AO227" t="str">
        <f t="shared" si="214"/>
        <v/>
      </c>
      <c r="AP227" t="str">
        <f t="shared" si="215"/>
        <v/>
      </c>
      <c r="AQ227" t="str">
        <f t="shared" si="216"/>
        <v/>
      </c>
      <c r="AR227" t="str">
        <f t="shared" si="217"/>
        <v/>
      </c>
      <c r="AS227" t="str">
        <f t="shared" si="218"/>
        <v/>
      </c>
      <c r="AT227" t="str">
        <f t="shared" si="219"/>
        <v/>
      </c>
      <c r="AU227" t="str">
        <f t="shared" si="220"/>
        <v/>
      </c>
      <c r="AV227" t="str">
        <f t="shared" si="221"/>
        <v/>
      </c>
      <c r="AW227" t="str">
        <f t="shared" si="222"/>
        <v/>
      </c>
      <c r="AX227" t="str">
        <f t="shared" si="223"/>
        <v/>
      </c>
      <c r="AY227" t="str">
        <f t="shared" si="224"/>
        <v/>
      </c>
      <c r="AZ227" t="str">
        <f t="shared" si="225"/>
        <v/>
      </c>
      <c r="BA227" t="str">
        <f t="shared" si="226"/>
        <v/>
      </c>
      <c r="BB227" t="str">
        <f t="shared" si="227"/>
        <v/>
      </c>
      <c r="BC227" t="str">
        <f t="shared" si="228"/>
        <v/>
      </c>
      <c r="BD227" t="str">
        <f t="shared" si="229"/>
        <v/>
      </c>
      <c r="BE227" t="str">
        <f t="shared" si="230"/>
        <v>Számvitel I. (212, web)</v>
      </c>
      <c r="BF227" s="2">
        <v>919</v>
      </c>
      <c r="BG227" s="2">
        <v>1</v>
      </c>
      <c r="BH227" s="18">
        <f>VLOOKUP(BF227,segéd!$F$9:$G$41,2,FALSE)</f>
        <v>46284</v>
      </c>
      <c r="BI227" s="2" t="str">
        <f>VLOOKUP(BG227,segéd!$F$1:$G$7,2,FALSE)</f>
        <v>8.00-9.30</v>
      </c>
      <c r="BJ227" t="s">
        <v>92</v>
      </c>
      <c r="BK227" s="20" t="s">
        <v>220</v>
      </c>
      <c r="BL227" t="s">
        <v>191</v>
      </c>
      <c r="BM227" s="2"/>
      <c r="BN227" s="2">
        <v>212</v>
      </c>
      <c r="BO227" s="2" t="s">
        <v>117</v>
      </c>
      <c r="BP227" s="33" t="s">
        <v>652</v>
      </c>
      <c r="BQ227" s="2">
        <f t="shared" si="231"/>
        <v>35</v>
      </c>
      <c r="BR227" s="2" t="str">
        <f>IF(BM227="","",IFERROR(VLOOKUP(BJ227,segéd!T:U,2,FALSE),"x"))</f>
        <v/>
      </c>
      <c r="BS227" s="2">
        <f>IF(BN227="","",IFERROR(VLOOKUP(BJ227,segéd!O:P,2,FALSE),"x"))</f>
        <v>35</v>
      </c>
      <c r="BT227" s="2"/>
      <c r="BU227" s="2"/>
      <c r="BV227" s="2"/>
      <c r="BX227" s="2"/>
      <c r="CQ227" s="2"/>
      <c r="CR227" s="2"/>
      <c r="CT227" s="2">
        <v>31</v>
      </c>
      <c r="CU227" s="2">
        <v>25</v>
      </c>
    </row>
    <row r="228" spans="1:116" ht="15" customHeight="1" x14ac:dyDescent="0.3">
      <c r="A228" t="str">
        <f t="shared" si="174"/>
        <v>2079192</v>
      </c>
      <c r="B228" t="str">
        <f t="shared" si="175"/>
        <v>Business Intelligence - Dobos Ádám (Bp.-ről web) 12</v>
      </c>
      <c r="C228" t="str">
        <f t="shared" si="176"/>
        <v>6059192</v>
      </c>
      <c r="D228" t="str">
        <f t="shared" si="177"/>
        <v>Business Intelligence - Dobos Ádám (Bp.-ről web) 11</v>
      </c>
      <c r="E228" t="str">
        <f t="shared" si="178"/>
        <v>Dobos Ádám9192</v>
      </c>
      <c r="F228" t="str">
        <f t="shared" si="179"/>
        <v>Business Intelligence (Bp. 207, Bp.-ről web)</v>
      </c>
      <c r="G228" t="str">
        <f t="shared" si="180"/>
        <v/>
      </c>
      <c r="H228" t="str">
        <f t="shared" si="181"/>
        <v/>
      </c>
      <c r="I228" t="str">
        <f t="shared" si="182"/>
        <v/>
      </c>
      <c r="J228" t="str">
        <f t="shared" si="183"/>
        <v/>
      </c>
      <c r="K228" t="str">
        <f t="shared" si="184"/>
        <v/>
      </c>
      <c r="L228" t="str">
        <f t="shared" si="185"/>
        <v/>
      </c>
      <c r="M228" t="str">
        <f t="shared" si="186"/>
        <v/>
      </c>
      <c r="N228" t="str">
        <f t="shared" si="187"/>
        <v/>
      </c>
      <c r="O228" t="str">
        <f t="shared" si="188"/>
        <v/>
      </c>
      <c r="P228" t="str">
        <f t="shared" si="189"/>
        <v/>
      </c>
      <c r="Q228" t="str">
        <f t="shared" si="190"/>
        <v/>
      </c>
      <c r="R228" t="str">
        <f t="shared" si="191"/>
        <v/>
      </c>
      <c r="S228" t="str">
        <f t="shared" si="192"/>
        <v/>
      </c>
      <c r="T228" t="str">
        <f t="shared" si="193"/>
        <v/>
      </c>
      <c r="U228" t="str">
        <f t="shared" si="194"/>
        <v/>
      </c>
      <c r="V228" t="str">
        <f t="shared" si="195"/>
        <v>9192</v>
      </c>
      <c r="W228" t="str">
        <f t="shared" si="196"/>
        <v/>
      </c>
      <c r="X228" t="str">
        <f t="shared" si="197"/>
        <v/>
      </c>
      <c r="Y228" t="str">
        <f t="shared" si="198"/>
        <v>9192</v>
      </c>
      <c r="Z228" t="str">
        <f t="shared" si="199"/>
        <v/>
      </c>
      <c r="AA228" t="str">
        <f t="shared" si="200"/>
        <v>Business Intelligence (207, Bp.-ről web)</v>
      </c>
      <c r="AB228" t="str">
        <f t="shared" si="201"/>
        <v/>
      </c>
      <c r="AC228" t="str">
        <f t="shared" si="202"/>
        <v/>
      </c>
      <c r="AD228" t="str">
        <f t="shared" si="203"/>
        <v/>
      </c>
      <c r="AE228" t="str">
        <f t="shared" si="204"/>
        <v/>
      </c>
      <c r="AF228" t="str">
        <f t="shared" si="205"/>
        <v/>
      </c>
      <c r="AG228" t="str">
        <f t="shared" si="206"/>
        <v/>
      </c>
      <c r="AH228" t="str">
        <f t="shared" si="207"/>
        <v/>
      </c>
      <c r="AI228" t="str">
        <f t="shared" si="208"/>
        <v/>
      </c>
      <c r="AJ228" t="str">
        <f t="shared" si="209"/>
        <v/>
      </c>
      <c r="AK228" t="str">
        <f t="shared" si="210"/>
        <v/>
      </c>
      <c r="AL228" t="str">
        <f t="shared" si="211"/>
        <v/>
      </c>
      <c r="AM228" t="str">
        <f t="shared" si="212"/>
        <v/>
      </c>
      <c r="AN228" t="str">
        <f t="shared" si="213"/>
        <v/>
      </c>
      <c r="AO228" t="str">
        <f t="shared" si="214"/>
        <v/>
      </c>
      <c r="AP228" t="str">
        <f t="shared" si="215"/>
        <v>9192</v>
      </c>
      <c r="AQ228" t="str">
        <f t="shared" si="216"/>
        <v/>
      </c>
      <c r="AR228" t="str">
        <f t="shared" si="217"/>
        <v/>
      </c>
      <c r="AS228" t="str">
        <f t="shared" si="218"/>
        <v>9192</v>
      </c>
      <c r="AT228" t="str">
        <f t="shared" si="219"/>
        <v/>
      </c>
      <c r="AU228" t="str">
        <f t="shared" si="220"/>
        <v/>
      </c>
      <c r="AV228" t="str">
        <f t="shared" si="221"/>
        <v/>
      </c>
      <c r="AW228" t="str">
        <f t="shared" si="222"/>
        <v/>
      </c>
      <c r="AX228" t="str">
        <f t="shared" si="223"/>
        <v/>
      </c>
      <c r="AY228" t="str">
        <f t="shared" si="224"/>
        <v/>
      </c>
      <c r="AZ228" t="str">
        <f t="shared" si="225"/>
        <v/>
      </c>
      <c r="BA228" t="str">
        <f t="shared" si="226"/>
        <v/>
      </c>
      <c r="BB228" t="str">
        <f t="shared" si="227"/>
        <v/>
      </c>
      <c r="BC228" t="str">
        <f t="shared" si="228"/>
        <v/>
      </c>
      <c r="BD228" t="str">
        <f t="shared" si="229"/>
        <v/>
      </c>
      <c r="BE228" t="str">
        <f t="shared" si="230"/>
        <v>Business Intelligence (605, Bp.-ről web)</v>
      </c>
      <c r="BF228" s="2">
        <v>919</v>
      </c>
      <c r="BG228" s="2">
        <v>2</v>
      </c>
      <c r="BH228" s="18">
        <f>VLOOKUP(BF228,segéd!$F$9:$G$41,2,FALSE)</f>
        <v>46284</v>
      </c>
      <c r="BI228" s="2" t="str">
        <f>VLOOKUP(BG228,segéd!$F$1:$G$7,2,FALSE)</f>
        <v>9.45-11.15</v>
      </c>
      <c r="BJ228" t="s">
        <v>272</v>
      </c>
      <c r="BK228" s="20" t="s">
        <v>276</v>
      </c>
      <c r="BL228" t="s">
        <v>192</v>
      </c>
      <c r="BM228" s="2">
        <v>207</v>
      </c>
      <c r="BN228" s="2">
        <v>605</v>
      </c>
      <c r="BO228" s="2" t="s">
        <v>118</v>
      </c>
      <c r="BP228" s="33" t="s">
        <v>656</v>
      </c>
      <c r="BQ228" s="2">
        <f t="shared" si="231"/>
        <v>23</v>
      </c>
      <c r="BR228" s="2">
        <f>IF(BM228="","",IFERROR(VLOOKUP(BJ228,segéd!T:U,2,FALSE),"x"))</f>
        <v>12</v>
      </c>
      <c r="BS228" s="2">
        <f>IF(BN228="","",IFERROR(VLOOKUP(BJ228,segéd!O:P,2,FALSE),"x"))</f>
        <v>11</v>
      </c>
      <c r="BT228" s="2"/>
      <c r="BU228" s="2"/>
      <c r="BV228" s="2"/>
      <c r="BX228" s="2"/>
      <c r="CI228" s="2">
        <v>7</v>
      </c>
      <c r="CL228" s="2">
        <v>4</v>
      </c>
      <c r="CQ228" s="2"/>
      <c r="CR228" s="2"/>
      <c r="DB228" s="2">
        <v>8</v>
      </c>
      <c r="DE228" s="2">
        <v>6</v>
      </c>
    </row>
    <row r="229" spans="1:116" ht="15" customHeight="1" x14ac:dyDescent="0.3">
      <c r="A229" t="str">
        <f t="shared" si="174"/>
        <v>9192</v>
      </c>
      <c r="B229" t="str">
        <f t="shared" si="175"/>
        <v xml:space="preserve">Épületek műszaki szolg. irányítása - Molnárné Dőry Zsófia (web) </v>
      </c>
      <c r="C229" t="str">
        <f t="shared" si="176"/>
        <v>Passzív9192</v>
      </c>
      <c r="D229" t="str">
        <f t="shared" si="177"/>
        <v>Épületek műszaki szolg. irányítása - Molnárné Dőry Zsófia (web) 5</v>
      </c>
      <c r="E229" t="str">
        <f t="shared" si="178"/>
        <v>Molnárné Dőry Zsófia9192</v>
      </c>
      <c r="F229" t="str">
        <f t="shared" si="179"/>
        <v>Épületek műszaki szolg. irányítása (Tb. Passzív, web)</v>
      </c>
      <c r="G229" t="str">
        <f t="shared" si="180"/>
        <v/>
      </c>
      <c r="H229" t="str">
        <f t="shared" si="181"/>
        <v/>
      </c>
      <c r="I229" t="str">
        <f t="shared" si="182"/>
        <v/>
      </c>
      <c r="J229" t="str">
        <f t="shared" si="183"/>
        <v/>
      </c>
      <c r="K229" t="str">
        <f t="shared" si="184"/>
        <v/>
      </c>
      <c r="L229" t="str">
        <f t="shared" si="185"/>
        <v/>
      </c>
      <c r="M229" t="str">
        <f t="shared" si="186"/>
        <v/>
      </c>
      <c r="N229" t="str">
        <f t="shared" si="187"/>
        <v/>
      </c>
      <c r="O229" t="str">
        <f t="shared" si="188"/>
        <v/>
      </c>
      <c r="P229" t="str">
        <f t="shared" si="189"/>
        <v/>
      </c>
      <c r="Q229" t="str">
        <f t="shared" si="190"/>
        <v/>
      </c>
      <c r="R229" t="str">
        <f t="shared" si="191"/>
        <v/>
      </c>
      <c r="S229" t="str">
        <f t="shared" si="192"/>
        <v/>
      </c>
      <c r="T229" t="str">
        <f t="shared" si="193"/>
        <v/>
      </c>
      <c r="U229" t="str">
        <f t="shared" si="194"/>
        <v/>
      </c>
      <c r="V229" t="str">
        <f t="shared" si="195"/>
        <v/>
      </c>
      <c r="W229" t="str">
        <f t="shared" si="196"/>
        <v/>
      </c>
      <c r="X229" t="str">
        <f t="shared" si="197"/>
        <v/>
      </c>
      <c r="Y229" t="str">
        <f t="shared" si="198"/>
        <v/>
      </c>
      <c r="Z229" t="str">
        <f t="shared" si="199"/>
        <v/>
      </c>
      <c r="AA229" t="str">
        <f t="shared" si="200"/>
        <v>Épületek műszaki szolg. irányítása (, web)</v>
      </c>
      <c r="AB229" t="str">
        <f t="shared" si="201"/>
        <v/>
      </c>
      <c r="AC229" t="str">
        <f t="shared" si="202"/>
        <v/>
      </c>
      <c r="AD229" t="str">
        <f t="shared" si="203"/>
        <v/>
      </c>
      <c r="AE229" t="str">
        <f t="shared" si="204"/>
        <v/>
      </c>
      <c r="AF229" t="str">
        <f t="shared" si="205"/>
        <v/>
      </c>
      <c r="AG229" t="str">
        <f t="shared" si="206"/>
        <v/>
      </c>
      <c r="AH229" t="str">
        <f t="shared" si="207"/>
        <v/>
      </c>
      <c r="AI229" t="str">
        <f t="shared" si="208"/>
        <v/>
      </c>
      <c r="AJ229" t="str">
        <f t="shared" si="209"/>
        <v/>
      </c>
      <c r="AK229" t="str">
        <f t="shared" si="210"/>
        <v/>
      </c>
      <c r="AL229" t="str">
        <f t="shared" si="211"/>
        <v/>
      </c>
      <c r="AM229" t="str">
        <f t="shared" si="212"/>
        <v>9192</v>
      </c>
      <c r="AN229" t="str">
        <f t="shared" si="213"/>
        <v/>
      </c>
      <c r="AO229" t="str">
        <f t="shared" si="214"/>
        <v/>
      </c>
      <c r="AP229" t="str">
        <f t="shared" si="215"/>
        <v/>
      </c>
      <c r="AQ229" t="str">
        <f t="shared" si="216"/>
        <v/>
      </c>
      <c r="AR229" t="str">
        <f t="shared" si="217"/>
        <v/>
      </c>
      <c r="AS229" t="str">
        <f t="shared" si="218"/>
        <v/>
      </c>
      <c r="AT229" t="str">
        <f t="shared" si="219"/>
        <v/>
      </c>
      <c r="AU229" t="str">
        <f t="shared" si="220"/>
        <v/>
      </c>
      <c r="AV229" t="str">
        <f t="shared" si="221"/>
        <v/>
      </c>
      <c r="AW229" t="str">
        <f t="shared" si="222"/>
        <v/>
      </c>
      <c r="AX229" t="str">
        <f t="shared" si="223"/>
        <v/>
      </c>
      <c r="AY229" t="str">
        <f t="shared" si="224"/>
        <v/>
      </c>
      <c r="AZ229" t="str">
        <f t="shared" si="225"/>
        <v/>
      </c>
      <c r="BA229" t="str">
        <f t="shared" si="226"/>
        <v/>
      </c>
      <c r="BB229" t="str">
        <f t="shared" si="227"/>
        <v/>
      </c>
      <c r="BC229" t="str">
        <f t="shared" si="228"/>
        <v/>
      </c>
      <c r="BD229" t="str">
        <f t="shared" si="229"/>
        <v/>
      </c>
      <c r="BE229" t="str">
        <f t="shared" si="230"/>
        <v>Épületek műszaki szolg. irányítása (Passzív, web)</v>
      </c>
      <c r="BF229" s="2">
        <v>919</v>
      </c>
      <c r="BG229" s="2">
        <v>2</v>
      </c>
      <c r="BH229" s="18">
        <f>VLOOKUP(BF229,segéd!$F$9:$G$41,2,FALSE)</f>
        <v>46284</v>
      </c>
      <c r="BI229" s="2" t="str">
        <f>VLOOKUP(BG229,segéd!$F$1:$G$7,2,FALSE)</f>
        <v>9.45-11.15</v>
      </c>
      <c r="BJ229" t="s">
        <v>205</v>
      </c>
      <c r="BK229" s="20" t="s">
        <v>219</v>
      </c>
      <c r="BL229" t="s">
        <v>190</v>
      </c>
      <c r="BM229" s="2"/>
      <c r="BN229" s="2" t="s">
        <v>221</v>
      </c>
      <c r="BO229" s="2" t="s">
        <v>117</v>
      </c>
      <c r="BP229" s="33" t="s">
        <v>622</v>
      </c>
      <c r="BQ229" s="2">
        <f t="shared" si="231"/>
        <v>5</v>
      </c>
      <c r="BR229" s="2" t="str">
        <f>IF(BM229="","",IFERROR(VLOOKUP(BJ229,segéd!T:U,2,FALSE),"x"))</f>
        <v/>
      </c>
      <c r="BS229" s="2">
        <f>IF(BN229="","",IFERROR(VLOOKUP(BJ229,segéd!O:P,2,FALSE),"x"))</f>
        <v>5</v>
      </c>
      <c r="BT229" s="2"/>
      <c r="BU229" s="2"/>
      <c r="BV229" s="2"/>
      <c r="CQ229" s="2"/>
      <c r="CR229" s="2"/>
      <c r="CY229" s="2">
        <v>5</v>
      </c>
    </row>
    <row r="230" spans="1:116" ht="15" customHeight="1" x14ac:dyDescent="0.3">
      <c r="A230" t="str">
        <f t="shared" si="174"/>
        <v>9192</v>
      </c>
      <c r="B230" t="str">
        <f t="shared" si="175"/>
        <v xml:space="preserve">Épületenergetika - Nagy Judit (web) </v>
      </c>
      <c r="C230" t="str">
        <f t="shared" si="176"/>
        <v>4029192</v>
      </c>
      <c r="D230" t="str">
        <f t="shared" si="177"/>
        <v>Épületenergetika - Nagy Judit (web) 10</v>
      </c>
      <c r="E230" t="str">
        <f t="shared" si="178"/>
        <v>Nagy Judit9192</v>
      </c>
      <c r="F230" t="str">
        <f t="shared" si="179"/>
        <v>Épületenergetika (Tb. 402, web)</v>
      </c>
      <c r="G230" t="str">
        <f t="shared" si="180"/>
        <v/>
      </c>
      <c r="H230" t="str">
        <f t="shared" si="181"/>
        <v/>
      </c>
      <c r="I230" t="str">
        <f t="shared" si="182"/>
        <v/>
      </c>
      <c r="J230" t="str">
        <f t="shared" si="183"/>
        <v/>
      </c>
      <c r="K230" t="str">
        <f t="shared" si="184"/>
        <v/>
      </c>
      <c r="L230" t="str">
        <f t="shared" si="185"/>
        <v/>
      </c>
      <c r="M230" t="str">
        <f t="shared" si="186"/>
        <v/>
      </c>
      <c r="N230" t="str">
        <f t="shared" si="187"/>
        <v/>
      </c>
      <c r="O230" t="str">
        <f t="shared" si="188"/>
        <v/>
      </c>
      <c r="P230" t="str">
        <f t="shared" si="189"/>
        <v/>
      </c>
      <c r="Q230" t="str">
        <f t="shared" si="190"/>
        <v/>
      </c>
      <c r="R230" t="str">
        <f t="shared" si="191"/>
        <v/>
      </c>
      <c r="S230" t="str">
        <f t="shared" si="192"/>
        <v/>
      </c>
      <c r="T230" t="str">
        <f t="shared" si="193"/>
        <v/>
      </c>
      <c r="U230" t="str">
        <f t="shared" si="194"/>
        <v/>
      </c>
      <c r="V230" t="str">
        <f t="shared" si="195"/>
        <v/>
      </c>
      <c r="W230" t="str">
        <f t="shared" si="196"/>
        <v/>
      </c>
      <c r="X230" t="str">
        <f t="shared" si="197"/>
        <v/>
      </c>
      <c r="Y230" t="str">
        <f t="shared" si="198"/>
        <v/>
      </c>
      <c r="Z230" t="str">
        <f t="shared" si="199"/>
        <v/>
      </c>
      <c r="AA230" t="str">
        <f t="shared" si="200"/>
        <v>Épületenergetika (, web)</v>
      </c>
      <c r="AB230" t="str">
        <f t="shared" si="201"/>
        <v/>
      </c>
      <c r="AC230" t="str">
        <f t="shared" si="202"/>
        <v/>
      </c>
      <c r="AD230" t="str">
        <f t="shared" si="203"/>
        <v/>
      </c>
      <c r="AE230" t="str">
        <f t="shared" si="204"/>
        <v/>
      </c>
      <c r="AF230" t="str">
        <f t="shared" si="205"/>
        <v/>
      </c>
      <c r="AG230" t="str">
        <f t="shared" si="206"/>
        <v/>
      </c>
      <c r="AH230" t="str">
        <f t="shared" si="207"/>
        <v/>
      </c>
      <c r="AI230" t="str">
        <f t="shared" si="208"/>
        <v/>
      </c>
      <c r="AJ230" t="str">
        <f t="shared" si="209"/>
        <v/>
      </c>
      <c r="AK230" t="str">
        <f t="shared" si="210"/>
        <v/>
      </c>
      <c r="AL230" t="str">
        <f t="shared" si="211"/>
        <v/>
      </c>
      <c r="AM230" t="str">
        <f t="shared" si="212"/>
        <v/>
      </c>
      <c r="AN230" t="str">
        <f t="shared" si="213"/>
        <v/>
      </c>
      <c r="AO230" t="str">
        <f t="shared" si="214"/>
        <v/>
      </c>
      <c r="AP230" t="str">
        <f t="shared" si="215"/>
        <v/>
      </c>
      <c r="AQ230" t="str">
        <f t="shared" si="216"/>
        <v/>
      </c>
      <c r="AR230" t="str">
        <f t="shared" si="217"/>
        <v/>
      </c>
      <c r="AS230" t="str">
        <f t="shared" si="218"/>
        <v/>
      </c>
      <c r="AT230" t="str">
        <f t="shared" si="219"/>
        <v/>
      </c>
      <c r="AU230" t="str">
        <f t="shared" si="220"/>
        <v>9192</v>
      </c>
      <c r="AV230" t="str">
        <f t="shared" si="221"/>
        <v/>
      </c>
      <c r="AW230" t="str">
        <f t="shared" si="222"/>
        <v/>
      </c>
      <c r="AX230" t="str">
        <f t="shared" si="223"/>
        <v/>
      </c>
      <c r="AY230" t="str">
        <f t="shared" si="224"/>
        <v/>
      </c>
      <c r="AZ230" t="str">
        <f t="shared" si="225"/>
        <v/>
      </c>
      <c r="BA230" t="str">
        <f t="shared" si="226"/>
        <v/>
      </c>
      <c r="BB230" t="str">
        <f t="shared" si="227"/>
        <v/>
      </c>
      <c r="BC230" t="str">
        <f t="shared" si="228"/>
        <v/>
      </c>
      <c r="BD230" t="str">
        <f t="shared" si="229"/>
        <v/>
      </c>
      <c r="BE230" t="str">
        <f t="shared" si="230"/>
        <v>Épületenergetika (402, web)</v>
      </c>
      <c r="BF230" s="2">
        <v>919</v>
      </c>
      <c r="BG230" s="2">
        <v>2</v>
      </c>
      <c r="BH230" s="18">
        <f>VLOOKUP(BF230,segéd!$F$9:$G$41,2,FALSE)</f>
        <v>46284</v>
      </c>
      <c r="BI230" s="2" t="str">
        <f>VLOOKUP(BG230,segéd!$F$1:$G$7,2,FALSE)</f>
        <v>9.45-11.15</v>
      </c>
      <c r="BJ230" t="s">
        <v>410</v>
      </c>
      <c r="BK230" s="20" t="s">
        <v>418</v>
      </c>
      <c r="BL230" t="s">
        <v>191</v>
      </c>
      <c r="BM230" s="2"/>
      <c r="BN230" s="2">
        <v>402</v>
      </c>
      <c r="BO230" s="2" t="s">
        <v>117</v>
      </c>
      <c r="BP230" s="33" t="s">
        <v>657</v>
      </c>
      <c r="BQ230" s="2">
        <f t="shared" si="231"/>
        <v>10</v>
      </c>
      <c r="BR230" s="2" t="str">
        <f>IF(BM230="","",IFERROR(VLOOKUP(BJ230,segéd!T:U,2,FALSE),"x"))</f>
        <v/>
      </c>
      <c r="BS230" s="2">
        <f>IF(BN230="","",IFERROR(VLOOKUP(BJ230,segéd!O:P,2,FALSE),"x"))</f>
        <v>10</v>
      </c>
      <c r="BU230" s="2"/>
      <c r="BV230" s="2"/>
      <c r="DG230" s="2">
        <v>8</v>
      </c>
    </row>
    <row r="231" spans="1:116" ht="15" customHeight="1" x14ac:dyDescent="0.3">
      <c r="A231" t="str">
        <f t="shared" si="174"/>
        <v>9192</v>
      </c>
      <c r="B231" t="str">
        <f t="shared" si="175"/>
        <v xml:space="preserve">Épületszolgáltatások irányítása - Molnárné Dőry Zsófia (web) </v>
      </c>
      <c r="C231" t="str">
        <f t="shared" si="176"/>
        <v>Passzív9192</v>
      </c>
      <c r="D231" t="str">
        <f t="shared" si="177"/>
        <v>Épületszolgáltatások irányítása - Molnárné Dőry Zsófia (web) 8</v>
      </c>
      <c r="E231" t="str">
        <f t="shared" si="178"/>
        <v>Molnárné Dőry Zsófia9192</v>
      </c>
      <c r="F231" t="str">
        <f t="shared" si="179"/>
        <v>Épületszolgáltatások irányítása (Tb. Passzív, web)</v>
      </c>
      <c r="G231" t="str">
        <f t="shared" si="180"/>
        <v/>
      </c>
      <c r="H231" t="str">
        <f t="shared" si="181"/>
        <v/>
      </c>
      <c r="I231" t="str">
        <f t="shared" si="182"/>
        <v/>
      </c>
      <c r="J231" t="str">
        <f t="shared" si="183"/>
        <v/>
      </c>
      <c r="K231" t="str">
        <f t="shared" si="184"/>
        <v/>
      </c>
      <c r="L231" t="str">
        <f t="shared" si="185"/>
        <v/>
      </c>
      <c r="M231" t="str">
        <f t="shared" si="186"/>
        <v/>
      </c>
      <c r="N231" t="str">
        <f t="shared" si="187"/>
        <v/>
      </c>
      <c r="O231" t="str">
        <f t="shared" si="188"/>
        <v/>
      </c>
      <c r="P231" t="str">
        <f t="shared" si="189"/>
        <v/>
      </c>
      <c r="Q231" t="str">
        <f t="shared" si="190"/>
        <v/>
      </c>
      <c r="R231" t="str">
        <f t="shared" si="191"/>
        <v/>
      </c>
      <c r="S231" t="str">
        <f t="shared" si="192"/>
        <v/>
      </c>
      <c r="T231" t="str">
        <f t="shared" si="193"/>
        <v/>
      </c>
      <c r="U231" t="str">
        <f t="shared" si="194"/>
        <v/>
      </c>
      <c r="V231" t="str">
        <f t="shared" si="195"/>
        <v/>
      </c>
      <c r="W231" t="str">
        <f t="shared" si="196"/>
        <v/>
      </c>
      <c r="X231" t="str">
        <f t="shared" si="197"/>
        <v/>
      </c>
      <c r="Y231" t="str">
        <f t="shared" si="198"/>
        <v/>
      </c>
      <c r="Z231" t="str">
        <f t="shared" si="199"/>
        <v/>
      </c>
      <c r="AA231" t="str">
        <f t="shared" si="200"/>
        <v>Épületszolgáltatások irányítása (, web)</v>
      </c>
      <c r="AB231" t="str">
        <f t="shared" si="201"/>
        <v/>
      </c>
      <c r="AC231" t="str">
        <f t="shared" si="202"/>
        <v/>
      </c>
      <c r="AD231" t="str">
        <f t="shared" si="203"/>
        <v/>
      </c>
      <c r="AE231" t="str">
        <f t="shared" si="204"/>
        <v/>
      </c>
      <c r="AF231" t="str">
        <f t="shared" si="205"/>
        <v/>
      </c>
      <c r="AG231" t="str">
        <f t="shared" si="206"/>
        <v/>
      </c>
      <c r="AH231" t="str">
        <f t="shared" si="207"/>
        <v/>
      </c>
      <c r="AI231" t="str">
        <f t="shared" si="208"/>
        <v/>
      </c>
      <c r="AJ231" t="str">
        <f t="shared" si="209"/>
        <v/>
      </c>
      <c r="AK231" t="str">
        <f t="shared" si="210"/>
        <v/>
      </c>
      <c r="AL231" t="str">
        <f t="shared" si="211"/>
        <v/>
      </c>
      <c r="AM231" t="str">
        <f t="shared" si="212"/>
        <v/>
      </c>
      <c r="AN231" t="str">
        <f t="shared" si="213"/>
        <v/>
      </c>
      <c r="AO231" t="str">
        <f t="shared" si="214"/>
        <v/>
      </c>
      <c r="AP231" t="str">
        <f t="shared" si="215"/>
        <v/>
      </c>
      <c r="AQ231" t="str">
        <f t="shared" si="216"/>
        <v/>
      </c>
      <c r="AR231" t="str">
        <f t="shared" si="217"/>
        <v/>
      </c>
      <c r="AS231" t="str">
        <f t="shared" si="218"/>
        <v/>
      </c>
      <c r="AT231" t="str">
        <f t="shared" si="219"/>
        <v/>
      </c>
      <c r="AU231" t="str">
        <f t="shared" si="220"/>
        <v/>
      </c>
      <c r="AV231" t="str">
        <f t="shared" si="221"/>
        <v/>
      </c>
      <c r="AW231" t="str">
        <f t="shared" si="222"/>
        <v/>
      </c>
      <c r="AX231" t="str">
        <f t="shared" si="223"/>
        <v/>
      </c>
      <c r="AY231" t="str">
        <f t="shared" si="224"/>
        <v/>
      </c>
      <c r="AZ231" t="str">
        <f t="shared" si="225"/>
        <v>9192</v>
      </c>
      <c r="BA231" t="str">
        <f t="shared" si="226"/>
        <v/>
      </c>
      <c r="BB231" t="str">
        <f t="shared" si="227"/>
        <v/>
      </c>
      <c r="BC231" t="str">
        <f t="shared" si="228"/>
        <v/>
      </c>
      <c r="BD231" t="str">
        <f t="shared" si="229"/>
        <v/>
      </c>
      <c r="BE231" t="str">
        <f t="shared" si="230"/>
        <v>Épületszolgáltatások irányítása (Passzív, web)</v>
      </c>
      <c r="BF231" s="2">
        <v>919</v>
      </c>
      <c r="BG231" s="2">
        <v>2</v>
      </c>
      <c r="BH231" s="18">
        <f>VLOOKUP(BF231,segéd!$F$9:$G$41,2,FALSE)</f>
        <v>46284</v>
      </c>
      <c r="BI231" s="2" t="str">
        <f>VLOOKUP(BG231,segéd!$F$1:$G$7,2,FALSE)</f>
        <v>9.45-11.15</v>
      </c>
      <c r="BJ231" t="s">
        <v>523</v>
      </c>
      <c r="BK231" s="20" t="s">
        <v>219</v>
      </c>
      <c r="BL231" t="s">
        <v>191</v>
      </c>
      <c r="BM231" s="2"/>
      <c r="BN231" s="2" t="s">
        <v>221</v>
      </c>
      <c r="BO231" s="2" t="s">
        <v>117</v>
      </c>
      <c r="BP231" s="33" t="s">
        <v>622</v>
      </c>
      <c r="BQ231" s="2">
        <f t="shared" si="231"/>
        <v>8</v>
      </c>
      <c r="BR231" s="2" t="str">
        <f>IF(BM231="","",IFERROR(VLOOKUP(BJ231,segéd!T:U,2,FALSE),"x"))</f>
        <v/>
      </c>
      <c r="BS231" s="2">
        <f>IF(BN231="","",IFERROR(VLOOKUP(BJ231,segéd!O:P,2,FALSE),"x"))</f>
        <v>8</v>
      </c>
      <c r="BU231" s="2"/>
      <c r="BV231" s="2"/>
      <c r="DL231" s="2">
        <v>8</v>
      </c>
    </row>
    <row r="232" spans="1:116" ht="15" customHeight="1" x14ac:dyDescent="0.3">
      <c r="A232" t="str">
        <f t="shared" si="174"/>
        <v>2039192</v>
      </c>
      <c r="B232" t="str">
        <f t="shared" si="175"/>
        <v>Értékalapú vezetés - Barna Zsolt (Tb.-ről web) 7</v>
      </c>
      <c r="C232" t="str">
        <f t="shared" si="176"/>
        <v>2169192</v>
      </c>
      <c r="D232" t="str">
        <f t="shared" si="177"/>
        <v>Értékalapú vezetés - Barna Zsolt (Tb.-ről web) 8</v>
      </c>
      <c r="E232" t="str">
        <f t="shared" si="178"/>
        <v>Barna Zsolt9192</v>
      </c>
      <c r="F232" t="str">
        <f t="shared" si="179"/>
        <v>Értékalapú vezetés (Tb. 216, Tb.-ről web)</v>
      </c>
      <c r="G232" t="str">
        <f t="shared" si="180"/>
        <v/>
      </c>
      <c r="H232" t="str">
        <f t="shared" si="181"/>
        <v/>
      </c>
      <c r="I232" t="str">
        <f t="shared" si="182"/>
        <v/>
      </c>
      <c r="J232" t="str">
        <f t="shared" si="183"/>
        <v/>
      </c>
      <c r="K232" t="str">
        <f t="shared" si="184"/>
        <v/>
      </c>
      <c r="L232" t="str">
        <f t="shared" si="185"/>
        <v/>
      </c>
      <c r="M232" t="str">
        <f t="shared" si="186"/>
        <v/>
      </c>
      <c r="N232" t="str">
        <f t="shared" si="187"/>
        <v/>
      </c>
      <c r="O232" t="str">
        <f t="shared" si="188"/>
        <v/>
      </c>
      <c r="P232" t="str">
        <f t="shared" si="189"/>
        <v/>
      </c>
      <c r="Q232" t="str">
        <f t="shared" si="190"/>
        <v/>
      </c>
      <c r="R232" t="str">
        <f t="shared" si="191"/>
        <v/>
      </c>
      <c r="S232" t="str">
        <f t="shared" si="192"/>
        <v/>
      </c>
      <c r="T232" t="str">
        <f t="shared" si="193"/>
        <v/>
      </c>
      <c r="U232" t="str">
        <f t="shared" si="194"/>
        <v>9192</v>
      </c>
      <c r="V232" t="str">
        <f t="shared" si="195"/>
        <v/>
      </c>
      <c r="W232" t="str">
        <f t="shared" si="196"/>
        <v/>
      </c>
      <c r="X232" t="str">
        <f t="shared" si="197"/>
        <v/>
      </c>
      <c r="Y232" t="str">
        <f t="shared" si="198"/>
        <v/>
      </c>
      <c r="Z232" t="str">
        <f t="shared" si="199"/>
        <v/>
      </c>
      <c r="AA232" t="str">
        <f t="shared" si="200"/>
        <v>Értékalapú vezetés (203, Tb.-ről web)</v>
      </c>
      <c r="AB232" t="str">
        <f t="shared" si="201"/>
        <v/>
      </c>
      <c r="AC232" t="str">
        <f t="shared" si="202"/>
        <v/>
      </c>
      <c r="AD232" t="str">
        <f t="shared" si="203"/>
        <v/>
      </c>
      <c r="AE232" t="str">
        <f t="shared" si="204"/>
        <v/>
      </c>
      <c r="AF232" t="str">
        <f t="shared" si="205"/>
        <v/>
      </c>
      <c r="AG232" t="str">
        <f t="shared" si="206"/>
        <v/>
      </c>
      <c r="AH232" t="str">
        <f t="shared" si="207"/>
        <v/>
      </c>
      <c r="AI232" t="str">
        <f t="shared" si="208"/>
        <v/>
      </c>
      <c r="AJ232" t="str">
        <f t="shared" si="209"/>
        <v/>
      </c>
      <c r="AK232" t="str">
        <f t="shared" si="210"/>
        <v/>
      </c>
      <c r="AL232" t="str">
        <f t="shared" si="211"/>
        <v/>
      </c>
      <c r="AM232" t="str">
        <f t="shared" si="212"/>
        <v/>
      </c>
      <c r="AN232" t="str">
        <f t="shared" si="213"/>
        <v/>
      </c>
      <c r="AO232" t="str">
        <f t="shared" si="214"/>
        <v>9192</v>
      </c>
      <c r="AP232" t="str">
        <f t="shared" si="215"/>
        <v/>
      </c>
      <c r="AQ232" t="str">
        <f t="shared" si="216"/>
        <v/>
      </c>
      <c r="AR232" t="str">
        <f t="shared" si="217"/>
        <v/>
      </c>
      <c r="AS232" t="str">
        <f t="shared" si="218"/>
        <v/>
      </c>
      <c r="AT232" t="str">
        <f t="shared" si="219"/>
        <v/>
      </c>
      <c r="AU232" t="str">
        <f t="shared" si="220"/>
        <v/>
      </c>
      <c r="AV232" t="str">
        <f t="shared" si="221"/>
        <v/>
      </c>
      <c r="AW232" t="str">
        <f t="shared" si="222"/>
        <v/>
      </c>
      <c r="AX232" t="str">
        <f t="shared" si="223"/>
        <v/>
      </c>
      <c r="AY232" t="str">
        <f t="shared" si="224"/>
        <v/>
      </c>
      <c r="AZ232" t="str">
        <f t="shared" si="225"/>
        <v/>
      </c>
      <c r="BA232" t="str">
        <f t="shared" si="226"/>
        <v/>
      </c>
      <c r="BB232" t="str">
        <f t="shared" si="227"/>
        <v/>
      </c>
      <c r="BC232" t="str">
        <f t="shared" si="228"/>
        <v/>
      </c>
      <c r="BD232" t="str">
        <f t="shared" si="229"/>
        <v/>
      </c>
      <c r="BE232" t="str">
        <f t="shared" si="230"/>
        <v>Értékalapú vezetés (216, Tb.-ről web)</v>
      </c>
      <c r="BF232" s="2">
        <v>919</v>
      </c>
      <c r="BG232" s="2">
        <v>2</v>
      </c>
      <c r="BH232" s="18">
        <f>VLOOKUP(BF232,segéd!$F$9:$G$41,2,FALSE)</f>
        <v>46284</v>
      </c>
      <c r="BI232" s="2" t="str">
        <f>VLOOKUP(BG232,segéd!$F$1:$G$7,2,FALSE)</f>
        <v>9.45-11.15</v>
      </c>
      <c r="BJ232" t="s">
        <v>516</v>
      </c>
      <c r="BK232" s="20" t="s">
        <v>533</v>
      </c>
      <c r="BL232" t="s">
        <v>192</v>
      </c>
      <c r="BM232" s="2">
        <v>203</v>
      </c>
      <c r="BN232" s="2">
        <v>216</v>
      </c>
      <c r="BO232" s="2" t="s">
        <v>119</v>
      </c>
      <c r="BP232" s="33" t="s">
        <v>609</v>
      </c>
      <c r="BQ232" s="2">
        <f t="shared" si="231"/>
        <v>15</v>
      </c>
      <c r="BR232" s="2">
        <f>IF(BM232="","",IFERROR(VLOOKUP(BJ232,segéd!T:U,2,FALSE),"x"))</f>
        <v>7</v>
      </c>
      <c r="BS232" s="2">
        <f>IF(BN232="","",IFERROR(VLOOKUP(BJ232,segéd!O:P,2,FALSE),"x"))</f>
        <v>8</v>
      </c>
      <c r="BU232" s="2"/>
      <c r="BV232" s="2"/>
      <c r="BX232" s="2"/>
      <c r="CH232" s="2">
        <v>6</v>
      </c>
      <c r="CQ232" s="2"/>
      <c r="CR232" s="2"/>
      <c r="DA232" s="2">
        <v>7</v>
      </c>
    </row>
    <row r="233" spans="1:116" ht="15" customHeight="1" x14ac:dyDescent="0.3">
      <c r="A233" t="str">
        <f t="shared" si="174"/>
        <v>9192</v>
      </c>
      <c r="B233" t="str">
        <f t="shared" si="175"/>
        <v xml:space="preserve">Folyamatok modellezése - Böcz Gábor (gépterem, web) </v>
      </c>
      <c r="C233" t="str">
        <f t="shared" si="176"/>
        <v>6039192</v>
      </c>
      <c r="D233" t="str">
        <f t="shared" si="177"/>
        <v>Folyamatok modellezése - Böcz Gábor (gépterem, web) 29</v>
      </c>
      <c r="E233" t="str">
        <f t="shared" si="178"/>
        <v>Böcz Gábor9192</v>
      </c>
      <c r="F233" t="str">
        <f t="shared" si="179"/>
        <v>Folyamatok modellezése (Tb. 603, gépterem, web)</v>
      </c>
      <c r="G233" t="str">
        <f t="shared" si="180"/>
        <v/>
      </c>
      <c r="H233" t="str">
        <f t="shared" si="181"/>
        <v/>
      </c>
      <c r="I233" t="str">
        <f t="shared" si="182"/>
        <v/>
      </c>
      <c r="J233" t="str">
        <f t="shared" si="183"/>
        <v/>
      </c>
      <c r="K233" t="str">
        <f t="shared" si="184"/>
        <v/>
      </c>
      <c r="L233" t="str">
        <f t="shared" si="185"/>
        <v/>
      </c>
      <c r="M233" t="str">
        <f t="shared" si="186"/>
        <v/>
      </c>
      <c r="N233" t="str">
        <f t="shared" si="187"/>
        <v/>
      </c>
      <c r="O233" t="str">
        <f t="shared" si="188"/>
        <v/>
      </c>
      <c r="P233" t="str">
        <f t="shared" si="189"/>
        <v/>
      </c>
      <c r="Q233" t="str">
        <f t="shared" si="190"/>
        <v/>
      </c>
      <c r="R233" t="str">
        <f t="shared" si="191"/>
        <v/>
      </c>
      <c r="S233" t="str">
        <f t="shared" si="192"/>
        <v/>
      </c>
      <c r="T233" t="str">
        <f t="shared" si="193"/>
        <v/>
      </c>
      <c r="U233" t="str">
        <f t="shared" si="194"/>
        <v/>
      </c>
      <c r="V233" t="str">
        <f t="shared" si="195"/>
        <v/>
      </c>
      <c r="W233" t="str">
        <f t="shared" si="196"/>
        <v/>
      </c>
      <c r="X233" t="str">
        <f t="shared" si="197"/>
        <v/>
      </c>
      <c r="Y233" t="str">
        <f t="shared" si="198"/>
        <v/>
      </c>
      <c r="Z233" t="str">
        <f t="shared" si="199"/>
        <v/>
      </c>
      <c r="AA233" t="str">
        <f t="shared" si="200"/>
        <v>Folyamatok modellezése (, gépterem, web)</v>
      </c>
      <c r="AB233" t="str">
        <f t="shared" si="201"/>
        <v/>
      </c>
      <c r="AC233" t="str">
        <f t="shared" si="202"/>
        <v/>
      </c>
      <c r="AD233" t="str">
        <f t="shared" si="203"/>
        <v/>
      </c>
      <c r="AE233" t="str">
        <f t="shared" si="204"/>
        <v/>
      </c>
      <c r="AF233" t="str">
        <f t="shared" si="205"/>
        <v/>
      </c>
      <c r="AG233" t="str">
        <f t="shared" si="206"/>
        <v/>
      </c>
      <c r="AH233" t="str">
        <f t="shared" si="207"/>
        <v/>
      </c>
      <c r="AI233" t="str">
        <f t="shared" si="208"/>
        <v/>
      </c>
      <c r="AJ233" t="str">
        <f t="shared" si="209"/>
        <v/>
      </c>
      <c r="AK233" t="str">
        <f t="shared" si="210"/>
        <v/>
      </c>
      <c r="AL233" t="str">
        <f t="shared" si="211"/>
        <v/>
      </c>
      <c r="AM233" t="str">
        <f t="shared" si="212"/>
        <v/>
      </c>
      <c r="AN233" t="str">
        <f t="shared" si="213"/>
        <v/>
      </c>
      <c r="AO233" t="str">
        <f t="shared" si="214"/>
        <v/>
      </c>
      <c r="AP233" t="str">
        <f t="shared" si="215"/>
        <v/>
      </c>
      <c r="AQ233" t="str">
        <f t="shared" si="216"/>
        <v/>
      </c>
      <c r="AR233" t="str">
        <f t="shared" si="217"/>
        <v/>
      </c>
      <c r="AS233" t="str">
        <f t="shared" si="218"/>
        <v/>
      </c>
      <c r="AT233" t="str">
        <f t="shared" si="219"/>
        <v>9192</v>
      </c>
      <c r="AU233" t="str">
        <f t="shared" si="220"/>
        <v/>
      </c>
      <c r="AV233" t="str">
        <f t="shared" si="221"/>
        <v/>
      </c>
      <c r="AW233" t="str">
        <f t="shared" si="222"/>
        <v/>
      </c>
      <c r="AX233" t="str">
        <f t="shared" si="223"/>
        <v/>
      </c>
      <c r="AY233" t="str">
        <f t="shared" si="224"/>
        <v/>
      </c>
      <c r="AZ233" t="str">
        <f t="shared" si="225"/>
        <v/>
      </c>
      <c r="BA233" t="str">
        <f t="shared" si="226"/>
        <v/>
      </c>
      <c r="BB233" t="str">
        <f t="shared" si="227"/>
        <v/>
      </c>
      <c r="BC233" t="str">
        <f t="shared" si="228"/>
        <v/>
      </c>
      <c r="BD233" t="str">
        <f t="shared" si="229"/>
        <v/>
      </c>
      <c r="BE233" t="str">
        <f t="shared" si="230"/>
        <v>Folyamatok modellezése (603, gépterem, web)</v>
      </c>
      <c r="BF233" s="2">
        <v>919</v>
      </c>
      <c r="BG233" s="2">
        <v>2</v>
      </c>
      <c r="BH233" s="18">
        <f>VLOOKUP(BF233,segéd!$F$9:$G$41,2,FALSE)</f>
        <v>46284</v>
      </c>
      <c r="BI233" s="2" t="str">
        <f>VLOOKUP(BG233,segéd!$F$1:$G$7,2,FALSE)</f>
        <v>9.45-11.15</v>
      </c>
      <c r="BJ233" t="s">
        <v>235</v>
      </c>
      <c r="BK233" s="20" t="s">
        <v>540</v>
      </c>
      <c r="BL233" t="s">
        <v>191</v>
      </c>
      <c r="BM233" s="2"/>
      <c r="BN233" s="2">
        <v>603</v>
      </c>
      <c r="BO233" s="2" t="s">
        <v>216</v>
      </c>
      <c r="BP233" s="33" t="s">
        <v>623</v>
      </c>
      <c r="BQ233" s="2">
        <f t="shared" si="231"/>
        <v>29</v>
      </c>
      <c r="BR233" s="2" t="str">
        <f>IF(BM233="","",IFERROR(VLOOKUP(BJ233,segéd!T:U,2,FALSE),"x"))</f>
        <v/>
      </c>
      <c r="BS233" s="2">
        <f>IF(BN233="","",IFERROR(VLOOKUP(BJ233,segéd!O:P,2,FALSE),"x"))</f>
        <v>29</v>
      </c>
      <c r="BU233" s="2"/>
      <c r="BV233" s="2"/>
      <c r="DF233" s="2">
        <v>27</v>
      </c>
    </row>
    <row r="234" spans="1:116" ht="15" customHeight="1" x14ac:dyDescent="0.3">
      <c r="A234" t="str">
        <f t="shared" si="174"/>
        <v>9192</v>
      </c>
      <c r="B234" t="str">
        <f t="shared" si="175"/>
        <v xml:space="preserve">Gazdasági matematika I. - Kovács Gergely (web) </v>
      </c>
      <c r="C234" t="str">
        <f t="shared" si="176"/>
        <v>2159192</v>
      </c>
      <c r="D234" t="str">
        <f t="shared" si="177"/>
        <v>Gazdasági matematika I. - Kovács Gergely (web) 69</v>
      </c>
      <c r="E234" t="str">
        <f t="shared" si="178"/>
        <v>Kovács Gergely9192</v>
      </c>
      <c r="F234" t="str">
        <f t="shared" si="179"/>
        <v>Gazdasági matematika I. (Tb. 215, web)</v>
      </c>
      <c r="G234" t="str">
        <f t="shared" si="180"/>
        <v/>
      </c>
      <c r="H234" t="str">
        <f t="shared" si="181"/>
        <v/>
      </c>
      <c r="I234" t="str">
        <f t="shared" si="182"/>
        <v/>
      </c>
      <c r="J234" t="str">
        <f t="shared" si="183"/>
        <v/>
      </c>
      <c r="K234" t="str">
        <f t="shared" si="184"/>
        <v/>
      </c>
      <c r="L234" t="str">
        <f t="shared" si="185"/>
        <v/>
      </c>
      <c r="M234" t="str">
        <f t="shared" si="186"/>
        <v/>
      </c>
      <c r="N234" t="str">
        <f t="shared" si="187"/>
        <v/>
      </c>
      <c r="O234" t="str">
        <f t="shared" si="188"/>
        <v/>
      </c>
      <c r="P234" t="str">
        <f t="shared" si="189"/>
        <v/>
      </c>
      <c r="Q234" t="str">
        <f t="shared" si="190"/>
        <v/>
      </c>
      <c r="R234" t="str">
        <f t="shared" si="191"/>
        <v/>
      </c>
      <c r="S234" t="str">
        <f t="shared" si="192"/>
        <v/>
      </c>
      <c r="T234" t="str">
        <f t="shared" si="193"/>
        <v/>
      </c>
      <c r="U234" t="str">
        <f t="shared" si="194"/>
        <v/>
      </c>
      <c r="V234" t="str">
        <f t="shared" si="195"/>
        <v/>
      </c>
      <c r="W234" t="str">
        <f t="shared" si="196"/>
        <v/>
      </c>
      <c r="X234" t="str">
        <f t="shared" si="197"/>
        <v/>
      </c>
      <c r="Y234" t="str">
        <f t="shared" si="198"/>
        <v/>
      </c>
      <c r="Z234" t="str">
        <f t="shared" si="199"/>
        <v/>
      </c>
      <c r="AA234" t="str">
        <f t="shared" si="200"/>
        <v>Gazdasági matematika I. (, web)</v>
      </c>
      <c r="AB234" t="str">
        <f t="shared" si="201"/>
        <v>9192</v>
      </c>
      <c r="AC234" t="str">
        <f t="shared" si="202"/>
        <v/>
      </c>
      <c r="AD234" t="str">
        <f t="shared" si="203"/>
        <v/>
      </c>
      <c r="AE234" t="str">
        <f t="shared" si="204"/>
        <v/>
      </c>
      <c r="AF234" t="str">
        <f t="shared" si="205"/>
        <v/>
      </c>
      <c r="AG234" t="str">
        <f t="shared" si="206"/>
        <v/>
      </c>
      <c r="AH234" t="str">
        <f t="shared" si="207"/>
        <v/>
      </c>
      <c r="AI234" t="str">
        <f t="shared" si="208"/>
        <v/>
      </c>
      <c r="AJ234" t="str">
        <f t="shared" si="209"/>
        <v/>
      </c>
      <c r="AK234" t="str">
        <f t="shared" si="210"/>
        <v/>
      </c>
      <c r="AL234" t="str">
        <f t="shared" si="211"/>
        <v/>
      </c>
      <c r="AM234" t="str">
        <f t="shared" si="212"/>
        <v/>
      </c>
      <c r="AN234" t="str">
        <f t="shared" si="213"/>
        <v/>
      </c>
      <c r="AO234" t="str">
        <f t="shared" si="214"/>
        <v/>
      </c>
      <c r="AP234" t="str">
        <f t="shared" si="215"/>
        <v/>
      </c>
      <c r="AQ234" t="str">
        <f t="shared" si="216"/>
        <v/>
      </c>
      <c r="AR234" t="str">
        <f t="shared" si="217"/>
        <v/>
      </c>
      <c r="AS234" t="str">
        <f t="shared" si="218"/>
        <v/>
      </c>
      <c r="AT234" t="str">
        <f t="shared" si="219"/>
        <v/>
      </c>
      <c r="AU234" t="str">
        <f t="shared" si="220"/>
        <v/>
      </c>
      <c r="AV234" t="str">
        <f t="shared" si="221"/>
        <v/>
      </c>
      <c r="AW234" t="str">
        <f t="shared" si="222"/>
        <v/>
      </c>
      <c r="AX234" t="str">
        <f t="shared" si="223"/>
        <v/>
      </c>
      <c r="AY234" t="str">
        <f t="shared" si="224"/>
        <v/>
      </c>
      <c r="AZ234" t="str">
        <f t="shared" si="225"/>
        <v/>
      </c>
      <c r="BA234" t="str">
        <f t="shared" si="226"/>
        <v/>
      </c>
      <c r="BB234" t="str">
        <f t="shared" si="227"/>
        <v/>
      </c>
      <c r="BC234" t="str">
        <f t="shared" si="228"/>
        <v/>
      </c>
      <c r="BD234" t="str">
        <f t="shared" si="229"/>
        <v/>
      </c>
      <c r="BE234" t="str">
        <f t="shared" si="230"/>
        <v>Gazdasági matematika I. (215, web)</v>
      </c>
      <c r="BF234" s="2">
        <v>919</v>
      </c>
      <c r="BG234" s="2">
        <v>2</v>
      </c>
      <c r="BH234" s="18">
        <f>VLOOKUP(BF234,segéd!$F$9:$G$41,2,FALSE)</f>
        <v>46284</v>
      </c>
      <c r="BI234" s="2" t="str">
        <f>VLOOKUP(BG234,segéd!$F$1:$G$7,2,FALSE)</f>
        <v>9.45-11.15</v>
      </c>
      <c r="BJ234" t="s">
        <v>8</v>
      </c>
      <c r="BK234" s="20" t="s">
        <v>9</v>
      </c>
      <c r="BL234" t="s">
        <v>191</v>
      </c>
      <c r="BM234" s="2"/>
      <c r="BN234" s="2">
        <v>215</v>
      </c>
      <c r="BO234" s="2" t="s">
        <v>117</v>
      </c>
      <c r="BP234" s="33" t="s">
        <v>601</v>
      </c>
      <c r="BQ234" s="2">
        <f t="shared" si="231"/>
        <v>69</v>
      </c>
      <c r="BR234" s="2" t="str">
        <f>IF(BM234="","",IFERROR(VLOOKUP(BJ234,segéd!T:U,2,FALSE),"x"))</f>
        <v/>
      </c>
      <c r="BS234" s="2">
        <f>IF(BN234="","",IFERROR(VLOOKUP(BJ234,segéd!O:P,2,FALSE),"x"))</f>
        <v>69</v>
      </c>
      <c r="BT234" s="2"/>
      <c r="BU234" s="2"/>
      <c r="BV234" s="2"/>
      <c r="BX234" s="2"/>
      <c r="CN234" s="2">
        <v>53</v>
      </c>
      <c r="CQ234" s="2"/>
      <c r="CR234" s="2"/>
    </row>
    <row r="235" spans="1:116" ht="15" customHeight="1" x14ac:dyDescent="0.3">
      <c r="A235" t="str">
        <f t="shared" si="174"/>
        <v>2019192</v>
      </c>
      <c r="B235" t="str">
        <f t="shared" si="175"/>
        <v>Gazdasági matematika I. - Szabó Tünde (web) 119</v>
      </c>
      <c r="C235" t="str">
        <f t="shared" si="176"/>
        <v>9192</v>
      </c>
      <c r="D235" t="str">
        <f t="shared" si="177"/>
        <v xml:space="preserve">Gazdasági matematika I. - Szabó Tünde (web) </v>
      </c>
      <c r="E235" t="str">
        <f t="shared" si="178"/>
        <v>Szabó Tünde9192</v>
      </c>
      <c r="F235" t="str">
        <f t="shared" si="179"/>
        <v>Gazdasági matematika I. (Bp. 201, web)</v>
      </c>
      <c r="G235" t="str">
        <f t="shared" si="180"/>
        <v>9192</v>
      </c>
      <c r="H235" t="str">
        <f t="shared" si="181"/>
        <v>9192</v>
      </c>
      <c r="I235" t="str">
        <f t="shared" si="182"/>
        <v/>
      </c>
      <c r="J235" t="str">
        <f t="shared" si="183"/>
        <v/>
      </c>
      <c r="K235" t="str">
        <f t="shared" si="184"/>
        <v/>
      </c>
      <c r="L235" t="str">
        <f t="shared" si="185"/>
        <v/>
      </c>
      <c r="M235" t="str">
        <f t="shared" si="186"/>
        <v/>
      </c>
      <c r="N235" t="str">
        <f t="shared" si="187"/>
        <v/>
      </c>
      <c r="O235" t="str">
        <f t="shared" si="188"/>
        <v/>
      </c>
      <c r="P235" t="str">
        <f t="shared" si="189"/>
        <v/>
      </c>
      <c r="Q235" t="str">
        <f t="shared" si="190"/>
        <v/>
      </c>
      <c r="R235" t="str">
        <f t="shared" si="191"/>
        <v/>
      </c>
      <c r="S235" t="str">
        <f t="shared" si="192"/>
        <v/>
      </c>
      <c r="T235" t="str">
        <f t="shared" si="193"/>
        <v/>
      </c>
      <c r="U235" t="str">
        <f t="shared" si="194"/>
        <v/>
      </c>
      <c r="V235" t="str">
        <f t="shared" si="195"/>
        <v/>
      </c>
      <c r="W235" t="str">
        <f t="shared" si="196"/>
        <v/>
      </c>
      <c r="X235" t="str">
        <f t="shared" si="197"/>
        <v/>
      </c>
      <c r="Y235" t="str">
        <f t="shared" si="198"/>
        <v/>
      </c>
      <c r="Z235" t="str">
        <f t="shared" si="199"/>
        <v/>
      </c>
      <c r="AA235" t="str">
        <f t="shared" si="200"/>
        <v>Gazdasági matematika I. (201, web)</v>
      </c>
      <c r="AB235" t="str">
        <f t="shared" si="201"/>
        <v/>
      </c>
      <c r="AC235" t="str">
        <f t="shared" si="202"/>
        <v/>
      </c>
      <c r="AD235" t="str">
        <f t="shared" si="203"/>
        <v/>
      </c>
      <c r="AE235" t="str">
        <f t="shared" si="204"/>
        <v/>
      </c>
      <c r="AF235" t="str">
        <f t="shared" si="205"/>
        <v/>
      </c>
      <c r="AG235" t="str">
        <f t="shared" si="206"/>
        <v/>
      </c>
      <c r="AH235" t="str">
        <f t="shared" si="207"/>
        <v/>
      </c>
      <c r="AI235" t="str">
        <f t="shared" si="208"/>
        <v/>
      </c>
      <c r="AJ235" t="str">
        <f t="shared" si="209"/>
        <v/>
      </c>
      <c r="AK235" t="str">
        <f t="shared" si="210"/>
        <v/>
      </c>
      <c r="AL235" t="str">
        <f t="shared" si="211"/>
        <v/>
      </c>
      <c r="AM235" t="str">
        <f t="shared" si="212"/>
        <v/>
      </c>
      <c r="AN235" t="str">
        <f t="shared" si="213"/>
        <v/>
      </c>
      <c r="AO235" t="str">
        <f t="shared" si="214"/>
        <v/>
      </c>
      <c r="AP235" t="str">
        <f t="shared" si="215"/>
        <v/>
      </c>
      <c r="AQ235" t="str">
        <f t="shared" si="216"/>
        <v/>
      </c>
      <c r="AR235" t="str">
        <f t="shared" si="217"/>
        <v/>
      </c>
      <c r="AS235" t="str">
        <f t="shared" si="218"/>
        <v/>
      </c>
      <c r="AT235" t="str">
        <f t="shared" si="219"/>
        <v/>
      </c>
      <c r="AU235" t="str">
        <f t="shared" si="220"/>
        <v/>
      </c>
      <c r="AV235" t="str">
        <f t="shared" si="221"/>
        <v/>
      </c>
      <c r="AW235" t="str">
        <f t="shared" si="222"/>
        <v/>
      </c>
      <c r="AX235" t="str">
        <f t="shared" si="223"/>
        <v/>
      </c>
      <c r="AY235" t="str">
        <f t="shared" si="224"/>
        <v/>
      </c>
      <c r="AZ235" t="str">
        <f t="shared" si="225"/>
        <v/>
      </c>
      <c r="BA235" t="str">
        <f t="shared" si="226"/>
        <v/>
      </c>
      <c r="BB235" t="str">
        <f t="shared" si="227"/>
        <v/>
      </c>
      <c r="BC235" t="str">
        <f t="shared" si="228"/>
        <v/>
      </c>
      <c r="BD235" t="str">
        <f t="shared" si="229"/>
        <v/>
      </c>
      <c r="BE235" t="str">
        <f t="shared" si="230"/>
        <v>Gazdasági matematika I. (, web)</v>
      </c>
      <c r="BF235" s="2">
        <v>919</v>
      </c>
      <c r="BG235" s="2">
        <v>2</v>
      </c>
      <c r="BH235" s="18">
        <f>VLOOKUP(BF235,segéd!$F$9:$G$41,2,FALSE)</f>
        <v>46284</v>
      </c>
      <c r="BI235" s="2" t="str">
        <f>VLOOKUP(BG235,segéd!$F$1:$G$7,2,FALSE)</f>
        <v>9.45-11.15</v>
      </c>
      <c r="BJ235" t="s">
        <v>8</v>
      </c>
      <c r="BK235" s="20" t="s">
        <v>24</v>
      </c>
      <c r="BL235" t="s">
        <v>194</v>
      </c>
      <c r="BM235" s="2">
        <v>201</v>
      </c>
      <c r="BO235" s="2" t="s">
        <v>117</v>
      </c>
      <c r="BP235" s="33" t="s">
        <v>723</v>
      </c>
      <c r="BQ235" s="2">
        <f t="shared" si="231"/>
        <v>119</v>
      </c>
      <c r="BR235" s="2">
        <f>IF(BM235="","",IFERROR(VLOOKUP(BJ235,segéd!T:U,2,FALSE),"x"))</f>
        <v>119</v>
      </c>
      <c r="BS235" s="2" t="str">
        <f>IF(BN235="","",IFERROR(VLOOKUP(BJ235,segéd!O:P,2,FALSE),"x"))</f>
        <v/>
      </c>
      <c r="BT235" s="2">
        <v>67</v>
      </c>
      <c r="BU235" s="2">
        <v>18</v>
      </c>
      <c r="BV235" s="2"/>
      <c r="BX235" s="2"/>
      <c r="CQ235" s="2"/>
      <c r="CR235" s="2"/>
    </row>
    <row r="236" spans="1:116" ht="15" customHeight="1" x14ac:dyDescent="0.3">
      <c r="A236" t="str">
        <f t="shared" si="174"/>
        <v>9192</v>
      </c>
      <c r="B236" t="str">
        <f t="shared" si="175"/>
        <v xml:space="preserve">Gép- és szerkezeti elemek - Aschenbrenner Jószef (web) </v>
      </c>
      <c r="C236" t="str">
        <f t="shared" si="176"/>
        <v>6019192</v>
      </c>
      <c r="D236" t="str">
        <f t="shared" si="177"/>
        <v>Gép- és szerkezeti elemek - Aschenbrenner Jószef (web) 83</v>
      </c>
      <c r="E236" t="str">
        <f t="shared" si="178"/>
        <v>Aschenbrenner Jószef9192</v>
      </c>
      <c r="F236" t="str">
        <f t="shared" si="179"/>
        <v>Gép- és szerkezeti elemek (Tb. 601, web)</v>
      </c>
      <c r="G236" t="str">
        <f t="shared" si="180"/>
        <v/>
      </c>
      <c r="H236" t="str">
        <f t="shared" si="181"/>
        <v/>
      </c>
      <c r="I236" t="str">
        <f t="shared" si="182"/>
        <v/>
      </c>
      <c r="J236" t="str">
        <f t="shared" si="183"/>
        <v/>
      </c>
      <c r="K236" t="str">
        <f t="shared" si="184"/>
        <v/>
      </c>
      <c r="L236" t="str">
        <f t="shared" si="185"/>
        <v/>
      </c>
      <c r="M236" t="str">
        <f t="shared" si="186"/>
        <v/>
      </c>
      <c r="N236" t="str">
        <f t="shared" si="187"/>
        <v/>
      </c>
      <c r="O236" t="str">
        <f t="shared" si="188"/>
        <v/>
      </c>
      <c r="P236" t="str">
        <f t="shared" si="189"/>
        <v/>
      </c>
      <c r="Q236" t="str">
        <f t="shared" si="190"/>
        <v/>
      </c>
      <c r="R236" t="str">
        <f t="shared" si="191"/>
        <v/>
      </c>
      <c r="S236" t="str">
        <f t="shared" si="192"/>
        <v/>
      </c>
      <c r="T236" t="str">
        <f t="shared" si="193"/>
        <v/>
      </c>
      <c r="U236" t="str">
        <f t="shared" si="194"/>
        <v/>
      </c>
      <c r="V236" t="str">
        <f t="shared" si="195"/>
        <v/>
      </c>
      <c r="W236" t="str">
        <f t="shared" si="196"/>
        <v/>
      </c>
      <c r="X236" t="str">
        <f t="shared" si="197"/>
        <v/>
      </c>
      <c r="Y236" t="str">
        <f t="shared" si="198"/>
        <v/>
      </c>
      <c r="Z236" t="str">
        <f t="shared" si="199"/>
        <v/>
      </c>
      <c r="AA236" t="str">
        <f t="shared" si="200"/>
        <v>Gép- és szerkezeti elemek (, web)</v>
      </c>
      <c r="AB236" t="str">
        <f t="shared" si="201"/>
        <v/>
      </c>
      <c r="AC236" t="str">
        <f t="shared" si="202"/>
        <v/>
      </c>
      <c r="AD236" t="str">
        <f t="shared" si="203"/>
        <v/>
      </c>
      <c r="AE236" t="str">
        <f t="shared" si="204"/>
        <v/>
      </c>
      <c r="AF236" t="str">
        <f t="shared" si="205"/>
        <v/>
      </c>
      <c r="AG236" t="str">
        <f t="shared" si="206"/>
        <v/>
      </c>
      <c r="AH236" t="str">
        <f t="shared" si="207"/>
        <v/>
      </c>
      <c r="AI236" t="str">
        <f t="shared" si="208"/>
        <v/>
      </c>
      <c r="AJ236" t="str">
        <f t="shared" si="209"/>
        <v>9192</v>
      </c>
      <c r="AK236" t="str">
        <f t="shared" si="210"/>
        <v>9192</v>
      </c>
      <c r="AL236" t="str">
        <f t="shared" si="211"/>
        <v>9192</v>
      </c>
      <c r="AM236" t="str">
        <f t="shared" si="212"/>
        <v/>
      </c>
      <c r="AN236" t="str">
        <f t="shared" si="213"/>
        <v/>
      </c>
      <c r="AO236" t="str">
        <f t="shared" si="214"/>
        <v/>
      </c>
      <c r="AP236" t="str">
        <f t="shared" si="215"/>
        <v/>
      </c>
      <c r="AQ236" t="str">
        <f t="shared" si="216"/>
        <v/>
      </c>
      <c r="AR236" t="str">
        <f t="shared" si="217"/>
        <v/>
      </c>
      <c r="AS236" t="str">
        <f t="shared" si="218"/>
        <v/>
      </c>
      <c r="AT236" t="str">
        <f t="shared" si="219"/>
        <v/>
      </c>
      <c r="AU236" t="str">
        <f t="shared" si="220"/>
        <v/>
      </c>
      <c r="AV236" t="str">
        <f t="shared" si="221"/>
        <v/>
      </c>
      <c r="AW236" t="str">
        <f t="shared" si="222"/>
        <v/>
      </c>
      <c r="AX236" t="str">
        <f t="shared" si="223"/>
        <v/>
      </c>
      <c r="AY236" t="str">
        <f t="shared" si="224"/>
        <v/>
      </c>
      <c r="AZ236" t="str">
        <f t="shared" si="225"/>
        <v/>
      </c>
      <c r="BA236" t="str">
        <f t="shared" si="226"/>
        <v/>
      </c>
      <c r="BB236" t="str">
        <f t="shared" si="227"/>
        <v/>
      </c>
      <c r="BC236" t="str">
        <f t="shared" si="228"/>
        <v/>
      </c>
      <c r="BD236" t="str">
        <f t="shared" si="229"/>
        <v/>
      </c>
      <c r="BE236" t="str">
        <f t="shared" si="230"/>
        <v>Gép- és szerkezeti elemek (601, web)</v>
      </c>
      <c r="BF236" s="2">
        <v>919</v>
      </c>
      <c r="BG236" s="2">
        <v>2</v>
      </c>
      <c r="BH236" s="18">
        <f>VLOOKUP(BF236,segéd!$F$9:$G$41,2,FALSE)</f>
        <v>46284</v>
      </c>
      <c r="BI236" s="2" t="str">
        <f>VLOOKUP(BG236,segéd!$F$1:$G$7,2,FALSE)</f>
        <v>9.45-11.15</v>
      </c>
      <c r="BJ236" t="s">
        <v>145</v>
      </c>
      <c r="BK236" s="20" t="s">
        <v>744</v>
      </c>
      <c r="BL236" t="s">
        <v>193</v>
      </c>
      <c r="BM236" s="2"/>
      <c r="BN236" s="2">
        <v>601</v>
      </c>
      <c r="BO236" s="2" t="s">
        <v>117</v>
      </c>
      <c r="BP236" s="33" t="s">
        <v>633</v>
      </c>
      <c r="BQ236" s="2">
        <f t="shared" si="231"/>
        <v>83</v>
      </c>
      <c r="BR236" s="2" t="str">
        <f>IF(BM236="","",IFERROR(VLOOKUP(BJ236,segéd!T:U,2,FALSE),"x"))</f>
        <v/>
      </c>
      <c r="BS236" s="2">
        <f>IF(BN236="","",IFERROR(VLOOKUP(BJ236,segéd!O:P,2,FALSE),"x"))</f>
        <v>83</v>
      </c>
      <c r="BU236" s="2"/>
      <c r="BV236" s="2"/>
      <c r="BX236" s="2"/>
      <c r="CV236" s="2">
        <v>7</v>
      </c>
      <c r="CW236" s="2">
        <v>37</v>
      </c>
      <c r="CX236" s="2">
        <v>56</v>
      </c>
    </row>
    <row r="237" spans="1:116" ht="15" customHeight="1" x14ac:dyDescent="0.3">
      <c r="A237" t="str">
        <f t="shared" si="174"/>
        <v>2179192</v>
      </c>
      <c r="B237" t="str">
        <f t="shared" si="175"/>
        <v>Inbound marketing - Vargáné Bukucs Zsuzsanna (Bp.-ről web) 11</v>
      </c>
      <c r="C237" t="str">
        <f t="shared" si="176"/>
        <v>otthon9192</v>
      </c>
      <c r="D237" t="str">
        <f t="shared" si="177"/>
        <v>Inbound marketing - Vargáné Bukucs Zsuzsanna (Bp.-ről web) 1</v>
      </c>
      <c r="E237" t="str">
        <f t="shared" si="178"/>
        <v>Vargáné Bukucs Zsuzsanna9192</v>
      </c>
      <c r="F237" t="str">
        <f t="shared" si="179"/>
        <v>Inbound marketing (Bp. 217, Bp.-ről web)</v>
      </c>
      <c r="G237" t="str">
        <f t="shared" si="180"/>
        <v/>
      </c>
      <c r="H237" t="str">
        <f t="shared" si="181"/>
        <v/>
      </c>
      <c r="I237" t="str">
        <f t="shared" si="182"/>
        <v/>
      </c>
      <c r="J237" t="str">
        <f t="shared" si="183"/>
        <v/>
      </c>
      <c r="K237" t="str">
        <f t="shared" si="184"/>
        <v/>
      </c>
      <c r="L237" t="str">
        <f t="shared" si="185"/>
        <v/>
      </c>
      <c r="M237" t="str">
        <f t="shared" si="186"/>
        <v/>
      </c>
      <c r="N237" t="str">
        <f t="shared" si="187"/>
        <v/>
      </c>
      <c r="O237" t="str">
        <f t="shared" si="188"/>
        <v/>
      </c>
      <c r="P237" t="str">
        <f t="shared" si="189"/>
        <v/>
      </c>
      <c r="Q237" t="str">
        <f t="shared" si="190"/>
        <v/>
      </c>
      <c r="R237" t="str">
        <f t="shared" si="191"/>
        <v/>
      </c>
      <c r="S237" t="str">
        <f t="shared" si="192"/>
        <v/>
      </c>
      <c r="T237" t="str">
        <f t="shared" si="193"/>
        <v/>
      </c>
      <c r="U237" t="str">
        <f t="shared" si="194"/>
        <v/>
      </c>
      <c r="V237" t="str">
        <f t="shared" si="195"/>
        <v/>
      </c>
      <c r="W237" t="str">
        <f t="shared" si="196"/>
        <v/>
      </c>
      <c r="X237" t="str">
        <f t="shared" si="197"/>
        <v>9192</v>
      </c>
      <c r="Y237" t="str">
        <f t="shared" si="198"/>
        <v/>
      </c>
      <c r="Z237" t="str">
        <f t="shared" si="199"/>
        <v/>
      </c>
      <c r="AA237" t="str">
        <f t="shared" si="200"/>
        <v>Inbound marketing (217, Bp.-ről web)</v>
      </c>
      <c r="AB237" t="str">
        <f t="shared" si="201"/>
        <v/>
      </c>
      <c r="AC237" t="str">
        <f t="shared" si="202"/>
        <v/>
      </c>
      <c r="AD237" t="str">
        <f t="shared" si="203"/>
        <v/>
      </c>
      <c r="AE237" t="str">
        <f t="shared" si="204"/>
        <v/>
      </c>
      <c r="AF237" t="str">
        <f t="shared" si="205"/>
        <v/>
      </c>
      <c r="AG237" t="str">
        <f t="shared" si="206"/>
        <v/>
      </c>
      <c r="AH237" t="str">
        <f t="shared" si="207"/>
        <v/>
      </c>
      <c r="AI237" t="str">
        <f t="shared" si="208"/>
        <v/>
      </c>
      <c r="AJ237" t="str">
        <f t="shared" si="209"/>
        <v/>
      </c>
      <c r="AK237" t="str">
        <f t="shared" si="210"/>
        <v/>
      </c>
      <c r="AL237" t="str">
        <f t="shared" si="211"/>
        <v/>
      </c>
      <c r="AM237" t="str">
        <f t="shared" si="212"/>
        <v/>
      </c>
      <c r="AN237" t="str">
        <f t="shared" si="213"/>
        <v/>
      </c>
      <c r="AO237" t="str">
        <f t="shared" si="214"/>
        <v/>
      </c>
      <c r="AP237" t="str">
        <f t="shared" si="215"/>
        <v/>
      </c>
      <c r="AQ237" t="str">
        <f t="shared" si="216"/>
        <v/>
      </c>
      <c r="AR237" t="str">
        <f t="shared" si="217"/>
        <v>9192</v>
      </c>
      <c r="AS237" t="str">
        <f t="shared" si="218"/>
        <v/>
      </c>
      <c r="AT237" t="str">
        <f t="shared" si="219"/>
        <v/>
      </c>
      <c r="AU237" t="str">
        <f t="shared" si="220"/>
        <v/>
      </c>
      <c r="AV237" t="str">
        <f t="shared" si="221"/>
        <v/>
      </c>
      <c r="AW237" t="str">
        <f t="shared" si="222"/>
        <v/>
      </c>
      <c r="AX237" t="str">
        <f t="shared" si="223"/>
        <v/>
      </c>
      <c r="AY237" t="str">
        <f t="shared" si="224"/>
        <v/>
      </c>
      <c r="AZ237" t="str">
        <f t="shared" si="225"/>
        <v/>
      </c>
      <c r="BA237" t="str">
        <f t="shared" si="226"/>
        <v/>
      </c>
      <c r="BB237" t="str">
        <f t="shared" si="227"/>
        <v/>
      </c>
      <c r="BC237" t="str">
        <f t="shared" si="228"/>
        <v/>
      </c>
      <c r="BD237" t="str">
        <f t="shared" si="229"/>
        <v/>
      </c>
      <c r="BE237" t="str">
        <f t="shared" si="230"/>
        <v>Inbound marketing (otthon, Bp.-ről web)</v>
      </c>
      <c r="BF237" s="2">
        <v>919</v>
      </c>
      <c r="BG237" s="2">
        <v>2</v>
      </c>
      <c r="BH237" s="18">
        <f>VLOOKUP(BF237,segéd!$F$9:$G$41,2,FALSE)</f>
        <v>46284</v>
      </c>
      <c r="BI237" s="2" t="str">
        <f>VLOOKUP(BG237,segéd!$F$1:$G$7,2,FALSE)</f>
        <v>9.45-11.15</v>
      </c>
      <c r="BJ237" t="s">
        <v>384</v>
      </c>
      <c r="BK237" s="20" t="s">
        <v>558</v>
      </c>
      <c r="BL237" t="s">
        <v>192</v>
      </c>
      <c r="BM237" s="2">
        <v>217</v>
      </c>
      <c r="BN237" s="2" t="s">
        <v>424</v>
      </c>
      <c r="BO237" s="2" t="s">
        <v>118</v>
      </c>
      <c r="BP237" s="33" t="s">
        <v>658</v>
      </c>
      <c r="BQ237" s="2">
        <f t="shared" si="231"/>
        <v>12</v>
      </c>
      <c r="BR237" s="2">
        <f>IF(BM237="","",IFERROR(VLOOKUP(BJ237,segéd!T:U,2,FALSE),"x"))</f>
        <v>11</v>
      </c>
      <c r="BS237" s="2">
        <f>IF(BN237="","",IFERROR(VLOOKUP(BJ237,segéd!O:P,2,FALSE),"x"))</f>
        <v>1</v>
      </c>
      <c r="BU237" s="2"/>
      <c r="BV237" s="2"/>
      <c r="BX237" s="2"/>
      <c r="CK237" s="2">
        <v>13</v>
      </c>
      <c r="CQ237" s="2"/>
      <c r="CR237" s="2"/>
      <c r="DD237" s="2">
        <v>2</v>
      </c>
    </row>
    <row r="238" spans="1:116" ht="15" customHeight="1" x14ac:dyDescent="0.3">
      <c r="A238" t="str">
        <f t="shared" si="174"/>
        <v>2149192</v>
      </c>
      <c r="B238" t="str">
        <f t="shared" si="175"/>
        <v>Innováció-menedzsment alapjai - Peredy Zoltán (Bp.-ről web) 9</v>
      </c>
      <c r="C238" t="str">
        <f t="shared" si="176"/>
        <v>6049192</v>
      </c>
      <c r="D238" t="str">
        <f t="shared" si="177"/>
        <v>Innováció-menedzsment alapjai - Peredy Zoltán (Bp.-ről web) 6</v>
      </c>
      <c r="E238" t="str">
        <f t="shared" si="178"/>
        <v>Peredy Zoltán9192</v>
      </c>
      <c r="F238" t="str">
        <f t="shared" si="179"/>
        <v>Innováció-menedzsment alapjai (Bp. 214, Bp.-ről web)</v>
      </c>
      <c r="G238" t="str">
        <f t="shared" si="180"/>
        <v/>
      </c>
      <c r="H238" t="str">
        <f t="shared" si="181"/>
        <v/>
      </c>
      <c r="I238" t="str">
        <f t="shared" si="182"/>
        <v/>
      </c>
      <c r="J238" t="str">
        <f t="shared" si="183"/>
        <v/>
      </c>
      <c r="K238" t="str">
        <f t="shared" si="184"/>
        <v/>
      </c>
      <c r="L238" t="str">
        <f t="shared" si="185"/>
        <v/>
      </c>
      <c r="M238" t="str">
        <f t="shared" si="186"/>
        <v/>
      </c>
      <c r="N238" t="str">
        <f t="shared" si="187"/>
        <v/>
      </c>
      <c r="O238" t="str">
        <f t="shared" si="188"/>
        <v/>
      </c>
      <c r="P238" t="str">
        <f t="shared" si="189"/>
        <v/>
      </c>
      <c r="Q238" t="str">
        <f t="shared" si="190"/>
        <v/>
      </c>
      <c r="R238" t="str">
        <f t="shared" si="191"/>
        <v/>
      </c>
      <c r="S238" t="str">
        <f t="shared" si="192"/>
        <v/>
      </c>
      <c r="T238" t="str">
        <f t="shared" si="193"/>
        <v>9192</v>
      </c>
      <c r="U238" t="str">
        <f t="shared" si="194"/>
        <v/>
      </c>
      <c r="V238" t="str">
        <f t="shared" si="195"/>
        <v/>
      </c>
      <c r="W238" t="str">
        <f t="shared" si="196"/>
        <v/>
      </c>
      <c r="X238" t="str">
        <f t="shared" si="197"/>
        <v/>
      </c>
      <c r="Y238" t="str">
        <f t="shared" si="198"/>
        <v/>
      </c>
      <c r="Z238" t="str">
        <f t="shared" si="199"/>
        <v/>
      </c>
      <c r="AA238" t="str">
        <f t="shared" si="200"/>
        <v>Innováció-menedzsment alapjai (214, Bp.-ről web)</v>
      </c>
      <c r="AB238" t="str">
        <f t="shared" si="201"/>
        <v/>
      </c>
      <c r="AC238" t="str">
        <f t="shared" si="202"/>
        <v/>
      </c>
      <c r="AD238" t="str">
        <f t="shared" si="203"/>
        <v/>
      </c>
      <c r="AE238" t="str">
        <f t="shared" si="204"/>
        <v/>
      </c>
      <c r="AF238" t="str">
        <f t="shared" si="205"/>
        <v/>
      </c>
      <c r="AG238" t="str">
        <f t="shared" si="206"/>
        <v/>
      </c>
      <c r="AH238" t="str">
        <f t="shared" si="207"/>
        <v/>
      </c>
      <c r="AI238" t="str">
        <f t="shared" si="208"/>
        <v/>
      </c>
      <c r="AJ238" t="str">
        <f t="shared" si="209"/>
        <v/>
      </c>
      <c r="AK238" t="str">
        <f t="shared" si="210"/>
        <v/>
      </c>
      <c r="AL238" t="str">
        <f t="shared" si="211"/>
        <v/>
      </c>
      <c r="AM238" t="str">
        <f t="shared" si="212"/>
        <v/>
      </c>
      <c r="AN238" t="str">
        <f t="shared" si="213"/>
        <v>9192</v>
      </c>
      <c r="AO238" t="str">
        <f t="shared" si="214"/>
        <v/>
      </c>
      <c r="AP238" t="str">
        <f t="shared" si="215"/>
        <v/>
      </c>
      <c r="AQ238" t="str">
        <f t="shared" si="216"/>
        <v/>
      </c>
      <c r="AR238" t="str">
        <f t="shared" si="217"/>
        <v/>
      </c>
      <c r="AS238" t="str">
        <f t="shared" si="218"/>
        <v/>
      </c>
      <c r="AT238" t="str">
        <f t="shared" si="219"/>
        <v/>
      </c>
      <c r="AU238" t="str">
        <f t="shared" si="220"/>
        <v/>
      </c>
      <c r="AV238" t="str">
        <f t="shared" si="221"/>
        <v/>
      </c>
      <c r="AW238" t="str">
        <f t="shared" si="222"/>
        <v/>
      </c>
      <c r="AX238" t="str">
        <f t="shared" si="223"/>
        <v/>
      </c>
      <c r="AY238" t="str">
        <f t="shared" si="224"/>
        <v/>
      </c>
      <c r="AZ238" t="str">
        <f t="shared" si="225"/>
        <v/>
      </c>
      <c r="BA238" t="str">
        <f t="shared" si="226"/>
        <v/>
      </c>
      <c r="BB238" t="str">
        <f t="shared" si="227"/>
        <v/>
      </c>
      <c r="BC238" t="str">
        <f t="shared" si="228"/>
        <v/>
      </c>
      <c r="BD238" t="str">
        <f t="shared" si="229"/>
        <v/>
      </c>
      <c r="BE238" t="str">
        <f t="shared" si="230"/>
        <v>Innováció-menedzsment alapjai (604, Bp.-ről web)</v>
      </c>
      <c r="BF238" s="2">
        <v>919</v>
      </c>
      <c r="BG238" s="2">
        <v>2</v>
      </c>
      <c r="BH238" s="18">
        <f>VLOOKUP(BF238,segéd!$F$9:$G$41,2,FALSE)</f>
        <v>46284</v>
      </c>
      <c r="BI238" s="2" t="str">
        <f>VLOOKUP(BG238,segéd!$F$1:$G$7,2,FALSE)</f>
        <v>9.45-11.15</v>
      </c>
      <c r="BJ238" t="s">
        <v>142</v>
      </c>
      <c r="BK238" s="20" t="s">
        <v>141</v>
      </c>
      <c r="BL238" t="s">
        <v>192</v>
      </c>
      <c r="BM238" s="2">
        <v>214</v>
      </c>
      <c r="BN238" s="2">
        <v>604</v>
      </c>
      <c r="BO238" s="2" t="s">
        <v>118</v>
      </c>
      <c r="BP238" s="33" t="s">
        <v>612</v>
      </c>
      <c r="BQ238" s="2">
        <f t="shared" si="231"/>
        <v>15</v>
      </c>
      <c r="BR238" s="2">
        <f>IF(BM238="","",IFERROR(VLOOKUP(BJ238,segéd!T:U,2,FALSE),"x"))</f>
        <v>9</v>
      </c>
      <c r="BS238" s="2">
        <f>IF(BN238="","",IFERROR(VLOOKUP(BJ238,segéd!O:P,2,FALSE),"x"))</f>
        <v>6</v>
      </c>
      <c r="BU238" s="2"/>
      <c r="BV238" s="2"/>
      <c r="BX238" s="2"/>
      <c r="CG238" s="2">
        <v>6</v>
      </c>
      <c r="CZ238" s="2">
        <v>3</v>
      </c>
    </row>
    <row r="239" spans="1:116" ht="15" customHeight="1" x14ac:dyDescent="0.3">
      <c r="A239" t="str">
        <f t="shared" si="174"/>
        <v>9192</v>
      </c>
      <c r="B239" t="str">
        <f t="shared" si="175"/>
        <v xml:space="preserve">Ipari szabályozás - Varga István (web) </v>
      </c>
      <c r="C239" t="str">
        <f t="shared" si="176"/>
        <v>69192</v>
      </c>
      <c r="D239" t="str">
        <f t="shared" si="177"/>
        <v>Ipari szabályozás - Varga István (web) 13</v>
      </c>
      <c r="E239" t="str">
        <f t="shared" si="178"/>
        <v>Varga István9192</v>
      </c>
      <c r="F239" t="str">
        <f t="shared" si="179"/>
        <v>Ipari szabályozás (Tb. 6, web)</v>
      </c>
      <c r="G239" t="str">
        <f t="shared" si="180"/>
        <v/>
      </c>
      <c r="H239" t="str">
        <f t="shared" si="181"/>
        <v/>
      </c>
      <c r="I239" t="str">
        <f t="shared" si="182"/>
        <v/>
      </c>
      <c r="J239" t="str">
        <f t="shared" si="183"/>
        <v/>
      </c>
      <c r="K239" t="str">
        <f t="shared" si="184"/>
        <v/>
      </c>
      <c r="L239" t="str">
        <f t="shared" si="185"/>
        <v/>
      </c>
      <c r="M239" t="str">
        <f t="shared" si="186"/>
        <v/>
      </c>
      <c r="N239" t="str">
        <f t="shared" si="187"/>
        <v/>
      </c>
      <c r="O239" t="str">
        <f t="shared" si="188"/>
        <v/>
      </c>
      <c r="P239" t="str">
        <f t="shared" si="189"/>
        <v/>
      </c>
      <c r="Q239" t="str">
        <f t="shared" si="190"/>
        <v/>
      </c>
      <c r="R239" t="str">
        <f t="shared" si="191"/>
        <v/>
      </c>
      <c r="S239" t="str">
        <f t="shared" si="192"/>
        <v/>
      </c>
      <c r="T239" t="str">
        <f t="shared" si="193"/>
        <v/>
      </c>
      <c r="U239" t="str">
        <f t="shared" si="194"/>
        <v/>
      </c>
      <c r="V239" t="str">
        <f t="shared" si="195"/>
        <v/>
      </c>
      <c r="W239" t="str">
        <f t="shared" si="196"/>
        <v/>
      </c>
      <c r="X239" t="str">
        <f t="shared" si="197"/>
        <v/>
      </c>
      <c r="Y239" t="str">
        <f t="shared" si="198"/>
        <v/>
      </c>
      <c r="Z239" t="str">
        <f t="shared" si="199"/>
        <v/>
      </c>
      <c r="AA239" t="str">
        <f t="shared" si="200"/>
        <v>Ipari szabályozás (, web)</v>
      </c>
      <c r="AB239" t="str">
        <f t="shared" si="201"/>
        <v/>
      </c>
      <c r="AC239" t="str">
        <f t="shared" si="202"/>
        <v/>
      </c>
      <c r="AD239" t="str">
        <f t="shared" si="203"/>
        <v/>
      </c>
      <c r="AE239" t="str">
        <f t="shared" si="204"/>
        <v/>
      </c>
      <c r="AF239" t="str">
        <f t="shared" si="205"/>
        <v/>
      </c>
      <c r="AG239" t="str">
        <f t="shared" si="206"/>
        <v/>
      </c>
      <c r="AH239" t="str">
        <f t="shared" si="207"/>
        <v/>
      </c>
      <c r="AI239" t="str">
        <f t="shared" si="208"/>
        <v/>
      </c>
      <c r="AJ239" t="str">
        <f t="shared" si="209"/>
        <v/>
      </c>
      <c r="AK239" t="str">
        <f t="shared" si="210"/>
        <v/>
      </c>
      <c r="AL239" t="str">
        <f t="shared" si="211"/>
        <v/>
      </c>
      <c r="AM239" t="str">
        <f t="shared" si="212"/>
        <v/>
      </c>
      <c r="AN239" t="str">
        <f t="shared" si="213"/>
        <v/>
      </c>
      <c r="AO239" t="str">
        <f t="shared" si="214"/>
        <v/>
      </c>
      <c r="AP239" t="str">
        <f t="shared" si="215"/>
        <v/>
      </c>
      <c r="AQ239" t="str">
        <f t="shared" si="216"/>
        <v/>
      </c>
      <c r="AR239" t="str">
        <f t="shared" si="217"/>
        <v/>
      </c>
      <c r="AS239" t="str">
        <f t="shared" si="218"/>
        <v/>
      </c>
      <c r="AT239" t="str">
        <f t="shared" si="219"/>
        <v/>
      </c>
      <c r="AU239" t="str">
        <f t="shared" si="220"/>
        <v/>
      </c>
      <c r="AV239" t="str">
        <f t="shared" si="221"/>
        <v/>
      </c>
      <c r="AW239" t="str">
        <f t="shared" si="222"/>
        <v>9192</v>
      </c>
      <c r="AX239" t="str">
        <f t="shared" si="223"/>
        <v/>
      </c>
      <c r="AY239" t="str">
        <f t="shared" si="224"/>
        <v/>
      </c>
      <c r="AZ239" t="str">
        <f t="shared" si="225"/>
        <v/>
      </c>
      <c r="BA239" t="str">
        <f t="shared" si="226"/>
        <v/>
      </c>
      <c r="BB239" t="str">
        <f t="shared" si="227"/>
        <v/>
      </c>
      <c r="BC239" t="str">
        <f t="shared" si="228"/>
        <v/>
      </c>
      <c r="BD239" t="str">
        <f t="shared" si="229"/>
        <v/>
      </c>
      <c r="BE239" t="str">
        <f t="shared" si="230"/>
        <v>Ipari szabályozás (6, web)</v>
      </c>
      <c r="BF239" s="2">
        <v>919</v>
      </c>
      <c r="BG239" s="2">
        <v>2</v>
      </c>
      <c r="BH239" s="18">
        <f>VLOOKUP(BF239,segéd!$F$9:$G$41,2,FALSE)</f>
        <v>46284</v>
      </c>
      <c r="BI239" s="2" t="str">
        <f>VLOOKUP(BG239,segéd!$F$1:$G$7,2,FALSE)</f>
        <v>9.45-11.15</v>
      </c>
      <c r="BJ239" t="s">
        <v>402</v>
      </c>
      <c r="BK239" s="20" t="s">
        <v>278</v>
      </c>
      <c r="BL239" t="s">
        <v>191</v>
      </c>
      <c r="BM239" s="2"/>
      <c r="BN239" s="2">
        <v>6</v>
      </c>
      <c r="BO239" s="2" t="s">
        <v>117</v>
      </c>
      <c r="BP239" s="33" t="s">
        <v>590</v>
      </c>
      <c r="BQ239" s="2">
        <f t="shared" si="231"/>
        <v>13</v>
      </c>
      <c r="BR239" s="2" t="str">
        <f>IF(BM239="","",IFERROR(VLOOKUP(BJ239,segéd!T:U,2,FALSE),"x"))</f>
        <v/>
      </c>
      <c r="BS239" s="2">
        <f>IF(BN239="","",IFERROR(VLOOKUP(BJ239,segéd!O:P,2,FALSE),"x"))</f>
        <v>13</v>
      </c>
      <c r="BU239" s="2"/>
      <c r="BV239" s="2"/>
      <c r="DI239" s="2">
        <v>14</v>
      </c>
    </row>
    <row r="240" spans="1:116" ht="15" customHeight="1" x14ac:dyDescent="0.3">
      <c r="A240" t="str">
        <f t="shared" si="174"/>
        <v>9192</v>
      </c>
      <c r="B240" t="str">
        <f t="shared" si="175"/>
        <v xml:space="preserve">Komplex méréstan - Borbás Lajos (web) </v>
      </c>
      <c r="C240" t="str">
        <f t="shared" si="176"/>
        <v>4049192</v>
      </c>
      <c r="D240" t="str">
        <f t="shared" si="177"/>
        <v>Komplex méréstan - Borbás Lajos (web) 5</v>
      </c>
      <c r="E240" t="str">
        <f t="shared" si="178"/>
        <v>Borbás Lajos9192</v>
      </c>
      <c r="F240" t="str">
        <f t="shared" si="179"/>
        <v>Komplex méréstan (Tb. 404, web)</v>
      </c>
      <c r="G240" t="str">
        <f t="shared" si="180"/>
        <v/>
      </c>
      <c r="H240" t="str">
        <f t="shared" si="181"/>
        <v/>
      </c>
      <c r="I240" t="str">
        <f t="shared" si="182"/>
        <v/>
      </c>
      <c r="J240" t="str">
        <f t="shared" si="183"/>
        <v/>
      </c>
      <c r="K240" t="str">
        <f t="shared" si="184"/>
        <v/>
      </c>
      <c r="L240" t="str">
        <f t="shared" si="185"/>
        <v/>
      </c>
      <c r="M240" t="str">
        <f t="shared" si="186"/>
        <v/>
      </c>
      <c r="N240" t="str">
        <f t="shared" si="187"/>
        <v/>
      </c>
      <c r="O240" t="str">
        <f t="shared" si="188"/>
        <v/>
      </c>
      <c r="P240" t="str">
        <f t="shared" si="189"/>
        <v/>
      </c>
      <c r="Q240" t="str">
        <f t="shared" si="190"/>
        <v/>
      </c>
      <c r="R240" t="str">
        <f t="shared" si="191"/>
        <v/>
      </c>
      <c r="S240" t="str">
        <f t="shared" si="192"/>
        <v/>
      </c>
      <c r="T240" t="str">
        <f t="shared" si="193"/>
        <v/>
      </c>
      <c r="U240" t="str">
        <f t="shared" si="194"/>
        <v/>
      </c>
      <c r="V240" t="str">
        <f t="shared" si="195"/>
        <v/>
      </c>
      <c r="W240" t="str">
        <f t="shared" si="196"/>
        <v/>
      </c>
      <c r="X240" t="str">
        <f t="shared" si="197"/>
        <v/>
      </c>
      <c r="Y240" t="str">
        <f t="shared" si="198"/>
        <v/>
      </c>
      <c r="Z240" t="str">
        <f t="shared" si="199"/>
        <v/>
      </c>
      <c r="AA240" t="str">
        <f t="shared" si="200"/>
        <v>Komplex méréstan (, web)</v>
      </c>
      <c r="AB240" t="str">
        <f t="shared" si="201"/>
        <v/>
      </c>
      <c r="AC240" t="str">
        <f t="shared" si="202"/>
        <v/>
      </c>
      <c r="AD240" t="str">
        <f t="shared" si="203"/>
        <v/>
      </c>
      <c r="AE240" t="str">
        <f t="shared" si="204"/>
        <v/>
      </c>
      <c r="AF240" t="str">
        <f t="shared" si="205"/>
        <v/>
      </c>
      <c r="AG240" t="str">
        <f t="shared" si="206"/>
        <v>9192</v>
      </c>
      <c r="AH240" t="str">
        <f t="shared" si="207"/>
        <v/>
      </c>
      <c r="AI240" t="str">
        <f t="shared" si="208"/>
        <v/>
      </c>
      <c r="AJ240" t="str">
        <f t="shared" si="209"/>
        <v/>
      </c>
      <c r="AK240" t="str">
        <f t="shared" si="210"/>
        <v/>
      </c>
      <c r="AL240" t="str">
        <f t="shared" si="211"/>
        <v/>
      </c>
      <c r="AM240" t="str">
        <f t="shared" si="212"/>
        <v/>
      </c>
      <c r="AN240" t="str">
        <f t="shared" si="213"/>
        <v/>
      </c>
      <c r="AO240" t="str">
        <f t="shared" si="214"/>
        <v/>
      </c>
      <c r="AP240" t="str">
        <f t="shared" si="215"/>
        <v/>
      </c>
      <c r="AQ240" t="str">
        <f t="shared" si="216"/>
        <v/>
      </c>
      <c r="AR240" t="str">
        <f t="shared" si="217"/>
        <v/>
      </c>
      <c r="AS240" t="str">
        <f t="shared" si="218"/>
        <v/>
      </c>
      <c r="AT240" t="str">
        <f t="shared" si="219"/>
        <v/>
      </c>
      <c r="AU240" t="str">
        <f t="shared" si="220"/>
        <v/>
      </c>
      <c r="AV240" t="str">
        <f t="shared" si="221"/>
        <v/>
      </c>
      <c r="AW240" t="str">
        <f t="shared" si="222"/>
        <v/>
      </c>
      <c r="AX240" t="str">
        <f t="shared" si="223"/>
        <v/>
      </c>
      <c r="AY240" t="str">
        <f t="shared" si="224"/>
        <v/>
      </c>
      <c r="AZ240" t="str">
        <f t="shared" si="225"/>
        <v/>
      </c>
      <c r="BA240" t="str">
        <f t="shared" si="226"/>
        <v/>
      </c>
      <c r="BB240" t="str">
        <f t="shared" si="227"/>
        <v/>
      </c>
      <c r="BC240" t="str">
        <f t="shared" si="228"/>
        <v/>
      </c>
      <c r="BD240" t="str">
        <f t="shared" si="229"/>
        <v/>
      </c>
      <c r="BE240" t="str">
        <f t="shared" si="230"/>
        <v>Komplex méréstan (404, web)</v>
      </c>
      <c r="BF240" s="2">
        <v>919</v>
      </c>
      <c r="BG240" s="2">
        <v>2</v>
      </c>
      <c r="BH240" s="18">
        <f>VLOOKUP(BF240,segéd!$F$9:$G$41,2,FALSE)</f>
        <v>46284</v>
      </c>
      <c r="BI240" s="2" t="str">
        <f>VLOOKUP(BG240,segéd!$F$1:$G$7,2,FALSE)</f>
        <v>9.45-11.15</v>
      </c>
      <c r="BJ240" t="s">
        <v>152</v>
      </c>
      <c r="BK240" s="20" t="s">
        <v>47</v>
      </c>
      <c r="BL240" t="s">
        <v>190</v>
      </c>
      <c r="BM240" s="2"/>
      <c r="BN240" s="2">
        <v>404</v>
      </c>
      <c r="BO240" s="2" t="s">
        <v>117</v>
      </c>
      <c r="BP240" s="33" t="s">
        <v>659</v>
      </c>
      <c r="BQ240" s="2">
        <f t="shared" si="231"/>
        <v>5</v>
      </c>
      <c r="BR240" s="2" t="str">
        <f>IF(BM240="","",IFERROR(VLOOKUP(BJ240,segéd!T:U,2,FALSE),"x"))</f>
        <v/>
      </c>
      <c r="BS240" s="2">
        <f>IF(BN240="","",IFERROR(VLOOKUP(BJ240,segéd!O:P,2,FALSE),"x"))</f>
        <v>5</v>
      </c>
      <c r="BU240" s="2"/>
      <c r="BV240" s="2"/>
      <c r="CS240" s="2">
        <v>6</v>
      </c>
    </row>
    <row r="241" spans="1:114" ht="15" customHeight="1" x14ac:dyDescent="0.3">
      <c r="A241" t="str">
        <f t="shared" si="174"/>
        <v>2059192</v>
      </c>
      <c r="B241" t="str">
        <f t="shared" si="175"/>
        <v>Közgazdaságtan - Barócsi Zoltán (Bp.-ről web) 11</v>
      </c>
      <c r="C241" t="str">
        <f t="shared" si="176"/>
        <v>4019192</v>
      </c>
      <c r="D241" t="str">
        <f t="shared" si="177"/>
        <v>Közgazdaságtan - Barócsi Zoltán (Bp.-ről web) 7</v>
      </c>
      <c r="E241" t="str">
        <f t="shared" si="178"/>
        <v>Barócsi Zoltán9192</v>
      </c>
      <c r="F241" t="str">
        <f t="shared" si="179"/>
        <v>Közgazdaságtan (Bp. 205, Bp.-ről web)</v>
      </c>
      <c r="G241" t="str">
        <f t="shared" si="180"/>
        <v/>
      </c>
      <c r="H241" t="str">
        <f t="shared" si="181"/>
        <v/>
      </c>
      <c r="I241" t="str">
        <f t="shared" si="182"/>
        <v>9192</v>
      </c>
      <c r="J241" t="str">
        <f t="shared" si="183"/>
        <v/>
      </c>
      <c r="K241" t="str">
        <f t="shared" si="184"/>
        <v/>
      </c>
      <c r="L241" t="str">
        <f t="shared" si="185"/>
        <v/>
      </c>
      <c r="M241" t="str">
        <f t="shared" si="186"/>
        <v/>
      </c>
      <c r="N241" t="str">
        <f t="shared" si="187"/>
        <v/>
      </c>
      <c r="O241" t="str">
        <f t="shared" si="188"/>
        <v/>
      </c>
      <c r="P241" t="str">
        <f t="shared" si="189"/>
        <v/>
      </c>
      <c r="Q241" t="str">
        <f t="shared" si="190"/>
        <v/>
      </c>
      <c r="R241" t="str">
        <f t="shared" si="191"/>
        <v/>
      </c>
      <c r="S241" t="str">
        <f t="shared" si="192"/>
        <v/>
      </c>
      <c r="T241" t="str">
        <f t="shared" si="193"/>
        <v/>
      </c>
      <c r="U241" t="str">
        <f t="shared" si="194"/>
        <v/>
      </c>
      <c r="V241" t="str">
        <f t="shared" si="195"/>
        <v/>
      </c>
      <c r="W241" t="str">
        <f t="shared" si="196"/>
        <v/>
      </c>
      <c r="X241" t="str">
        <f t="shared" si="197"/>
        <v/>
      </c>
      <c r="Y241" t="str">
        <f t="shared" si="198"/>
        <v/>
      </c>
      <c r="Z241" t="str">
        <f t="shared" si="199"/>
        <v/>
      </c>
      <c r="AA241" t="str">
        <f t="shared" si="200"/>
        <v>Közgazdaságtan (205, Bp.-ről web)</v>
      </c>
      <c r="AB241" t="str">
        <f t="shared" si="201"/>
        <v/>
      </c>
      <c r="AC241" t="str">
        <f t="shared" si="202"/>
        <v>9192</v>
      </c>
      <c r="AD241" t="str">
        <f t="shared" si="203"/>
        <v/>
      </c>
      <c r="AE241" t="str">
        <f t="shared" si="204"/>
        <v/>
      </c>
      <c r="AF241" t="str">
        <f t="shared" si="205"/>
        <v/>
      </c>
      <c r="AG241" t="str">
        <f t="shared" si="206"/>
        <v/>
      </c>
      <c r="AH241" t="str">
        <f t="shared" si="207"/>
        <v/>
      </c>
      <c r="AI241" t="str">
        <f t="shared" si="208"/>
        <v/>
      </c>
      <c r="AJ241" t="str">
        <f t="shared" si="209"/>
        <v/>
      </c>
      <c r="AK241" t="str">
        <f t="shared" si="210"/>
        <v/>
      </c>
      <c r="AL241" t="str">
        <f t="shared" si="211"/>
        <v/>
      </c>
      <c r="AM241" t="str">
        <f t="shared" si="212"/>
        <v/>
      </c>
      <c r="AN241" t="str">
        <f t="shared" si="213"/>
        <v/>
      </c>
      <c r="AO241" t="str">
        <f t="shared" si="214"/>
        <v/>
      </c>
      <c r="AP241" t="str">
        <f t="shared" si="215"/>
        <v/>
      </c>
      <c r="AQ241" t="str">
        <f t="shared" si="216"/>
        <v/>
      </c>
      <c r="AR241" t="str">
        <f t="shared" si="217"/>
        <v/>
      </c>
      <c r="AS241" t="str">
        <f t="shared" si="218"/>
        <v/>
      </c>
      <c r="AT241" t="str">
        <f t="shared" si="219"/>
        <v/>
      </c>
      <c r="AU241" t="str">
        <f t="shared" si="220"/>
        <v/>
      </c>
      <c r="AV241" t="str">
        <f t="shared" si="221"/>
        <v/>
      </c>
      <c r="AW241" t="str">
        <f t="shared" si="222"/>
        <v/>
      </c>
      <c r="AX241" t="str">
        <f t="shared" si="223"/>
        <v/>
      </c>
      <c r="AY241" t="str">
        <f t="shared" si="224"/>
        <v/>
      </c>
      <c r="AZ241" t="str">
        <f t="shared" si="225"/>
        <v/>
      </c>
      <c r="BA241" t="str">
        <f t="shared" si="226"/>
        <v/>
      </c>
      <c r="BB241" t="str">
        <f t="shared" si="227"/>
        <v/>
      </c>
      <c r="BC241" t="str">
        <f t="shared" si="228"/>
        <v/>
      </c>
      <c r="BD241" t="str">
        <f t="shared" si="229"/>
        <v/>
      </c>
      <c r="BE241" t="str">
        <f t="shared" si="230"/>
        <v>Közgazdaságtan (401, Bp.-ről web)</v>
      </c>
      <c r="BF241" s="2">
        <v>919</v>
      </c>
      <c r="BG241" s="2">
        <v>2</v>
      </c>
      <c r="BH241" s="18">
        <f>VLOOKUP(BF241,segéd!$F$9:$G$41,2,FALSE)</f>
        <v>46284</v>
      </c>
      <c r="BI241" s="2" t="str">
        <f>VLOOKUP(BG241,segéd!$F$1:$G$7,2,FALSE)</f>
        <v>9.45-11.15</v>
      </c>
      <c r="BJ241" t="s">
        <v>101</v>
      </c>
      <c r="BK241" s="20" t="s">
        <v>35</v>
      </c>
      <c r="BL241" t="s">
        <v>511</v>
      </c>
      <c r="BM241" s="2">
        <v>205</v>
      </c>
      <c r="BN241" s="2">
        <v>401</v>
      </c>
      <c r="BO241" s="2" t="s">
        <v>118</v>
      </c>
      <c r="BP241" s="33" t="s">
        <v>634</v>
      </c>
      <c r="BQ241" s="2">
        <f t="shared" si="231"/>
        <v>18</v>
      </c>
      <c r="BR241" s="2">
        <f>IF(BM241="","",IFERROR(VLOOKUP(BJ241,segéd!T:U,2,FALSE),"x"))</f>
        <v>11</v>
      </c>
      <c r="BS241" s="2">
        <f>IF(BN241="","",IFERROR(VLOOKUP(BJ241,segéd!O:P,2,FALSE),"x"))</f>
        <v>7</v>
      </c>
      <c r="BT241" s="2"/>
      <c r="BU241" s="2"/>
      <c r="BV241" s="2">
        <v>9</v>
      </c>
      <c r="BX241" s="2"/>
      <c r="CO241" s="2">
        <v>6</v>
      </c>
      <c r="CQ241" s="2"/>
      <c r="CR241" s="2"/>
    </row>
    <row r="242" spans="1:114" ht="15" customHeight="1" x14ac:dyDescent="0.3">
      <c r="A242" t="str">
        <f t="shared" si="174"/>
        <v>9192</v>
      </c>
      <c r="B242" t="str">
        <f t="shared" si="175"/>
        <v xml:space="preserve">Matematika I. - Brunner Zsuzsanna (web) </v>
      </c>
      <c r="C242" t="str">
        <f t="shared" si="176"/>
        <v>5019192</v>
      </c>
      <c r="D242" t="str">
        <f t="shared" si="177"/>
        <v>Matematika I. - Brunner Zsuzsanna (web) 154</v>
      </c>
      <c r="E242" t="str">
        <f t="shared" si="178"/>
        <v>Brunner Zsuzsanna9192</v>
      </c>
      <c r="F242" t="str">
        <f t="shared" si="179"/>
        <v>Matematika I. (Tb. 501, web)</v>
      </c>
      <c r="G242" t="str">
        <f t="shared" si="180"/>
        <v/>
      </c>
      <c r="H242" t="str">
        <f t="shared" si="181"/>
        <v/>
      </c>
      <c r="I242" t="str">
        <f t="shared" si="182"/>
        <v/>
      </c>
      <c r="J242" t="str">
        <f t="shared" si="183"/>
        <v/>
      </c>
      <c r="K242" t="str">
        <f t="shared" si="184"/>
        <v/>
      </c>
      <c r="L242" t="str">
        <f t="shared" si="185"/>
        <v/>
      </c>
      <c r="M242" t="str">
        <f t="shared" si="186"/>
        <v/>
      </c>
      <c r="N242" t="str">
        <f t="shared" si="187"/>
        <v/>
      </c>
      <c r="O242" t="str">
        <f t="shared" si="188"/>
        <v/>
      </c>
      <c r="P242" t="str">
        <f t="shared" si="189"/>
        <v/>
      </c>
      <c r="Q242" t="str">
        <f t="shared" si="190"/>
        <v/>
      </c>
      <c r="R242" t="str">
        <f t="shared" si="191"/>
        <v/>
      </c>
      <c r="S242" t="str">
        <f t="shared" si="192"/>
        <v/>
      </c>
      <c r="T242" t="str">
        <f t="shared" si="193"/>
        <v/>
      </c>
      <c r="U242" t="str">
        <f t="shared" si="194"/>
        <v/>
      </c>
      <c r="V242" t="str">
        <f t="shared" si="195"/>
        <v/>
      </c>
      <c r="W242" t="str">
        <f t="shared" si="196"/>
        <v/>
      </c>
      <c r="X242" t="str">
        <f t="shared" si="197"/>
        <v/>
      </c>
      <c r="Y242" t="str">
        <f t="shared" si="198"/>
        <v/>
      </c>
      <c r="Z242" t="str">
        <f t="shared" si="199"/>
        <v/>
      </c>
      <c r="AA242" t="str">
        <f t="shared" si="200"/>
        <v>Matematika I. (, web)</v>
      </c>
      <c r="AB242" t="str">
        <f t="shared" si="201"/>
        <v/>
      </c>
      <c r="AC242" t="str">
        <f t="shared" si="202"/>
        <v/>
      </c>
      <c r="AD242" t="str">
        <f t="shared" si="203"/>
        <v>9192</v>
      </c>
      <c r="AE242" t="str">
        <f t="shared" si="204"/>
        <v>9192</v>
      </c>
      <c r="AF242" t="str">
        <f t="shared" si="205"/>
        <v>9192</v>
      </c>
      <c r="AG242" t="str">
        <f t="shared" si="206"/>
        <v/>
      </c>
      <c r="AH242" t="str">
        <f t="shared" si="207"/>
        <v/>
      </c>
      <c r="AI242" t="str">
        <f t="shared" si="208"/>
        <v/>
      </c>
      <c r="AJ242" t="str">
        <f t="shared" si="209"/>
        <v/>
      </c>
      <c r="AK242" t="str">
        <f t="shared" si="210"/>
        <v/>
      </c>
      <c r="AL242" t="str">
        <f t="shared" si="211"/>
        <v/>
      </c>
      <c r="AM242" t="str">
        <f t="shared" si="212"/>
        <v/>
      </c>
      <c r="AN242" t="str">
        <f t="shared" si="213"/>
        <v/>
      </c>
      <c r="AO242" t="str">
        <f t="shared" si="214"/>
        <v/>
      </c>
      <c r="AP242" t="str">
        <f t="shared" si="215"/>
        <v/>
      </c>
      <c r="AQ242" t="str">
        <f t="shared" si="216"/>
        <v/>
      </c>
      <c r="AR242" t="str">
        <f t="shared" si="217"/>
        <v/>
      </c>
      <c r="AS242" t="str">
        <f t="shared" si="218"/>
        <v/>
      </c>
      <c r="AT242" t="str">
        <f t="shared" si="219"/>
        <v/>
      </c>
      <c r="AU242" t="str">
        <f t="shared" si="220"/>
        <v/>
      </c>
      <c r="AV242" t="str">
        <f t="shared" si="221"/>
        <v/>
      </c>
      <c r="AW242" t="str">
        <f t="shared" si="222"/>
        <v/>
      </c>
      <c r="AX242" t="str">
        <f t="shared" si="223"/>
        <v/>
      </c>
      <c r="AY242" t="str">
        <f t="shared" si="224"/>
        <v/>
      </c>
      <c r="AZ242" t="str">
        <f t="shared" si="225"/>
        <v/>
      </c>
      <c r="BA242" t="str">
        <f t="shared" si="226"/>
        <v/>
      </c>
      <c r="BB242" t="str">
        <f t="shared" si="227"/>
        <v/>
      </c>
      <c r="BC242" t="str">
        <f t="shared" si="228"/>
        <v/>
      </c>
      <c r="BD242" t="str">
        <f t="shared" si="229"/>
        <v/>
      </c>
      <c r="BE242" t="str">
        <f t="shared" si="230"/>
        <v>Matematika I. (501, web)</v>
      </c>
      <c r="BF242" s="2">
        <v>919</v>
      </c>
      <c r="BG242" s="2">
        <v>2</v>
      </c>
      <c r="BH242" s="18">
        <f>VLOOKUP(BF242,segéd!$F$9:$G$41,2,FALSE)</f>
        <v>46284</v>
      </c>
      <c r="BI242" s="2" t="str">
        <f>VLOOKUP(BG242,segéd!$F$1:$G$7,2,FALSE)</f>
        <v>9.45-11.15</v>
      </c>
      <c r="BJ242" t="s">
        <v>106</v>
      </c>
      <c r="BK242" s="20" t="s">
        <v>27</v>
      </c>
      <c r="BL242" t="s">
        <v>193</v>
      </c>
      <c r="BM242" s="2"/>
      <c r="BN242" s="2">
        <v>501</v>
      </c>
      <c r="BO242" s="2" t="s">
        <v>117</v>
      </c>
      <c r="BP242" s="33" t="s">
        <v>638</v>
      </c>
      <c r="BQ242" s="2">
        <f t="shared" si="231"/>
        <v>154</v>
      </c>
      <c r="BR242" s="2" t="str">
        <f>IF(BM242="","",IFERROR(VLOOKUP(BJ242,segéd!T:U,2,FALSE),"x"))</f>
        <v/>
      </c>
      <c r="BS242" s="2">
        <f>IF(BN242="","",IFERROR(VLOOKUP(BJ242,segéd!O:P,2,FALSE),"x"))</f>
        <v>154</v>
      </c>
      <c r="BT242" s="2"/>
      <c r="BU242" s="2"/>
      <c r="BV242" s="2"/>
      <c r="BX242" s="2"/>
      <c r="CP242" s="2">
        <v>8</v>
      </c>
      <c r="CQ242" s="2">
        <v>74</v>
      </c>
      <c r="CR242" s="2">
        <v>48</v>
      </c>
    </row>
    <row r="243" spans="1:114" ht="15" customHeight="1" x14ac:dyDescent="0.3">
      <c r="A243" t="str">
        <f t="shared" si="174"/>
        <v>9192</v>
      </c>
      <c r="B243" t="str">
        <f t="shared" si="175"/>
        <v xml:space="preserve">Minőségmenedzsment I. - Szabó Veronika Anna (web) </v>
      </c>
      <c r="C243" t="str">
        <f t="shared" si="176"/>
        <v>2179192</v>
      </c>
      <c r="D243" t="str">
        <f t="shared" si="177"/>
        <v>Minőségmenedzsment I. - Szabó Veronika Anna (web) 12</v>
      </c>
      <c r="E243" t="str">
        <f t="shared" si="178"/>
        <v>Szabó Veronika Anna9192</v>
      </c>
      <c r="F243" t="str">
        <f t="shared" si="179"/>
        <v>Minőségmenedzsment I. (Tb. 217, web)</v>
      </c>
      <c r="G243" t="str">
        <f t="shared" si="180"/>
        <v/>
      </c>
      <c r="H243" t="str">
        <f t="shared" si="181"/>
        <v/>
      </c>
      <c r="I243" t="str">
        <f t="shared" si="182"/>
        <v/>
      </c>
      <c r="J243" t="str">
        <f t="shared" si="183"/>
        <v/>
      </c>
      <c r="K243" t="str">
        <f t="shared" si="184"/>
        <v/>
      </c>
      <c r="L243" t="str">
        <f t="shared" si="185"/>
        <v/>
      </c>
      <c r="M243" t="str">
        <f t="shared" si="186"/>
        <v/>
      </c>
      <c r="N243" t="str">
        <f t="shared" si="187"/>
        <v/>
      </c>
      <c r="O243" t="str">
        <f t="shared" si="188"/>
        <v/>
      </c>
      <c r="P243" t="str">
        <f t="shared" si="189"/>
        <v/>
      </c>
      <c r="Q243" t="str">
        <f t="shared" si="190"/>
        <v/>
      </c>
      <c r="R243" t="str">
        <f t="shared" si="191"/>
        <v/>
      </c>
      <c r="S243" t="str">
        <f t="shared" si="192"/>
        <v/>
      </c>
      <c r="T243" t="str">
        <f t="shared" si="193"/>
        <v/>
      </c>
      <c r="U243" t="str">
        <f t="shared" si="194"/>
        <v/>
      </c>
      <c r="V243" t="str">
        <f t="shared" si="195"/>
        <v/>
      </c>
      <c r="W243" t="str">
        <f t="shared" si="196"/>
        <v/>
      </c>
      <c r="X243" t="str">
        <f t="shared" si="197"/>
        <v/>
      </c>
      <c r="Y243" t="str">
        <f t="shared" si="198"/>
        <v/>
      </c>
      <c r="Z243" t="str">
        <f t="shared" si="199"/>
        <v/>
      </c>
      <c r="AA243" t="str">
        <f t="shared" si="200"/>
        <v>Minőségmenedzsment I. (, web)</v>
      </c>
      <c r="AB243" t="str">
        <f t="shared" si="201"/>
        <v/>
      </c>
      <c r="AC243" t="str">
        <f t="shared" si="202"/>
        <v/>
      </c>
      <c r="AD243" t="str">
        <f t="shared" si="203"/>
        <v/>
      </c>
      <c r="AE243" t="str">
        <f t="shared" si="204"/>
        <v/>
      </c>
      <c r="AF243" t="str">
        <f t="shared" si="205"/>
        <v/>
      </c>
      <c r="AG243" t="str">
        <f t="shared" si="206"/>
        <v/>
      </c>
      <c r="AH243" t="str">
        <f t="shared" si="207"/>
        <v/>
      </c>
      <c r="AI243" t="str">
        <f t="shared" si="208"/>
        <v/>
      </c>
      <c r="AJ243" t="str">
        <f t="shared" si="209"/>
        <v/>
      </c>
      <c r="AK243" t="str">
        <f t="shared" si="210"/>
        <v/>
      </c>
      <c r="AL243" t="str">
        <f t="shared" si="211"/>
        <v/>
      </c>
      <c r="AM243" t="str">
        <f t="shared" si="212"/>
        <v/>
      </c>
      <c r="AN243" t="str">
        <f t="shared" si="213"/>
        <v/>
      </c>
      <c r="AO243" t="str">
        <f t="shared" si="214"/>
        <v/>
      </c>
      <c r="AP243" t="str">
        <f t="shared" si="215"/>
        <v/>
      </c>
      <c r="AQ243" t="str">
        <f t="shared" si="216"/>
        <v/>
      </c>
      <c r="AR243" t="str">
        <f t="shared" si="217"/>
        <v/>
      </c>
      <c r="AS243" t="str">
        <f t="shared" si="218"/>
        <v/>
      </c>
      <c r="AT243" t="str">
        <f t="shared" si="219"/>
        <v/>
      </c>
      <c r="AU243" t="str">
        <f t="shared" si="220"/>
        <v/>
      </c>
      <c r="AV243" t="str">
        <f t="shared" si="221"/>
        <v>9192</v>
      </c>
      <c r="AW243" t="str">
        <f t="shared" si="222"/>
        <v/>
      </c>
      <c r="AX243" t="str">
        <f t="shared" si="223"/>
        <v/>
      </c>
      <c r="AY243" t="str">
        <f t="shared" si="224"/>
        <v/>
      </c>
      <c r="AZ243" t="str">
        <f t="shared" si="225"/>
        <v/>
      </c>
      <c r="BA243" t="str">
        <f t="shared" si="226"/>
        <v/>
      </c>
      <c r="BB243" t="str">
        <f t="shared" si="227"/>
        <v/>
      </c>
      <c r="BC243" t="str">
        <f t="shared" si="228"/>
        <v/>
      </c>
      <c r="BD243" t="str">
        <f t="shared" si="229"/>
        <v/>
      </c>
      <c r="BE243" t="str">
        <f t="shared" si="230"/>
        <v>Minőségmenedzsment I. (217, web)</v>
      </c>
      <c r="BF243" s="2">
        <v>919</v>
      </c>
      <c r="BG243" s="2">
        <v>2</v>
      </c>
      <c r="BH243" s="18">
        <f>VLOOKUP(BF243,segéd!$F$9:$G$41,2,FALSE)</f>
        <v>46284</v>
      </c>
      <c r="BI243" s="2" t="str">
        <f>VLOOKUP(BG243,segéd!$F$1:$G$7,2,FALSE)</f>
        <v>9.45-11.15</v>
      </c>
      <c r="BJ243" t="s">
        <v>400</v>
      </c>
      <c r="BK243" s="20" t="s">
        <v>539</v>
      </c>
      <c r="BL243" t="s">
        <v>191</v>
      </c>
      <c r="BM243" s="2"/>
      <c r="BN243" s="2">
        <v>217</v>
      </c>
      <c r="BO243" s="2" t="s">
        <v>117</v>
      </c>
      <c r="BP243" s="33" t="s">
        <v>625</v>
      </c>
      <c r="BQ243" s="2">
        <f t="shared" si="231"/>
        <v>12</v>
      </c>
      <c r="BR243" s="2" t="str">
        <f>IF(BM243="","",IFERROR(VLOOKUP(BJ243,segéd!T:U,2,FALSE),"x"))</f>
        <v/>
      </c>
      <c r="BS243" s="2">
        <f>IF(BN243="","",IFERROR(VLOOKUP(BJ243,segéd!O:P,2,FALSE),"x"))</f>
        <v>12</v>
      </c>
      <c r="BU243" s="2"/>
      <c r="BV243" s="2"/>
      <c r="DH243" s="2">
        <v>13</v>
      </c>
    </row>
    <row r="244" spans="1:114" ht="15" customHeight="1" x14ac:dyDescent="0.3">
      <c r="A244" t="str">
        <f t="shared" si="174"/>
        <v>2099192</v>
      </c>
      <c r="B244" t="str">
        <f t="shared" si="175"/>
        <v>Modern közg. és piacelm. - Sárkány Péter (web) 31</v>
      </c>
      <c r="C244" t="str">
        <f t="shared" si="176"/>
        <v>9192</v>
      </c>
      <c r="D244" t="str">
        <f t="shared" si="177"/>
        <v xml:space="preserve">Modern közg. és piacelm. - Sárkány Péter (web) </v>
      </c>
      <c r="E244" t="str">
        <f t="shared" si="178"/>
        <v>Sárkány Péter9192</v>
      </c>
      <c r="F244" t="str">
        <f t="shared" si="179"/>
        <v>Modern közg. és piacelm. (Bp. 209, web)</v>
      </c>
      <c r="G244" t="str">
        <f t="shared" si="180"/>
        <v/>
      </c>
      <c r="H244" t="str">
        <f t="shared" si="181"/>
        <v/>
      </c>
      <c r="I244" t="str">
        <f t="shared" si="182"/>
        <v/>
      </c>
      <c r="J244" t="str">
        <f t="shared" si="183"/>
        <v>9192</v>
      </c>
      <c r="K244" t="str">
        <f t="shared" si="184"/>
        <v>9192</v>
      </c>
      <c r="L244" t="str">
        <f t="shared" si="185"/>
        <v/>
      </c>
      <c r="M244" t="str">
        <f t="shared" si="186"/>
        <v/>
      </c>
      <c r="N244" t="str">
        <f t="shared" si="187"/>
        <v/>
      </c>
      <c r="O244" t="str">
        <f t="shared" si="188"/>
        <v/>
      </c>
      <c r="P244" t="str">
        <f t="shared" si="189"/>
        <v/>
      </c>
      <c r="Q244" t="str">
        <f t="shared" si="190"/>
        <v>9192</v>
      </c>
      <c r="R244" t="str">
        <f t="shared" si="191"/>
        <v/>
      </c>
      <c r="S244" t="str">
        <f t="shared" si="192"/>
        <v/>
      </c>
      <c r="T244" t="str">
        <f t="shared" si="193"/>
        <v/>
      </c>
      <c r="U244" t="str">
        <f t="shared" si="194"/>
        <v/>
      </c>
      <c r="V244" t="str">
        <f t="shared" si="195"/>
        <v/>
      </c>
      <c r="W244" t="str">
        <f t="shared" si="196"/>
        <v/>
      </c>
      <c r="X244" t="str">
        <f t="shared" si="197"/>
        <v/>
      </c>
      <c r="Y244" t="str">
        <f t="shared" si="198"/>
        <v/>
      </c>
      <c r="Z244" t="str">
        <f t="shared" si="199"/>
        <v/>
      </c>
      <c r="AA244" t="str">
        <f t="shared" si="200"/>
        <v>Modern közg. és piacelm. (209, web)</v>
      </c>
      <c r="AB244" t="str">
        <f t="shared" si="201"/>
        <v/>
      </c>
      <c r="AC244" t="str">
        <f t="shared" si="202"/>
        <v/>
      </c>
      <c r="AD244" t="str">
        <f t="shared" si="203"/>
        <v/>
      </c>
      <c r="AE244" t="str">
        <f t="shared" si="204"/>
        <v/>
      </c>
      <c r="AF244" t="str">
        <f t="shared" si="205"/>
        <v/>
      </c>
      <c r="AG244" t="str">
        <f t="shared" si="206"/>
        <v/>
      </c>
      <c r="AH244" t="str">
        <f t="shared" si="207"/>
        <v/>
      </c>
      <c r="AI244" t="str">
        <f t="shared" si="208"/>
        <v/>
      </c>
      <c r="AJ244" t="str">
        <f t="shared" si="209"/>
        <v/>
      </c>
      <c r="AK244" t="str">
        <f t="shared" si="210"/>
        <v/>
      </c>
      <c r="AL244" t="str">
        <f t="shared" si="211"/>
        <v/>
      </c>
      <c r="AM244" t="str">
        <f t="shared" si="212"/>
        <v/>
      </c>
      <c r="AN244" t="str">
        <f t="shared" si="213"/>
        <v/>
      </c>
      <c r="AO244" t="str">
        <f t="shared" si="214"/>
        <v/>
      </c>
      <c r="AP244" t="str">
        <f t="shared" si="215"/>
        <v/>
      </c>
      <c r="AQ244" t="str">
        <f t="shared" si="216"/>
        <v/>
      </c>
      <c r="AR244" t="str">
        <f t="shared" si="217"/>
        <v/>
      </c>
      <c r="AS244" t="str">
        <f t="shared" si="218"/>
        <v/>
      </c>
      <c r="AT244" t="str">
        <f t="shared" si="219"/>
        <v/>
      </c>
      <c r="AU244" t="str">
        <f t="shared" si="220"/>
        <v/>
      </c>
      <c r="AV244" t="str">
        <f t="shared" si="221"/>
        <v/>
      </c>
      <c r="AW244" t="str">
        <f t="shared" si="222"/>
        <v/>
      </c>
      <c r="AX244" t="str">
        <f t="shared" si="223"/>
        <v/>
      </c>
      <c r="AY244" t="str">
        <f t="shared" si="224"/>
        <v/>
      </c>
      <c r="AZ244" t="str">
        <f t="shared" si="225"/>
        <v/>
      </c>
      <c r="BA244" t="str">
        <f t="shared" si="226"/>
        <v/>
      </c>
      <c r="BB244" t="str">
        <f t="shared" si="227"/>
        <v/>
      </c>
      <c r="BC244" t="str">
        <f t="shared" si="228"/>
        <v/>
      </c>
      <c r="BD244" t="str">
        <f t="shared" si="229"/>
        <v/>
      </c>
      <c r="BE244" t="str">
        <f t="shared" si="230"/>
        <v>Modern közg. és piacelm. (, web)</v>
      </c>
      <c r="BF244" s="2">
        <v>919</v>
      </c>
      <c r="BG244" s="2">
        <v>2</v>
      </c>
      <c r="BH244" s="18">
        <f>VLOOKUP(BF244,segéd!$F$9:$G$41,2,FALSE)</f>
        <v>46284</v>
      </c>
      <c r="BI244" s="2" t="str">
        <f>VLOOKUP(BG244,segéd!$F$1:$G$7,2,FALSE)</f>
        <v>9.45-11.15</v>
      </c>
      <c r="BJ244" t="s">
        <v>90</v>
      </c>
      <c r="BK244" s="20" t="s">
        <v>23</v>
      </c>
      <c r="BL244" t="s">
        <v>206</v>
      </c>
      <c r="BM244" s="2">
        <v>209</v>
      </c>
      <c r="BO244" s="2" t="s">
        <v>117</v>
      </c>
      <c r="BP244" s="33" t="s">
        <v>660</v>
      </c>
      <c r="BQ244" s="2">
        <f t="shared" si="231"/>
        <v>31</v>
      </c>
      <c r="BR244" s="2">
        <f>IF(BM244="","",IFERROR(VLOOKUP(BJ244,segéd!T:U,2,FALSE),"x"))</f>
        <v>31</v>
      </c>
      <c r="BS244" s="2" t="str">
        <f>IF(BN244="","",IFERROR(VLOOKUP(BJ244,segéd!O:P,2,FALSE),"x"))</f>
        <v/>
      </c>
      <c r="BU244" s="2"/>
      <c r="BV244" s="2"/>
      <c r="BW244" s="2">
        <v>8</v>
      </c>
      <c r="BX244" s="2">
        <v>15</v>
      </c>
      <c r="CD244" s="2">
        <v>2</v>
      </c>
      <c r="CJ244" s="19"/>
      <c r="CK244" s="19"/>
    </row>
    <row r="245" spans="1:114" ht="15" customHeight="1" x14ac:dyDescent="0.3">
      <c r="A245" t="str">
        <f t="shared" si="174"/>
        <v>2089192</v>
      </c>
      <c r="B245" t="str">
        <f t="shared" si="175"/>
        <v>Nemzetközi gazd. ism. - Juhász Krisztina (web) 45</v>
      </c>
      <c r="C245" t="str">
        <f t="shared" si="176"/>
        <v>9192</v>
      </c>
      <c r="D245" t="str">
        <f t="shared" si="177"/>
        <v xml:space="preserve">Nemzetközi gazd. ism. - Juhász Krisztina (web) </v>
      </c>
      <c r="E245" t="str">
        <f t="shared" si="178"/>
        <v>Juhász Krisztina9192</v>
      </c>
      <c r="F245" t="str">
        <f t="shared" si="179"/>
        <v>Nemzetközi gazd. ism. (Bp. 208, web)</v>
      </c>
      <c r="G245" t="str">
        <f t="shared" si="180"/>
        <v/>
      </c>
      <c r="H245" t="str">
        <f t="shared" si="181"/>
        <v/>
      </c>
      <c r="I245" t="str">
        <f t="shared" si="182"/>
        <v/>
      </c>
      <c r="J245" t="str">
        <f t="shared" si="183"/>
        <v/>
      </c>
      <c r="K245" t="str">
        <f t="shared" si="184"/>
        <v/>
      </c>
      <c r="L245" t="str">
        <f t="shared" si="185"/>
        <v/>
      </c>
      <c r="M245" t="str">
        <f t="shared" si="186"/>
        <v>9192</v>
      </c>
      <c r="N245" t="str">
        <f t="shared" si="187"/>
        <v>9192</v>
      </c>
      <c r="O245" t="str">
        <f t="shared" si="188"/>
        <v>9192</v>
      </c>
      <c r="P245" t="str">
        <f t="shared" si="189"/>
        <v/>
      </c>
      <c r="Q245" t="str">
        <f t="shared" si="190"/>
        <v/>
      </c>
      <c r="R245" t="str">
        <f t="shared" si="191"/>
        <v/>
      </c>
      <c r="S245" t="str">
        <f t="shared" si="192"/>
        <v/>
      </c>
      <c r="T245" t="str">
        <f t="shared" si="193"/>
        <v/>
      </c>
      <c r="U245" t="str">
        <f t="shared" si="194"/>
        <v/>
      </c>
      <c r="V245" t="str">
        <f t="shared" si="195"/>
        <v/>
      </c>
      <c r="W245" t="str">
        <f t="shared" si="196"/>
        <v/>
      </c>
      <c r="X245" t="str">
        <f t="shared" si="197"/>
        <v/>
      </c>
      <c r="Y245" t="str">
        <f t="shared" si="198"/>
        <v/>
      </c>
      <c r="Z245" t="str">
        <f t="shared" si="199"/>
        <v/>
      </c>
      <c r="AA245" t="str">
        <f t="shared" si="200"/>
        <v>Nemzetközi gazd. ism. (208, web)</v>
      </c>
      <c r="AB245" t="str">
        <f t="shared" si="201"/>
        <v/>
      </c>
      <c r="AC245" t="str">
        <f t="shared" si="202"/>
        <v/>
      </c>
      <c r="AD245" t="str">
        <f t="shared" si="203"/>
        <v/>
      </c>
      <c r="AE245" t="str">
        <f t="shared" si="204"/>
        <v/>
      </c>
      <c r="AF245" t="str">
        <f t="shared" si="205"/>
        <v/>
      </c>
      <c r="AG245" t="str">
        <f t="shared" si="206"/>
        <v/>
      </c>
      <c r="AH245" t="str">
        <f t="shared" si="207"/>
        <v/>
      </c>
      <c r="AI245" t="str">
        <f t="shared" si="208"/>
        <v/>
      </c>
      <c r="AJ245" t="str">
        <f t="shared" si="209"/>
        <v/>
      </c>
      <c r="AK245" t="str">
        <f t="shared" si="210"/>
        <v/>
      </c>
      <c r="AL245" t="str">
        <f t="shared" si="211"/>
        <v/>
      </c>
      <c r="AM245" t="str">
        <f t="shared" si="212"/>
        <v/>
      </c>
      <c r="AN245" t="str">
        <f t="shared" si="213"/>
        <v/>
      </c>
      <c r="AO245" t="str">
        <f t="shared" si="214"/>
        <v/>
      </c>
      <c r="AP245" t="str">
        <f t="shared" si="215"/>
        <v/>
      </c>
      <c r="AQ245" t="str">
        <f t="shared" si="216"/>
        <v/>
      </c>
      <c r="AR245" t="str">
        <f t="shared" si="217"/>
        <v/>
      </c>
      <c r="AS245" t="str">
        <f t="shared" si="218"/>
        <v/>
      </c>
      <c r="AT245" t="str">
        <f t="shared" si="219"/>
        <v/>
      </c>
      <c r="AU245" t="str">
        <f t="shared" si="220"/>
        <v/>
      </c>
      <c r="AV245" t="str">
        <f t="shared" si="221"/>
        <v/>
      </c>
      <c r="AW245" t="str">
        <f t="shared" si="222"/>
        <v/>
      </c>
      <c r="AX245" t="str">
        <f t="shared" si="223"/>
        <v/>
      </c>
      <c r="AY245" t="str">
        <f t="shared" si="224"/>
        <v/>
      </c>
      <c r="AZ245" t="str">
        <f t="shared" si="225"/>
        <v/>
      </c>
      <c r="BA245" t="str">
        <f t="shared" si="226"/>
        <v/>
      </c>
      <c r="BB245" t="str">
        <f t="shared" si="227"/>
        <v/>
      </c>
      <c r="BC245" t="str">
        <f t="shared" si="228"/>
        <v/>
      </c>
      <c r="BD245" t="str">
        <f t="shared" si="229"/>
        <v/>
      </c>
      <c r="BE245" t="str">
        <f t="shared" si="230"/>
        <v>Nemzetközi gazd. ism. (, web)</v>
      </c>
      <c r="BF245" s="2">
        <v>919</v>
      </c>
      <c r="BG245" s="2">
        <v>2</v>
      </c>
      <c r="BH245" s="18">
        <f>VLOOKUP(BF245,segéd!$F$9:$G$41,2,FALSE)</f>
        <v>46284</v>
      </c>
      <c r="BI245" s="2" t="str">
        <f>VLOOKUP(BG245,segéd!$F$1:$G$7,2,FALSE)</f>
        <v>9.45-11.15</v>
      </c>
      <c r="BJ245" t="s">
        <v>115</v>
      </c>
      <c r="BK245" s="20" t="s">
        <v>32</v>
      </c>
      <c r="BL245" t="s">
        <v>194</v>
      </c>
      <c r="BM245" s="2">
        <v>208</v>
      </c>
      <c r="BO245" s="2" t="s">
        <v>117</v>
      </c>
      <c r="BP245" s="33" t="s">
        <v>737</v>
      </c>
      <c r="BQ245" s="2">
        <f t="shared" si="231"/>
        <v>45</v>
      </c>
      <c r="BR245" s="2">
        <f>IF(BM245="","",IFERROR(VLOOKUP(BJ245,segéd!T:U,2,FALSE),"x"))</f>
        <v>45</v>
      </c>
      <c r="BS245" s="2" t="str">
        <f>IF(BN245="","",IFERROR(VLOOKUP(BJ245,segéd!O:P,2,FALSE),"x"))</f>
        <v/>
      </c>
      <c r="BT245" s="2"/>
      <c r="BU245" s="2"/>
      <c r="BV245" s="2"/>
      <c r="BX245" s="2"/>
      <c r="BZ245" s="2">
        <v>15</v>
      </c>
      <c r="CA245" s="2">
        <v>37</v>
      </c>
      <c r="CB245" s="2">
        <v>8</v>
      </c>
      <c r="CQ245" s="2"/>
      <c r="CR245" s="2"/>
    </row>
    <row r="246" spans="1:114" ht="15" customHeight="1" x14ac:dyDescent="0.3">
      <c r="A246" t="str">
        <f t="shared" si="174"/>
        <v>9192</v>
      </c>
      <c r="B246" t="str">
        <f t="shared" si="175"/>
        <v xml:space="preserve">Pilóta nélküli légi járművek kezelése - Korcz Miklós (web) </v>
      </c>
      <c r="C246" t="str">
        <f t="shared" si="176"/>
        <v>2149192</v>
      </c>
      <c r="D246" t="str">
        <f t="shared" si="177"/>
        <v>Pilóta nélküli légi járművek kezelése - Korcz Miklós (web) 38</v>
      </c>
      <c r="E246" t="str">
        <f t="shared" si="178"/>
        <v>Korcz Miklós9192</v>
      </c>
      <c r="F246" t="str">
        <f t="shared" si="179"/>
        <v>Pilóta nélküli légi járművek kezelése (Tb. 214, web)</v>
      </c>
      <c r="G246" t="str">
        <f t="shared" si="180"/>
        <v/>
      </c>
      <c r="H246" t="str">
        <f t="shared" si="181"/>
        <v/>
      </c>
      <c r="I246" t="str">
        <f t="shared" si="182"/>
        <v/>
      </c>
      <c r="J246" t="str">
        <f t="shared" si="183"/>
        <v/>
      </c>
      <c r="K246" t="str">
        <f t="shared" si="184"/>
        <v/>
      </c>
      <c r="L246" t="str">
        <f t="shared" si="185"/>
        <v/>
      </c>
      <c r="M246" t="str">
        <f t="shared" si="186"/>
        <v/>
      </c>
      <c r="N246" t="str">
        <f t="shared" si="187"/>
        <v/>
      </c>
      <c r="O246" t="str">
        <f t="shared" si="188"/>
        <v/>
      </c>
      <c r="P246" t="str">
        <f t="shared" si="189"/>
        <v/>
      </c>
      <c r="Q246" t="str">
        <f t="shared" si="190"/>
        <v/>
      </c>
      <c r="R246" t="str">
        <f t="shared" si="191"/>
        <v/>
      </c>
      <c r="S246" t="str">
        <f t="shared" si="192"/>
        <v/>
      </c>
      <c r="T246" t="str">
        <f t="shared" si="193"/>
        <v/>
      </c>
      <c r="U246" t="str">
        <f t="shared" si="194"/>
        <v/>
      </c>
      <c r="V246" t="str">
        <f t="shared" si="195"/>
        <v/>
      </c>
      <c r="W246" t="str">
        <f t="shared" si="196"/>
        <v/>
      </c>
      <c r="X246" t="str">
        <f t="shared" si="197"/>
        <v/>
      </c>
      <c r="Y246" t="str">
        <f t="shared" si="198"/>
        <v/>
      </c>
      <c r="Z246" t="str">
        <f t="shared" si="199"/>
        <v/>
      </c>
      <c r="AA246" t="str">
        <f t="shared" si="200"/>
        <v>Pilóta nélküli légi járművek kezelése (, web)</v>
      </c>
      <c r="AB246" t="str">
        <f t="shared" si="201"/>
        <v/>
      </c>
      <c r="AC246" t="str">
        <f t="shared" si="202"/>
        <v/>
      </c>
      <c r="AD246" t="str">
        <f t="shared" si="203"/>
        <v/>
      </c>
      <c r="AE246" t="str">
        <f t="shared" si="204"/>
        <v/>
      </c>
      <c r="AF246" t="str">
        <f t="shared" si="205"/>
        <v/>
      </c>
      <c r="AG246" t="str">
        <f t="shared" si="206"/>
        <v/>
      </c>
      <c r="AH246" t="str">
        <f t="shared" si="207"/>
        <v/>
      </c>
      <c r="AI246" t="str">
        <f t="shared" si="208"/>
        <v/>
      </c>
      <c r="AJ246" t="str">
        <f t="shared" si="209"/>
        <v/>
      </c>
      <c r="AK246" t="str">
        <f t="shared" si="210"/>
        <v/>
      </c>
      <c r="AL246" t="str">
        <f t="shared" si="211"/>
        <v/>
      </c>
      <c r="AM246" t="str">
        <f t="shared" si="212"/>
        <v/>
      </c>
      <c r="AN246" t="str">
        <f t="shared" si="213"/>
        <v/>
      </c>
      <c r="AO246" t="str">
        <f t="shared" si="214"/>
        <v/>
      </c>
      <c r="AP246" t="str">
        <f t="shared" si="215"/>
        <v/>
      </c>
      <c r="AQ246" t="str">
        <f t="shared" si="216"/>
        <v/>
      </c>
      <c r="AR246" t="str">
        <f t="shared" si="217"/>
        <v/>
      </c>
      <c r="AS246" t="str">
        <f t="shared" si="218"/>
        <v/>
      </c>
      <c r="AT246" t="str">
        <f t="shared" si="219"/>
        <v/>
      </c>
      <c r="AU246" t="str">
        <f t="shared" si="220"/>
        <v/>
      </c>
      <c r="AV246" t="str">
        <f t="shared" si="221"/>
        <v/>
      </c>
      <c r="AW246" t="str">
        <f t="shared" si="222"/>
        <v/>
      </c>
      <c r="AX246" t="str">
        <f t="shared" si="223"/>
        <v>9192</v>
      </c>
      <c r="AY246" t="str">
        <f t="shared" si="224"/>
        <v/>
      </c>
      <c r="AZ246" t="str">
        <f t="shared" si="225"/>
        <v/>
      </c>
      <c r="BA246" t="str">
        <f t="shared" si="226"/>
        <v/>
      </c>
      <c r="BB246" t="str">
        <f t="shared" si="227"/>
        <v/>
      </c>
      <c r="BC246" t="str">
        <f t="shared" si="228"/>
        <v/>
      </c>
      <c r="BD246" t="str">
        <f t="shared" si="229"/>
        <v/>
      </c>
      <c r="BE246" t="str">
        <f t="shared" si="230"/>
        <v>Pilóta nélküli légi járművek kezelése (214, web)</v>
      </c>
      <c r="BF246" s="2">
        <v>919</v>
      </c>
      <c r="BG246" s="2">
        <v>2</v>
      </c>
      <c r="BH246" s="18">
        <f>VLOOKUP(BF246,segéd!$F$9:$G$41,2,FALSE)</f>
        <v>46284</v>
      </c>
      <c r="BI246" s="2" t="str">
        <f>VLOOKUP(BG246,segéd!$F$1:$G$7,2,FALSE)</f>
        <v>9.45-11.15</v>
      </c>
      <c r="BJ246" t="s">
        <v>406</v>
      </c>
      <c r="BK246" s="20" t="s">
        <v>546</v>
      </c>
      <c r="BL246" t="s">
        <v>191</v>
      </c>
      <c r="BM246" s="2"/>
      <c r="BN246" s="2">
        <v>214</v>
      </c>
      <c r="BO246" s="2" t="s">
        <v>117</v>
      </c>
      <c r="BP246" s="33" t="s">
        <v>661</v>
      </c>
      <c r="BQ246" s="2">
        <f t="shared" si="231"/>
        <v>38</v>
      </c>
      <c r="BR246" s="2" t="str">
        <f>IF(BM246="","",IFERROR(VLOOKUP(BJ246,segéd!T:U,2,FALSE),"x"))</f>
        <v/>
      </c>
      <c r="BS246" s="2">
        <f>IF(BN246="","",IFERROR(VLOOKUP(BJ246,segéd!O:P,2,FALSE),"x"))</f>
        <v>38</v>
      </c>
      <c r="BU246" s="2"/>
      <c r="BV246" s="2"/>
      <c r="DJ246" s="2">
        <v>44</v>
      </c>
    </row>
    <row r="247" spans="1:114" ht="15" customHeight="1" x14ac:dyDescent="0.3">
      <c r="A247" t="str">
        <f t="shared" si="174"/>
        <v>2069192</v>
      </c>
      <c r="B247" t="str">
        <f t="shared" si="175"/>
        <v>Szállítmányozás, fuvarozás - Barta Krisztina (Bp.-ről web) 6</v>
      </c>
      <c r="C247" t="str">
        <f t="shared" si="176"/>
        <v>4039192</v>
      </c>
      <c r="D247" t="str">
        <f t="shared" si="177"/>
        <v>Szállítmányozás, fuvarozás - Barta Krisztina (Bp.-ről web) 4</v>
      </c>
      <c r="E247" t="str">
        <f t="shared" si="178"/>
        <v>Barta Krisztina9192</v>
      </c>
      <c r="F247" t="str">
        <f t="shared" si="179"/>
        <v>Szállítmányozás, fuvarozás (Bp. 206, Bp.-ről web)</v>
      </c>
      <c r="G247" t="str">
        <f t="shared" si="180"/>
        <v/>
      </c>
      <c r="H247" t="str">
        <f t="shared" si="181"/>
        <v/>
      </c>
      <c r="I247" t="str">
        <f t="shared" si="182"/>
        <v/>
      </c>
      <c r="J247" t="str">
        <f t="shared" si="183"/>
        <v/>
      </c>
      <c r="K247" t="str">
        <f t="shared" si="184"/>
        <v/>
      </c>
      <c r="L247" t="str">
        <f t="shared" si="185"/>
        <v/>
      </c>
      <c r="M247" t="str">
        <f t="shared" si="186"/>
        <v/>
      </c>
      <c r="N247" t="str">
        <f t="shared" si="187"/>
        <v/>
      </c>
      <c r="O247" t="str">
        <f t="shared" si="188"/>
        <v/>
      </c>
      <c r="P247" t="str">
        <f t="shared" si="189"/>
        <v/>
      </c>
      <c r="Q247" t="str">
        <f t="shared" si="190"/>
        <v/>
      </c>
      <c r="R247" t="str">
        <f t="shared" si="191"/>
        <v/>
      </c>
      <c r="S247" t="str">
        <f t="shared" si="192"/>
        <v/>
      </c>
      <c r="T247" t="str">
        <f t="shared" si="193"/>
        <v/>
      </c>
      <c r="U247" t="str">
        <f t="shared" si="194"/>
        <v/>
      </c>
      <c r="V247" t="str">
        <f t="shared" si="195"/>
        <v/>
      </c>
      <c r="W247" t="str">
        <f t="shared" si="196"/>
        <v>9192</v>
      </c>
      <c r="X247" t="str">
        <f t="shared" si="197"/>
        <v/>
      </c>
      <c r="Y247" t="str">
        <f t="shared" si="198"/>
        <v/>
      </c>
      <c r="Z247" t="str">
        <f t="shared" si="199"/>
        <v/>
      </c>
      <c r="AA247" t="str">
        <f t="shared" si="200"/>
        <v>Szállítmányozás, fuvarozás (206, Bp.-ről web)</v>
      </c>
      <c r="AB247" t="str">
        <f t="shared" si="201"/>
        <v/>
      </c>
      <c r="AC247" t="str">
        <f t="shared" si="202"/>
        <v/>
      </c>
      <c r="AD247" t="str">
        <f t="shared" si="203"/>
        <v/>
      </c>
      <c r="AE247" t="str">
        <f t="shared" si="204"/>
        <v/>
      </c>
      <c r="AF247" t="str">
        <f t="shared" si="205"/>
        <v/>
      </c>
      <c r="AG247" t="str">
        <f t="shared" si="206"/>
        <v/>
      </c>
      <c r="AH247" t="str">
        <f t="shared" si="207"/>
        <v/>
      </c>
      <c r="AI247" t="str">
        <f t="shared" si="208"/>
        <v/>
      </c>
      <c r="AJ247" t="str">
        <f t="shared" si="209"/>
        <v/>
      </c>
      <c r="AK247" t="str">
        <f t="shared" si="210"/>
        <v/>
      </c>
      <c r="AL247" t="str">
        <f t="shared" si="211"/>
        <v/>
      </c>
      <c r="AM247" t="str">
        <f t="shared" si="212"/>
        <v/>
      </c>
      <c r="AN247" t="str">
        <f t="shared" si="213"/>
        <v/>
      </c>
      <c r="AO247" t="str">
        <f t="shared" si="214"/>
        <v/>
      </c>
      <c r="AP247" t="str">
        <f t="shared" si="215"/>
        <v/>
      </c>
      <c r="AQ247" t="str">
        <f t="shared" si="216"/>
        <v>9192</v>
      </c>
      <c r="AR247" t="str">
        <f t="shared" si="217"/>
        <v/>
      </c>
      <c r="AS247" t="str">
        <f t="shared" si="218"/>
        <v/>
      </c>
      <c r="AT247" t="str">
        <f t="shared" si="219"/>
        <v/>
      </c>
      <c r="AU247" t="str">
        <f t="shared" si="220"/>
        <v/>
      </c>
      <c r="AV247" t="str">
        <f t="shared" si="221"/>
        <v/>
      </c>
      <c r="AW247" t="str">
        <f t="shared" si="222"/>
        <v/>
      </c>
      <c r="AX247" t="str">
        <f t="shared" si="223"/>
        <v/>
      </c>
      <c r="AY247" t="str">
        <f t="shared" si="224"/>
        <v/>
      </c>
      <c r="AZ247" t="str">
        <f t="shared" si="225"/>
        <v/>
      </c>
      <c r="BA247" t="str">
        <f t="shared" si="226"/>
        <v/>
      </c>
      <c r="BB247" t="str">
        <f t="shared" si="227"/>
        <v/>
      </c>
      <c r="BC247" t="str">
        <f t="shared" si="228"/>
        <v/>
      </c>
      <c r="BD247" t="str">
        <f t="shared" si="229"/>
        <v/>
      </c>
      <c r="BE247" t="str">
        <f t="shared" si="230"/>
        <v>Szállítmányozás, fuvarozás (403, Bp.-ről web)</v>
      </c>
      <c r="BF247" s="2">
        <v>919</v>
      </c>
      <c r="BG247" s="2">
        <v>2</v>
      </c>
      <c r="BH247" s="18">
        <f>VLOOKUP(BF247,segéd!$F$9:$G$41,2,FALSE)</f>
        <v>46284</v>
      </c>
      <c r="BI247" s="2" t="str">
        <f>VLOOKUP(BG247,segéd!$F$1:$G$7,2,FALSE)</f>
        <v>9.45-11.15</v>
      </c>
      <c r="BJ247" t="s">
        <v>274</v>
      </c>
      <c r="BK247" s="20" t="s">
        <v>534</v>
      </c>
      <c r="BL247" t="s">
        <v>192</v>
      </c>
      <c r="BM247" s="2">
        <v>206</v>
      </c>
      <c r="BN247" s="2">
        <v>403</v>
      </c>
      <c r="BO247" s="2" t="s">
        <v>118</v>
      </c>
      <c r="BP247" s="33" t="s">
        <v>662</v>
      </c>
      <c r="BQ247" s="2">
        <f t="shared" si="231"/>
        <v>10</v>
      </c>
      <c r="BR247" s="2">
        <f>IF(BM247="","",IFERROR(VLOOKUP(BJ247,segéd!T:U,2,FALSE),"x"))</f>
        <v>6</v>
      </c>
      <c r="BS247" s="2">
        <f>IF(BN247="","",IFERROR(VLOOKUP(BJ247,segéd!O:P,2,FALSE),"x"))</f>
        <v>4</v>
      </c>
      <c r="BU247" s="2"/>
      <c r="BV247" s="2"/>
      <c r="BX247" s="2"/>
      <c r="CJ247" s="2">
        <v>6</v>
      </c>
      <c r="DC247" s="2">
        <v>3</v>
      </c>
    </row>
    <row r="248" spans="1:114" ht="15" customHeight="1" x14ac:dyDescent="0.3">
      <c r="A248" t="str">
        <f t="shared" si="174"/>
        <v>9192</v>
      </c>
      <c r="B248" t="str">
        <f t="shared" si="175"/>
        <v xml:space="preserve">Számvitel I. - Labossa Ildikó (web) </v>
      </c>
      <c r="C248" t="str">
        <f t="shared" si="176"/>
        <v>2129192</v>
      </c>
      <c r="D248" t="str">
        <f t="shared" si="177"/>
        <v>Számvitel I. - Labossa Ildikó (web) 35</v>
      </c>
      <c r="E248" t="str">
        <f t="shared" si="178"/>
        <v>Labossa Ildikó9192</v>
      </c>
      <c r="F248" t="str">
        <f t="shared" si="179"/>
        <v>Számvitel I. (Tb. 212, web)</v>
      </c>
      <c r="G248" t="str">
        <f t="shared" si="180"/>
        <v/>
      </c>
      <c r="H248" t="str">
        <f t="shared" si="181"/>
        <v/>
      </c>
      <c r="I248" t="str">
        <f t="shared" si="182"/>
        <v/>
      </c>
      <c r="J248" t="str">
        <f t="shared" si="183"/>
        <v/>
      </c>
      <c r="K248" t="str">
        <f t="shared" si="184"/>
        <v/>
      </c>
      <c r="L248" t="str">
        <f t="shared" si="185"/>
        <v/>
      </c>
      <c r="M248" t="str">
        <f t="shared" si="186"/>
        <v/>
      </c>
      <c r="N248" t="str">
        <f t="shared" si="187"/>
        <v/>
      </c>
      <c r="O248" t="str">
        <f t="shared" si="188"/>
        <v/>
      </c>
      <c r="P248" t="str">
        <f t="shared" si="189"/>
        <v/>
      </c>
      <c r="Q248" t="str">
        <f t="shared" si="190"/>
        <v/>
      </c>
      <c r="R248" t="str">
        <f t="shared" si="191"/>
        <v/>
      </c>
      <c r="S248" t="str">
        <f t="shared" si="192"/>
        <v/>
      </c>
      <c r="T248" t="str">
        <f t="shared" si="193"/>
        <v/>
      </c>
      <c r="U248" t="str">
        <f t="shared" si="194"/>
        <v/>
      </c>
      <c r="V248" t="str">
        <f t="shared" si="195"/>
        <v/>
      </c>
      <c r="W248" t="str">
        <f t="shared" si="196"/>
        <v/>
      </c>
      <c r="X248" t="str">
        <f t="shared" si="197"/>
        <v/>
      </c>
      <c r="Y248" t="str">
        <f t="shared" si="198"/>
        <v/>
      </c>
      <c r="Z248" t="str">
        <f t="shared" si="199"/>
        <v/>
      </c>
      <c r="AA248" t="str">
        <f t="shared" si="200"/>
        <v>Számvitel I. (, web)</v>
      </c>
      <c r="AB248" t="str">
        <f t="shared" si="201"/>
        <v/>
      </c>
      <c r="AC248" t="str">
        <f t="shared" si="202"/>
        <v/>
      </c>
      <c r="AD248" t="str">
        <f t="shared" si="203"/>
        <v/>
      </c>
      <c r="AE248" t="str">
        <f t="shared" si="204"/>
        <v/>
      </c>
      <c r="AF248" t="str">
        <f t="shared" si="205"/>
        <v/>
      </c>
      <c r="AG248" t="str">
        <f t="shared" si="206"/>
        <v/>
      </c>
      <c r="AH248" t="str">
        <f t="shared" si="207"/>
        <v>9192</v>
      </c>
      <c r="AI248" t="str">
        <f t="shared" si="208"/>
        <v>9192</v>
      </c>
      <c r="AJ248" t="str">
        <f t="shared" si="209"/>
        <v/>
      </c>
      <c r="AK248" t="str">
        <f t="shared" si="210"/>
        <v/>
      </c>
      <c r="AL248" t="str">
        <f t="shared" si="211"/>
        <v/>
      </c>
      <c r="AM248" t="str">
        <f t="shared" si="212"/>
        <v/>
      </c>
      <c r="AN248" t="str">
        <f t="shared" si="213"/>
        <v/>
      </c>
      <c r="AO248" t="str">
        <f t="shared" si="214"/>
        <v/>
      </c>
      <c r="AP248" t="str">
        <f t="shared" si="215"/>
        <v/>
      </c>
      <c r="AQ248" t="str">
        <f t="shared" si="216"/>
        <v/>
      </c>
      <c r="AR248" t="str">
        <f t="shared" si="217"/>
        <v/>
      </c>
      <c r="AS248" t="str">
        <f t="shared" si="218"/>
        <v/>
      </c>
      <c r="AT248" t="str">
        <f t="shared" si="219"/>
        <v/>
      </c>
      <c r="AU248" t="str">
        <f t="shared" si="220"/>
        <v/>
      </c>
      <c r="AV248" t="str">
        <f t="shared" si="221"/>
        <v/>
      </c>
      <c r="AW248" t="str">
        <f t="shared" si="222"/>
        <v/>
      </c>
      <c r="AX248" t="str">
        <f t="shared" si="223"/>
        <v/>
      </c>
      <c r="AY248" t="str">
        <f t="shared" si="224"/>
        <v/>
      </c>
      <c r="AZ248" t="str">
        <f t="shared" si="225"/>
        <v/>
      </c>
      <c r="BA248" t="str">
        <f t="shared" si="226"/>
        <v/>
      </c>
      <c r="BB248" t="str">
        <f t="shared" si="227"/>
        <v/>
      </c>
      <c r="BC248" t="str">
        <f t="shared" si="228"/>
        <v/>
      </c>
      <c r="BD248" t="str">
        <f t="shared" si="229"/>
        <v/>
      </c>
      <c r="BE248" t="str">
        <f t="shared" si="230"/>
        <v>Számvitel I. (212, web)</v>
      </c>
      <c r="BF248" s="2">
        <v>919</v>
      </c>
      <c r="BG248" s="2">
        <v>2</v>
      </c>
      <c r="BH248" s="18">
        <f>VLOOKUP(BF248,segéd!$F$9:$G$41,2,FALSE)</f>
        <v>46284</v>
      </c>
      <c r="BI248" s="2" t="str">
        <f>VLOOKUP(BG248,segéd!$F$1:$G$7,2,FALSE)</f>
        <v>9.45-11.15</v>
      </c>
      <c r="BJ248" t="s">
        <v>92</v>
      </c>
      <c r="BK248" s="20" t="s">
        <v>220</v>
      </c>
      <c r="BL248" t="s">
        <v>191</v>
      </c>
      <c r="BM248" s="2"/>
      <c r="BN248" s="2">
        <v>212</v>
      </c>
      <c r="BO248" s="2" t="s">
        <v>117</v>
      </c>
      <c r="BP248" s="33" t="s">
        <v>652</v>
      </c>
      <c r="BQ248" s="2">
        <f t="shared" si="231"/>
        <v>35</v>
      </c>
      <c r="BR248" s="2" t="str">
        <f>IF(BM248="","",IFERROR(VLOOKUP(BJ248,segéd!T:U,2,FALSE),"x"))</f>
        <v/>
      </c>
      <c r="BS248" s="2">
        <f>IF(BN248="","",IFERROR(VLOOKUP(BJ248,segéd!O:P,2,FALSE),"x"))</f>
        <v>35</v>
      </c>
      <c r="BT248" s="2"/>
      <c r="BU248" s="2"/>
      <c r="BV248" s="2"/>
      <c r="BX248" s="2"/>
      <c r="CQ248" s="2"/>
      <c r="CR248" s="2"/>
      <c r="CT248" s="2">
        <v>31</v>
      </c>
      <c r="CU248" s="2">
        <v>25</v>
      </c>
    </row>
    <row r="249" spans="1:114" ht="15" customHeight="1" x14ac:dyDescent="0.3">
      <c r="A249" t="str">
        <f t="shared" si="174"/>
        <v>2029192</v>
      </c>
      <c r="B249" t="str">
        <f t="shared" si="175"/>
        <v>Számviteli alapok - Péter Sára (web) 6</v>
      </c>
      <c r="C249" t="str">
        <f t="shared" si="176"/>
        <v>9192</v>
      </c>
      <c r="D249" t="str">
        <f t="shared" si="177"/>
        <v xml:space="preserve">Számviteli alapok - Péter Sára (web) </v>
      </c>
      <c r="E249" t="str">
        <f t="shared" si="178"/>
        <v>Péter Sára9192</v>
      </c>
      <c r="F249" t="str">
        <f t="shared" si="179"/>
        <v>Számviteli alapok (Bp. 202, web)</v>
      </c>
      <c r="G249" t="str">
        <f t="shared" si="180"/>
        <v/>
      </c>
      <c r="H249" t="str">
        <f t="shared" si="181"/>
        <v/>
      </c>
      <c r="I249" t="str">
        <f t="shared" si="182"/>
        <v/>
      </c>
      <c r="J249" t="str">
        <f t="shared" si="183"/>
        <v/>
      </c>
      <c r="K249" t="str">
        <f t="shared" si="184"/>
        <v/>
      </c>
      <c r="L249" t="str">
        <f t="shared" si="185"/>
        <v/>
      </c>
      <c r="M249" t="str">
        <f t="shared" si="186"/>
        <v/>
      </c>
      <c r="N249" t="str">
        <f t="shared" si="187"/>
        <v/>
      </c>
      <c r="O249" t="str">
        <f t="shared" si="188"/>
        <v/>
      </c>
      <c r="P249" t="str">
        <f t="shared" si="189"/>
        <v>9192</v>
      </c>
      <c r="Q249" t="str">
        <f t="shared" si="190"/>
        <v/>
      </c>
      <c r="R249" t="str">
        <f t="shared" si="191"/>
        <v/>
      </c>
      <c r="S249" t="str">
        <f t="shared" si="192"/>
        <v/>
      </c>
      <c r="T249" t="str">
        <f t="shared" si="193"/>
        <v/>
      </c>
      <c r="U249" t="str">
        <f t="shared" si="194"/>
        <v/>
      </c>
      <c r="V249" t="str">
        <f t="shared" si="195"/>
        <v/>
      </c>
      <c r="W249" t="str">
        <f t="shared" si="196"/>
        <v/>
      </c>
      <c r="X249" t="str">
        <f t="shared" si="197"/>
        <v/>
      </c>
      <c r="Y249" t="str">
        <f t="shared" si="198"/>
        <v/>
      </c>
      <c r="Z249" t="str">
        <f t="shared" si="199"/>
        <v/>
      </c>
      <c r="AA249" t="str">
        <f t="shared" si="200"/>
        <v>Számviteli alapok (202, web)</v>
      </c>
      <c r="AB249" t="str">
        <f t="shared" si="201"/>
        <v/>
      </c>
      <c r="AC249" t="str">
        <f t="shared" si="202"/>
        <v/>
      </c>
      <c r="AD249" t="str">
        <f t="shared" si="203"/>
        <v/>
      </c>
      <c r="AE249" t="str">
        <f t="shared" si="204"/>
        <v/>
      </c>
      <c r="AF249" t="str">
        <f t="shared" si="205"/>
        <v/>
      </c>
      <c r="AG249" t="str">
        <f t="shared" si="206"/>
        <v/>
      </c>
      <c r="AH249" t="str">
        <f t="shared" si="207"/>
        <v/>
      </c>
      <c r="AI249" t="str">
        <f t="shared" si="208"/>
        <v/>
      </c>
      <c r="AJ249" t="str">
        <f t="shared" si="209"/>
        <v/>
      </c>
      <c r="AK249" t="str">
        <f t="shared" si="210"/>
        <v/>
      </c>
      <c r="AL249" t="str">
        <f t="shared" si="211"/>
        <v/>
      </c>
      <c r="AM249" t="str">
        <f t="shared" si="212"/>
        <v/>
      </c>
      <c r="AN249" t="str">
        <f t="shared" si="213"/>
        <v/>
      </c>
      <c r="AO249" t="str">
        <f t="shared" si="214"/>
        <v/>
      </c>
      <c r="AP249" t="str">
        <f t="shared" si="215"/>
        <v/>
      </c>
      <c r="AQ249" t="str">
        <f t="shared" si="216"/>
        <v/>
      </c>
      <c r="AR249" t="str">
        <f t="shared" si="217"/>
        <v/>
      </c>
      <c r="AS249" t="str">
        <f t="shared" si="218"/>
        <v/>
      </c>
      <c r="AT249" t="str">
        <f t="shared" si="219"/>
        <v/>
      </c>
      <c r="AU249" t="str">
        <f t="shared" si="220"/>
        <v/>
      </c>
      <c r="AV249" t="str">
        <f t="shared" si="221"/>
        <v/>
      </c>
      <c r="AW249" t="str">
        <f t="shared" si="222"/>
        <v/>
      </c>
      <c r="AX249" t="str">
        <f t="shared" si="223"/>
        <v/>
      </c>
      <c r="AY249" t="str">
        <f t="shared" si="224"/>
        <v/>
      </c>
      <c r="AZ249" t="str">
        <f t="shared" si="225"/>
        <v/>
      </c>
      <c r="BA249" t="str">
        <f t="shared" si="226"/>
        <v/>
      </c>
      <c r="BB249" t="str">
        <f t="shared" si="227"/>
        <v/>
      </c>
      <c r="BC249" t="str">
        <f t="shared" si="228"/>
        <v/>
      </c>
      <c r="BD249" t="str">
        <f t="shared" si="229"/>
        <v/>
      </c>
      <c r="BE249" t="str">
        <f t="shared" si="230"/>
        <v>Számviteli alapok (, web)</v>
      </c>
      <c r="BF249" s="2">
        <v>919</v>
      </c>
      <c r="BG249" s="2">
        <v>2</v>
      </c>
      <c r="BH249" s="18">
        <f>VLOOKUP(BF249,segéd!$F$9:$G$41,2,FALSE)</f>
        <v>46284</v>
      </c>
      <c r="BI249" s="2" t="str">
        <f>VLOOKUP(BG249,segéd!$F$1:$G$7,2,FALSE)</f>
        <v>9.45-11.15</v>
      </c>
      <c r="BJ249" t="s">
        <v>214</v>
      </c>
      <c r="BK249" s="20" t="s">
        <v>305</v>
      </c>
      <c r="BL249" t="s">
        <v>395</v>
      </c>
      <c r="BM249" s="2">
        <v>202</v>
      </c>
      <c r="BO249" s="2" t="s">
        <v>117</v>
      </c>
      <c r="BP249" s="33" t="s">
        <v>663</v>
      </c>
      <c r="BQ249" s="2">
        <f t="shared" si="231"/>
        <v>6</v>
      </c>
      <c r="BR249" s="2">
        <f>IF(BM249="","",IFERROR(VLOOKUP(BJ249,segéd!T:U,2,FALSE),"x"))</f>
        <v>6</v>
      </c>
      <c r="BS249" s="2" t="str">
        <f>IF(BN249="","",IFERROR(VLOOKUP(BJ249,segéd!O:P,2,FALSE),"x"))</f>
        <v/>
      </c>
      <c r="BT249" s="2"/>
      <c r="BU249" s="2"/>
      <c r="BV249" s="2"/>
      <c r="BX249" s="2"/>
      <c r="CC249" s="2">
        <v>6</v>
      </c>
      <c r="CQ249" s="2"/>
      <c r="CR249" s="2"/>
    </row>
    <row r="250" spans="1:114" ht="15" customHeight="1" x14ac:dyDescent="0.3">
      <c r="A250" t="str">
        <f t="shared" si="174"/>
        <v>2109192</v>
      </c>
      <c r="B250" t="str">
        <f t="shared" si="175"/>
        <v>Szellemi alkotások joga - Zalahegyi Zoltán (web) 13</v>
      </c>
      <c r="C250" t="str">
        <f t="shared" si="176"/>
        <v>9192</v>
      </c>
      <c r="D250" t="str">
        <f t="shared" si="177"/>
        <v xml:space="preserve">Szellemi alkotások joga - Zalahegyi Zoltán (web) </v>
      </c>
      <c r="E250" t="str">
        <f t="shared" si="178"/>
        <v>Zalahegyi Zoltán9192</v>
      </c>
      <c r="F250" t="str">
        <f t="shared" si="179"/>
        <v>Szellemi alkotások joga (Bp. 210, web)</v>
      </c>
      <c r="G250" t="str">
        <f t="shared" si="180"/>
        <v/>
      </c>
      <c r="H250" t="str">
        <f t="shared" si="181"/>
        <v/>
      </c>
      <c r="I250" t="str">
        <f t="shared" si="182"/>
        <v/>
      </c>
      <c r="J250" t="str">
        <f t="shared" si="183"/>
        <v/>
      </c>
      <c r="K250" t="str">
        <f t="shared" si="184"/>
        <v/>
      </c>
      <c r="L250" t="str">
        <f t="shared" si="185"/>
        <v>9192</v>
      </c>
      <c r="M250" t="str">
        <f t="shared" si="186"/>
        <v/>
      </c>
      <c r="N250" t="str">
        <f t="shared" si="187"/>
        <v/>
      </c>
      <c r="O250" t="str">
        <f t="shared" si="188"/>
        <v/>
      </c>
      <c r="P250" t="str">
        <f t="shared" si="189"/>
        <v/>
      </c>
      <c r="Q250" t="str">
        <f t="shared" si="190"/>
        <v/>
      </c>
      <c r="R250" t="str">
        <f t="shared" si="191"/>
        <v/>
      </c>
      <c r="S250" t="str">
        <f t="shared" si="192"/>
        <v/>
      </c>
      <c r="T250" t="str">
        <f t="shared" si="193"/>
        <v/>
      </c>
      <c r="U250" t="str">
        <f t="shared" si="194"/>
        <v/>
      </c>
      <c r="V250" t="str">
        <f t="shared" si="195"/>
        <v/>
      </c>
      <c r="W250" t="str">
        <f t="shared" si="196"/>
        <v/>
      </c>
      <c r="X250" t="str">
        <f t="shared" si="197"/>
        <v/>
      </c>
      <c r="Y250" t="str">
        <f t="shared" si="198"/>
        <v/>
      </c>
      <c r="Z250" t="str">
        <f t="shared" si="199"/>
        <v/>
      </c>
      <c r="AA250" t="str">
        <f t="shared" si="200"/>
        <v>Szellemi alkotások joga (210, web)</v>
      </c>
      <c r="AB250" t="str">
        <f t="shared" si="201"/>
        <v/>
      </c>
      <c r="AC250" t="str">
        <f t="shared" si="202"/>
        <v/>
      </c>
      <c r="AD250" t="str">
        <f t="shared" si="203"/>
        <v/>
      </c>
      <c r="AE250" t="str">
        <f t="shared" si="204"/>
        <v/>
      </c>
      <c r="AF250" t="str">
        <f t="shared" si="205"/>
        <v/>
      </c>
      <c r="AG250" t="str">
        <f t="shared" si="206"/>
        <v/>
      </c>
      <c r="AH250" t="str">
        <f t="shared" si="207"/>
        <v/>
      </c>
      <c r="AI250" t="str">
        <f t="shared" si="208"/>
        <v/>
      </c>
      <c r="AJ250" t="str">
        <f t="shared" si="209"/>
        <v/>
      </c>
      <c r="AK250" t="str">
        <f t="shared" si="210"/>
        <v/>
      </c>
      <c r="AL250" t="str">
        <f t="shared" si="211"/>
        <v/>
      </c>
      <c r="AM250" t="str">
        <f t="shared" si="212"/>
        <v/>
      </c>
      <c r="AN250" t="str">
        <f t="shared" si="213"/>
        <v/>
      </c>
      <c r="AO250" t="str">
        <f t="shared" si="214"/>
        <v/>
      </c>
      <c r="AP250" t="str">
        <f t="shared" si="215"/>
        <v/>
      </c>
      <c r="AQ250" t="str">
        <f t="shared" si="216"/>
        <v/>
      </c>
      <c r="AR250" t="str">
        <f t="shared" si="217"/>
        <v/>
      </c>
      <c r="AS250" t="str">
        <f t="shared" si="218"/>
        <v/>
      </c>
      <c r="AT250" t="str">
        <f t="shared" si="219"/>
        <v/>
      </c>
      <c r="AU250" t="str">
        <f t="shared" si="220"/>
        <v/>
      </c>
      <c r="AV250" t="str">
        <f t="shared" si="221"/>
        <v/>
      </c>
      <c r="AW250" t="str">
        <f t="shared" si="222"/>
        <v/>
      </c>
      <c r="AX250" t="str">
        <f t="shared" si="223"/>
        <v/>
      </c>
      <c r="AY250" t="str">
        <f t="shared" si="224"/>
        <v/>
      </c>
      <c r="AZ250" t="str">
        <f t="shared" si="225"/>
        <v/>
      </c>
      <c r="BA250" t="str">
        <f t="shared" si="226"/>
        <v/>
      </c>
      <c r="BB250" t="str">
        <f t="shared" si="227"/>
        <v/>
      </c>
      <c r="BC250" t="str">
        <f t="shared" si="228"/>
        <v/>
      </c>
      <c r="BD250" t="str">
        <f t="shared" si="229"/>
        <v/>
      </c>
      <c r="BE250" t="str">
        <f t="shared" si="230"/>
        <v>Szellemi alkotások joga (, web)</v>
      </c>
      <c r="BF250" s="2">
        <v>919</v>
      </c>
      <c r="BG250" s="2">
        <v>2</v>
      </c>
      <c r="BH250" s="18">
        <f>VLOOKUP(BF250,segéd!$F$9:$G$41,2,FALSE)</f>
        <v>46284</v>
      </c>
      <c r="BI250" s="2" t="str">
        <f>VLOOKUP(BG250,segéd!$F$1:$G$7,2,FALSE)</f>
        <v>9.45-11.15</v>
      </c>
      <c r="BJ250" t="s">
        <v>390</v>
      </c>
      <c r="BK250" s="20" t="s">
        <v>303</v>
      </c>
      <c r="BL250" t="s">
        <v>206</v>
      </c>
      <c r="BM250" s="2">
        <v>210</v>
      </c>
      <c r="BO250" s="2" t="s">
        <v>117</v>
      </c>
      <c r="BP250" s="33" t="s">
        <v>653</v>
      </c>
      <c r="BQ250" s="2">
        <f t="shared" si="231"/>
        <v>13</v>
      </c>
      <c r="BR250" s="2">
        <f>IF(BM250="","",IFERROR(VLOOKUP(BJ250,segéd!T:U,2,FALSE),"x"))</f>
        <v>13</v>
      </c>
      <c r="BS250" s="2" t="str">
        <f>IF(BN250="","",IFERROR(VLOOKUP(BJ250,segéd!O:P,2,FALSE),"x"))</f>
        <v/>
      </c>
      <c r="BT250" s="2"/>
      <c r="BU250" s="2"/>
      <c r="BV250" s="2"/>
      <c r="BX250" s="2"/>
      <c r="BY250" s="2">
        <v>13</v>
      </c>
      <c r="CQ250" s="2"/>
      <c r="CR250" s="2"/>
    </row>
    <row r="251" spans="1:114" ht="15" customHeight="1" x14ac:dyDescent="0.3">
      <c r="A251" t="str">
        <f t="shared" si="174"/>
        <v>9193</v>
      </c>
      <c r="B251" t="str">
        <f t="shared" si="175"/>
        <v xml:space="preserve">CAD alapjai, 2. csoport - Szentgyörgyiné Gyöngyösi Éva (web) </v>
      </c>
      <c r="C251" t="str">
        <f t="shared" si="176"/>
        <v>6039193</v>
      </c>
      <c r="D251" t="str">
        <f t="shared" si="177"/>
        <v>CAD alapjai, 2. csoport - Szentgyörgyiné Gyöngyösi Éva (web) 45</v>
      </c>
      <c r="E251" t="str">
        <f t="shared" si="178"/>
        <v>Szentgyörgyiné Gyöngyösi Éva9193</v>
      </c>
      <c r="F251" t="str">
        <f t="shared" si="179"/>
        <v>CAD alapjai, 2. csoport (Tb. 603, web)</v>
      </c>
      <c r="G251" t="str">
        <f t="shared" si="180"/>
        <v/>
      </c>
      <c r="H251" t="str">
        <f t="shared" si="181"/>
        <v/>
      </c>
      <c r="I251" t="str">
        <f t="shared" si="182"/>
        <v/>
      </c>
      <c r="J251" t="str">
        <f t="shared" si="183"/>
        <v/>
      </c>
      <c r="K251" t="str">
        <f t="shared" si="184"/>
        <v/>
      </c>
      <c r="L251" t="str">
        <f t="shared" si="185"/>
        <v/>
      </c>
      <c r="M251" t="str">
        <f t="shared" si="186"/>
        <v/>
      </c>
      <c r="N251" t="str">
        <f t="shared" si="187"/>
        <v/>
      </c>
      <c r="O251" t="str">
        <f t="shared" si="188"/>
        <v/>
      </c>
      <c r="P251" t="str">
        <f t="shared" si="189"/>
        <v/>
      </c>
      <c r="Q251" t="str">
        <f t="shared" si="190"/>
        <v/>
      </c>
      <c r="R251" t="str">
        <f t="shared" si="191"/>
        <v/>
      </c>
      <c r="S251" t="str">
        <f t="shared" si="192"/>
        <v/>
      </c>
      <c r="T251" t="str">
        <f t="shared" si="193"/>
        <v/>
      </c>
      <c r="U251" t="str">
        <f t="shared" si="194"/>
        <v/>
      </c>
      <c r="V251" t="str">
        <f t="shared" si="195"/>
        <v/>
      </c>
      <c r="W251" t="str">
        <f t="shared" si="196"/>
        <v/>
      </c>
      <c r="X251" t="str">
        <f t="shared" si="197"/>
        <v/>
      </c>
      <c r="Y251" t="str">
        <f t="shared" si="198"/>
        <v/>
      </c>
      <c r="Z251" t="str">
        <f t="shared" si="199"/>
        <v/>
      </c>
      <c r="AA251" t="str">
        <f t="shared" si="200"/>
        <v>CAD alapjai, 2. csoport (, web)</v>
      </c>
      <c r="AB251" t="str">
        <f t="shared" si="201"/>
        <v/>
      </c>
      <c r="AC251" t="str">
        <f t="shared" si="202"/>
        <v/>
      </c>
      <c r="AD251" t="str">
        <f t="shared" si="203"/>
        <v/>
      </c>
      <c r="AE251" t="str">
        <f t="shared" si="204"/>
        <v/>
      </c>
      <c r="AF251" t="str">
        <f t="shared" si="205"/>
        <v/>
      </c>
      <c r="AG251" t="str">
        <f t="shared" si="206"/>
        <v/>
      </c>
      <c r="AH251" t="str">
        <f t="shared" si="207"/>
        <v/>
      </c>
      <c r="AI251" t="str">
        <f t="shared" si="208"/>
        <v/>
      </c>
      <c r="AJ251" t="str">
        <f t="shared" si="209"/>
        <v/>
      </c>
      <c r="AK251" t="str">
        <f t="shared" si="210"/>
        <v/>
      </c>
      <c r="AL251" t="str">
        <f t="shared" si="211"/>
        <v>9193</v>
      </c>
      <c r="AM251" t="str">
        <f t="shared" si="212"/>
        <v/>
      </c>
      <c r="AN251" t="str">
        <f t="shared" si="213"/>
        <v/>
      </c>
      <c r="AO251" t="str">
        <f t="shared" si="214"/>
        <v/>
      </c>
      <c r="AP251" t="str">
        <f t="shared" si="215"/>
        <v/>
      </c>
      <c r="AQ251" t="str">
        <f t="shared" si="216"/>
        <v/>
      </c>
      <c r="AR251" t="str">
        <f t="shared" si="217"/>
        <v/>
      </c>
      <c r="AS251" t="str">
        <f t="shared" si="218"/>
        <v/>
      </c>
      <c r="AT251" t="str">
        <f t="shared" si="219"/>
        <v/>
      </c>
      <c r="AU251" t="str">
        <f t="shared" si="220"/>
        <v/>
      </c>
      <c r="AV251" t="str">
        <f t="shared" si="221"/>
        <v/>
      </c>
      <c r="AW251" t="str">
        <f t="shared" si="222"/>
        <v/>
      </c>
      <c r="AX251" t="str">
        <f t="shared" si="223"/>
        <v/>
      </c>
      <c r="AY251" t="str">
        <f t="shared" si="224"/>
        <v/>
      </c>
      <c r="AZ251" t="str">
        <f t="shared" si="225"/>
        <v/>
      </c>
      <c r="BA251" t="str">
        <f t="shared" si="226"/>
        <v/>
      </c>
      <c r="BB251" t="str">
        <f t="shared" si="227"/>
        <v/>
      </c>
      <c r="BC251" t="str">
        <f t="shared" si="228"/>
        <v/>
      </c>
      <c r="BD251" t="str">
        <f t="shared" si="229"/>
        <v/>
      </c>
      <c r="BE251" t="str">
        <f t="shared" si="230"/>
        <v>CAD alapjai, 2. csoport (603, web)</v>
      </c>
      <c r="BF251" s="2">
        <v>919</v>
      </c>
      <c r="BG251" s="2">
        <v>3</v>
      </c>
      <c r="BH251" s="18">
        <f>VLOOKUP(BF251,segéd!$F$9:$G$41,2,FALSE)</f>
        <v>46284</v>
      </c>
      <c r="BI251" s="2" t="str">
        <f>VLOOKUP(BG251,segéd!$F$1:$G$7,2,FALSE)</f>
        <v>11.30-13.00</v>
      </c>
      <c r="BJ251" t="s">
        <v>315</v>
      </c>
      <c r="BK251" s="20" t="s">
        <v>320</v>
      </c>
      <c r="BL251" t="s">
        <v>191</v>
      </c>
      <c r="BM251" s="2"/>
      <c r="BN251" s="2">
        <v>603</v>
      </c>
      <c r="BO251" s="2" t="s">
        <v>117</v>
      </c>
      <c r="BP251" s="33" t="s">
        <v>664</v>
      </c>
      <c r="BQ251" s="2">
        <f t="shared" si="231"/>
        <v>45</v>
      </c>
      <c r="BR251" s="2" t="str">
        <f>IF(BM251="","",IFERROR(VLOOKUP(BJ251,segéd!T:U,2,FALSE),"x"))</f>
        <v/>
      </c>
      <c r="BS251" s="2">
        <f>IF(BN251="","",IFERROR(VLOOKUP(BJ251,segéd!O:P,2,FALSE),"x"))</f>
        <v>45</v>
      </c>
      <c r="BU251" s="2"/>
      <c r="BV251" s="2"/>
      <c r="BX251" s="2"/>
      <c r="CX251" s="2">
        <v>56</v>
      </c>
    </row>
    <row r="252" spans="1:114" ht="15" customHeight="1" x14ac:dyDescent="0.3">
      <c r="A252" t="str">
        <f t="shared" si="174"/>
        <v>9193</v>
      </c>
      <c r="B252" t="str">
        <f t="shared" si="175"/>
        <v xml:space="preserve">Elektrotechnika I. - Varga István (web) </v>
      </c>
      <c r="C252" t="str">
        <f t="shared" si="176"/>
        <v>6019193</v>
      </c>
      <c r="D252" t="str">
        <f t="shared" si="177"/>
        <v>Elektrotechnika I. - Varga István (web) 83</v>
      </c>
      <c r="E252" t="str">
        <f t="shared" si="178"/>
        <v>Varga István9193</v>
      </c>
      <c r="F252" t="str">
        <f t="shared" si="179"/>
        <v>Elektrotechnika I. (Tb. 601, web)</v>
      </c>
      <c r="G252" t="str">
        <f t="shared" si="180"/>
        <v/>
      </c>
      <c r="H252" t="str">
        <f t="shared" si="181"/>
        <v/>
      </c>
      <c r="I252" t="str">
        <f t="shared" si="182"/>
        <v/>
      </c>
      <c r="J252" t="str">
        <f t="shared" si="183"/>
        <v/>
      </c>
      <c r="K252" t="str">
        <f t="shared" si="184"/>
        <v/>
      </c>
      <c r="L252" t="str">
        <f t="shared" si="185"/>
        <v/>
      </c>
      <c r="M252" t="str">
        <f t="shared" si="186"/>
        <v/>
      </c>
      <c r="N252" t="str">
        <f t="shared" si="187"/>
        <v/>
      </c>
      <c r="O252" t="str">
        <f t="shared" si="188"/>
        <v/>
      </c>
      <c r="P252" t="str">
        <f t="shared" si="189"/>
        <v/>
      </c>
      <c r="Q252" t="str">
        <f t="shared" si="190"/>
        <v/>
      </c>
      <c r="R252" t="str">
        <f t="shared" si="191"/>
        <v/>
      </c>
      <c r="S252" t="str">
        <f t="shared" si="192"/>
        <v/>
      </c>
      <c r="T252" t="str">
        <f t="shared" si="193"/>
        <v/>
      </c>
      <c r="U252" t="str">
        <f t="shared" si="194"/>
        <v/>
      </c>
      <c r="V252" t="str">
        <f t="shared" si="195"/>
        <v/>
      </c>
      <c r="W252" t="str">
        <f t="shared" si="196"/>
        <v/>
      </c>
      <c r="X252" t="str">
        <f t="shared" si="197"/>
        <v/>
      </c>
      <c r="Y252" t="str">
        <f t="shared" si="198"/>
        <v/>
      </c>
      <c r="Z252" t="str">
        <f t="shared" si="199"/>
        <v/>
      </c>
      <c r="AA252" t="str">
        <f t="shared" si="200"/>
        <v>Elektrotechnika I. (, web)</v>
      </c>
      <c r="AB252" t="str">
        <f t="shared" si="201"/>
        <v/>
      </c>
      <c r="AC252" t="str">
        <f t="shared" si="202"/>
        <v/>
      </c>
      <c r="AD252" t="str">
        <f t="shared" si="203"/>
        <v/>
      </c>
      <c r="AE252" t="str">
        <f t="shared" si="204"/>
        <v/>
      </c>
      <c r="AF252" t="str">
        <f t="shared" si="205"/>
        <v>9193</v>
      </c>
      <c r="AG252" t="str">
        <f t="shared" si="206"/>
        <v/>
      </c>
      <c r="AH252" t="str">
        <f t="shared" si="207"/>
        <v/>
      </c>
      <c r="AI252" t="str">
        <f t="shared" si="208"/>
        <v/>
      </c>
      <c r="AJ252" t="str">
        <f t="shared" si="209"/>
        <v/>
      </c>
      <c r="AK252" t="str">
        <f t="shared" si="210"/>
        <v>9193</v>
      </c>
      <c r="AL252" t="str">
        <f t="shared" si="211"/>
        <v/>
      </c>
      <c r="AM252" t="str">
        <f t="shared" si="212"/>
        <v/>
      </c>
      <c r="AN252" t="str">
        <f t="shared" si="213"/>
        <v/>
      </c>
      <c r="AO252" t="str">
        <f t="shared" si="214"/>
        <v/>
      </c>
      <c r="AP252" t="str">
        <f t="shared" si="215"/>
        <v/>
      </c>
      <c r="AQ252" t="str">
        <f t="shared" si="216"/>
        <v/>
      </c>
      <c r="AR252" t="str">
        <f t="shared" si="217"/>
        <v/>
      </c>
      <c r="AS252" t="str">
        <f t="shared" si="218"/>
        <v/>
      </c>
      <c r="AT252" t="str">
        <f t="shared" si="219"/>
        <v/>
      </c>
      <c r="AU252" t="str">
        <f t="shared" si="220"/>
        <v/>
      </c>
      <c r="AV252" t="str">
        <f t="shared" si="221"/>
        <v/>
      </c>
      <c r="AW252" t="str">
        <f t="shared" si="222"/>
        <v/>
      </c>
      <c r="AX252" t="str">
        <f t="shared" si="223"/>
        <v/>
      </c>
      <c r="AY252" t="str">
        <f t="shared" si="224"/>
        <v/>
      </c>
      <c r="AZ252" t="str">
        <f t="shared" si="225"/>
        <v/>
      </c>
      <c r="BA252" t="str">
        <f t="shared" si="226"/>
        <v/>
      </c>
      <c r="BB252" t="str">
        <f t="shared" si="227"/>
        <v/>
      </c>
      <c r="BC252" t="str">
        <f t="shared" si="228"/>
        <v/>
      </c>
      <c r="BD252" t="str">
        <f t="shared" si="229"/>
        <v/>
      </c>
      <c r="BE252" t="str">
        <f t="shared" si="230"/>
        <v>Elektrotechnika I. (601, web)</v>
      </c>
      <c r="BF252" s="2">
        <v>919</v>
      </c>
      <c r="BG252" s="2">
        <v>3</v>
      </c>
      <c r="BH252" s="18">
        <f>VLOOKUP(BF252,segéd!$F$9:$G$41,2,FALSE)</f>
        <v>46284</v>
      </c>
      <c r="BI252" s="2" t="str">
        <f>VLOOKUP(BG252,segéd!$F$1:$G$7,2,FALSE)</f>
        <v>11.30-13.00</v>
      </c>
      <c r="BJ252" t="s">
        <v>105</v>
      </c>
      <c r="BK252" s="20" t="s">
        <v>278</v>
      </c>
      <c r="BL252" t="s">
        <v>191</v>
      </c>
      <c r="BM252" s="2"/>
      <c r="BN252" s="2">
        <v>601</v>
      </c>
      <c r="BO252" s="2" t="s">
        <v>117</v>
      </c>
      <c r="BP252" s="33" t="s">
        <v>665</v>
      </c>
      <c r="BQ252" s="2">
        <f t="shared" si="231"/>
        <v>83</v>
      </c>
      <c r="BR252" s="2" t="str">
        <f>IF(BM252="","",IFERROR(VLOOKUP(BJ252,segéd!T:U,2,FALSE),"x"))</f>
        <v/>
      </c>
      <c r="BS252" s="2">
        <f>IF(BN252="","",IFERROR(VLOOKUP(BJ252,segéd!O:P,2,FALSE),"x"))</f>
        <v>83</v>
      </c>
      <c r="BT252" s="2"/>
      <c r="BU252" s="2"/>
      <c r="BV252" s="2"/>
      <c r="BX252" s="2"/>
      <c r="CQ252" s="2"/>
      <c r="CR252" s="2">
        <v>48</v>
      </c>
      <c r="CW252" s="2">
        <v>37</v>
      </c>
    </row>
    <row r="253" spans="1:114" ht="15" customHeight="1" x14ac:dyDescent="0.3">
      <c r="A253" t="str">
        <f t="shared" si="174"/>
        <v>9193</v>
      </c>
      <c r="B253" t="str">
        <f t="shared" si="175"/>
        <v xml:space="preserve">Építőanyagok, épít. kapcs. előírások - Tarján Gábor (web) </v>
      </c>
      <c r="C253" t="str">
        <f t="shared" si="176"/>
        <v>4039193</v>
      </c>
      <c r="D253" t="str">
        <f t="shared" si="177"/>
        <v>Építőanyagok, épít. kapcs. előírások - Tarján Gábor (web) 8</v>
      </c>
      <c r="E253" t="str">
        <f t="shared" si="178"/>
        <v>Tarján Gábor9193</v>
      </c>
      <c r="F253" t="str">
        <f t="shared" si="179"/>
        <v>Építőanyagok, épít. kapcs. előírások (Tb. 403, web)</v>
      </c>
      <c r="G253" t="str">
        <f t="shared" si="180"/>
        <v/>
      </c>
      <c r="H253" t="str">
        <f t="shared" si="181"/>
        <v/>
      </c>
      <c r="I253" t="str">
        <f t="shared" si="182"/>
        <v/>
      </c>
      <c r="J253" t="str">
        <f t="shared" si="183"/>
        <v/>
      </c>
      <c r="K253" t="str">
        <f t="shared" si="184"/>
        <v/>
      </c>
      <c r="L253" t="str">
        <f t="shared" si="185"/>
        <v/>
      </c>
      <c r="M253" t="str">
        <f t="shared" si="186"/>
        <v/>
      </c>
      <c r="N253" t="str">
        <f t="shared" si="187"/>
        <v/>
      </c>
      <c r="O253" t="str">
        <f t="shared" si="188"/>
        <v/>
      </c>
      <c r="P253" t="str">
        <f t="shared" si="189"/>
        <v/>
      </c>
      <c r="Q253" t="str">
        <f t="shared" si="190"/>
        <v/>
      </c>
      <c r="R253" t="str">
        <f t="shared" si="191"/>
        <v/>
      </c>
      <c r="S253" t="str">
        <f t="shared" si="192"/>
        <v/>
      </c>
      <c r="T253" t="str">
        <f t="shared" si="193"/>
        <v/>
      </c>
      <c r="U253" t="str">
        <f t="shared" si="194"/>
        <v/>
      </c>
      <c r="V253" t="str">
        <f t="shared" si="195"/>
        <v/>
      </c>
      <c r="W253" t="str">
        <f t="shared" si="196"/>
        <v/>
      </c>
      <c r="X253" t="str">
        <f t="shared" si="197"/>
        <v/>
      </c>
      <c r="Y253" t="str">
        <f t="shared" si="198"/>
        <v/>
      </c>
      <c r="Z253" t="str">
        <f t="shared" si="199"/>
        <v/>
      </c>
      <c r="AA253" t="str">
        <f t="shared" si="200"/>
        <v>Építőanyagok, épít. kapcs. előírások (, web)</v>
      </c>
      <c r="AB253" t="str">
        <f t="shared" si="201"/>
        <v/>
      </c>
      <c r="AC253" t="str">
        <f t="shared" si="202"/>
        <v/>
      </c>
      <c r="AD253" t="str">
        <f t="shared" si="203"/>
        <v/>
      </c>
      <c r="AE253" t="str">
        <f t="shared" si="204"/>
        <v/>
      </c>
      <c r="AF253" t="str">
        <f t="shared" si="205"/>
        <v/>
      </c>
      <c r="AG253" t="str">
        <f t="shared" si="206"/>
        <v/>
      </c>
      <c r="AH253" t="str">
        <f t="shared" si="207"/>
        <v/>
      </c>
      <c r="AI253" t="str">
        <f t="shared" si="208"/>
        <v/>
      </c>
      <c r="AJ253" t="str">
        <f t="shared" si="209"/>
        <v/>
      </c>
      <c r="AK253" t="str">
        <f t="shared" si="210"/>
        <v/>
      </c>
      <c r="AL253" t="str">
        <f t="shared" si="211"/>
        <v/>
      </c>
      <c r="AM253" t="str">
        <f t="shared" si="212"/>
        <v/>
      </c>
      <c r="AN253" t="str">
        <f t="shared" si="213"/>
        <v/>
      </c>
      <c r="AO253" t="str">
        <f t="shared" si="214"/>
        <v/>
      </c>
      <c r="AP253" t="str">
        <f t="shared" si="215"/>
        <v/>
      </c>
      <c r="AQ253" t="str">
        <f t="shared" si="216"/>
        <v/>
      </c>
      <c r="AR253" t="str">
        <f t="shared" si="217"/>
        <v/>
      </c>
      <c r="AS253" t="str">
        <f t="shared" si="218"/>
        <v/>
      </c>
      <c r="AT253" t="str">
        <f t="shared" si="219"/>
        <v/>
      </c>
      <c r="AU253" t="str">
        <f t="shared" si="220"/>
        <v>9193</v>
      </c>
      <c r="AV253" t="str">
        <f t="shared" si="221"/>
        <v/>
      </c>
      <c r="AW253" t="str">
        <f t="shared" si="222"/>
        <v/>
      </c>
      <c r="AX253" t="str">
        <f t="shared" si="223"/>
        <v/>
      </c>
      <c r="AY253" t="str">
        <f t="shared" si="224"/>
        <v/>
      </c>
      <c r="AZ253" t="str">
        <f t="shared" si="225"/>
        <v/>
      </c>
      <c r="BA253" t="str">
        <f t="shared" si="226"/>
        <v/>
      </c>
      <c r="BB253" t="str">
        <f t="shared" si="227"/>
        <v/>
      </c>
      <c r="BC253" t="str">
        <f t="shared" si="228"/>
        <v/>
      </c>
      <c r="BD253" t="str">
        <f t="shared" si="229"/>
        <v/>
      </c>
      <c r="BE253" t="str">
        <f t="shared" si="230"/>
        <v>Építőanyagok, épít. kapcs. előírások (403, web)</v>
      </c>
      <c r="BF253" s="2">
        <v>919</v>
      </c>
      <c r="BG253" s="2">
        <v>3</v>
      </c>
      <c r="BH253" s="18">
        <f>VLOOKUP(BF253,segéd!$F$9:$G$41,2,FALSE)</f>
        <v>46284</v>
      </c>
      <c r="BI253" s="2" t="str">
        <f>VLOOKUP(BG253,segéd!$F$1:$G$7,2,FALSE)</f>
        <v>11.30-13.00</v>
      </c>
      <c r="BJ253" t="s">
        <v>399</v>
      </c>
      <c r="BK253" s="20" t="s">
        <v>541</v>
      </c>
      <c r="BL253" t="s">
        <v>191</v>
      </c>
      <c r="BM253" s="2"/>
      <c r="BN253" s="2">
        <v>403</v>
      </c>
      <c r="BO253" s="2" t="s">
        <v>117</v>
      </c>
      <c r="BP253" s="33" t="s">
        <v>666</v>
      </c>
      <c r="BQ253" s="2">
        <f t="shared" si="231"/>
        <v>8</v>
      </c>
      <c r="BR253" s="2" t="str">
        <f>IF(BM253="","",IFERROR(VLOOKUP(BJ253,segéd!T:U,2,FALSE),"x"))</f>
        <v/>
      </c>
      <c r="BS253" s="2">
        <f>IF(BN253="","",IFERROR(VLOOKUP(BJ253,segéd!O:P,2,FALSE),"x"))</f>
        <v>8</v>
      </c>
      <c r="BU253" s="2"/>
      <c r="BV253" s="2"/>
      <c r="DG253" s="2">
        <v>8</v>
      </c>
    </row>
    <row r="254" spans="1:114" ht="15" customHeight="1" x14ac:dyDescent="0.3">
      <c r="A254" t="str">
        <f t="shared" si="174"/>
        <v>9193</v>
      </c>
      <c r="B254" t="str">
        <f t="shared" si="175"/>
        <v xml:space="preserve">Folyamatok modellezése - Böcz Gábor (gépterem, web) </v>
      </c>
      <c r="C254" t="str">
        <f t="shared" si="176"/>
        <v>6059193</v>
      </c>
      <c r="D254" t="str">
        <f t="shared" si="177"/>
        <v>Folyamatok modellezése - Böcz Gábor (gépterem, web) 29</v>
      </c>
      <c r="E254" t="str">
        <f t="shared" si="178"/>
        <v>Böcz Gábor9193</v>
      </c>
      <c r="F254" t="str">
        <f t="shared" si="179"/>
        <v>Folyamatok modellezése (Tb. 605, gépterem, web)</v>
      </c>
      <c r="G254" t="str">
        <f t="shared" si="180"/>
        <v/>
      </c>
      <c r="H254" t="str">
        <f t="shared" si="181"/>
        <v/>
      </c>
      <c r="I254" t="str">
        <f t="shared" si="182"/>
        <v/>
      </c>
      <c r="J254" t="str">
        <f t="shared" si="183"/>
        <v/>
      </c>
      <c r="K254" t="str">
        <f t="shared" si="184"/>
        <v/>
      </c>
      <c r="L254" t="str">
        <f t="shared" si="185"/>
        <v/>
      </c>
      <c r="M254" t="str">
        <f t="shared" si="186"/>
        <v/>
      </c>
      <c r="N254" t="str">
        <f t="shared" si="187"/>
        <v/>
      </c>
      <c r="O254" t="str">
        <f t="shared" si="188"/>
        <v/>
      </c>
      <c r="P254" t="str">
        <f t="shared" si="189"/>
        <v/>
      </c>
      <c r="Q254" t="str">
        <f t="shared" si="190"/>
        <v/>
      </c>
      <c r="R254" t="str">
        <f t="shared" si="191"/>
        <v/>
      </c>
      <c r="S254" t="str">
        <f t="shared" si="192"/>
        <v/>
      </c>
      <c r="T254" t="str">
        <f t="shared" si="193"/>
        <v/>
      </c>
      <c r="U254" t="str">
        <f t="shared" si="194"/>
        <v/>
      </c>
      <c r="V254" t="str">
        <f t="shared" si="195"/>
        <v/>
      </c>
      <c r="W254" t="str">
        <f t="shared" si="196"/>
        <v/>
      </c>
      <c r="X254" t="str">
        <f t="shared" si="197"/>
        <v/>
      </c>
      <c r="Y254" t="str">
        <f t="shared" si="198"/>
        <v/>
      </c>
      <c r="Z254" t="str">
        <f t="shared" si="199"/>
        <v/>
      </c>
      <c r="AA254" t="str">
        <f t="shared" si="200"/>
        <v>Folyamatok modellezése (, gépterem, web)</v>
      </c>
      <c r="AB254" t="str">
        <f t="shared" si="201"/>
        <v/>
      </c>
      <c r="AC254" t="str">
        <f t="shared" si="202"/>
        <v/>
      </c>
      <c r="AD254" t="str">
        <f t="shared" si="203"/>
        <v/>
      </c>
      <c r="AE254" t="str">
        <f t="shared" si="204"/>
        <v/>
      </c>
      <c r="AF254" t="str">
        <f t="shared" si="205"/>
        <v/>
      </c>
      <c r="AG254" t="str">
        <f t="shared" si="206"/>
        <v/>
      </c>
      <c r="AH254" t="str">
        <f t="shared" si="207"/>
        <v/>
      </c>
      <c r="AI254" t="str">
        <f t="shared" si="208"/>
        <v/>
      </c>
      <c r="AJ254" t="str">
        <f t="shared" si="209"/>
        <v/>
      </c>
      <c r="AK254" t="str">
        <f t="shared" si="210"/>
        <v/>
      </c>
      <c r="AL254" t="str">
        <f t="shared" si="211"/>
        <v/>
      </c>
      <c r="AM254" t="str">
        <f t="shared" si="212"/>
        <v/>
      </c>
      <c r="AN254" t="str">
        <f t="shared" si="213"/>
        <v/>
      </c>
      <c r="AO254" t="str">
        <f t="shared" si="214"/>
        <v/>
      </c>
      <c r="AP254" t="str">
        <f t="shared" si="215"/>
        <v/>
      </c>
      <c r="AQ254" t="str">
        <f t="shared" si="216"/>
        <v/>
      </c>
      <c r="AR254" t="str">
        <f t="shared" si="217"/>
        <v/>
      </c>
      <c r="AS254" t="str">
        <f t="shared" si="218"/>
        <v/>
      </c>
      <c r="AT254" t="str">
        <f t="shared" si="219"/>
        <v>9193</v>
      </c>
      <c r="AU254" t="str">
        <f t="shared" si="220"/>
        <v/>
      </c>
      <c r="AV254" t="str">
        <f t="shared" si="221"/>
        <v/>
      </c>
      <c r="AW254" t="str">
        <f t="shared" si="222"/>
        <v/>
      </c>
      <c r="AX254" t="str">
        <f t="shared" si="223"/>
        <v/>
      </c>
      <c r="AY254" t="str">
        <f t="shared" si="224"/>
        <v/>
      </c>
      <c r="AZ254" t="str">
        <f t="shared" si="225"/>
        <v/>
      </c>
      <c r="BA254" t="str">
        <f t="shared" si="226"/>
        <v/>
      </c>
      <c r="BB254" t="str">
        <f t="shared" si="227"/>
        <v/>
      </c>
      <c r="BC254" t="str">
        <f t="shared" si="228"/>
        <v/>
      </c>
      <c r="BD254" t="str">
        <f t="shared" si="229"/>
        <v/>
      </c>
      <c r="BE254" t="str">
        <f t="shared" si="230"/>
        <v>Folyamatok modellezése (605, gépterem, web)</v>
      </c>
      <c r="BF254" s="2">
        <v>919</v>
      </c>
      <c r="BG254" s="2">
        <v>3</v>
      </c>
      <c r="BH254" s="18">
        <f>VLOOKUP(BF254,segéd!$F$9:$G$41,2,FALSE)</f>
        <v>46284</v>
      </c>
      <c r="BI254" s="2" t="str">
        <f>VLOOKUP(BG254,segéd!$F$1:$G$7,2,FALSE)</f>
        <v>11.30-13.00</v>
      </c>
      <c r="BJ254" t="s">
        <v>235</v>
      </c>
      <c r="BK254" s="20" t="s">
        <v>540</v>
      </c>
      <c r="BL254" t="s">
        <v>191</v>
      </c>
      <c r="BM254" s="2"/>
      <c r="BN254" s="2">
        <v>605</v>
      </c>
      <c r="BO254" s="2" t="s">
        <v>216</v>
      </c>
      <c r="BP254" s="33" t="s">
        <v>623</v>
      </c>
      <c r="BQ254" s="2">
        <f t="shared" si="231"/>
        <v>29</v>
      </c>
      <c r="BR254" s="2" t="str">
        <f>IF(BM254="","",IFERROR(VLOOKUP(BJ254,segéd!T:U,2,FALSE),"x"))</f>
        <v/>
      </c>
      <c r="BS254" s="2">
        <f>IF(BN254="","",IFERROR(VLOOKUP(BJ254,segéd!O:P,2,FALSE),"x"))</f>
        <v>29</v>
      </c>
      <c r="BU254" s="2"/>
      <c r="BV254" s="2"/>
      <c r="DF254" s="2">
        <v>27</v>
      </c>
    </row>
    <row r="255" spans="1:114" ht="15" customHeight="1" x14ac:dyDescent="0.3">
      <c r="A255" t="str">
        <f t="shared" si="174"/>
        <v>2059193</v>
      </c>
      <c r="B255" t="str">
        <f t="shared" si="175"/>
        <v>Gazdasági és versenyjog - Zalahegyi Zoltán (web) 6</v>
      </c>
      <c r="C255" t="str">
        <f t="shared" si="176"/>
        <v>9193</v>
      </c>
      <c r="D255" t="str">
        <f t="shared" si="177"/>
        <v xml:space="preserve">Gazdasági és versenyjog - Zalahegyi Zoltán (web) </v>
      </c>
      <c r="E255" t="str">
        <f t="shared" si="178"/>
        <v>Zalahegyi Zoltán9193</v>
      </c>
      <c r="F255" t="str">
        <f t="shared" si="179"/>
        <v>Gazdasági és versenyjog (Bp. 205, web)</v>
      </c>
      <c r="G255" t="str">
        <f t="shared" si="180"/>
        <v/>
      </c>
      <c r="H255" t="str">
        <f t="shared" si="181"/>
        <v/>
      </c>
      <c r="I255" t="str">
        <f t="shared" si="182"/>
        <v/>
      </c>
      <c r="J255" t="str">
        <f t="shared" si="183"/>
        <v>9193</v>
      </c>
      <c r="K255" t="str">
        <f t="shared" si="184"/>
        <v/>
      </c>
      <c r="L255" t="str">
        <f t="shared" si="185"/>
        <v/>
      </c>
      <c r="M255" t="str">
        <f t="shared" si="186"/>
        <v/>
      </c>
      <c r="N255" t="str">
        <f t="shared" si="187"/>
        <v/>
      </c>
      <c r="O255" t="str">
        <f t="shared" si="188"/>
        <v/>
      </c>
      <c r="P255" t="str">
        <f t="shared" si="189"/>
        <v/>
      </c>
      <c r="Q255" t="str">
        <f t="shared" si="190"/>
        <v>9193</v>
      </c>
      <c r="R255" t="str">
        <f t="shared" si="191"/>
        <v/>
      </c>
      <c r="S255" t="str">
        <f t="shared" si="192"/>
        <v/>
      </c>
      <c r="T255" t="str">
        <f t="shared" si="193"/>
        <v/>
      </c>
      <c r="U255" t="str">
        <f t="shared" si="194"/>
        <v/>
      </c>
      <c r="V255" t="str">
        <f t="shared" si="195"/>
        <v/>
      </c>
      <c r="W255" t="str">
        <f t="shared" si="196"/>
        <v/>
      </c>
      <c r="X255" t="str">
        <f t="shared" si="197"/>
        <v/>
      </c>
      <c r="Y255" t="str">
        <f t="shared" si="198"/>
        <v/>
      </c>
      <c r="Z255" t="str">
        <f t="shared" si="199"/>
        <v/>
      </c>
      <c r="AA255" t="str">
        <f t="shared" si="200"/>
        <v>Gazdasági és versenyjog (205, web)</v>
      </c>
      <c r="AB255" t="str">
        <f t="shared" si="201"/>
        <v/>
      </c>
      <c r="AC255" t="str">
        <f t="shared" si="202"/>
        <v/>
      </c>
      <c r="AD255" t="str">
        <f t="shared" si="203"/>
        <v/>
      </c>
      <c r="AE255" t="str">
        <f t="shared" si="204"/>
        <v/>
      </c>
      <c r="AF255" t="str">
        <f t="shared" si="205"/>
        <v/>
      </c>
      <c r="AG255" t="str">
        <f t="shared" si="206"/>
        <v/>
      </c>
      <c r="AH255" t="str">
        <f t="shared" si="207"/>
        <v/>
      </c>
      <c r="AI255" t="str">
        <f t="shared" si="208"/>
        <v/>
      </c>
      <c r="AJ255" t="str">
        <f t="shared" si="209"/>
        <v/>
      </c>
      <c r="AK255" t="str">
        <f t="shared" si="210"/>
        <v/>
      </c>
      <c r="AL255" t="str">
        <f t="shared" si="211"/>
        <v/>
      </c>
      <c r="AM255" t="str">
        <f t="shared" si="212"/>
        <v/>
      </c>
      <c r="AN255" t="str">
        <f t="shared" si="213"/>
        <v/>
      </c>
      <c r="AO255" t="str">
        <f t="shared" si="214"/>
        <v/>
      </c>
      <c r="AP255" t="str">
        <f t="shared" si="215"/>
        <v/>
      </c>
      <c r="AQ255" t="str">
        <f t="shared" si="216"/>
        <v/>
      </c>
      <c r="AR255" t="str">
        <f t="shared" si="217"/>
        <v/>
      </c>
      <c r="AS255" t="str">
        <f t="shared" si="218"/>
        <v/>
      </c>
      <c r="AT255" t="str">
        <f t="shared" si="219"/>
        <v/>
      </c>
      <c r="AU255" t="str">
        <f t="shared" si="220"/>
        <v/>
      </c>
      <c r="AV255" t="str">
        <f t="shared" si="221"/>
        <v/>
      </c>
      <c r="AW255" t="str">
        <f t="shared" si="222"/>
        <v/>
      </c>
      <c r="AX255" t="str">
        <f t="shared" si="223"/>
        <v/>
      </c>
      <c r="AY255" t="str">
        <f t="shared" si="224"/>
        <v/>
      </c>
      <c r="AZ255" t="str">
        <f t="shared" si="225"/>
        <v/>
      </c>
      <c r="BA255" t="str">
        <f t="shared" si="226"/>
        <v/>
      </c>
      <c r="BB255" t="str">
        <f t="shared" si="227"/>
        <v/>
      </c>
      <c r="BC255" t="str">
        <f t="shared" si="228"/>
        <v/>
      </c>
      <c r="BD255" t="str">
        <f t="shared" si="229"/>
        <v/>
      </c>
      <c r="BE255" t="str">
        <f t="shared" si="230"/>
        <v>Gazdasági és versenyjog (, web)</v>
      </c>
      <c r="BF255" s="2">
        <v>919</v>
      </c>
      <c r="BG255" s="2">
        <v>3</v>
      </c>
      <c r="BH255" s="18">
        <f>VLOOKUP(BF255,segéd!$F$9:$G$41,2,FALSE)</f>
        <v>46284</v>
      </c>
      <c r="BI255" s="2" t="str">
        <f>VLOOKUP(BG255,segéd!$F$1:$G$7,2,FALSE)</f>
        <v>11.30-13.00</v>
      </c>
      <c r="BJ255" t="s">
        <v>99</v>
      </c>
      <c r="BK255" s="20" t="s">
        <v>303</v>
      </c>
      <c r="BL255" t="s">
        <v>206</v>
      </c>
      <c r="BM255" s="2">
        <v>205</v>
      </c>
      <c r="BO255" s="2" t="s">
        <v>117</v>
      </c>
      <c r="BP255" s="33" t="s">
        <v>600</v>
      </c>
      <c r="BQ255" s="2">
        <f t="shared" si="231"/>
        <v>6</v>
      </c>
      <c r="BR255" s="2">
        <f>IF(BM255="","",IFERROR(VLOOKUP(BJ255,segéd!T:U,2,FALSE),"x"))</f>
        <v>6</v>
      </c>
      <c r="BS255" s="2" t="str">
        <f>IF(BN255="","",IFERROR(VLOOKUP(BJ255,segéd!O:P,2,FALSE),"x"))</f>
        <v/>
      </c>
      <c r="BU255" s="2"/>
      <c r="BV255" s="2"/>
      <c r="BW255" s="2">
        <v>8</v>
      </c>
      <c r="BX255" s="2"/>
      <c r="CD255" s="2">
        <v>5</v>
      </c>
    </row>
    <row r="256" spans="1:114" ht="15" customHeight="1" x14ac:dyDescent="0.3">
      <c r="A256" t="str">
        <f t="shared" si="174"/>
        <v>9193</v>
      </c>
      <c r="B256" t="str">
        <f t="shared" si="175"/>
        <v xml:space="preserve">Gazdasági számítások - Nagyné Csóti Beáta (web) </v>
      </c>
      <c r="C256" t="str">
        <f t="shared" si="176"/>
        <v>4019193</v>
      </c>
      <c r="D256" t="str">
        <f t="shared" si="177"/>
        <v>Gazdasági számítások - Nagyné Csóti Beáta (web) 8</v>
      </c>
      <c r="E256" t="str">
        <f t="shared" si="178"/>
        <v>Nagyné Csóti Beáta9193</v>
      </c>
      <c r="F256" t="str">
        <f t="shared" si="179"/>
        <v>Gazdasági számítások (Tb. 401, web)</v>
      </c>
      <c r="G256" t="str">
        <f t="shared" si="180"/>
        <v/>
      </c>
      <c r="H256" t="str">
        <f t="shared" si="181"/>
        <v/>
      </c>
      <c r="I256" t="str">
        <f t="shared" si="182"/>
        <v/>
      </c>
      <c r="J256" t="str">
        <f t="shared" si="183"/>
        <v/>
      </c>
      <c r="K256" t="str">
        <f t="shared" si="184"/>
        <v/>
      </c>
      <c r="L256" t="str">
        <f t="shared" si="185"/>
        <v/>
      </c>
      <c r="M256" t="str">
        <f t="shared" si="186"/>
        <v/>
      </c>
      <c r="N256" t="str">
        <f t="shared" si="187"/>
        <v/>
      </c>
      <c r="O256" t="str">
        <f t="shared" si="188"/>
        <v/>
      </c>
      <c r="P256" t="str">
        <f t="shared" si="189"/>
        <v/>
      </c>
      <c r="Q256" t="str">
        <f t="shared" si="190"/>
        <v/>
      </c>
      <c r="R256" t="str">
        <f t="shared" si="191"/>
        <v/>
      </c>
      <c r="S256" t="str">
        <f t="shared" si="192"/>
        <v/>
      </c>
      <c r="T256" t="str">
        <f t="shared" si="193"/>
        <v/>
      </c>
      <c r="U256" t="str">
        <f t="shared" si="194"/>
        <v/>
      </c>
      <c r="V256" t="str">
        <f t="shared" si="195"/>
        <v/>
      </c>
      <c r="W256" t="str">
        <f t="shared" si="196"/>
        <v/>
      </c>
      <c r="X256" t="str">
        <f t="shared" si="197"/>
        <v/>
      </c>
      <c r="Y256" t="str">
        <f t="shared" si="198"/>
        <v/>
      </c>
      <c r="Z256" t="str">
        <f t="shared" si="199"/>
        <v/>
      </c>
      <c r="AA256" t="str">
        <f t="shared" si="200"/>
        <v>Gazdasági számítások (, web)</v>
      </c>
      <c r="AB256" t="str">
        <f t="shared" si="201"/>
        <v/>
      </c>
      <c r="AC256" t="str">
        <f t="shared" si="202"/>
        <v>9193</v>
      </c>
      <c r="AD256" t="str">
        <f t="shared" si="203"/>
        <v/>
      </c>
      <c r="AE256" t="str">
        <f t="shared" si="204"/>
        <v/>
      </c>
      <c r="AF256" t="str">
        <f t="shared" si="205"/>
        <v/>
      </c>
      <c r="AG256" t="str">
        <f t="shared" si="206"/>
        <v/>
      </c>
      <c r="AH256" t="str">
        <f t="shared" si="207"/>
        <v/>
      </c>
      <c r="AI256" t="str">
        <f t="shared" si="208"/>
        <v/>
      </c>
      <c r="AJ256" t="str">
        <f t="shared" si="209"/>
        <v/>
      </c>
      <c r="AK256" t="str">
        <f t="shared" si="210"/>
        <v/>
      </c>
      <c r="AL256" t="str">
        <f t="shared" si="211"/>
        <v/>
      </c>
      <c r="AM256" t="str">
        <f t="shared" si="212"/>
        <v/>
      </c>
      <c r="AN256" t="str">
        <f t="shared" si="213"/>
        <v/>
      </c>
      <c r="AO256" t="str">
        <f t="shared" si="214"/>
        <v/>
      </c>
      <c r="AP256" t="str">
        <f t="shared" si="215"/>
        <v/>
      </c>
      <c r="AQ256" t="str">
        <f t="shared" si="216"/>
        <v/>
      </c>
      <c r="AR256" t="str">
        <f t="shared" si="217"/>
        <v/>
      </c>
      <c r="AS256" t="str">
        <f t="shared" si="218"/>
        <v/>
      </c>
      <c r="AT256" t="str">
        <f t="shared" si="219"/>
        <v/>
      </c>
      <c r="AU256" t="str">
        <f t="shared" si="220"/>
        <v/>
      </c>
      <c r="AV256" t="str">
        <f t="shared" si="221"/>
        <v/>
      </c>
      <c r="AW256" t="str">
        <f t="shared" si="222"/>
        <v/>
      </c>
      <c r="AX256" t="str">
        <f t="shared" si="223"/>
        <v/>
      </c>
      <c r="AY256" t="str">
        <f t="shared" si="224"/>
        <v/>
      </c>
      <c r="AZ256" t="str">
        <f t="shared" si="225"/>
        <v/>
      </c>
      <c r="BA256" t="str">
        <f t="shared" si="226"/>
        <v/>
      </c>
      <c r="BB256" t="str">
        <f t="shared" si="227"/>
        <v/>
      </c>
      <c r="BC256" t="str">
        <f t="shared" si="228"/>
        <v/>
      </c>
      <c r="BD256" t="str">
        <f t="shared" si="229"/>
        <v/>
      </c>
      <c r="BE256" t="str">
        <f t="shared" si="230"/>
        <v>Gazdasági számítások (401, web)</v>
      </c>
      <c r="BF256" s="2">
        <v>919</v>
      </c>
      <c r="BG256" s="2">
        <v>3</v>
      </c>
      <c r="BH256" s="18">
        <f>VLOOKUP(BF256,segéd!$F$9:$G$41,2,FALSE)</f>
        <v>46284</v>
      </c>
      <c r="BI256" s="2" t="str">
        <f>VLOOKUP(BG256,segéd!$F$1:$G$7,2,FALSE)</f>
        <v>11.30-13.00</v>
      </c>
      <c r="BJ256" t="s">
        <v>130</v>
      </c>
      <c r="BK256" s="20" t="s">
        <v>304</v>
      </c>
      <c r="BL256" t="s">
        <v>114</v>
      </c>
      <c r="BM256" s="2"/>
      <c r="BN256" s="2">
        <v>401</v>
      </c>
      <c r="BO256" s="2" t="s">
        <v>117</v>
      </c>
      <c r="BP256" s="33" t="s">
        <v>602</v>
      </c>
      <c r="BQ256" s="2">
        <f t="shared" si="231"/>
        <v>8</v>
      </c>
      <c r="BR256" s="2" t="str">
        <f>IF(BM256="","",IFERROR(VLOOKUP(BJ256,segéd!T:U,2,FALSE),"x"))</f>
        <v/>
      </c>
      <c r="BS256" s="2">
        <f>IF(BN256="","",IFERROR(VLOOKUP(BJ256,segéd!O:P,2,FALSE),"x"))</f>
        <v>8</v>
      </c>
      <c r="BT256" s="2"/>
      <c r="BU256" s="2"/>
      <c r="BV256" s="2"/>
      <c r="BX256" s="2"/>
      <c r="CO256" s="2">
        <v>6</v>
      </c>
      <c r="CQ256" s="2"/>
      <c r="CR256" s="2"/>
    </row>
    <row r="257" spans="1:120" ht="15" customHeight="1" x14ac:dyDescent="0.3">
      <c r="A257" t="str">
        <f t="shared" si="174"/>
        <v>2179193</v>
      </c>
      <c r="B257" t="str">
        <f t="shared" si="175"/>
        <v>Hibrid projektmenedzsment - Peredy Zoltán (Bp.-ről web) 21</v>
      </c>
      <c r="C257" t="str">
        <f t="shared" si="176"/>
        <v>4049193</v>
      </c>
      <c r="D257" t="str">
        <f t="shared" si="177"/>
        <v>Hibrid projektmenedzsment - Peredy Zoltán (Bp.-ről web) 7</v>
      </c>
      <c r="E257" t="str">
        <f t="shared" si="178"/>
        <v>Peredy Zoltán9193</v>
      </c>
      <c r="F257" t="str">
        <f t="shared" si="179"/>
        <v>Hibrid projektmenedzsment (Bp. 217, Bp.-ről web)</v>
      </c>
      <c r="G257" t="str">
        <f t="shared" si="180"/>
        <v/>
      </c>
      <c r="H257" t="str">
        <f t="shared" si="181"/>
        <v/>
      </c>
      <c r="I257" t="str">
        <f t="shared" si="182"/>
        <v/>
      </c>
      <c r="J257" t="str">
        <f t="shared" si="183"/>
        <v/>
      </c>
      <c r="K257" t="str">
        <f t="shared" si="184"/>
        <v>9193</v>
      </c>
      <c r="L257" t="str">
        <f t="shared" si="185"/>
        <v/>
      </c>
      <c r="M257" t="str">
        <f t="shared" si="186"/>
        <v/>
      </c>
      <c r="N257" t="str">
        <f t="shared" si="187"/>
        <v/>
      </c>
      <c r="O257" t="str">
        <f t="shared" si="188"/>
        <v/>
      </c>
      <c r="P257" t="str">
        <f t="shared" si="189"/>
        <v/>
      </c>
      <c r="Q257" t="str">
        <f t="shared" si="190"/>
        <v/>
      </c>
      <c r="R257" t="str">
        <f t="shared" si="191"/>
        <v/>
      </c>
      <c r="S257" t="str">
        <f t="shared" si="192"/>
        <v/>
      </c>
      <c r="T257" t="str">
        <f t="shared" si="193"/>
        <v/>
      </c>
      <c r="U257" t="str">
        <f t="shared" si="194"/>
        <v/>
      </c>
      <c r="V257" t="str">
        <f t="shared" si="195"/>
        <v/>
      </c>
      <c r="W257" t="str">
        <f t="shared" si="196"/>
        <v/>
      </c>
      <c r="X257" t="str">
        <f t="shared" si="197"/>
        <v/>
      </c>
      <c r="Y257" t="str">
        <f t="shared" si="198"/>
        <v/>
      </c>
      <c r="Z257" t="str">
        <f t="shared" si="199"/>
        <v/>
      </c>
      <c r="AA257" t="str">
        <f t="shared" si="200"/>
        <v>Hibrid projektmenedzsment (217, Bp.-ről web)</v>
      </c>
      <c r="AB257" t="str">
        <f t="shared" si="201"/>
        <v/>
      </c>
      <c r="AC257" t="str">
        <f t="shared" si="202"/>
        <v/>
      </c>
      <c r="AD257" t="str">
        <f t="shared" si="203"/>
        <v/>
      </c>
      <c r="AE257" t="str">
        <f t="shared" si="204"/>
        <v/>
      </c>
      <c r="AF257" t="str">
        <f t="shared" si="205"/>
        <v/>
      </c>
      <c r="AG257" t="str">
        <f t="shared" si="206"/>
        <v>9193</v>
      </c>
      <c r="AH257" t="str">
        <f t="shared" si="207"/>
        <v/>
      </c>
      <c r="AI257" t="str">
        <f t="shared" si="208"/>
        <v/>
      </c>
      <c r="AJ257" t="str">
        <f t="shared" si="209"/>
        <v/>
      </c>
      <c r="AK257" t="str">
        <f t="shared" si="210"/>
        <v/>
      </c>
      <c r="AL257" t="str">
        <f t="shared" si="211"/>
        <v/>
      </c>
      <c r="AM257" t="str">
        <f t="shared" si="212"/>
        <v/>
      </c>
      <c r="AN257" t="str">
        <f t="shared" si="213"/>
        <v/>
      </c>
      <c r="AO257" t="str">
        <f t="shared" si="214"/>
        <v/>
      </c>
      <c r="AP257" t="str">
        <f t="shared" si="215"/>
        <v/>
      </c>
      <c r="AQ257" t="str">
        <f t="shared" si="216"/>
        <v/>
      </c>
      <c r="AR257" t="str">
        <f t="shared" si="217"/>
        <v/>
      </c>
      <c r="AS257" t="str">
        <f t="shared" si="218"/>
        <v/>
      </c>
      <c r="AT257" t="str">
        <f t="shared" si="219"/>
        <v/>
      </c>
      <c r="AU257" t="str">
        <f t="shared" si="220"/>
        <v/>
      </c>
      <c r="AV257" t="str">
        <f t="shared" si="221"/>
        <v/>
      </c>
      <c r="AW257" t="str">
        <f t="shared" si="222"/>
        <v/>
      </c>
      <c r="AX257" t="str">
        <f t="shared" si="223"/>
        <v/>
      </c>
      <c r="AY257" t="str">
        <f t="shared" si="224"/>
        <v/>
      </c>
      <c r="AZ257" t="str">
        <f t="shared" si="225"/>
        <v/>
      </c>
      <c r="BA257" t="str">
        <f t="shared" si="226"/>
        <v/>
      </c>
      <c r="BB257" t="str">
        <f t="shared" si="227"/>
        <v/>
      </c>
      <c r="BC257" t="str">
        <f t="shared" si="228"/>
        <v/>
      </c>
      <c r="BD257" t="str">
        <f t="shared" si="229"/>
        <v/>
      </c>
      <c r="BE257" t="str">
        <f t="shared" si="230"/>
        <v>Hibrid projektmenedzsment (404, Bp.-ről web)</v>
      </c>
      <c r="BF257" s="2">
        <v>919</v>
      </c>
      <c r="BG257" s="2">
        <v>3</v>
      </c>
      <c r="BH257" s="18">
        <f>VLOOKUP(BF257,segéd!$F$9:$G$41,2,FALSE)</f>
        <v>46284</v>
      </c>
      <c r="BI257" s="2" t="str">
        <f>VLOOKUP(BG257,segéd!$F$1:$G$7,2,FALSE)</f>
        <v>11.30-13.00</v>
      </c>
      <c r="BJ257" t="s">
        <v>387</v>
      </c>
      <c r="BK257" s="20" t="s">
        <v>141</v>
      </c>
      <c r="BL257" t="s">
        <v>225</v>
      </c>
      <c r="BM257" s="2">
        <v>217</v>
      </c>
      <c r="BN257" s="2">
        <v>404</v>
      </c>
      <c r="BO257" s="2" t="s">
        <v>118</v>
      </c>
      <c r="BP257" s="33" t="s">
        <v>603</v>
      </c>
      <c r="BQ257" s="2">
        <f t="shared" si="231"/>
        <v>28</v>
      </c>
      <c r="BR257" s="2">
        <f>IF(BM257="","",IFERROR(VLOOKUP(BJ257,segéd!T:U,2,FALSE),"x"))</f>
        <v>21</v>
      </c>
      <c r="BS257" s="2">
        <f>IF(BN257="","",IFERROR(VLOOKUP(BJ257,segéd!O:P,2,FALSE),"x"))</f>
        <v>7</v>
      </c>
      <c r="BU257" s="2"/>
      <c r="BV257" s="2"/>
      <c r="BX257" s="2">
        <v>15</v>
      </c>
      <c r="CS257" s="2">
        <v>8</v>
      </c>
    </row>
    <row r="258" spans="1:120" ht="15" customHeight="1" x14ac:dyDescent="0.3">
      <c r="A258" t="str">
        <f t="shared" si="174"/>
        <v>9193</v>
      </c>
      <c r="B258" t="str">
        <f t="shared" si="175"/>
        <v xml:space="preserve">Hidraulika, pneumatika alapjai - Baksa Dániel (web) </v>
      </c>
      <c r="C258" t="str">
        <f t="shared" si="176"/>
        <v>4029193</v>
      </c>
      <c r="D258" t="str">
        <f t="shared" si="177"/>
        <v>Hidraulika, pneumatika alapjai - Baksa Dániel (web) 12</v>
      </c>
      <c r="E258" t="str">
        <f t="shared" si="178"/>
        <v>Baksa Dániel9193</v>
      </c>
      <c r="F258" t="str">
        <f t="shared" si="179"/>
        <v>Hidraulika, pneumatika alapjai (Tb. 402, web)</v>
      </c>
      <c r="G258" t="str">
        <f t="shared" si="180"/>
        <v/>
      </c>
      <c r="H258" t="str">
        <f t="shared" si="181"/>
        <v/>
      </c>
      <c r="I258" t="str">
        <f t="shared" si="182"/>
        <v/>
      </c>
      <c r="J258" t="str">
        <f t="shared" si="183"/>
        <v/>
      </c>
      <c r="K258" t="str">
        <f t="shared" si="184"/>
        <v/>
      </c>
      <c r="L258" t="str">
        <f t="shared" si="185"/>
        <v/>
      </c>
      <c r="M258" t="str">
        <f t="shared" si="186"/>
        <v/>
      </c>
      <c r="N258" t="str">
        <f t="shared" si="187"/>
        <v/>
      </c>
      <c r="O258" t="str">
        <f t="shared" si="188"/>
        <v/>
      </c>
      <c r="P258" t="str">
        <f t="shared" si="189"/>
        <v/>
      </c>
      <c r="Q258" t="str">
        <f t="shared" si="190"/>
        <v/>
      </c>
      <c r="R258" t="str">
        <f t="shared" si="191"/>
        <v/>
      </c>
      <c r="S258" t="str">
        <f t="shared" si="192"/>
        <v/>
      </c>
      <c r="T258" t="str">
        <f t="shared" si="193"/>
        <v/>
      </c>
      <c r="U258" t="str">
        <f t="shared" si="194"/>
        <v/>
      </c>
      <c r="V258" t="str">
        <f t="shared" si="195"/>
        <v/>
      </c>
      <c r="W258" t="str">
        <f t="shared" si="196"/>
        <v/>
      </c>
      <c r="X258" t="str">
        <f t="shared" si="197"/>
        <v/>
      </c>
      <c r="Y258" t="str">
        <f t="shared" si="198"/>
        <v/>
      </c>
      <c r="Z258" t="str">
        <f t="shared" si="199"/>
        <v/>
      </c>
      <c r="AA258" t="str">
        <f t="shared" si="200"/>
        <v>Hidraulika, pneumatika alapjai (, web)</v>
      </c>
      <c r="AB258" t="str">
        <f t="shared" si="201"/>
        <v/>
      </c>
      <c r="AC258" t="str">
        <f t="shared" si="202"/>
        <v/>
      </c>
      <c r="AD258" t="str">
        <f t="shared" si="203"/>
        <v/>
      </c>
      <c r="AE258" t="str">
        <f t="shared" si="204"/>
        <v/>
      </c>
      <c r="AF258" t="str">
        <f t="shared" si="205"/>
        <v/>
      </c>
      <c r="AG258" t="str">
        <f t="shared" si="206"/>
        <v/>
      </c>
      <c r="AH258" t="str">
        <f t="shared" si="207"/>
        <v/>
      </c>
      <c r="AI258" t="str">
        <f t="shared" si="208"/>
        <v/>
      </c>
      <c r="AJ258" t="str">
        <f t="shared" si="209"/>
        <v>9193</v>
      </c>
      <c r="AK258" t="str">
        <f t="shared" si="210"/>
        <v/>
      </c>
      <c r="AL258" t="str">
        <f t="shared" si="211"/>
        <v/>
      </c>
      <c r="AM258" t="str">
        <f t="shared" si="212"/>
        <v/>
      </c>
      <c r="AN258" t="str">
        <f t="shared" si="213"/>
        <v/>
      </c>
      <c r="AO258" t="str">
        <f t="shared" si="214"/>
        <v/>
      </c>
      <c r="AP258" t="str">
        <f t="shared" si="215"/>
        <v/>
      </c>
      <c r="AQ258" t="str">
        <f t="shared" si="216"/>
        <v/>
      </c>
      <c r="AR258" t="str">
        <f t="shared" si="217"/>
        <v/>
      </c>
      <c r="AS258" t="str">
        <f t="shared" si="218"/>
        <v/>
      </c>
      <c r="AT258" t="str">
        <f t="shared" si="219"/>
        <v/>
      </c>
      <c r="AU258" t="str">
        <f t="shared" si="220"/>
        <v/>
      </c>
      <c r="AV258" t="str">
        <f t="shared" si="221"/>
        <v/>
      </c>
      <c r="AW258" t="str">
        <f t="shared" si="222"/>
        <v/>
      </c>
      <c r="AX258" t="str">
        <f t="shared" si="223"/>
        <v/>
      </c>
      <c r="AY258" t="str">
        <f t="shared" si="224"/>
        <v/>
      </c>
      <c r="AZ258" t="str">
        <f t="shared" si="225"/>
        <v/>
      </c>
      <c r="BA258" t="str">
        <f t="shared" si="226"/>
        <v/>
      </c>
      <c r="BB258" t="str">
        <f t="shared" si="227"/>
        <v/>
      </c>
      <c r="BC258" t="str">
        <f t="shared" si="228"/>
        <v/>
      </c>
      <c r="BD258" t="str">
        <f t="shared" si="229"/>
        <v/>
      </c>
      <c r="BE258" t="str">
        <f t="shared" si="230"/>
        <v>Hidraulika, pneumatika alapjai (402, web)</v>
      </c>
      <c r="BF258" s="2">
        <v>919</v>
      </c>
      <c r="BG258" s="2">
        <v>3</v>
      </c>
      <c r="BH258" s="18">
        <f>VLOOKUP(BF258,segéd!$F$9:$G$41,2,FALSE)</f>
        <v>46284</v>
      </c>
      <c r="BI258" s="2" t="str">
        <f>VLOOKUP(BG258,segéd!$F$1:$G$7,2,FALSE)</f>
        <v>11.30-13.00</v>
      </c>
      <c r="BJ258" t="s">
        <v>200</v>
      </c>
      <c r="BK258" s="20" t="s">
        <v>752</v>
      </c>
      <c r="BL258" t="s">
        <v>114</v>
      </c>
      <c r="BM258" s="2"/>
      <c r="BN258" s="2">
        <v>402</v>
      </c>
      <c r="BO258" s="2" t="s">
        <v>117</v>
      </c>
      <c r="BP258" s="33" t="s">
        <v>2339</v>
      </c>
      <c r="BQ258" s="2">
        <f t="shared" si="231"/>
        <v>12</v>
      </c>
      <c r="BR258" s="2" t="str">
        <f>IF(BM258="","",IFERROR(VLOOKUP(BJ258,segéd!T:U,2,FALSE),"x"))</f>
        <v/>
      </c>
      <c r="BS258" s="2">
        <f>IF(BN258="","",IFERROR(VLOOKUP(BJ258,segéd!O:P,2,FALSE),"x"))</f>
        <v>12</v>
      </c>
      <c r="BU258" s="2"/>
      <c r="BV258" s="2"/>
      <c r="CV258" s="2">
        <v>7</v>
      </c>
    </row>
    <row r="259" spans="1:120" ht="15" customHeight="1" x14ac:dyDescent="0.3">
      <c r="A259" t="str">
        <f t="shared" ref="A259:A322" si="232">CONCATENATE(BM259,BF259,BG259)</f>
        <v>9193</v>
      </c>
      <c r="B259" t="str">
        <f t="shared" ref="B259:B322" si="233">CONCATENATE(BJ259," - ",BK259,IF(BO259="","",CONCATENATE(" (",BO259,")"))," ",BR259)</f>
        <v xml:space="preserve">Közgazdaságtan I. - Tóth Zsuzsanna (web) </v>
      </c>
      <c r="C259" t="str">
        <f t="shared" ref="C259:C322" si="234">CONCATENATE(BN259,BF259,BG259)</f>
        <v>5019193</v>
      </c>
      <c r="D259" t="str">
        <f t="shared" ref="D259:D322" si="235">CONCATENATE(BJ259," - ",BK259,IF(BO259="","",CONCATENATE(" (",BO259,")"))," ",BS259)</f>
        <v>Közgazdaságtan I. - Tóth Zsuzsanna (web) 165</v>
      </c>
      <c r="E259" t="str">
        <f t="shared" ref="E259:E322" si="236">CONCATENATE(BK259,BF259,BG259)</f>
        <v>Tóth Zsuzsanna9193</v>
      </c>
      <c r="F259" t="str">
        <f t="shared" ref="F259:F322" si="237">CONCATENATE(BJ259," (",IF(OR(BM259="",BO259="Tb.-ről web"),"",CONCATENATE("Bp. ",BM259)),IF(OR(BN259="",BO259="Bp.-ről web"),"",CONCATENATE("Tb. ",BN259)),IF(BO259="","",CONCATENATE(", ",BO259)),")")</f>
        <v>Közgazdaságtan I. (Tb. 501, web)</v>
      </c>
      <c r="G259" t="str">
        <f t="shared" ref="G259:G322" si="238">IF(BT259="","",CONCATENATE($BF259,$BG259))</f>
        <v/>
      </c>
      <c r="H259" t="str">
        <f t="shared" ref="H259:H322" si="239">IF(BU259="","",CONCATENATE($BF259,$BG259))</f>
        <v/>
      </c>
      <c r="I259" t="str">
        <f t="shared" ref="I259:I322" si="240">IF(BV259="","",CONCATENATE($BF259,$BG259))</f>
        <v/>
      </c>
      <c r="J259" t="str">
        <f t="shared" ref="J259:J322" si="241">IF(BW259="","",CONCATENATE($BF259,$BG259))</f>
        <v/>
      </c>
      <c r="K259" t="str">
        <f t="shared" ref="K259:K322" si="242">IF(BX259="","",CONCATENATE($BF259,$BG259))</f>
        <v/>
      </c>
      <c r="L259" t="str">
        <f t="shared" ref="L259:L322" si="243">IF(BY259="","",CONCATENATE($BF259,$BG259))</f>
        <v/>
      </c>
      <c r="M259" t="str">
        <f t="shared" ref="M259:M322" si="244">IF(BZ259="","",CONCATENATE($BF259,$BG259))</f>
        <v/>
      </c>
      <c r="N259" t="str">
        <f t="shared" ref="N259:N322" si="245">IF(CA259="","",CONCATENATE($BF259,$BG259))</f>
        <v/>
      </c>
      <c r="O259" t="str">
        <f t="shared" ref="O259:O322" si="246">IF(CB259="","",CONCATENATE($BF259,$BG259))</f>
        <v/>
      </c>
      <c r="P259" t="str">
        <f t="shared" ref="P259:P322" si="247">IF(CC259="","",CONCATENATE($BF259,$BG259))</f>
        <v/>
      </c>
      <c r="Q259" t="str">
        <f t="shared" ref="Q259:Q322" si="248">IF(CD259="","",CONCATENATE($BF259,$BG259))</f>
        <v/>
      </c>
      <c r="R259" t="str">
        <f t="shared" ref="R259:R322" si="249">IF(CE259="","",CONCATENATE($BF259,$BG259))</f>
        <v/>
      </c>
      <c r="S259" t="str">
        <f t="shared" ref="S259:S322" si="250">IF(CF259="","",CONCATENATE($BF259,$BG259))</f>
        <v/>
      </c>
      <c r="T259" t="str">
        <f t="shared" ref="T259:T322" si="251">IF(CG259="","",CONCATENATE($BF259,$BG259))</f>
        <v/>
      </c>
      <c r="U259" t="str">
        <f t="shared" ref="U259:U322" si="252">IF(CH259="","",CONCATENATE($BF259,$BG259))</f>
        <v/>
      </c>
      <c r="V259" t="str">
        <f t="shared" ref="V259:V322" si="253">IF(CI259="","",CONCATENATE($BF259,$BG259))</f>
        <v/>
      </c>
      <c r="W259" t="str">
        <f t="shared" ref="W259:W322" si="254">IF(CJ259="","",CONCATENATE($BF259,$BG259))</f>
        <v/>
      </c>
      <c r="X259" t="str">
        <f t="shared" ref="X259:X322" si="255">IF(CK259="","",CONCATENATE($BF259,$BG259))</f>
        <v/>
      </c>
      <c r="Y259" t="str">
        <f t="shared" ref="Y259:Y322" si="256">IF(CL259="","",CONCATENATE($BF259,$BG259))</f>
        <v/>
      </c>
      <c r="Z259" t="str">
        <f t="shared" ref="Z259:Z322" si="257">IF(CM259="","",CONCATENATE($BF259,$BG259))</f>
        <v/>
      </c>
      <c r="AA259" t="str">
        <f t="shared" ref="AA259:AA322" si="258">CONCATENATE(BJ259," (",BM259,IF(BO259="","",CONCATENATE(", ",BO259)),")")</f>
        <v>Közgazdaságtan I. (, web)</v>
      </c>
      <c r="AB259" t="str">
        <f t="shared" ref="AB259:AB322" si="259">IF(CN259="","",CONCATENATE($BF259,$BG259))</f>
        <v>9193</v>
      </c>
      <c r="AC259" t="str">
        <f t="shared" ref="AC259:AC322" si="260">IF(CO259="","",CONCATENATE($BF259,$BG259))</f>
        <v/>
      </c>
      <c r="AD259" t="str">
        <f t="shared" ref="AD259:AD322" si="261">IF(CP259="","",CONCATENATE($BF259,$BG259))</f>
        <v/>
      </c>
      <c r="AE259" t="str">
        <f t="shared" ref="AE259:AE322" si="262">IF(CQ259="","",CONCATENATE($BF259,$BG259))</f>
        <v>9193</v>
      </c>
      <c r="AF259" t="str">
        <f t="shared" ref="AF259:AF322" si="263">IF(CR259="","",CONCATENATE($BF259,$BG259))</f>
        <v/>
      </c>
      <c r="AG259" t="str">
        <f t="shared" ref="AG259:AG322" si="264">IF(CS259="","",CONCATENATE($BF259,$BG259))</f>
        <v/>
      </c>
      <c r="AH259" t="str">
        <f t="shared" ref="AH259:AH322" si="265">IF(CT259="","",CONCATENATE($BF259,$BG259))</f>
        <v/>
      </c>
      <c r="AI259" t="str">
        <f t="shared" ref="AI259:AI322" si="266">IF(CU259="","",CONCATENATE($BF259,$BG259))</f>
        <v/>
      </c>
      <c r="AJ259" t="str">
        <f t="shared" ref="AJ259:AJ322" si="267">IF(CV259="","",CONCATENATE($BF259,$BG259))</f>
        <v/>
      </c>
      <c r="AK259" t="str">
        <f t="shared" ref="AK259:AK322" si="268">IF(CW259="","",CONCATENATE($BF259,$BG259))</f>
        <v/>
      </c>
      <c r="AL259" t="str">
        <f t="shared" ref="AL259:AL322" si="269">IF(CX259="","",CONCATENATE($BF259,$BG259))</f>
        <v/>
      </c>
      <c r="AM259" t="str">
        <f t="shared" ref="AM259:AM322" si="270">IF(CY259="","",CONCATENATE($BF259,$BG259))</f>
        <v/>
      </c>
      <c r="AN259" t="str">
        <f t="shared" ref="AN259:AN322" si="271">IF(CZ259="","",CONCATENATE($BF259,$BG259))</f>
        <v/>
      </c>
      <c r="AO259" t="str">
        <f t="shared" ref="AO259:AO322" si="272">IF(DA259="","",CONCATENATE($BF259,$BG259))</f>
        <v/>
      </c>
      <c r="AP259" t="str">
        <f t="shared" ref="AP259:AP322" si="273">IF(DB259="","",CONCATENATE($BF259,$BG259))</f>
        <v/>
      </c>
      <c r="AQ259" t="str">
        <f t="shared" ref="AQ259:AQ322" si="274">IF(DC259="","",CONCATENATE($BF259,$BG259))</f>
        <v/>
      </c>
      <c r="AR259" t="str">
        <f t="shared" ref="AR259:AR322" si="275">IF(DD259="","",CONCATENATE($BF259,$BG259))</f>
        <v/>
      </c>
      <c r="AS259" t="str">
        <f t="shared" ref="AS259:AS322" si="276">IF(DE259="","",CONCATENATE($BF259,$BG259))</f>
        <v/>
      </c>
      <c r="AT259" t="str">
        <f t="shared" ref="AT259:AT322" si="277">IF(DF259="","",CONCATENATE($BF259,$BG259))</f>
        <v/>
      </c>
      <c r="AU259" t="str">
        <f t="shared" ref="AU259:AU322" si="278">IF(DG259="","",CONCATENATE($BF259,$BG259))</f>
        <v/>
      </c>
      <c r="AV259" t="str">
        <f t="shared" ref="AV259:AV322" si="279">IF(DH259="","",CONCATENATE($BF259,$BG259))</f>
        <v/>
      </c>
      <c r="AW259" t="str">
        <f t="shared" ref="AW259:AW322" si="280">IF(DI259="","",CONCATENATE($BF259,$BG259))</f>
        <v/>
      </c>
      <c r="AX259" t="str">
        <f t="shared" ref="AX259:AX322" si="281">IF(DJ259="","",CONCATENATE($BF259,$BG259))</f>
        <v/>
      </c>
      <c r="AY259" t="str">
        <f t="shared" ref="AY259:AY322" si="282">IF(DK259="","",CONCATENATE($BF259,$BG259))</f>
        <v/>
      </c>
      <c r="AZ259" t="str">
        <f t="shared" ref="AZ259:AZ322" si="283">IF(DL259="","",CONCATENATE($BF259,$BG259))</f>
        <v/>
      </c>
      <c r="BA259" t="str">
        <f t="shared" ref="BA259:BA322" si="284">IF(DM259="","",CONCATENATE($BF259,$BG259))</f>
        <v/>
      </c>
      <c r="BB259" t="str">
        <f t="shared" ref="BB259:BB322" si="285">IF(DN259="","",CONCATENATE($BF259,$BG259))</f>
        <v/>
      </c>
      <c r="BC259" t="str">
        <f t="shared" ref="BC259:BC322" si="286">IF(DO259="","",CONCATENATE($BF259,$BG259))</f>
        <v/>
      </c>
      <c r="BD259" t="str">
        <f t="shared" ref="BD259:BD322" si="287">IF(DP259="","",CONCATENATE($BF259,$BG259))</f>
        <v/>
      </c>
      <c r="BE259" t="str">
        <f t="shared" ref="BE259:BE322" si="288">CONCATENATE(BJ259," (",BN259,IF(BO259="","",CONCATENATE(", ",BO259)),")")</f>
        <v>Közgazdaságtan I. (501, web)</v>
      </c>
      <c r="BF259" s="2">
        <v>919</v>
      </c>
      <c r="BG259" s="2">
        <v>3</v>
      </c>
      <c r="BH259" s="18">
        <f>VLOOKUP(BF259,segéd!$F$9:$G$41,2,FALSE)</f>
        <v>46284</v>
      </c>
      <c r="BI259" s="2" t="str">
        <f>VLOOKUP(BG259,segéd!$F$1:$G$7,2,FALSE)</f>
        <v>11.30-13.00</v>
      </c>
      <c r="BJ259" t="s">
        <v>25</v>
      </c>
      <c r="BK259" s="20" t="s">
        <v>530</v>
      </c>
      <c r="BL259" t="s">
        <v>191</v>
      </c>
      <c r="BM259" s="2"/>
      <c r="BN259" s="2">
        <v>501</v>
      </c>
      <c r="BO259" s="2" t="s">
        <v>117</v>
      </c>
      <c r="BP259" s="33" t="s">
        <v>736</v>
      </c>
      <c r="BQ259" s="2">
        <f t="shared" ref="BQ259:BQ322" si="289">IF(BR259="",0,BR259)+IF(BS259="",0,BS259)</f>
        <v>165</v>
      </c>
      <c r="BR259" s="2" t="str">
        <f>IF(BM259="","",IFERROR(VLOOKUP(BJ259,segéd!T:U,2,FALSE),"x"))</f>
        <v/>
      </c>
      <c r="BS259" s="2">
        <f>IF(BN259="","",IFERROR(VLOOKUP(BJ259,segéd!O:P,2,FALSE),"x"))</f>
        <v>165</v>
      </c>
      <c r="BT259" s="2"/>
      <c r="BU259" s="2"/>
      <c r="BV259" s="2"/>
      <c r="BX259" s="2"/>
      <c r="CN259" s="2">
        <v>53</v>
      </c>
      <c r="CQ259" s="2">
        <v>74</v>
      </c>
      <c r="CR259" s="2"/>
    </row>
    <row r="260" spans="1:120" ht="15" customHeight="1" x14ac:dyDescent="0.3">
      <c r="A260" t="str">
        <f t="shared" si="232"/>
        <v>9193</v>
      </c>
      <c r="B260" t="str">
        <f t="shared" si="233"/>
        <v xml:space="preserve">Létgazd. folyamatok tervezése - Molnárné Dőry Zsófia (web) </v>
      </c>
      <c r="C260" t="str">
        <f t="shared" si="234"/>
        <v>Passzív9193</v>
      </c>
      <c r="D260" t="str">
        <f t="shared" si="235"/>
        <v>Létgazd. folyamatok tervezése - Molnárné Dőry Zsófia (web) 5</v>
      </c>
      <c r="E260" t="str">
        <f t="shared" si="236"/>
        <v>Molnárné Dőry Zsófia9193</v>
      </c>
      <c r="F260" t="str">
        <f t="shared" si="237"/>
        <v>Létgazd. folyamatok tervezése (Tb. Passzív, web)</v>
      </c>
      <c r="G260" t="str">
        <f t="shared" si="238"/>
        <v/>
      </c>
      <c r="H260" t="str">
        <f t="shared" si="239"/>
        <v/>
      </c>
      <c r="I260" t="str">
        <f t="shared" si="240"/>
        <v/>
      </c>
      <c r="J260" t="str">
        <f t="shared" si="241"/>
        <v/>
      </c>
      <c r="K260" t="str">
        <f t="shared" si="242"/>
        <v/>
      </c>
      <c r="L260" t="str">
        <f t="shared" si="243"/>
        <v/>
      </c>
      <c r="M260" t="str">
        <f t="shared" si="244"/>
        <v/>
      </c>
      <c r="N260" t="str">
        <f t="shared" si="245"/>
        <v/>
      </c>
      <c r="O260" t="str">
        <f t="shared" si="246"/>
        <v/>
      </c>
      <c r="P260" t="str">
        <f t="shared" si="247"/>
        <v/>
      </c>
      <c r="Q260" t="str">
        <f t="shared" si="248"/>
        <v/>
      </c>
      <c r="R260" t="str">
        <f t="shared" si="249"/>
        <v/>
      </c>
      <c r="S260" t="str">
        <f t="shared" si="250"/>
        <v/>
      </c>
      <c r="T260" t="str">
        <f t="shared" si="251"/>
        <v/>
      </c>
      <c r="U260" t="str">
        <f t="shared" si="252"/>
        <v/>
      </c>
      <c r="V260" t="str">
        <f t="shared" si="253"/>
        <v/>
      </c>
      <c r="W260" t="str">
        <f t="shared" si="254"/>
        <v/>
      </c>
      <c r="X260" t="str">
        <f t="shared" si="255"/>
        <v/>
      </c>
      <c r="Y260" t="str">
        <f t="shared" si="256"/>
        <v/>
      </c>
      <c r="Z260" t="str">
        <f t="shared" si="257"/>
        <v/>
      </c>
      <c r="AA260" t="str">
        <f t="shared" si="258"/>
        <v>Létgazd. folyamatok tervezése (, web)</v>
      </c>
      <c r="AB260" t="str">
        <f t="shared" si="259"/>
        <v/>
      </c>
      <c r="AC260" t="str">
        <f t="shared" si="260"/>
        <v/>
      </c>
      <c r="AD260" t="str">
        <f t="shared" si="261"/>
        <v/>
      </c>
      <c r="AE260" t="str">
        <f t="shared" si="262"/>
        <v/>
      </c>
      <c r="AF260" t="str">
        <f t="shared" si="263"/>
        <v/>
      </c>
      <c r="AG260" t="str">
        <f t="shared" si="264"/>
        <v/>
      </c>
      <c r="AH260" t="str">
        <f t="shared" si="265"/>
        <v/>
      </c>
      <c r="AI260" t="str">
        <f t="shared" si="266"/>
        <v/>
      </c>
      <c r="AJ260" t="str">
        <f t="shared" si="267"/>
        <v/>
      </c>
      <c r="AK260" t="str">
        <f t="shared" si="268"/>
        <v/>
      </c>
      <c r="AL260" t="str">
        <f t="shared" si="269"/>
        <v/>
      </c>
      <c r="AM260" t="str">
        <f t="shared" si="270"/>
        <v>9193</v>
      </c>
      <c r="AN260" t="str">
        <f t="shared" si="271"/>
        <v/>
      </c>
      <c r="AO260" t="str">
        <f t="shared" si="272"/>
        <v/>
      </c>
      <c r="AP260" t="str">
        <f t="shared" si="273"/>
        <v/>
      </c>
      <c r="AQ260" t="str">
        <f t="shared" si="274"/>
        <v/>
      </c>
      <c r="AR260" t="str">
        <f t="shared" si="275"/>
        <v/>
      </c>
      <c r="AS260" t="str">
        <f t="shared" si="276"/>
        <v/>
      </c>
      <c r="AT260" t="str">
        <f t="shared" si="277"/>
        <v/>
      </c>
      <c r="AU260" t="str">
        <f t="shared" si="278"/>
        <v/>
      </c>
      <c r="AV260" t="str">
        <f t="shared" si="279"/>
        <v/>
      </c>
      <c r="AW260" t="str">
        <f t="shared" si="280"/>
        <v/>
      </c>
      <c r="AX260" t="str">
        <f t="shared" si="281"/>
        <v/>
      </c>
      <c r="AY260" t="str">
        <f t="shared" si="282"/>
        <v/>
      </c>
      <c r="AZ260" t="str">
        <f t="shared" si="283"/>
        <v/>
      </c>
      <c r="BA260" t="str">
        <f t="shared" si="284"/>
        <v/>
      </c>
      <c r="BB260" t="str">
        <f t="shared" si="285"/>
        <v/>
      </c>
      <c r="BC260" t="str">
        <f t="shared" si="286"/>
        <v/>
      </c>
      <c r="BD260" t="str">
        <f t="shared" si="287"/>
        <v/>
      </c>
      <c r="BE260" t="str">
        <f t="shared" si="288"/>
        <v>Létgazd. folyamatok tervezése (Passzív, web)</v>
      </c>
      <c r="BF260" s="2">
        <v>919</v>
      </c>
      <c r="BG260" s="2">
        <v>3</v>
      </c>
      <c r="BH260" s="18">
        <f>VLOOKUP(BF260,segéd!$F$9:$G$41,2,FALSE)</f>
        <v>46284</v>
      </c>
      <c r="BI260" s="2" t="str">
        <f>VLOOKUP(BG260,segéd!$F$1:$G$7,2,FALSE)</f>
        <v>11.30-13.00</v>
      </c>
      <c r="BJ260" t="s">
        <v>203</v>
      </c>
      <c r="BK260" s="20" t="s">
        <v>219</v>
      </c>
      <c r="BL260" t="s">
        <v>190</v>
      </c>
      <c r="BM260" s="2"/>
      <c r="BN260" s="2" t="s">
        <v>221</v>
      </c>
      <c r="BO260" s="2" t="s">
        <v>117</v>
      </c>
      <c r="BP260" s="33" t="s">
        <v>637</v>
      </c>
      <c r="BQ260" s="2">
        <f t="shared" si="289"/>
        <v>5</v>
      </c>
      <c r="BR260" s="2" t="str">
        <f>IF(BM260="","",IFERROR(VLOOKUP(BJ260,segéd!T:U,2,FALSE),"x"))</f>
        <v/>
      </c>
      <c r="BS260" s="2">
        <f>IF(BN260="","",IFERROR(VLOOKUP(BJ260,segéd!O:P,2,FALSE),"x"))</f>
        <v>5</v>
      </c>
      <c r="BU260" s="2"/>
      <c r="BV260" s="2"/>
      <c r="CY260" s="2">
        <v>5</v>
      </c>
    </row>
    <row r="261" spans="1:120" ht="15" customHeight="1" x14ac:dyDescent="0.3">
      <c r="A261" t="str">
        <f t="shared" si="232"/>
        <v>9193</v>
      </c>
      <c r="B261" t="str">
        <f t="shared" si="233"/>
        <v xml:space="preserve">Mechatronika építőelemei - Molnár László (web) </v>
      </c>
      <c r="C261" t="str">
        <f t="shared" si="234"/>
        <v>39193</v>
      </c>
      <c r="D261" t="str">
        <f t="shared" si="235"/>
        <v>Mechatronika építőelemei - Molnár László (web) 15</v>
      </c>
      <c r="E261" t="str">
        <f t="shared" si="236"/>
        <v>Molnár László9193</v>
      </c>
      <c r="F261" t="str">
        <f t="shared" si="237"/>
        <v>Mechatronika építőelemei (Tb. 3, web)</v>
      </c>
      <c r="G261" t="str">
        <f t="shared" si="238"/>
        <v/>
      </c>
      <c r="H261" t="str">
        <f t="shared" si="239"/>
        <v/>
      </c>
      <c r="I261" t="str">
        <f t="shared" si="240"/>
        <v/>
      </c>
      <c r="J261" t="str">
        <f t="shared" si="241"/>
        <v/>
      </c>
      <c r="K261" t="str">
        <f t="shared" si="242"/>
        <v/>
      </c>
      <c r="L261" t="str">
        <f t="shared" si="243"/>
        <v/>
      </c>
      <c r="M261" t="str">
        <f t="shared" si="244"/>
        <v/>
      </c>
      <c r="N261" t="str">
        <f t="shared" si="245"/>
        <v/>
      </c>
      <c r="O261" t="str">
        <f t="shared" si="246"/>
        <v/>
      </c>
      <c r="P261" t="str">
        <f t="shared" si="247"/>
        <v/>
      </c>
      <c r="Q261" t="str">
        <f t="shared" si="248"/>
        <v/>
      </c>
      <c r="R261" t="str">
        <f t="shared" si="249"/>
        <v/>
      </c>
      <c r="S261" t="str">
        <f t="shared" si="250"/>
        <v/>
      </c>
      <c r="T261" t="str">
        <f t="shared" si="251"/>
        <v/>
      </c>
      <c r="U261" t="str">
        <f t="shared" si="252"/>
        <v/>
      </c>
      <c r="V261" t="str">
        <f t="shared" si="253"/>
        <v/>
      </c>
      <c r="W261" t="str">
        <f t="shared" si="254"/>
        <v/>
      </c>
      <c r="X261" t="str">
        <f t="shared" si="255"/>
        <v/>
      </c>
      <c r="Y261" t="str">
        <f t="shared" si="256"/>
        <v/>
      </c>
      <c r="Z261" t="str">
        <f t="shared" si="257"/>
        <v/>
      </c>
      <c r="AA261" t="str">
        <f t="shared" si="258"/>
        <v>Mechatronika építőelemei (, web)</v>
      </c>
      <c r="AB261" t="str">
        <f t="shared" si="259"/>
        <v/>
      </c>
      <c r="AC261" t="str">
        <f t="shared" si="260"/>
        <v/>
      </c>
      <c r="AD261" t="str">
        <f t="shared" si="261"/>
        <v>9193</v>
      </c>
      <c r="AE261" t="str">
        <f t="shared" si="262"/>
        <v/>
      </c>
      <c r="AF261" t="str">
        <f t="shared" si="263"/>
        <v/>
      </c>
      <c r="AG261" t="str">
        <f t="shared" si="264"/>
        <v/>
      </c>
      <c r="AH261" t="str">
        <f t="shared" si="265"/>
        <v/>
      </c>
      <c r="AI261" t="str">
        <f t="shared" si="266"/>
        <v/>
      </c>
      <c r="AJ261" t="str">
        <f t="shared" si="267"/>
        <v/>
      </c>
      <c r="AK261" t="str">
        <f t="shared" si="268"/>
        <v/>
      </c>
      <c r="AL261" t="str">
        <f t="shared" si="269"/>
        <v/>
      </c>
      <c r="AM261" t="str">
        <f t="shared" si="270"/>
        <v/>
      </c>
      <c r="AN261" t="str">
        <f t="shared" si="271"/>
        <v/>
      </c>
      <c r="AO261" t="str">
        <f t="shared" si="272"/>
        <v/>
      </c>
      <c r="AP261" t="str">
        <f t="shared" si="273"/>
        <v/>
      </c>
      <c r="AQ261" t="str">
        <f t="shared" si="274"/>
        <v/>
      </c>
      <c r="AR261" t="str">
        <f t="shared" si="275"/>
        <v/>
      </c>
      <c r="AS261" t="str">
        <f t="shared" si="276"/>
        <v/>
      </c>
      <c r="AT261" t="str">
        <f t="shared" si="277"/>
        <v/>
      </c>
      <c r="AU261" t="str">
        <f t="shared" si="278"/>
        <v/>
      </c>
      <c r="AV261" t="str">
        <f t="shared" si="279"/>
        <v/>
      </c>
      <c r="AW261" t="str">
        <f t="shared" si="280"/>
        <v/>
      </c>
      <c r="AX261" t="str">
        <f t="shared" si="281"/>
        <v/>
      </c>
      <c r="AY261" t="str">
        <f t="shared" si="282"/>
        <v/>
      </c>
      <c r="AZ261" t="str">
        <f t="shared" si="283"/>
        <v/>
      </c>
      <c r="BA261" t="str">
        <f t="shared" si="284"/>
        <v/>
      </c>
      <c r="BB261" t="str">
        <f t="shared" si="285"/>
        <v/>
      </c>
      <c r="BC261" t="str">
        <f t="shared" si="286"/>
        <v/>
      </c>
      <c r="BD261" t="str">
        <f t="shared" si="287"/>
        <v/>
      </c>
      <c r="BE261" t="str">
        <f t="shared" si="288"/>
        <v>Mechatronika építőelemei (3, web)</v>
      </c>
      <c r="BF261" s="2">
        <v>919</v>
      </c>
      <c r="BG261" s="2">
        <v>3</v>
      </c>
      <c r="BH261" s="18">
        <f>VLOOKUP(BF261,segéd!$F$9:$G$41,2,FALSE)</f>
        <v>46284</v>
      </c>
      <c r="BI261" s="2" t="str">
        <f>VLOOKUP(BG261,segéd!$F$1:$G$7,2,FALSE)</f>
        <v>11.30-13.00</v>
      </c>
      <c r="BJ261" t="s">
        <v>275</v>
      </c>
      <c r="BK261" s="20" t="s">
        <v>48</v>
      </c>
      <c r="BL261" t="s">
        <v>114</v>
      </c>
      <c r="BM261" s="2"/>
      <c r="BN261" s="2">
        <v>3</v>
      </c>
      <c r="BO261" s="2" t="s">
        <v>117</v>
      </c>
      <c r="BP261" s="33" t="s">
        <v>667</v>
      </c>
      <c r="BQ261" s="2">
        <f t="shared" si="289"/>
        <v>15</v>
      </c>
      <c r="BR261" s="2" t="str">
        <f>IF(BM261="","",IFERROR(VLOOKUP(BJ261,segéd!T:U,2,FALSE),"x"))</f>
        <v/>
      </c>
      <c r="BS261" s="2">
        <f>IF(BN261="","",IFERROR(VLOOKUP(BJ261,segéd!O:P,2,FALSE),"x"))</f>
        <v>15</v>
      </c>
      <c r="BU261" s="2"/>
      <c r="BV261" s="2"/>
      <c r="BX261" s="2"/>
      <c r="CP261" s="2">
        <v>8</v>
      </c>
    </row>
    <row r="262" spans="1:120" ht="15" customHeight="1" x14ac:dyDescent="0.3">
      <c r="A262" t="str">
        <f t="shared" si="232"/>
        <v>9193</v>
      </c>
      <c r="B262" t="str">
        <f t="shared" si="233"/>
        <v xml:space="preserve">Mechatronikai rendszerek I. - Vavra Gábor (web) </v>
      </c>
      <c r="C262" t="str">
        <f t="shared" si="234"/>
        <v>2129193</v>
      </c>
      <c r="D262" t="str">
        <f t="shared" si="235"/>
        <v>Mechatronikai rendszerek I. - Vavra Gábor (web) 68</v>
      </c>
      <c r="E262" t="str">
        <f t="shared" si="236"/>
        <v>Vavra Gábor9193</v>
      </c>
      <c r="F262" t="str">
        <f t="shared" si="237"/>
        <v>Mechatronikai rendszerek I. (Tb. 212, web)</v>
      </c>
      <c r="G262" t="str">
        <f t="shared" si="238"/>
        <v/>
      </c>
      <c r="H262" t="str">
        <f t="shared" si="239"/>
        <v/>
      </c>
      <c r="I262" t="str">
        <f t="shared" si="240"/>
        <v/>
      </c>
      <c r="J262" t="str">
        <f t="shared" si="241"/>
        <v/>
      </c>
      <c r="K262" t="str">
        <f t="shared" si="242"/>
        <v/>
      </c>
      <c r="L262" t="str">
        <f t="shared" si="243"/>
        <v/>
      </c>
      <c r="M262" t="str">
        <f t="shared" si="244"/>
        <v/>
      </c>
      <c r="N262" t="str">
        <f t="shared" si="245"/>
        <v/>
      </c>
      <c r="O262" t="str">
        <f t="shared" si="246"/>
        <v/>
      </c>
      <c r="P262" t="str">
        <f t="shared" si="247"/>
        <v/>
      </c>
      <c r="Q262" t="str">
        <f t="shared" si="248"/>
        <v/>
      </c>
      <c r="R262" t="str">
        <f t="shared" si="249"/>
        <v/>
      </c>
      <c r="S262" t="str">
        <f t="shared" si="250"/>
        <v/>
      </c>
      <c r="T262" t="str">
        <f t="shared" si="251"/>
        <v/>
      </c>
      <c r="U262" t="str">
        <f t="shared" si="252"/>
        <v/>
      </c>
      <c r="V262" t="str">
        <f t="shared" si="253"/>
        <v/>
      </c>
      <c r="W262" t="str">
        <f t="shared" si="254"/>
        <v/>
      </c>
      <c r="X262" t="str">
        <f t="shared" si="255"/>
        <v/>
      </c>
      <c r="Y262" t="str">
        <f t="shared" si="256"/>
        <v/>
      </c>
      <c r="Z262" t="str">
        <f t="shared" si="257"/>
        <v/>
      </c>
      <c r="AA262" t="str">
        <f t="shared" si="258"/>
        <v>Mechatronikai rendszerek I. (, web)</v>
      </c>
      <c r="AB262" t="str">
        <f t="shared" si="259"/>
        <v/>
      </c>
      <c r="AC262" t="str">
        <f t="shared" si="260"/>
        <v/>
      </c>
      <c r="AD262" t="str">
        <f t="shared" si="261"/>
        <v/>
      </c>
      <c r="AE262" t="str">
        <f t="shared" si="262"/>
        <v/>
      </c>
      <c r="AF262" t="str">
        <f t="shared" si="263"/>
        <v/>
      </c>
      <c r="AG262" t="str">
        <f t="shared" si="264"/>
        <v/>
      </c>
      <c r="AH262" t="str">
        <f t="shared" si="265"/>
        <v/>
      </c>
      <c r="AI262" t="str">
        <f t="shared" si="266"/>
        <v/>
      </c>
      <c r="AJ262" t="str">
        <f t="shared" si="267"/>
        <v/>
      </c>
      <c r="AK262" t="str">
        <f t="shared" si="268"/>
        <v/>
      </c>
      <c r="AL262" t="str">
        <f t="shared" si="269"/>
        <v/>
      </c>
      <c r="AM262" t="str">
        <f t="shared" si="270"/>
        <v/>
      </c>
      <c r="AN262" t="str">
        <f t="shared" si="271"/>
        <v/>
      </c>
      <c r="AO262" t="str">
        <f t="shared" si="272"/>
        <v/>
      </c>
      <c r="AP262" t="str">
        <f t="shared" si="273"/>
        <v/>
      </c>
      <c r="AQ262" t="str">
        <f t="shared" si="274"/>
        <v/>
      </c>
      <c r="AR262" t="str">
        <f t="shared" si="275"/>
        <v/>
      </c>
      <c r="AS262" t="str">
        <f t="shared" si="276"/>
        <v/>
      </c>
      <c r="AT262" t="str">
        <f t="shared" si="277"/>
        <v/>
      </c>
      <c r="AU262" t="str">
        <f t="shared" si="278"/>
        <v/>
      </c>
      <c r="AV262" t="str">
        <f t="shared" si="279"/>
        <v/>
      </c>
      <c r="AW262" t="str">
        <f t="shared" si="280"/>
        <v>9193</v>
      </c>
      <c r="AX262" t="str">
        <f t="shared" si="281"/>
        <v>9193</v>
      </c>
      <c r="AY262" t="str">
        <f t="shared" si="282"/>
        <v/>
      </c>
      <c r="AZ262" t="str">
        <f t="shared" si="283"/>
        <v/>
      </c>
      <c r="BA262" t="str">
        <f t="shared" si="284"/>
        <v/>
      </c>
      <c r="BB262" t="str">
        <f t="shared" si="285"/>
        <v/>
      </c>
      <c r="BC262" t="str">
        <f t="shared" si="286"/>
        <v/>
      </c>
      <c r="BD262" t="str">
        <f t="shared" si="287"/>
        <v/>
      </c>
      <c r="BE262" t="str">
        <f t="shared" si="288"/>
        <v>Mechatronikai rendszerek I. (212, web)</v>
      </c>
      <c r="BF262" s="2">
        <v>919</v>
      </c>
      <c r="BG262" s="2">
        <v>3</v>
      </c>
      <c r="BH262" s="18">
        <f>VLOOKUP(BF262,segéd!$F$9:$G$41,2,FALSE)</f>
        <v>46284</v>
      </c>
      <c r="BI262" s="2" t="str">
        <f>VLOOKUP(BG262,segéd!$F$1:$G$7,2,FALSE)</f>
        <v>11.30-13.00</v>
      </c>
      <c r="BJ262" t="s">
        <v>112</v>
      </c>
      <c r="BK262" s="20" t="s">
        <v>419</v>
      </c>
      <c r="BL262" t="s">
        <v>191</v>
      </c>
      <c r="BM262" s="2"/>
      <c r="BN262" s="2">
        <v>212</v>
      </c>
      <c r="BO262" s="2" t="s">
        <v>117</v>
      </c>
      <c r="BP262" s="33" t="s">
        <v>613</v>
      </c>
      <c r="BQ262" s="2">
        <f t="shared" si="289"/>
        <v>68</v>
      </c>
      <c r="BR262" s="2" t="str">
        <f>IF(BM262="","",IFERROR(VLOOKUP(BJ262,segéd!T:U,2,FALSE),"x"))</f>
        <v/>
      </c>
      <c r="BS262" s="2">
        <f>IF(BN262="","",IFERROR(VLOOKUP(BJ262,segéd!O:P,2,FALSE),"x"))</f>
        <v>68</v>
      </c>
      <c r="BU262" s="2"/>
      <c r="BV262" s="2"/>
      <c r="DI262" s="2">
        <v>14</v>
      </c>
      <c r="DJ262" s="2">
        <v>44</v>
      </c>
    </row>
    <row r="263" spans="1:120" ht="15" customHeight="1" x14ac:dyDescent="0.3">
      <c r="A263" t="str">
        <f t="shared" si="232"/>
        <v>9193</v>
      </c>
      <c r="B263" t="str">
        <f t="shared" si="233"/>
        <v xml:space="preserve">Minőségmenedzsment I. - Szabó Veronika Anna (web) </v>
      </c>
      <c r="C263" t="str">
        <f t="shared" si="234"/>
        <v>2179193</v>
      </c>
      <c r="D263" t="str">
        <f t="shared" si="235"/>
        <v>Minőségmenedzsment I. - Szabó Veronika Anna (web) 12</v>
      </c>
      <c r="E263" t="str">
        <f t="shared" si="236"/>
        <v>Szabó Veronika Anna9193</v>
      </c>
      <c r="F263" t="str">
        <f t="shared" si="237"/>
        <v>Minőségmenedzsment I. (Tb. 217, web)</v>
      </c>
      <c r="G263" t="str">
        <f t="shared" si="238"/>
        <v/>
      </c>
      <c r="H263" t="str">
        <f t="shared" si="239"/>
        <v/>
      </c>
      <c r="I263" t="str">
        <f t="shared" si="240"/>
        <v/>
      </c>
      <c r="J263" t="str">
        <f t="shared" si="241"/>
        <v/>
      </c>
      <c r="K263" t="str">
        <f t="shared" si="242"/>
        <v/>
      </c>
      <c r="L263" t="str">
        <f t="shared" si="243"/>
        <v/>
      </c>
      <c r="M263" t="str">
        <f t="shared" si="244"/>
        <v/>
      </c>
      <c r="N263" t="str">
        <f t="shared" si="245"/>
        <v/>
      </c>
      <c r="O263" t="str">
        <f t="shared" si="246"/>
        <v/>
      </c>
      <c r="P263" t="str">
        <f t="shared" si="247"/>
        <v/>
      </c>
      <c r="Q263" t="str">
        <f t="shared" si="248"/>
        <v/>
      </c>
      <c r="R263" t="str">
        <f t="shared" si="249"/>
        <v/>
      </c>
      <c r="S263" t="str">
        <f t="shared" si="250"/>
        <v/>
      </c>
      <c r="T263" t="str">
        <f t="shared" si="251"/>
        <v/>
      </c>
      <c r="U263" t="str">
        <f t="shared" si="252"/>
        <v/>
      </c>
      <c r="V263" t="str">
        <f t="shared" si="253"/>
        <v/>
      </c>
      <c r="W263" t="str">
        <f t="shared" si="254"/>
        <v/>
      </c>
      <c r="X263" t="str">
        <f t="shared" si="255"/>
        <v/>
      </c>
      <c r="Y263" t="str">
        <f t="shared" si="256"/>
        <v/>
      </c>
      <c r="Z263" t="str">
        <f t="shared" si="257"/>
        <v/>
      </c>
      <c r="AA263" t="str">
        <f t="shared" si="258"/>
        <v>Minőségmenedzsment I. (, web)</v>
      </c>
      <c r="AB263" t="str">
        <f t="shared" si="259"/>
        <v/>
      </c>
      <c r="AC263" t="str">
        <f t="shared" si="260"/>
        <v/>
      </c>
      <c r="AD263" t="str">
        <f t="shared" si="261"/>
        <v/>
      </c>
      <c r="AE263" t="str">
        <f t="shared" si="262"/>
        <v/>
      </c>
      <c r="AF263" t="str">
        <f t="shared" si="263"/>
        <v/>
      </c>
      <c r="AG263" t="str">
        <f t="shared" si="264"/>
        <v/>
      </c>
      <c r="AH263" t="str">
        <f t="shared" si="265"/>
        <v/>
      </c>
      <c r="AI263" t="str">
        <f t="shared" si="266"/>
        <v/>
      </c>
      <c r="AJ263" t="str">
        <f t="shared" si="267"/>
        <v/>
      </c>
      <c r="AK263" t="str">
        <f t="shared" si="268"/>
        <v/>
      </c>
      <c r="AL263" t="str">
        <f t="shared" si="269"/>
        <v/>
      </c>
      <c r="AM263" t="str">
        <f t="shared" si="270"/>
        <v/>
      </c>
      <c r="AN263" t="str">
        <f t="shared" si="271"/>
        <v/>
      </c>
      <c r="AO263" t="str">
        <f t="shared" si="272"/>
        <v/>
      </c>
      <c r="AP263" t="str">
        <f t="shared" si="273"/>
        <v/>
      </c>
      <c r="AQ263" t="str">
        <f t="shared" si="274"/>
        <v/>
      </c>
      <c r="AR263" t="str">
        <f t="shared" si="275"/>
        <v/>
      </c>
      <c r="AS263" t="str">
        <f t="shared" si="276"/>
        <v/>
      </c>
      <c r="AT263" t="str">
        <f t="shared" si="277"/>
        <v/>
      </c>
      <c r="AU263" t="str">
        <f t="shared" si="278"/>
        <v/>
      </c>
      <c r="AV263" t="str">
        <f t="shared" si="279"/>
        <v>9193</v>
      </c>
      <c r="AW263" t="str">
        <f t="shared" si="280"/>
        <v/>
      </c>
      <c r="AX263" t="str">
        <f t="shared" si="281"/>
        <v/>
      </c>
      <c r="AY263" t="str">
        <f t="shared" si="282"/>
        <v/>
      </c>
      <c r="AZ263" t="str">
        <f t="shared" si="283"/>
        <v/>
      </c>
      <c r="BA263" t="str">
        <f t="shared" si="284"/>
        <v/>
      </c>
      <c r="BB263" t="str">
        <f t="shared" si="285"/>
        <v/>
      </c>
      <c r="BC263" t="str">
        <f t="shared" si="286"/>
        <v/>
      </c>
      <c r="BD263" t="str">
        <f t="shared" si="287"/>
        <v/>
      </c>
      <c r="BE263" t="str">
        <f t="shared" si="288"/>
        <v>Minőségmenedzsment I. (217, web)</v>
      </c>
      <c r="BF263" s="2">
        <v>919</v>
      </c>
      <c r="BG263" s="2">
        <v>3</v>
      </c>
      <c r="BH263" s="18">
        <f>VLOOKUP(BF263,segéd!$F$9:$G$41,2,FALSE)</f>
        <v>46284</v>
      </c>
      <c r="BI263" s="2" t="str">
        <f>VLOOKUP(BG263,segéd!$F$1:$G$7,2,FALSE)</f>
        <v>11.30-13.00</v>
      </c>
      <c r="BJ263" t="s">
        <v>400</v>
      </c>
      <c r="BK263" s="20" t="s">
        <v>539</v>
      </c>
      <c r="BL263" t="s">
        <v>191</v>
      </c>
      <c r="BM263" s="2"/>
      <c r="BN263" s="2">
        <v>217</v>
      </c>
      <c r="BO263" s="2" t="s">
        <v>117</v>
      </c>
      <c r="BP263" s="33" t="s">
        <v>625</v>
      </c>
      <c r="BQ263" s="2">
        <f t="shared" si="289"/>
        <v>12</v>
      </c>
      <c r="BR263" s="2" t="str">
        <f>IF(BM263="","",IFERROR(VLOOKUP(BJ263,segéd!T:U,2,FALSE),"x"))</f>
        <v/>
      </c>
      <c r="BS263" s="2">
        <f>IF(BN263="","",IFERROR(VLOOKUP(BJ263,segéd!O:P,2,FALSE),"x"))</f>
        <v>12</v>
      </c>
      <c r="BU263" s="2"/>
      <c r="BV263" s="2"/>
      <c r="DH263" s="2">
        <v>13</v>
      </c>
    </row>
    <row r="264" spans="1:120" ht="15" customHeight="1" x14ac:dyDescent="0.3">
      <c r="A264" t="str">
        <f t="shared" si="232"/>
        <v>2089193</v>
      </c>
      <c r="B264" t="str">
        <f t="shared" si="233"/>
        <v>Nemzetközi gazd. ism. - Juhász Krisztina (web) 45</v>
      </c>
      <c r="C264" t="str">
        <f t="shared" si="234"/>
        <v>9193</v>
      </c>
      <c r="D264" t="str">
        <f t="shared" si="235"/>
        <v xml:space="preserve">Nemzetközi gazd. ism. - Juhász Krisztina (web) </v>
      </c>
      <c r="E264" t="str">
        <f t="shared" si="236"/>
        <v>Juhász Krisztina9193</v>
      </c>
      <c r="F264" t="str">
        <f t="shared" si="237"/>
        <v>Nemzetközi gazd. ism. (Bp. 208, web)</v>
      </c>
      <c r="G264" t="str">
        <f t="shared" si="238"/>
        <v/>
      </c>
      <c r="H264" t="str">
        <f t="shared" si="239"/>
        <v/>
      </c>
      <c r="I264" t="str">
        <f t="shared" si="240"/>
        <v/>
      </c>
      <c r="J264" t="str">
        <f t="shared" si="241"/>
        <v/>
      </c>
      <c r="K264" t="str">
        <f t="shared" si="242"/>
        <v/>
      </c>
      <c r="L264" t="str">
        <f t="shared" si="243"/>
        <v/>
      </c>
      <c r="M264" t="str">
        <f t="shared" si="244"/>
        <v>9193</v>
      </c>
      <c r="N264" t="str">
        <f t="shared" si="245"/>
        <v>9193</v>
      </c>
      <c r="O264" t="str">
        <f t="shared" si="246"/>
        <v>9193</v>
      </c>
      <c r="P264" t="str">
        <f t="shared" si="247"/>
        <v/>
      </c>
      <c r="Q264" t="str">
        <f t="shared" si="248"/>
        <v/>
      </c>
      <c r="R264" t="str">
        <f t="shared" si="249"/>
        <v/>
      </c>
      <c r="S264" t="str">
        <f t="shared" si="250"/>
        <v/>
      </c>
      <c r="T264" t="str">
        <f t="shared" si="251"/>
        <v/>
      </c>
      <c r="U264" t="str">
        <f t="shared" si="252"/>
        <v/>
      </c>
      <c r="V264" t="str">
        <f t="shared" si="253"/>
        <v/>
      </c>
      <c r="W264" t="str">
        <f t="shared" si="254"/>
        <v/>
      </c>
      <c r="X264" t="str">
        <f t="shared" si="255"/>
        <v/>
      </c>
      <c r="Y264" t="str">
        <f t="shared" si="256"/>
        <v/>
      </c>
      <c r="Z264" t="str">
        <f t="shared" si="257"/>
        <v/>
      </c>
      <c r="AA264" t="str">
        <f t="shared" si="258"/>
        <v>Nemzetközi gazd. ism. (208, web)</v>
      </c>
      <c r="AB264" t="str">
        <f t="shared" si="259"/>
        <v/>
      </c>
      <c r="AC264" t="str">
        <f t="shared" si="260"/>
        <v/>
      </c>
      <c r="AD264" t="str">
        <f t="shared" si="261"/>
        <v/>
      </c>
      <c r="AE264" t="str">
        <f t="shared" si="262"/>
        <v/>
      </c>
      <c r="AF264" t="str">
        <f t="shared" si="263"/>
        <v/>
      </c>
      <c r="AG264" t="str">
        <f t="shared" si="264"/>
        <v/>
      </c>
      <c r="AH264" t="str">
        <f t="shared" si="265"/>
        <v/>
      </c>
      <c r="AI264" t="str">
        <f t="shared" si="266"/>
        <v/>
      </c>
      <c r="AJ264" t="str">
        <f t="shared" si="267"/>
        <v/>
      </c>
      <c r="AK264" t="str">
        <f t="shared" si="268"/>
        <v/>
      </c>
      <c r="AL264" t="str">
        <f t="shared" si="269"/>
        <v/>
      </c>
      <c r="AM264" t="str">
        <f t="shared" si="270"/>
        <v/>
      </c>
      <c r="AN264" t="str">
        <f t="shared" si="271"/>
        <v/>
      </c>
      <c r="AO264" t="str">
        <f t="shared" si="272"/>
        <v/>
      </c>
      <c r="AP264" t="str">
        <f t="shared" si="273"/>
        <v/>
      </c>
      <c r="AQ264" t="str">
        <f t="shared" si="274"/>
        <v/>
      </c>
      <c r="AR264" t="str">
        <f t="shared" si="275"/>
        <v/>
      </c>
      <c r="AS264" t="str">
        <f t="shared" si="276"/>
        <v/>
      </c>
      <c r="AT264" t="str">
        <f t="shared" si="277"/>
        <v/>
      </c>
      <c r="AU264" t="str">
        <f t="shared" si="278"/>
        <v/>
      </c>
      <c r="AV264" t="str">
        <f t="shared" si="279"/>
        <v/>
      </c>
      <c r="AW264" t="str">
        <f t="shared" si="280"/>
        <v/>
      </c>
      <c r="AX264" t="str">
        <f t="shared" si="281"/>
        <v/>
      </c>
      <c r="AY264" t="str">
        <f t="shared" si="282"/>
        <v/>
      </c>
      <c r="AZ264" t="str">
        <f t="shared" si="283"/>
        <v/>
      </c>
      <c r="BA264" t="str">
        <f t="shared" si="284"/>
        <v/>
      </c>
      <c r="BB264" t="str">
        <f t="shared" si="285"/>
        <v/>
      </c>
      <c r="BC264" t="str">
        <f t="shared" si="286"/>
        <v/>
      </c>
      <c r="BD264" t="str">
        <f t="shared" si="287"/>
        <v/>
      </c>
      <c r="BE264" t="str">
        <f t="shared" si="288"/>
        <v>Nemzetközi gazd. ism. (, web)</v>
      </c>
      <c r="BF264" s="2">
        <v>919</v>
      </c>
      <c r="BG264" s="2">
        <v>3</v>
      </c>
      <c r="BH264" s="18">
        <f>VLOOKUP(BF264,segéd!$F$9:$G$41,2,FALSE)</f>
        <v>46284</v>
      </c>
      <c r="BI264" s="2" t="str">
        <f>VLOOKUP(BG264,segéd!$F$1:$G$7,2,FALSE)</f>
        <v>11.30-13.00</v>
      </c>
      <c r="BJ264" t="s">
        <v>115</v>
      </c>
      <c r="BK264" s="20" t="s">
        <v>32</v>
      </c>
      <c r="BL264" t="s">
        <v>194</v>
      </c>
      <c r="BM264" s="2">
        <v>208</v>
      </c>
      <c r="BO264" s="2" t="s">
        <v>117</v>
      </c>
      <c r="BP264" s="33" t="s">
        <v>737</v>
      </c>
      <c r="BQ264" s="2">
        <f t="shared" si="289"/>
        <v>45</v>
      </c>
      <c r="BR264" s="2">
        <f>IF(BM264="","",IFERROR(VLOOKUP(BJ264,segéd!T:U,2,FALSE),"x"))</f>
        <v>45</v>
      </c>
      <c r="BS264" s="2" t="str">
        <f>IF(BN264="","",IFERROR(VLOOKUP(BJ264,segéd!O:P,2,FALSE),"x"))</f>
        <v/>
      </c>
      <c r="BT264" s="2"/>
      <c r="BU264" s="2"/>
      <c r="BV264" s="2"/>
      <c r="BX264" s="2"/>
      <c r="BZ264" s="2">
        <v>15</v>
      </c>
      <c r="CA264" s="2">
        <v>37</v>
      </c>
      <c r="CB264" s="2">
        <v>8</v>
      </c>
      <c r="CQ264" s="2"/>
      <c r="CR264" s="2"/>
    </row>
    <row r="265" spans="1:120" ht="15" customHeight="1" x14ac:dyDescent="0.3">
      <c r="A265" t="str">
        <f t="shared" si="232"/>
        <v>2149193</v>
      </c>
      <c r="B265" t="str">
        <f t="shared" si="233"/>
        <v>Nemzetközi pénzügyek (szv.) - Belyó Pál (Bp.-ről web) 11</v>
      </c>
      <c r="C265" t="str">
        <f t="shared" si="234"/>
        <v>2169193</v>
      </c>
      <c r="D265" t="str">
        <f t="shared" si="235"/>
        <v>Nemzetközi pénzügyek (szv.) - Belyó Pál (Bp.-ről web) 9</v>
      </c>
      <c r="E265" t="str">
        <f t="shared" si="236"/>
        <v>Belyó Pál9193</v>
      </c>
      <c r="F265" t="str">
        <f t="shared" si="237"/>
        <v>Nemzetközi pénzügyek (szv.) (Bp. 214, Bp.-ről web)</v>
      </c>
      <c r="G265" t="str">
        <f t="shared" si="238"/>
        <v/>
      </c>
      <c r="H265" t="str">
        <f t="shared" si="239"/>
        <v/>
      </c>
      <c r="I265" t="str">
        <f t="shared" si="240"/>
        <v/>
      </c>
      <c r="J265" t="str">
        <f t="shared" si="241"/>
        <v/>
      </c>
      <c r="K265" t="str">
        <f t="shared" si="242"/>
        <v/>
      </c>
      <c r="L265" t="str">
        <f t="shared" si="243"/>
        <v/>
      </c>
      <c r="M265" t="str">
        <f t="shared" si="244"/>
        <v/>
      </c>
      <c r="N265" t="str">
        <f t="shared" si="245"/>
        <v/>
      </c>
      <c r="O265" t="str">
        <f t="shared" si="246"/>
        <v/>
      </c>
      <c r="P265" t="str">
        <f t="shared" si="247"/>
        <v/>
      </c>
      <c r="Q265" t="str">
        <f t="shared" si="248"/>
        <v/>
      </c>
      <c r="R265" t="str">
        <f t="shared" si="249"/>
        <v/>
      </c>
      <c r="S265" t="str">
        <f t="shared" si="250"/>
        <v/>
      </c>
      <c r="T265" t="str">
        <f t="shared" si="251"/>
        <v>9193</v>
      </c>
      <c r="U265" t="str">
        <f t="shared" si="252"/>
        <v>9193</v>
      </c>
      <c r="V265" t="str">
        <f t="shared" si="253"/>
        <v>9193</v>
      </c>
      <c r="W265" t="str">
        <f t="shared" si="254"/>
        <v/>
      </c>
      <c r="X265" t="str">
        <f t="shared" si="255"/>
        <v/>
      </c>
      <c r="Y265" t="str">
        <f t="shared" si="256"/>
        <v/>
      </c>
      <c r="Z265" t="str">
        <f t="shared" si="257"/>
        <v/>
      </c>
      <c r="AA265" t="str">
        <f t="shared" si="258"/>
        <v>Nemzetközi pénzügyek (szv.) (214, Bp.-ről web)</v>
      </c>
      <c r="AB265" t="str">
        <f t="shared" si="259"/>
        <v/>
      </c>
      <c r="AC265" t="str">
        <f t="shared" si="260"/>
        <v/>
      </c>
      <c r="AD265" t="str">
        <f t="shared" si="261"/>
        <v/>
      </c>
      <c r="AE265" t="str">
        <f t="shared" si="262"/>
        <v/>
      </c>
      <c r="AF265" t="str">
        <f t="shared" si="263"/>
        <v/>
      </c>
      <c r="AG265" t="str">
        <f t="shared" si="264"/>
        <v/>
      </c>
      <c r="AH265" t="str">
        <f t="shared" si="265"/>
        <v/>
      </c>
      <c r="AI265" t="str">
        <f t="shared" si="266"/>
        <v/>
      </c>
      <c r="AJ265" t="str">
        <f t="shared" si="267"/>
        <v/>
      </c>
      <c r="AK265" t="str">
        <f t="shared" si="268"/>
        <v/>
      </c>
      <c r="AL265" t="str">
        <f t="shared" si="269"/>
        <v/>
      </c>
      <c r="AM265" t="str">
        <f t="shared" si="270"/>
        <v/>
      </c>
      <c r="AN265" t="str">
        <f t="shared" si="271"/>
        <v>9193</v>
      </c>
      <c r="AO265" t="str">
        <f t="shared" si="272"/>
        <v>9193</v>
      </c>
      <c r="AP265" t="str">
        <f t="shared" si="273"/>
        <v>9193</v>
      </c>
      <c r="AQ265" t="str">
        <f t="shared" si="274"/>
        <v/>
      </c>
      <c r="AR265" t="str">
        <f t="shared" si="275"/>
        <v/>
      </c>
      <c r="AS265" t="str">
        <f t="shared" si="276"/>
        <v/>
      </c>
      <c r="AT265" t="str">
        <f t="shared" si="277"/>
        <v/>
      </c>
      <c r="AU265" t="str">
        <f t="shared" si="278"/>
        <v/>
      </c>
      <c r="AV265" t="str">
        <f t="shared" si="279"/>
        <v/>
      </c>
      <c r="AW265" t="str">
        <f t="shared" si="280"/>
        <v/>
      </c>
      <c r="AX265" t="str">
        <f t="shared" si="281"/>
        <v/>
      </c>
      <c r="AY265" t="str">
        <f t="shared" si="282"/>
        <v/>
      </c>
      <c r="AZ265" t="str">
        <f t="shared" si="283"/>
        <v/>
      </c>
      <c r="BA265" t="str">
        <f t="shared" si="284"/>
        <v/>
      </c>
      <c r="BB265" t="str">
        <f t="shared" si="285"/>
        <v/>
      </c>
      <c r="BC265" t="str">
        <f t="shared" si="286"/>
        <v/>
      </c>
      <c r="BD265" t="str">
        <f t="shared" si="287"/>
        <v/>
      </c>
      <c r="BE265" t="str">
        <f t="shared" si="288"/>
        <v>Nemzetközi pénzügyek (szv.) (216, Bp.-ről web)</v>
      </c>
      <c r="BF265" s="2">
        <v>919</v>
      </c>
      <c r="BG265" s="2">
        <v>3</v>
      </c>
      <c r="BH265" s="18">
        <f>VLOOKUP(BF265,segéd!$F$9:$G$41,2,FALSE)</f>
        <v>46284</v>
      </c>
      <c r="BI265" s="2" t="str">
        <f>VLOOKUP(BG265,segéd!$F$1:$G$7,2,FALSE)</f>
        <v>11.30-13.00</v>
      </c>
      <c r="BJ265" t="s">
        <v>198</v>
      </c>
      <c r="BK265" s="20" t="s">
        <v>41</v>
      </c>
      <c r="BL265" t="s">
        <v>192</v>
      </c>
      <c r="BM265" s="2">
        <v>214</v>
      </c>
      <c r="BN265" s="2">
        <v>216</v>
      </c>
      <c r="BO265" s="2" t="s">
        <v>118</v>
      </c>
      <c r="BP265" s="33" t="s">
        <v>668</v>
      </c>
      <c r="BQ265" s="2">
        <f t="shared" si="289"/>
        <v>20</v>
      </c>
      <c r="BR265" s="2">
        <f>IF(BM265="","",IFERROR(VLOOKUP(BJ265,segéd!T:U,2,FALSE),"x"))</f>
        <v>11</v>
      </c>
      <c r="BS265" s="2">
        <f>IF(BN265="","",IFERROR(VLOOKUP(BJ265,segéd!O:P,2,FALSE),"x"))</f>
        <v>9</v>
      </c>
      <c r="BU265" s="2"/>
      <c r="BV265" s="2"/>
      <c r="BX265" s="2"/>
      <c r="CG265" s="2">
        <v>3</v>
      </c>
      <c r="CH265" s="2">
        <v>3</v>
      </c>
      <c r="CI265" s="2">
        <v>3</v>
      </c>
      <c r="CZ265" s="2">
        <v>1</v>
      </c>
      <c r="DA265" s="2">
        <v>3</v>
      </c>
      <c r="DB265" s="2">
        <v>3</v>
      </c>
    </row>
    <row r="266" spans="1:120" ht="15" customHeight="1" x14ac:dyDescent="0.3">
      <c r="A266" t="str">
        <f t="shared" si="232"/>
        <v>2109193</v>
      </c>
      <c r="B266" t="str">
        <f t="shared" si="233"/>
        <v>Ökológiai gazdaságtan - Barócsi Zoltán (web) 7</v>
      </c>
      <c r="C266" t="str">
        <f t="shared" si="234"/>
        <v>9193</v>
      </c>
      <c r="D266" t="str">
        <f t="shared" si="235"/>
        <v xml:space="preserve">Ökológiai gazdaságtan - Barócsi Zoltán (web) </v>
      </c>
      <c r="E266" t="str">
        <f t="shared" si="236"/>
        <v>Barócsi Zoltán9193</v>
      </c>
      <c r="F266" t="str">
        <f t="shared" si="237"/>
        <v>Ökológiai gazdaságtan (Bp. 210, web)</v>
      </c>
      <c r="G266" t="str">
        <f t="shared" si="238"/>
        <v/>
      </c>
      <c r="H266" t="str">
        <f t="shared" si="239"/>
        <v/>
      </c>
      <c r="I266" t="str">
        <f t="shared" si="240"/>
        <v/>
      </c>
      <c r="J266" t="str">
        <f t="shared" si="241"/>
        <v/>
      </c>
      <c r="K266" t="str">
        <f t="shared" si="242"/>
        <v/>
      </c>
      <c r="L266" t="str">
        <f t="shared" si="243"/>
        <v>9193</v>
      </c>
      <c r="M266" t="str">
        <f t="shared" si="244"/>
        <v/>
      </c>
      <c r="N266" t="str">
        <f t="shared" si="245"/>
        <v/>
      </c>
      <c r="O266" t="str">
        <f t="shared" si="246"/>
        <v/>
      </c>
      <c r="P266" t="str">
        <f t="shared" si="247"/>
        <v/>
      </c>
      <c r="Q266" t="str">
        <f t="shared" si="248"/>
        <v/>
      </c>
      <c r="R266" t="str">
        <f t="shared" si="249"/>
        <v/>
      </c>
      <c r="S266" t="str">
        <f t="shared" si="250"/>
        <v/>
      </c>
      <c r="T266" t="str">
        <f t="shared" si="251"/>
        <v/>
      </c>
      <c r="U266" t="str">
        <f t="shared" si="252"/>
        <v/>
      </c>
      <c r="V266" t="str">
        <f t="shared" si="253"/>
        <v/>
      </c>
      <c r="W266" t="str">
        <f t="shared" si="254"/>
        <v/>
      </c>
      <c r="X266" t="str">
        <f t="shared" si="255"/>
        <v/>
      </c>
      <c r="Y266" t="str">
        <f t="shared" si="256"/>
        <v/>
      </c>
      <c r="Z266" t="str">
        <f t="shared" si="257"/>
        <v/>
      </c>
      <c r="AA266" t="str">
        <f t="shared" si="258"/>
        <v>Ökológiai gazdaságtan (210, web)</v>
      </c>
      <c r="AB266" t="str">
        <f t="shared" si="259"/>
        <v/>
      </c>
      <c r="AC266" t="str">
        <f t="shared" si="260"/>
        <v/>
      </c>
      <c r="AD266" t="str">
        <f t="shared" si="261"/>
        <v/>
      </c>
      <c r="AE266" t="str">
        <f t="shared" si="262"/>
        <v/>
      </c>
      <c r="AF266" t="str">
        <f t="shared" si="263"/>
        <v/>
      </c>
      <c r="AG266" t="str">
        <f t="shared" si="264"/>
        <v/>
      </c>
      <c r="AH266" t="str">
        <f t="shared" si="265"/>
        <v/>
      </c>
      <c r="AI266" t="str">
        <f t="shared" si="266"/>
        <v/>
      </c>
      <c r="AJ266" t="str">
        <f t="shared" si="267"/>
        <v/>
      </c>
      <c r="AK266" t="str">
        <f t="shared" si="268"/>
        <v/>
      </c>
      <c r="AL266" t="str">
        <f t="shared" si="269"/>
        <v/>
      </c>
      <c r="AM266" t="str">
        <f t="shared" si="270"/>
        <v/>
      </c>
      <c r="AN266" t="str">
        <f t="shared" si="271"/>
        <v/>
      </c>
      <c r="AO266" t="str">
        <f t="shared" si="272"/>
        <v/>
      </c>
      <c r="AP266" t="str">
        <f t="shared" si="273"/>
        <v/>
      </c>
      <c r="AQ266" t="str">
        <f t="shared" si="274"/>
        <v/>
      </c>
      <c r="AR266" t="str">
        <f t="shared" si="275"/>
        <v/>
      </c>
      <c r="AS266" t="str">
        <f t="shared" si="276"/>
        <v/>
      </c>
      <c r="AT266" t="str">
        <f t="shared" si="277"/>
        <v/>
      </c>
      <c r="AU266" t="str">
        <f t="shared" si="278"/>
        <v/>
      </c>
      <c r="AV266" t="str">
        <f t="shared" si="279"/>
        <v/>
      </c>
      <c r="AW266" t="str">
        <f t="shared" si="280"/>
        <v/>
      </c>
      <c r="AX266" t="str">
        <f t="shared" si="281"/>
        <v/>
      </c>
      <c r="AY266" t="str">
        <f t="shared" si="282"/>
        <v/>
      </c>
      <c r="AZ266" t="str">
        <f t="shared" si="283"/>
        <v/>
      </c>
      <c r="BA266" t="str">
        <f t="shared" si="284"/>
        <v/>
      </c>
      <c r="BB266" t="str">
        <f t="shared" si="285"/>
        <v/>
      </c>
      <c r="BC266" t="str">
        <f t="shared" si="286"/>
        <v/>
      </c>
      <c r="BD266" t="str">
        <f t="shared" si="287"/>
        <v/>
      </c>
      <c r="BE266" t="str">
        <f t="shared" si="288"/>
        <v>Ökológiai gazdaságtan (, web)</v>
      </c>
      <c r="BF266" s="2">
        <v>919</v>
      </c>
      <c r="BG266" s="2">
        <v>3</v>
      </c>
      <c r="BH266" s="18">
        <f>VLOOKUP(BF266,segéd!$F$9:$G$41,2,FALSE)</f>
        <v>46284</v>
      </c>
      <c r="BI266" s="2" t="str">
        <f>VLOOKUP(BG266,segéd!$F$1:$G$7,2,FALSE)</f>
        <v>11.30-13.00</v>
      </c>
      <c r="BJ266" t="s">
        <v>391</v>
      </c>
      <c r="BK266" s="20" t="s">
        <v>35</v>
      </c>
      <c r="BL266" t="s">
        <v>206</v>
      </c>
      <c r="BM266" s="2">
        <v>210</v>
      </c>
      <c r="BO266" s="2" t="s">
        <v>117</v>
      </c>
      <c r="BP266" s="33" t="s">
        <v>669</v>
      </c>
      <c r="BQ266" s="2">
        <f t="shared" si="289"/>
        <v>7</v>
      </c>
      <c r="BR266" s="2">
        <f>IF(BM266="","",IFERROR(VLOOKUP(BJ266,segéd!T:U,2,FALSE),"x"))</f>
        <v>7</v>
      </c>
      <c r="BS266" s="2" t="str">
        <f>IF(BN266="","",IFERROR(VLOOKUP(BJ266,segéd!O:P,2,FALSE),"x"))</f>
        <v/>
      </c>
      <c r="BT266" s="2"/>
      <c r="BU266" s="2"/>
      <c r="BV266" s="2"/>
      <c r="BX266" s="2"/>
      <c r="BY266" s="2">
        <v>6</v>
      </c>
      <c r="CQ266" s="2"/>
      <c r="CR266" s="2"/>
    </row>
    <row r="267" spans="1:120" ht="15" customHeight="1" x14ac:dyDescent="0.3">
      <c r="A267" t="str">
        <f t="shared" si="232"/>
        <v>9193</v>
      </c>
      <c r="B267" t="str">
        <f t="shared" si="233"/>
        <v xml:space="preserve">Statisztika II. - Brunner Zsuzsanna (web) </v>
      </c>
      <c r="C267" t="str">
        <f t="shared" si="234"/>
        <v>2149193</v>
      </c>
      <c r="D267" t="str">
        <f t="shared" si="235"/>
        <v>Statisztika II. - Brunner Zsuzsanna (web) 41</v>
      </c>
      <c r="E267" t="str">
        <f t="shared" si="236"/>
        <v>Brunner Zsuzsanna9193</v>
      </c>
      <c r="F267" t="str">
        <f t="shared" si="237"/>
        <v>Statisztika II. (Tb. 214, web)</v>
      </c>
      <c r="G267" t="str">
        <f t="shared" si="238"/>
        <v/>
      </c>
      <c r="H267" t="str">
        <f t="shared" si="239"/>
        <v/>
      </c>
      <c r="I267" t="str">
        <f t="shared" si="240"/>
        <v/>
      </c>
      <c r="J267" t="str">
        <f t="shared" si="241"/>
        <v/>
      </c>
      <c r="K267" t="str">
        <f t="shared" si="242"/>
        <v/>
      </c>
      <c r="L267" t="str">
        <f t="shared" si="243"/>
        <v/>
      </c>
      <c r="M267" t="str">
        <f t="shared" si="244"/>
        <v/>
      </c>
      <c r="N267" t="str">
        <f t="shared" si="245"/>
        <v/>
      </c>
      <c r="O267" t="str">
        <f t="shared" si="246"/>
        <v/>
      </c>
      <c r="P267" t="str">
        <f t="shared" si="247"/>
        <v/>
      </c>
      <c r="Q267" t="str">
        <f t="shared" si="248"/>
        <v/>
      </c>
      <c r="R267" t="str">
        <f t="shared" si="249"/>
        <v/>
      </c>
      <c r="S267" t="str">
        <f t="shared" si="250"/>
        <v/>
      </c>
      <c r="T267" t="str">
        <f t="shared" si="251"/>
        <v/>
      </c>
      <c r="U267" t="str">
        <f t="shared" si="252"/>
        <v/>
      </c>
      <c r="V267" t="str">
        <f t="shared" si="253"/>
        <v/>
      </c>
      <c r="W267" t="str">
        <f t="shared" si="254"/>
        <v/>
      </c>
      <c r="X267" t="str">
        <f t="shared" si="255"/>
        <v/>
      </c>
      <c r="Y267" t="str">
        <f t="shared" si="256"/>
        <v/>
      </c>
      <c r="Z267" t="str">
        <f t="shared" si="257"/>
        <v/>
      </c>
      <c r="AA267" t="str">
        <f t="shared" si="258"/>
        <v>Statisztika II. (, web)</v>
      </c>
      <c r="AB267" t="str">
        <f t="shared" si="259"/>
        <v/>
      </c>
      <c r="AC267" t="str">
        <f t="shared" si="260"/>
        <v/>
      </c>
      <c r="AD267" t="str">
        <f t="shared" si="261"/>
        <v/>
      </c>
      <c r="AE267" t="str">
        <f t="shared" si="262"/>
        <v/>
      </c>
      <c r="AF267" t="str">
        <f t="shared" si="263"/>
        <v/>
      </c>
      <c r="AG267" t="str">
        <f t="shared" si="264"/>
        <v/>
      </c>
      <c r="AH267" t="str">
        <f t="shared" si="265"/>
        <v>9193</v>
      </c>
      <c r="AI267" t="str">
        <f t="shared" si="266"/>
        <v>9193</v>
      </c>
      <c r="AJ267" t="str">
        <f t="shared" si="267"/>
        <v/>
      </c>
      <c r="AK267" t="str">
        <f t="shared" si="268"/>
        <v/>
      </c>
      <c r="AL267" t="str">
        <f t="shared" si="269"/>
        <v/>
      </c>
      <c r="AM267" t="str">
        <f t="shared" si="270"/>
        <v/>
      </c>
      <c r="AN267" t="str">
        <f t="shared" si="271"/>
        <v/>
      </c>
      <c r="AO267" t="str">
        <f t="shared" si="272"/>
        <v/>
      </c>
      <c r="AP267" t="str">
        <f t="shared" si="273"/>
        <v/>
      </c>
      <c r="AQ267" t="str">
        <f t="shared" si="274"/>
        <v/>
      </c>
      <c r="AR267" t="str">
        <f t="shared" si="275"/>
        <v/>
      </c>
      <c r="AS267" t="str">
        <f t="shared" si="276"/>
        <v/>
      </c>
      <c r="AT267" t="str">
        <f t="shared" si="277"/>
        <v/>
      </c>
      <c r="AU267" t="str">
        <f t="shared" si="278"/>
        <v/>
      </c>
      <c r="AV267" t="str">
        <f t="shared" si="279"/>
        <v/>
      </c>
      <c r="AW267" t="str">
        <f t="shared" si="280"/>
        <v/>
      </c>
      <c r="AX267" t="str">
        <f t="shared" si="281"/>
        <v/>
      </c>
      <c r="AY267" t="str">
        <f t="shared" si="282"/>
        <v/>
      </c>
      <c r="AZ267" t="str">
        <f t="shared" si="283"/>
        <v/>
      </c>
      <c r="BA267" t="str">
        <f t="shared" si="284"/>
        <v/>
      </c>
      <c r="BB267" t="str">
        <f t="shared" si="285"/>
        <v/>
      </c>
      <c r="BC267" t="str">
        <f t="shared" si="286"/>
        <v/>
      </c>
      <c r="BD267" t="str">
        <f t="shared" si="287"/>
        <v/>
      </c>
      <c r="BE267" t="str">
        <f t="shared" si="288"/>
        <v>Statisztika II. (214, web)</v>
      </c>
      <c r="BF267" s="2">
        <v>919</v>
      </c>
      <c r="BG267" s="2">
        <v>3</v>
      </c>
      <c r="BH267" s="18">
        <f>VLOOKUP(BF267,segéd!$F$9:$G$41,2,FALSE)</f>
        <v>46284</v>
      </c>
      <c r="BI267" s="2" t="str">
        <f>VLOOKUP(BG267,segéd!$F$1:$G$7,2,FALSE)</f>
        <v>11.30-13.00</v>
      </c>
      <c r="BJ267" t="s">
        <v>31</v>
      </c>
      <c r="BK267" s="20" t="s">
        <v>27</v>
      </c>
      <c r="BL267" t="s">
        <v>191</v>
      </c>
      <c r="BM267" s="2"/>
      <c r="BN267" s="2">
        <v>214</v>
      </c>
      <c r="BO267" s="2" t="s">
        <v>117</v>
      </c>
      <c r="BP267" s="33" t="s">
        <v>593</v>
      </c>
      <c r="BQ267" s="2">
        <f t="shared" si="289"/>
        <v>41</v>
      </c>
      <c r="BR267" s="2" t="str">
        <f>IF(BM267="","",IFERROR(VLOOKUP(BJ267,segéd!T:U,2,FALSE),"x"))</f>
        <v/>
      </c>
      <c r="BS267" s="2">
        <f>IF(BN267="","",IFERROR(VLOOKUP(BJ267,segéd!O:P,2,FALSE),"x"))</f>
        <v>41</v>
      </c>
      <c r="BT267" s="2"/>
      <c r="BU267" s="2"/>
      <c r="BV267" s="2"/>
      <c r="BX267" s="2"/>
      <c r="CQ267" s="2"/>
      <c r="CR267" s="2"/>
      <c r="CT267" s="2">
        <v>31</v>
      </c>
      <c r="CU267" s="2">
        <v>25</v>
      </c>
    </row>
    <row r="268" spans="1:120" ht="15" customHeight="1" x14ac:dyDescent="0.3">
      <c r="A268" t="str">
        <f t="shared" si="232"/>
        <v>2029193</v>
      </c>
      <c r="B268" t="str">
        <f t="shared" si="233"/>
        <v>Számviteli alapok - Péter Sára (web) 6</v>
      </c>
      <c r="C268" t="str">
        <f t="shared" si="234"/>
        <v>9193</v>
      </c>
      <c r="D268" t="str">
        <f t="shared" si="235"/>
        <v xml:space="preserve">Számviteli alapok - Péter Sára (web) </v>
      </c>
      <c r="E268" t="str">
        <f t="shared" si="236"/>
        <v>Péter Sára9193</v>
      </c>
      <c r="F268" t="str">
        <f t="shared" si="237"/>
        <v>Számviteli alapok (Bp. 202, web)</v>
      </c>
      <c r="G268" t="str">
        <f t="shared" si="238"/>
        <v/>
      </c>
      <c r="H268" t="str">
        <f t="shared" si="239"/>
        <v/>
      </c>
      <c r="I268" t="str">
        <f t="shared" si="240"/>
        <v/>
      </c>
      <c r="J268" t="str">
        <f t="shared" si="241"/>
        <v/>
      </c>
      <c r="K268" t="str">
        <f t="shared" si="242"/>
        <v/>
      </c>
      <c r="L268" t="str">
        <f t="shared" si="243"/>
        <v/>
      </c>
      <c r="M268" t="str">
        <f t="shared" si="244"/>
        <v/>
      </c>
      <c r="N268" t="str">
        <f t="shared" si="245"/>
        <v/>
      </c>
      <c r="O268" t="str">
        <f t="shared" si="246"/>
        <v/>
      </c>
      <c r="P268" t="str">
        <f t="shared" si="247"/>
        <v>9193</v>
      </c>
      <c r="Q268" t="str">
        <f t="shared" si="248"/>
        <v/>
      </c>
      <c r="R268" t="str">
        <f t="shared" si="249"/>
        <v/>
      </c>
      <c r="S268" t="str">
        <f t="shared" si="250"/>
        <v/>
      </c>
      <c r="T268" t="str">
        <f t="shared" si="251"/>
        <v/>
      </c>
      <c r="U268" t="str">
        <f t="shared" si="252"/>
        <v/>
      </c>
      <c r="V268" t="str">
        <f t="shared" si="253"/>
        <v/>
      </c>
      <c r="W268" t="str">
        <f t="shared" si="254"/>
        <v/>
      </c>
      <c r="X268" t="str">
        <f t="shared" si="255"/>
        <v/>
      </c>
      <c r="Y268" t="str">
        <f t="shared" si="256"/>
        <v/>
      </c>
      <c r="Z268" t="str">
        <f t="shared" si="257"/>
        <v/>
      </c>
      <c r="AA268" t="str">
        <f t="shared" si="258"/>
        <v>Számviteli alapok (202, web)</v>
      </c>
      <c r="AB268" t="str">
        <f t="shared" si="259"/>
        <v/>
      </c>
      <c r="AC268" t="str">
        <f t="shared" si="260"/>
        <v/>
      </c>
      <c r="AD268" t="str">
        <f t="shared" si="261"/>
        <v/>
      </c>
      <c r="AE268" t="str">
        <f t="shared" si="262"/>
        <v/>
      </c>
      <c r="AF268" t="str">
        <f t="shared" si="263"/>
        <v/>
      </c>
      <c r="AG268" t="str">
        <f t="shared" si="264"/>
        <v/>
      </c>
      <c r="AH268" t="str">
        <f t="shared" si="265"/>
        <v/>
      </c>
      <c r="AI268" t="str">
        <f t="shared" si="266"/>
        <v/>
      </c>
      <c r="AJ268" t="str">
        <f t="shared" si="267"/>
        <v/>
      </c>
      <c r="AK268" t="str">
        <f t="shared" si="268"/>
        <v/>
      </c>
      <c r="AL268" t="str">
        <f t="shared" si="269"/>
        <v/>
      </c>
      <c r="AM268" t="str">
        <f t="shared" si="270"/>
        <v/>
      </c>
      <c r="AN268" t="str">
        <f t="shared" si="271"/>
        <v/>
      </c>
      <c r="AO268" t="str">
        <f t="shared" si="272"/>
        <v/>
      </c>
      <c r="AP268" t="str">
        <f t="shared" si="273"/>
        <v/>
      </c>
      <c r="AQ268" t="str">
        <f t="shared" si="274"/>
        <v/>
      </c>
      <c r="AR268" t="str">
        <f t="shared" si="275"/>
        <v/>
      </c>
      <c r="AS268" t="str">
        <f t="shared" si="276"/>
        <v/>
      </c>
      <c r="AT268" t="str">
        <f t="shared" si="277"/>
        <v/>
      </c>
      <c r="AU268" t="str">
        <f t="shared" si="278"/>
        <v/>
      </c>
      <c r="AV268" t="str">
        <f t="shared" si="279"/>
        <v/>
      </c>
      <c r="AW268" t="str">
        <f t="shared" si="280"/>
        <v/>
      </c>
      <c r="AX268" t="str">
        <f t="shared" si="281"/>
        <v/>
      </c>
      <c r="AY268" t="str">
        <f t="shared" si="282"/>
        <v/>
      </c>
      <c r="AZ268" t="str">
        <f t="shared" si="283"/>
        <v/>
      </c>
      <c r="BA268" t="str">
        <f t="shared" si="284"/>
        <v/>
      </c>
      <c r="BB268" t="str">
        <f t="shared" si="285"/>
        <v/>
      </c>
      <c r="BC268" t="str">
        <f t="shared" si="286"/>
        <v/>
      </c>
      <c r="BD268" t="str">
        <f t="shared" si="287"/>
        <v/>
      </c>
      <c r="BE268" t="str">
        <f t="shared" si="288"/>
        <v>Számviteli alapok (, web)</v>
      </c>
      <c r="BF268" s="2">
        <v>919</v>
      </c>
      <c r="BG268" s="2">
        <v>3</v>
      </c>
      <c r="BH268" s="18">
        <f>VLOOKUP(BF268,segéd!$F$9:$G$41,2,FALSE)</f>
        <v>46284</v>
      </c>
      <c r="BI268" s="2" t="str">
        <f>VLOOKUP(BG268,segéd!$F$1:$G$7,2,FALSE)</f>
        <v>11.30-13.00</v>
      </c>
      <c r="BJ268" t="s">
        <v>214</v>
      </c>
      <c r="BK268" s="20" t="s">
        <v>305</v>
      </c>
      <c r="BL268" t="s">
        <v>395</v>
      </c>
      <c r="BM268" s="2">
        <v>202</v>
      </c>
      <c r="BO268" s="2" t="s">
        <v>117</v>
      </c>
      <c r="BP268" s="33" t="s">
        <v>663</v>
      </c>
      <c r="BQ268" s="2">
        <f t="shared" si="289"/>
        <v>6</v>
      </c>
      <c r="BR268" s="2">
        <f>IF(BM268="","",IFERROR(VLOOKUP(BJ268,segéd!T:U,2,FALSE),"x"))</f>
        <v>6</v>
      </c>
      <c r="BS268" s="2" t="str">
        <f>IF(BN268="","",IFERROR(VLOOKUP(BJ268,segéd!O:P,2,FALSE),"x"))</f>
        <v/>
      </c>
      <c r="BT268" s="2"/>
      <c r="BU268" s="2"/>
      <c r="BV268" s="2"/>
      <c r="BX268" s="2"/>
      <c r="CC268" s="2">
        <v>6</v>
      </c>
      <c r="CQ268" s="2"/>
      <c r="CR268" s="2"/>
    </row>
    <row r="269" spans="1:120" ht="15" customHeight="1" x14ac:dyDescent="0.3">
      <c r="A269" t="str">
        <f t="shared" si="232"/>
        <v>2019193</v>
      </c>
      <c r="B269" t="str">
        <f t="shared" si="233"/>
        <v>Vállalati gazdaságtan - Kárpáti-Daróczi Judit (web) 113</v>
      </c>
      <c r="C269" t="str">
        <f t="shared" si="234"/>
        <v>9193</v>
      </c>
      <c r="D269" t="str">
        <f t="shared" si="235"/>
        <v xml:space="preserve">Vállalati gazdaságtan - Kárpáti-Daróczi Judit (web) </v>
      </c>
      <c r="E269" t="str">
        <f t="shared" si="236"/>
        <v>Kárpáti-Daróczi Judit9193</v>
      </c>
      <c r="F269" t="str">
        <f t="shared" si="237"/>
        <v>Vállalati gazdaságtan (Bp. 201, web)</v>
      </c>
      <c r="G269" t="str">
        <f t="shared" si="238"/>
        <v>9193</v>
      </c>
      <c r="H269" t="str">
        <f t="shared" si="239"/>
        <v>9193</v>
      </c>
      <c r="I269" t="str">
        <f t="shared" si="240"/>
        <v>9193</v>
      </c>
      <c r="J269" t="str">
        <f t="shared" si="241"/>
        <v/>
      </c>
      <c r="K269" t="str">
        <f t="shared" si="242"/>
        <v/>
      </c>
      <c r="L269" t="str">
        <f t="shared" si="243"/>
        <v/>
      </c>
      <c r="M269" t="str">
        <f t="shared" si="244"/>
        <v/>
      </c>
      <c r="N269" t="str">
        <f t="shared" si="245"/>
        <v/>
      </c>
      <c r="O269" t="str">
        <f t="shared" si="246"/>
        <v/>
      </c>
      <c r="P269" t="str">
        <f t="shared" si="247"/>
        <v/>
      </c>
      <c r="Q269" t="str">
        <f t="shared" si="248"/>
        <v/>
      </c>
      <c r="R269" t="str">
        <f t="shared" si="249"/>
        <v/>
      </c>
      <c r="S269" t="str">
        <f t="shared" si="250"/>
        <v/>
      </c>
      <c r="T269" t="str">
        <f t="shared" si="251"/>
        <v/>
      </c>
      <c r="U269" t="str">
        <f t="shared" si="252"/>
        <v/>
      </c>
      <c r="V269" t="str">
        <f t="shared" si="253"/>
        <v/>
      </c>
      <c r="W269" t="str">
        <f t="shared" si="254"/>
        <v/>
      </c>
      <c r="X269" t="str">
        <f t="shared" si="255"/>
        <v/>
      </c>
      <c r="Y269" t="str">
        <f t="shared" si="256"/>
        <v/>
      </c>
      <c r="Z269" t="str">
        <f t="shared" si="257"/>
        <v/>
      </c>
      <c r="AA269" t="str">
        <f t="shared" si="258"/>
        <v>Vállalati gazdaságtan (201, web)</v>
      </c>
      <c r="AB269" t="str">
        <f t="shared" si="259"/>
        <v/>
      </c>
      <c r="AC269" t="str">
        <f t="shared" si="260"/>
        <v/>
      </c>
      <c r="AD269" t="str">
        <f t="shared" si="261"/>
        <v/>
      </c>
      <c r="AE269" t="str">
        <f t="shared" si="262"/>
        <v/>
      </c>
      <c r="AF269" t="str">
        <f t="shared" si="263"/>
        <v/>
      </c>
      <c r="AG269" t="str">
        <f t="shared" si="264"/>
        <v/>
      </c>
      <c r="AH269" t="str">
        <f t="shared" si="265"/>
        <v/>
      </c>
      <c r="AI269" t="str">
        <f t="shared" si="266"/>
        <v/>
      </c>
      <c r="AJ269" t="str">
        <f t="shared" si="267"/>
        <v/>
      </c>
      <c r="AK269" t="str">
        <f t="shared" si="268"/>
        <v/>
      </c>
      <c r="AL269" t="str">
        <f t="shared" si="269"/>
        <v/>
      </c>
      <c r="AM269" t="str">
        <f t="shared" si="270"/>
        <v/>
      </c>
      <c r="AN269" t="str">
        <f t="shared" si="271"/>
        <v/>
      </c>
      <c r="AO269" t="str">
        <f t="shared" si="272"/>
        <v/>
      </c>
      <c r="AP269" t="str">
        <f t="shared" si="273"/>
        <v/>
      </c>
      <c r="AQ269" t="str">
        <f t="shared" si="274"/>
        <v/>
      </c>
      <c r="AR269" t="str">
        <f t="shared" si="275"/>
        <v/>
      </c>
      <c r="AS269" t="str">
        <f t="shared" si="276"/>
        <v/>
      </c>
      <c r="AT269" t="str">
        <f t="shared" si="277"/>
        <v/>
      </c>
      <c r="AU269" t="str">
        <f t="shared" si="278"/>
        <v/>
      </c>
      <c r="AV269" t="str">
        <f t="shared" si="279"/>
        <v/>
      </c>
      <c r="AW269" t="str">
        <f t="shared" si="280"/>
        <v/>
      </c>
      <c r="AX269" t="str">
        <f t="shared" si="281"/>
        <v/>
      </c>
      <c r="AY269" t="str">
        <f t="shared" si="282"/>
        <v/>
      </c>
      <c r="AZ269" t="str">
        <f t="shared" si="283"/>
        <v/>
      </c>
      <c r="BA269" t="str">
        <f t="shared" si="284"/>
        <v/>
      </c>
      <c r="BB269" t="str">
        <f t="shared" si="285"/>
        <v/>
      </c>
      <c r="BC269" t="str">
        <f t="shared" si="286"/>
        <v/>
      </c>
      <c r="BD269" t="str">
        <f t="shared" si="287"/>
        <v/>
      </c>
      <c r="BE269" t="str">
        <f t="shared" si="288"/>
        <v>Vállalati gazdaságtan (, web)</v>
      </c>
      <c r="BF269" s="2">
        <v>919</v>
      </c>
      <c r="BG269" s="2">
        <v>3</v>
      </c>
      <c r="BH269" s="18">
        <f>VLOOKUP(BF269,segéd!$F$9:$G$41,2,FALSE)</f>
        <v>46284</v>
      </c>
      <c r="BI269" s="2" t="str">
        <f>VLOOKUP(BG269,segéd!$F$1:$G$7,2,FALSE)</f>
        <v>11.30-13.00</v>
      </c>
      <c r="BJ269" t="s">
        <v>83</v>
      </c>
      <c r="BK269" s="20" t="s">
        <v>280</v>
      </c>
      <c r="BL269" t="s">
        <v>425</v>
      </c>
      <c r="BM269" s="2">
        <v>201</v>
      </c>
      <c r="BO269" s="2" t="s">
        <v>117</v>
      </c>
      <c r="BP269" s="33" t="s">
        <v>739</v>
      </c>
      <c r="BQ269" s="2">
        <f t="shared" si="289"/>
        <v>113</v>
      </c>
      <c r="BR269" s="2">
        <f>IF(BM269="","",IFERROR(VLOOKUP(BJ269,segéd!T:U,2,FALSE),"x"))</f>
        <v>113</v>
      </c>
      <c r="BS269" s="2" t="str">
        <f>IF(BN269="","",IFERROR(VLOOKUP(BJ269,segéd!O:P,2,FALSE),"x"))</f>
        <v/>
      </c>
      <c r="BT269" s="2">
        <v>67</v>
      </c>
      <c r="BU269" s="2">
        <v>18</v>
      </c>
      <c r="BV269" s="2">
        <v>9</v>
      </c>
      <c r="BX269" s="2"/>
      <c r="CA269" s="19"/>
      <c r="CQ269" s="2"/>
      <c r="CR269" s="2"/>
      <c r="CU269" s="19"/>
      <c r="CV269" s="19"/>
      <c r="CW269" s="19"/>
      <c r="DA269" s="19"/>
    </row>
    <row r="270" spans="1:120" ht="15" customHeight="1" x14ac:dyDescent="0.3">
      <c r="A270" t="str">
        <f t="shared" si="232"/>
        <v>2099193</v>
      </c>
      <c r="B270" t="str">
        <f t="shared" si="233"/>
        <v>Viselkedéskultúra és protokoll (szv.) - Gondos Borbála (Bp.-ről web) 22</v>
      </c>
      <c r="C270" t="str">
        <f t="shared" si="234"/>
        <v>2159193</v>
      </c>
      <c r="D270" t="str">
        <f t="shared" si="235"/>
        <v>Viselkedéskultúra és protokoll (szv.) - Gondos Borbála (Bp.-ről web) 55</v>
      </c>
      <c r="E270" t="str">
        <f t="shared" si="236"/>
        <v>Gondos Borbála9193</v>
      </c>
      <c r="F270" t="str">
        <f t="shared" si="237"/>
        <v>Viselkedéskultúra és protokoll (szv.) (Bp. 209, Bp.-ről web)</v>
      </c>
      <c r="G270" t="str">
        <f t="shared" si="238"/>
        <v/>
      </c>
      <c r="H270" t="str">
        <f t="shared" si="239"/>
        <v/>
      </c>
      <c r="I270" t="str">
        <f t="shared" si="240"/>
        <v/>
      </c>
      <c r="J270" t="str">
        <f t="shared" si="241"/>
        <v/>
      </c>
      <c r="K270" t="str">
        <f t="shared" si="242"/>
        <v/>
      </c>
      <c r="L270" t="str">
        <f t="shared" si="243"/>
        <v/>
      </c>
      <c r="M270" t="str">
        <f t="shared" si="244"/>
        <v/>
      </c>
      <c r="N270" t="str">
        <f t="shared" si="245"/>
        <v/>
      </c>
      <c r="O270" t="str">
        <f t="shared" si="246"/>
        <v/>
      </c>
      <c r="P270" t="str">
        <f t="shared" si="247"/>
        <v/>
      </c>
      <c r="Q270" t="str">
        <f t="shared" si="248"/>
        <v/>
      </c>
      <c r="R270" t="str">
        <f t="shared" si="249"/>
        <v/>
      </c>
      <c r="S270" t="str">
        <f t="shared" si="250"/>
        <v/>
      </c>
      <c r="T270" t="str">
        <f t="shared" si="251"/>
        <v>9193</v>
      </c>
      <c r="U270" t="str">
        <f t="shared" si="252"/>
        <v>9193</v>
      </c>
      <c r="V270" t="str">
        <f t="shared" si="253"/>
        <v>9193</v>
      </c>
      <c r="W270" t="str">
        <f t="shared" si="254"/>
        <v>9193</v>
      </c>
      <c r="X270" t="str">
        <f t="shared" si="255"/>
        <v>9193</v>
      </c>
      <c r="Y270" t="str">
        <f t="shared" si="256"/>
        <v>9193</v>
      </c>
      <c r="Z270" t="str">
        <f t="shared" si="257"/>
        <v>9193</v>
      </c>
      <c r="AA270" t="str">
        <f t="shared" si="258"/>
        <v>Viselkedéskultúra és protokoll (szv.) (209, Bp.-ről web)</v>
      </c>
      <c r="AB270" t="str">
        <f t="shared" si="259"/>
        <v/>
      </c>
      <c r="AC270" t="str">
        <f t="shared" si="260"/>
        <v/>
      </c>
      <c r="AD270" t="str">
        <f t="shared" si="261"/>
        <v/>
      </c>
      <c r="AE270" t="str">
        <f t="shared" si="262"/>
        <v/>
      </c>
      <c r="AF270" t="str">
        <f t="shared" si="263"/>
        <v/>
      </c>
      <c r="AG270" t="str">
        <f t="shared" si="264"/>
        <v/>
      </c>
      <c r="AH270" t="str">
        <f t="shared" si="265"/>
        <v/>
      </c>
      <c r="AI270" t="str">
        <f t="shared" si="266"/>
        <v/>
      </c>
      <c r="AJ270" t="str">
        <f t="shared" si="267"/>
        <v/>
      </c>
      <c r="AK270" t="str">
        <f t="shared" si="268"/>
        <v/>
      </c>
      <c r="AL270" t="str">
        <f t="shared" si="269"/>
        <v/>
      </c>
      <c r="AM270" t="str">
        <f t="shared" si="270"/>
        <v/>
      </c>
      <c r="AN270" t="str">
        <f t="shared" si="271"/>
        <v>9193</v>
      </c>
      <c r="AO270" t="str">
        <f t="shared" si="272"/>
        <v>9193</v>
      </c>
      <c r="AP270" t="str">
        <f t="shared" si="273"/>
        <v>9193</v>
      </c>
      <c r="AQ270" t="str">
        <f t="shared" si="274"/>
        <v>9193</v>
      </c>
      <c r="AR270" t="str">
        <f t="shared" si="275"/>
        <v>9193</v>
      </c>
      <c r="AS270" t="str">
        <f t="shared" si="276"/>
        <v>9193</v>
      </c>
      <c r="AT270" t="str">
        <f t="shared" si="277"/>
        <v/>
      </c>
      <c r="AU270" t="str">
        <f t="shared" si="278"/>
        <v/>
      </c>
      <c r="AV270" t="str">
        <f t="shared" si="279"/>
        <v/>
      </c>
      <c r="AW270" t="str">
        <f t="shared" si="280"/>
        <v/>
      </c>
      <c r="AX270" t="str">
        <f t="shared" si="281"/>
        <v/>
      </c>
      <c r="AY270" t="str">
        <f t="shared" si="282"/>
        <v>9193</v>
      </c>
      <c r="AZ270" t="str">
        <f t="shared" si="283"/>
        <v>9193</v>
      </c>
      <c r="BA270" t="str">
        <f t="shared" si="284"/>
        <v>9193</v>
      </c>
      <c r="BB270" t="str">
        <f t="shared" si="285"/>
        <v>9193</v>
      </c>
      <c r="BC270" t="str">
        <f t="shared" si="286"/>
        <v>9193</v>
      </c>
      <c r="BD270" t="str">
        <f t="shared" si="287"/>
        <v>9193</v>
      </c>
      <c r="BE270" t="str">
        <f t="shared" si="288"/>
        <v>Viselkedéskultúra és protokoll (szv.) (215, Bp.-ről web)</v>
      </c>
      <c r="BF270" s="2">
        <v>919</v>
      </c>
      <c r="BG270" s="2">
        <v>3</v>
      </c>
      <c r="BH270" s="18">
        <f>VLOOKUP(BF270,segéd!$F$9:$G$41,2,FALSE)</f>
        <v>46284</v>
      </c>
      <c r="BI270" s="2" t="str">
        <f>VLOOKUP(BG270,segéd!$F$1:$G$7,2,FALSE)</f>
        <v>11.30-13.00</v>
      </c>
      <c r="BJ270" t="s">
        <v>414</v>
      </c>
      <c r="BK270" s="20" t="s">
        <v>40</v>
      </c>
      <c r="BL270" t="s">
        <v>192</v>
      </c>
      <c r="BM270" s="2">
        <v>209</v>
      </c>
      <c r="BN270" s="2">
        <v>215</v>
      </c>
      <c r="BO270" s="2" t="s">
        <v>118</v>
      </c>
      <c r="BP270" s="33" t="s">
        <v>670</v>
      </c>
      <c r="BQ270" s="2">
        <f t="shared" si="289"/>
        <v>77</v>
      </c>
      <c r="BR270" s="2">
        <f>IF(BM270="","",IFERROR(VLOOKUP(BJ270,segéd!T:U,2,FALSE),"x"))</f>
        <v>22</v>
      </c>
      <c r="BS270" s="2">
        <f>IF(BN270="","",IFERROR(VLOOKUP(BJ270,segéd!O:P,2,FALSE),"x"))</f>
        <v>55</v>
      </c>
      <c r="BU270" s="2"/>
      <c r="BV270" s="2"/>
      <c r="BX270" s="2"/>
      <c r="CG270" s="2">
        <v>3</v>
      </c>
      <c r="CH270" s="2">
        <v>3</v>
      </c>
      <c r="CI270" s="2">
        <v>4</v>
      </c>
      <c r="CJ270" s="2">
        <v>3</v>
      </c>
      <c r="CK270" s="2">
        <v>6</v>
      </c>
      <c r="CL270" s="2">
        <v>1</v>
      </c>
      <c r="CM270" s="2">
        <v>6</v>
      </c>
      <c r="CZ270" s="2">
        <v>2</v>
      </c>
      <c r="DA270" s="2">
        <v>4</v>
      </c>
      <c r="DB270" s="2">
        <v>5</v>
      </c>
      <c r="DC270" s="2">
        <v>1</v>
      </c>
      <c r="DD270" s="2">
        <v>1</v>
      </c>
      <c r="DE270" s="2">
        <v>3</v>
      </c>
      <c r="DK270" s="2">
        <v>9</v>
      </c>
      <c r="DL270" s="2">
        <v>4</v>
      </c>
      <c r="DM270" s="2">
        <v>11</v>
      </c>
      <c r="DN270" s="2">
        <v>4</v>
      </c>
      <c r="DO270" s="2">
        <v>5</v>
      </c>
      <c r="DP270" s="2">
        <v>16</v>
      </c>
    </row>
    <row r="271" spans="1:120" ht="15" customHeight="1" x14ac:dyDescent="0.3">
      <c r="A271" t="str">
        <f t="shared" si="232"/>
        <v>9194</v>
      </c>
      <c r="B271" t="str">
        <f t="shared" si="233"/>
        <v xml:space="preserve">CAD alapjai, 2. csoport - Szentgyörgyiné Gyöngyösi Éva (web) </v>
      </c>
      <c r="C271" t="str">
        <f t="shared" si="234"/>
        <v>6039194</v>
      </c>
      <c r="D271" t="str">
        <f t="shared" si="235"/>
        <v>CAD alapjai, 2. csoport - Szentgyörgyiné Gyöngyösi Éva (web) 45</v>
      </c>
      <c r="E271" t="str">
        <f t="shared" si="236"/>
        <v>Szentgyörgyiné Gyöngyösi Éva9194</v>
      </c>
      <c r="F271" t="str">
        <f t="shared" si="237"/>
        <v>CAD alapjai, 2. csoport (Tb. 603, web)</v>
      </c>
      <c r="G271" t="str">
        <f t="shared" si="238"/>
        <v/>
      </c>
      <c r="H271" t="str">
        <f t="shared" si="239"/>
        <v/>
      </c>
      <c r="I271" t="str">
        <f t="shared" si="240"/>
        <v/>
      </c>
      <c r="J271" t="str">
        <f t="shared" si="241"/>
        <v/>
      </c>
      <c r="K271" t="str">
        <f t="shared" si="242"/>
        <v/>
      </c>
      <c r="L271" t="str">
        <f t="shared" si="243"/>
        <v/>
      </c>
      <c r="M271" t="str">
        <f t="shared" si="244"/>
        <v/>
      </c>
      <c r="N271" t="str">
        <f t="shared" si="245"/>
        <v/>
      </c>
      <c r="O271" t="str">
        <f t="shared" si="246"/>
        <v/>
      </c>
      <c r="P271" t="str">
        <f t="shared" si="247"/>
        <v/>
      </c>
      <c r="Q271" t="str">
        <f t="shared" si="248"/>
        <v/>
      </c>
      <c r="R271" t="str">
        <f t="shared" si="249"/>
        <v/>
      </c>
      <c r="S271" t="str">
        <f t="shared" si="250"/>
        <v/>
      </c>
      <c r="T271" t="str">
        <f t="shared" si="251"/>
        <v/>
      </c>
      <c r="U271" t="str">
        <f t="shared" si="252"/>
        <v/>
      </c>
      <c r="V271" t="str">
        <f t="shared" si="253"/>
        <v/>
      </c>
      <c r="W271" t="str">
        <f t="shared" si="254"/>
        <v/>
      </c>
      <c r="X271" t="str">
        <f t="shared" si="255"/>
        <v/>
      </c>
      <c r="Y271" t="str">
        <f t="shared" si="256"/>
        <v/>
      </c>
      <c r="Z271" t="str">
        <f t="shared" si="257"/>
        <v/>
      </c>
      <c r="AA271" t="str">
        <f t="shared" si="258"/>
        <v>CAD alapjai, 2. csoport (, web)</v>
      </c>
      <c r="AB271" t="str">
        <f t="shared" si="259"/>
        <v/>
      </c>
      <c r="AC271" t="str">
        <f t="shared" si="260"/>
        <v/>
      </c>
      <c r="AD271" t="str">
        <f t="shared" si="261"/>
        <v/>
      </c>
      <c r="AE271" t="str">
        <f t="shared" si="262"/>
        <v/>
      </c>
      <c r="AF271" t="str">
        <f t="shared" si="263"/>
        <v/>
      </c>
      <c r="AG271" t="str">
        <f t="shared" si="264"/>
        <v/>
      </c>
      <c r="AH271" t="str">
        <f t="shared" si="265"/>
        <v/>
      </c>
      <c r="AI271" t="str">
        <f t="shared" si="266"/>
        <v/>
      </c>
      <c r="AJ271" t="str">
        <f t="shared" si="267"/>
        <v/>
      </c>
      <c r="AK271" t="str">
        <f t="shared" si="268"/>
        <v/>
      </c>
      <c r="AL271" t="str">
        <f t="shared" si="269"/>
        <v>9194</v>
      </c>
      <c r="AM271" t="str">
        <f t="shared" si="270"/>
        <v/>
      </c>
      <c r="AN271" t="str">
        <f t="shared" si="271"/>
        <v/>
      </c>
      <c r="AO271" t="str">
        <f t="shared" si="272"/>
        <v/>
      </c>
      <c r="AP271" t="str">
        <f t="shared" si="273"/>
        <v/>
      </c>
      <c r="AQ271" t="str">
        <f t="shared" si="274"/>
        <v/>
      </c>
      <c r="AR271" t="str">
        <f t="shared" si="275"/>
        <v/>
      </c>
      <c r="AS271" t="str">
        <f t="shared" si="276"/>
        <v/>
      </c>
      <c r="AT271" t="str">
        <f t="shared" si="277"/>
        <v/>
      </c>
      <c r="AU271" t="str">
        <f t="shared" si="278"/>
        <v/>
      </c>
      <c r="AV271" t="str">
        <f t="shared" si="279"/>
        <v/>
      </c>
      <c r="AW271" t="str">
        <f t="shared" si="280"/>
        <v/>
      </c>
      <c r="AX271" t="str">
        <f t="shared" si="281"/>
        <v/>
      </c>
      <c r="AY271" t="str">
        <f t="shared" si="282"/>
        <v/>
      </c>
      <c r="AZ271" t="str">
        <f t="shared" si="283"/>
        <v/>
      </c>
      <c r="BA271" t="str">
        <f t="shared" si="284"/>
        <v/>
      </c>
      <c r="BB271" t="str">
        <f t="shared" si="285"/>
        <v/>
      </c>
      <c r="BC271" t="str">
        <f t="shared" si="286"/>
        <v/>
      </c>
      <c r="BD271" t="str">
        <f t="shared" si="287"/>
        <v/>
      </c>
      <c r="BE271" t="str">
        <f t="shared" si="288"/>
        <v>CAD alapjai, 2. csoport (603, web)</v>
      </c>
      <c r="BF271" s="2">
        <v>919</v>
      </c>
      <c r="BG271" s="2">
        <v>4</v>
      </c>
      <c r="BH271" s="18">
        <f>VLOOKUP(BF271,segéd!$F$9:$G$41,2,FALSE)</f>
        <v>46284</v>
      </c>
      <c r="BI271" s="2" t="str">
        <f>VLOOKUP(BG271,segéd!$F$1:$G$7,2,FALSE)</f>
        <v>13.30-15.00</v>
      </c>
      <c r="BJ271" t="s">
        <v>315</v>
      </c>
      <c r="BK271" s="20" t="s">
        <v>320</v>
      </c>
      <c r="BL271" t="s">
        <v>191</v>
      </c>
      <c r="BM271" s="2"/>
      <c r="BN271" s="2">
        <v>603</v>
      </c>
      <c r="BO271" s="2" t="s">
        <v>117</v>
      </c>
      <c r="BP271" s="33" t="s">
        <v>664</v>
      </c>
      <c r="BQ271" s="2">
        <f t="shared" si="289"/>
        <v>45</v>
      </c>
      <c r="BR271" s="2" t="str">
        <f>IF(BM271="","",IFERROR(VLOOKUP(BJ271,segéd!T:U,2,FALSE),"x"))</f>
        <v/>
      </c>
      <c r="BS271" s="2">
        <f>IF(BN271="","",IFERROR(VLOOKUP(BJ271,segéd!O:P,2,FALSE),"x"))</f>
        <v>45</v>
      </c>
      <c r="BU271" s="2"/>
      <c r="BV271" s="2"/>
      <c r="BX271" s="2"/>
      <c r="CX271" s="2">
        <v>56</v>
      </c>
    </row>
    <row r="272" spans="1:120" ht="15" customHeight="1" x14ac:dyDescent="0.3">
      <c r="A272" t="str">
        <f t="shared" si="232"/>
        <v>2079194</v>
      </c>
      <c r="B272" t="str">
        <f t="shared" si="233"/>
        <v>Döntéselmélet és módszertan - Kovács Gergely (gépterem, web) 8</v>
      </c>
      <c r="C272" t="str">
        <f t="shared" si="234"/>
        <v>9194</v>
      </c>
      <c r="D272" t="str">
        <f t="shared" si="235"/>
        <v xml:space="preserve">Döntéselmélet és módszertan - Kovács Gergely (gépterem, web) </v>
      </c>
      <c r="E272" t="str">
        <f t="shared" si="236"/>
        <v>Kovács Gergely9194</v>
      </c>
      <c r="F272" t="str">
        <f t="shared" si="237"/>
        <v>Döntéselmélet és módszertan (Bp. 207, gépterem, web)</v>
      </c>
      <c r="G272" t="str">
        <f t="shared" si="238"/>
        <v/>
      </c>
      <c r="H272" t="str">
        <f t="shared" si="239"/>
        <v/>
      </c>
      <c r="I272" t="str">
        <f t="shared" si="240"/>
        <v/>
      </c>
      <c r="J272" t="str">
        <f t="shared" si="241"/>
        <v>9194</v>
      </c>
      <c r="K272" t="str">
        <f t="shared" si="242"/>
        <v/>
      </c>
      <c r="L272" t="str">
        <f t="shared" si="243"/>
        <v/>
      </c>
      <c r="M272" t="str">
        <f t="shared" si="244"/>
        <v/>
      </c>
      <c r="N272" t="str">
        <f t="shared" si="245"/>
        <v/>
      </c>
      <c r="O272" t="str">
        <f t="shared" si="246"/>
        <v/>
      </c>
      <c r="P272" t="str">
        <f t="shared" si="247"/>
        <v/>
      </c>
      <c r="Q272" t="str">
        <f t="shared" si="248"/>
        <v/>
      </c>
      <c r="R272" t="str">
        <f t="shared" si="249"/>
        <v/>
      </c>
      <c r="S272" t="str">
        <f t="shared" si="250"/>
        <v/>
      </c>
      <c r="T272" t="str">
        <f t="shared" si="251"/>
        <v/>
      </c>
      <c r="U272" t="str">
        <f t="shared" si="252"/>
        <v/>
      </c>
      <c r="V272" t="str">
        <f t="shared" si="253"/>
        <v/>
      </c>
      <c r="W272" t="str">
        <f t="shared" si="254"/>
        <v/>
      </c>
      <c r="X272" t="str">
        <f t="shared" si="255"/>
        <v/>
      </c>
      <c r="Y272" t="str">
        <f t="shared" si="256"/>
        <v/>
      </c>
      <c r="Z272" t="str">
        <f t="shared" si="257"/>
        <v/>
      </c>
      <c r="AA272" t="str">
        <f t="shared" si="258"/>
        <v>Döntéselmélet és módszertan (207, gépterem, web)</v>
      </c>
      <c r="AB272" t="str">
        <f t="shared" si="259"/>
        <v/>
      </c>
      <c r="AC272" t="str">
        <f t="shared" si="260"/>
        <v/>
      </c>
      <c r="AD272" t="str">
        <f t="shared" si="261"/>
        <v/>
      </c>
      <c r="AE272" t="str">
        <f t="shared" si="262"/>
        <v/>
      </c>
      <c r="AF272" t="str">
        <f t="shared" si="263"/>
        <v/>
      </c>
      <c r="AG272" t="str">
        <f t="shared" si="264"/>
        <v/>
      </c>
      <c r="AH272" t="str">
        <f t="shared" si="265"/>
        <v/>
      </c>
      <c r="AI272" t="str">
        <f t="shared" si="266"/>
        <v/>
      </c>
      <c r="AJ272" t="str">
        <f t="shared" si="267"/>
        <v/>
      </c>
      <c r="AK272" t="str">
        <f t="shared" si="268"/>
        <v/>
      </c>
      <c r="AL272" t="str">
        <f t="shared" si="269"/>
        <v/>
      </c>
      <c r="AM272" t="str">
        <f t="shared" si="270"/>
        <v/>
      </c>
      <c r="AN272" t="str">
        <f t="shared" si="271"/>
        <v/>
      </c>
      <c r="AO272" t="str">
        <f t="shared" si="272"/>
        <v/>
      </c>
      <c r="AP272" t="str">
        <f t="shared" si="273"/>
        <v/>
      </c>
      <c r="AQ272" t="str">
        <f t="shared" si="274"/>
        <v/>
      </c>
      <c r="AR272" t="str">
        <f t="shared" si="275"/>
        <v/>
      </c>
      <c r="AS272" t="str">
        <f t="shared" si="276"/>
        <v/>
      </c>
      <c r="AT272" t="str">
        <f t="shared" si="277"/>
        <v/>
      </c>
      <c r="AU272" t="str">
        <f t="shared" si="278"/>
        <v/>
      </c>
      <c r="AV272" t="str">
        <f t="shared" si="279"/>
        <v/>
      </c>
      <c r="AW272" t="str">
        <f t="shared" si="280"/>
        <v/>
      </c>
      <c r="AX272" t="str">
        <f t="shared" si="281"/>
        <v/>
      </c>
      <c r="AY272" t="str">
        <f t="shared" si="282"/>
        <v/>
      </c>
      <c r="AZ272" t="str">
        <f t="shared" si="283"/>
        <v/>
      </c>
      <c r="BA272" t="str">
        <f t="shared" si="284"/>
        <v/>
      </c>
      <c r="BB272" t="str">
        <f t="shared" si="285"/>
        <v/>
      </c>
      <c r="BC272" t="str">
        <f t="shared" si="286"/>
        <v/>
      </c>
      <c r="BD272" t="str">
        <f t="shared" si="287"/>
        <v/>
      </c>
      <c r="BE272" t="str">
        <f t="shared" si="288"/>
        <v>Döntéselmélet és módszertan (, gépterem, web)</v>
      </c>
      <c r="BF272" s="2">
        <v>919</v>
      </c>
      <c r="BG272" s="2">
        <v>4</v>
      </c>
      <c r="BH272" s="18">
        <f>VLOOKUP(BF272,segéd!$F$9:$G$41,2,FALSE)</f>
        <v>46284</v>
      </c>
      <c r="BI272" s="2" t="str">
        <f>VLOOKUP(BG272,segéd!$F$1:$G$7,2,FALSE)</f>
        <v>13.30-15.00</v>
      </c>
      <c r="BJ272" t="s">
        <v>85</v>
      </c>
      <c r="BK272" s="20" t="s">
        <v>9</v>
      </c>
      <c r="BL272" t="s">
        <v>206</v>
      </c>
      <c r="BM272" s="2">
        <v>207</v>
      </c>
      <c r="BO272" s="2" t="s">
        <v>216</v>
      </c>
      <c r="BP272" s="33" t="s">
        <v>671</v>
      </c>
      <c r="BQ272" s="2">
        <f t="shared" si="289"/>
        <v>8</v>
      </c>
      <c r="BR272" s="2">
        <f>IF(BM272="","",IFERROR(VLOOKUP(BJ272,segéd!T:U,2,FALSE),"x"))</f>
        <v>8</v>
      </c>
      <c r="BS272" s="2" t="str">
        <f>IF(BN272="","",IFERROR(VLOOKUP(BJ272,segéd!O:P,2,FALSE),"x"))</f>
        <v/>
      </c>
      <c r="BT272" s="2"/>
      <c r="BU272" s="2"/>
      <c r="BV272" s="2"/>
      <c r="BW272" s="2">
        <v>6</v>
      </c>
      <c r="BX272" s="2"/>
      <c r="CQ272" s="2"/>
      <c r="CR272" s="2"/>
    </row>
    <row r="273" spans="1:116" ht="15" customHeight="1" x14ac:dyDescent="0.3">
      <c r="A273" t="str">
        <f t="shared" si="232"/>
        <v>9194</v>
      </c>
      <c r="B273" t="str">
        <f t="shared" si="233"/>
        <v xml:space="preserve">Elektrotechnika I. - Varga István (web) </v>
      </c>
      <c r="C273" t="str">
        <f t="shared" si="234"/>
        <v>6019194</v>
      </c>
      <c r="D273" t="str">
        <f t="shared" si="235"/>
        <v>Elektrotechnika I. - Varga István (web) 83</v>
      </c>
      <c r="E273" t="str">
        <f t="shared" si="236"/>
        <v>Varga István9194</v>
      </c>
      <c r="F273" t="str">
        <f t="shared" si="237"/>
        <v>Elektrotechnika I. (Tb. 601, web)</v>
      </c>
      <c r="G273" t="str">
        <f t="shared" si="238"/>
        <v/>
      </c>
      <c r="H273" t="str">
        <f t="shared" si="239"/>
        <v/>
      </c>
      <c r="I273" t="str">
        <f t="shared" si="240"/>
        <v/>
      </c>
      <c r="J273" t="str">
        <f t="shared" si="241"/>
        <v/>
      </c>
      <c r="K273" t="str">
        <f t="shared" si="242"/>
        <v/>
      </c>
      <c r="L273" t="str">
        <f t="shared" si="243"/>
        <v/>
      </c>
      <c r="M273" t="str">
        <f t="shared" si="244"/>
        <v/>
      </c>
      <c r="N273" t="str">
        <f t="shared" si="245"/>
        <v/>
      </c>
      <c r="O273" t="str">
        <f t="shared" si="246"/>
        <v/>
      </c>
      <c r="P273" t="str">
        <f t="shared" si="247"/>
        <v/>
      </c>
      <c r="Q273" t="str">
        <f t="shared" si="248"/>
        <v/>
      </c>
      <c r="R273" t="str">
        <f t="shared" si="249"/>
        <v/>
      </c>
      <c r="S273" t="str">
        <f t="shared" si="250"/>
        <v/>
      </c>
      <c r="T273" t="str">
        <f t="shared" si="251"/>
        <v/>
      </c>
      <c r="U273" t="str">
        <f t="shared" si="252"/>
        <v/>
      </c>
      <c r="V273" t="str">
        <f t="shared" si="253"/>
        <v/>
      </c>
      <c r="W273" t="str">
        <f t="shared" si="254"/>
        <v/>
      </c>
      <c r="X273" t="str">
        <f t="shared" si="255"/>
        <v/>
      </c>
      <c r="Y273" t="str">
        <f t="shared" si="256"/>
        <v/>
      </c>
      <c r="Z273" t="str">
        <f t="shared" si="257"/>
        <v/>
      </c>
      <c r="AA273" t="str">
        <f t="shared" si="258"/>
        <v>Elektrotechnika I. (, web)</v>
      </c>
      <c r="AB273" t="str">
        <f t="shared" si="259"/>
        <v/>
      </c>
      <c r="AC273" t="str">
        <f t="shared" si="260"/>
        <v/>
      </c>
      <c r="AD273" t="str">
        <f t="shared" si="261"/>
        <v/>
      </c>
      <c r="AE273" t="str">
        <f t="shared" si="262"/>
        <v/>
      </c>
      <c r="AF273" t="str">
        <f t="shared" si="263"/>
        <v>9194</v>
      </c>
      <c r="AG273" t="str">
        <f t="shared" si="264"/>
        <v/>
      </c>
      <c r="AH273" t="str">
        <f t="shared" si="265"/>
        <v/>
      </c>
      <c r="AI273" t="str">
        <f t="shared" si="266"/>
        <v/>
      </c>
      <c r="AJ273" t="str">
        <f t="shared" si="267"/>
        <v/>
      </c>
      <c r="AK273" t="str">
        <f t="shared" si="268"/>
        <v>9194</v>
      </c>
      <c r="AL273" t="str">
        <f t="shared" si="269"/>
        <v/>
      </c>
      <c r="AM273" t="str">
        <f t="shared" si="270"/>
        <v/>
      </c>
      <c r="AN273" t="str">
        <f t="shared" si="271"/>
        <v/>
      </c>
      <c r="AO273" t="str">
        <f t="shared" si="272"/>
        <v/>
      </c>
      <c r="AP273" t="str">
        <f t="shared" si="273"/>
        <v/>
      </c>
      <c r="AQ273" t="str">
        <f t="shared" si="274"/>
        <v/>
      </c>
      <c r="AR273" t="str">
        <f t="shared" si="275"/>
        <v/>
      </c>
      <c r="AS273" t="str">
        <f t="shared" si="276"/>
        <v/>
      </c>
      <c r="AT273" t="str">
        <f t="shared" si="277"/>
        <v/>
      </c>
      <c r="AU273" t="str">
        <f t="shared" si="278"/>
        <v/>
      </c>
      <c r="AV273" t="str">
        <f t="shared" si="279"/>
        <v/>
      </c>
      <c r="AW273" t="str">
        <f t="shared" si="280"/>
        <v/>
      </c>
      <c r="AX273" t="str">
        <f t="shared" si="281"/>
        <v/>
      </c>
      <c r="AY273" t="str">
        <f t="shared" si="282"/>
        <v/>
      </c>
      <c r="AZ273" t="str">
        <f t="shared" si="283"/>
        <v/>
      </c>
      <c r="BA273" t="str">
        <f t="shared" si="284"/>
        <v/>
      </c>
      <c r="BB273" t="str">
        <f t="shared" si="285"/>
        <v/>
      </c>
      <c r="BC273" t="str">
        <f t="shared" si="286"/>
        <v/>
      </c>
      <c r="BD273" t="str">
        <f t="shared" si="287"/>
        <v/>
      </c>
      <c r="BE273" t="str">
        <f t="shared" si="288"/>
        <v>Elektrotechnika I. (601, web)</v>
      </c>
      <c r="BF273" s="2">
        <v>919</v>
      </c>
      <c r="BG273" s="2">
        <v>4</v>
      </c>
      <c r="BH273" s="18">
        <f>VLOOKUP(BF273,segéd!$F$9:$G$41,2,FALSE)</f>
        <v>46284</v>
      </c>
      <c r="BI273" s="2" t="str">
        <f>VLOOKUP(BG273,segéd!$F$1:$G$7,2,FALSE)</f>
        <v>13.30-15.00</v>
      </c>
      <c r="BJ273" t="s">
        <v>105</v>
      </c>
      <c r="BK273" s="20" t="s">
        <v>278</v>
      </c>
      <c r="BL273" t="s">
        <v>191</v>
      </c>
      <c r="BM273" s="2"/>
      <c r="BN273" s="2">
        <v>601</v>
      </c>
      <c r="BO273" s="2" t="s">
        <v>117</v>
      </c>
      <c r="BP273" s="33" t="s">
        <v>665</v>
      </c>
      <c r="BQ273" s="2">
        <f t="shared" si="289"/>
        <v>83</v>
      </c>
      <c r="BR273" s="2" t="str">
        <f>IF(BM273="","",IFERROR(VLOOKUP(BJ273,segéd!T:U,2,FALSE),"x"))</f>
        <v/>
      </c>
      <c r="BS273" s="2">
        <f>IF(BN273="","",IFERROR(VLOOKUP(BJ273,segéd!O:P,2,FALSE),"x"))</f>
        <v>83</v>
      </c>
      <c r="BT273" s="2"/>
      <c r="BU273" s="2"/>
      <c r="BV273" s="2"/>
      <c r="BX273" s="2"/>
      <c r="CQ273" s="2"/>
      <c r="CR273" s="2">
        <v>48</v>
      </c>
      <c r="CW273" s="2">
        <v>37</v>
      </c>
    </row>
    <row r="274" spans="1:116" ht="15" customHeight="1" x14ac:dyDescent="0.3">
      <c r="A274" t="str">
        <f t="shared" si="232"/>
        <v>2029194</v>
      </c>
      <c r="B274" t="str">
        <f t="shared" si="233"/>
        <v>Ellátási lánc menedzsment - Póka Viktor (web) 8</v>
      </c>
      <c r="C274" t="str">
        <f t="shared" si="234"/>
        <v>9194</v>
      </c>
      <c r="D274" t="str">
        <f t="shared" si="235"/>
        <v xml:space="preserve">Ellátási lánc menedzsment - Póka Viktor (web) </v>
      </c>
      <c r="E274" t="str">
        <f t="shared" si="236"/>
        <v>Póka Viktor9194</v>
      </c>
      <c r="F274" t="str">
        <f t="shared" si="237"/>
        <v>Ellátási lánc menedzsment (Bp. 202, web)</v>
      </c>
      <c r="G274" t="str">
        <f t="shared" si="238"/>
        <v/>
      </c>
      <c r="H274" t="str">
        <f t="shared" si="239"/>
        <v/>
      </c>
      <c r="I274" t="str">
        <f t="shared" si="240"/>
        <v/>
      </c>
      <c r="J274" t="str">
        <f t="shared" si="241"/>
        <v/>
      </c>
      <c r="K274" t="str">
        <f t="shared" si="242"/>
        <v/>
      </c>
      <c r="L274" t="str">
        <f t="shared" si="243"/>
        <v/>
      </c>
      <c r="M274" t="str">
        <f t="shared" si="244"/>
        <v/>
      </c>
      <c r="N274" t="str">
        <f t="shared" si="245"/>
        <v/>
      </c>
      <c r="O274" t="str">
        <f t="shared" si="246"/>
        <v/>
      </c>
      <c r="P274" t="str">
        <f t="shared" si="247"/>
        <v>9194</v>
      </c>
      <c r="Q274" t="str">
        <f t="shared" si="248"/>
        <v/>
      </c>
      <c r="R274" t="str">
        <f t="shared" si="249"/>
        <v/>
      </c>
      <c r="S274" t="str">
        <f t="shared" si="250"/>
        <v/>
      </c>
      <c r="T274" t="str">
        <f t="shared" si="251"/>
        <v/>
      </c>
      <c r="U274" t="str">
        <f t="shared" si="252"/>
        <v/>
      </c>
      <c r="V274" t="str">
        <f t="shared" si="253"/>
        <v/>
      </c>
      <c r="W274" t="str">
        <f t="shared" si="254"/>
        <v/>
      </c>
      <c r="X274" t="str">
        <f t="shared" si="255"/>
        <v/>
      </c>
      <c r="Y274" t="str">
        <f t="shared" si="256"/>
        <v/>
      </c>
      <c r="Z274" t="str">
        <f t="shared" si="257"/>
        <v/>
      </c>
      <c r="AA274" t="str">
        <f t="shared" si="258"/>
        <v>Ellátási lánc menedzsment (202, web)</v>
      </c>
      <c r="AB274" t="str">
        <f t="shared" si="259"/>
        <v/>
      </c>
      <c r="AC274" t="str">
        <f t="shared" si="260"/>
        <v/>
      </c>
      <c r="AD274" t="str">
        <f t="shared" si="261"/>
        <v/>
      </c>
      <c r="AE274" t="str">
        <f t="shared" si="262"/>
        <v/>
      </c>
      <c r="AF274" t="str">
        <f t="shared" si="263"/>
        <v/>
      </c>
      <c r="AG274" t="str">
        <f t="shared" si="264"/>
        <v/>
      </c>
      <c r="AH274" t="str">
        <f t="shared" si="265"/>
        <v/>
      </c>
      <c r="AI274" t="str">
        <f t="shared" si="266"/>
        <v/>
      </c>
      <c r="AJ274" t="str">
        <f t="shared" si="267"/>
        <v/>
      </c>
      <c r="AK274" t="str">
        <f t="shared" si="268"/>
        <v/>
      </c>
      <c r="AL274" t="str">
        <f t="shared" si="269"/>
        <v/>
      </c>
      <c r="AM274" t="str">
        <f t="shared" si="270"/>
        <v/>
      </c>
      <c r="AN274" t="str">
        <f t="shared" si="271"/>
        <v/>
      </c>
      <c r="AO274" t="str">
        <f t="shared" si="272"/>
        <v/>
      </c>
      <c r="AP274" t="str">
        <f t="shared" si="273"/>
        <v/>
      </c>
      <c r="AQ274" t="str">
        <f t="shared" si="274"/>
        <v/>
      </c>
      <c r="AR274" t="str">
        <f t="shared" si="275"/>
        <v/>
      </c>
      <c r="AS274" t="str">
        <f t="shared" si="276"/>
        <v/>
      </c>
      <c r="AT274" t="str">
        <f t="shared" si="277"/>
        <v/>
      </c>
      <c r="AU274" t="str">
        <f t="shared" si="278"/>
        <v/>
      </c>
      <c r="AV274" t="str">
        <f t="shared" si="279"/>
        <v/>
      </c>
      <c r="AW274" t="str">
        <f t="shared" si="280"/>
        <v/>
      </c>
      <c r="AX274" t="str">
        <f t="shared" si="281"/>
        <v/>
      </c>
      <c r="AY274" t="str">
        <f t="shared" si="282"/>
        <v/>
      </c>
      <c r="AZ274" t="str">
        <f t="shared" si="283"/>
        <v/>
      </c>
      <c r="BA274" t="str">
        <f t="shared" si="284"/>
        <v/>
      </c>
      <c r="BB274" t="str">
        <f t="shared" si="285"/>
        <v/>
      </c>
      <c r="BC274" t="str">
        <f t="shared" si="286"/>
        <v/>
      </c>
      <c r="BD274" t="str">
        <f t="shared" si="287"/>
        <v/>
      </c>
      <c r="BE274" t="str">
        <f t="shared" si="288"/>
        <v>Ellátási lánc menedzsment (, web)</v>
      </c>
      <c r="BF274" s="2">
        <v>919</v>
      </c>
      <c r="BG274" s="2">
        <v>4</v>
      </c>
      <c r="BH274" s="18">
        <f>VLOOKUP(BF274,segéd!$F$9:$G$41,2,FALSE)</f>
        <v>46284</v>
      </c>
      <c r="BI274" s="2" t="str">
        <f>VLOOKUP(BG274,segéd!$F$1:$G$7,2,FALSE)</f>
        <v>13.30-15.00</v>
      </c>
      <c r="BJ274" t="s">
        <v>144</v>
      </c>
      <c r="BK274" s="20" t="s">
        <v>537</v>
      </c>
      <c r="BL274" t="s">
        <v>395</v>
      </c>
      <c r="BM274" s="2">
        <v>202</v>
      </c>
      <c r="BO274" s="2" t="s">
        <v>117</v>
      </c>
      <c r="BP274" s="33" t="s">
        <v>672</v>
      </c>
      <c r="BQ274" s="2">
        <f t="shared" si="289"/>
        <v>8</v>
      </c>
      <c r="BR274" s="2">
        <f>IF(BM274="","",IFERROR(VLOOKUP(BJ274,segéd!T:U,2,FALSE),"x"))</f>
        <v>8</v>
      </c>
      <c r="BS274" s="2" t="str">
        <f>IF(BN274="","",IFERROR(VLOOKUP(BJ274,segéd!O:P,2,FALSE),"x"))</f>
        <v/>
      </c>
      <c r="BU274" s="2"/>
      <c r="BV274" s="2"/>
      <c r="BX274" s="2"/>
      <c r="CC274" s="2">
        <v>6</v>
      </c>
      <c r="DC274" s="19"/>
      <c r="DD274" s="19"/>
      <c r="DE274" s="19"/>
      <c r="DF274" s="19"/>
      <c r="DI274" s="19"/>
      <c r="DL274" s="19"/>
    </row>
    <row r="275" spans="1:116" ht="15" customHeight="1" x14ac:dyDescent="0.3">
      <c r="A275" t="str">
        <f t="shared" si="232"/>
        <v>9194</v>
      </c>
      <c r="B275" t="str">
        <f t="shared" si="233"/>
        <v xml:space="preserve">Energiamen. és fenntarthatóság - Molnárné Dőry Zsófia (web) </v>
      </c>
      <c r="C275" t="str">
        <f t="shared" si="234"/>
        <v>Passzív9194</v>
      </c>
      <c r="D275" t="str">
        <f t="shared" si="235"/>
        <v>Energiamen. és fenntarthatóság - Molnárné Dőry Zsófia (web) 5</v>
      </c>
      <c r="E275" t="str">
        <f t="shared" si="236"/>
        <v>Molnárné Dőry Zsófia9194</v>
      </c>
      <c r="F275" t="str">
        <f t="shared" si="237"/>
        <v>Energiamen. és fenntarthatóság (Tb. Passzív, web)</v>
      </c>
      <c r="G275" t="str">
        <f t="shared" si="238"/>
        <v/>
      </c>
      <c r="H275" t="str">
        <f t="shared" si="239"/>
        <v/>
      </c>
      <c r="I275" t="str">
        <f t="shared" si="240"/>
        <v/>
      </c>
      <c r="J275" t="str">
        <f t="shared" si="241"/>
        <v/>
      </c>
      <c r="K275" t="str">
        <f t="shared" si="242"/>
        <v/>
      </c>
      <c r="L275" t="str">
        <f t="shared" si="243"/>
        <v/>
      </c>
      <c r="M275" t="str">
        <f t="shared" si="244"/>
        <v/>
      </c>
      <c r="N275" t="str">
        <f t="shared" si="245"/>
        <v/>
      </c>
      <c r="O275" t="str">
        <f t="shared" si="246"/>
        <v/>
      </c>
      <c r="P275" t="str">
        <f t="shared" si="247"/>
        <v/>
      </c>
      <c r="Q275" t="str">
        <f t="shared" si="248"/>
        <v/>
      </c>
      <c r="R275" t="str">
        <f t="shared" si="249"/>
        <v/>
      </c>
      <c r="S275" t="str">
        <f t="shared" si="250"/>
        <v/>
      </c>
      <c r="T275" t="str">
        <f t="shared" si="251"/>
        <v/>
      </c>
      <c r="U275" t="str">
        <f t="shared" si="252"/>
        <v/>
      </c>
      <c r="V275" t="str">
        <f t="shared" si="253"/>
        <v/>
      </c>
      <c r="W275" t="str">
        <f t="shared" si="254"/>
        <v/>
      </c>
      <c r="X275" t="str">
        <f t="shared" si="255"/>
        <v/>
      </c>
      <c r="Y275" t="str">
        <f t="shared" si="256"/>
        <v/>
      </c>
      <c r="Z275" t="str">
        <f t="shared" si="257"/>
        <v/>
      </c>
      <c r="AA275" t="str">
        <f t="shared" si="258"/>
        <v>Energiamen. és fenntarthatóság (, web)</v>
      </c>
      <c r="AB275" t="str">
        <f t="shared" si="259"/>
        <v/>
      </c>
      <c r="AC275" t="str">
        <f t="shared" si="260"/>
        <v/>
      </c>
      <c r="AD275" t="str">
        <f t="shared" si="261"/>
        <v/>
      </c>
      <c r="AE275" t="str">
        <f t="shared" si="262"/>
        <v/>
      </c>
      <c r="AF275" t="str">
        <f t="shared" si="263"/>
        <v/>
      </c>
      <c r="AG275" t="str">
        <f t="shared" si="264"/>
        <v/>
      </c>
      <c r="AH275" t="str">
        <f t="shared" si="265"/>
        <v/>
      </c>
      <c r="AI275" t="str">
        <f t="shared" si="266"/>
        <v/>
      </c>
      <c r="AJ275" t="str">
        <f t="shared" si="267"/>
        <v/>
      </c>
      <c r="AK275" t="str">
        <f t="shared" si="268"/>
        <v/>
      </c>
      <c r="AL275" t="str">
        <f t="shared" si="269"/>
        <v/>
      </c>
      <c r="AM275" t="str">
        <f t="shared" si="270"/>
        <v>9194</v>
      </c>
      <c r="AN275" t="str">
        <f t="shared" si="271"/>
        <v/>
      </c>
      <c r="AO275" t="str">
        <f t="shared" si="272"/>
        <v/>
      </c>
      <c r="AP275" t="str">
        <f t="shared" si="273"/>
        <v/>
      </c>
      <c r="AQ275" t="str">
        <f t="shared" si="274"/>
        <v/>
      </c>
      <c r="AR275" t="str">
        <f t="shared" si="275"/>
        <v/>
      </c>
      <c r="AS275" t="str">
        <f t="shared" si="276"/>
        <v/>
      </c>
      <c r="AT275" t="str">
        <f t="shared" si="277"/>
        <v/>
      </c>
      <c r="AU275" t="str">
        <f t="shared" si="278"/>
        <v/>
      </c>
      <c r="AV275" t="str">
        <f t="shared" si="279"/>
        <v/>
      </c>
      <c r="AW275" t="str">
        <f t="shared" si="280"/>
        <v/>
      </c>
      <c r="AX275" t="str">
        <f t="shared" si="281"/>
        <v/>
      </c>
      <c r="AY275" t="str">
        <f t="shared" si="282"/>
        <v/>
      </c>
      <c r="AZ275" t="str">
        <f t="shared" si="283"/>
        <v/>
      </c>
      <c r="BA275" t="str">
        <f t="shared" si="284"/>
        <v/>
      </c>
      <c r="BB275" t="str">
        <f t="shared" si="285"/>
        <v/>
      </c>
      <c r="BC275" t="str">
        <f t="shared" si="286"/>
        <v/>
      </c>
      <c r="BD275" t="str">
        <f t="shared" si="287"/>
        <v/>
      </c>
      <c r="BE275" t="str">
        <f t="shared" si="288"/>
        <v>Energiamen. és fenntarthatóság (Passzív, web)</v>
      </c>
      <c r="BF275" s="2">
        <v>919</v>
      </c>
      <c r="BG275" s="2">
        <v>4</v>
      </c>
      <c r="BH275" s="18">
        <f>VLOOKUP(BF275,segéd!$F$9:$G$41,2,FALSE)</f>
        <v>46284</v>
      </c>
      <c r="BI275" s="2" t="str">
        <f>VLOOKUP(BG275,segéd!$F$1:$G$7,2,FALSE)</f>
        <v>13.30-15.00</v>
      </c>
      <c r="BJ275" t="s">
        <v>204</v>
      </c>
      <c r="BK275" s="20" t="s">
        <v>219</v>
      </c>
      <c r="BL275" t="s">
        <v>190</v>
      </c>
      <c r="BM275" s="2"/>
      <c r="BN275" s="2" t="s">
        <v>221</v>
      </c>
      <c r="BO275" s="2" t="s">
        <v>117</v>
      </c>
      <c r="BP275" s="33" t="s">
        <v>607</v>
      </c>
      <c r="BQ275" s="2">
        <f t="shared" si="289"/>
        <v>5</v>
      </c>
      <c r="BR275" s="2" t="str">
        <f>IF(BM275="","",IFERROR(VLOOKUP(BJ275,segéd!T:U,2,FALSE),"x"))</f>
        <v/>
      </c>
      <c r="BS275" s="2">
        <f>IF(BN275="","",IFERROR(VLOOKUP(BJ275,segéd!O:P,2,FALSE),"x"))</f>
        <v>5</v>
      </c>
      <c r="BU275" s="2"/>
      <c r="BV275" s="2"/>
      <c r="CY275" s="2">
        <v>5</v>
      </c>
    </row>
    <row r="276" spans="1:116" ht="15" customHeight="1" x14ac:dyDescent="0.3">
      <c r="A276" t="str">
        <f t="shared" si="232"/>
        <v>9194</v>
      </c>
      <c r="B276" t="str">
        <f t="shared" si="233"/>
        <v xml:space="preserve">Építőanyagok, épít. kapcs. előírások - Tarján Gábor (web) </v>
      </c>
      <c r="C276" t="str">
        <f t="shared" si="234"/>
        <v>4039194</v>
      </c>
      <c r="D276" t="str">
        <f t="shared" si="235"/>
        <v>Építőanyagok, épít. kapcs. előírások - Tarján Gábor (web) 8</v>
      </c>
      <c r="E276" t="str">
        <f t="shared" si="236"/>
        <v>Tarján Gábor9194</v>
      </c>
      <c r="F276" t="str">
        <f t="shared" si="237"/>
        <v>Építőanyagok, épít. kapcs. előírások (Tb. 403, web)</v>
      </c>
      <c r="G276" t="str">
        <f t="shared" si="238"/>
        <v/>
      </c>
      <c r="H276" t="str">
        <f t="shared" si="239"/>
        <v/>
      </c>
      <c r="I276" t="str">
        <f t="shared" si="240"/>
        <v/>
      </c>
      <c r="J276" t="str">
        <f t="shared" si="241"/>
        <v/>
      </c>
      <c r="K276" t="str">
        <f t="shared" si="242"/>
        <v/>
      </c>
      <c r="L276" t="str">
        <f t="shared" si="243"/>
        <v/>
      </c>
      <c r="M276" t="str">
        <f t="shared" si="244"/>
        <v/>
      </c>
      <c r="N276" t="str">
        <f t="shared" si="245"/>
        <v/>
      </c>
      <c r="O276" t="str">
        <f t="shared" si="246"/>
        <v/>
      </c>
      <c r="P276" t="str">
        <f t="shared" si="247"/>
        <v/>
      </c>
      <c r="Q276" t="str">
        <f t="shared" si="248"/>
        <v/>
      </c>
      <c r="R276" t="str">
        <f t="shared" si="249"/>
        <v/>
      </c>
      <c r="S276" t="str">
        <f t="shared" si="250"/>
        <v/>
      </c>
      <c r="T276" t="str">
        <f t="shared" si="251"/>
        <v/>
      </c>
      <c r="U276" t="str">
        <f t="shared" si="252"/>
        <v/>
      </c>
      <c r="V276" t="str">
        <f t="shared" si="253"/>
        <v/>
      </c>
      <c r="W276" t="str">
        <f t="shared" si="254"/>
        <v/>
      </c>
      <c r="X276" t="str">
        <f t="shared" si="255"/>
        <v/>
      </c>
      <c r="Y276" t="str">
        <f t="shared" si="256"/>
        <v/>
      </c>
      <c r="Z276" t="str">
        <f t="shared" si="257"/>
        <v/>
      </c>
      <c r="AA276" t="str">
        <f t="shared" si="258"/>
        <v>Építőanyagok, épít. kapcs. előírások (, web)</v>
      </c>
      <c r="AB276" t="str">
        <f t="shared" si="259"/>
        <v/>
      </c>
      <c r="AC276" t="str">
        <f t="shared" si="260"/>
        <v/>
      </c>
      <c r="AD276" t="str">
        <f t="shared" si="261"/>
        <v/>
      </c>
      <c r="AE276" t="str">
        <f t="shared" si="262"/>
        <v/>
      </c>
      <c r="AF276" t="str">
        <f t="shared" si="263"/>
        <v/>
      </c>
      <c r="AG276" t="str">
        <f t="shared" si="264"/>
        <v/>
      </c>
      <c r="AH276" t="str">
        <f t="shared" si="265"/>
        <v/>
      </c>
      <c r="AI276" t="str">
        <f t="shared" si="266"/>
        <v/>
      </c>
      <c r="AJ276" t="str">
        <f t="shared" si="267"/>
        <v/>
      </c>
      <c r="AK276" t="str">
        <f t="shared" si="268"/>
        <v/>
      </c>
      <c r="AL276" t="str">
        <f t="shared" si="269"/>
        <v/>
      </c>
      <c r="AM276" t="str">
        <f t="shared" si="270"/>
        <v/>
      </c>
      <c r="AN276" t="str">
        <f t="shared" si="271"/>
        <v/>
      </c>
      <c r="AO276" t="str">
        <f t="shared" si="272"/>
        <v/>
      </c>
      <c r="AP276" t="str">
        <f t="shared" si="273"/>
        <v/>
      </c>
      <c r="AQ276" t="str">
        <f t="shared" si="274"/>
        <v/>
      </c>
      <c r="AR276" t="str">
        <f t="shared" si="275"/>
        <v/>
      </c>
      <c r="AS276" t="str">
        <f t="shared" si="276"/>
        <v/>
      </c>
      <c r="AT276" t="str">
        <f t="shared" si="277"/>
        <v/>
      </c>
      <c r="AU276" t="str">
        <f t="shared" si="278"/>
        <v>9194</v>
      </c>
      <c r="AV276" t="str">
        <f t="shared" si="279"/>
        <v/>
      </c>
      <c r="AW276" t="str">
        <f t="shared" si="280"/>
        <v/>
      </c>
      <c r="AX276" t="str">
        <f t="shared" si="281"/>
        <v/>
      </c>
      <c r="AY276" t="str">
        <f t="shared" si="282"/>
        <v/>
      </c>
      <c r="AZ276" t="str">
        <f t="shared" si="283"/>
        <v/>
      </c>
      <c r="BA276" t="str">
        <f t="shared" si="284"/>
        <v/>
      </c>
      <c r="BB276" t="str">
        <f t="shared" si="285"/>
        <v/>
      </c>
      <c r="BC276" t="str">
        <f t="shared" si="286"/>
        <v/>
      </c>
      <c r="BD276" t="str">
        <f t="shared" si="287"/>
        <v/>
      </c>
      <c r="BE276" t="str">
        <f t="shared" si="288"/>
        <v>Építőanyagok, épít. kapcs. előírások (403, web)</v>
      </c>
      <c r="BF276" s="2">
        <v>919</v>
      </c>
      <c r="BG276" s="2">
        <v>4</v>
      </c>
      <c r="BH276" s="18">
        <f>VLOOKUP(BF276,segéd!$F$9:$G$41,2,FALSE)</f>
        <v>46284</v>
      </c>
      <c r="BI276" s="2" t="str">
        <f>VLOOKUP(BG276,segéd!$F$1:$G$7,2,FALSE)</f>
        <v>13.30-15.00</v>
      </c>
      <c r="BJ276" t="s">
        <v>399</v>
      </c>
      <c r="BK276" s="20" t="s">
        <v>541</v>
      </c>
      <c r="BL276" t="s">
        <v>191</v>
      </c>
      <c r="BM276" s="2"/>
      <c r="BN276" s="2">
        <v>403</v>
      </c>
      <c r="BO276" s="2" t="s">
        <v>117</v>
      </c>
      <c r="BP276" s="33" t="s">
        <v>666</v>
      </c>
      <c r="BQ276" s="2">
        <f t="shared" si="289"/>
        <v>8</v>
      </c>
      <c r="BR276" s="2" t="str">
        <f>IF(BM276="","",IFERROR(VLOOKUP(BJ276,segéd!T:U,2,FALSE),"x"))</f>
        <v/>
      </c>
      <c r="BS276" s="2">
        <f>IF(BN276="","",IFERROR(VLOOKUP(BJ276,segéd!O:P,2,FALSE),"x"))</f>
        <v>8</v>
      </c>
      <c r="BU276" s="2"/>
      <c r="BV276" s="2"/>
      <c r="DG276" s="2">
        <v>8</v>
      </c>
    </row>
    <row r="277" spans="1:116" ht="15" customHeight="1" x14ac:dyDescent="0.3">
      <c r="A277" t="str">
        <f t="shared" si="232"/>
        <v>9194</v>
      </c>
      <c r="B277" t="str">
        <f t="shared" si="233"/>
        <v xml:space="preserve">Folyamatok modellezése - Böcz Gábor (gépterem, web) </v>
      </c>
      <c r="C277" t="str">
        <f t="shared" si="234"/>
        <v>6059194</v>
      </c>
      <c r="D277" t="str">
        <f t="shared" si="235"/>
        <v>Folyamatok modellezése - Böcz Gábor (gépterem, web) 29</v>
      </c>
      <c r="E277" t="str">
        <f t="shared" si="236"/>
        <v>Böcz Gábor9194</v>
      </c>
      <c r="F277" t="str">
        <f t="shared" si="237"/>
        <v>Folyamatok modellezése (Tb. 605, gépterem, web)</v>
      </c>
      <c r="G277" t="str">
        <f t="shared" si="238"/>
        <v/>
      </c>
      <c r="H277" t="str">
        <f t="shared" si="239"/>
        <v/>
      </c>
      <c r="I277" t="str">
        <f t="shared" si="240"/>
        <v/>
      </c>
      <c r="J277" t="str">
        <f t="shared" si="241"/>
        <v/>
      </c>
      <c r="K277" t="str">
        <f t="shared" si="242"/>
        <v/>
      </c>
      <c r="L277" t="str">
        <f t="shared" si="243"/>
        <v/>
      </c>
      <c r="M277" t="str">
        <f t="shared" si="244"/>
        <v/>
      </c>
      <c r="N277" t="str">
        <f t="shared" si="245"/>
        <v/>
      </c>
      <c r="O277" t="str">
        <f t="shared" si="246"/>
        <v/>
      </c>
      <c r="P277" t="str">
        <f t="shared" si="247"/>
        <v/>
      </c>
      <c r="Q277" t="str">
        <f t="shared" si="248"/>
        <v/>
      </c>
      <c r="R277" t="str">
        <f t="shared" si="249"/>
        <v/>
      </c>
      <c r="S277" t="str">
        <f t="shared" si="250"/>
        <v/>
      </c>
      <c r="T277" t="str">
        <f t="shared" si="251"/>
        <v/>
      </c>
      <c r="U277" t="str">
        <f t="shared" si="252"/>
        <v/>
      </c>
      <c r="V277" t="str">
        <f t="shared" si="253"/>
        <v/>
      </c>
      <c r="W277" t="str">
        <f t="shared" si="254"/>
        <v/>
      </c>
      <c r="X277" t="str">
        <f t="shared" si="255"/>
        <v/>
      </c>
      <c r="Y277" t="str">
        <f t="shared" si="256"/>
        <v/>
      </c>
      <c r="Z277" t="str">
        <f t="shared" si="257"/>
        <v/>
      </c>
      <c r="AA277" t="str">
        <f t="shared" si="258"/>
        <v>Folyamatok modellezése (, gépterem, web)</v>
      </c>
      <c r="AB277" t="str">
        <f t="shared" si="259"/>
        <v/>
      </c>
      <c r="AC277" t="str">
        <f t="shared" si="260"/>
        <v/>
      </c>
      <c r="AD277" t="str">
        <f t="shared" si="261"/>
        <v/>
      </c>
      <c r="AE277" t="str">
        <f t="shared" si="262"/>
        <v/>
      </c>
      <c r="AF277" t="str">
        <f t="shared" si="263"/>
        <v/>
      </c>
      <c r="AG277" t="str">
        <f t="shared" si="264"/>
        <v/>
      </c>
      <c r="AH277" t="str">
        <f t="shared" si="265"/>
        <v/>
      </c>
      <c r="AI277" t="str">
        <f t="shared" si="266"/>
        <v/>
      </c>
      <c r="AJ277" t="str">
        <f t="shared" si="267"/>
        <v/>
      </c>
      <c r="AK277" t="str">
        <f t="shared" si="268"/>
        <v/>
      </c>
      <c r="AL277" t="str">
        <f t="shared" si="269"/>
        <v/>
      </c>
      <c r="AM277" t="str">
        <f t="shared" si="270"/>
        <v/>
      </c>
      <c r="AN277" t="str">
        <f t="shared" si="271"/>
        <v/>
      </c>
      <c r="AO277" t="str">
        <f t="shared" si="272"/>
        <v/>
      </c>
      <c r="AP277" t="str">
        <f t="shared" si="273"/>
        <v/>
      </c>
      <c r="AQ277" t="str">
        <f t="shared" si="274"/>
        <v/>
      </c>
      <c r="AR277" t="str">
        <f t="shared" si="275"/>
        <v/>
      </c>
      <c r="AS277" t="str">
        <f t="shared" si="276"/>
        <v/>
      </c>
      <c r="AT277" t="str">
        <f t="shared" si="277"/>
        <v>9194</v>
      </c>
      <c r="AU277" t="str">
        <f t="shared" si="278"/>
        <v/>
      </c>
      <c r="AV277" t="str">
        <f t="shared" si="279"/>
        <v/>
      </c>
      <c r="AW277" t="str">
        <f t="shared" si="280"/>
        <v/>
      </c>
      <c r="AX277" t="str">
        <f t="shared" si="281"/>
        <v/>
      </c>
      <c r="AY277" t="str">
        <f t="shared" si="282"/>
        <v/>
      </c>
      <c r="AZ277" t="str">
        <f t="shared" si="283"/>
        <v/>
      </c>
      <c r="BA277" t="str">
        <f t="shared" si="284"/>
        <v/>
      </c>
      <c r="BB277" t="str">
        <f t="shared" si="285"/>
        <v/>
      </c>
      <c r="BC277" t="str">
        <f t="shared" si="286"/>
        <v/>
      </c>
      <c r="BD277" t="str">
        <f t="shared" si="287"/>
        <v/>
      </c>
      <c r="BE277" t="str">
        <f t="shared" si="288"/>
        <v>Folyamatok modellezése (605, gépterem, web)</v>
      </c>
      <c r="BF277" s="2">
        <v>919</v>
      </c>
      <c r="BG277" s="2">
        <v>4</v>
      </c>
      <c r="BH277" s="18">
        <f>VLOOKUP(BF277,segéd!$F$9:$G$41,2,FALSE)</f>
        <v>46284</v>
      </c>
      <c r="BI277" s="2" t="str">
        <f>VLOOKUP(BG277,segéd!$F$1:$G$7,2,FALSE)</f>
        <v>13.30-15.00</v>
      </c>
      <c r="BJ277" t="s">
        <v>235</v>
      </c>
      <c r="BK277" s="20" t="s">
        <v>540</v>
      </c>
      <c r="BL277" t="s">
        <v>191</v>
      </c>
      <c r="BM277" s="2"/>
      <c r="BN277" s="2">
        <v>605</v>
      </c>
      <c r="BO277" s="2" t="s">
        <v>216</v>
      </c>
      <c r="BP277" s="33" t="s">
        <v>623</v>
      </c>
      <c r="BQ277" s="2">
        <f t="shared" si="289"/>
        <v>29</v>
      </c>
      <c r="BR277" s="2" t="str">
        <f>IF(BM277="","",IFERROR(VLOOKUP(BJ277,segéd!T:U,2,FALSE),"x"))</f>
        <v/>
      </c>
      <c r="BS277" s="2">
        <f>IF(BN277="","",IFERROR(VLOOKUP(BJ277,segéd!O:P,2,FALSE),"x"))</f>
        <v>29</v>
      </c>
      <c r="BU277" s="2"/>
      <c r="BV277" s="2"/>
      <c r="DF277" s="2">
        <v>27</v>
      </c>
    </row>
    <row r="278" spans="1:116" ht="15" customHeight="1" x14ac:dyDescent="0.3">
      <c r="A278" t="str">
        <f t="shared" si="232"/>
        <v>9194</v>
      </c>
      <c r="B278" t="str">
        <f t="shared" si="233"/>
        <v xml:space="preserve">Gazdasági számítások - Nagyné Csóti Beáta (web) </v>
      </c>
      <c r="C278" t="str">
        <f t="shared" si="234"/>
        <v>4019194</v>
      </c>
      <c r="D278" t="str">
        <f t="shared" si="235"/>
        <v>Gazdasági számítások - Nagyné Csóti Beáta (web) 8</v>
      </c>
      <c r="E278" t="str">
        <f t="shared" si="236"/>
        <v>Nagyné Csóti Beáta9194</v>
      </c>
      <c r="F278" t="str">
        <f t="shared" si="237"/>
        <v>Gazdasági számítások (Tb. 401, web)</v>
      </c>
      <c r="G278" t="str">
        <f t="shared" si="238"/>
        <v/>
      </c>
      <c r="H278" t="str">
        <f t="shared" si="239"/>
        <v/>
      </c>
      <c r="I278" t="str">
        <f t="shared" si="240"/>
        <v/>
      </c>
      <c r="J278" t="str">
        <f t="shared" si="241"/>
        <v/>
      </c>
      <c r="K278" t="str">
        <f t="shared" si="242"/>
        <v/>
      </c>
      <c r="L278" t="str">
        <f t="shared" si="243"/>
        <v/>
      </c>
      <c r="M278" t="str">
        <f t="shared" si="244"/>
        <v/>
      </c>
      <c r="N278" t="str">
        <f t="shared" si="245"/>
        <v/>
      </c>
      <c r="O278" t="str">
        <f t="shared" si="246"/>
        <v/>
      </c>
      <c r="P278" t="str">
        <f t="shared" si="247"/>
        <v/>
      </c>
      <c r="Q278" t="str">
        <f t="shared" si="248"/>
        <v/>
      </c>
      <c r="R278" t="str">
        <f t="shared" si="249"/>
        <v/>
      </c>
      <c r="S278" t="str">
        <f t="shared" si="250"/>
        <v/>
      </c>
      <c r="T278" t="str">
        <f t="shared" si="251"/>
        <v/>
      </c>
      <c r="U278" t="str">
        <f t="shared" si="252"/>
        <v/>
      </c>
      <c r="V278" t="str">
        <f t="shared" si="253"/>
        <v/>
      </c>
      <c r="W278" t="str">
        <f t="shared" si="254"/>
        <v/>
      </c>
      <c r="X278" t="str">
        <f t="shared" si="255"/>
        <v/>
      </c>
      <c r="Y278" t="str">
        <f t="shared" si="256"/>
        <v/>
      </c>
      <c r="Z278" t="str">
        <f t="shared" si="257"/>
        <v/>
      </c>
      <c r="AA278" t="str">
        <f t="shared" si="258"/>
        <v>Gazdasági számítások (, web)</v>
      </c>
      <c r="AB278" t="str">
        <f t="shared" si="259"/>
        <v/>
      </c>
      <c r="AC278" t="str">
        <f t="shared" si="260"/>
        <v>9194</v>
      </c>
      <c r="AD278" t="str">
        <f t="shared" si="261"/>
        <v/>
      </c>
      <c r="AE278" t="str">
        <f t="shared" si="262"/>
        <v/>
      </c>
      <c r="AF278" t="str">
        <f t="shared" si="263"/>
        <v/>
      </c>
      <c r="AG278" t="str">
        <f t="shared" si="264"/>
        <v/>
      </c>
      <c r="AH278" t="str">
        <f t="shared" si="265"/>
        <v/>
      </c>
      <c r="AI278" t="str">
        <f t="shared" si="266"/>
        <v/>
      </c>
      <c r="AJ278" t="str">
        <f t="shared" si="267"/>
        <v/>
      </c>
      <c r="AK278" t="str">
        <f t="shared" si="268"/>
        <v/>
      </c>
      <c r="AL278" t="str">
        <f t="shared" si="269"/>
        <v/>
      </c>
      <c r="AM278" t="str">
        <f t="shared" si="270"/>
        <v/>
      </c>
      <c r="AN278" t="str">
        <f t="shared" si="271"/>
        <v/>
      </c>
      <c r="AO278" t="str">
        <f t="shared" si="272"/>
        <v/>
      </c>
      <c r="AP278" t="str">
        <f t="shared" si="273"/>
        <v/>
      </c>
      <c r="AQ278" t="str">
        <f t="shared" si="274"/>
        <v/>
      </c>
      <c r="AR278" t="str">
        <f t="shared" si="275"/>
        <v/>
      </c>
      <c r="AS278" t="str">
        <f t="shared" si="276"/>
        <v/>
      </c>
      <c r="AT278" t="str">
        <f t="shared" si="277"/>
        <v/>
      </c>
      <c r="AU278" t="str">
        <f t="shared" si="278"/>
        <v/>
      </c>
      <c r="AV278" t="str">
        <f t="shared" si="279"/>
        <v/>
      </c>
      <c r="AW278" t="str">
        <f t="shared" si="280"/>
        <v/>
      </c>
      <c r="AX278" t="str">
        <f t="shared" si="281"/>
        <v/>
      </c>
      <c r="AY278" t="str">
        <f t="shared" si="282"/>
        <v/>
      </c>
      <c r="AZ278" t="str">
        <f t="shared" si="283"/>
        <v/>
      </c>
      <c r="BA278" t="str">
        <f t="shared" si="284"/>
        <v/>
      </c>
      <c r="BB278" t="str">
        <f t="shared" si="285"/>
        <v/>
      </c>
      <c r="BC278" t="str">
        <f t="shared" si="286"/>
        <v/>
      </c>
      <c r="BD278" t="str">
        <f t="shared" si="287"/>
        <v/>
      </c>
      <c r="BE278" t="str">
        <f t="shared" si="288"/>
        <v>Gazdasági számítások (401, web)</v>
      </c>
      <c r="BF278" s="2">
        <v>919</v>
      </c>
      <c r="BG278" s="2">
        <v>4</v>
      </c>
      <c r="BH278" s="18">
        <f>VLOOKUP(BF278,segéd!$F$9:$G$41,2,FALSE)</f>
        <v>46284</v>
      </c>
      <c r="BI278" s="2" t="str">
        <f>VLOOKUP(BG278,segéd!$F$1:$G$7,2,FALSE)</f>
        <v>13.30-15.00</v>
      </c>
      <c r="BJ278" t="s">
        <v>130</v>
      </c>
      <c r="BK278" s="20" t="s">
        <v>304</v>
      </c>
      <c r="BL278" t="s">
        <v>114</v>
      </c>
      <c r="BM278" s="2"/>
      <c r="BN278" s="2">
        <v>401</v>
      </c>
      <c r="BO278" s="2" t="s">
        <v>117</v>
      </c>
      <c r="BP278" s="33" t="s">
        <v>602</v>
      </c>
      <c r="BQ278" s="2">
        <f t="shared" si="289"/>
        <v>8</v>
      </c>
      <c r="BR278" s="2" t="str">
        <f>IF(BM278="","",IFERROR(VLOOKUP(BJ278,segéd!T:U,2,FALSE),"x"))</f>
        <v/>
      </c>
      <c r="BS278" s="2">
        <f>IF(BN278="","",IFERROR(VLOOKUP(BJ278,segéd!O:P,2,FALSE),"x"))</f>
        <v>8</v>
      </c>
      <c r="BT278" s="2"/>
      <c r="BU278" s="2"/>
      <c r="BV278" s="2"/>
      <c r="BX278" s="2"/>
      <c r="CO278" s="2">
        <v>6</v>
      </c>
      <c r="CQ278" s="2"/>
      <c r="CR278" s="2"/>
    </row>
    <row r="279" spans="1:116" ht="15" customHeight="1" x14ac:dyDescent="0.3">
      <c r="A279" t="str">
        <f t="shared" si="232"/>
        <v>2179194</v>
      </c>
      <c r="B279" t="str">
        <f t="shared" si="233"/>
        <v>Hibrid projektmenedzsment - Peredy Zoltán (Bp.-ről web) 21</v>
      </c>
      <c r="C279" t="str">
        <f t="shared" si="234"/>
        <v>4049194</v>
      </c>
      <c r="D279" t="str">
        <f t="shared" si="235"/>
        <v>Hibrid projektmenedzsment - Peredy Zoltán (Bp.-ről web) 7</v>
      </c>
      <c r="E279" t="str">
        <f t="shared" si="236"/>
        <v>Peredy Zoltán9194</v>
      </c>
      <c r="F279" t="str">
        <f t="shared" si="237"/>
        <v>Hibrid projektmenedzsment (Bp. 217, Bp.-ről web)</v>
      </c>
      <c r="G279" t="str">
        <f t="shared" si="238"/>
        <v/>
      </c>
      <c r="H279" t="str">
        <f t="shared" si="239"/>
        <v/>
      </c>
      <c r="I279" t="str">
        <f t="shared" si="240"/>
        <v/>
      </c>
      <c r="J279" t="str">
        <f t="shared" si="241"/>
        <v/>
      </c>
      <c r="K279" t="str">
        <f t="shared" si="242"/>
        <v>9194</v>
      </c>
      <c r="L279" t="str">
        <f t="shared" si="243"/>
        <v/>
      </c>
      <c r="M279" t="str">
        <f t="shared" si="244"/>
        <v/>
      </c>
      <c r="N279" t="str">
        <f t="shared" si="245"/>
        <v/>
      </c>
      <c r="O279" t="str">
        <f t="shared" si="246"/>
        <v/>
      </c>
      <c r="P279" t="str">
        <f t="shared" si="247"/>
        <v/>
      </c>
      <c r="Q279" t="str">
        <f t="shared" si="248"/>
        <v/>
      </c>
      <c r="R279" t="str">
        <f t="shared" si="249"/>
        <v/>
      </c>
      <c r="S279" t="str">
        <f t="shared" si="250"/>
        <v/>
      </c>
      <c r="T279" t="str">
        <f t="shared" si="251"/>
        <v/>
      </c>
      <c r="U279" t="str">
        <f t="shared" si="252"/>
        <v/>
      </c>
      <c r="V279" t="str">
        <f t="shared" si="253"/>
        <v/>
      </c>
      <c r="W279" t="str">
        <f t="shared" si="254"/>
        <v/>
      </c>
      <c r="X279" t="str">
        <f t="shared" si="255"/>
        <v/>
      </c>
      <c r="Y279" t="str">
        <f t="shared" si="256"/>
        <v/>
      </c>
      <c r="Z279" t="str">
        <f t="shared" si="257"/>
        <v/>
      </c>
      <c r="AA279" t="str">
        <f t="shared" si="258"/>
        <v>Hibrid projektmenedzsment (217, Bp.-ről web)</v>
      </c>
      <c r="AB279" t="str">
        <f t="shared" si="259"/>
        <v/>
      </c>
      <c r="AC279" t="str">
        <f t="shared" si="260"/>
        <v/>
      </c>
      <c r="AD279" t="str">
        <f t="shared" si="261"/>
        <v/>
      </c>
      <c r="AE279" t="str">
        <f t="shared" si="262"/>
        <v/>
      </c>
      <c r="AF279" t="str">
        <f t="shared" si="263"/>
        <v/>
      </c>
      <c r="AG279" t="str">
        <f t="shared" si="264"/>
        <v>9194</v>
      </c>
      <c r="AH279" t="str">
        <f t="shared" si="265"/>
        <v/>
      </c>
      <c r="AI279" t="str">
        <f t="shared" si="266"/>
        <v/>
      </c>
      <c r="AJ279" t="str">
        <f t="shared" si="267"/>
        <v/>
      </c>
      <c r="AK279" t="str">
        <f t="shared" si="268"/>
        <v/>
      </c>
      <c r="AL279" t="str">
        <f t="shared" si="269"/>
        <v/>
      </c>
      <c r="AM279" t="str">
        <f t="shared" si="270"/>
        <v/>
      </c>
      <c r="AN279" t="str">
        <f t="shared" si="271"/>
        <v/>
      </c>
      <c r="AO279" t="str">
        <f t="shared" si="272"/>
        <v/>
      </c>
      <c r="AP279" t="str">
        <f t="shared" si="273"/>
        <v/>
      </c>
      <c r="AQ279" t="str">
        <f t="shared" si="274"/>
        <v/>
      </c>
      <c r="AR279" t="str">
        <f t="shared" si="275"/>
        <v/>
      </c>
      <c r="AS279" t="str">
        <f t="shared" si="276"/>
        <v/>
      </c>
      <c r="AT279" t="str">
        <f t="shared" si="277"/>
        <v/>
      </c>
      <c r="AU279" t="str">
        <f t="shared" si="278"/>
        <v/>
      </c>
      <c r="AV279" t="str">
        <f t="shared" si="279"/>
        <v/>
      </c>
      <c r="AW279" t="str">
        <f t="shared" si="280"/>
        <v/>
      </c>
      <c r="AX279" t="str">
        <f t="shared" si="281"/>
        <v/>
      </c>
      <c r="AY279" t="str">
        <f t="shared" si="282"/>
        <v/>
      </c>
      <c r="AZ279" t="str">
        <f t="shared" si="283"/>
        <v/>
      </c>
      <c r="BA279" t="str">
        <f t="shared" si="284"/>
        <v/>
      </c>
      <c r="BB279" t="str">
        <f t="shared" si="285"/>
        <v/>
      </c>
      <c r="BC279" t="str">
        <f t="shared" si="286"/>
        <v/>
      </c>
      <c r="BD279" t="str">
        <f t="shared" si="287"/>
        <v/>
      </c>
      <c r="BE279" t="str">
        <f t="shared" si="288"/>
        <v>Hibrid projektmenedzsment (404, Bp.-ről web)</v>
      </c>
      <c r="BF279" s="2">
        <v>919</v>
      </c>
      <c r="BG279" s="2">
        <v>4</v>
      </c>
      <c r="BH279" s="18">
        <f>VLOOKUP(BF279,segéd!$F$9:$G$41,2,FALSE)</f>
        <v>46284</v>
      </c>
      <c r="BI279" s="2" t="str">
        <f>VLOOKUP(BG279,segéd!$F$1:$G$7,2,FALSE)</f>
        <v>13.30-15.00</v>
      </c>
      <c r="BJ279" t="s">
        <v>387</v>
      </c>
      <c r="BK279" s="20" t="s">
        <v>141</v>
      </c>
      <c r="BL279" t="s">
        <v>225</v>
      </c>
      <c r="BM279" s="2">
        <v>217</v>
      </c>
      <c r="BN279" s="2">
        <v>404</v>
      </c>
      <c r="BO279" s="2" t="s">
        <v>118</v>
      </c>
      <c r="BP279" s="33" t="s">
        <v>603</v>
      </c>
      <c r="BQ279" s="2">
        <f t="shared" si="289"/>
        <v>28</v>
      </c>
      <c r="BR279" s="2">
        <f>IF(BM279="","",IFERROR(VLOOKUP(BJ279,segéd!T:U,2,FALSE),"x"))</f>
        <v>21</v>
      </c>
      <c r="BS279" s="2">
        <f>IF(BN279="","",IFERROR(VLOOKUP(BJ279,segéd!O:P,2,FALSE),"x"))</f>
        <v>7</v>
      </c>
      <c r="BU279" s="2"/>
      <c r="BV279" s="2"/>
      <c r="BX279" s="2">
        <v>15</v>
      </c>
      <c r="CS279" s="2">
        <v>8</v>
      </c>
    </row>
    <row r="280" spans="1:116" ht="15" customHeight="1" x14ac:dyDescent="0.3">
      <c r="A280" t="str">
        <f t="shared" si="232"/>
        <v>9194</v>
      </c>
      <c r="B280" t="str">
        <f t="shared" si="233"/>
        <v xml:space="preserve">Hidraulika, pneumatika alapjai - Baksa Dániel (web) </v>
      </c>
      <c r="C280" t="str">
        <f t="shared" si="234"/>
        <v>4029194</v>
      </c>
      <c r="D280" t="str">
        <f t="shared" si="235"/>
        <v>Hidraulika, pneumatika alapjai - Baksa Dániel (web) 12</v>
      </c>
      <c r="E280" t="str">
        <f t="shared" si="236"/>
        <v>Baksa Dániel9194</v>
      </c>
      <c r="F280" t="str">
        <f t="shared" si="237"/>
        <v>Hidraulika, pneumatika alapjai (Tb. 402, web)</v>
      </c>
      <c r="G280" t="str">
        <f t="shared" si="238"/>
        <v/>
      </c>
      <c r="H280" t="str">
        <f t="shared" si="239"/>
        <v/>
      </c>
      <c r="I280" t="str">
        <f t="shared" si="240"/>
        <v/>
      </c>
      <c r="J280" t="str">
        <f t="shared" si="241"/>
        <v/>
      </c>
      <c r="K280" t="str">
        <f t="shared" si="242"/>
        <v/>
      </c>
      <c r="L280" t="str">
        <f t="shared" si="243"/>
        <v/>
      </c>
      <c r="M280" t="str">
        <f t="shared" si="244"/>
        <v/>
      </c>
      <c r="N280" t="str">
        <f t="shared" si="245"/>
        <v/>
      </c>
      <c r="O280" t="str">
        <f t="shared" si="246"/>
        <v/>
      </c>
      <c r="P280" t="str">
        <f t="shared" si="247"/>
        <v/>
      </c>
      <c r="Q280" t="str">
        <f t="shared" si="248"/>
        <v/>
      </c>
      <c r="R280" t="str">
        <f t="shared" si="249"/>
        <v/>
      </c>
      <c r="S280" t="str">
        <f t="shared" si="250"/>
        <v/>
      </c>
      <c r="T280" t="str">
        <f t="shared" si="251"/>
        <v/>
      </c>
      <c r="U280" t="str">
        <f t="shared" si="252"/>
        <v/>
      </c>
      <c r="V280" t="str">
        <f t="shared" si="253"/>
        <v/>
      </c>
      <c r="W280" t="str">
        <f t="shared" si="254"/>
        <v/>
      </c>
      <c r="X280" t="str">
        <f t="shared" si="255"/>
        <v/>
      </c>
      <c r="Y280" t="str">
        <f t="shared" si="256"/>
        <v/>
      </c>
      <c r="Z280" t="str">
        <f t="shared" si="257"/>
        <v/>
      </c>
      <c r="AA280" t="str">
        <f t="shared" si="258"/>
        <v>Hidraulika, pneumatika alapjai (, web)</v>
      </c>
      <c r="AB280" t="str">
        <f t="shared" si="259"/>
        <v/>
      </c>
      <c r="AC280" t="str">
        <f t="shared" si="260"/>
        <v/>
      </c>
      <c r="AD280" t="str">
        <f t="shared" si="261"/>
        <v/>
      </c>
      <c r="AE280" t="str">
        <f t="shared" si="262"/>
        <v/>
      </c>
      <c r="AF280" t="str">
        <f t="shared" si="263"/>
        <v/>
      </c>
      <c r="AG280" t="str">
        <f t="shared" si="264"/>
        <v/>
      </c>
      <c r="AH280" t="str">
        <f t="shared" si="265"/>
        <v/>
      </c>
      <c r="AI280" t="str">
        <f t="shared" si="266"/>
        <v/>
      </c>
      <c r="AJ280" t="str">
        <f t="shared" si="267"/>
        <v>9194</v>
      </c>
      <c r="AK280" t="str">
        <f t="shared" si="268"/>
        <v/>
      </c>
      <c r="AL280" t="str">
        <f t="shared" si="269"/>
        <v/>
      </c>
      <c r="AM280" t="str">
        <f t="shared" si="270"/>
        <v/>
      </c>
      <c r="AN280" t="str">
        <f t="shared" si="271"/>
        <v/>
      </c>
      <c r="AO280" t="str">
        <f t="shared" si="272"/>
        <v/>
      </c>
      <c r="AP280" t="str">
        <f t="shared" si="273"/>
        <v/>
      </c>
      <c r="AQ280" t="str">
        <f t="shared" si="274"/>
        <v/>
      </c>
      <c r="AR280" t="str">
        <f t="shared" si="275"/>
        <v/>
      </c>
      <c r="AS280" t="str">
        <f t="shared" si="276"/>
        <v/>
      </c>
      <c r="AT280" t="str">
        <f t="shared" si="277"/>
        <v/>
      </c>
      <c r="AU280" t="str">
        <f t="shared" si="278"/>
        <v/>
      </c>
      <c r="AV280" t="str">
        <f t="shared" si="279"/>
        <v/>
      </c>
      <c r="AW280" t="str">
        <f t="shared" si="280"/>
        <v/>
      </c>
      <c r="AX280" t="str">
        <f t="shared" si="281"/>
        <v/>
      </c>
      <c r="AY280" t="str">
        <f t="shared" si="282"/>
        <v/>
      </c>
      <c r="AZ280" t="str">
        <f t="shared" si="283"/>
        <v/>
      </c>
      <c r="BA280" t="str">
        <f t="shared" si="284"/>
        <v/>
      </c>
      <c r="BB280" t="str">
        <f t="shared" si="285"/>
        <v/>
      </c>
      <c r="BC280" t="str">
        <f t="shared" si="286"/>
        <v/>
      </c>
      <c r="BD280" t="str">
        <f t="shared" si="287"/>
        <v/>
      </c>
      <c r="BE280" t="str">
        <f t="shared" si="288"/>
        <v>Hidraulika, pneumatika alapjai (402, web)</v>
      </c>
      <c r="BF280" s="2">
        <v>919</v>
      </c>
      <c r="BG280" s="2">
        <v>4</v>
      </c>
      <c r="BH280" s="18">
        <f>VLOOKUP(BF280,segéd!$F$9:$G$41,2,FALSE)</f>
        <v>46284</v>
      </c>
      <c r="BI280" s="2" t="str">
        <f>VLOOKUP(BG280,segéd!$F$1:$G$7,2,FALSE)</f>
        <v>13.30-15.00</v>
      </c>
      <c r="BJ280" t="s">
        <v>200</v>
      </c>
      <c r="BK280" s="20" t="s">
        <v>752</v>
      </c>
      <c r="BL280" t="s">
        <v>114</v>
      </c>
      <c r="BM280" s="2"/>
      <c r="BN280" s="2">
        <v>402</v>
      </c>
      <c r="BO280" s="2" t="s">
        <v>117</v>
      </c>
      <c r="BP280" s="33" t="s">
        <v>2339</v>
      </c>
      <c r="BQ280" s="2">
        <f t="shared" si="289"/>
        <v>12</v>
      </c>
      <c r="BR280" s="2" t="str">
        <f>IF(BM280="","",IFERROR(VLOOKUP(BJ280,segéd!T:U,2,FALSE),"x"))</f>
        <v/>
      </c>
      <c r="BS280" s="2">
        <f>IF(BN280="","",IFERROR(VLOOKUP(BJ280,segéd!O:P,2,FALSE),"x"))</f>
        <v>12</v>
      </c>
      <c r="BU280" s="2"/>
      <c r="BV280" s="2"/>
      <c r="CV280" s="2">
        <v>7</v>
      </c>
    </row>
    <row r="281" spans="1:116" ht="15" customHeight="1" x14ac:dyDescent="0.3">
      <c r="A281" t="str">
        <f t="shared" si="232"/>
        <v>9194</v>
      </c>
      <c r="B281" t="str">
        <f t="shared" si="233"/>
        <v xml:space="preserve">Közgazdaságtan I. - Tóth Zsuzsanna (web) </v>
      </c>
      <c r="C281" t="str">
        <f t="shared" si="234"/>
        <v>5019194</v>
      </c>
      <c r="D281" t="str">
        <f t="shared" si="235"/>
        <v>Közgazdaságtan I. - Tóth Zsuzsanna (web) 165</v>
      </c>
      <c r="E281" t="str">
        <f t="shared" si="236"/>
        <v>Tóth Zsuzsanna9194</v>
      </c>
      <c r="F281" t="str">
        <f t="shared" si="237"/>
        <v>Közgazdaságtan I. (Tb. 501, web)</v>
      </c>
      <c r="G281" t="str">
        <f t="shared" si="238"/>
        <v/>
      </c>
      <c r="H281" t="str">
        <f t="shared" si="239"/>
        <v/>
      </c>
      <c r="I281" t="str">
        <f t="shared" si="240"/>
        <v/>
      </c>
      <c r="J281" t="str">
        <f t="shared" si="241"/>
        <v/>
      </c>
      <c r="K281" t="str">
        <f t="shared" si="242"/>
        <v/>
      </c>
      <c r="L281" t="str">
        <f t="shared" si="243"/>
        <v/>
      </c>
      <c r="M281" t="str">
        <f t="shared" si="244"/>
        <v/>
      </c>
      <c r="N281" t="str">
        <f t="shared" si="245"/>
        <v/>
      </c>
      <c r="O281" t="str">
        <f t="shared" si="246"/>
        <v/>
      </c>
      <c r="P281" t="str">
        <f t="shared" si="247"/>
        <v/>
      </c>
      <c r="Q281" t="str">
        <f t="shared" si="248"/>
        <v/>
      </c>
      <c r="R281" t="str">
        <f t="shared" si="249"/>
        <v/>
      </c>
      <c r="S281" t="str">
        <f t="shared" si="250"/>
        <v/>
      </c>
      <c r="T281" t="str">
        <f t="shared" si="251"/>
        <v/>
      </c>
      <c r="U281" t="str">
        <f t="shared" si="252"/>
        <v/>
      </c>
      <c r="V281" t="str">
        <f t="shared" si="253"/>
        <v/>
      </c>
      <c r="W281" t="str">
        <f t="shared" si="254"/>
        <v/>
      </c>
      <c r="X281" t="str">
        <f t="shared" si="255"/>
        <v/>
      </c>
      <c r="Y281" t="str">
        <f t="shared" si="256"/>
        <v/>
      </c>
      <c r="Z281" t="str">
        <f t="shared" si="257"/>
        <v/>
      </c>
      <c r="AA281" t="str">
        <f t="shared" si="258"/>
        <v>Közgazdaságtan I. (, web)</v>
      </c>
      <c r="AB281" t="str">
        <f t="shared" si="259"/>
        <v>9194</v>
      </c>
      <c r="AC281" t="str">
        <f t="shared" si="260"/>
        <v/>
      </c>
      <c r="AD281" t="str">
        <f t="shared" si="261"/>
        <v/>
      </c>
      <c r="AE281" t="str">
        <f t="shared" si="262"/>
        <v>9194</v>
      </c>
      <c r="AF281" t="str">
        <f t="shared" si="263"/>
        <v/>
      </c>
      <c r="AG281" t="str">
        <f t="shared" si="264"/>
        <v/>
      </c>
      <c r="AH281" t="str">
        <f t="shared" si="265"/>
        <v/>
      </c>
      <c r="AI281" t="str">
        <f t="shared" si="266"/>
        <v/>
      </c>
      <c r="AJ281" t="str">
        <f t="shared" si="267"/>
        <v/>
      </c>
      <c r="AK281" t="str">
        <f t="shared" si="268"/>
        <v/>
      </c>
      <c r="AL281" t="str">
        <f t="shared" si="269"/>
        <v/>
      </c>
      <c r="AM281" t="str">
        <f t="shared" si="270"/>
        <v/>
      </c>
      <c r="AN281" t="str">
        <f t="shared" si="271"/>
        <v/>
      </c>
      <c r="AO281" t="str">
        <f t="shared" si="272"/>
        <v/>
      </c>
      <c r="AP281" t="str">
        <f t="shared" si="273"/>
        <v/>
      </c>
      <c r="AQ281" t="str">
        <f t="shared" si="274"/>
        <v/>
      </c>
      <c r="AR281" t="str">
        <f t="shared" si="275"/>
        <v/>
      </c>
      <c r="AS281" t="str">
        <f t="shared" si="276"/>
        <v/>
      </c>
      <c r="AT281" t="str">
        <f t="shared" si="277"/>
        <v/>
      </c>
      <c r="AU281" t="str">
        <f t="shared" si="278"/>
        <v/>
      </c>
      <c r="AV281" t="str">
        <f t="shared" si="279"/>
        <v/>
      </c>
      <c r="AW281" t="str">
        <f t="shared" si="280"/>
        <v/>
      </c>
      <c r="AX281" t="str">
        <f t="shared" si="281"/>
        <v/>
      </c>
      <c r="AY281" t="str">
        <f t="shared" si="282"/>
        <v/>
      </c>
      <c r="AZ281" t="str">
        <f t="shared" si="283"/>
        <v/>
      </c>
      <c r="BA281" t="str">
        <f t="shared" si="284"/>
        <v/>
      </c>
      <c r="BB281" t="str">
        <f t="shared" si="285"/>
        <v/>
      </c>
      <c r="BC281" t="str">
        <f t="shared" si="286"/>
        <v/>
      </c>
      <c r="BD281" t="str">
        <f t="shared" si="287"/>
        <v/>
      </c>
      <c r="BE281" t="str">
        <f t="shared" si="288"/>
        <v>Közgazdaságtan I. (501, web)</v>
      </c>
      <c r="BF281" s="2">
        <v>919</v>
      </c>
      <c r="BG281" s="2">
        <v>4</v>
      </c>
      <c r="BH281" s="18">
        <f>VLOOKUP(BF281,segéd!$F$9:$G$41,2,FALSE)</f>
        <v>46284</v>
      </c>
      <c r="BI281" s="2" t="str">
        <f>VLOOKUP(BG281,segéd!$F$1:$G$7,2,FALSE)</f>
        <v>13.30-15.00</v>
      </c>
      <c r="BJ281" t="s">
        <v>25</v>
      </c>
      <c r="BK281" s="20" t="s">
        <v>530</v>
      </c>
      <c r="BL281" t="s">
        <v>191</v>
      </c>
      <c r="BM281" s="2"/>
      <c r="BN281" s="2">
        <v>501</v>
      </c>
      <c r="BO281" s="2" t="s">
        <v>117</v>
      </c>
      <c r="BP281" s="33" t="s">
        <v>736</v>
      </c>
      <c r="BQ281" s="2">
        <f t="shared" si="289"/>
        <v>165</v>
      </c>
      <c r="BR281" s="2" t="str">
        <f>IF(BM281="","",IFERROR(VLOOKUP(BJ281,segéd!T:U,2,FALSE),"x"))</f>
        <v/>
      </c>
      <c r="BS281" s="2">
        <f>IF(BN281="","",IFERROR(VLOOKUP(BJ281,segéd!O:P,2,FALSE),"x"))</f>
        <v>165</v>
      </c>
      <c r="BT281" s="2"/>
      <c r="BU281" s="2"/>
      <c r="BV281" s="2"/>
      <c r="BX281" s="2"/>
      <c r="CN281" s="2">
        <v>53</v>
      </c>
      <c r="CQ281" s="2">
        <v>74</v>
      </c>
      <c r="CR281" s="2"/>
    </row>
    <row r="282" spans="1:116" ht="15" customHeight="1" x14ac:dyDescent="0.3">
      <c r="A282" t="str">
        <f t="shared" si="232"/>
        <v>9194</v>
      </c>
      <c r="B282" t="str">
        <f t="shared" si="233"/>
        <v xml:space="preserve">Mechatronika építőelemei - Molnár László (web) </v>
      </c>
      <c r="C282" t="str">
        <f t="shared" si="234"/>
        <v>39194</v>
      </c>
      <c r="D282" t="str">
        <f t="shared" si="235"/>
        <v>Mechatronika építőelemei - Molnár László (web) 15</v>
      </c>
      <c r="E282" t="str">
        <f t="shared" si="236"/>
        <v>Molnár László9194</v>
      </c>
      <c r="F282" t="str">
        <f t="shared" si="237"/>
        <v>Mechatronika építőelemei (Tb. 3, web)</v>
      </c>
      <c r="G282" t="str">
        <f t="shared" si="238"/>
        <v/>
      </c>
      <c r="H282" t="str">
        <f t="shared" si="239"/>
        <v/>
      </c>
      <c r="I282" t="str">
        <f t="shared" si="240"/>
        <v/>
      </c>
      <c r="J282" t="str">
        <f t="shared" si="241"/>
        <v/>
      </c>
      <c r="K282" t="str">
        <f t="shared" si="242"/>
        <v/>
      </c>
      <c r="L282" t="str">
        <f t="shared" si="243"/>
        <v/>
      </c>
      <c r="M282" t="str">
        <f t="shared" si="244"/>
        <v/>
      </c>
      <c r="N282" t="str">
        <f t="shared" si="245"/>
        <v/>
      </c>
      <c r="O282" t="str">
        <f t="shared" si="246"/>
        <v/>
      </c>
      <c r="P282" t="str">
        <f t="shared" si="247"/>
        <v/>
      </c>
      <c r="Q282" t="str">
        <f t="shared" si="248"/>
        <v/>
      </c>
      <c r="R282" t="str">
        <f t="shared" si="249"/>
        <v/>
      </c>
      <c r="S282" t="str">
        <f t="shared" si="250"/>
        <v/>
      </c>
      <c r="T282" t="str">
        <f t="shared" si="251"/>
        <v/>
      </c>
      <c r="U282" t="str">
        <f t="shared" si="252"/>
        <v/>
      </c>
      <c r="V282" t="str">
        <f t="shared" si="253"/>
        <v/>
      </c>
      <c r="W282" t="str">
        <f t="shared" si="254"/>
        <v/>
      </c>
      <c r="X282" t="str">
        <f t="shared" si="255"/>
        <v/>
      </c>
      <c r="Y282" t="str">
        <f t="shared" si="256"/>
        <v/>
      </c>
      <c r="Z282" t="str">
        <f t="shared" si="257"/>
        <v/>
      </c>
      <c r="AA282" t="str">
        <f t="shared" si="258"/>
        <v>Mechatronika építőelemei (, web)</v>
      </c>
      <c r="AB282" t="str">
        <f t="shared" si="259"/>
        <v/>
      </c>
      <c r="AC282" t="str">
        <f t="shared" si="260"/>
        <v/>
      </c>
      <c r="AD282" t="str">
        <f t="shared" si="261"/>
        <v>9194</v>
      </c>
      <c r="AE282" t="str">
        <f t="shared" si="262"/>
        <v/>
      </c>
      <c r="AF282" t="str">
        <f t="shared" si="263"/>
        <v/>
      </c>
      <c r="AG282" t="str">
        <f t="shared" si="264"/>
        <v/>
      </c>
      <c r="AH282" t="str">
        <f t="shared" si="265"/>
        <v/>
      </c>
      <c r="AI282" t="str">
        <f t="shared" si="266"/>
        <v/>
      </c>
      <c r="AJ282" t="str">
        <f t="shared" si="267"/>
        <v/>
      </c>
      <c r="AK282" t="str">
        <f t="shared" si="268"/>
        <v/>
      </c>
      <c r="AL282" t="str">
        <f t="shared" si="269"/>
        <v/>
      </c>
      <c r="AM282" t="str">
        <f t="shared" si="270"/>
        <v/>
      </c>
      <c r="AN282" t="str">
        <f t="shared" si="271"/>
        <v/>
      </c>
      <c r="AO282" t="str">
        <f t="shared" si="272"/>
        <v/>
      </c>
      <c r="AP282" t="str">
        <f t="shared" si="273"/>
        <v/>
      </c>
      <c r="AQ282" t="str">
        <f t="shared" si="274"/>
        <v/>
      </c>
      <c r="AR282" t="str">
        <f t="shared" si="275"/>
        <v/>
      </c>
      <c r="AS282" t="str">
        <f t="shared" si="276"/>
        <v/>
      </c>
      <c r="AT282" t="str">
        <f t="shared" si="277"/>
        <v/>
      </c>
      <c r="AU282" t="str">
        <f t="shared" si="278"/>
        <v/>
      </c>
      <c r="AV282" t="str">
        <f t="shared" si="279"/>
        <v/>
      </c>
      <c r="AW282" t="str">
        <f t="shared" si="280"/>
        <v/>
      </c>
      <c r="AX282" t="str">
        <f t="shared" si="281"/>
        <v/>
      </c>
      <c r="AY282" t="str">
        <f t="shared" si="282"/>
        <v/>
      </c>
      <c r="AZ282" t="str">
        <f t="shared" si="283"/>
        <v/>
      </c>
      <c r="BA282" t="str">
        <f t="shared" si="284"/>
        <v/>
      </c>
      <c r="BB282" t="str">
        <f t="shared" si="285"/>
        <v/>
      </c>
      <c r="BC282" t="str">
        <f t="shared" si="286"/>
        <v/>
      </c>
      <c r="BD282" t="str">
        <f t="shared" si="287"/>
        <v/>
      </c>
      <c r="BE282" t="str">
        <f t="shared" si="288"/>
        <v>Mechatronika építőelemei (3, web)</v>
      </c>
      <c r="BF282" s="2">
        <v>919</v>
      </c>
      <c r="BG282" s="2">
        <v>4</v>
      </c>
      <c r="BH282" s="18">
        <f>VLOOKUP(BF282,segéd!$F$9:$G$41,2,FALSE)</f>
        <v>46284</v>
      </c>
      <c r="BI282" s="2" t="str">
        <f>VLOOKUP(BG282,segéd!$F$1:$G$7,2,FALSE)</f>
        <v>13.30-15.00</v>
      </c>
      <c r="BJ282" t="s">
        <v>275</v>
      </c>
      <c r="BK282" s="20" t="s">
        <v>48</v>
      </c>
      <c r="BL282" t="s">
        <v>114</v>
      </c>
      <c r="BM282" s="2"/>
      <c r="BN282" s="2">
        <v>3</v>
      </c>
      <c r="BO282" s="2" t="s">
        <v>117</v>
      </c>
      <c r="BP282" s="33" t="s">
        <v>667</v>
      </c>
      <c r="BQ282" s="2">
        <f t="shared" si="289"/>
        <v>15</v>
      </c>
      <c r="BR282" s="2" t="str">
        <f>IF(BM282="","",IFERROR(VLOOKUP(BJ282,segéd!T:U,2,FALSE),"x"))</f>
        <v/>
      </c>
      <c r="BS282" s="2">
        <f>IF(BN282="","",IFERROR(VLOOKUP(BJ282,segéd!O:P,2,FALSE),"x"))</f>
        <v>15</v>
      </c>
      <c r="BU282" s="2"/>
      <c r="BV282" s="2"/>
      <c r="BX282" s="2"/>
      <c r="CP282" s="2">
        <v>8</v>
      </c>
    </row>
    <row r="283" spans="1:116" ht="15" customHeight="1" x14ac:dyDescent="0.3">
      <c r="A283" t="str">
        <f t="shared" si="232"/>
        <v>9194</v>
      </c>
      <c r="B283" t="str">
        <f t="shared" si="233"/>
        <v xml:space="preserve">Mechatronikai rendszerek I. - Vavra Gábor (web) </v>
      </c>
      <c r="C283" t="str">
        <f t="shared" si="234"/>
        <v>2129194</v>
      </c>
      <c r="D283" t="str">
        <f t="shared" si="235"/>
        <v>Mechatronikai rendszerek I. - Vavra Gábor (web) 68</v>
      </c>
      <c r="E283" t="str">
        <f t="shared" si="236"/>
        <v>Vavra Gábor9194</v>
      </c>
      <c r="F283" t="str">
        <f t="shared" si="237"/>
        <v>Mechatronikai rendszerek I. (Tb. 212, web)</v>
      </c>
      <c r="G283" t="str">
        <f t="shared" si="238"/>
        <v/>
      </c>
      <c r="H283" t="str">
        <f t="shared" si="239"/>
        <v/>
      </c>
      <c r="I283" t="str">
        <f t="shared" si="240"/>
        <v/>
      </c>
      <c r="J283" t="str">
        <f t="shared" si="241"/>
        <v/>
      </c>
      <c r="K283" t="str">
        <f t="shared" si="242"/>
        <v/>
      </c>
      <c r="L283" t="str">
        <f t="shared" si="243"/>
        <v/>
      </c>
      <c r="M283" t="str">
        <f t="shared" si="244"/>
        <v/>
      </c>
      <c r="N283" t="str">
        <f t="shared" si="245"/>
        <v/>
      </c>
      <c r="O283" t="str">
        <f t="shared" si="246"/>
        <v/>
      </c>
      <c r="P283" t="str">
        <f t="shared" si="247"/>
        <v/>
      </c>
      <c r="Q283" t="str">
        <f t="shared" si="248"/>
        <v/>
      </c>
      <c r="R283" t="str">
        <f t="shared" si="249"/>
        <v/>
      </c>
      <c r="S283" t="str">
        <f t="shared" si="250"/>
        <v/>
      </c>
      <c r="T283" t="str">
        <f t="shared" si="251"/>
        <v/>
      </c>
      <c r="U283" t="str">
        <f t="shared" si="252"/>
        <v/>
      </c>
      <c r="V283" t="str">
        <f t="shared" si="253"/>
        <v/>
      </c>
      <c r="W283" t="str">
        <f t="shared" si="254"/>
        <v/>
      </c>
      <c r="X283" t="str">
        <f t="shared" si="255"/>
        <v/>
      </c>
      <c r="Y283" t="str">
        <f t="shared" si="256"/>
        <v/>
      </c>
      <c r="Z283" t="str">
        <f t="shared" si="257"/>
        <v/>
      </c>
      <c r="AA283" t="str">
        <f t="shared" si="258"/>
        <v>Mechatronikai rendszerek I. (, web)</v>
      </c>
      <c r="AB283" t="str">
        <f t="shared" si="259"/>
        <v/>
      </c>
      <c r="AC283" t="str">
        <f t="shared" si="260"/>
        <v/>
      </c>
      <c r="AD283" t="str">
        <f t="shared" si="261"/>
        <v/>
      </c>
      <c r="AE283" t="str">
        <f t="shared" si="262"/>
        <v/>
      </c>
      <c r="AF283" t="str">
        <f t="shared" si="263"/>
        <v/>
      </c>
      <c r="AG283" t="str">
        <f t="shared" si="264"/>
        <v/>
      </c>
      <c r="AH283" t="str">
        <f t="shared" si="265"/>
        <v/>
      </c>
      <c r="AI283" t="str">
        <f t="shared" si="266"/>
        <v/>
      </c>
      <c r="AJ283" t="str">
        <f t="shared" si="267"/>
        <v/>
      </c>
      <c r="AK283" t="str">
        <f t="shared" si="268"/>
        <v/>
      </c>
      <c r="AL283" t="str">
        <f t="shared" si="269"/>
        <v/>
      </c>
      <c r="AM283" t="str">
        <f t="shared" si="270"/>
        <v/>
      </c>
      <c r="AN283" t="str">
        <f t="shared" si="271"/>
        <v/>
      </c>
      <c r="AO283" t="str">
        <f t="shared" si="272"/>
        <v/>
      </c>
      <c r="AP283" t="str">
        <f t="shared" si="273"/>
        <v/>
      </c>
      <c r="AQ283" t="str">
        <f t="shared" si="274"/>
        <v/>
      </c>
      <c r="AR283" t="str">
        <f t="shared" si="275"/>
        <v/>
      </c>
      <c r="AS283" t="str">
        <f t="shared" si="276"/>
        <v/>
      </c>
      <c r="AT283" t="str">
        <f t="shared" si="277"/>
        <v/>
      </c>
      <c r="AU283" t="str">
        <f t="shared" si="278"/>
        <v/>
      </c>
      <c r="AV283" t="str">
        <f t="shared" si="279"/>
        <v/>
      </c>
      <c r="AW283" t="str">
        <f t="shared" si="280"/>
        <v>9194</v>
      </c>
      <c r="AX283" t="str">
        <f t="shared" si="281"/>
        <v>9194</v>
      </c>
      <c r="AY283" t="str">
        <f t="shared" si="282"/>
        <v/>
      </c>
      <c r="AZ283" t="str">
        <f t="shared" si="283"/>
        <v/>
      </c>
      <c r="BA283" t="str">
        <f t="shared" si="284"/>
        <v/>
      </c>
      <c r="BB283" t="str">
        <f t="shared" si="285"/>
        <v/>
      </c>
      <c r="BC283" t="str">
        <f t="shared" si="286"/>
        <v/>
      </c>
      <c r="BD283" t="str">
        <f t="shared" si="287"/>
        <v/>
      </c>
      <c r="BE283" t="str">
        <f t="shared" si="288"/>
        <v>Mechatronikai rendszerek I. (212, web)</v>
      </c>
      <c r="BF283" s="2">
        <v>919</v>
      </c>
      <c r="BG283" s="2">
        <v>4</v>
      </c>
      <c r="BH283" s="18">
        <f>VLOOKUP(BF283,segéd!$F$9:$G$41,2,FALSE)</f>
        <v>46284</v>
      </c>
      <c r="BI283" s="2" t="str">
        <f>VLOOKUP(BG283,segéd!$F$1:$G$7,2,FALSE)</f>
        <v>13.30-15.00</v>
      </c>
      <c r="BJ283" t="s">
        <v>112</v>
      </c>
      <c r="BK283" s="20" t="s">
        <v>419</v>
      </c>
      <c r="BL283" t="s">
        <v>191</v>
      </c>
      <c r="BM283" s="2"/>
      <c r="BN283" s="2">
        <v>212</v>
      </c>
      <c r="BO283" s="2" t="s">
        <v>117</v>
      </c>
      <c r="BP283" s="33" t="s">
        <v>613</v>
      </c>
      <c r="BQ283" s="2">
        <f t="shared" si="289"/>
        <v>68</v>
      </c>
      <c r="BR283" s="2" t="str">
        <f>IF(BM283="","",IFERROR(VLOOKUP(BJ283,segéd!T:U,2,FALSE),"x"))</f>
        <v/>
      </c>
      <c r="BS283" s="2">
        <f>IF(BN283="","",IFERROR(VLOOKUP(BJ283,segéd!O:P,2,FALSE),"x"))</f>
        <v>68</v>
      </c>
      <c r="BU283" s="2"/>
      <c r="BV283" s="2"/>
      <c r="DI283" s="2">
        <v>14</v>
      </c>
      <c r="DJ283" s="2">
        <v>44</v>
      </c>
    </row>
    <row r="284" spans="1:116" ht="15" customHeight="1" x14ac:dyDescent="0.3">
      <c r="A284" t="str">
        <f t="shared" si="232"/>
        <v>9194</v>
      </c>
      <c r="B284" t="str">
        <f t="shared" si="233"/>
        <v xml:space="preserve">Minőségmenedzsment I. - Szabó Veronika Anna (web) </v>
      </c>
      <c r="C284" t="str">
        <f t="shared" si="234"/>
        <v>2179194</v>
      </c>
      <c r="D284" t="str">
        <f t="shared" si="235"/>
        <v>Minőségmenedzsment I. - Szabó Veronika Anna (web) 12</v>
      </c>
      <c r="E284" t="str">
        <f t="shared" si="236"/>
        <v>Szabó Veronika Anna9194</v>
      </c>
      <c r="F284" t="str">
        <f t="shared" si="237"/>
        <v>Minőségmenedzsment I. (Tb. 217, web)</v>
      </c>
      <c r="G284" t="str">
        <f t="shared" si="238"/>
        <v/>
      </c>
      <c r="H284" t="str">
        <f t="shared" si="239"/>
        <v/>
      </c>
      <c r="I284" t="str">
        <f t="shared" si="240"/>
        <v/>
      </c>
      <c r="J284" t="str">
        <f t="shared" si="241"/>
        <v/>
      </c>
      <c r="K284" t="str">
        <f t="shared" si="242"/>
        <v/>
      </c>
      <c r="L284" t="str">
        <f t="shared" si="243"/>
        <v/>
      </c>
      <c r="M284" t="str">
        <f t="shared" si="244"/>
        <v/>
      </c>
      <c r="N284" t="str">
        <f t="shared" si="245"/>
        <v/>
      </c>
      <c r="O284" t="str">
        <f t="shared" si="246"/>
        <v/>
      </c>
      <c r="P284" t="str">
        <f t="shared" si="247"/>
        <v/>
      </c>
      <c r="Q284" t="str">
        <f t="shared" si="248"/>
        <v/>
      </c>
      <c r="R284" t="str">
        <f t="shared" si="249"/>
        <v/>
      </c>
      <c r="S284" t="str">
        <f t="shared" si="250"/>
        <v/>
      </c>
      <c r="T284" t="str">
        <f t="shared" si="251"/>
        <v/>
      </c>
      <c r="U284" t="str">
        <f t="shared" si="252"/>
        <v/>
      </c>
      <c r="V284" t="str">
        <f t="shared" si="253"/>
        <v/>
      </c>
      <c r="W284" t="str">
        <f t="shared" si="254"/>
        <v/>
      </c>
      <c r="X284" t="str">
        <f t="shared" si="255"/>
        <v/>
      </c>
      <c r="Y284" t="str">
        <f t="shared" si="256"/>
        <v/>
      </c>
      <c r="Z284" t="str">
        <f t="shared" si="257"/>
        <v/>
      </c>
      <c r="AA284" t="str">
        <f t="shared" si="258"/>
        <v>Minőségmenedzsment I. (, web)</v>
      </c>
      <c r="AB284" t="str">
        <f t="shared" si="259"/>
        <v/>
      </c>
      <c r="AC284" t="str">
        <f t="shared" si="260"/>
        <v/>
      </c>
      <c r="AD284" t="str">
        <f t="shared" si="261"/>
        <v/>
      </c>
      <c r="AE284" t="str">
        <f t="shared" si="262"/>
        <v/>
      </c>
      <c r="AF284" t="str">
        <f t="shared" si="263"/>
        <v/>
      </c>
      <c r="AG284" t="str">
        <f t="shared" si="264"/>
        <v/>
      </c>
      <c r="AH284" t="str">
        <f t="shared" si="265"/>
        <v/>
      </c>
      <c r="AI284" t="str">
        <f t="shared" si="266"/>
        <v/>
      </c>
      <c r="AJ284" t="str">
        <f t="shared" si="267"/>
        <v/>
      </c>
      <c r="AK284" t="str">
        <f t="shared" si="268"/>
        <v/>
      </c>
      <c r="AL284" t="str">
        <f t="shared" si="269"/>
        <v/>
      </c>
      <c r="AM284" t="str">
        <f t="shared" si="270"/>
        <v/>
      </c>
      <c r="AN284" t="str">
        <f t="shared" si="271"/>
        <v/>
      </c>
      <c r="AO284" t="str">
        <f t="shared" si="272"/>
        <v/>
      </c>
      <c r="AP284" t="str">
        <f t="shared" si="273"/>
        <v/>
      </c>
      <c r="AQ284" t="str">
        <f t="shared" si="274"/>
        <v/>
      </c>
      <c r="AR284" t="str">
        <f t="shared" si="275"/>
        <v/>
      </c>
      <c r="AS284" t="str">
        <f t="shared" si="276"/>
        <v/>
      </c>
      <c r="AT284" t="str">
        <f t="shared" si="277"/>
        <v/>
      </c>
      <c r="AU284" t="str">
        <f t="shared" si="278"/>
        <v/>
      </c>
      <c r="AV284" t="str">
        <f t="shared" si="279"/>
        <v>9194</v>
      </c>
      <c r="AW284" t="str">
        <f t="shared" si="280"/>
        <v/>
      </c>
      <c r="AX284" t="str">
        <f t="shared" si="281"/>
        <v/>
      </c>
      <c r="AY284" t="str">
        <f t="shared" si="282"/>
        <v/>
      </c>
      <c r="AZ284" t="str">
        <f t="shared" si="283"/>
        <v/>
      </c>
      <c r="BA284" t="str">
        <f t="shared" si="284"/>
        <v/>
      </c>
      <c r="BB284" t="str">
        <f t="shared" si="285"/>
        <v/>
      </c>
      <c r="BC284" t="str">
        <f t="shared" si="286"/>
        <v/>
      </c>
      <c r="BD284" t="str">
        <f t="shared" si="287"/>
        <v/>
      </c>
      <c r="BE284" t="str">
        <f t="shared" si="288"/>
        <v>Minőségmenedzsment I. (217, web)</v>
      </c>
      <c r="BF284" s="2">
        <v>919</v>
      </c>
      <c r="BG284" s="2">
        <v>4</v>
      </c>
      <c r="BH284" s="18">
        <f>VLOOKUP(BF284,segéd!$F$9:$G$41,2,FALSE)</f>
        <v>46284</v>
      </c>
      <c r="BI284" s="2" t="str">
        <f>VLOOKUP(BG284,segéd!$F$1:$G$7,2,FALSE)</f>
        <v>13.30-15.00</v>
      </c>
      <c r="BJ284" t="s">
        <v>400</v>
      </c>
      <c r="BK284" s="20" t="s">
        <v>539</v>
      </c>
      <c r="BL284" t="s">
        <v>191</v>
      </c>
      <c r="BM284" s="2"/>
      <c r="BN284" s="2">
        <v>217</v>
      </c>
      <c r="BO284" s="2" t="s">
        <v>117</v>
      </c>
      <c r="BP284" s="33" t="s">
        <v>625</v>
      </c>
      <c r="BQ284" s="2">
        <f t="shared" si="289"/>
        <v>12</v>
      </c>
      <c r="BR284" s="2" t="str">
        <f>IF(BM284="","",IFERROR(VLOOKUP(BJ284,segéd!T:U,2,FALSE),"x"))</f>
        <v/>
      </c>
      <c r="BS284" s="2">
        <f>IF(BN284="","",IFERROR(VLOOKUP(BJ284,segéd!O:P,2,FALSE),"x"))</f>
        <v>12</v>
      </c>
      <c r="BU284" s="2"/>
      <c r="BV284" s="2"/>
      <c r="DH284" s="2">
        <v>13</v>
      </c>
    </row>
    <row r="285" spans="1:116" ht="15" customHeight="1" x14ac:dyDescent="0.3">
      <c r="A285" t="str">
        <f t="shared" si="232"/>
        <v>2149194</v>
      </c>
      <c r="B285" t="str">
        <f t="shared" si="233"/>
        <v>Nemzetközi pénzügyek (szv.) - Belyó Pál (Bp.-ről web) 11</v>
      </c>
      <c r="C285" t="str">
        <f t="shared" si="234"/>
        <v>2169194</v>
      </c>
      <c r="D285" t="str">
        <f t="shared" si="235"/>
        <v>Nemzetközi pénzügyek (szv.) - Belyó Pál (Bp.-ről web) 9</v>
      </c>
      <c r="E285" t="str">
        <f t="shared" si="236"/>
        <v>Belyó Pál9194</v>
      </c>
      <c r="F285" t="str">
        <f t="shared" si="237"/>
        <v>Nemzetközi pénzügyek (szv.) (Bp. 214, Bp.-ről web)</v>
      </c>
      <c r="G285" t="str">
        <f t="shared" si="238"/>
        <v/>
      </c>
      <c r="H285" t="str">
        <f t="shared" si="239"/>
        <v/>
      </c>
      <c r="I285" t="str">
        <f t="shared" si="240"/>
        <v/>
      </c>
      <c r="J285" t="str">
        <f t="shared" si="241"/>
        <v/>
      </c>
      <c r="K285" t="str">
        <f t="shared" si="242"/>
        <v/>
      </c>
      <c r="L285" t="str">
        <f t="shared" si="243"/>
        <v/>
      </c>
      <c r="M285" t="str">
        <f t="shared" si="244"/>
        <v/>
      </c>
      <c r="N285" t="str">
        <f t="shared" si="245"/>
        <v/>
      </c>
      <c r="O285" t="str">
        <f t="shared" si="246"/>
        <v/>
      </c>
      <c r="P285" t="str">
        <f t="shared" si="247"/>
        <v/>
      </c>
      <c r="Q285" t="str">
        <f t="shared" si="248"/>
        <v/>
      </c>
      <c r="R285" t="str">
        <f t="shared" si="249"/>
        <v/>
      </c>
      <c r="S285" t="str">
        <f t="shared" si="250"/>
        <v/>
      </c>
      <c r="T285" t="str">
        <f t="shared" si="251"/>
        <v>9194</v>
      </c>
      <c r="U285" t="str">
        <f t="shared" si="252"/>
        <v>9194</v>
      </c>
      <c r="V285" t="str">
        <f t="shared" si="253"/>
        <v>9194</v>
      </c>
      <c r="W285" t="str">
        <f t="shared" si="254"/>
        <v/>
      </c>
      <c r="X285" t="str">
        <f t="shared" si="255"/>
        <v/>
      </c>
      <c r="Y285" t="str">
        <f t="shared" si="256"/>
        <v/>
      </c>
      <c r="Z285" t="str">
        <f t="shared" si="257"/>
        <v/>
      </c>
      <c r="AA285" t="str">
        <f t="shared" si="258"/>
        <v>Nemzetközi pénzügyek (szv.) (214, Bp.-ről web)</v>
      </c>
      <c r="AB285" t="str">
        <f t="shared" si="259"/>
        <v/>
      </c>
      <c r="AC285" t="str">
        <f t="shared" si="260"/>
        <v/>
      </c>
      <c r="AD285" t="str">
        <f t="shared" si="261"/>
        <v/>
      </c>
      <c r="AE285" t="str">
        <f t="shared" si="262"/>
        <v/>
      </c>
      <c r="AF285" t="str">
        <f t="shared" si="263"/>
        <v/>
      </c>
      <c r="AG285" t="str">
        <f t="shared" si="264"/>
        <v/>
      </c>
      <c r="AH285" t="str">
        <f t="shared" si="265"/>
        <v/>
      </c>
      <c r="AI285" t="str">
        <f t="shared" si="266"/>
        <v/>
      </c>
      <c r="AJ285" t="str">
        <f t="shared" si="267"/>
        <v/>
      </c>
      <c r="AK285" t="str">
        <f t="shared" si="268"/>
        <v/>
      </c>
      <c r="AL285" t="str">
        <f t="shared" si="269"/>
        <v/>
      </c>
      <c r="AM285" t="str">
        <f t="shared" si="270"/>
        <v/>
      </c>
      <c r="AN285" t="str">
        <f t="shared" si="271"/>
        <v>9194</v>
      </c>
      <c r="AO285" t="str">
        <f t="shared" si="272"/>
        <v>9194</v>
      </c>
      <c r="AP285" t="str">
        <f t="shared" si="273"/>
        <v>9194</v>
      </c>
      <c r="AQ285" t="str">
        <f t="shared" si="274"/>
        <v/>
      </c>
      <c r="AR285" t="str">
        <f t="shared" si="275"/>
        <v/>
      </c>
      <c r="AS285" t="str">
        <f t="shared" si="276"/>
        <v/>
      </c>
      <c r="AT285" t="str">
        <f t="shared" si="277"/>
        <v/>
      </c>
      <c r="AU285" t="str">
        <f t="shared" si="278"/>
        <v/>
      </c>
      <c r="AV285" t="str">
        <f t="shared" si="279"/>
        <v/>
      </c>
      <c r="AW285" t="str">
        <f t="shared" si="280"/>
        <v/>
      </c>
      <c r="AX285" t="str">
        <f t="shared" si="281"/>
        <v/>
      </c>
      <c r="AY285" t="str">
        <f t="shared" si="282"/>
        <v/>
      </c>
      <c r="AZ285" t="str">
        <f t="shared" si="283"/>
        <v/>
      </c>
      <c r="BA285" t="str">
        <f t="shared" si="284"/>
        <v/>
      </c>
      <c r="BB285" t="str">
        <f t="shared" si="285"/>
        <v/>
      </c>
      <c r="BC285" t="str">
        <f t="shared" si="286"/>
        <v/>
      </c>
      <c r="BD285" t="str">
        <f t="shared" si="287"/>
        <v/>
      </c>
      <c r="BE285" t="str">
        <f t="shared" si="288"/>
        <v>Nemzetközi pénzügyek (szv.) (216, Bp.-ről web)</v>
      </c>
      <c r="BF285" s="2">
        <v>919</v>
      </c>
      <c r="BG285" s="2">
        <v>4</v>
      </c>
      <c r="BH285" s="18">
        <f>VLOOKUP(BF285,segéd!$F$9:$G$41,2,FALSE)</f>
        <v>46284</v>
      </c>
      <c r="BI285" s="2" t="str">
        <f>VLOOKUP(BG285,segéd!$F$1:$G$7,2,FALSE)</f>
        <v>13.30-15.00</v>
      </c>
      <c r="BJ285" t="s">
        <v>198</v>
      </c>
      <c r="BK285" s="20" t="s">
        <v>41</v>
      </c>
      <c r="BL285" t="s">
        <v>192</v>
      </c>
      <c r="BM285" s="2">
        <v>214</v>
      </c>
      <c r="BN285" s="2">
        <v>216</v>
      </c>
      <c r="BO285" s="2" t="s">
        <v>118</v>
      </c>
      <c r="BP285" s="33" t="s">
        <v>668</v>
      </c>
      <c r="BQ285" s="2">
        <f t="shared" si="289"/>
        <v>20</v>
      </c>
      <c r="BR285" s="2">
        <f>IF(BM285="","",IFERROR(VLOOKUP(BJ285,segéd!T:U,2,FALSE),"x"))</f>
        <v>11</v>
      </c>
      <c r="BS285" s="2">
        <f>IF(BN285="","",IFERROR(VLOOKUP(BJ285,segéd!O:P,2,FALSE),"x"))</f>
        <v>9</v>
      </c>
      <c r="BU285" s="2"/>
      <c r="BV285" s="2"/>
      <c r="BX285" s="2"/>
      <c r="CG285" s="2">
        <v>3</v>
      </c>
      <c r="CH285" s="2">
        <v>3</v>
      </c>
      <c r="CI285" s="2">
        <v>3</v>
      </c>
      <c r="CZ285" s="2">
        <v>1</v>
      </c>
      <c r="DA285" s="2">
        <v>3</v>
      </c>
      <c r="DB285" s="2">
        <v>3</v>
      </c>
    </row>
    <row r="286" spans="1:116" ht="15" customHeight="1" x14ac:dyDescent="0.3">
      <c r="A286" t="str">
        <f t="shared" si="232"/>
        <v>2109194</v>
      </c>
      <c r="B286" t="str">
        <f t="shared" si="233"/>
        <v>Ökológiai gazdaságtan - Barócsi Zoltán (web) 7</v>
      </c>
      <c r="C286" t="str">
        <f t="shared" si="234"/>
        <v>9194</v>
      </c>
      <c r="D286" t="str">
        <f t="shared" si="235"/>
        <v xml:space="preserve">Ökológiai gazdaságtan - Barócsi Zoltán (web) </v>
      </c>
      <c r="E286" t="str">
        <f t="shared" si="236"/>
        <v>Barócsi Zoltán9194</v>
      </c>
      <c r="F286" t="str">
        <f t="shared" si="237"/>
        <v>Ökológiai gazdaságtan (Bp. 210, web)</v>
      </c>
      <c r="G286" t="str">
        <f t="shared" si="238"/>
        <v/>
      </c>
      <c r="H286" t="str">
        <f t="shared" si="239"/>
        <v/>
      </c>
      <c r="I286" t="str">
        <f t="shared" si="240"/>
        <v/>
      </c>
      <c r="J286" t="str">
        <f t="shared" si="241"/>
        <v/>
      </c>
      <c r="K286" t="str">
        <f t="shared" si="242"/>
        <v/>
      </c>
      <c r="L286" t="str">
        <f t="shared" si="243"/>
        <v>9194</v>
      </c>
      <c r="M286" t="str">
        <f t="shared" si="244"/>
        <v/>
      </c>
      <c r="N286" t="str">
        <f t="shared" si="245"/>
        <v/>
      </c>
      <c r="O286" t="str">
        <f t="shared" si="246"/>
        <v/>
      </c>
      <c r="P286" t="str">
        <f t="shared" si="247"/>
        <v/>
      </c>
      <c r="Q286" t="str">
        <f t="shared" si="248"/>
        <v/>
      </c>
      <c r="R286" t="str">
        <f t="shared" si="249"/>
        <v/>
      </c>
      <c r="S286" t="str">
        <f t="shared" si="250"/>
        <v/>
      </c>
      <c r="T286" t="str">
        <f t="shared" si="251"/>
        <v/>
      </c>
      <c r="U286" t="str">
        <f t="shared" si="252"/>
        <v/>
      </c>
      <c r="V286" t="str">
        <f t="shared" si="253"/>
        <v/>
      </c>
      <c r="W286" t="str">
        <f t="shared" si="254"/>
        <v/>
      </c>
      <c r="X286" t="str">
        <f t="shared" si="255"/>
        <v/>
      </c>
      <c r="Y286" t="str">
        <f t="shared" si="256"/>
        <v/>
      </c>
      <c r="Z286" t="str">
        <f t="shared" si="257"/>
        <v/>
      </c>
      <c r="AA286" t="str">
        <f t="shared" si="258"/>
        <v>Ökológiai gazdaságtan (210, web)</v>
      </c>
      <c r="AB286" t="str">
        <f t="shared" si="259"/>
        <v/>
      </c>
      <c r="AC286" t="str">
        <f t="shared" si="260"/>
        <v/>
      </c>
      <c r="AD286" t="str">
        <f t="shared" si="261"/>
        <v/>
      </c>
      <c r="AE286" t="str">
        <f t="shared" si="262"/>
        <v/>
      </c>
      <c r="AF286" t="str">
        <f t="shared" si="263"/>
        <v/>
      </c>
      <c r="AG286" t="str">
        <f t="shared" si="264"/>
        <v/>
      </c>
      <c r="AH286" t="str">
        <f t="shared" si="265"/>
        <v/>
      </c>
      <c r="AI286" t="str">
        <f t="shared" si="266"/>
        <v/>
      </c>
      <c r="AJ286" t="str">
        <f t="shared" si="267"/>
        <v/>
      </c>
      <c r="AK286" t="str">
        <f t="shared" si="268"/>
        <v/>
      </c>
      <c r="AL286" t="str">
        <f t="shared" si="269"/>
        <v/>
      </c>
      <c r="AM286" t="str">
        <f t="shared" si="270"/>
        <v/>
      </c>
      <c r="AN286" t="str">
        <f t="shared" si="271"/>
        <v/>
      </c>
      <c r="AO286" t="str">
        <f t="shared" si="272"/>
        <v/>
      </c>
      <c r="AP286" t="str">
        <f t="shared" si="273"/>
        <v/>
      </c>
      <c r="AQ286" t="str">
        <f t="shared" si="274"/>
        <v/>
      </c>
      <c r="AR286" t="str">
        <f t="shared" si="275"/>
        <v/>
      </c>
      <c r="AS286" t="str">
        <f t="shared" si="276"/>
        <v/>
      </c>
      <c r="AT286" t="str">
        <f t="shared" si="277"/>
        <v/>
      </c>
      <c r="AU286" t="str">
        <f t="shared" si="278"/>
        <v/>
      </c>
      <c r="AV286" t="str">
        <f t="shared" si="279"/>
        <v/>
      </c>
      <c r="AW286" t="str">
        <f t="shared" si="280"/>
        <v/>
      </c>
      <c r="AX286" t="str">
        <f t="shared" si="281"/>
        <v/>
      </c>
      <c r="AY286" t="str">
        <f t="shared" si="282"/>
        <v/>
      </c>
      <c r="AZ286" t="str">
        <f t="shared" si="283"/>
        <v/>
      </c>
      <c r="BA286" t="str">
        <f t="shared" si="284"/>
        <v/>
      </c>
      <c r="BB286" t="str">
        <f t="shared" si="285"/>
        <v/>
      </c>
      <c r="BC286" t="str">
        <f t="shared" si="286"/>
        <v/>
      </c>
      <c r="BD286" t="str">
        <f t="shared" si="287"/>
        <v/>
      </c>
      <c r="BE286" t="str">
        <f t="shared" si="288"/>
        <v>Ökológiai gazdaságtan (, web)</v>
      </c>
      <c r="BF286" s="2">
        <v>919</v>
      </c>
      <c r="BG286" s="2">
        <v>4</v>
      </c>
      <c r="BH286" s="18">
        <f>VLOOKUP(BF286,segéd!$F$9:$G$41,2,FALSE)</f>
        <v>46284</v>
      </c>
      <c r="BI286" s="2" t="str">
        <f>VLOOKUP(BG286,segéd!$F$1:$G$7,2,FALSE)</f>
        <v>13.30-15.00</v>
      </c>
      <c r="BJ286" t="s">
        <v>391</v>
      </c>
      <c r="BK286" s="20" t="s">
        <v>35</v>
      </c>
      <c r="BL286" t="s">
        <v>206</v>
      </c>
      <c r="BM286" s="2">
        <v>210</v>
      </c>
      <c r="BO286" s="2" t="s">
        <v>117</v>
      </c>
      <c r="BP286" s="33" t="s">
        <v>669</v>
      </c>
      <c r="BQ286" s="2">
        <f t="shared" si="289"/>
        <v>7</v>
      </c>
      <c r="BR286" s="2">
        <f>IF(BM286="","",IFERROR(VLOOKUP(BJ286,segéd!T:U,2,FALSE),"x"))</f>
        <v>7</v>
      </c>
      <c r="BS286" s="2" t="str">
        <f>IF(BN286="","",IFERROR(VLOOKUP(BJ286,segéd!O:P,2,FALSE),"x"))</f>
        <v/>
      </c>
      <c r="BT286" s="2"/>
      <c r="BU286" s="2"/>
      <c r="BV286" s="2"/>
      <c r="BX286" s="2"/>
      <c r="BY286" s="2">
        <v>6</v>
      </c>
      <c r="CQ286" s="2"/>
      <c r="CR286" s="2"/>
    </row>
    <row r="287" spans="1:116" ht="15" customHeight="1" x14ac:dyDescent="0.3">
      <c r="A287" t="str">
        <f t="shared" si="232"/>
        <v>9194</v>
      </c>
      <c r="B287" t="str">
        <f t="shared" si="233"/>
        <v xml:space="preserve">Statisztika II. - Brunner Zsuzsanna (web) </v>
      </c>
      <c r="C287" t="str">
        <f t="shared" si="234"/>
        <v>2149194</v>
      </c>
      <c r="D287" t="str">
        <f t="shared" si="235"/>
        <v>Statisztika II. - Brunner Zsuzsanna (web) 41</v>
      </c>
      <c r="E287" t="str">
        <f t="shared" si="236"/>
        <v>Brunner Zsuzsanna9194</v>
      </c>
      <c r="F287" t="str">
        <f t="shared" si="237"/>
        <v>Statisztika II. (Tb. 214, web)</v>
      </c>
      <c r="G287" t="str">
        <f t="shared" si="238"/>
        <v/>
      </c>
      <c r="H287" t="str">
        <f t="shared" si="239"/>
        <v/>
      </c>
      <c r="I287" t="str">
        <f t="shared" si="240"/>
        <v/>
      </c>
      <c r="J287" t="str">
        <f t="shared" si="241"/>
        <v/>
      </c>
      <c r="K287" t="str">
        <f t="shared" si="242"/>
        <v/>
      </c>
      <c r="L287" t="str">
        <f t="shared" si="243"/>
        <v/>
      </c>
      <c r="M287" t="str">
        <f t="shared" si="244"/>
        <v/>
      </c>
      <c r="N287" t="str">
        <f t="shared" si="245"/>
        <v/>
      </c>
      <c r="O287" t="str">
        <f t="shared" si="246"/>
        <v/>
      </c>
      <c r="P287" t="str">
        <f t="shared" si="247"/>
        <v/>
      </c>
      <c r="Q287" t="str">
        <f t="shared" si="248"/>
        <v/>
      </c>
      <c r="R287" t="str">
        <f t="shared" si="249"/>
        <v/>
      </c>
      <c r="S287" t="str">
        <f t="shared" si="250"/>
        <v/>
      </c>
      <c r="T287" t="str">
        <f t="shared" si="251"/>
        <v/>
      </c>
      <c r="U287" t="str">
        <f t="shared" si="252"/>
        <v/>
      </c>
      <c r="V287" t="str">
        <f t="shared" si="253"/>
        <v/>
      </c>
      <c r="W287" t="str">
        <f t="shared" si="254"/>
        <v/>
      </c>
      <c r="X287" t="str">
        <f t="shared" si="255"/>
        <v/>
      </c>
      <c r="Y287" t="str">
        <f t="shared" si="256"/>
        <v/>
      </c>
      <c r="Z287" t="str">
        <f t="shared" si="257"/>
        <v/>
      </c>
      <c r="AA287" t="str">
        <f t="shared" si="258"/>
        <v>Statisztika II. (, web)</v>
      </c>
      <c r="AB287" t="str">
        <f t="shared" si="259"/>
        <v/>
      </c>
      <c r="AC287" t="str">
        <f t="shared" si="260"/>
        <v/>
      </c>
      <c r="AD287" t="str">
        <f t="shared" si="261"/>
        <v/>
      </c>
      <c r="AE287" t="str">
        <f t="shared" si="262"/>
        <v/>
      </c>
      <c r="AF287" t="str">
        <f t="shared" si="263"/>
        <v/>
      </c>
      <c r="AG287" t="str">
        <f t="shared" si="264"/>
        <v/>
      </c>
      <c r="AH287" t="str">
        <f t="shared" si="265"/>
        <v>9194</v>
      </c>
      <c r="AI287" t="str">
        <f t="shared" si="266"/>
        <v>9194</v>
      </c>
      <c r="AJ287" t="str">
        <f t="shared" si="267"/>
        <v/>
      </c>
      <c r="AK287" t="str">
        <f t="shared" si="268"/>
        <v/>
      </c>
      <c r="AL287" t="str">
        <f t="shared" si="269"/>
        <v/>
      </c>
      <c r="AM287" t="str">
        <f t="shared" si="270"/>
        <v/>
      </c>
      <c r="AN287" t="str">
        <f t="shared" si="271"/>
        <v/>
      </c>
      <c r="AO287" t="str">
        <f t="shared" si="272"/>
        <v/>
      </c>
      <c r="AP287" t="str">
        <f t="shared" si="273"/>
        <v/>
      </c>
      <c r="AQ287" t="str">
        <f t="shared" si="274"/>
        <v/>
      </c>
      <c r="AR287" t="str">
        <f t="shared" si="275"/>
        <v/>
      </c>
      <c r="AS287" t="str">
        <f t="shared" si="276"/>
        <v/>
      </c>
      <c r="AT287" t="str">
        <f t="shared" si="277"/>
        <v/>
      </c>
      <c r="AU287" t="str">
        <f t="shared" si="278"/>
        <v/>
      </c>
      <c r="AV287" t="str">
        <f t="shared" si="279"/>
        <v/>
      </c>
      <c r="AW287" t="str">
        <f t="shared" si="280"/>
        <v/>
      </c>
      <c r="AX287" t="str">
        <f t="shared" si="281"/>
        <v/>
      </c>
      <c r="AY287" t="str">
        <f t="shared" si="282"/>
        <v/>
      </c>
      <c r="AZ287" t="str">
        <f t="shared" si="283"/>
        <v/>
      </c>
      <c r="BA287" t="str">
        <f t="shared" si="284"/>
        <v/>
      </c>
      <c r="BB287" t="str">
        <f t="shared" si="285"/>
        <v/>
      </c>
      <c r="BC287" t="str">
        <f t="shared" si="286"/>
        <v/>
      </c>
      <c r="BD287" t="str">
        <f t="shared" si="287"/>
        <v/>
      </c>
      <c r="BE287" t="str">
        <f t="shared" si="288"/>
        <v>Statisztika II. (214, web)</v>
      </c>
      <c r="BF287" s="2">
        <v>919</v>
      </c>
      <c r="BG287" s="2">
        <v>4</v>
      </c>
      <c r="BH287" s="18">
        <f>VLOOKUP(BF287,segéd!$F$9:$G$41,2,FALSE)</f>
        <v>46284</v>
      </c>
      <c r="BI287" s="2" t="str">
        <f>VLOOKUP(BG287,segéd!$F$1:$G$7,2,FALSE)</f>
        <v>13.30-15.00</v>
      </c>
      <c r="BJ287" t="s">
        <v>31</v>
      </c>
      <c r="BK287" s="20" t="s">
        <v>27</v>
      </c>
      <c r="BL287" t="s">
        <v>191</v>
      </c>
      <c r="BM287" s="2"/>
      <c r="BN287" s="2">
        <v>214</v>
      </c>
      <c r="BO287" s="2" t="s">
        <v>117</v>
      </c>
      <c r="BP287" s="33" t="s">
        <v>593</v>
      </c>
      <c r="BQ287" s="2">
        <f t="shared" si="289"/>
        <v>41</v>
      </c>
      <c r="BR287" s="2" t="str">
        <f>IF(BM287="","",IFERROR(VLOOKUP(BJ287,segéd!T:U,2,FALSE),"x"))</f>
        <v/>
      </c>
      <c r="BS287" s="2">
        <f>IF(BN287="","",IFERROR(VLOOKUP(BJ287,segéd!O:P,2,FALSE),"x"))</f>
        <v>41</v>
      </c>
      <c r="BT287" s="2"/>
      <c r="BU287" s="2"/>
      <c r="BV287" s="2"/>
      <c r="BX287" s="2"/>
      <c r="CQ287" s="2"/>
      <c r="CR287" s="2"/>
      <c r="CT287" s="2">
        <v>31</v>
      </c>
      <c r="CU287" s="2">
        <v>25</v>
      </c>
    </row>
    <row r="288" spans="1:116" ht="15" customHeight="1" x14ac:dyDescent="0.3">
      <c r="A288" t="str">
        <f t="shared" si="232"/>
        <v>2089194</v>
      </c>
      <c r="B288" t="str">
        <f t="shared" si="233"/>
        <v>Számvitel I. - Péter Sára (web) 44</v>
      </c>
      <c r="C288" t="str">
        <f t="shared" si="234"/>
        <v>9194</v>
      </c>
      <c r="D288" t="str">
        <f t="shared" si="235"/>
        <v xml:space="preserve">Számvitel I. - Péter Sára (web) </v>
      </c>
      <c r="E288" t="str">
        <f t="shared" si="236"/>
        <v>Péter Sára9194</v>
      </c>
      <c r="F288" t="str">
        <f t="shared" si="237"/>
        <v>Számvitel I. (Bp. 208, web)</v>
      </c>
      <c r="G288" t="str">
        <f t="shared" si="238"/>
        <v/>
      </c>
      <c r="H288" t="str">
        <f t="shared" si="239"/>
        <v/>
      </c>
      <c r="I288" t="str">
        <f t="shared" si="240"/>
        <v/>
      </c>
      <c r="J288" t="str">
        <f t="shared" si="241"/>
        <v/>
      </c>
      <c r="K288" t="str">
        <f t="shared" si="242"/>
        <v/>
      </c>
      <c r="L288" t="str">
        <f t="shared" si="243"/>
        <v/>
      </c>
      <c r="M288" t="str">
        <f t="shared" si="244"/>
        <v>9194</v>
      </c>
      <c r="N288" t="str">
        <f t="shared" si="245"/>
        <v>9194</v>
      </c>
      <c r="O288" t="str">
        <f t="shared" si="246"/>
        <v>9194</v>
      </c>
      <c r="P288" t="str">
        <f t="shared" si="247"/>
        <v/>
      </c>
      <c r="Q288" t="str">
        <f t="shared" si="248"/>
        <v/>
      </c>
      <c r="R288" t="str">
        <f t="shared" si="249"/>
        <v/>
      </c>
      <c r="S288" t="str">
        <f t="shared" si="250"/>
        <v/>
      </c>
      <c r="T288" t="str">
        <f t="shared" si="251"/>
        <v/>
      </c>
      <c r="U288" t="str">
        <f t="shared" si="252"/>
        <v/>
      </c>
      <c r="V288" t="str">
        <f t="shared" si="253"/>
        <v/>
      </c>
      <c r="W288" t="str">
        <f t="shared" si="254"/>
        <v/>
      </c>
      <c r="X288" t="str">
        <f t="shared" si="255"/>
        <v/>
      </c>
      <c r="Y288" t="str">
        <f t="shared" si="256"/>
        <v/>
      </c>
      <c r="Z288" t="str">
        <f t="shared" si="257"/>
        <v/>
      </c>
      <c r="AA288" t="str">
        <f t="shared" si="258"/>
        <v>Számvitel I. (208, web)</v>
      </c>
      <c r="AB288" t="str">
        <f t="shared" si="259"/>
        <v/>
      </c>
      <c r="AC288" t="str">
        <f t="shared" si="260"/>
        <v/>
      </c>
      <c r="AD288" t="str">
        <f t="shared" si="261"/>
        <v/>
      </c>
      <c r="AE288" t="str">
        <f t="shared" si="262"/>
        <v/>
      </c>
      <c r="AF288" t="str">
        <f t="shared" si="263"/>
        <v/>
      </c>
      <c r="AG288" t="str">
        <f t="shared" si="264"/>
        <v/>
      </c>
      <c r="AH288" t="str">
        <f t="shared" si="265"/>
        <v/>
      </c>
      <c r="AI288" t="str">
        <f t="shared" si="266"/>
        <v/>
      </c>
      <c r="AJ288" t="str">
        <f t="shared" si="267"/>
        <v/>
      </c>
      <c r="AK288" t="str">
        <f t="shared" si="268"/>
        <v/>
      </c>
      <c r="AL288" t="str">
        <f t="shared" si="269"/>
        <v/>
      </c>
      <c r="AM288" t="str">
        <f t="shared" si="270"/>
        <v/>
      </c>
      <c r="AN288" t="str">
        <f t="shared" si="271"/>
        <v/>
      </c>
      <c r="AO288" t="str">
        <f t="shared" si="272"/>
        <v/>
      </c>
      <c r="AP288" t="str">
        <f t="shared" si="273"/>
        <v/>
      </c>
      <c r="AQ288" t="str">
        <f t="shared" si="274"/>
        <v/>
      </c>
      <c r="AR288" t="str">
        <f t="shared" si="275"/>
        <v/>
      </c>
      <c r="AS288" t="str">
        <f t="shared" si="276"/>
        <v/>
      </c>
      <c r="AT288" t="str">
        <f t="shared" si="277"/>
        <v/>
      </c>
      <c r="AU288" t="str">
        <f t="shared" si="278"/>
        <v/>
      </c>
      <c r="AV288" t="str">
        <f t="shared" si="279"/>
        <v/>
      </c>
      <c r="AW288" t="str">
        <f t="shared" si="280"/>
        <v/>
      </c>
      <c r="AX288" t="str">
        <f t="shared" si="281"/>
        <v/>
      </c>
      <c r="AY288" t="str">
        <f t="shared" si="282"/>
        <v/>
      </c>
      <c r="AZ288" t="str">
        <f t="shared" si="283"/>
        <v/>
      </c>
      <c r="BA288" t="str">
        <f t="shared" si="284"/>
        <v/>
      </c>
      <c r="BB288" t="str">
        <f t="shared" si="285"/>
        <v/>
      </c>
      <c r="BC288" t="str">
        <f t="shared" si="286"/>
        <v/>
      </c>
      <c r="BD288" t="str">
        <f t="shared" si="287"/>
        <v/>
      </c>
      <c r="BE288" t="str">
        <f t="shared" si="288"/>
        <v>Számvitel I. (, web)</v>
      </c>
      <c r="BF288" s="2">
        <v>919</v>
      </c>
      <c r="BG288" s="2">
        <v>4</v>
      </c>
      <c r="BH288" s="18">
        <f>VLOOKUP(BF288,segéd!$F$9:$G$41,2,FALSE)</f>
        <v>46284</v>
      </c>
      <c r="BI288" s="2" t="str">
        <f>VLOOKUP(BG288,segéd!$F$1:$G$7,2,FALSE)</f>
        <v>13.30-15.00</v>
      </c>
      <c r="BJ288" t="s">
        <v>92</v>
      </c>
      <c r="BK288" s="20" t="s">
        <v>305</v>
      </c>
      <c r="BL288" t="s">
        <v>194</v>
      </c>
      <c r="BM288" s="2">
        <v>208</v>
      </c>
      <c r="BO288" s="2" t="s">
        <v>117</v>
      </c>
      <c r="BP288" s="33" t="s">
        <v>732</v>
      </c>
      <c r="BQ288" s="2">
        <f t="shared" si="289"/>
        <v>44</v>
      </c>
      <c r="BR288" s="2">
        <f>IF(BM288="","",IFERROR(VLOOKUP(BJ288,segéd!T:U,2,FALSE),"x"))</f>
        <v>44</v>
      </c>
      <c r="BS288" s="2" t="str">
        <f>IF(BN288="","",IFERROR(VLOOKUP(BJ288,segéd!O:P,2,FALSE),"x"))</f>
        <v/>
      </c>
      <c r="BT288" s="2"/>
      <c r="BU288" s="2"/>
      <c r="BV288" s="2"/>
      <c r="BX288" s="2"/>
      <c r="BZ288" s="2">
        <v>15</v>
      </c>
      <c r="CA288" s="2">
        <v>37</v>
      </c>
      <c r="CB288" s="2">
        <v>8</v>
      </c>
      <c r="CQ288" s="2"/>
      <c r="CR288" s="2"/>
    </row>
    <row r="289" spans="1:120" ht="15" customHeight="1" x14ac:dyDescent="0.3">
      <c r="A289" t="str">
        <f t="shared" si="232"/>
        <v>2019194</v>
      </c>
      <c r="B289" t="str">
        <f t="shared" si="233"/>
        <v>Vállalati gazdaságtan - Kárpáti-Daróczi Judit (web) 113</v>
      </c>
      <c r="C289" t="str">
        <f t="shared" si="234"/>
        <v>9194</v>
      </c>
      <c r="D289" t="str">
        <f t="shared" si="235"/>
        <v xml:space="preserve">Vállalati gazdaságtan - Kárpáti-Daróczi Judit (web) </v>
      </c>
      <c r="E289" t="str">
        <f t="shared" si="236"/>
        <v>Kárpáti-Daróczi Judit9194</v>
      </c>
      <c r="F289" t="str">
        <f t="shared" si="237"/>
        <v>Vállalati gazdaságtan (Bp. 201, web)</v>
      </c>
      <c r="G289" t="str">
        <f t="shared" si="238"/>
        <v>9194</v>
      </c>
      <c r="H289" t="str">
        <f t="shared" si="239"/>
        <v>9194</v>
      </c>
      <c r="I289" t="str">
        <f t="shared" si="240"/>
        <v>9194</v>
      </c>
      <c r="J289" t="str">
        <f t="shared" si="241"/>
        <v/>
      </c>
      <c r="K289" t="str">
        <f t="shared" si="242"/>
        <v/>
      </c>
      <c r="L289" t="str">
        <f t="shared" si="243"/>
        <v/>
      </c>
      <c r="M289" t="str">
        <f t="shared" si="244"/>
        <v/>
      </c>
      <c r="N289" t="str">
        <f t="shared" si="245"/>
        <v/>
      </c>
      <c r="O289" t="str">
        <f t="shared" si="246"/>
        <v/>
      </c>
      <c r="P289" t="str">
        <f t="shared" si="247"/>
        <v/>
      </c>
      <c r="Q289" t="str">
        <f t="shared" si="248"/>
        <v/>
      </c>
      <c r="R289" t="str">
        <f t="shared" si="249"/>
        <v/>
      </c>
      <c r="S289" t="str">
        <f t="shared" si="250"/>
        <v/>
      </c>
      <c r="T289" t="str">
        <f t="shared" si="251"/>
        <v/>
      </c>
      <c r="U289" t="str">
        <f t="shared" si="252"/>
        <v/>
      </c>
      <c r="V289" t="str">
        <f t="shared" si="253"/>
        <v/>
      </c>
      <c r="W289" t="str">
        <f t="shared" si="254"/>
        <v/>
      </c>
      <c r="X289" t="str">
        <f t="shared" si="255"/>
        <v/>
      </c>
      <c r="Y289" t="str">
        <f t="shared" si="256"/>
        <v/>
      </c>
      <c r="Z289" t="str">
        <f t="shared" si="257"/>
        <v/>
      </c>
      <c r="AA289" t="str">
        <f t="shared" si="258"/>
        <v>Vállalati gazdaságtan (201, web)</v>
      </c>
      <c r="AB289" t="str">
        <f t="shared" si="259"/>
        <v/>
      </c>
      <c r="AC289" t="str">
        <f t="shared" si="260"/>
        <v/>
      </c>
      <c r="AD289" t="str">
        <f t="shared" si="261"/>
        <v/>
      </c>
      <c r="AE289" t="str">
        <f t="shared" si="262"/>
        <v/>
      </c>
      <c r="AF289" t="str">
        <f t="shared" si="263"/>
        <v/>
      </c>
      <c r="AG289" t="str">
        <f t="shared" si="264"/>
        <v/>
      </c>
      <c r="AH289" t="str">
        <f t="shared" si="265"/>
        <v/>
      </c>
      <c r="AI289" t="str">
        <f t="shared" si="266"/>
        <v/>
      </c>
      <c r="AJ289" t="str">
        <f t="shared" si="267"/>
        <v/>
      </c>
      <c r="AK289" t="str">
        <f t="shared" si="268"/>
        <v/>
      </c>
      <c r="AL289" t="str">
        <f t="shared" si="269"/>
        <v/>
      </c>
      <c r="AM289" t="str">
        <f t="shared" si="270"/>
        <v/>
      </c>
      <c r="AN289" t="str">
        <f t="shared" si="271"/>
        <v/>
      </c>
      <c r="AO289" t="str">
        <f t="shared" si="272"/>
        <v/>
      </c>
      <c r="AP289" t="str">
        <f t="shared" si="273"/>
        <v/>
      </c>
      <c r="AQ289" t="str">
        <f t="shared" si="274"/>
        <v/>
      </c>
      <c r="AR289" t="str">
        <f t="shared" si="275"/>
        <v/>
      </c>
      <c r="AS289" t="str">
        <f t="shared" si="276"/>
        <v/>
      </c>
      <c r="AT289" t="str">
        <f t="shared" si="277"/>
        <v/>
      </c>
      <c r="AU289" t="str">
        <f t="shared" si="278"/>
        <v/>
      </c>
      <c r="AV289" t="str">
        <f t="shared" si="279"/>
        <v/>
      </c>
      <c r="AW289" t="str">
        <f t="shared" si="280"/>
        <v/>
      </c>
      <c r="AX289" t="str">
        <f t="shared" si="281"/>
        <v/>
      </c>
      <c r="AY289" t="str">
        <f t="shared" si="282"/>
        <v/>
      </c>
      <c r="AZ289" t="str">
        <f t="shared" si="283"/>
        <v/>
      </c>
      <c r="BA289" t="str">
        <f t="shared" si="284"/>
        <v/>
      </c>
      <c r="BB289" t="str">
        <f t="shared" si="285"/>
        <v/>
      </c>
      <c r="BC289" t="str">
        <f t="shared" si="286"/>
        <v/>
      </c>
      <c r="BD289" t="str">
        <f t="shared" si="287"/>
        <v/>
      </c>
      <c r="BE289" t="str">
        <f t="shared" si="288"/>
        <v>Vállalati gazdaságtan (, web)</v>
      </c>
      <c r="BF289" s="2">
        <v>919</v>
      </c>
      <c r="BG289" s="2">
        <v>4</v>
      </c>
      <c r="BH289" s="18">
        <f>VLOOKUP(BF289,segéd!$F$9:$G$41,2,FALSE)</f>
        <v>46284</v>
      </c>
      <c r="BI289" s="2" t="str">
        <f>VLOOKUP(BG289,segéd!$F$1:$G$7,2,FALSE)</f>
        <v>13.30-15.00</v>
      </c>
      <c r="BJ289" t="s">
        <v>83</v>
      </c>
      <c r="BK289" s="20" t="s">
        <v>280</v>
      </c>
      <c r="BL289" t="s">
        <v>425</v>
      </c>
      <c r="BM289" s="2">
        <v>201</v>
      </c>
      <c r="BO289" s="2" t="s">
        <v>117</v>
      </c>
      <c r="BP289" s="33" t="s">
        <v>739</v>
      </c>
      <c r="BQ289" s="2">
        <f t="shared" si="289"/>
        <v>113</v>
      </c>
      <c r="BR289" s="2">
        <f>IF(BM289="","",IFERROR(VLOOKUP(BJ289,segéd!T:U,2,FALSE),"x"))</f>
        <v>113</v>
      </c>
      <c r="BS289" s="2" t="str">
        <f>IF(BN289="","",IFERROR(VLOOKUP(BJ289,segéd!O:P,2,FALSE),"x"))</f>
        <v/>
      </c>
      <c r="BT289" s="2">
        <v>67</v>
      </c>
      <c r="BU289" s="2">
        <v>18</v>
      </c>
      <c r="BV289" s="2">
        <v>9</v>
      </c>
      <c r="BX289" s="2"/>
      <c r="CQ289" s="2"/>
      <c r="CR289" s="2"/>
    </row>
    <row r="290" spans="1:120" ht="15" customHeight="1" x14ac:dyDescent="0.3">
      <c r="A290" t="str">
        <f t="shared" si="232"/>
        <v>2099194</v>
      </c>
      <c r="B290" t="str">
        <f t="shared" si="233"/>
        <v>Viselkedéskultúra és protokoll (szv.) - Gondos Borbála (Bp.-ről web) 22</v>
      </c>
      <c r="C290" t="str">
        <f t="shared" si="234"/>
        <v>2159194</v>
      </c>
      <c r="D290" t="str">
        <f t="shared" si="235"/>
        <v>Viselkedéskultúra és protokoll (szv.) - Gondos Borbála (Bp.-ről web) 55</v>
      </c>
      <c r="E290" t="str">
        <f t="shared" si="236"/>
        <v>Gondos Borbála9194</v>
      </c>
      <c r="F290" t="str">
        <f t="shared" si="237"/>
        <v>Viselkedéskultúra és protokoll (szv.) (Bp. 209, Bp.-ről web)</v>
      </c>
      <c r="G290" t="str">
        <f t="shared" si="238"/>
        <v/>
      </c>
      <c r="H290" t="str">
        <f t="shared" si="239"/>
        <v/>
      </c>
      <c r="I290" t="str">
        <f t="shared" si="240"/>
        <v/>
      </c>
      <c r="J290" t="str">
        <f t="shared" si="241"/>
        <v/>
      </c>
      <c r="K290" t="str">
        <f t="shared" si="242"/>
        <v/>
      </c>
      <c r="L290" t="str">
        <f t="shared" si="243"/>
        <v/>
      </c>
      <c r="M290" t="str">
        <f t="shared" si="244"/>
        <v/>
      </c>
      <c r="N290" t="str">
        <f t="shared" si="245"/>
        <v/>
      </c>
      <c r="O290" t="str">
        <f t="shared" si="246"/>
        <v/>
      </c>
      <c r="P290" t="str">
        <f t="shared" si="247"/>
        <v/>
      </c>
      <c r="Q290" t="str">
        <f t="shared" si="248"/>
        <v/>
      </c>
      <c r="R290" t="str">
        <f t="shared" si="249"/>
        <v/>
      </c>
      <c r="S290" t="str">
        <f t="shared" si="250"/>
        <v/>
      </c>
      <c r="T290" t="str">
        <f t="shared" si="251"/>
        <v>9194</v>
      </c>
      <c r="U290" t="str">
        <f t="shared" si="252"/>
        <v>9194</v>
      </c>
      <c r="V290" t="str">
        <f t="shared" si="253"/>
        <v>9194</v>
      </c>
      <c r="W290" t="str">
        <f t="shared" si="254"/>
        <v>9194</v>
      </c>
      <c r="X290" t="str">
        <f t="shared" si="255"/>
        <v>9194</v>
      </c>
      <c r="Y290" t="str">
        <f t="shared" si="256"/>
        <v>9194</v>
      </c>
      <c r="Z290" t="str">
        <f t="shared" si="257"/>
        <v>9194</v>
      </c>
      <c r="AA290" t="str">
        <f t="shared" si="258"/>
        <v>Viselkedéskultúra és protokoll (szv.) (209, Bp.-ről web)</v>
      </c>
      <c r="AB290" t="str">
        <f t="shared" si="259"/>
        <v/>
      </c>
      <c r="AC290" t="str">
        <f t="shared" si="260"/>
        <v/>
      </c>
      <c r="AD290" t="str">
        <f t="shared" si="261"/>
        <v/>
      </c>
      <c r="AE290" t="str">
        <f t="shared" si="262"/>
        <v/>
      </c>
      <c r="AF290" t="str">
        <f t="shared" si="263"/>
        <v/>
      </c>
      <c r="AG290" t="str">
        <f t="shared" si="264"/>
        <v/>
      </c>
      <c r="AH290" t="str">
        <f t="shared" si="265"/>
        <v/>
      </c>
      <c r="AI290" t="str">
        <f t="shared" si="266"/>
        <v/>
      </c>
      <c r="AJ290" t="str">
        <f t="shared" si="267"/>
        <v/>
      </c>
      <c r="AK290" t="str">
        <f t="shared" si="268"/>
        <v/>
      </c>
      <c r="AL290" t="str">
        <f t="shared" si="269"/>
        <v/>
      </c>
      <c r="AM290" t="str">
        <f t="shared" si="270"/>
        <v/>
      </c>
      <c r="AN290" t="str">
        <f t="shared" si="271"/>
        <v>9194</v>
      </c>
      <c r="AO290" t="str">
        <f t="shared" si="272"/>
        <v>9194</v>
      </c>
      <c r="AP290" t="str">
        <f t="shared" si="273"/>
        <v>9194</v>
      </c>
      <c r="AQ290" t="str">
        <f t="shared" si="274"/>
        <v>9194</v>
      </c>
      <c r="AR290" t="str">
        <f t="shared" si="275"/>
        <v>9194</v>
      </c>
      <c r="AS290" t="str">
        <f t="shared" si="276"/>
        <v>9194</v>
      </c>
      <c r="AT290" t="str">
        <f t="shared" si="277"/>
        <v/>
      </c>
      <c r="AU290" t="str">
        <f t="shared" si="278"/>
        <v/>
      </c>
      <c r="AV290" t="str">
        <f t="shared" si="279"/>
        <v/>
      </c>
      <c r="AW290" t="str">
        <f t="shared" si="280"/>
        <v/>
      </c>
      <c r="AX290" t="str">
        <f t="shared" si="281"/>
        <v/>
      </c>
      <c r="AY290" t="str">
        <f t="shared" si="282"/>
        <v>9194</v>
      </c>
      <c r="AZ290" t="str">
        <f t="shared" si="283"/>
        <v>9194</v>
      </c>
      <c r="BA290" t="str">
        <f t="shared" si="284"/>
        <v>9194</v>
      </c>
      <c r="BB290" t="str">
        <f t="shared" si="285"/>
        <v>9194</v>
      </c>
      <c r="BC290" t="str">
        <f t="shared" si="286"/>
        <v>9194</v>
      </c>
      <c r="BD290" t="str">
        <f t="shared" si="287"/>
        <v>9194</v>
      </c>
      <c r="BE290" t="str">
        <f t="shared" si="288"/>
        <v>Viselkedéskultúra és protokoll (szv.) (215, Bp.-ről web)</v>
      </c>
      <c r="BF290" s="2">
        <v>919</v>
      </c>
      <c r="BG290" s="2">
        <v>4</v>
      </c>
      <c r="BH290" s="18">
        <f>VLOOKUP(BF290,segéd!$F$9:$G$41,2,FALSE)</f>
        <v>46284</v>
      </c>
      <c r="BI290" s="2" t="str">
        <f>VLOOKUP(BG290,segéd!$F$1:$G$7,2,FALSE)</f>
        <v>13.30-15.00</v>
      </c>
      <c r="BJ290" t="s">
        <v>414</v>
      </c>
      <c r="BK290" s="20" t="s">
        <v>40</v>
      </c>
      <c r="BL290" t="s">
        <v>192</v>
      </c>
      <c r="BM290" s="2">
        <v>209</v>
      </c>
      <c r="BN290" s="2">
        <v>215</v>
      </c>
      <c r="BO290" s="2" t="s">
        <v>118</v>
      </c>
      <c r="BP290" s="33" t="s">
        <v>670</v>
      </c>
      <c r="BQ290" s="2">
        <f t="shared" si="289"/>
        <v>77</v>
      </c>
      <c r="BR290" s="2">
        <f>IF(BM290="","",IFERROR(VLOOKUP(BJ290,segéd!T:U,2,FALSE),"x"))</f>
        <v>22</v>
      </c>
      <c r="BS290" s="2">
        <f>IF(BN290="","",IFERROR(VLOOKUP(BJ290,segéd!O:P,2,FALSE),"x"))</f>
        <v>55</v>
      </c>
      <c r="BU290" s="2"/>
      <c r="BV290" s="2"/>
      <c r="BX290" s="2"/>
      <c r="CG290" s="2">
        <v>3</v>
      </c>
      <c r="CH290" s="2">
        <v>3</v>
      </c>
      <c r="CI290" s="2">
        <v>4</v>
      </c>
      <c r="CJ290" s="2">
        <v>3</v>
      </c>
      <c r="CK290" s="2">
        <v>6</v>
      </c>
      <c r="CL290" s="2">
        <v>1</v>
      </c>
      <c r="CM290" s="2">
        <v>6</v>
      </c>
      <c r="CZ290" s="2">
        <v>2</v>
      </c>
      <c r="DA290" s="2">
        <v>4</v>
      </c>
      <c r="DB290" s="2">
        <v>5</v>
      </c>
      <c r="DC290" s="2">
        <v>1</v>
      </c>
      <c r="DD290" s="2">
        <v>1</v>
      </c>
      <c r="DE290" s="2">
        <v>3</v>
      </c>
      <c r="DK290" s="2">
        <v>9</v>
      </c>
      <c r="DL290" s="2">
        <v>4</v>
      </c>
      <c r="DM290" s="2">
        <v>11</v>
      </c>
      <c r="DN290" s="2">
        <v>4</v>
      </c>
      <c r="DO290" s="2">
        <v>5</v>
      </c>
      <c r="DP290" s="2">
        <v>16</v>
      </c>
    </row>
    <row r="291" spans="1:120" ht="15" customHeight="1" x14ac:dyDescent="0.3">
      <c r="A291" t="str">
        <f t="shared" si="232"/>
        <v>9195</v>
      </c>
      <c r="B291" t="str">
        <f t="shared" si="233"/>
        <v xml:space="preserve">Analóg és digitális elekt. - Böcz Gábor (web) </v>
      </c>
      <c r="C291" t="str">
        <f t="shared" si="234"/>
        <v>6019195</v>
      </c>
      <c r="D291" t="str">
        <f t="shared" si="235"/>
        <v>Analóg és digitális elekt. - Böcz Gábor (web) 103</v>
      </c>
      <c r="E291" t="str">
        <f t="shared" si="236"/>
        <v>Böcz Gábor9195</v>
      </c>
      <c r="F291" t="str">
        <f t="shared" si="237"/>
        <v>Analóg és digitális elekt. (Tb. 601, web)</v>
      </c>
      <c r="G291" t="str">
        <f t="shared" si="238"/>
        <v/>
      </c>
      <c r="H291" t="str">
        <f t="shared" si="239"/>
        <v/>
      </c>
      <c r="I291" t="str">
        <f t="shared" si="240"/>
        <v/>
      </c>
      <c r="J291" t="str">
        <f t="shared" si="241"/>
        <v/>
      </c>
      <c r="K291" t="str">
        <f t="shared" si="242"/>
        <v/>
      </c>
      <c r="L291" t="str">
        <f t="shared" si="243"/>
        <v/>
      </c>
      <c r="M291" t="str">
        <f t="shared" si="244"/>
        <v/>
      </c>
      <c r="N291" t="str">
        <f t="shared" si="245"/>
        <v/>
      </c>
      <c r="O291" t="str">
        <f t="shared" si="246"/>
        <v/>
      </c>
      <c r="P291" t="str">
        <f t="shared" si="247"/>
        <v/>
      </c>
      <c r="Q291" t="str">
        <f t="shared" si="248"/>
        <v/>
      </c>
      <c r="R291" t="str">
        <f t="shared" si="249"/>
        <v/>
      </c>
      <c r="S291" t="str">
        <f t="shared" si="250"/>
        <v/>
      </c>
      <c r="T291" t="str">
        <f t="shared" si="251"/>
        <v/>
      </c>
      <c r="U291" t="str">
        <f t="shared" si="252"/>
        <v/>
      </c>
      <c r="V291" t="str">
        <f t="shared" si="253"/>
        <v/>
      </c>
      <c r="W291" t="str">
        <f t="shared" si="254"/>
        <v/>
      </c>
      <c r="X291" t="str">
        <f t="shared" si="255"/>
        <v/>
      </c>
      <c r="Y291" t="str">
        <f t="shared" si="256"/>
        <v/>
      </c>
      <c r="Z291" t="str">
        <f t="shared" si="257"/>
        <v/>
      </c>
      <c r="AA291" t="str">
        <f t="shared" si="258"/>
        <v>Analóg és digitális elekt. (, web)</v>
      </c>
      <c r="AB291" t="str">
        <f t="shared" si="259"/>
        <v/>
      </c>
      <c r="AC291" t="str">
        <f t="shared" si="260"/>
        <v/>
      </c>
      <c r="AD291" t="str">
        <f t="shared" si="261"/>
        <v/>
      </c>
      <c r="AE291" t="str">
        <f t="shared" si="262"/>
        <v/>
      </c>
      <c r="AF291" t="str">
        <f t="shared" si="263"/>
        <v/>
      </c>
      <c r="AG291" t="str">
        <f t="shared" si="264"/>
        <v/>
      </c>
      <c r="AH291" t="str">
        <f t="shared" si="265"/>
        <v/>
      </c>
      <c r="AI291" t="str">
        <f t="shared" si="266"/>
        <v/>
      </c>
      <c r="AJ291" t="str">
        <f t="shared" si="267"/>
        <v/>
      </c>
      <c r="AK291" t="str">
        <f t="shared" si="268"/>
        <v/>
      </c>
      <c r="AL291" t="str">
        <f t="shared" si="269"/>
        <v>9195</v>
      </c>
      <c r="AM291" t="str">
        <f t="shared" si="270"/>
        <v/>
      </c>
      <c r="AN291" t="str">
        <f t="shared" si="271"/>
        <v/>
      </c>
      <c r="AO291" t="str">
        <f t="shared" si="272"/>
        <v/>
      </c>
      <c r="AP291" t="str">
        <f t="shared" si="273"/>
        <v/>
      </c>
      <c r="AQ291" t="str">
        <f t="shared" si="274"/>
        <v/>
      </c>
      <c r="AR291" t="str">
        <f t="shared" si="275"/>
        <v/>
      </c>
      <c r="AS291" t="str">
        <f t="shared" si="276"/>
        <v/>
      </c>
      <c r="AT291" t="str">
        <f t="shared" si="277"/>
        <v>9195</v>
      </c>
      <c r="AU291" t="str">
        <f t="shared" si="278"/>
        <v>9195</v>
      </c>
      <c r="AV291" t="str">
        <f t="shared" si="279"/>
        <v>9195</v>
      </c>
      <c r="AW291" t="str">
        <f t="shared" si="280"/>
        <v/>
      </c>
      <c r="AX291" t="str">
        <f t="shared" si="281"/>
        <v/>
      </c>
      <c r="AY291" t="str">
        <f t="shared" si="282"/>
        <v/>
      </c>
      <c r="AZ291" t="str">
        <f t="shared" si="283"/>
        <v/>
      </c>
      <c r="BA291" t="str">
        <f t="shared" si="284"/>
        <v/>
      </c>
      <c r="BB291" t="str">
        <f t="shared" si="285"/>
        <v/>
      </c>
      <c r="BC291" t="str">
        <f t="shared" si="286"/>
        <v/>
      </c>
      <c r="BD291" t="str">
        <f t="shared" si="287"/>
        <v/>
      </c>
      <c r="BE291" t="str">
        <f t="shared" si="288"/>
        <v>Analóg és digitális elekt. (601, web)</v>
      </c>
      <c r="BF291" s="2">
        <v>919</v>
      </c>
      <c r="BG291" s="2">
        <v>5</v>
      </c>
      <c r="BH291" s="18">
        <f>VLOOKUP(BF291,segéd!$F$9:$G$41,2,FALSE)</f>
        <v>46284</v>
      </c>
      <c r="BI291" s="2" t="str">
        <f>VLOOKUP(BG291,segéd!$F$1:$G$7,2,FALSE)</f>
        <v>15.15-16.45</v>
      </c>
      <c r="BJ291" t="s">
        <v>109</v>
      </c>
      <c r="BK291" s="20" t="s">
        <v>540</v>
      </c>
      <c r="BL291" t="s">
        <v>191</v>
      </c>
      <c r="BM291" s="2"/>
      <c r="BN291" s="2">
        <v>601</v>
      </c>
      <c r="BO291" s="2" t="s">
        <v>117</v>
      </c>
      <c r="BP291" s="33" t="s">
        <v>586</v>
      </c>
      <c r="BQ291" s="2">
        <f t="shared" si="289"/>
        <v>103</v>
      </c>
      <c r="BR291" s="2" t="str">
        <f>IF(BM291="","",IFERROR(VLOOKUP(BJ291,segéd!T:U,2,FALSE),"x"))</f>
        <v/>
      </c>
      <c r="BS291" s="2">
        <f>IF(BN291="","",IFERROR(VLOOKUP(BJ291,segéd!O:P,2,FALSE),"x"))</f>
        <v>103</v>
      </c>
      <c r="BU291" s="2"/>
      <c r="BV291" s="2"/>
      <c r="BX291" s="2"/>
      <c r="CX291" s="2">
        <v>56</v>
      </c>
      <c r="DF291" s="2">
        <v>27</v>
      </c>
      <c r="DG291" s="2">
        <v>8</v>
      </c>
      <c r="DH291" s="2">
        <v>13</v>
      </c>
    </row>
    <row r="292" spans="1:120" ht="15" customHeight="1" x14ac:dyDescent="0.3">
      <c r="A292" t="str">
        <f t="shared" si="232"/>
        <v>9195</v>
      </c>
      <c r="B292" t="str">
        <f t="shared" si="233"/>
        <v xml:space="preserve">CAD alapjai, 1. csoport - Szentgyörgyiné Gyöngyösi Éva (web) </v>
      </c>
      <c r="C292" t="str">
        <f t="shared" si="234"/>
        <v>6039195</v>
      </c>
      <c r="D292" t="str">
        <f t="shared" si="235"/>
        <v>CAD alapjai, 1. csoport - Szentgyörgyiné Gyöngyösi Éva (web) 33</v>
      </c>
      <c r="E292" t="str">
        <f t="shared" si="236"/>
        <v>Szentgyörgyiné Gyöngyösi Éva9195</v>
      </c>
      <c r="F292" t="str">
        <f t="shared" si="237"/>
        <v>CAD alapjai, 1. csoport (Tb. 603, web)</v>
      </c>
      <c r="G292" t="str">
        <f t="shared" si="238"/>
        <v/>
      </c>
      <c r="H292" t="str">
        <f t="shared" si="239"/>
        <v/>
      </c>
      <c r="I292" t="str">
        <f t="shared" si="240"/>
        <v/>
      </c>
      <c r="J292" t="str">
        <f t="shared" si="241"/>
        <v/>
      </c>
      <c r="K292" t="str">
        <f t="shared" si="242"/>
        <v/>
      </c>
      <c r="L292" t="str">
        <f t="shared" si="243"/>
        <v/>
      </c>
      <c r="M292" t="str">
        <f t="shared" si="244"/>
        <v/>
      </c>
      <c r="N292" t="str">
        <f t="shared" si="245"/>
        <v/>
      </c>
      <c r="O292" t="str">
        <f t="shared" si="246"/>
        <v/>
      </c>
      <c r="P292" t="str">
        <f t="shared" si="247"/>
        <v/>
      </c>
      <c r="Q292" t="str">
        <f t="shared" si="248"/>
        <v/>
      </c>
      <c r="R292" t="str">
        <f t="shared" si="249"/>
        <v/>
      </c>
      <c r="S292" t="str">
        <f t="shared" si="250"/>
        <v/>
      </c>
      <c r="T292" t="str">
        <f t="shared" si="251"/>
        <v/>
      </c>
      <c r="U292" t="str">
        <f t="shared" si="252"/>
        <v/>
      </c>
      <c r="V292" t="str">
        <f t="shared" si="253"/>
        <v/>
      </c>
      <c r="W292" t="str">
        <f t="shared" si="254"/>
        <v/>
      </c>
      <c r="X292" t="str">
        <f t="shared" si="255"/>
        <v/>
      </c>
      <c r="Y292" t="str">
        <f t="shared" si="256"/>
        <v/>
      </c>
      <c r="Z292" t="str">
        <f t="shared" si="257"/>
        <v/>
      </c>
      <c r="AA292" t="str">
        <f t="shared" si="258"/>
        <v>CAD alapjai, 1. csoport (, web)</v>
      </c>
      <c r="AB292" t="str">
        <f t="shared" si="259"/>
        <v/>
      </c>
      <c r="AC292" t="str">
        <f t="shared" si="260"/>
        <v/>
      </c>
      <c r="AD292" t="str">
        <f t="shared" si="261"/>
        <v/>
      </c>
      <c r="AE292" t="str">
        <f t="shared" si="262"/>
        <v/>
      </c>
      <c r="AF292" t="str">
        <f t="shared" si="263"/>
        <v/>
      </c>
      <c r="AG292" t="str">
        <f t="shared" si="264"/>
        <v/>
      </c>
      <c r="AH292" t="str">
        <f t="shared" si="265"/>
        <v/>
      </c>
      <c r="AI292" t="str">
        <f t="shared" si="266"/>
        <v/>
      </c>
      <c r="AJ292" t="str">
        <f t="shared" si="267"/>
        <v/>
      </c>
      <c r="AK292" t="str">
        <f t="shared" si="268"/>
        <v>9195</v>
      </c>
      <c r="AL292" t="str">
        <f t="shared" si="269"/>
        <v/>
      </c>
      <c r="AM292" t="str">
        <f t="shared" si="270"/>
        <v/>
      </c>
      <c r="AN292" t="str">
        <f t="shared" si="271"/>
        <v/>
      </c>
      <c r="AO292" t="str">
        <f t="shared" si="272"/>
        <v/>
      </c>
      <c r="AP292" t="str">
        <f t="shared" si="273"/>
        <v/>
      </c>
      <c r="AQ292" t="str">
        <f t="shared" si="274"/>
        <v/>
      </c>
      <c r="AR292" t="str">
        <f t="shared" si="275"/>
        <v/>
      </c>
      <c r="AS292" t="str">
        <f t="shared" si="276"/>
        <v/>
      </c>
      <c r="AT292" t="str">
        <f t="shared" si="277"/>
        <v/>
      </c>
      <c r="AU292" t="str">
        <f t="shared" si="278"/>
        <v/>
      </c>
      <c r="AV292" t="str">
        <f t="shared" si="279"/>
        <v/>
      </c>
      <c r="AW292" t="str">
        <f t="shared" si="280"/>
        <v/>
      </c>
      <c r="AX292" t="str">
        <f t="shared" si="281"/>
        <v/>
      </c>
      <c r="AY292" t="str">
        <f t="shared" si="282"/>
        <v/>
      </c>
      <c r="AZ292" t="str">
        <f t="shared" si="283"/>
        <v/>
      </c>
      <c r="BA292" t="str">
        <f t="shared" si="284"/>
        <v/>
      </c>
      <c r="BB292" t="str">
        <f t="shared" si="285"/>
        <v/>
      </c>
      <c r="BC292" t="str">
        <f t="shared" si="286"/>
        <v/>
      </c>
      <c r="BD292" t="str">
        <f t="shared" si="287"/>
        <v/>
      </c>
      <c r="BE292" t="str">
        <f t="shared" si="288"/>
        <v>CAD alapjai, 1. csoport (603, web)</v>
      </c>
      <c r="BF292" s="2">
        <v>919</v>
      </c>
      <c r="BG292" s="2">
        <v>5</v>
      </c>
      <c r="BH292" s="18">
        <f>VLOOKUP(BF292,segéd!$F$9:$G$41,2,FALSE)</f>
        <v>46284</v>
      </c>
      <c r="BI292" s="2" t="str">
        <f>VLOOKUP(BG292,segéd!$F$1:$G$7,2,FALSE)</f>
        <v>15.15-16.45</v>
      </c>
      <c r="BJ292" t="s">
        <v>313</v>
      </c>
      <c r="BK292" s="20" t="s">
        <v>320</v>
      </c>
      <c r="BL292" t="s">
        <v>191</v>
      </c>
      <c r="BM292" s="2"/>
      <c r="BN292" s="2">
        <v>603</v>
      </c>
      <c r="BO292" s="2" t="s">
        <v>117</v>
      </c>
      <c r="BP292" s="33" t="s">
        <v>673</v>
      </c>
      <c r="BQ292" s="2">
        <f t="shared" si="289"/>
        <v>33</v>
      </c>
      <c r="BR292" s="2" t="str">
        <f>IF(BM292="","",IFERROR(VLOOKUP(BJ292,segéd!T:U,2,FALSE),"x"))</f>
        <v/>
      </c>
      <c r="BS292" s="2">
        <f>IF(BN292="","",IFERROR(VLOOKUP(BJ292,segéd!O:P,2,FALSE),"x"))</f>
        <v>33</v>
      </c>
      <c r="BU292" s="2"/>
      <c r="BV292" s="2"/>
      <c r="BX292" s="2"/>
      <c r="CW292" s="2">
        <v>37</v>
      </c>
    </row>
    <row r="293" spans="1:120" ht="15" customHeight="1" x14ac:dyDescent="0.3">
      <c r="A293" t="str">
        <f t="shared" si="232"/>
        <v>2079195</v>
      </c>
      <c r="B293" t="str">
        <f t="shared" si="233"/>
        <v>Döntéselmélet és módszertan - Kovács Gergely (gépterem, web) 8</v>
      </c>
      <c r="C293" t="str">
        <f t="shared" si="234"/>
        <v>9195</v>
      </c>
      <c r="D293" t="str">
        <f t="shared" si="235"/>
        <v xml:space="preserve">Döntéselmélet és módszertan - Kovács Gergely (gépterem, web) </v>
      </c>
      <c r="E293" t="str">
        <f t="shared" si="236"/>
        <v>Kovács Gergely9195</v>
      </c>
      <c r="F293" t="str">
        <f t="shared" si="237"/>
        <v>Döntéselmélet és módszertan (Bp. 207, gépterem, web)</v>
      </c>
      <c r="G293" t="str">
        <f t="shared" si="238"/>
        <v/>
      </c>
      <c r="H293" t="str">
        <f t="shared" si="239"/>
        <v/>
      </c>
      <c r="I293" t="str">
        <f t="shared" si="240"/>
        <v/>
      </c>
      <c r="J293" t="str">
        <f t="shared" si="241"/>
        <v>9195</v>
      </c>
      <c r="K293" t="str">
        <f t="shared" si="242"/>
        <v/>
      </c>
      <c r="L293" t="str">
        <f t="shared" si="243"/>
        <v/>
      </c>
      <c r="M293" t="str">
        <f t="shared" si="244"/>
        <v/>
      </c>
      <c r="N293" t="str">
        <f t="shared" si="245"/>
        <v/>
      </c>
      <c r="O293" t="str">
        <f t="shared" si="246"/>
        <v/>
      </c>
      <c r="P293" t="str">
        <f t="shared" si="247"/>
        <v/>
      </c>
      <c r="Q293" t="str">
        <f t="shared" si="248"/>
        <v/>
      </c>
      <c r="R293" t="str">
        <f t="shared" si="249"/>
        <v/>
      </c>
      <c r="S293" t="str">
        <f t="shared" si="250"/>
        <v/>
      </c>
      <c r="T293" t="str">
        <f t="shared" si="251"/>
        <v/>
      </c>
      <c r="U293" t="str">
        <f t="shared" si="252"/>
        <v/>
      </c>
      <c r="V293" t="str">
        <f t="shared" si="253"/>
        <v/>
      </c>
      <c r="W293" t="str">
        <f t="shared" si="254"/>
        <v/>
      </c>
      <c r="X293" t="str">
        <f t="shared" si="255"/>
        <v/>
      </c>
      <c r="Y293" t="str">
        <f t="shared" si="256"/>
        <v/>
      </c>
      <c r="Z293" t="str">
        <f t="shared" si="257"/>
        <v/>
      </c>
      <c r="AA293" t="str">
        <f t="shared" si="258"/>
        <v>Döntéselmélet és módszertan (207, gépterem, web)</v>
      </c>
      <c r="AB293" t="str">
        <f t="shared" si="259"/>
        <v/>
      </c>
      <c r="AC293" t="str">
        <f t="shared" si="260"/>
        <v/>
      </c>
      <c r="AD293" t="str">
        <f t="shared" si="261"/>
        <v/>
      </c>
      <c r="AE293" t="str">
        <f t="shared" si="262"/>
        <v/>
      </c>
      <c r="AF293" t="str">
        <f t="shared" si="263"/>
        <v/>
      </c>
      <c r="AG293" t="str">
        <f t="shared" si="264"/>
        <v/>
      </c>
      <c r="AH293" t="str">
        <f t="shared" si="265"/>
        <v/>
      </c>
      <c r="AI293" t="str">
        <f t="shared" si="266"/>
        <v/>
      </c>
      <c r="AJ293" t="str">
        <f t="shared" si="267"/>
        <v/>
      </c>
      <c r="AK293" t="str">
        <f t="shared" si="268"/>
        <v/>
      </c>
      <c r="AL293" t="str">
        <f t="shared" si="269"/>
        <v/>
      </c>
      <c r="AM293" t="str">
        <f t="shared" si="270"/>
        <v/>
      </c>
      <c r="AN293" t="str">
        <f t="shared" si="271"/>
        <v/>
      </c>
      <c r="AO293" t="str">
        <f t="shared" si="272"/>
        <v/>
      </c>
      <c r="AP293" t="str">
        <f t="shared" si="273"/>
        <v/>
      </c>
      <c r="AQ293" t="str">
        <f t="shared" si="274"/>
        <v/>
      </c>
      <c r="AR293" t="str">
        <f t="shared" si="275"/>
        <v/>
      </c>
      <c r="AS293" t="str">
        <f t="shared" si="276"/>
        <v/>
      </c>
      <c r="AT293" t="str">
        <f t="shared" si="277"/>
        <v/>
      </c>
      <c r="AU293" t="str">
        <f t="shared" si="278"/>
        <v/>
      </c>
      <c r="AV293" t="str">
        <f t="shared" si="279"/>
        <v/>
      </c>
      <c r="AW293" t="str">
        <f t="shared" si="280"/>
        <v/>
      </c>
      <c r="AX293" t="str">
        <f t="shared" si="281"/>
        <v/>
      </c>
      <c r="AY293" t="str">
        <f t="shared" si="282"/>
        <v/>
      </c>
      <c r="AZ293" t="str">
        <f t="shared" si="283"/>
        <v/>
      </c>
      <c r="BA293" t="str">
        <f t="shared" si="284"/>
        <v/>
      </c>
      <c r="BB293" t="str">
        <f t="shared" si="285"/>
        <v/>
      </c>
      <c r="BC293" t="str">
        <f t="shared" si="286"/>
        <v/>
      </c>
      <c r="BD293" t="str">
        <f t="shared" si="287"/>
        <v/>
      </c>
      <c r="BE293" t="str">
        <f t="shared" si="288"/>
        <v>Döntéselmélet és módszertan (, gépterem, web)</v>
      </c>
      <c r="BF293" s="2">
        <v>919</v>
      </c>
      <c r="BG293" s="2">
        <v>5</v>
      </c>
      <c r="BH293" s="18">
        <f>VLOOKUP(BF293,segéd!$F$9:$G$41,2,FALSE)</f>
        <v>46284</v>
      </c>
      <c r="BI293" s="2" t="str">
        <f>VLOOKUP(BG293,segéd!$F$1:$G$7,2,FALSE)</f>
        <v>15.15-16.45</v>
      </c>
      <c r="BJ293" t="s">
        <v>85</v>
      </c>
      <c r="BK293" s="20" t="s">
        <v>9</v>
      </c>
      <c r="BL293" t="s">
        <v>206</v>
      </c>
      <c r="BM293" s="2">
        <v>207</v>
      </c>
      <c r="BO293" s="2" t="s">
        <v>216</v>
      </c>
      <c r="BP293" s="33" t="s">
        <v>671</v>
      </c>
      <c r="BQ293" s="2">
        <f t="shared" si="289"/>
        <v>8</v>
      </c>
      <c r="BR293" s="2">
        <f>IF(BM293="","",IFERROR(VLOOKUP(BJ293,segéd!T:U,2,FALSE),"x"))</f>
        <v>8</v>
      </c>
      <c r="BS293" s="2" t="str">
        <f>IF(BN293="","",IFERROR(VLOOKUP(BJ293,segéd!O:P,2,FALSE),"x"))</f>
        <v/>
      </c>
      <c r="BT293" s="2"/>
      <c r="BU293" s="2"/>
      <c r="BV293" s="2"/>
      <c r="BW293" s="2">
        <v>6</v>
      </c>
      <c r="BX293" s="2"/>
      <c r="CQ293" s="2"/>
      <c r="CR293" s="2"/>
    </row>
    <row r="294" spans="1:120" ht="15" customHeight="1" x14ac:dyDescent="0.3">
      <c r="A294" t="str">
        <f t="shared" si="232"/>
        <v>2029195</v>
      </c>
      <c r="B294" t="str">
        <f t="shared" si="233"/>
        <v>Ellátási lánc menedzsment - Póka Viktor (web) 8</v>
      </c>
      <c r="C294" t="str">
        <f t="shared" si="234"/>
        <v>9195</v>
      </c>
      <c r="D294" t="str">
        <f t="shared" si="235"/>
        <v xml:space="preserve">Ellátási lánc menedzsment - Póka Viktor (web) </v>
      </c>
      <c r="E294" t="str">
        <f t="shared" si="236"/>
        <v>Póka Viktor9195</v>
      </c>
      <c r="F294" t="str">
        <f t="shared" si="237"/>
        <v>Ellátási lánc menedzsment (Bp. 202, web)</v>
      </c>
      <c r="G294" t="str">
        <f t="shared" si="238"/>
        <v/>
      </c>
      <c r="H294" t="str">
        <f t="shared" si="239"/>
        <v/>
      </c>
      <c r="I294" t="str">
        <f t="shared" si="240"/>
        <v/>
      </c>
      <c r="J294" t="str">
        <f t="shared" si="241"/>
        <v/>
      </c>
      <c r="K294" t="str">
        <f t="shared" si="242"/>
        <v/>
      </c>
      <c r="L294" t="str">
        <f t="shared" si="243"/>
        <v/>
      </c>
      <c r="M294" t="str">
        <f t="shared" si="244"/>
        <v/>
      </c>
      <c r="N294" t="str">
        <f t="shared" si="245"/>
        <v/>
      </c>
      <c r="O294" t="str">
        <f t="shared" si="246"/>
        <v/>
      </c>
      <c r="P294" t="str">
        <f t="shared" si="247"/>
        <v>9195</v>
      </c>
      <c r="Q294" t="str">
        <f t="shared" si="248"/>
        <v/>
      </c>
      <c r="R294" t="str">
        <f t="shared" si="249"/>
        <v/>
      </c>
      <c r="S294" t="str">
        <f t="shared" si="250"/>
        <v/>
      </c>
      <c r="T294" t="str">
        <f t="shared" si="251"/>
        <v/>
      </c>
      <c r="U294" t="str">
        <f t="shared" si="252"/>
        <v/>
      </c>
      <c r="V294" t="str">
        <f t="shared" si="253"/>
        <v/>
      </c>
      <c r="W294" t="str">
        <f t="shared" si="254"/>
        <v/>
      </c>
      <c r="X294" t="str">
        <f t="shared" si="255"/>
        <v/>
      </c>
      <c r="Y294" t="str">
        <f t="shared" si="256"/>
        <v/>
      </c>
      <c r="Z294" t="str">
        <f t="shared" si="257"/>
        <v/>
      </c>
      <c r="AA294" t="str">
        <f t="shared" si="258"/>
        <v>Ellátási lánc menedzsment (202, web)</v>
      </c>
      <c r="AB294" t="str">
        <f t="shared" si="259"/>
        <v/>
      </c>
      <c r="AC294" t="str">
        <f t="shared" si="260"/>
        <v/>
      </c>
      <c r="AD294" t="str">
        <f t="shared" si="261"/>
        <v/>
      </c>
      <c r="AE294" t="str">
        <f t="shared" si="262"/>
        <v/>
      </c>
      <c r="AF294" t="str">
        <f t="shared" si="263"/>
        <v/>
      </c>
      <c r="AG294" t="str">
        <f t="shared" si="264"/>
        <v/>
      </c>
      <c r="AH294" t="str">
        <f t="shared" si="265"/>
        <v/>
      </c>
      <c r="AI294" t="str">
        <f t="shared" si="266"/>
        <v/>
      </c>
      <c r="AJ294" t="str">
        <f t="shared" si="267"/>
        <v/>
      </c>
      <c r="AK294" t="str">
        <f t="shared" si="268"/>
        <v/>
      </c>
      <c r="AL294" t="str">
        <f t="shared" si="269"/>
        <v/>
      </c>
      <c r="AM294" t="str">
        <f t="shared" si="270"/>
        <v/>
      </c>
      <c r="AN294" t="str">
        <f t="shared" si="271"/>
        <v/>
      </c>
      <c r="AO294" t="str">
        <f t="shared" si="272"/>
        <v/>
      </c>
      <c r="AP294" t="str">
        <f t="shared" si="273"/>
        <v/>
      </c>
      <c r="AQ294" t="str">
        <f t="shared" si="274"/>
        <v/>
      </c>
      <c r="AR294" t="str">
        <f t="shared" si="275"/>
        <v/>
      </c>
      <c r="AS294" t="str">
        <f t="shared" si="276"/>
        <v/>
      </c>
      <c r="AT294" t="str">
        <f t="shared" si="277"/>
        <v/>
      </c>
      <c r="AU294" t="str">
        <f t="shared" si="278"/>
        <v/>
      </c>
      <c r="AV294" t="str">
        <f t="shared" si="279"/>
        <v/>
      </c>
      <c r="AW294" t="str">
        <f t="shared" si="280"/>
        <v/>
      </c>
      <c r="AX294" t="str">
        <f t="shared" si="281"/>
        <v/>
      </c>
      <c r="AY294" t="str">
        <f t="shared" si="282"/>
        <v/>
      </c>
      <c r="AZ294" t="str">
        <f t="shared" si="283"/>
        <v/>
      </c>
      <c r="BA294" t="str">
        <f t="shared" si="284"/>
        <v/>
      </c>
      <c r="BB294" t="str">
        <f t="shared" si="285"/>
        <v/>
      </c>
      <c r="BC294" t="str">
        <f t="shared" si="286"/>
        <v/>
      </c>
      <c r="BD294" t="str">
        <f t="shared" si="287"/>
        <v/>
      </c>
      <c r="BE294" t="str">
        <f t="shared" si="288"/>
        <v>Ellátási lánc menedzsment (, web)</v>
      </c>
      <c r="BF294" s="2">
        <v>919</v>
      </c>
      <c r="BG294" s="2">
        <v>5</v>
      </c>
      <c r="BH294" s="18">
        <f>VLOOKUP(BF294,segéd!$F$9:$G$41,2,FALSE)</f>
        <v>46284</v>
      </c>
      <c r="BI294" s="2" t="str">
        <f>VLOOKUP(BG294,segéd!$F$1:$G$7,2,FALSE)</f>
        <v>15.15-16.45</v>
      </c>
      <c r="BJ294" t="s">
        <v>144</v>
      </c>
      <c r="BK294" s="20" t="s">
        <v>537</v>
      </c>
      <c r="BL294" t="s">
        <v>395</v>
      </c>
      <c r="BM294" s="2">
        <v>202</v>
      </c>
      <c r="BO294" s="2" t="s">
        <v>117</v>
      </c>
      <c r="BP294" s="33" t="s">
        <v>672</v>
      </c>
      <c r="BQ294" s="2">
        <f t="shared" si="289"/>
        <v>8</v>
      </c>
      <c r="BR294" s="2">
        <f>IF(BM294="","",IFERROR(VLOOKUP(BJ294,segéd!T:U,2,FALSE),"x"))</f>
        <v>8</v>
      </c>
      <c r="BS294" s="2" t="str">
        <f>IF(BN294="","",IFERROR(VLOOKUP(BJ294,segéd!O:P,2,FALSE),"x"))</f>
        <v/>
      </c>
      <c r="BU294" s="2"/>
      <c r="BV294" s="2"/>
      <c r="BX294" s="2"/>
      <c r="CC294" s="2">
        <v>6</v>
      </c>
    </row>
    <row r="295" spans="1:120" ht="15" customHeight="1" x14ac:dyDescent="0.3">
      <c r="A295" t="str">
        <f t="shared" si="232"/>
        <v>9195</v>
      </c>
      <c r="B295" t="str">
        <f t="shared" si="233"/>
        <v xml:space="preserve">Energiamen. és fenntarthatóság - Molnárné Dőry Zsófia (web) </v>
      </c>
      <c r="C295" t="str">
        <f t="shared" si="234"/>
        <v>Passzív9195</v>
      </c>
      <c r="D295" t="str">
        <f t="shared" si="235"/>
        <v>Energiamen. és fenntarthatóság - Molnárné Dőry Zsófia (web) 5</v>
      </c>
      <c r="E295" t="str">
        <f t="shared" si="236"/>
        <v>Molnárné Dőry Zsófia9195</v>
      </c>
      <c r="F295" t="str">
        <f t="shared" si="237"/>
        <v>Energiamen. és fenntarthatóság (Tb. Passzív, web)</v>
      </c>
      <c r="G295" t="str">
        <f t="shared" si="238"/>
        <v/>
      </c>
      <c r="H295" t="str">
        <f t="shared" si="239"/>
        <v/>
      </c>
      <c r="I295" t="str">
        <f t="shared" si="240"/>
        <v/>
      </c>
      <c r="J295" t="str">
        <f t="shared" si="241"/>
        <v/>
      </c>
      <c r="K295" t="str">
        <f t="shared" si="242"/>
        <v/>
      </c>
      <c r="L295" t="str">
        <f t="shared" si="243"/>
        <v/>
      </c>
      <c r="M295" t="str">
        <f t="shared" si="244"/>
        <v/>
      </c>
      <c r="N295" t="str">
        <f t="shared" si="245"/>
        <v/>
      </c>
      <c r="O295" t="str">
        <f t="shared" si="246"/>
        <v/>
      </c>
      <c r="P295" t="str">
        <f t="shared" si="247"/>
        <v/>
      </c>
      <c r="Q295" t="str">
        <f t="shared" si="248"/>
        <v/>
      </c>
      <c r="R295" t="str">
        <f t="shared" si="249"/>
        <v/>
      </c>
      <c r="S295" t="str">
        <f t="shared" si="250"/>
        <v/>
      </c>
      <c r="T295" t="str">
        <f t="shared" si="251"/>
        <v/>
      </c>
      <c r="U295" t="str">
        <f t="shared" si="252"/>
        <v/>
      </c>
      <c r="V295" t="str">
        <f t="shared" si="253"/>
        <v/>
      </c>
      <c r="W295" t="str">
        <f t="shared" si="254"/>
        <v/>
      </c>
      <c r="X295" t="str">
        <f t="shared" si="255"/>
        <v/>
      </c>
      <c r="Y295" t="str">
        <f t="shared" si="256"/>
        <v/>
      </c>
      <c r="Z295" t="str">
        <f t="shared" si="257"/>
        <v/>
      </c>
      <c r="AA295" t="str">
        <f t="shared" si="258"/>
        <v>Energiamen. és fenntarthatóság (, web)</v>
      </c>
      <c r="AB295" t="str">
        <f t="shared" si="259"/>
        <v/>
      </c>
      <c r="AC295" t="str">
        <f t="shared" si="260"/>
        <v/>
      </c>
      <c r="AD295" t="str">
        <f t="shared" si="261"/>
        <v/>
      </c>
      <c r="AE295" t="str">
        <f t="shared" si="262"/>
        <v/>
      </c>
      <c r="AF295" t="str">
        <f t="shared" si="263"/>
        <v/>
      </c>
      <c r="AG295" t="str">
        <f t="shared" si="264"/>
        <v/>
      </c>
      <c r="AH295" t="str">
        <f t="shared" si="265"/>
        <v/>
      </c>
      <c r="AI295" t="str">
        <f t="shared" si="266"/>
        <v/>
      </c>
      <c r="AJ295" t="str">
        <f t="shared" si="267"/>
        <v/>
      </c>
      <c r="AK295" t="str">
        <f t="shared" si="268"/>
        <v/>
      </c>
      <c r="AL295" t="str">
        <f t="shared" si="269"/>
        <v/>
      </c>
      <c r="AM295" t="str">
        <f t="shared" si="270"/>
        <v>9195</v>
      </c>
      <c r="AN295" t="str">
        <f t="shared" si="271"/>
        <v/>
      </c>
      <c r="AO295" t="str">
        <f t="shared" si="272"/>
        <v/>
      </c>
      <c r="AP295" t="str">
        <f t="shared" si="273"/>
        <v/>
      </c>
      <c r="AQ295" t="str">
        <f t="shared" si="274"/>
        <v/>
      </c>
      <c r="AR295" t="str">
        <f t="shared" si="275"/>
        <v/>
      </c>
      <c r="AS295" t="str">
        <f t="shared" si="276"/>
        <v/>
      </c>
      <c r="AT295" t="str">
        <f t="shared" si="277"/>
        <v/>
      </c>
      <c r="AU295" t="str">
        <f t="shared" si="278"/>
        <v/>
      </c>
      <c r="AV295" t="str">
        <f t="shared" si="279"/>
        <v/>
      </c>
      <c r="AW295" t="str">
        <f t="shared" si="280"/>
        <v/>
      </c>
      <c r="AX295" t="str">
        <f t="shared" si="281"/>
        <v/>
      </c>
      <c r="AY295" t="str">
        <f t="shared" si="282"/>
        <v/>
      </c>
      <c r="AZ295" t="str">
        <f t="shared" si="283"/>
        <v/>
      </c>
      <c r="BA295" t="str">
        <f t="shared" si="284"/>
        <v/>
      </c>
      <c r="BB295" t="str">
        <f t="shared" si="285"/>
        <v/>
      </c>
      <c r="BC295" t="str">
        <f t="shared" si="286"/>
        <v/>
      </c>
      <c r="BD295" t="str">
        <f t="shared" si="287"/>
        <v/>
      </c>
      <c r="BE295" t="str">
        <f t="shared" si="288"/>
        <v>Energiamen. és fenntarthatóság (Passzív, web)</v>
      </c>
      <c r="BF295" s="2">
        <v>919</v>
      </c>
      <c r="BG295" s="2">
        <v>5</v>
      </c>
      <c r="BH295" s="18">
        <f>VLOOKUP(BF295,segéd!$F$9:$G$41,2,FALSE)</f>
        <v>46284</v>
      </c>
      <c r="BI295" s="2" t="str">
        <f>VLOOKUP(BG295,segéd!$F$1:$G$7,2,FALSE)</f>
        <v>15.15-16.45</v>
      </c>
      <c r="BJ295" t="s">
        <v>204</v>
      </c>
      <c r="BK295" s="20" t="s">
        <v>219</v>
      </c>
      <c r="BL295" t="s">
        <v>190</v>
      </c>
      <c r="BM295" s="2"/>
      <c r="BN295" s="2" t="s">
        <v>221</v>
      </c>
      <c r="BO295" s="2" t="s">
        <v>117</v>
      </c>
      <c r="BP295" s="33" t="s">
        <v>607</v>
      </c>
      <c r="BQ295" s="2">
        <f t="shared" si="289"/>
        <v>5</v>
      </c>
      <c r="BR295" s="2" t="str">
        <f>IF(BM295="","",IFERROR(VLOOKUP(BJ295,segéd!T:U,2,FALSE),"x"))</f>
        <v/>
      </c>
      <c r="BS295" s="2">
        <f>IF(BN295="","",IFERROR(VLOOKUP(BJ295,segéd!O:P,2,FALSE),"x"))</f>
        <v>5</v>
      </c>
      <c r="BU295" s="2"/>
      <c r="BV295" s="2"/>
      <c r="CY295" s="2">
        <v>5</v>
      </c>
    </row>
    <row r="296" spans="1:120" ht="15" customHeight="1" x14ac:dyDescent="0.3">
      <c r="A296" t="str">
        <f t="shared" si="232"/>
        <v>9195</v>
      </c>
      <c r="B296" t="str">
        <f t="shared" si="233"/>
        <v xml:space="preserve">Hidraulika, pneumatika alapjai - Baksa Dániel (web) </v>
      </c>
      <c r="C296" t="str">
        <f t="shared" si="234"/>
        <v>4029195</v>
      </c>
      <c r="D296" t="str">
        <f t="shared" si="235"/>
        <v>Hidraulika, pneumatika alapjai - Baksa Dániel (web) 12</v>
      </c>
      <c r="E296" t="str">
        <f t="shared" si="236"/>
        <v>Baksa Dániel9195</v>
      </c>
      <c r="F296" t="str">
        <f t="shared" si="237"/>
        <v>Hidraulika, pneumatika alapjai (Tb. 402, web)</v>
      </c>
      <c r="G296" t="str">
        <f t="shared" si="238"/>
        <v/>
      </c>
      <c r="H296" t="str">
        <f t="shared" si="239"/>
        <v/>
      </c>
      <c r="I296" t="str">
        <f t="shared" si="240"/>
        <v/>
      </c>
      <c r="J296" t="str">
        <f t="shared" si="241"/>
        <v/>
      </c>
      <c r="K296" t="str">
        <f t="shared" si="242"/>
        <v/>
      </c>
      <c r="L296" t="str">
        <f t="shared" si="243"/>
        <v/>
      </c>
      <c r="M296" t="str">
        <f t="shared" si="244"/>
        <v/>
      </c>
      <c r="N296" t="str">
        <f t="shared" si="245"/>
        <v/>
      </c>
      <c r="O296" t="str">
        <f t="shared" si="246"/>
        <v/>
      </c>
      <c r="P296" t="str">
        <f t="shared" si="247"/>
        <v/>
      </c>
      <c r="Q296" t="str">
        <f t="shared" si="248"/>
        <v/>
      </c>
      <c r="R296" t="str">
        <f t="shared" si="249"/>
        <v/>
      </c>
      <c r="S296" t="str">
        <f t="shared" si="250"/>
        <v/>
      </c>
      <c r="T296" t="str">
        <f t="shared" si="251"/>
        <v/>
      </c>
      <c r="U296" t="str">
        <f t="shared" si="252"/>
        <v/>
      </c>
      <c r="V296" t="str">
        <f t="shared" si="253"/>
        <v/>
      </c>
      <c r="W296" t="str">
        <f t="shared" si="254"/>
        <v/>
      </c>
      <c r="X296" t="str">
        <f t="shared" si="255"/>
        <v/>
      </c>
      <c r="Y296" t="str">
        <f t="shared" si="256"/>
        <v/>
      </c>
      <c r="Z296" t="str">
        <f t="shared" si="257"/>
        <v/>
      </c>
      <c r="AA296" t="str">
        <f t="shared" si="258"/>
        <v>Hidraulika, pneumatika alapjai (, web)</v>
      </c>
      <c r="AB296" t="str">
        <f t="shared" si="259"/>
        <v/>
      </c>
      <c r="AC296" t="str">
        <f t="shared" si="260"/>
        <v/>
      </c>
      <c r="AD296" t="str">
        <f t="shared" si="261"/>
        <v/>
      </c>
      <c r="AE296" t="str">
        <f t="shared" si="262"/>
        <v/>
      </c>
      <c r="AF296" t="str">
        <f t="shared" si="263"/>
        <v/>
      </c>
      <c r="AG296" t="str">
        <f t="shared" si="264"/>
        <v/>
      </c>
      <c r="AH296" t="str">
        <f t="shared" si="265"/>
        <v/>
      </c>
      <c r="AI296" t="str">
        <f t="shared" si="266"/>
        <v/>
      </c>
      <c r="AJ296" t="str">
        <f t="shared" si="267"/>
        <v>9195</v>
      </c>
      <c r="AK296" t="str">
        <f t="shared" si="268"/>
        <v/>
      </c>
      <c r="AL296" t="str">
        <f t="shared" si="269"/>
        <v/>
      </c>
      <c r="AM296" t="str">
        <f t="shared" si="270"/>
        <v/>
      </c>
      <c r="AN296" t="str">
        <f t="shared" si="271"/>
        <v/>
      </c>
      <c r="AO296" t="str">
        <f t="shared" si="272"/>
        <v/>
      </c>
      <c r="AP296" t="str">
        <f t="shared" si="273"/>
        <v/>
      </c>
      <c r="AQ296" t="str">
        <f t="shared" si="274"/>
        <v/>
      </c>
      <c r="AR296" t="str">
        <f t="shared" si="275"/>
        <v/>
      </c>
      <c r="AS296" t="str">
        <f t="shared" si="276"/>
        <v/>
      </c>
      <c r="AT296" t="str">
        <f t="shared" si="277"/>
        <v/>
      </c>
      <c r="AU296" t="str">
        <f t="shared" si="278"/>
        <v/>
      </c>
      <c r="AV296" t="str">
        <f t="shared" si="279"/>
        <v/>
      </c>
      <c r="AW296" t="str">
        <f t="shared" si="280"/>
        <v/>
      </c>
      <c r="AX296" t="str">
        <f t="shared" si="281"/>
        <v/>
      </c>
      <c r="AY296" t="str">
        <f t="shared" si="282"/>
        <v/>
      </c>
      <c r="AZ296" t="str">
        <f t="shared" si="283"/>
        <v/>
      </c>
      <c r="BA296" t="str">
        <f t="shared" si="284"/>
        <v/>
      </c>
      <c r="BB296" t="str">
        <f t="shared" si="285"/>
        <v/>
      </c>
      <c r="BC296" t="str">
        <f t="shared" si="286"/>
        <v/>
      </c>
      <c r="BD296" t="str">
        <f t="shared" si="287"/>
        <v/>
      </c>
      <c r="BE296" t="str">
        <f t="shared" si="288"/>
        <v>Hidraulika, pneumatika alapjai (402, web)</v>
      </c>
      <c r="BF296" s="2">
        <v>919</v>
      </c>
      <c r="BG296" s="2">
        <v>5</v>
      </c>
      <c r="BH296" s="18">
        <f>VLOOKUP(BF296,segéd!$F$9:$G$41,2,FALSE)</f>
        <v>46284</v>
      </c>
      <c r="BI296" s="2" t="str">
        <f>VLOOKUP(BG296,segéd!$F$1:$G$7,2,FALSE)</f>
        <v>15.15-16.45</v>
      </c>
      <c r="BJ296" t="s">
        <v>200</v>
      </c>
      <c r="BK296" s="20" t="s">
        <v>752</v>
      </c>
      <c r="BL296" t="s">
        <v>114</v>
      </c>
      <c r="BM296" s="2"/>
      <c r="BN296" s="2">
        <v>402</v>
      </c>
      <c r="BO296" s="2" t="s">
        <v>117</v>
      </c>
      <c r="BP296" s="33" t="s">
        <v>2339</v>
      </c>
      <c r="BQ296" s="2">
        <f t="shared" si="289"/>
        <v>12</v>
      </c>
      <c r="BR296" s="2" t="str">
        <f>IF(BM296="","",IFERROR(VLOOKUP(BJ296,segéd!T:U,2,FALSE),"x"))</f>
        <v/>
      </c>
      <c r="BS296" s="2">
        <f>IF(BN296="","",IFERROR(VLOOKUP(BJ296,segéd!O:P,2,FALSE),"x"))</f>
        <v>12</v>
      </c>
      <c r="BU296" s="2"/>
      <c r="BV296" s="2"/>
      <c r="CV296" s="2">
        <v>7</v>
      </c>
    </row>
    <row r="297" spans="1:120" ht="15" customHeight="1" x14ac:dyDescent="0.3">
      <c r="A297" t="str">
        <f t="shared" si="232"/>
        <v>9195</v>
      </c>
      <c r="B297" t="str">
        <f t="shared" si="233"/>
        <v xml:space="preserve">Mechatronika építőelemei - Molnár László (web) </v>
      </c>
      <c r="C297" t="str">
        <f t="shared" si="234"/>
        <v>39195</v>
      </c>
      <c r="D297" t="str">
        <f t="shared" si="235"/>
        <v>Mechatronika építőelemei - Molnár László (web) 15</v>
      </c>
      <c r="E297" t="str">
        <f t="shared" si="236"/>
        <v>Molnár László9195</v>
      </c>
      <c r="F297" t="str">
        <f t="shared" si="237"/>
        <v>Mechatronika építőelemei (Tb. 3, web)</v>
      </c>
      <c r="G297" t="str">
        <f t="shared" si="238"/>
        <v/>
      </c>
      <c r="H297" t="str">
        <f t="shared" si="239"/>
        <v/>
      </c>
      <c r="I297" t="str">
        <f t="shared" si="240"/>
        <v/>
      </c>
      <c r="J297" t="str">
        <f t="shared" si="241"/>
        <v/>
      </c>
      <c r="K297" t="str">
        <f t="shared" si="242"/>
        <v/>
      </c>
      <c r="L297" t="str">
        <f t="shared" si="243"/>
        <v/>
      </c>
      <c r="M297" t="str">
        <f t="shared" si="244"/>
        <v/>
      </c>
      <c r="N297" t="str">
        <f t="shared" si="245"/>
        <v/>
      </c>
      <c r="O297" t="str">
        <f t="shared" si="246"/>
        <v/>
      </c>
      <c r="P297" t="str">
        <f t="shared" si="247"/>
        <v/>
      </c>
      <c r="Q297" t="str">
        <f t="shared" si="248"/>
        <v/>
      </c>
      <c r="R297" t="str">
        <f t="shared" si="249"/>
        <v/>
      </c>
      <c r="S297" t="str">
        <f t="shared" si="250"/>
        <v/>
      </c>
      <c r="T297" t="str">
        <f t="shared" si="251"/>
        <v/>
      </c>
      <c r="U297" t="str">
        <f t="shared" si="252"/>
        <v/>
      </c>
      <c r="V297" t="str">
        <f t="shared" si="253"/>
        <v/>
      </c>
      <c r="W297" t="str">
        <f t="shared" si="254"/>
        <v/>
      </c>
      <c r="X297" t="str">
        <f t="shared" si="255"/>
        <v/>
      </c>
      <c r="Y297" t="str">
        <f t="shared" si="256"/>
        <v/>
      </c>
      <c r="Z297" t="str">
        <f t="shared" si="257"/>
        <v/>
      </c>
      <c r="AA297" t="str">
        <f t="shared" si="258"/>
        <v>Mechatronika építőelemei (, web)</v>
      </c>
      <c r="AB297" t="str">
        <f t="shared" si="259"/>
        <v/>
      </c>
      <c r="AC297" t="str">
        <f t="shared" si="260"/>
        <v/>
      </c>
      <c r="AD297" t="str">
        <f t="shared" si="261"/>
        <v>9195</v>
      </c>
      <c r="AE297" t="str">
        <f t="shared" si="262"/>
        <v/>
      </c>
      <c r="AF297" t="str">
        <f t="shared" si="263"/>
        <v/>
      </c>
      <c r="AG297" t="str">
        <f t="shared" si="264"/>
        <v/>
      </c>
      <c r="AH297" t="str">
        <f t="shared" si="265"/>
        <v/>
      </c>
      <c r="AI297" t="str">
        <f t="shared" si="266"/>
        <v/>
      </c>
      <c r="AJ297" t="str">
        <f t="shared" si="267"/>
        <v/>
      </c>
      <c r="AK297" t="str">
        <f t="shared" si="268"/>
        <v/>
      </c>
      <c r="AL297" t="str">
        <f t="shared" si="269"/>
        <v/>
      </c>
      <c r="AM297" t="str">
        <f t="shared" si="270"/>
        <v/>
      </c>
      <c r="AN297" t="str">
        <f t="shared" si="271"/>
        <v/>
      </c>
      <c r="AO297" t="str">
        <f t="shared" si="272"/>
        <v/>
      </c>
      <c r="AP297" t="str">
        <f t="shared" si="273"/>
        <v/>
      </c>
      <c r="AQ297" t="str">
        <f t="shared" si="274"/>
        <v/>
      </c>
      <c r="AR297" t="str">
        <f t="shared" si="275"/>
        <v/>
      </c>
      <c r="AS297" t="str">
        <f t="shared" si="276"/>
        <v/>
      </c>
      <c r="AT297" t="str">
        <f t="shared" si="277"/>
        <v/>
      </c>
      <c r="AU297" t="str">
        <f t="shared" si="278"/>
        <v/>
      </c>
      <c r="AV297" t="str">
        <f t="shared" si="279"/>
        <v/>
      </c>
      <c r="AW297" t="str">
        <f t="shared" si="280"/>
        <v/>
      </c>
      <c r="AX297" t="str">
        <f t="shared" si="281"/>
        <v/>
      </c>
      <c r="AY297" t="str">
        <f t="shared" si="282"/>
        <v/>
      </c>
      <c r="AZ297" t="str">
        <f t="shared" si="283"/>
        <v/>
      </c>
      <c r="BA297" t="str">
        <f t="shared" si="284"/>
        <v/>
      </c>
      <c r="BB297" t="str">
        <f t="shared" si="285"/>
        <v/>
      </c>
      <c r="BC297" t="str">
        <f t="shared" si="286"/>
        <v/>
      </c>
      <c r="BD297" t="str">
        <f t="shared" si="287"/>
        <v/>
      </c>
      <c r="BE297" t="str">
        <f t="shared" si="288"/>
        <v>Mechatronika építőelemei (3, web)</v>
      </c>
      <c r="BF297" s="2">
        <v>919</v>
      </c>
      <c r="BG297" s="2">
        <v>5</v>
      </c>
      <c r="BH297" s="18">
        <f>VLOOKUP(BF297,segéd!$F$9:$G$41,2,FALSE)</f>
        <v>46284</v>
      </c>
      <c r="BI297" s="2" t="str">
        <f>VLOOKUP(BG297,segéd!$F$1:$G$7,2,FALSE)</f>
        <v>15.15-16.45</v>
      </c>
      <c r="BJ297" t="s">
        <v>275</v>
      </c>
      <c r="BK297" s="20" t="s">
        <v>48</v>
      </c>
      <c r="BL297" t="s">
        <v>114</v>
      </c>
      <c r="BM297" s="2"/>
      <c r="BN297" s="2">
        <v>3</v>
      </c>
      <c r="BO297" s="2" t="s">
        <v>117</v>
      </c>
      <c r="BP297" s="33" t="s">
        <v>667</v>
      </c>
      <c r="BQ297" s="2">
        <f t="shared" si="289"/>
        <v>15</v>
      </c>
      <c r="BR297" s="2" t="str">
        <f>IF(BM297="","",IFERROR(VLOOKUP(BJ297,segéd!T:U,2,FALSE),"x"))</f>
        <v/>
      </c>
      <c r="BS297" s="2">
        <f>IF(BN297="","",IFERROR(VLOOKUP(BJ297,segéd!O:P,2,FALSE),"x"))</f>
        <v>15</v>
      </c>
      <c r="BU297" s="2"/>
      <c r="BV297" s="2"/>
      <c r="BX297" s="2"/>
      <c r="CP297" s="2">
        <v>8</v>
      </c>
    </row>
    <row r="298" spans="1:120" ht="15" customHeight="1" x14ac:dyDescent="0.3">
      <c r="A298" t="str">
        <f t="shared" si="232"/>
        <v>9195</v>
      </c>
      <c r="B298" t="str">
        <f t="shared" si="233"/>
        <v xml:space="preserve">Mechatronikai rendszerek I. - Vavra Gábor (web) </v>
      </c>
      <c r="C298" t="str">
        <f t="shared" si="234"/>
        <v>2129195</v>
      </c>
      <c r="D298" t="str">
        <f t="shared" si="235"/>
        <v>Mechatronikai rendszerek I. - Vavra Gábor (web) 68</v>
      </c>
      <c r="E298" t="str">
        <f t="shared" si="236"/>
        <v>Vavra Gábor9195</v>
      </c>
      <c r="F298" t="str">
        <f t="shared" si="237"/>
        <v>Mechatronikai rendszerek I. (Tb. 212, web)</v>
      </c>
      <c r="G298" t="str">
        <f t="shared" si="238"/>
        <v/>
      </c>
      <c r="H298" t="str">
        <f t="shared" si="239"/>
        <v/>
      </c>
      <c r="I298" t="str">
        <f t="shared" si="240"/>
        <v/>
      </c>
      <c r="J298" t="str">
        <f t="shared" si="241"/>
        <v/>
      </c>
      <c r="K298" t="str">
        <f t="shared" si="242"/>
        <v/>
      </c>
      <c r="L298" t="str">
        <f t="shared" si="243"/>
        <v/>
      </c>
      <c r="M298" t="str">
        <f t="shared" si="244"/>
        <v/>
      </c>
      <c r="N298" t="str">
        <f t="shared" si="245"/>
        <v/>
      </c>
      <c r="O298" t="str">
        <f t="shared" si="246"/>
        <v/>
      </c>
      <c r="P298" t="str">
        <f t="shared" si="247"/>
        <v/>
      </c>
      <c r="Q298" t="str">
        <f t="shared" si="248"/>
        <v/>
      </c>
      <c r="R298" t="str">
        <f t="shared" si="249"/>
        <v/>
      </c>
      <c r="S298" t="str">
        <f t="shared" si="250"/>
        <v/>
      </c>
      <c r="T298" t="str">
        <f t="shared" si="251"/>
        <v/>
      </c>
      <c r="U298" t="str">
        <f t="shared" si="252"/>
        <v/>
      </c>
      <c r="V298" t="str">
        <f t="shared" si="253"/>
        <v/>
      </c>
      <c r="W298" t="str">
        <f t="shared" si="254"/>
        <v/>
      </c>
      <c r="X298" t="str">
        <f t="shared" si="255"/>
        <v/>
      </c>
      <c r="Y298" t="str">
        <f t="shared" si="256"/>
        <v/>
      </c>
      <c r="Z298" t="str">
        <f t="shared" si="257"/>
        <v/>
      </c>
      <c r="AA298" t="str">
        <f t="shared" si="258"/>
        <v>Mechatronikai rendszerek I. (, web)</v>
      </c>
      <c r="AB298" t="str">
        <f t="shared" si="259"/>
        <v/>
      </c>
      <c r="AC298" t="str">
        <f t="shared" si="260"/>
        <v/>
      </c>
      <c r="AD298" t="str">
        <f t="shared" si="261"/>
        <v/>
      </c>
      <c r="AE298" t="str">
        <f t="shared" si="262"/>
        <v/>
      </c>
      <c r="AF298" t="str">
        <f t="shared" si="263"/>
        <v/>
      </c>
      <c r="AG298" t="str">
        <f t="shared" si="264"/>
        <v/>
      </c>
      <c r="AH298" t="str">
        <f t="shared" si="265"/>
        <v/>
      </c>
      <c r="AI298" t="str">
        <f t="shared" si="266"/>
        <v/>
      </c>
      <c r="AJ298" t="str">
        <f t="shared" si="267"/>
        <v/>
      </c>
      <c r="AK298" t="str">
        <f t="shared" si="268"/>
        <v/>
      </c>
      <c r="AL298" t="str">
        <f t="shared" si="269"/>
        <v/>
      </c>
      <c r="AM298" t="str">
        <f t="shared" si="270"/>
        <v/>
      </c>
      <c r="AN298" t="str">
        <f t="shared" si="271"/>
        <v/>
      </c>
      <c r="AO298" t="str">
        <f t="shared" si="272"/>
        <v/>
      </c>
      <c r="AP298" t="str">
        <f t="shared" si="273"/>
        <v/>
      </c>
      <c r="AQ298" t="str">
        <f t="shared" si="274"/>
        <v/>
      </c>
      <c r="AR298" t="str">
        <f t="shared" si="275"/>
        <v/>
      </c>
      <c r="AS298" t="str">
        <f t="shared" si="276"/>
        <v/>
      </c>
      <c r="AT298" t="str">
        <f t="shared" si="277"/>
        <v/>
      </c>
      <c r="AU298" t="str">
        <f t="shared" si="278"/>
        <v/>
      </c>
      <c r="AV298" t="str">
        <f t="shared" si="279"/>
        <v/>
      </c>
      <c r="AW298" t="str">
        <f t="shared" si="280"/>
        <v>9195</v>
      </c>
      <c r="AX298" t="str">
        <f t="shared" si="281"/>
        <v>9195</v>
      </c>
      <c r="AY298" t="str">
        <f t="shared" si="282"/>
        <v/>
      </c>
      <c r="AZ298" t="str">
        <f t="shared" si="283"/>
        <v/>
      </c>
      <c r="BA298" t="str">
        <f t="shared" si="284"/>
        <v/>
      </c>
      <c r="BB298" t="str">
        <f t="shared" si="285"/>
        <v/>
      </c>
      <c r="BC298" t="str">
        <f t="shared" si="286"/>
        <v/>
      </c>
      <c r="BD298" t="str">
        <f t="shared" si="287"/>
        <v/>
      </c>
      <c r="BE298" t="str">
        <f t="shared" si="288"/>
        <v>Mechatronikai rendszerek I. (212, web)</v>
      </c>
      <c r="BF298" s="2">
        <v>919</v>
      </c>
      <c r="BG298" s="2">
        <v>5</v>
      </c>
      <c r="BH298" s="18">
        <f>VLOOKUP(BF298,segéd!$F$9:$G$41,2,FALSE)</f>
        <v>46284</v>
      </c>
      <c r="BI298" s="2" t="str">
        <f>VLOOKUP(BG298,segéd!$F$1:$G$7,2,FALSE)</f>
        <v>15.15-16.45</v>
      </c>
      <c r="BJ298" t="s">
        <v>112</v>
      </c>
      <c r="BK298" s="20" t="s">
        <v>419</v>
      </c>
      <c r="BL298" t="s">
        <v>191</v>
      </c>
      <c r="BM298" s="2"/>
      <c r="BN298" s="2">
        <v>212</v>
      </c>
      <c r="BO298" s="2" t="s">
        <v>117</v>
      </c>
      <c r="BP298" s="33" t="s">
        <v>613</v>
      </c>
      <c r="BQ298" s="2">
        <f t="shared" si="289"/>
        <v>68</v>
      </c>
      <c r="BR298" s="2" t="str">
        <f>IF(BM298="","",IFERROR(VLOOKUP(BJ298,segéd!T:U,2,FALSE),"x"))</f>
        <v/>
      </c>
      <c r="BS298" s="2">
        <f>IF(BN298="","",IFERROR(VLOOKUP(BJ298,segéd!O:P,2,FALSE),"x"))</f>
        <v>68</v>
      </c>
      <c r="BU298" s="2"/>
      <c r="BV298" s="2"/>
      <c r="DI298" s="2">
        <v>14</v>
      </c>
      <c r="DJ298" s="2">
        <v>44</v>
      </c>
    </row>
    <row r="299" spans="1:120" ht="15" customHeight="1" x14ac:dyDescent="0.3">
      <c r="A299" t="str">
        <f t="shared" si="232"/>
        <v>9195</v>
      </c>
      <c r="B299" t="str">
        <f t="shared" si="233"/>
        <v xml:space="preserve">Mérnöki alapismeretek - Szabó Veronika Anna (web) </v>
      </c>
      <c r="C299" t="str">
        <f t="shared" si="234"/>
        <v>5019195</v>
      </c>
      <c r="D299" t="str">
        <f t="shared" si="235"/>
        <v>Mérnöki alapismeretek - Szabó Veronika Anna (web) 128</v>
      </c>
      <c r="E299" t="str">
        <f t="shared" si="236"/>
        <v>Szabó Veronika Anna9195</v>
      </c>
      <c r="F299" t="str">
        <f t="shared" si="237"/>
        <v>Mérnöki alapismeretek (Tb. 501, web)</v>
      </c>
      <c r="G299" t="str">
        <f t="shared" si="238"/>
        <v/>
      </c>
      <c r="H299" t="str">
        <f t="shared" si="239"/>
        <v/>
      </c>
      <c r="I299" t="str">
        <f t="shared" si="240"/>
        <v/>
      </c>
      <c r="J299" t="str">
        <f t="shared" si="241"/>
        <v/>
      </c>
      <c r="K299" t="str">
        <f t="shared" si="242"/>
        <v/>
      </c>
      <c r="L299" t="str">
        <f t="shared" si="243"/>
        <v/>
      </c>
      <c r="M299" t="str">
        <f t="shared" si="244"/>
        <v/>
      </c>
      <c r="N299" t="str">
        <f t="shared" si="245"/>
        <v/>
      </c>
      <c r="O299" t="str">
        <f t="shared" si="246"/>
        <v/>
      </c>
      <c r="P299" t="str">
        <f t="shared" si="247"/>
        <v/>
      </c>
      <c r="Q299" t="str">
        <f t="shared" si="248"/>
        <v/>
      </c>
      <c r="R299" t="str">
        <f t="shared" si="249"/>
        <v/>
      </c>
      <c r="S299" t="str">
        <f t="shared" si="250"/>
        <v/>
      </c>
      <c r="T299" t="str">
        <f t="shared" si="251"/>
        <v/>
      </c>
      <c r="U299" t="str">
        <f t="shared" si="252"/>
        <v/>
      </c>
      <c r="V299" t="str">
        <f t="shared" si="253"/>
        <v/>
      </c>
      <c r="W299" t="str">
        <f t="shared" si="254"/>
        <v/>
      </c>
      <c r="X299" t="str">
        <f t="shared" si="255"/>
        <v/>
      </c>
      <c r="Y299" t="str">
        <f t="shared" si="256"/>
        <v/>
      </c>
      <c r="Z299" t="str">
        <f t="shared" si="257"/>
        <v/>
      </c>
      <c r="AA299" t="str">
        <f t="shared" si="258"/>
        <v>Mérnöki alapismeretek (, web)</v>
      </c>
      <c r="AB299" t="str">
        <f t="shared" si="259"/>
        <v/>
      </c>
      <c r="AC299" t="str">
        <f t="shared" si="260"/>
        <v/>
      </c>
      <c r="AD299" t="str">
        <f t="shared" si="261"/>
        <v/>
      </c>
      <c r="AE299" t="str">
        <f t="shared" si="262"/>
        <v>9195</v>
      </c>
      <c r="AF299" t="str">
        <f t="shared" si="263"/>
        <v>9195</v>
      </c>
      <c r="AG299" t="str">
        <f t="shared" si="264"/>
        <v/>
      </c>
      <c r="AH299" t="str">
        <f t="shared" si="265"/>
        <v/>
      </c>
      <c r="AI299" t="str">
        <f t="shared" si="266"/>
        <v/>
      </c>
      <c r="AJ299" t="str">
        <f t="shared" si="267"/>
        <v/>
      </c>
      <c r="AK299" t="str">
        <f t="shared" si="268"/>
        <v/>
      </c>
      <c r="AL299" t="str">
        <f t="shared" si="269"/>
        <v/>
      </c>
      <c r="AM299" t="str">
        <f t="shared" si="270"/>
        <v/>
      </c>
      <c r="AN299" t="str">
        <f t="shared" si="271"/>
        <v/>
      </c>
      <c r="AO299" t="str">
        <f t="shared" si="272"/>
        <v/>
      </c>
      <c r="AP299" t="str">
        <f t="shared" si="273"/>
        <v/>
      </c>
      <c r="AQ299" t="str">
        <f t="shared" si="274"/>
        <v/>
      </c>
      <c r="AR299" t="str">
        <f t="shared" si="275"/>
        <v/>
      </c>
      <c r="AS299" t="str">
        <f t="shared" si="276"/>
        <v/>
      </c>
      <c r="AT299" t="str">
        <f t="shared" si="277"/>
        <v/>
      </c>
      <c r="AU299" t="str">
        <f t="shared" si="278"/>
        <v/>
      </c>
      <c r="AV299" t="str">
        <f t="shared" si="279"/>
        <v/>
      </c>
      <c r="AW299" t="str">
        <f t="shared" si="280"/>
        <v/>
      </c>
      <c r="AX299" t="str">
        <f t="shared" si="281"/>
        <v/>
      </c>
      <c r="AY299" t="str">
        <f t="shared" si="282"/>
        <v/>
      </c>
      <c r="AZ299" t="str">
        <f t="shared" si="283"/>
        <v/>
      </c>
      <c r="BA299" t="str">
        <f t="shared" si="284"/>
        <v/>
      </c>
      <c r="BB299" t="str">
        <f t="shared" si="285"/>
        <v/>
      </c>
      <c r="BC299" t="str">
        <f t="shared" si="286"/>
        <v/>
      </c>
      <c r="BD299" t="str">
        <f t="shared" si="287"/>
        <v/>
      </c>
      <c r="BE299" t="str">
        <f t="shared" si="288"/>
        <v>Mérnöki alapismeretek (501, web)</v>
      </c>
      <c r="BF299" s="2">
        <v>919</v>
      </c>
      <c r="BG299" s="2">
        <v>5</v>
      </c>
      <c r="BH299" s="18">
        <f>VLOOKUP(BF299,segéd!$F$9:$G$41,2,FALSE)</f>
        <v>46284</v>
      </c>
      <c r="BI299" s="2" t="str">
        <f>VLOOKUP(BG299,segéd!$F$1:$G$7,2,FALSE)</f>
        <v>15.15-16.45</v>
      </c>
      <c r="BJ299" t="s">
        <v>104</v>
      </c>
      <c r="BK299" s="20" t="s">
        <v>539</v>
      </c>
      <c r="BL299" t="s">
        <v>191</v>
      </c>
      <c r="BM299" s="2"/>
      <c r="BN299" s="2">
        <v>501</v>
      </c>
      <c r="BO299" s="2" t="s">
        <v>117</v>
      </c>
      <c r="BP299" s="33" t="s">
        <v>674</v>
      </c>
      <c r="BQ299" s="2">
        <f t="shared" si="289"/>
        <v>128</v>
      </c>
      <c r="BR299" s="2" t="str">
        <f>IF(BM299="","",IFERROR(VLOOKUP(BJ299,segéd!T:U,2,FALSE),"x"))</f>
        <v/>
      </c>
      <c r="BS299" s="2">
        <f>IF(BN299="","",IFERROR(VLOOKUP(BJ299,segéd!O:P,2,FALSE),"x"))</f>
        <v>128</v>
      </c>
      <c r="BT299" s="2"/>
      <c r="BU299" s="2"/>
      <c r="BV299" s="2"/>
      <c r="BX299" s="2"/>
      <c r="CQ299" s="2">
        <v>74</v>
      </c>
      <c r="CR299" s="2">
        <v>48</v>
      </c>
    </row>
    <row r="300" spans="1:120" ht="15" customHeight="1" x14ac:dyDescent="0.3">
      <c r="A300" t="str">
        <f t="shared" si="232"/>
        <v>9195</v>
      </c>
      <c r="B300" t="str">
        <f t="shared" si="233"/>
        <v xml:space="preserve">Műszaki diagnosztika II. - Nemes Márk (web) </v>
      </c>
      <c r="C300" t="str">
        <f t="shared" si="234"/>
        <v>2149195</v>
      </c>
      <c r="D300" t="str">
        <f t="shared" si="235"/>
        <v>Műszaki diagnosztika II. - Nemes Márk (web) 14</v>
      </c>
      <c r="E300" t="str">
        <f t="shared" si="236"/>
        <v>Nemes Márk9195</v>
      </c>
      <c r="F300" t="str">
        <f t="shared" si="237"/>
        <v>Műszaki diagnosztika II. (Tb. 214, web)</v>
      </c>
      <c r="G300" t="str">
        <f t="shared" si="238"/>
        <v/>
      </c>
      <c r="H300" t="str">
        <f t="shared" si="239"/>
        <v/>
      </c>
      <c r="I300" t="str">
        <f t="shared" si="240"/>
        <v/>
      </c>
      <c r="J300" t="str">
        <f t="shared" si="241"/>
        <v/>
      </c>
      <c r="K300" t="str">
        <f t="shared" si="242"/>
        <v/>
      </c>
      <c r="L300" t="str">
        <f t="shared" si="243"/>
        <v/>
      </c>
      <c r="M300" t="str">
        <f t="shared" si="244"/>
        <v/>
      </c>
      <c r="N300" t="str">
        <f t="shared" si="245"/>
        <v/>
      </c>
      <c r="O300" t="str">
        <f t="shared" si="246"/>
        <v/>
      </c>
      <c r="P300" t="str">
        <f t="shared" si="247"/>
        <v/>
      </c>
      <c r="Q300" t="str">
        <f t="shared" si="248"/>
        <v/>
      </c>
      <c r="R300" t="str">
        <f t="shared" si="249"/>
        <v/>
      </c>
      <c r="S300" t="str">
        <f t="shared" si="250"/>
        <v/>
      </c>
      <c r="T300" t="str">
        <f t="shared" si="251"/>
        <v/>
      </c>
      <c r="U300" t="str">
        <f t="shared" si="252"/>
        <v/>
      </c>
      <c r="V300" t="str">
        <f t="shared" si="253"/>
        <v/>
      </c>
      <c r="W300" t="str">
        <f t="shared" si="254"/>
        <v/>
      </c>
      <c r="X300" t="str">
        <f t="shared" si="255"/>
        <v/>
      </c>
      <c r="Y300" t="str">
        <f t="shared" si="256"/>
        <v/>
      </c>
      <c r="Z300" t="str">
        <f t="shared" si="257"/>
        <v/>
      </c>
      <c r="AA300" t="str">
        <f t="shared" si="258"/>
        <v>Műszaki diagnosztika II. (, web)</v>
      </c>
      <c r="AB300" t="str">
        <f t="shared" si="259"/>
        <v/>
      </c>
      <c r="AC300" t="str">
        <f t="shared" si="260"/>
        <v/>
      </c>
      <c r="AD300" t="str">
        <f t="shared" si="261"/>
        <v/>
      </c>
      <c r="AE300" t="str">
        <f t="shared" si="262"/>
        <v/>
      </c>
      <c r="AF300" t="str">
        <f t="shared" si="263"/>
        <v/>
      </c>
      <c r="AG300" t="str">
        <f t="shared" si="264"/>
        <v/>
      </c>
      <c r="AH300" t="str">
        <f t="shared" si="265"/>
        <v/>
      </c>
      <c r="AI300" t="str">
        <f t="shared" si="266"/>
        <v/>
      </c>
      <c r="AJ300" t="str">
        <f t="shared" si="267"/>
        <v/>
      </c>
      <c r="AK300" t="str">
        <f t="shared" si="268"/>
        <v/>
      </c>
      <c r="AL300" t="str">
        <f t="shared" si="269"/>
        <v/>
      </c>
      <c r="AM300" t="str">
        <f t="shared" si="270"/>
        <v/>
      </c>
      <c r="AN300" t="str">
        <f t="shared" si="271"/>
        <v/>
      </c>
      <c r="AO300" t="str">
        <f t="shared" si="272"/>
        <v/>
      </c>
      <c r="AP300" t="str">
        <f t="shared" si="273"/>
        <v/>
      </c>
      <c r="AQ300" t="str">
        <f t="shared" si="274"/>
        <v/>
      </c>
      <c r="AR300" t="str">
        <f t="shared" si="275"/>
        <v/>
      </c>
      <c r="AS300" t="str">
        <f t="shared" si="276"/>
        <v/>
      </c>
      <c r="AT300" t="str">
        <f t="shared" si="277"/>
        <v/>
      </c>
      <c r="AU300" t="str">
        <f t="shared" si="278"/>
        <v/>
      </c>
      <c r="AV300" t="str">
        <f t="shared" si="279"/>
        <v/>
      </c>
      <c r="AW300" t="str">
        <f t="shared" si="280"/>
        <v/>
      </c>
      <c r="AX300" t="str">
        <f t="shared" si="281"/>
        <v/>
      </c>
      <c r="AY300" t="str">
        <f t="shared" si="282"/>
        <v/>
      </c>
      <c r="AZ300" t="str">
        <f t="shared" si="283"/>
        <v/>
      </c>
      <c r="BA300" t="str">
        <f t="shared" si="284"/>
        <v/>
      </c>
      <c r="BB300" t="str">
        <f t="shared" si="285"/>
        <v>9195</v>
      </c>
      <c r="BC300" t="str">
        <f t="shared" si="286"/>
        <v/>
      </c>
      <c r="BD300" t="str">
        <f t="shared" si="287"/>
        <v/>
      </c>
      <c r="BE300" t="str">
        <f t="shared" si="288"/>
        <v>Műszaki diagnosztika II. (214, web)</v>
      </c>
      <c r="BF300" s="2">
        <v>919</v>
      </c>
      <c r="BG300" s="2">
        <v>5</v>
      </c>
      <c r="BH300" s="18">
        <f>VLOOKUP(BF300,segéd!$F$9:$G$41,2,FALSE)</f>
        <v>46284</v>
      </c>
      <c r="BI300" s="2" t="str">
        <f>VLOOKUP(BG300,segéd!$F$1:$G$7,2,FALSE)</f>
        <v>15.15-16.45</v>
      </c>
      <c r="BJ300" t="s">
        <v>526</v>
      </c>
      <c r="BK300" s="20" t="s">
        <v>542</v>
      </c>
      <c r="BL300" t="s">
        <v>191</v>
      </c>
      <c r="BM300" s="2"/>
      <c r="BN300" s="2">
        <v>214</v>
      </c>
      <c r="BO300" s="2" t="s">
        <v>117</v>
      </c>
      <c r="BP300" s="33" t="s">
        <v>640</v>
      </c>
      <c r="BQ300" s="2">
        <f t="shared" si="289"/>
        <v>14</v>
      </c>
      <c r="BR300" s="2" t="str">
        <f>IF(BM300="","",IFERROR(VLOOKUP(BJ300,segéd!T:U,2,FALSE),"x"))</f>
        <v/>
      </c>
      <c r="BS300" s="2">
        <f>IF(BN300="","",IFERROR(VLOOKUP(BJ300,segéd!O:P,2,FALSE),"x"))</f>
        <v>14</v>
      </c>
      <c r="BU300" s="2"/>
      <c r="BV300" s="2"/>
      <c r="DN300" s="2">
        <v>8</v>
      </c>
    </row>
    <row r="301" spans="1:120" ht="15" customHeight="1" x14ac:dyDescent="0.3">
      <c r="A301" t="str">
        <f t="shared" si="232"/>
        <v>2149195</v>
      </c>
      <c r="B301" t="str">
        <f t="shared" si="233"/>
        <v>Nemzetközi pénzügyek (szv.) - Belyó Pál (Bp.-ről web) 11</v>
      </c>
      <c r="C301" t="str">
        <f t="shared" si="234"/>
        <v>2169195</v>
      </c>
      <c r="D301" t="str">
        <f t="shared" si="235"/>
        <v>Nemzetközi pénzügyek (szv.) - Belyó Pál (Bp.-ről web) 9</v>
      </c>
      <c r="E301" t="str">
        <f t="shared" si="236"/>
        <v>Belyó Pál9195</v>
      </c>
      <c r="F301" t="str">
        <f t="shared" si="237"/>
        <v>Nemzetközi pénzügyek (szv.) (Bp. 214, Bp.-ről web)</v>
      </c>
      <c r="G301" t="str">
        <f t="shared" si="238"/>
        <v/>
      </c>
      <c r="H301" t="str">
        <f t="shared" si="239"/>
        <v/>
      </c>
      <c r="I301" t="str">
        <f t="shared" si="240"/>
        <v/>
      </c>
      <c r="J301" t="str">
        <f t="shared" si="241"/>
        <v/>
      </c>
      <c r="K301" t="str">
        <f t="shared" si="242"/>
        <v/>
      </c>
      <c r="L301" t="str">
        <f t="shared" si="243"/>
        <v/>
      </c>
      <c r="M301" t="str">
        <f t="shared" si="244"/>
        <v/>
      </c>
      <c r="N301" t="str">
        <f t="shared" si="245"/>
        <v/>
      </c>
      <c r="O301" t="str">
        <f t="shared" si="246"/>
        <v/>
      </c>
      <c r="P301" t="str">
        <f t="shared" si="247"/>
        <v/>
      </c>
      <c r="Q301" t="str">
        <f t="shared" si="248"/>
        <v/>
      </c>
      <c r="R301" t="str">
        <f t="shared" si="249"/>
        <v/>
      </c>
      <c r="S301" t="str">
        <f t="shared" si="250"/>
        <v/>
      </c>
      <c r="T301" t="str">
        <f t="shared" si="251"/>
        <v>9195</v>
      </c>
      <c r="U301" t="str">
        <f t="shared" si="252"/>
        <v>9195</v>
      </c>
      <c r="V301" t="str">
        <f t="shared" si="253"/>
        <v>9195</v>
      </c>
      <c r="W301" t="str">
        <f t="shared" si="254"/>
        <v/>
      </c>
      <c r="X301" t="str">
        <f t="shared" si="255"/>
        <v/>
      </c>
      <c r="Y301" t="str">
        <f t="shared" si="256"/>
        <v/>
      </c>
      <c r="Z301" t="str">
        <f t="shared" si="257"/>
        <v/>
      </c>
      <c r="AA301" t="str">
        <f t="shared" si="258"/>
        <v>Nemzetközi pénzügyek (szv.) (214, Bp.-ről web)</v>
      </c>
      <c r="AB301" t="str">
        <f t="shared" si="259"/>
        <v/>
      </c>
      <c r="AC301" t="str">
        <f t="shared" si="260"/>
        <v/>
      </c>
      <c r="AD301" t="str">
        <f t="shared" si="261"/>
        <v/>
      </c>
      <c r="AE301" t="str">
        <f t="shared" si="262"/>
        <v/>
      </c>
      <c r="AF301" t="str">
        <f t="shared" si="263"/>
        <v/>
      </c>
      <c r="AG301" t="str">
        <f t="shared" si="264"/>
        <v/>
      </c>
      <c r="AH301" t="str">
        <f t="shared" si="265"/>
        <v/>
      </c>
      <c r="AI301" t="str">
        <f t="shared" si="266"/>
        <v/>
      </c>
      <c r="AJ301" t="str">
        <f t="shared" si="267"/>
        <v/>
      </c>
      <c r="AK301" t="str">
        <f t="shared" si="268"/>
        <v/>
      </c>
      <c r="AL301" t="str">
        <f t="shared" si="269"/>
        <v/>
      </c>
      <c r="AM301" t="str">
        <f t="shared" si="270"/>
        <v/>
      </c>
      <c r="AN301" t="str">
        <f t="shared" si="271"/>
        <v>9195</v>
      </c>
      <c r="AO301" t="str">
        <f t="shared" si="272"/>
        <v>9195</v>
      </c>
      <c r="AP301" t="str">
        <f t="shared" si="273"/>
        <v>9195</v>
      </c>
      <c r="AQ301" t="str">
        <f t="shared" si="274"/>
        <v/>
      </c>
      <c r="AR301" t="str">
        <f t="shared" si="275"/>
        <v/>
      </c>
      <c r="AS301" t="str">
        <f t="shared" si="276"/>
        <v/>
      </c>
      <c r="AT301" t="str">
        <f t="shared" si="277"/>
        <v/>
      </c>
      <c r="AU301" t="str">
        <f t="shared" si="278"/>
        <v/>
      </c>
      <c r="AV301" t="str">
        <f t="shared" si="279"/>
        <v/>
      </c>
      <c r="AW301" t="str">
        <f t="shared" si="280"/>
        <v/>
      </c>
      <c r="AX301" t="str">
        <f t="shared" si="281"/>
        <v/>
      </c>
      <c r="AY301" t="str">
        <f t="shared" si="282"/>
        <v/>
      </c>
      <c r="AZ301" t="str">
        <f t="shared" si="283"/>
        <v/>
      </c>
      <c r="BA301" t="str">
        <f t="shared" si="284"/>
        <v/>
      </c>
      <c r="BB301" t="str">
        <f t="shared" si="285"/>
        <v/>
      </c>
      <c r="BC301" t="str">
        <f t="shared" si="286"/>
        <v/>
      </c>
      <c r="BD301" t="str">
        <f t="shared" si="287"/>
        <v/>
      </c>
      <c r="BE301" t="str">
        <f t="shared" si="288"/>
        <v>Nemzetközi pénzügyek (szv.) (216, Bp.-ről web)</v>
      </c>
      <c r="BF301" s="2">
        <v>919</v>
      </c>
      <c r="BG301" s="2">
        <v>5</v>
      </c>
      <c r="BH301" s="18">
        <f>VLOOKUP(BF301,segéd!$F$9:$G$41,2,FALSE)</f>
        <v>46284</v>
      </c>
      <c r="BI301" s="2" t="str">
        <f>VLOOKUP(BG301,segéd!$F$1:$G$7,2,FALSE)</f>
        <v>15.15-16.45</v>
      </c>
      <c r="BJ301" t="s">
        <v>198</v>
      </c>
      <c r="BK301" s="20" t="s">
        <v>41</v>
      </c>
      <c r="BL301" t="s">
        <v>192</v>
      </c>
      <c r="BM301" s="2">
        <v>214</v>
      </c>
      <c r="BN301" s="2">
        <v>216</v>
      </c>
      <c r="BO301" s="2" t="s">
        <v>118</v>
      </c>
      <c r="BP301" s="33" t="s">
        <v>668</v>
      </c>
      <c r="BQ301" s="2">
        <f t="shared" si="289"/>
        <v>20</v>
      </c>
      <c r="BR301" s="2">
        <f>IF(BM301="","",IFERROR(VLOOKUP(BJ301,segéd!T:U,2,FALSE),"x"))</f>
        <v>11</v>
      </c>
      <c r="BS301" s="2">
        <f>IF(BN301="","",IFERROR(VLOOKUP(BJ301,segéd!O:P,2,FALSE),"x"))</f>
        <v>9</v>
      </c>
      <c r="BU301" s="2"/>
      <c r="BV301" s="2"/>
      <c r="BX301" s="2"/>
      <c r="CG301" s="2">
        <v>3</v>
      </c>
      <c r="CH301" s="2">
        <v>3</v>
      </c>
      <c r="CI301" s="2">
        <v>3</v>
      </c>
      <c r="CZ301" s="2">
        <v>1</v>
      </c>
      <c r="DA301" s="2">
        <v>3</v>
      </c>
      <c r="DB301" s="2">
        <v>3</v>
      </c>
    </row>
    <row r="302" spans="1:120" ht="15" customHeight="1" x14ac:dyDescent="0.3">
      <c r="A302" t="str">
        <f t="shared" si="232"/>
        <v>2109195</v>
      </c>
      <c r="B302" t="str">
        <f t="shared" si="233"/>
        <v>Ökológiai gazdaságtan - Barócsi Zoltán (web) 7</v>
      </c>
      <c r="C302" t="str">
        <f t="shared" si="234"/>
        <v>9195</v>
      </c>
      <c r="D302" t="str">
        <f t="shared" si="235"/>
        <v xml:space="preserve">Ökológiai gazdaságtan - Barócsi Zoltán (web) </v>
      </c>
      <c r="E302" t="str">
        <f t="shared" si="236"/>
        <v>Barócsi Zoltán9195</v>
      </c>
      <c r="F302" t="str">
        <f t="shared" si="237"/>
        <v>Ökológiai gazdaságtan (Bp. 210, web)</v>
      </c>
      <c r="G302" t="str">
        <f t="shared" si="238"/>
        <v/>
      </c>
      <c r="H302" t="str">
        <f t="shared" si="239"/>
        <v/>
      </c>
      <c r="I302" t="str">
        <f t="shared" si="240"/>
        <v/>
      </c>
      <c r="J302" t="str">
        <f t="shared" si="241"/>
        <v/>
      </c>
      <c r="K302" t="str">
        <f t="shared" si="242"/>
        <v/>
      </c>
      <c r="L302" t="str">
        <f t="shared" si="243"/>
        <v>9195</v>
      </c>
      <c r="M302" t="str">
        <f t="shared" si="244"/>
        <v/>
      </c>
      <c r="N302" t="str">
        <f t="shared" si="245"/>
        <v/>
      </c>
      <c r="O302" t="str">
        <f t="shared" si="246"/>
        <v/>
      </c>
      <c r="P302" t="str">
        <f t="shared" si="247"/>
        <v/>
      </c>
      <c r="Q302" t="str">
        <f t="shared" si="248"/>
        <v/>
      </c>
      <c r="R302" t="str">
        <f t="shared" si="249"/>
        <v/>
      </c>
      <c r="S302" t="str">
        <f t="shared" si="250"/>
        <v/>
      </c>
      <c r="T302" t="str">
        <f t="shared" si="251"/>
        <v/>
      </c>
      <c r="U302" t="str">
        <f t="shared" si="252"/>
        <v/>
      </c>
      <c r="V302" t="str">
        <f t="shared" si="253"/>
        <v/>
      </c>
      <c r="W302" t="str">
        <f t="shared" si="254"/>
        <v/>
      </c>
      <c r="X302" t="str">
        <f t="shared" si="255"/>
        <v/>
      </c>
      <c r="Y302" t="str">
        <f t="shared" si="256"/>
        <v/>
      </c>
      <c r="Z302" t="str">
        <f t="shared" si="257"/>
        <v/>
      </c>
      <c r="AA302" t="str">
        <f t="shared" si="258"/>
        <v>Ökológiai gazdaságtan (210, web)</v>
      </c>
      <c r="AB302" t="str">
        <f t="shared" si="259"/>
        <v/>
      </c>
      <c r="AC302" t="str">
        <f t="shared" si="260"/>
        <v/>
      </c>
      <c r="AD302" t="str">
        <f t="shared" si="261"/>
        <v/>
      </c>
      <c r="AE302" t="str">
        <f t="shared" si="262"/>
        <v/>
      </c>
      <c r="AF302" t="str">
        <f t="shared" si="263"/>
        <v/>
      </c>
      <c r="AG302" t="str">
        <f t="shared" si="264"/>
        <v/>
      </c>
      <c r="AH302" t="str">
        <f t="shared" si="265"/>
        <v/>
      </c>
      <c r="AI302" t="str">
        <f t="shared" si="266"/>
        <v/>
      </c>
      <c r="AJ302" t="str">
        <f t="shared" si="267"/>
        <v/>
      </c>
      <c r="AK302" t="str">
        <f t="shared" si="268"/>
        <v/>
      </c>
      <c r="AL302" t="str">
        <f t="shared" si="269"/>
        <v/>
      </c>
      <c r="AM302" t="str">
        <f t="shared" si="270"/>
        <v/>
      </c>
      <c r="AN302" t="str">
        <f t="shared" si="271"/>
        <v/>
      </c>
      <c r="AO302" t="str">
        <f t="shared" si="272"/>
        <v/>
      </c>
      <c r="AP302" t="str">
        <f t="shared" si="273"/>
        <v/>
      </c>
      <c r="AQ302" t="str">
        <f t="shared" si="274"/>
        <v/>
      </c>
      <c r="AR302" t="str">
        <f t="shared" si="275"/>
        <v/>
      </c>
      <c r="AS302" t="str">
        <f t="shared" si="276"/>
        <v/>
      </c>
      <c r="AT302" t="str">
        <f t="shared" si="277"/>
        <v/>
      </c>
      <c r="AU302" t="str">
        <f t="shared" si="278"/>
        <v/>
      </c>
      <c r="AV302" t="str">
        <f t="shared" si="279"/>
        <v/>
      </c>
      <c r="AW302" t="str">
        <f t="shared" si="280"/>
        <v/>
      </c>
      <c r="AX302" t="str">
        <f t="shared" si="281"/>
        <v/>
      </c>
      <c r="AY302" t="str">
        <f t="shared" si="282"/>
        <v/>
      </c>
      <c r="AZ302" t="str">
        <f t="shared" si="283"/>
        <v/>
      </c>
      <c r="BA302" t="str">
        <f t="shared" si="284"/>
        <v/>
      </c>
      <c r="BB302" t="str">
        <f t="shared" si="285"/>
        <v/>
      </c>
      <c r="BC302" t="str">
        <f t="shared" si="286"/>
        <v/>
      </c>
      <c r="BD302" t="str">
        <f t="shared" si="287"/>
        <v/>
      </c>
      <c r="BE302" t="str">
        <f t="shared" si="288"/>
        <v>Ökológiai gazdaságtan (, web)</v>
      </c>
      <c r="BF302" s="2">
        <v>919</v>
      </c>
      <c r="BG302" s="2">
        <v>5</v>
      </c>
      <c r="BH302" s="18">
        <f>VLOOKUP(BF302,segéd!$F$9:$G$41,2,FALSE)</f>
        <v>46284</v>
      </c>
      <c r="BI302" s="2" t="str">
        <f>VLOOKUP(BG302,segéd!$F$1:$G$7,2,FALSE)</f>
        <v>15.15-16.45</v>
      </c>
      <c r="BJ302" t="s">
        <v>391</v>
      </c>
      <c r="BK302" s="20" t="s">
        <v>35</v>
      </c>
      <c r="BL302" t="s">
        <v>206</v>
      </c>
      <c r="BM302" s="2">
        <v>210</v>
      </c>
      <c r="BO302" s="2" t="s">
        <v>117</v>
      </c>
      <c r="BP302" s="33" t="s">
        <v>669</v>
      </c>
      <c r="BQ302" s="2">
        <f t="shared" si="289"/>
        <v>7</v>
      </c>
      <c r="BR302" s="2">
        <f>IF(BM302="","",IFERROR(VLOOKUP(BJ302,segéd!T:U,2,FALSE),"x"))</f>
        <v>7</v>
      </c>
      <c r="BS302" s="2" t="str">
        <f>IF(BN302="","",IFERROR(VLOOKUP(BJ302,segéd!O:P,2,FALSE),"x"))</f>
        <v/>
      </c>
      <c r="BT302" s="2"/>
      <c r="BU302" s="2"/>
      <c r="BV302" s="2"/>
      <c r="BX302" s="2"/>
      <c r="BY302" s="2">
        <v>6</v>
      </c>
      <c r="CQ302" s="2"/>
      <c r="CR302" s="2"/>
    </row>
    <row r="303" spans="1:120" ht="15" customHeight="1" x14ac:dyDescent="0.3">
      <c r="A303" t="str">
        <f t="shared" si="232"/>
        <v>2019195</v>
      </c>
      <c r="B303" t="str">
        <f t="shared" si="233"/>
        <v>Vállalati gazdaságtan - Kárpáti-Daróczi Judit (web) 113</v>
      </c>
      <c r="C303" t="str">
        <f t="shared" si="234"/>
        <v>9195</v>
      </c>
      <c r="D303" t="str">
        <f t="shared" si="235"/>
        <v xml:space="preserve">Vállalati gazdaságtan - Kárpáti-Daróczi Judit (web) </v>
      </c>
      <c r="E303" t="str">
        <f t="shared" si="236"/>
        <v>Kárpáti-Daróczi Judit9195</v>
      </c>
      <c r="F303" t="str">
        <f t="shared" si="237"/>
        <v>Vállalati gazdaságtan (Bp. 201, web)</v>
      </c>
      <c r="G303" t="str">
        <f t="shared" si="238"/>
        <v>9195</v>
      </c>
      <c r="H303" t="str">
        <f t="shared" si="239"/>
        <v>9195</v>
      </c>
      <c r="I303" t="str">
        <f t="shared" si="240"/>
        <v>9195</v>
      </c>
      <c r="J303" t="str">
        <f t="shared" si="241"/>
        <v/>
      </c>
      <c r="K303" t="str">
        <f t="shared" si="242"/>
        <v/>
      </c>
      <c r="L303" t="str">
        <f t="shared" si="243"/>
        <v/>
      </c>
      <c r="M303" t="str">
        <f t="shared" si="244"/>
        <v/>
      </c>
      <c r="N303" t="str">
        <f t="shared" si="245"/>
        <v/>
      </c>
      <c r="O303" t="str">
        <f t="shared" si="246"/>
        <v/>
      </c>
      <c r="P303" t="str">
        <f t="shared" si="247"/>
        <v/>
      </c>
      <c r="Q303" t="str">
        <f t="shared" si="248"/>
        <v/>
      </c>
      <c r="R303" t="str">
        <f t="shared" si="249"/>
        <v/>
      </c>
      <c r="S303" t="str">
        <f t="shared" si="250"/>
        <v/>
      </c>
      <c r="T303" t="str">
        <f t="shared" si="251"/>
        <v/>
      </c>
      <c r="U303" t="str">
        <f t="shared" si="252"/>
        <v/>
      </c>
      <c r="V303" t="str">
        <f t="shared" si="253"/>
        <v/>
      </c>
      <c r="W303" t="str">
        <f t="shared" si="254"/>
        <v/>
      </c>
      <c r="X303" t="str">
        <f t="shared" si="255"/>
        <v/>
      </c>
      <c r="Y303" t="str">
        <f t="shared" si="256"/>
        <v/>
      </c>
      <c r="Z303" t="str">
        <f t="shared" si="257"/>
        <v/>
      </c>
      <c r="AA303" t="str">
        <f t="shared" si="258"/>
        <v>Vállalati gazdaságtan (201, web)</v>
      </c>
      <c r="AB303" t="str">
        <f t="shared" si="259"/>
        <v/>
      </c>
      <c r="AC303" t="str">
        <f t="shared" si="260"/>
        <v/>
      </c>
      <c r="AD303" t="str">
        <f t="shared" si="261"/>
        <v/>
      </c>
      <c r="AE303" t="str">
        <f t="shared" si="262"/>
        <v/>
      </c>
      <c r="AF303" t="str">
        <f t="shared" si="263"/>
        <v/>
      </c>
      <c r="AG303" t="str">
        <f t="shared" si="264"/>
        <v/>
      </c>
      <c r="AH303" t="str">
        <f t="shared" si="265"/>
        <v/>
      </c>
      <c r="AI303" t="str">
        <f t="shared" si="266"/>
        <v/>
      </c>
      <c r="AJ303" t="str">
        <f t="shared" si="267"/>
        <v/>
      </c>
      <c r="AK303" t="str">
        <f t="shared" si="268"/>
        <v/>
      </c>
      <c r="AL303" t="str">
        <f t="shared" si="269"/>
        <v/>
      </c>
      <c r="AM303" t="str">
        <f t="shared" si="270"/>
        <v/>
      </c>
      <c r="AN303" t="str">
        <f t="shared" si="271"/>
        <v/>
      </c>
      <c r="AO303" t="str">
        <f t="shared" si="272"/>
        <v/>
      </c>
      <c r="AP303" t="str">
        <f t="shared" si="273"/>
        <v/>
      </c>
      <c r="AQ303" t="str">
        <f t="shared" si="274"/>
        <v/>
      </c>
      <c r="AR303" t="str">
        <f t="shared" si="275"/>
        <v/>
      </c>
      <c r="AS303" t="str">
        <f t="shared" si="276"/>
        <v/>
      </c>
      <c r="AT303" t="str">
        <f t="shared" si="277"/>
        <v/>
      </c>
      <c r="AU303" t="str">
        <f t="shared" si="278"/>
        <v/>
      </c>
      <c r="AV303" t="str">
        <f t="shared" si="279"/>
        <v/>
      </c>
      <c r="AW303" t="str">
        <f t="shared" si="280"/>
        <v/>
      </c>
      <c r="AX303" t="str">
        <f t="shared" si="281"/>
        <v/>
      </c>
      <c r="AY303" t="str">
        <f t="shared" si="282"/>
        <v/>
      </c>
      <c r="AZ303" t="str">
        <f t="shared" si="283"/>
        <v/>
      </c>
      <c r="BA303" t="str">
        <f t="shared" si="284"/>
        <v/>
      </c>
      <c r="BB303" t="str">
        <f t="shared" si="285"/>
        <v/>
      </c>
      <c r="BC303" t="str">
        <f t="shared" si="286"/>
        <v/>
      </c>
      <c r="BD303" t="str">
        <f t="shared" si="287"/>
        <v/>
      </c>
      <c r="BE303" t="str">
        <f t="shared" si="288"/>
        <v>Vállalati gazdaságtan (, web)</v>
      </c>
      <c r="BF303" s="2">
        <v>919</v>
      </c>
      <c r="BG303" s="2">
        <v>5</v>
      </c>
      <c r="BH303" s="18">
        <f>VLOOKUP(BF303,segéd!$F$9:$G$41,2,FALSE)</f>
        <v>46284</v>
      </c>
      <c r="BI303" s="2" t="str">
        <f>VLOOKUP(BG303,segéd!$F$1:$G$7,2,FALSE)</f>
        <v>15.15-16.45</v>
      </c>
      <c r="BJ303" t="s">
        <v>83</v>
      </c>
      <c r="BK303" s="20" t="s">
        <v>280</v>
      </c>
      <c r="BL303" t="s">
        <v>425</v>
      </c>
      <c r="BM303" s="2">
        <v>201</v>
      </c>
      <c r="BO303" s="2" t="s">
        <v>117</v>
      </c>
      <c r="BP303" s="33" t="s">
        <v>739</v>
      </c>
      <c r="BQ303" s="2">
        <f t="shared" si="289"/>
        <v>113</v>
      </c>
      <c r="BR303" s="2">
        <f>IF(BM303="","",IFERROR(VLOOKUP(BJ303,segéd!T:U,2,FALSE),"x"))</f>
        <v>113</v>
      </c>
      <c r="BS303" s="2" t="str">
        <f>IF(BN303="","",IFERROR(VLOOKUP(BJ303,segéd!O:P,2,FALSE),"x"))</f>
        <v/>
      </c>
      <c r="BT303" s="2">
        <v>67</v>
      </c>
      <c r="BU303" s="2">
        <v>18</v>
      </c>
      <c r="BV303" s="2">
        <v>9</v>
      </c>
      <c r="BX303" s="2"/>
      <c r="CQ303" s="2"/>
      <c r="CR303" s="2"/>
    </row>
    <row r="304" spans="1:120" ht="15" customHeight="1" x14ac:dyDescent="0.3">
      <c r="A304" t="str">
        <f t="shared" si="232"/>
        <v>9196</v>
      </c>
      <c r="B304" t="str">
        <f t="shared" si="233"/>
        <v xml:space="preserve">Analóg és digitális elekt. - Böcz Gábor (web) </v>
      </c>
      <c r="C304" t="str">
        <f t="shared" si="234"/>
        <v>6019196</v>
      </c>
      <c r="D304" t="str">
        <f t="shared" si="235"/>
        <v>Analóg és digitális elekt. - Böcz Gábor (web) 103</v>
      </c>
      <c r="E304" t="str">
        <f t="shared" si="236"/>
        <v>Böcz Gábor9196</v>
      </c>
      <c r="F304" t="str">
        <f t="shared" si="237"/>
        <v>Analóg és digitális elekt. (Tb. 601, web)</v>
      </c>
      <c r="G304" t="str">
        <f t="shared" si="238"/>
        <v/>
      </c>
      <c r="H304" t="str">
        <f t="shared" si="239"/>
        <v/>
      </c>
      <c r="I304" t="str">
        <f t="shared" si="240"/>
        <v/>
      </c>
      <c r="J304" t="str">
        <f t="shared" si="241"/>
        <v/>
      </c>
      <c r="K304" t="str">
        <f t="shared" si="242"/>
        <v/>
      </c>
      <c r="L304" t="str">
        <f t="shared" si="243"/>
        <v/>
      </c>
      <c r="M304" t="str">
        <f t="shared" si="244"/>
        <v/>
      </c>
      <c r="N304" t="str">
        <f t="shared" si="245"/>
        <v/>
      </c>
      <c r="O304" t="str">
        <f t="shared" si="246"/>
        <v/>
      </c>
      <c r="P304" t="str">
        <f t="shared" si="247"/>
        <v/>
      </c>
      <c r="Q304" t="str">
        <f t="shared" si="248"/>
        <v/>
      </c>
      <c r="R304" t="str">
        <f t="shared" si="249"/>
        <v/>
      </c>
      <c r="S304" t="str">
        <f t="shared" si="250"/>
        <v/>
      </c>
      <c r="T304" t="str">
        <f t="shared" si="251"/>
        <v/>
      </c>
      <c r="U304" t="str">
        <f t="shared" si="252"/>
        <v/>
      </c>
      <c r="V304" t="str">
        <f t="shared" si="253"/>
        <v/>
      </c>
      <c r="W304" t="str">
        <f t="shared" si="254"/>
        <v/>
      </c>
      <c r="X304" t="str">
        <f t="shared" si="255"/>
        <v/>
      </c>
      <c r="Y304" t="str">
        <f t="shared" si="256"/>
        <v/>
      </c>
      <c r="Z304" t="str">
        <f t="shared" si="257"/>
        <v/>
      </c>
      <c r="AA304" t="str">
        <f t="shared" si="258"/>
        <v>Analóg és digitális elekt. (, web)</v>
      </c>
      <c r="AB304" t="str">
        <f t="shared" si="259"/>
        <v/>
      </c>
      <c r="AC304" t="str">
        <f t="shared" si="260"/>
        <v/>
      </c>
      <c r="AD304" t="str">
        <f t="shared" si="261"/>
        <v/>
      </c>
      <c r="AE304" t="str">
        <f t="shared" si="262"/>
        <v/>
      </c>
      <c r="AF304" t="str">
        <f t="shared" si="263"/>
        <v/>
      </c>
      <c r="AG304" t="str">
        <f t="shared" si="264"/>
        <v/>
      </c>
      <c r="AH304" t="str">
        <f t="shared" si="265"/>
        <v/>
      </c>
      <c r="AI304" t="str">
        <f t="shared" si="266"/>
        <v/>
      </c>
      <c r="AJ304" t="str">
        <f t="shared" si="267"/>
        <v/>
      </c>
      <c r="AK304" t="str">
        <f t="shared" si="268"/>
        <v/>
      </c>
      <c r="AL304" t="str">
        <f t="shared" si="269"/>
        <v>9196</v>
      </c>
      <c r="AM304" t="str">
        <f t="shared" si="270"/>
        <v/>
      </c>
      <c r="AN304" t="str">
        <f t="shared" si="271"/>
        <v/>
      </c>
      <c r="AO304" t="str">
        <f t="shared" si="272"/>
        <v/>
      </c>
      <c r="AP304" t="str">
        <f t="shared" si="273"/>
        <v/>
      </c>
      <c r="AQ304" t="str">
        <f t="shared" si="274"/>
        <v/>
      </c>
      <c r="AR304" t="str">
        <f t="shared" si="275"/>
        <v/>
      </c>
      <c r="AS304" t="str">
        <f t="shared" si="276"/>
        <v/>
      </c>
      <c r="AT304" t="str">
        <f t="shared" si="277"/>
        <v>9196</v>
      </c>
      <c r="AU304" t="str">
        <f t="shared" si="278"/>
        <v>9196</v>
      </c>
      <c r="AV304" t="str">
        <f t="shared" si="279"/>
        <v>9196</v>
      </c>
      <c r="AW304" t="str">
        <f t="shared" si="280"/>
        <v/>
      </c>
      <c r="AX304" t="str">
        <f t="shared" si="281"/>
        <v/>
      </c>
      <c r="AY304" t="str">
        <f t="shared" si="282"/>
        <v/>
      </c>
      <c r="AZ304" t="str">
        <f t="shared" si="283"/>
        <v/>
      </c>
      <c r="BA304" t="str">
        <f t="shared" si="284"/>
        <v/>
      </c>
      <c r="BB304" t="str">
        <f t="shared" si="285"/>
        <v/>
      </c>
      <c r="BC304" t="str">
        <f t="shared" si="286"/>
        <v/>
      </c>
      <c r="BD304" t="str">
        <f t="shared" si="287"/>
        <v/>
      </c>
      <c r="BE304" t="str">
        <f t="shared" si="288"/>
        <v>Analóg és digitális elekt. (601, web)</v>
      </c>
      <c r="BF304" s="2">
        <v>919</v>
      </c>
      <c r="BG304" s="2">
        <v>6</v>
      </c>
      <c r="BH304" s="18">
        <f>VLOOKUP(BF304,segéd!$F$9:$G$41,2,FALSE)</f>
        <v>46284</v>
      </c>
      <c r="BI304" s="2" t="str">
        <f>VLOOKUP(BG304,segéd!$F$1:$G$7,2,FALSE)</f>
        <v>17.00-18.30</v>
      </c>
      <c r="BJ304" t="s">
        <v>109</v>
      </c>
      <c r="BK304" s="20" t="s">
        <v>540</v>
      </c>
      <c r="BL304" t="s">
        <v>191</v>
      </c>
      <c r="BM304" s="2"/>
      <c r="BN304" s="2">
        <v>601</v>
      </c>
      <c r="BO304" s="2" t="s">
        <v>117</v>
      </c>
      <c r="BP304" s="33" t="s">
        <v>586</v>
      </c>
      <c r="BQ304" s="2">
        <f t="shared" si="289"/>
        <v>103</v>
      </c>
      <c r="BR304" s="2" t="str">
        <f>IF(BM304="","",IFERROR(VLOOKUP(BJ304,segéd!T:U,2,FALSE),"x"))</f>
        <v/>
      </c>
      <c r="BS304" s="2">
        <f>IF(BN304="","",IFERROR(VLOOKUP(BJ304,segéd!O:P,2,FALSE),"x"))</f>
        <v>103</v>
      </c>
      <c r="BU304" s="2"/>
      <c r="BV304" s="2"/>
      <c r="BX304" s="2"/>
      <c r="CX304" s="2">
        <v>56</v>
      </c>
      <c r="DF304" s="2">
        <v>27</v>
      </c>
      <c r="DG304" s="2">
        <v>8</v>
      </c>
      <c r="DH304" s="2">
        <v>13</v>
      </c>
    </row>
    <row r="305" spans="1:109" ht="15" customHeight="1" x14ac:dyDescent="0.3">
      <c r="A305" t="str">
        <f t="shared" si="232"/>
        <v>9196</v>
      </c>
      <c r="B305" t="str">
        <f t="shared" si="233"/>
        <v xml:space="preserve">CAD alapjai, 1. csoport - Szentgyörgyiné Gyöngyösi Éva (web) </v>
      </c>
      <c r="C305" t="str">
        <f t="shared" si="234"/>
        <v>6039196</v>
      </c>
      <c r="D305" t="str">
        <f t="shared" si="235"/>
        <v>CAD alapjai, 1. csoport - Szentgyörgyiné Gyöngyösi Éva (web) 33</v>
      </c>
      <c r="E305" t="str">
        <f t="shared" si="236"/>
        <v>Szentgyörgyiné Gyöngyösi Éva9196</v>
      </c>
      <c r="F305" t="str">
        <f t="shared" si="237"/>
        <v>CAD alapjai, 1. csoport (Tb. 603, web)</v>
      </c>
      <c r="G305" t="str">
        <f t="shared" si="238"/>
        <v/>
      </c>
      <c r="H305" t="str">
        <f t="shared" si="239"/>
        <v/>
      </c>
      <c r="I305" t="str">
        <f t="shared" si="240"/>
        <v/>
      </c>
      <c r="J305" t="str">
        <f t="shared" si="241"/>
        <v/>
      </c>
      <c r="K305" t="str">
        <f t="shared" si="242"/>
        <v/>
      </c>
      <c r="L305" t="str">
        <f t="shared" si="243"/>
        <v/>
      </c>
      <c r="M305" t="str">
        <f t="shared" si="244"/>
        <v/>
      </c>
      <c r="N305" t="str">
        <f t="shared" si="245"/>
        <v/>
      </c>
      <c r="O305" t="str">
        <f t="shared" si="246"/>
        <v/>
      </c>
      <c r="P305" t="str">
        <f t="shared" si="247"/>
        <v/>
      </c>
      <c r="Q305" t="str">
        <f t="shared" si="248"/>
        <v/>
      </c>
      <c r="R305" t="str">
        <f t="shared" si="249"/>
        <v/>
      </c>
      <c r="S305" t="str">
        <f t="shared" si="250"/>
        <v/>
      </c>
      <c r="T305" t="str">
        <f t="shared" si="251"/>
        <v/>
      </c>
      <c r="U305" t="str">
        <f t="shared" si="252"/>
        <v/>
      </c>
      <c r="V305" t="str">
        <f t="shared" si="253"/>
        <v/>
      </c>
      <c r="W305" t="str">
        <f t="shared" si="254"/>
        <v/>
      </c>
      <c r="X305" t="str">
        <f t="shared" si="255"/>
        <v/>
      </c>
      <c r="Y305" t="str">
        <f t="shared" si="256"/>
        <v/>
      </c>
      <c r="Z305" t="str">
        <f t="shared" si="257"/>
        <v/>
      </c>
      <c r="AA305" t="str">
        <f t="shared" si="258"/>
        <v>CAD alapjai, 1. csoport (, web)</v>
      </c>
      <c r="AB305" t="str">
        <f t="shared" si="259"/>
        <v/>
      </c>
      <c r="AC305" t="str">
        <f t="shared" si="260"/>
        <v/>
      </c>
      <c r="AD305" t="str">
        <f t="shared" si="261"/>
        <v/>
      </c>
      <c r="AE305" t="str">
        <f t="shared" si="262"/>
        <v/>
      </c>
      <c r="AF305" t="str">
        <f t="shared" si="263"/>
        <v/>
      </c>
      <c r="AG305" t="str">
        <f t="shared" si="264"/>
        <v/>
      </c>
      <c r="AH305" t="str">
        <f t="shared" si="265"/>
        <v/>
      </c>
      <c r="AI305" t="str">
        <f t="shared" si="266"/>
        <v/>
      </c>
      <c r="AJ305" t="str">
        <f t="shared" si="267"/>
        <v/>
      </c>
      <c r="AK305" t="str">
        <f t="shared" si="268"/>
        <v>9196</v>
      </c>
      <c r="AL305" t="str">
        <f t="shared" si="269"/>
        <v/>
      </c>
      <c r="AM305" t="str">
        <f t="shared" si="270"/>
        <v/>
      </c>
      <c r="AN305" t="str">
        <f t="shared" si="271"/>
        <v/>
      </c>
      <c r="AO305" t="str">
        <f t="shared" si="272"/>
        <v/>
      </c>
      <c r="AP305" t="str">
        <f t="shared" si="273"/>
        <v/>
      </c>
      <c r="AQ305" t="str">
        <f t="shared" si="274"/>
        <v/>
      </c>
      <c r="AR305" t="str">
        <f t="shared" si="275"/>
        <v/>
      </c>
      <c r="AS305" t="str">
        <f t="shared" si="276"/>
        <v/>
      </c>
      <c r="AT305" t="str">
        <f t="shared" si="277"/>
        <v/>
      </c>
      <c r="AU305" t="str">
        <f t="shared" si="278"/>
        <v/>
      </c>
      <c r="AV305" t="str">
        <f t="shared" si="279"/>
        <v/>
      </c>
      <c r="AW305" t="str">
        <f t="shared" si="280"/>
        <v/>
      </c>
      <c r="AX305" t="str">
        <f t="shared" si="281"/>
        <v/>
      </c>
      <c r="AY305" t="str">
        <f t="shared" si="282"/>
        <v/>
      </c>
      <c r="AZ305" t="str">
        <f t="shared" si="283"/>
        <v/>
      </c>
      <c r="BA305" t="str">
        <f t="shared" si="284"/>
        <v/>
      </c>
      <c r="BB305" t="str">
        <f t="shared" si="285"/>
        <v/>
      </c>
      <c r="BC305" t="str">
        <f t="shared" si="286"/>
        <v/>
      </c>
      <c r="BD305" t="str">
        <f t="shared" si="287"/>
        <v/>
      </c>
      <c r="BE305" t="str">
        <f t="shared" si="288"/>
        <v>CAD alapjai, 1. csoport (603, web)</v>
      </c>
      <c r="BF305" s="2">
        <v>919</v>
      </c>
      <c r="BG305" s="2">
        <v>6</v>
      </c>
      <c r="BH305" s="18">
        <f>VLOOKUP(BF305,segéd!$F$9:$G$41,2,FALSE)</f>
        <v>46284</v>
      </c>
      <c r="BI305" s="2" t="str">
        <f>VLOOKUP(BG305,segéd!$F$1:$G$7,2,FALSE)</f>
        <v>17.00-18.30</v>
      </c>
      <c r="BJ305" t="s">
        <v>313</v>
      </c>
      <c r="BK305" s="20" t="s">
        <v>320</v>
      </c>
      <c r="BL305" t="s">
        <v>191</v>
      </c>
      <c r="BM305" s="2"/>
      <c r="BN305" s="2">
        <v>603</v>
      </c>
      <c r="BO305" s="2" t="s">
        <v>117</v>
      </c>
      <c r="BP305" s="33" t="s">
        <v>673</v>
      </c>
      <c r="BQ305" s="2">
        <f t="shared" si="289"/>
        <v>33</v>
      </c>
      <c r="BR305" s="2" t="str">
        <f>IF(BM305="","",IFERROR(VLOOKUP(BJ305,segéd!T:U,2,FALSE),"x"))</f>
        <v/>
      </c>
      <c r="BS305" s="2">
        <f>IF(BN305="","",IFERROR(VLOOKUP(BJ305,segéd!O:P,2,FALSE),"x"))</f>
        <v>33</v>
      </c>
      <c r="BU305" s="2"/>
      <c r="BV305" s="2"/>
      <c r="BX305" s="2"/>
      <c r="CW305" s="2">
        <v>37</v>
      </c>
    </row>
    <row r="306" spans="1:109" ht="15" customHeight="1" x14ac:dyDescent="0.3">
      <c r="A306" t="str">
        <f t="shared" si="232"/>
        <v>2029196</v>
      </c>
      <c r="B306" t="str">
        <f t="shared" si="233"/>
        <v>Ellátási lánc menedzsment - Póka Viktor (web) 8</v>
      </c>
      <c r="C306" t="str">
        <f t="shared" si="234"/>
        <v>9196</v>
      </c>
      <c r="D306" t="str">
        <f t="shared" si="235"/>
        <v xml:space="preserve">Ellátási lánc menedzsment - Póka Viktor (web) </v>
      </c>
      <c r="E306" t="str">
        <f t="shared" si="236"/>
        <v>Póka Viktor9196</v>
      </c>
      <c r="F306" t="str">
        <f t="shared" si="237"/>
        <v>Ellátási lánc menedzsment (Bp. 202, web)</v>
      </c>
      <c r="G306" t="str">
        <f t="shared" si="238"/>
        <v/>
      </c>
      <c r="H306" t="str">
        <f t="shared" si="239"/>
        <v/>
      </c>
      <c r="I306" t="str">
        <f t="shared" si="240"/>
        <v/>
      </c>
      <c r="J306" t="str">
        <f t="shared" si="241"/>
        <v/>
      </c>
      <c r="K306" t="str">
        <f t="shared" si="242"/>
        <v/>
      </c>
      <c r="L306" t="str">
        <f t="shared" si="243"/>
        <v/>
      </c>
      <c r="M306" t="str">
        <f t="shared" si="244"/>
        <v/>
      </c>
      <c r="N306" t="str">
        <f t="shared" si="245"/>
        <v/>
      </c>
      <c r="O306" t="str">
        <f t="shared" si="246"/>
        <v/>
      </c>
      <c r="P306" t="str">
        <f t="shared" si="247"/>
        <v>9196</v>
      </c>
      <c r="Q306" t="str">
        <f t="shared" si="248"/>
        <v/>
      </c>
      <c r="R306" t="str">
        <f t="shared" si="249"/>
        <v/>
      </c>
      <c r="S306" t="str">
        <f t="shared" si="250"/>
        <v/>
      </c>
      <c r="T306" t="str">
        <f t="shared" si="251"/>
        <v/>
      </c>
      <c r="U306" t="str">
        <f t="shared" si="252"/>
        <v/>
      </c>
      <c r="V306" t="str">
        <f t="shared" si="253"/>
        <v/>
      </c>
      <c r="W306" t="str">
        <f t="shared" si="254"/>
        <v/>
      </c>
      <c r="X306" t="str">
        <f t="shared" si="255"/>
        <v/>
      </c>
      <c r="Y306" t="str">
        <f t="shared" si="256"/>
        <v/>
      </c>
      <c r="Z306" t="str">
        <f t="shared" si="257"/>
        <v/>
      </c>
      <c r="AA306" t="str">
        <f t="shared" si="258"/>
        <v>Ellátási lánc menedzsment (202, web)</v>
      </c>
      <c r="AB306" t="str">
        <f t="shared" si="259"/>
        <v/>
      </c>
      <c r="AC306" t="str">
        <f t="shared" si="260"/>
        <v/>
      </c>
      <c r="AD306" t="str">
        <f t="shared" si="261"/>
        <v/>
      </c>
      <c r="AE306" t="str">
        <f t="shared" si="262"/>
        <v/>
      </c>
      <c r="AF306" t="str">
        <f t="shared" si="263"/>
        <v/>
      </c>
      <c r="AG306" t="str">
        <f t="shared" si="264"/>
        <v/>
      </c>
      <c r="AH306" t="str">
        <f t="shared" si="265"/>
        <v/>
      </c>
      <c r="AI306" t="str">
        <f t="shared" si="266"/>
        <v/>
      </c>
      <c r="AJ306" t="str">
        <f t="shared" si="267"/>
        <v/>
      </c>
      <c r="AK306" t="str">
        <f t="shared" si="268"/>
        <v/>
      </c>
      <c r="AL306" t="str">
        <f t="shared" si="269"/>
        <v/>
      </c>
      <c r="AM306" t="str">
        <f t="shared" si="270"/>
        <v/>
      </c>
      <c r="AN306" t="str">
        <f t="shared" si="271"/>
        <v/>
      </c>
      <c r="AO306" t="str">
        <f t="shared" si="272"/>
        <v/>
      </c>
      <c r="AP306" t="str">
        <f t="shared" si="273"/>
        <v/>
      </c>
      <c r="AQ306" t="str">
        <f t="shared" si="274"/>
        <v/>
      </c>
      <c r="AR306" t="str">
        <f t="shared" si="275"/>
        <v/>
      </c>
      <c r="AS306" t="str">
        <f t="shared" si="276"/>
        <v/>
      </c>
      <c r="AT306" t="str">
        <f t="shared" si="277"/>
        <v/>
      </c>
      <c r="AU306" t="str">
        <f t="shared" si="278"/>
        <v/>
      </c>
      <c r="AV306" t="str">
        <f t="shared" si="279"/>
        <v/>
      </c>
      <c r="AW306" t="str">
        <f t="shared" si="280"/>
        <v/>
      </c>
      <c r="AX306" t="str">
        <f t="shared" si="281"/>
        <v/>
      </c>
      <c r="AY306" t="str">
        <f t="shared" si="282"/>
        <v/>
      </c>
      <c r="AZ306" t="str">
        <f t="shared" si="283"/>
        <v/>
      </c>
      <c r="BA306" t="str">
        <f t="shared" si="284"/>
        <v/>
      </c>
      <c r="BB306" t="str">
        <f t="shared" si="285"/>
        <v/>
      </c>
      <c r="BC306" t="str">
        <f t="shared" si="286"/>
        <v/>
      </c>
      <c r="BD306" t="str">
        <f t="shared" si="287"/>
        <v/>
      </c>
      <c r="BE306" t="str">
        <f t="shared" si="288"/>
        <v>Ellátási lánc menedzsment (, web)</v>
      </c>
      <c r="BF306" s="2">
        <v>919</v>
      </c>
      <c r="BG306" s="2">
        <v>6</v>
      </c>
      <c r="BH306" s="18">
        <f>VLOOKUP(BF306,segéd!$F$9:$G$41,2,FALSE)</f>
        <v>46284</v>
      </c>
      <c r="BI306" s="2" t="str">
        <f>VLOOKUP(BG306,segéd!$F$1:$G$7,2,FALSE)</f>
        <v>17.00-18.30</v>
      </c>
      <c r="BJ306" t="s">
        <v>144</v>
      </c>
      <c r="BK306" s="20" t="s">
        <v>537</v>
      </c>
      <c r="BL306" t="s">
        <v>395</v>
      </c>
      <c r="BM306" s="2">
        <v>202</v>
      </c>
      <c r="BO306" s="2" t="s">
        <v>117</v>
      </c>
      <c r="BP306" s="33" t="s">
        <v>672</v>
      </c>
      <c r="BQ306" s="2">
        <f t="shared" si="289"/>
        <v>8</v>
      </c>
      <c r="BR306" s="2">
        <f>IF(BM306="","",IFERROR(VLOOKUP(BJ306,segéd!T:U,2,FALSE),"x"))</f>
        <v>8</v>
      </c>
      <c r="BS306" s="2" t="str">
        <f>IF(BN306="","",IFERROR(VLOOKUP(BJ306,segéd!O:P,2,FALSE),"x"))</f>
        <v/>
      </c>
      <c r="BU306" s="2"/>
      <c r="BV306" s="2"/>
      <c r="BX306" s="2"/>
      <c r="CC306" s="2">
        <v>6</v>
      </c>
    </row>
    <row r="307" spans="1:109" ht="15" customHeight="1" x14ac:dyDescent="0.3">
      <c r="A307" t="str">
        <f t="shared" si="232"/>
        <v>9226</v>
      </c>
      <c r="B307" t="str">
        <f t="shared" si="233"/>
        <v xml:space="preserve">Matematika I. - Brunner Zsuzsanna (web) </v>
      </c>
      <c r="C307" t="str">
        <f t="shared" si="234"/>
        <v>5019226</v>
      </c>
      <c r="D307" t="str">
        <f t="shared" si="235"/>
        <v>Matematika I. - Brunner Zsuzsanna (web) 154</v>
      </c>
      <c r="E307" t="str">
        <f t="shared" si="236"/>
        <v>Brunner Zsuzsanna9226</v>
      </c>
      <c r="F307" t="str">
        <f t="shared" si="237"/>
        <v>Matematika I. (Tb. 501, web)</v>
      </c>
      <c r="G307" t="str">
        <f t="shared" si="238"/>
        <v/>
      </c>
      <c r="H307" t="str">
        <f t="shared" si="239"/>
        <v/>
      </c>
      <c r="I307" t="str">
        <f t="shared" si="240"/>
        <v/>
      </c>
      <c r="J307" t="str">
        <f t="shared" si="241"/>
        <v/>
      </c>
      <c r="K307" t="str">
        <f t="shared" si="242"/>
        <v/>
      </c>
      <c r="L307" t="str">
        <f t="shared" si="243"/>
        <v/>
      </c>
      <c r="M307" t="str">
        <f t="shared" si="244"/>
        <v/>
      </c>
      <c r="N307" t="str">
        <f t="shared" si="245"/>
        <v/>
      </c>
      <c r="O307" t="str">
        <f t="shared" si="246"/>
        <v/>
      </c>
      <c r="P307" t="str">
        <f t="shared" si="247"/>
        <v/>
      </c>
      <c r="Q307" t="str">
        <f t="shared" si="248"/>
        <v/>
      </c>
      <c r="R307" t="str">
        <f t="shared" si="249"/>
        <v/>
      </c>
      <c r="S307" t="str">
        <f t="shared" si="250"/>
        <v/>
      </c>
      <c r="T307" t="str">
        <f t="shared" si="251"/>
        <v/>
      </c>
      <c r="U307" t="str">
        <f t="shared" si="252"/>
        <v/>
      </c>
      <c r="V307" t="str">
        <f t="shared" si="253"/>
        <v/>
      </c>
      <c r="W307" t="str">
        <f t="shared" si="254"/>
        <v/>
      </c>
      <c r="X307" t="str">
        <f t="shared" si="255"/>
        <v/>
      </c>
      <c r="Y307" t="str">
        <f t="shared" si="256"/>
        <v/>
      </c>
      <c r="Z307" t="str">
        <f t="shared" si="257"/>
        <v/>
      </c>
      <c r="AA307" t="str">
        <f t="shared" si="258"/>
        <v>Matematika I. (, web)</v>
      </c>
      <c r="AB307" t="str">
        <f t="shared" si="259"/>
        <v/>
      </c>
      <c r="AC307" t="str">
        <f t="shared" si="260"/>
        <v/>
      </c>
      <c r="AD307" t="str">
        <f t="shared" si="261"/>
        <v>9226</v>
      </c>
      <c r="AE307" t="str">
        <f t="shared" si="262"/>
        <v>9226</v>
      </c>
      <c r="AF307" t="str">
        <f t="shared" si="263"/>
        <v>9226</v>
      </c>
      <c r="AG307" t="str">
        <f t="shared" si="264"/>
        <v/>
      </c>
      <c r="AH307" t="str">
        <f t="shared" si="265"/>
        <v/>
      </c>
      <c r="AI307" t="str">
        <f t="shared" si="266"/>
        <v/>
      </c>
      <c r="AJ307" t="str">
        <f t="shared" si="267"/>
        <v/>
      </c>
      <c r="AK307" t="str">
        <f t="shared" si="268"/>
        <v/>
      </c>
      <c r="AL307" t="str">
        <f t="shared" si="269"/>
        <v/>
      </c>
      <c r="AM307" t="str">
        <f t="shared" si="270"/>
        <v/>
      </c>
      <c r="AN307" t="str">
        <f t="shared" si="271"/>
        <v/>
      </c>
      <c r="AO307" t="str">
        <f t="shared" si="272"/>
        <v/>
      </c>
      <c r="AP307" t="str">
        <f t="shared" si="273"/>
        <v/>
      </c>
      <c r="AQ307" t="str">
        <f t="shared" si="274"/>
        <v/>
      </c>
      <c r="AR307" t="str">
        <f t="shared" si="275"/>
        <v/>
      </c>
      <c r="AS307" t="str">
        <f t="shared" si="276"/>
        <v/>
      </c>
      <c r="AT307" t="str">
        <f t="shared" si="277"/>
        <v/>
      </c>
      <c r="AU307" t="str">
        <f t="shared" si="278"/>
        <v/>
      </c>
      <c r="AV307" t="str">
        <f t="shared" si="279"/>
        <v/>
      </c>
      <c r="AW307" t="str">
        <f t="shared" si="280"/>
        <v/>
      </c>
      <c r="AX307" t="str">
        <f t="shared" si="281"/>
        <v/>
      </c>
      <c r="AY307" t="str">
        <f t="shared" si="282"/>
        <v/>
      </c>
      <c r="AZ307" t="str">
        <f t="shared" si="283"/>
        <v/>
      </c>
      <c r="BA307" t="str">
        <f t="shared" si="284"/>
        <v/>
      </c>
      <c r="BB307" t="str">
        <f t="shared" si="285"/>
        <v/>
      </c>
      <c r="BC307" t="str">
        <f t="shared" si="286"/>
        <v/>
      </c>
      <c r="BD307" t="str">
        <f t="shared" si="287"/>
        <v/>
      </c>
      <c r="BE307" t="str">
        <f t="shared" si="288"/>
        <v>Matematika I. (501, web)</v>
      </c>
      <c r="BF307" s="2">
        <v>922</v>
      </c>
      <c r="BG307" s="2">
        <v>6</v>
      </c>
      <c r="BH307" s="18">
        <f>VLOOKUP(BF307,segéd!$F$9:$G$41,2,FALSE)</f>
        <v>46287</v>
      </c>
      <c r="BI307" s="2" t="str">
        <f>VLOOKUP(BG307,segéd!$F$1:$G$7,2,FALSE)</f>
        <v>17.00-18.30</v>
      </c>
      <c r="BJ307" t="s">
        <v>106</v>
      </c>
      <c r="BK307" s="20" t="s">
        <v>27</v>
      </c>
      <c r="BL307" t="s">
        <v>193</v>
      </c>
      <c r="BM307" s="2"/>
      <c r="BN307" s="2">
        <v>501</v>
      </c>
      <c r="BO307" s="2" t="s">
        <v>117</v>
      </c>
      <c r="BP307" s="33" t="s">
        <v>638</v>
      </c>
      <c r="BQ307" s="2">
        <f t="shared" si="289"/>
        <v>154</v>
      </c>
      <c r="BR307" s="2" t="str">
        <f>IF(BM307="","",IFERROR(VLOOKUP(BJ307,segéd!T:U,2,FALSE),"x"))</f>
        <v/>
      </c>
      <c r="BS307" s="2">
        <f>IF(BN307="","",IFERROR(VLOOKUP(BJ307,segéd!O:P,2,FALSE),"x"))</f>
        <v>154</v>
      </c>
      <c r="BT307" s="2"/>
      <c r="BU307" s="2"/>
      <c r="BV307" s="2"/>
      <c r="BX307" s="2"/>
      <c r="CP307" s="2">
        <v>8</v>
      </c>
      <c r="CQ307" s="2">
        <v>74</v>
      </c>
      <c r="CR307" s="2">
        <v>48</v>
      </c>
    </row>
    <row r="308" spans="1:109" ht="15" customHeight="1" x14ac:dyDescent="0.3">
      <c r="A308" t="str">
        <f t="shared" si="232"/>
        <v>9227</v>
      </c>
      <c r="B308" t="str">
        <f t="shared" si="233"/>
        <v xml:space="preserve">Matematika I. - Brunner Zsuzsanna (web) </v>
      </c>
      <c r="C308" t="str">
        <f t="shared" si="234"/>
        <v>5019227</v>
      </c>
      <c r="D308" t="str">
        <f t="shared" si="235"/>
        <v>Matematika I. - Brunner Zsuzsanna (web) 154</v>
      </c>
      <c r="E308" t="str">
        <f t="shared" si="236"/>
        <v>Brunner Zsuzsanna9227</v>
      </c>
      <c r="F308" t="str">
        <f t="shared" si="237"/>
        <v>Matematika I. (Tb. 501, web)</v>
      </c>
      <c r="G308" t="str">
        <f t="shared" si="238"/>
        <v/>
      </c>
      <c r="H308" t="str">
        <f t="shared" si="239"/>
        <v/>
      </c>
      <c r="I308" t="str">
        <f t="shared" si="240"/>
        <v/>
      </c>
      <c r="J308" t="str">
        <f t="shared" si="241"/>
        <v/>
      </c>
      <c r="K308" t="str">
        <f t="shared" si="242"/>
        <v/>
      </c>
      <c r="L308" t="str">
        <f t="shared" si="243"/>
        <v/>
      </c>
      <c r="M308" t="str">
        <f t="shared" si="244"/>
        <v/>
      </c>
      <c r="N308" t="str">
        <f t="shared" si="245"/>
        <v/>
      </c>
      <c r="O308" t="str">
        <f t="shared" si="246"/>
        <v/>
      </c>
      <c r="P308" t="str">
        <f t="shared" si="247"/>
        <v/>
      </c>
      <c r="Q308" t="str">
        <f t="shared" si="248"/>
        <v/>
      </c>
      <c r="R308" t="str">
        <f t="shared" si="249"/>
        <v/>
      </c>
      <c r="S308" t="str">
        <f t="shared" si="250"/>
        <v/>
      </c>
      <c r="T308" t="str">
        <f t="shared" si="251"/>
        <v/>
      </c>
      <c r="U308" t="str">
        <f t="shared" si="252"/>
        <v/>
      </c>
      <c r="V308" t="str">
        <f t="shared" si="253"/>
        <v/>
      </c>
      <c r="W308" t="str">
        <f t="shared" si="254"/>
        <v/>
      </c>
      <c r="X308" t="str">
        <f t="shared" si="255"/>
        <v/>
      </c>
      <c r="Y308" t="str">
        <f t="shared" si="256"/>
        <v/>
      </c>
      <c r="Z308" t="str">
        <f t="shared" si="257"/>
        <v/>
      </c>
      <c r="AA308" t="str">
        <f t="shared" si="258"/>
        <v>Matematika I. (, web)</v>
      </c>
      <c r="AB308" t="str">
        <f t="shared" si="259"/>
        <v/>
      </c>
      <c r="AC308" t="str">
        <f t="shared" si="260"/>
        <v/>
      </c>
      <c r="AD308" t="str">
        <f t="shared" si="261"/>
        <v>9227</v>
      </c>
      <c r="AE308" t="str">
        <f t="shared" si="262"/>
        <v>9227</v>
      </c>
      <c r="AF308" t="str">
        <f t="shared" si="263"/>
        <v>9227</v>
      </c>
      <c r="AG308" t="str">
        <f t="shared" si="264"/>
        <v/>
      </c>
      <c r="AH308" t="str">
        <f t="shared" si="265"/>
        <v/>
      </c>
      <c r="AI308" t="str">
        <f t="shared" si="266"/>
        <v/>
      </c>
      <c r="AJ308" t="str">
        <f t="shared" si="267"/>
        <v/>
      </c>
      <c r="AK308" t="str">
        <f t="shared" si="268"/>
        <v/>
      </c>
      <c r="AL308" t="str">
        <f t="shared" si="269"/>
        <v/>
      </c>
      <c r="AM308" t="str">
        <f t="shared" si="270"/>
        <v/>
      </c>
      <c r="AN308" t="str">
        <f t="shared" si="271"/>
        <v/>
      </c>
      <c r="AO308" t="str">
        <f t="shared" si="272"/>
        <v/>
      </c>
      <c r="AP308" t="str">
        <f t="shared" si="273"/>
        <v/>
      </c>
      <c r="AQ308" t="str">
        <f t="shared" si="274"/>
        <v/>
      </c>
      <c r="AR308" t="str">
        <f t="shared" si="275"/>
        <v/>
      </c>
      <c r="AS308" t="str">
        <f t="shared" si="276"/>
        <v/>
      </c>
      <c r="AT308" t="str">
        <f t="shared" si="277"/>
        <v/>
      </c>
      <c r="AU308" t="str">
        <f t="shared" si="278"/>
        <v/>
      </c>
      <c r="AV308" t="str">
        <f t="shared" si="279"/>
        <v/>
      </c>
      <c r="AW308" t="str">
        <f t="shared" si="280"/>
        <v/>
      </c>
      <c r="AX308" t="str">
        <f t="shared" si="281"/>
        <v/>
      </c>
      <c r="AY308" t="str">
        <f t="shared" si="282"/>
        <v/>
      </c>
      <c r="AZ308" t="str">
        <f t="shared" si="283"/>
        <v/>
      </c>
      <c r="BA308" t="str">
        <f t="shared" si="284"/>
        <v/>
      </c>
      <c r="BB308" t="str">
        <f t="shared" si="285"/>
        <v/>
      </c>
      <c r="BC308" t="str">
        <f t="shared" si="286"/>
        <v/>
      </c>
      <c r="BD308" t="str">
        <f t="shared" si="287"/>
        <v/>
      </c>
      <c r="BE308" t="str">
        <f t="shared" si="288"/>
        <v>Matematika I. (501, web)</v>
      </c>
      <c r="BF308" s="2">
        <v>922</v>
      </c>
      <c r="BG308" s="2">
        <v>7</v>
      </c>
      <c r="BH308" s="18">
        <f>VLOOKUP(BF308,segéd!$F$9:$G$41,2,FALSE)</f>
        <v>46287</v>
      </c>
      <c r="BI308" s="2" t="str">
        <f>VLOOKUP(BG308,segéd!$F$1:$G$7,2,FALSE)</f>
        <v>18.45-20.15</v>
      </c>
      <c r="BJ308" t="s">
        <v>106</v>
      </c>
      <c r="BK308" s="20" t="s">
        <v>27</v>
      </c>
      <c r="BL308" t="s">
        <v>193</v>
      </c>
      <c r="BM308" s="2"/>
      <c r="BN308" s="2">
        <v>501</v>
      </c>
      <c r="BO308" s="2" t="s">
        <v>117</v>
      </c>
      <c r="BP308" s="33" t="s">
        <v>638</v>
      </c>
      <c r="BQ308" s="2">
        <f t="shared" si="289"/>
        <v>154</v>
      </c>
      <c r="BR308" s="2" t="str">
        <f>IF(BM308="","",IFERROR(VLOOKUP(BJ308,segéd!T:U,2,FALSE),"x"))</f>
        <v/>
      </c>
      <c r="BS308" s="2">
        <f>IF(BN308="","",IFERROR(VLOOKUP(BJ308,segéd!O:P,2,FALSE),"x"))</f>
        <v>154</v>
      </c>
      <c r="BT308" s="2"/>
      <c r="BU308" s="2"/>
      <c r="BV308" s="2"/>
      <c r="BX308" s="2"/>
      <c r="CP308" s="2">
        <v>8</v>
      </c>
      <c r="CQ308" s="2">
        <v>74</v>
      </c>
      <c r="CR308" s="2">
        <v>48</v>
      </c>
    </row>
    <row r="309" spans="1:109" ht="15" customHeight="1" x14ac:dyDescent="0.3">
      <c r="A309" t="str">
        <f t="shared" si="232"/>
        <v>otthon9256</v>
      </c>
      <c r="B309" t="str">
        <f t="shared" si="233"/>
        <v>Angol gazdasági szaknyelv I., 3. csoport - Steiner Imre (otthonról web) x</v>
      </c>
      <c r="C309" t="str">
        <f t="shared" si="234"/>
        <v>otthon9256</v>
      </c>
      <c r="D309" t="str">
        <f t="shared" si="235"/>
        <v>Angol gazdasági szaknyelv I., 3. csoport - Steiner Imre (otthonról web) x</v>
      </c>
      <c r="E309" t="str">
        <f t="shared" si="236"/>
        <v>Steiner Imre9256</v>
      </c>
      <c r="F309" t="str">
        <f t="shared" si="237"/>
        <v>Angol gazdasági szaknyelv I., 3. csoport (Bp. otthonTb. otthon, otthonról web)</v>
      </c>
      <c r="G309" t="str">
        <f t="shared" si="238"/>
        <v>9256</v>
      </c>
      <c r="H309" t="str">
        <f t="shared" si="239"/>
        <v>9256</v>
      </c>
      <c r="I309" t="str">
        <f t="shared" si="240"/>
        <v/>
      </c>
      <c r="J309" t="str">
        <f t="shared" si="241"/>
        <v/>
      </c>
      <c r="K309" t="str">
        <f t="shared" si="242"/>
        <v/>
      </c>
      <c r="L309" t="str">
        <f t="shared" si="243"/>
        <v/>
      </c>
      <c r="M309" t="str">
        <f t="shared" si="244"/>
        <v/>
      </c>
      <c r="N309" t="str">
        <f t="shared" si="245"/>
        <v/>
      </c>
      <c r="O309" t="str">
        <f t="shared" si="246"/>
        <v/>
      </c>
      <c r="P309" t="str">
        <f t="shared" si="247"/>
        <v/>
      </c>
      <c r="Q309" t="str">
        <f t="shared" si="248"/>
        <v/>
      </c>
      <c r="R309" t="str">
        <f t="shared" si="249"/>
        <v/>
      </c>
      <c r="S309" t="str">
        <f t="shared" si="250"/>
        <v/>
      </c>
      <c r="T309" t="str">
        <f t="shared" si="251"/>
        <v/>
      </c>
      <c r="U309" t="str">
        <f t="shared" si="252"/>
        <v/>
      </c>
      <c r="V309" t="str">
        <f t="shared" si="253"/>
        <v/>
      </c>
      <c r="W309" t="str">
        <f t="shared" si="254"/>
        <v/>
      </c>
      <c r="X309" t="str">
        <f t="shared" si="255"/>
        <v/>
      </c>
      <c r="Y309" t="str">
        <f t="shared" si="256"/>
        <v/>
      </c>
      <c r="Z309" t="str">
        <f t="shared" si="257"/>
        <v/>
      </c>
      <c r="AA309" t="str">
        <f t="shared" si="258"/>
        <v>Angol gazdasági szaknyelv I., 3. csoport (otthon, otthonról web)</v>
      </c>
      <c r="AB309" t="str">
        <f t="shared" si="259"/>
        <v>9256</v>
      </c>
      <c r="AC309" t="str">
        <f t="shared" si="260"/>
        <v/>
      </c>
      <c r="AD309" t="str">
        <f t="shared" si="261"/>
        <v/>
      </c>
      <c r="AE309" t="str">
        <f t="shared" si="262"/>
        <v/>
      </c>
      <c r="AF309" t="str">
        <f t="shared" si="263"/>
        <v/>
      </c>
      <c r="AG309" t="str">
        <f t="shared" si="264"/>
        <v/>
      </c>
      <c r="AH309" t="str">
        <f t="shared" si="265"/>
        <v/>
      </c>
      <c r="AI309" t="str">
        <f t="shared" si="266"/>
        <v/>
      </c>
      <c r="AJ309" t="str">
        <f t="shared" si="267"/>
        <v/>
      </c>
      <c r="AK309" t="str">
        <f t="shared" si="268"/>
        <v/>
      </c>
      <c r="AL309" t="str">
        <f t="shared" si="269"/>
        <v/>
      </c>
      <c r="AM309" t="str">
        <f t="shared" si="270"/>
        <v/>
      </c>
      <c r="AN309" t="str">
        <f t="shared" si="271"/>
        <v/>
      </c>
      <c r="AO309" t="str">
        <f t="shared" si="272"/>
        <v/>
      </c>
      <c r="AP309" t="str">
        <f t="shared" si="273"/>
        <v/>
      </c>
      <c r="AQ309" t="str">
        <f t="shared" si="274"/>
        <v/>
      </c>
      <c r="AR309" t="str">
        <f t="shared" si="275"/>
        <v/>
      </c>
      <c r="AS309" t="str">
        <f t="shared" si="276"/>
        <v/>
      </c>
      <c r="AT309" t="str">
        <f t="shared" si="277"/>
        <v/>
      </c>
      <c r="AU309" t="str">
        <f t="shared" si="278"/>
        <v/>
      </c>
      <c r="AV309" t="str">
        <f t="shared" si="279"/>
        <v/>
      </c>
      <c r="AW309" t="str">
        <f t="shared" si="280"/>
        <v/>
      </c>
      <c r="AX309" t="str">
        <f t="shared" si="281"/>
        <v/>
      </c>
      <c r="AY309" t="str">
        <f t="shared" si="282"/>
        <v/>
      </c>
      <c r="AZ309" t="str">
        <f t="shared" si="283"/>
        <v/>
      </c>
      <c r="BA309" t="str">
        <f t="shared" si="284"/>
        <v/>
      </c>
      <c r="BB309" t="str">
        <f t="shared" si="285"/>
        <v/>
      </c>
      <c r="BC309" t="str">
        <f t="shared" si="286"/>
        <v/>
      </c>
      <c r="BD309" t="str">
        <f t="shared" si="287"/>
        <v/>
      </c>
      <c r="BE309" t="str">
        <f t="shared" si="288"/>
        <v>Angol gazdasági szaknyelv I., 3. csoport (otthon, otthonról web)</v>
      </c>
      <c r="BF309" s="2">
        <v>925</v>
      </c>
      <c r="BG309" s="2">
        <v>6</v>
      </c>
      <c r="BH309" s="18">
        <f>VLOOKUP(BF309,segéd!$F$9:$G$41,2,FALSE)</f>
        <v>46290</v>
      </c>
      <c r="BI309" s="2" t="str">
        <f>VLOOKUP(BG309,segéd!$F$1:$G$7,2,FALSE)</f>
        <v>17.00-18.30</v>
      </c>
      <c r="BJ309" t="s">
        <v>2367</v>
      </c>
      <c r="BK309" s="20" t="s">
        <v>549</v>
      </c>
      <c r="BL309" t="s">
        <v>192</v>
      </c>
      <c r="BM309" s="2" t="s">
        <v>424</v>
      </c>
      <c r="BN309" s="2" t="s">
        <v>424</v>
      </c>
      <c r="BO309" s="2" t="s">
        <v>423</v>
      </c>
      <c r="BP309" s="33" t="s">
        <v>2368</v>
      </c>
      <c r="BQ309" s="2" t="e">
        <f t="shared" si="289"/>
        <v>#VALUE!</v>
      </c>
      <c r="BR309" s="2" t="str">
        <f>IF(BM309="","",IFERROR(VLOOKUP(BJ309,segéd!T:U,2,FALSE),"x"))</f>
        <v>x</v>
      </c>
      <c r="BS309" s="2" t="str">
        <f>IF(BN309="","",IFERROR(VLOOKUP(BJ309,segéd!O:P,2,FALSE),"x"))</f>
        <v>x</v>
      </c>
      <c r="BT309" s="2">
        <v>12</v>
      </c>
      <c r="BU309" s="2">
        <v>4</v>
      </c>
      <c r="BV309" s="2"/>
      <c r="BX309" s="2"/>
      <c r="CN309" s="2">
        <v>4</v>
      </c>
      <c r="CQ309" s="2"/>
      <c r="CR309" s="2"/>
    </row>
    <row r="310" spans="1:109" ht="15" customHeight="1" x14ac:dyDescent="0.3">
      <c r="A310" t="str">
        <f t="shared" si="232"/>
        <v>2059256</v>
      </c>
      <c r="B310" t="str">
        <f t="shared" si="233"/>
        <v>Én, a Brand - Sportolói énmárka - Ruppert Petra (Bp.-ről web) 20</v>
      </c>
      <c r="C310" t="str">
        <f t="shared" si="234"/>
        <v>2129256</v>
      </c>
      <c r="D310" t="str">
        <f t="shared" si="235"/>
        <v>Én, a Brand - Sportolói énmárka - Ruppert Petra (Bp.-ről web) 24</v>
      </c>
      <c r="E310" t="str">
        <f t="shared" si="236"/>
        <v>Ruppert Petra9256</v>
      </c>
      <c r="F310" t="str">
        <f t="shared" si="237"/>
        <v>Én, a Brand - Sportolói énmárka (Bp. 205, Bp.-ről web)</v>
      </c>
      <c r="G310" t="str">
        <f t="shared" si="238"/>
        <v/>
      </c>
      <c r="H310" t="str">
        <f t="shared" si="239"/>
        <v/>
      </c>
      <c r="I310" t="str">
        <f t="shared" si="240"/>
        <v/>
      </c>
      <c r="J310" t="str">
        <f t="shared" si="241"/>
        <v/>
      </c>
      <c r="K310" t="str">
        <f t="shared" si="242"/>
        <v/>
      </c>
      <c r="L310" t="str">
        <f t="shared" si="243"/>
        <v/>
      </c>
      <c r="M310" t="str">
        <f t="shared" si="244"/>
        <v>9256</v>
      </c>
      <c r="N310" t="str">
        <f t="shared" si="245"/>
        <v>9256</v>
      </c>
      <c r="O310" t="str">
        <f t="shared" si="246"/>
        <v>9256</v>
      </c>
      <c r="P310" t="str">
        <f t="shared" si="247"/>
        <v/>
      </c>
      <c r="Q310" t="str">
        <f t="shared" si="248"/>
        <v/>
      </c>
      <c r="R310" t="str">
        <f t="shared" si="249"/>
        <v/>
      </c>
      <c r="S310" t="str">
        <f t="shared" si="250"/>
        <v/>
      </c>
      <c r="T310" t="str">
        <f t="shared" si="251"/>
        <v>9256</v>
      </c>
      <c r="U310" t="str">
        <f t="shared" si="252"/>
        <v>9256</v>
      </c>
      <c r="V310" t="str">
        <f t="shared" si="253"/>
        <v>9256</v>
      </c>
      <c r="W310" t="str">
        <f t="shared" si="254"/>
        <v>9256</v>
      </c>
      <c r="X310" t="str">
        <f t="shared" si="255"/>
        <v>9256</v>
      </c>
      <c r="Y310" t="str">
        <f t="shared" si="256"/>
        <v>9256</v>
      </c>
      <c r="Z310" t="str">
        <f t="shared" si="257"/>
        <v>9256</v>
      </c>
      <c r="AA310" t="str">
        <f t="shared" si="258"/>
        <v>Én, a Brand - Sportolói énmárka (205, Bp.-ről web)</v>
      </c>
      <c r="AB310" t="str">
        <f t="shared" si="259"/>
        <v/>
      </c>
      <c r="AC310" t="str">
        <f t="shared" si="260"/>
        <v/>
      </c>
      <c r="AD310" t="str">
        <f t="shared" si="261"/>
        <v/>
      </c>
      <c r="AE310" t="str">
        <f t="shared" si="262"/>
        <v/>
      </c>
      <c r="AF310" t="str">
        <f t="shared" si="263"/>
        <v/>
      </c>
      <c r="AG310" t="str">
        <f t="shared" si="264"/>
        <v/>
      </c>
      <c r="AH310" t="str">
        <f t="shared" si="265"/>
        <v>9256</v>
      </c>
      <c r="AI310" t="str">
        <f t="shared" si="266"/>
        <v>9256</v>
      </c>
      <c r="AJ310" t="str">
        <f t="shared" si="267"/>
        <v/>
      </c>
      <c r="AK310" t="str">
        <f t="shared" si="268"/>
        <v/>
      </c>
      <c r="AL310" t="str">
        <f t="shared" si="269"/>
        <v/>
      </c>
      <c r="AM310" t="str">
        <f t="shared" si="270"/>
        <v/>
      </c>
      <c r="AN310" t="str">
        <f t="shared" si="271"/>
        <v>9256</v>
      </c>
      <c r="AO310" t="str">
        <f t="shared" si="272"/>
        <v>9256</v>
      </c>
      <c r="AP310" t="str">
        <f t="shared" si="273"/>
        <v>9256</v>
      </c>
      <c r="AQ310" t="str">
        <f t="shared" si="274"/>
        <v>9256</v>
      </c>
      <c r="AR310" t="str">
        <f t="shared" si="275"/>
        <v>9256</v>
      </c>
      <c r="AS310" t="str">
        <f t="shared" si="276"/>
        <v>9256</v>
      </c>
      <c r="AT310" t="str">
        <f t="shared" si="277"/>
        <v/>
      </c>
      <c r="AU310" t="str">
        <f t="shared" si="278"/>
        <v/>
      </c>
      <c r="AV310" t="str">
        <f t="shared" si="279"/>
        <v/>
      </c>
      <c r="AW310" t="str">
        <f t="shared" si="280"/>
        <v/>
      </c>
      <c r="AX310" t="str">
        <f t="shared" si="281"/>
        <v/>
      </c>
      <c r="AY310" t="str">
        <f t="shared" si="282"/>
        <v/>
      </c>
      <c r="AZ310" t="str">
        <f t="shared" si="283"/>
        <v/>
      </c>
      <c r="BA310" t="str">
        <f t="shared" si="284"/>
        <v/>
      </c>
      <c r="BB310" t="str">
        <f t="shared" si="285"/>
        <v/>
      </c>
      <c r="BC310" t="str">
        <f t="shared" si="286"/>
        <v/>
      </c>
      <c r="BD310" t="str">
        <f t="shared" si="287"/>
        <v/>
      </c>
      <c r="BE310" t="str">
        <f t="shared" si="288"/>
        <v>Én, a Brand - Sportolói énmárka (212, Bp.-ről web)</v>
      </c>
      <c r="BF310" s="2">
        <v>925</v>
      </c>
      <c r="BG310" s="2">
        <v>6</v>
      </c>
      <c r="BH310" s="18">
        <f>VLOOKUP(BF310,segéd!$F$9:$G$41,2,FALSE)</f>
        <v>46290</v>
      </c>
      <c r="BI310" s="2" t="str">
        <f>VLOOKUP(BG310,segéd!$F$1:$G$7,2,FALSE)</f>
        <v>17.00-18.30</v>
      </c>
      <c r="BJ310" t="s">
        <v>559</v>
      </c>
      <c r="BK310" s="20" t="s">
        <v>560</v>
      </c>
      <c r="BL310" t="s">
        <v>192</v>
      </c>
      <c r="BM310" s="2">
        <v>205</v>
      </c>
      <c r="BN310" s="2">
        <v>212</v>
      </c>
      <c r="BO310" s="2" t="s">
        <v>118</v>
      </c>
      <c r="BP310" s="33" t="s">
        <v>675</v>
      </c>
      <c r="BQ310" s="2">
        <f t="shared" si="289"/>
        <v>44</v>
      </c>
      <c r="BR310" s="2">
        <f>IF(BM310="","",IFERROR(VLOOKUP(BJ310,segéd!T:U,2,FALSE),"x"))</f>
        <v>20</v>
      </c>
      <c r="BS310" s="2">
        <f>IF(BN310="","",IFERROR(VLOOKUP(BJ310,segéd!O:P,2,FALSE),"x"))</f>
        <v>24</v>
      </c>
      <c r="BT310" s="2"/>
      <c r="BU310" s="2"/>
      <c r="BV310" s="2"/>
      <c r="BX310" s="2"/>
      <c r="BZ310" s="2">
        <v>0</v>
      </c>
      <c r="CA310" s="2">
        <v>0</v>
      </c>
      <c r="CB310" s="2">
        <v>0</v>
      </c>
      <c r="CG310" s="2">
        <v>0</v>
      </c>
      <c r="CH310" s="2">
        <v>0</v>
      </c>
      <c r="CI310" s="2">
        <v>0</v>
      </c>
      <c r="CJ310" s="2">
        <v>0</v>
      </c>
      <c r="CK310" s="2">
        <v>0</v>
      </c>
      <c r="CL310" s="2">
        <v>0</v>
      </c>
      <c r="CM310" s="2">
        <v>0</v>
      </c>
      <c r="CQ310" s="2"/>
      <c r="CR310" s="2"/>
      <c r="CT310" s="2">
        <v>0</v>
      </c>
      <c r="CU310" s="2">
        <v>0</v>
      </c>
      <c r="CZ310" s="2">
        <v>0</v>
      </c>
      <c r="DA310" s="2">
        <v>0</v>
      </c>
      <c r="DB310" s="2">
        <v>0</v>
      </c>
      <c r="DC310" s="2">
        <v>0</v>
      </c>
      <c r="DD310" s="2">
        <v>0</v>
      </c>
      <c r="DE310" s="2">
        <v>0</v>
      </c>
    </row>
    <row r="311" spans="1:109" ht="15" customHeight="1" x14ac:dyDescent="0.3">
      <c r="A311" t="str">
        <f t="shared" si="232"/>
        <v>otthon9256</v>
      </c>
      <c r="B311" t="str">
        <f t="shared" si="233"/>
        <v>Nemz. tárgy. id. nyelven - Balog Mónika (otthonról web) 7</v>
      </c>
      <c r="C311" t="str">
        <f t="shared" si="234"/>
        <v>9256</v>
      </c>
      <c r="D311" t="str">
        <f t="shared" si="235"/>
        <v xml:space="preserve">Nemz. tárgy. id. nyelven - Balog Mónika (otthonról web) </v>
      </c>
      <c r="E311" t="str">
        <f t="shared" si="236"/>
        <v>Balog Mónika9256</v>
      </c>
      <c r="F311" t="str">
        <f t="shared" si="237"/>
        <v>Nemz. tárgy. id. nyelven (Bp. otthon, otthonról web)</v>
      </c>
      <c r="G311" t="str">
        <f t="shared" si="238"/>
        <v/>
      </c>
      <c r="H311" t="str">
        <f t="shared" si="239"/>
        <v/>
      </c>
      <c r="I311" t="str">
        <f t="shared" si="240"/>
        <v/>
      </c>
      <c r="J311" t="str">
        <f t="shared" si="241"/>
        <v/>
      </c>
      <c r="K311" t="str">
        <f t="shared" si="242"/>
        <v/>
      </c>
      <c r="L311" t="str">
        <f t="shared" si="243"/>
        <v/>
      </c>
      <c r="M311" t="str">
        <f t="shared" si="244"/>
        <v/>
      </c>
      <c r="N311" t="str">
        <f t="shared" si="245"/>
        <v/>
      </c>
      <c r="O311" t="str">
        <f t="shared" si="246"/>
        <v/>
      </c>
      <c r="P311" t="str">
        <f t="shared" si="247"/>
        <v>9256</v>
      </c>
      <c r="Q311" t="str">
        <f t="shared" si="248"/>
        <v/>
      </c>
      <c r="R311" t="str">
        <f t="shared" si="249"/>
        <v/>
      </c>
      <c r="S311" t="str">
        <f t="shared" si="250"/>
        <v/>
      </c>
      <c r="T311" t="str">
        <f t="shared" si="251"/>
        <v/>
      </c>
      <c r="U311" t="str">
        <f t="shared" si="252"/>
        <v/>
      </c>
      <c r="V311" t="str">
        <f t="shared" si="253"/>
        <v/>
      </c>
      <c r="W311" t="str">
        <f t="shared" si="254"/>
        <v/>
      </c>
      <c r="X311" t="str">
        <f t="shared" si="255"/>
        <v/>
      </c>
      <c r="Y311" t="str">
        <f t="shared" si="256"/>
        <v/>
      </c>
      <c r="Z311" t="str">
        <f t="shared" si="257"/>
        <v/>
      </c>
      <c r="AA311" t="str">
        <f t="shared" si="258"/>
        <v>Nemz. tárgy. id. nyelven (otthon, otthonról web)</v>
      </c>
      <c r="AB311" t="str">
        <f t="shared" si="259"/>
        <v/>
      </c>
      <c r="AC311" t="str">
        <f t="shared" si="260"/>
        <v/>
      </c>
      <c r="AD311" t="str">
        <f t="shared" si="261"/>
        <v/>
      </c>
      <c r="AE311" t="str">
        <f t="shared" si="262"/>
        <v/>
      </c>
      <c r="AF311" t="str">
        <f t="shared" si="263"/>
        <v/>
      </c>
      <c r="AG311" t="str">
        <f t="shared" si="264"/>
        <v/>
      </c>
      <c r="AH311" t="str">
        <f t="shared" si="265"/>
        <v/>
      </c>
      <c r="AI311" t="str">
        <f t="shared" si="266"/>
        <v/>
      </c>
      <c r="AJ311" t="str">
        <f t="shared" si="267"/>
        <v/>
      </c>
      <c r="AK311" t="str">
        <f t="shared" si="268"/>
        <v/>
      </c>
      <c r="AL311" t="str">
        <f t="shared" si="269"/>
        <v/>
      </c>
      <c r="AM311" t="str">
        <f t="shared" si="270"/>
        <v/>
      </c>
      <c r="AN311" t="str">
        <f t="shared" si="271"/>
        <v/>
      </c>
      <c r="AO311" t="str">
        <f t="shared" si="272"/>
        <v/>
      </c>
      <c r="AP311" t="str">
        <f t="shared" si="273"/>
        <v/>
      </c>
      <c r="AQ311" t="str">
        <f t="shared" si="274"/>
        <v/>
      </c>
      <c r="AR311" t="str">
        <f t="shared" si="275"/>
        <v/>
      </c>
      <c r="AS311" t="str">
        <f t="shared" si="276"/>
        <v/>
      </c>
      <c r="AT311" t="str">
        <f t="shared" si="277"/>
        <v/>
      </c>
      <c r="AU311" t="str">
        <f t="shared" si="278"/>
        <v/>
      </c>
      <c r="AV311" t="str">
        <f t="shared" si="279"/>
        <v/>
      </c>
      <c r="AW311" t="str">
        <f t="shared" si="280"/>
        <v/>
      </c>
      <c r="AX311" t="str">
        <f t="shared" si="281"/>
        <v/>
      </c>
      <c r="AY311" t="str">
        <f t="shared" si="282"/>
        <v/>
      </c>
      <c r="AZ311" t="str">
        <f t="shared" si="283"/>
        <v/>
      </c>
      <c r="BA311" t="str">
        <f t="shared" si="284"/>
        <v/>
      </c>
      <c r="BB311" t="str">
        <f t="shared" si="285"/>
        <v/>
      </c>
      <c r="BC311" t="str">
        <f t="shared" si="286"/>
        <v/>
      </c>
      <c r="BD311" t="str">
        <f t="shared" si="287"/>
        <v/>
      </c>
      <c r="BE311" t="str">
        <f t="shared" si="288"/>
        <v>Nemz. tárgy. id. nyelven (, otthonról web)</v>
      </c>
      <c r="BF311" s="2">
        <v>925</v>
      </c>
      <c r="BG311" s="2">
        <v>6</v>
      </c>
      <c r="BH311" s="18">
        <f>VLOOKUP(BF311,segéd!$F$9:$G$41,2,FALSE)</f>
        <v>46290</v>
      </c>
      <c r="BI311" s="2" t="str">
        <f>VLOOKUP(BG311,segéd!$F$1:$G$7,2,FALSE)</f>
        <v>17.00-18.30</v>
      </c>
      <c r="BJ311" t="s">
        <v>223</v>
      </c>
      <c r="BK311" s="20" t="s">
        <v>70</v>
      </c>
      <c r="BL311" t="s">
        <v>395</v>
      </c>
      <c r="BM311" s="2" t="s">
        <v>424</v>
      </c>
      <c r="BO311" s="2" t="s">
        <v>423</v>
      </c>
      <c r="BP311" s="33" t="s">
        <v>676</v>
      </c>
      <c r="BQ311" s="2">
        <f t="shared" si="289"/>
        <v>7</v>
      </c>
      <c r="BR311" s="2">
        <f>IF(BM311="","",IFERROR(VLOOKUP(BJ311,segéd!T:U,2,FALSE),"x"))</f>
        <v>7</v>
      </c>
      <c r="BS311" s="2" t="str">
        <f>IF(BN311="","",IFERROR(VLOOKUP(BJ311,segéd!O:P,2,FALSE),"x"))</f>
        <v/>
      </c>
      <c r="BT311" s="2"/>
      <c r="BU311" s="2"/>
      <c r="BV311" s="2"/>
      <c r="BX311" s="2"/>
      <c r="CC311" s="2">
        <v>6</v>
      </c>
      <c r="CQ311" s="2"/>
      <c r="CR311" s="2"/>
    </row>
    <row r="312" spans="1:109" ht="15" customHeight="1" x14ac:dyDescent="0.3">
      <c r="A312" t="str">
        <f t="shared" si="232"/>
        <v>otthon9256</v>
      </c>
      <c r="B312" t="str">
        <f t="shared" si="233"/>
        <v>Nyelvi szintfelmérő - előkészítő - Nagy Mónika (otthonról web) 13</v>
      </c>
      <c r="C312" t="str">
        <f t="shared" si="234"/>
        <v>otthon9256</v>
      </c>
      <c r="D312" t="str">
        <f t="shared" si="235"/>
        <v>Nyelvi szintfelmérő - előkészítő - Nagy Mónika (otthonról web) 13</v>
      </c>
      <c r="E312" t="str">
        <f t="shared" si="236"/>
        <v>Nagy Mónika9256</v>
      </c>
      <c r="F312" t="str">
        <f t="shared" si="237"/>
        <v>Nyelvi szintfelmérő - előkészítő (Bp. otthonTb. otthon, otthonról web)</v>
      </c>
      <c r="G312" t="str">
        <f t="shared" si="238"/>
        <v>9256</v>
      </c>
      <c r="H312" t="str">
        <f t="shared" si="239"/>
        <v>9256</v>
      </c>
      <c r="I312" t="str">
        <f t="shared" si="240"/>
        <v/>
      </c>
      <c r="J312" t="str">
        <f t="shared" si="241"/>
        <v/>
      </c>
      <c r="K312" t="str">
        <f t="shared" si="242"/>
        <v/>
      </c>
      <c r="L312" t="str">
        <f t="shared" si="243"/>
        <v/>
      </c>
      <c r="M312" t="str">
        <f t="shared" si="244"/>
        <v/>
      </c>
      <c r="N312" t="str">
        <f t="shared" si="245"/>
        <v/>
      </c>
      <c r="O312" t="str">
        <f t="shared" si="246"/>
        <v/>
      </c>
      <c r="P312" t="str">
        <f t="shared" si="247"/>
        <v/>
      </c>
      <c r="Q312" t="str">
        <f t="shared" si="248"/>
        <v/>
      </c>
      <c r="R312" t="str">
        <f t="shared" si="249"/>
        <v/>
      </c>
      <c r="S312" t="str">
        <f t="shared" si="250"/>
        <v/>
      </c>
      <c r="T312" t="str">
        <f t="shared" si="251"/>
        <v/>
      </c>
      <c r="U312" t="str">
        <f t="shared" si="252"/>
        <v/>
      </c>
      <c r="V312" t="str">
        <f t="shared" si="253"/>
        <v/>
      </c>
      <c r="W312" t="str">
        <f t="shared" si="254"/>
        <v/>
      </c>
      <c r="X312" t="str">
        <f t="shared" si="255"/>
        <v/>
      </c>
      <c r="Y312" t="str">
        <f t="shared" si="256"/>
        <v/>
      </c>
      <c r="Z312" t="str">
        <f t="shared" si="257"/>
        <v/>
      </c>
      <c r="AA312" t="str">
        <f t="shared" si="258"/>
        <v>Nyelvi szintfelmérő - előkészítő (otthon, otthonról web)</v>
      </c>
      <c r="AB312" t="str">
        <f t="shared" si="259"/>
        <v>9256</v>
      </c>
      <c r="AC312" t="str">
        <f t="shared" si="260"/>
        <v/>
      </c>
      <c r="AD312" t="str">
        <f t="shared" si="261"/>
        <v/>
      </c>
      <c r="AE312" t="str">
        <f t="shared" si="262"/>
        <v/>
      </c>
      <c r="AF312" t="str">
        <f t="shared" si="263"/>
        <v/>
      </c>
      <c r="AG312" t="str">
        <f t="shared" si="264"/>
        <v/>
      </c>
      <c r="AH312" t="str">
        <f t="shared" si="265"/>
        <v/>
      </c>
      <c r="AI312" t="str">
        <f t="shared" si="266"/>
        <v/>
      </c>
      <c r="AJ312" t="str">
        <f t="shared" si="267"/>
        <v/>
      </c>
      <c r="AK312" t="str">
        <f t="shared" si="268"/>
        <v/>
      </c>
      <c r="AL312" t="str">
        <f t="shared" si="269"/>
        <v/>
      </c>
      <c r="AM312" t="str">
        <f t="shared" si="270"/>
        <v/>
      </c>
      <c r="AN312" t="str">
        <f t="shared" si="271"/>
        <v/>
      </c>
      <c r="AO312" t="str">
        <f t="shared" si="272"/>
        <v/>
      </c>
      <c r="AP312" t="str">
        <f t="shared" si="273"/>
        <v/>
      </c>
      <c r="AQ312" t="str">
        <f t="shared" si="274"/>
        <v/>
      </c>
      <c r="AR312" t="str">
        <f t="shared" si="275"/>
        <v/>
      </c>
      <c r="AS312" t="str">
        <f t="shared" si="276"/>
        <v/>
      </c>
      <c r="AT312" t="str">
        <f t="shared" si="277"/>
        <v/>
      </c>
      <c r="AU312" t="str">
        <f t="shared" si="278"/>
        <v/>
      </c>
      <c r="AV312" t="str">
        <f t="shared" si="279"/>
        <v/>
      </c>
      <c r="AW312" t="str">
        <f t="shared" si="280"/>
        <v/>
      </c>
      <c r="AX312" t="str">
        <f t="shared" si="281"/>
        <v/>
      </c>
      <c r="AY312" t="str">
        <f t="shared" si="282"/>
        <v/>
      </c>
      <c r="AZ312" t="str">
        <f t="shared" si="283"/>
        <v/>
      </c>
      <c r="BA312" t="str">
        <f t="shared" si="284"/>
        <v/>
      </c>
      <c r="BB312" t="str">
        <f t="shared" si="285"/>
        <v/>
      </c>
      <c r="BC312" t="str">
        <f t="shared" si="286"/>
        <v/>
      </c>
      <c r="BD312" t="str">
        <f t="shared" si="287"/>
        <v/>
      </c>
      <c r="BE312" t="str">
        <f t="shared" si="288"/>
        <v>Nyelvi szintfelmérő - előkészítő (otthon, otthonról web)</v>
      </c>
      <c r="BF312" s="2">
        <v>925</v>
      </c>
      <c r="BG312" s="2">
        <v>6</v>
      </c>
      <c r="BH312" s="18">
        <f>VLOOKUP(BF312,segéd!$F$9:$G$41,2,FALSE)</f>
        <v>46290</v>
      </c>
      <c r="BI312" s="2" t="str">
        <f>VLOOKUP(BG312,segéd!$F$1:$G$7,2,FALSE)</f>
        <v>17.00-18.30</v>
      </c>
      <c r="BJ312" t="s">
        <v>512</v>
      </c>
      <c r="BK312" s="20" t="s">
        <v>543</v>
      </c>
      <c r="BL312" t="s">
        <v>192</v>
      </c>
      <c r="BM312" s="2" t="s">
        <v>424</v>
      </c>
      <c r="BN312" s="2" t="s">
        <v>424</v>
      </c>
      <c r="BO312" s="2" t="s">
        <v>423</v>
      </c>
      <c r="BP312" s="33" t="s">
        <v>677</v>
      </c>
      <c r="BQ312" s="2">
        <f t="shared" si="289"/>
        <v>26</v>
      </c>
      <c r="BR312" s="2">
        <f>IF(BM312="","",IFERROR(VLOOKUP(BJ312,segéd!T:U,2,FALSE),"x"))</f>
        <v>13</v>
      </c>
      <c r="BS312" s="2">
        <f>IF(BN312="","",IFERROR(VLOOKUP(BJ312,segéd!O:P,2,FALSE),"x"))</f>
        <v>13</v>
      </c>
      <c r="BT312" s="19" t="s">
        <v>2366</v>
      </c>
      <c r="BU312" s="2" t="s">
        <v>2366</v>
      </c>
      <c r="BV312" s="2"/>
      <c r="BX312" s="2"/>
      <c r="CN312" s="2" t="s">
        <v>2366</v>
      </c>
    </row>
    <row r="313" spans="1:109" ht="15" customHeight="1" x14ac:dyDescent="0.3">
      <c r="A313" t="str">
        <f t="shared" si="232"/>
        <v>2029256</v>
      </c>
      <c r="B313" t="str">
        <f t="shared" si="233"/>
        <v>Vendéglátó- és szálloda ismeretek - Maráczi Gábor (web) 5</v>
      </c>
      <c r="C313" t="str">
        <f t="shared" si="234"/>
        <v>9256</v>
      </c>
      <c r="D313" t="str">
        <f t="shared" si="235"/>
        <v xml:space="preserve">Vendéglátó- és szálloda ismeretek - Maráczi Gábor (web) </v>
      </c>
      <c r="E313" t="str">
        <f t="shared" si="236"/>
        <v>Maráczi Gábor9256</v>
      </c>
      <c r="F313" t="str">
        <f t="shared" si="237"/>
        <v>Vendéglátó- és szálloda ismeretek (Bp. 202, web)</v>
      </c>
      <c r="G313" t="str">
        <f t="shared" si="238"/>
        <v/>
      </c>
      <c r="H313" t="str">
        <f t="shared" si="239"/>
        <v/>
      </c>
      <c r="I313" t="str">
        <f t="shared" si="240"/>
        <v/>
      </c>
      <c r="J313" t="str">
        <f t="shared" si="241"/>
        <v/>
      </c>
      <c r="K313" t="str">
        <f t="shared" si="242"/>
        <v/>
      </c>
      <c r="L313" t="str">
        <f t="shared" si="243"/>
        <v/>
      </c>
      <c r="M313" t="str">
        <f t="shared" si="244"/>
        <v/>
      </c>
      <c r="N313" t="str">
        <f t="shared" si="245"/>
        <v/>
      </c>
      <c r="O313" t="str">
        <f t="shared" si="246"/>
        <v>9256</v>
      </c>
      <c r="P313" t="str">
        <f t="shared" si="247"/>
        <v/>
      </c>
      <c r="Q313" t="str">
        <f t="shared" si="248"/>
        <v/>
      </c>
      <c r="R313" t="str">
        <f t="shared" si="249"/>
        <v/>
      </c>
      <c r="S313" t="str">
        <f t="shared" si="250"/>
        <v/>
      </c>
      <c r="T313" t="str">
        <f t="shared" si="251"/>
        <v/>
      </c>
      <c r="U313" t="str">
        <f t="shared" si="252"/>
        <v/>
      </c>
      <c r="V313" t="str">
        <f t="shared" si="253"/>
        <v/>
      </c>
      <c r="W313" t="str">
        <f t="shared" si="254"/>
        <v/>
      </c>
      <c r="X313" t="str">
        <f t="shared" si="255"/>
        <v/>
      </c>
      <c r="Y313" t="str">
        <f t="shared" si="256"/>
        <v/>
      </c>
      <c r="Z313" t="str">
        <f t="shared" si="257"/>
        <v/>
      </c>
      <c r="AA313" t="str">
        <f t="shared" si="258"/>
        <v>Vendéglátó- és szálloda ismeretek (202, web)</v>
      </c>
      <c r="AB313" t="str">
        <f t="shared" si="259"/>
        <v/>
      </c>
      <c r="AC313" t="str">
        <f t="shared" si="260"/>
        <v/>
      </c>
      <c r="AD313" t="str">
        <f t="shared" si="261"/>
        <v/>
      </c>
      <c r="AE313" t="str">
        <f t="shared" si="262"/>
        <v/>
      </c>
      <c r="AF313" t="str">
        <f t="shared" si="263"/>
        <v/>
      </c>
      <c r="AG313" t="str">
        <f t="shared" si="264"/>
        <v/>
      </c>
      <c r="AH313" t="str">
        <f t="shared" si="265"/>
        <v/>
      </c>
      <c r="AI313" t="str">
        <f t="shared" si="266"/>
        <v/>
      </c>
      <c r="AJ313" t="str">
        <f t="shared" si="267"/>
        <v/>
      </c>
      <c r="AK313" t="str">
        <f t="shared" si="268"/>
        <v/>
      </c>
      <c r="AL313" t="str">
        <f t="shared" si="269"/>
        <v/>
      </c>
      <c r="AM313" t="str">
        <f t="shared" si="270"/>
        <v/>
      </c>
      <c r="AN313" t="str">
        <f t="shared" si="271"/>
        <v/>
      </c>
      <c r="AO313" t="str">
        <f t="shared" si="272"/>
        <v/>
      </c>
      <c r="AP313" t="str">
        <f t="shared" si="273"/>
        <v/>
      </c>
      <c r="AQ313" t="str">
        <f t="shared" si="274"/>
        <v/>
      </c>
      <c r="AR313" t="str">
        <f t="shared" si="275"/>
        <v/>
      </c>
      <c r="AS313" t="str">
        <f t="shared" si="276"/>
        <v/>
      </c>
      <c r="AT313" t="str">
        <f t="shared" si="277"/>
        <v/>
      </c>
      <c r="AU313" t="str">
        <f t="shared" si="278"/>
        <v/>
      </c>
      <c r="AV313" t="str">
        <f t="shared" si="279"/>
        <v/>
      </c>
      <c r="AW313" t="str">
        <f t="shared" si="280"/>
        <v/>
      </c>
      <c r="AX313" t="str">
        <f t="shared" si="281"/>
        <v/>
      </c>
      <c r="AY313" t="str">
        <f t="shared" si="282"/>
        <v/>
      </c>
      <c r="AZ313" t="str">
        <f t="shared" si="283"/>
        <v/>
      </c>
      <c r="BA313" t="str">
        <f t="shared" si="284"/>
        <v/>
      </c>
      <c r="BB313" t="str">
        <f t="shared" si="285"/>
        <v/>
      </c>
      <c r="BC313" t="str">
        <f t="shared" si="286"/>
        <v/>
      </c>
      <c r="BD313" t="str">
        <f t="shared" si="287"/>
        <v/>
      </c>
      <c r="BE313" t="str">
        <f t="shared" si="288"/>
        <v>Vendéglátó- és szálloda ismeretek (, web)</v>
      </c>
      <c r="BF313" s="2">
        <v>925</v>
      </c>
      <c r="BG313" s="2">
        <v>6</v>
      </c>
      <c r="BH313" s="18">
        <f>VLOOKUP(BF313,segéd!$F$9:$G$41,2,FALSE)</f>
        <v>46290</v>
      </c>
      <c r="BI313" s="2" t="str">
        <f>VLOOKUP(BG313,segéd!$F$1:$G$7,2,FALSE)</f>
        <v>17.00-18.30</v>
      </c>
      <c r="BJ313" s="20" t="s">
        <v>383</v>
      </c>
      <c r="BK313" s="20" t="s">
        <v>412</v>
      </c>
      <c r="BL313" t="s">
        <v>194</v>
      </c>
      <c r="BM313" s="2">
        <v>202</v>
      </c>
      <c r="BO313" s="2" t="s">
        <v>117</v>
      </c>
      <c r="BP313" s="33" t="s">
        <v>678</v>
      </c>
      <c r="BQ313" s="2">
        <f t="shared" si="289"/>
        <v>5</v>
      </c>
      <c r="BR313" s="2">
        <f>IF(BM313="","",IFERROR(VLOOKUP(BJ313,segéd!T:U,2,FALSE),"x"))</f>
        <v>5</v>
      </c>
      <c r="BS313" s="2" t="str">
        <f>IF(BN313="","",IFERROR(VLOOKUP(BJ313,segéd!O:P,2,FALSE),"x"))</f>
        <v/>
      </c>
      <c r="BT313" s="2"/>
      <c r="BU313" s="2"/>
      <c r="BV313" s="2"/>
      <c r="BX313" s="2"/>
      <c r="CB313" s="2">
        <v>8</v>
      </c>
      <c r="CQ313" s="2"/>
      <c r="CR313" s="2"/>
    </row>
    <row r="314" spans="1:109" ht="15" customHeight="1" x14ac:dyDescent="0.3">
      <c r="A314" t="str">
        <f t="shared" si="232"/>
        <v>otthon9257</v>
      </c>
      <c r="B314" t="str">
        <f t="shared" si="233"/>
        <v>Angol gazdasági szaknyelv I., 3. csoport - Steiner Imre (otthonról web) x</v>
      </c>
      <c r="C314" t="str">
        <f t="shared" si="234"/>
        <v>otthon9257</v>
      </c>
      <c r="D314" t="str">
        <f t="shared" si="235"/>
        <v>Angol gazdasági szaknyelv I., 3. csoport - Steiner Imre (otthonról web) x</v>
      </c>
      <c r="E314" t="str">
        <f t="shared" si="236"/>
        <v>Steiner Imre9257</v>
      </c>
      <c r="F314" t="str">
        <f t="shared" si="237"/>
        <v>Angol gazdasági szaknyelv I., 3. csoport (Bp. otthonTb. otthon, otthonról web)</v>
      </c>
      <c r="G314" t="str">
        <f t="shared" si="238"/>
        <v>9257</v>
      </c>
      <c r="H314" t="str">
        <f t="shared" si="239"/>
        <v>9257</v>
      </c>
      <c r="I314" t="str">
        <f t="shared" si="240"/>
        <v/>
      </c>
      <c r="J314" t="str">
        <f t="shared" si="241"/>
        <v/>
      </c>
      <c r="K314" t="str">
        <f t="shared" si="242"/>
        <v/>
      </c>
      <c r="L314" t="str">
        <f t="shared" si="243"/>
        <v/>
      </c>
      <c r="M314" t="str">
        <f t="shared" si="244"/>
        <v/>
      </c>
      <c r="N314" t="str">
        <f t="shared" si="245"/>
        <v/>
      </c>
      <c r="O314" t="str">
        <f t="shared" si="246"/>
        <v/>
      </c>
      <c r="P314" t="str">
        <f t="shared" si="247"/>
        <v/>
      </c>
      <c r="Q314" t="str">
        <f t="shared" si="248"/>
        <v/>
      </c>
      <c r="R314" t="str">
        <f t="shared" si="249"/>
        <v/>
      </c>
      <c r="S314" t="str">
        <f t="shared" si="250"/>
        <v/>
      </c>
      <c r="T314" t="str">
        <f t="shared" si="251"/>
        <v/>
      </c>
      <c r="U314" t="str">
        <f t="shared" si="252"/>
        <v/>
      </c>
      <c r="V314" t="str">
        <f t="shared" si="253"/>
        <v/>
      </c>
      <c r="W314" t="str">
        <f t="shared" si="254"/>
        <v/>
      </c>
      <c r="X314" t="str">
        <f t="shared" si="255"/>
        <v/>
      </c>
      <c r="Y314" t="str">
        <f t="shared" si="256"/>
        <v/>
      </c>
      <c r="Z314" t="str">
        <f t="shared" si="257"/>
        <v/>
      </c>
      <c r="AA314" t="str">
        <f t="shared" si="258"/>
        <v>Angol gazdasági szaknyelv I., 3. csoport (otthon, otthonról web)</v>
      </c>
      <c r="AB314" t="str">
        <f t="shared" si="259"/>
        <v>9257</v>
      </c>
      <c r="AC314" t="str">
        <f t="shared" si="260"/>
        <v/>
      </c>
      <c r="AD314" t="str">
        <f t="shared" si="261"/>
        <v/>
      </c>
      <c r="AE314" t="str">
        <f t="shared" si="262"/>
        <v/>
      </c>
      <c r="AF314" t="str">
        <f t="shared" si="263"/>
        <v/>
      </c>
      <c r="AG314" t="str">
        <f t="shared" si="264"/>
        <v/>
      </c>
      <c r="AH314" t="str">
        <f t="shared" si="265"/>
        <v/>
      </c>
      <c r="AI314" t="str">
        <f t="shared" si="266"/>
        <v/>
      </c>
      <c r="AJ314" t="str">
        <f t="shared" si="267"/>
        <v/>
      </c>
      <c r="AK314" t="str">
        <f t="shared" si="268"/>
        <v/>
      </c>
      <c r="AL314" t="str">
        <f t="shared" si="269"/>
        <v/>
      </c>
      <c r="AM314" t="str">
        <f t="shared" si="270"/>
        <v/>
      </c>
      <c r="AN314" t="str">
        <f t="shared" si="271"/>
        <v/>
      </c>
      <c r="AO314" t="str">
        <f t="shared" si="272"/>
        <v/>
      </c>
      <c r="AP314" t="str">
        <f t="shared" si="273"/>
        <v/>
      </c>
      <c r="AQ314" t="str">
        <f t="shared" si="274"/>
        <v/>
      </c>
      <c r="AR314" t="str">
        <f t="shared" si="275"/>
        <v/>
      </c>
      <c r="AS314" t="str">
        <f t="shared" si="276"/>
        <v/>
      </c>
      <c r="AT314" t="str">
        <f t="shared" si="277"/>
        <v/>
      </c>
      <c r="AU314" t="str">
        <f t="shared" si="278"/>
        <v/>
      </c>
      <c r="AV314" t="str">
        <f t="shared" si="279"/>
        <v/>
      </c>
      <c r="AW314" t="str">
        <f t="shared" si="280"/>
        <v/>
      </c>
      <c r="AX314" t="str">
        <f t="shared" si="281"/>
        <v/>
      </c>
      <c r="AY314" t="str">
        <f t="shared" si="282"/>
        <v/>
      </c>
      <c r="AZ314" t="str">
        <f t="shared" si="283"/>
        <v/>
      </c>
      <c r="BA314" t="str">
        <f t="shared" si="284"/>
        <v/>
      </c>
      <c r="BB314" t="str">
        <f t="shared" si="285"/>
        <v/>
      </c>
      <c r="BC314" t="str">
        <f t="shared" si="286"/>
        <v/>
      </c>
      <c r="BD314" t="str">
        <f t="shared" si="287"/>
        <v/>
      </c>
      <c r="BE314" t="str">
        <f t="shared" si="288"/>
        <v>Angol gazdasági szaknyelv I., 3. csoport (otthon, otthonról web)</v>
      </c>
      <c r="BF314" s="2">
        <v>925</v>
      </c>
      <c r="BG314" s="2">
        <v>7</v>
      </c>
      <c r="BH314" s="18">
        <f>VLOOKUP(BF314,segéd!$F$9:$G$41,2,FALSE)</f>
        <v>46290</v>
      </c>
      <c r="BI314" s="2" t="str">
        <f>VLOOKUP(BG314,segéd!$F$1:$G$7,2,FALSE)</f>
        <v>18.45-20.15</v>
      </c>
      <c r="BJ314" t="s">
        <v>2367</v>
      </c>
      <c r="BK314" s="20" t="s">
        <v>549</v>
      </c>
      <c r="BL314" t="s">
        <v>192</v>
      </c>
      <c r="BM314" s="2" t="s">
        <v>424</v>
      </c>
      <c r="BN314" s="2" t="s">
        <v>424</v>
      </c>
      <c r="BO314" s="2" t="s">
        <v>423</v>
      </c>
      <c r="BP314" s="33" t="s">
        <v>2368</v>
      </c>
      <c r="BQ314" s="2" t="e">
        <f t="shared" si="289"/>
        <v>#VALUE!</v>
      </c>
      <c r="BR314" s="2" t="str">
        <f>IF(BM314="","",IFERROR(VLOOKUP(BJ314,segéd!T:U,2,FALSE),"x"))</f>
        <v>x</v>
      </c>
      <c r="BS314" s="2" t="str">
        <f>IF(BN314="","",IFERROR(VLOOKUP(BJ314,segéd!O:P,2,FALSE),"x"))</f>
        <v>x</v>
      </c>
      <c r="BT314" s="2">
        <v>12</v>
      </c>
      <c r="BU314" s="2">
        <v>4</v>
      </c>
      <c r="BV314" s="2"/>
      <c r="BX314" s="2"/>
      <c r="CN314" s="2">
        <v>4</v>
      </c>
      <c r="CQ314" s="2"/>
      <c r="CR314" s="2"/>
    </row>
    <row r="315" spans="1:109" ht="15" customHeight="1" x14ac:dyDescent="0.3">
      <c r="A315" t="str">
        <f t="shared" si="232"/>
        <v>2059257</v>
      </c>
      <c r="B315" t="str">
        <f t="shared" si="233"/>
        <v>Én, a Brand - Sportolói énmárka - Ruppert Petra (Bp.-ről web) 20</v>
      </c>
      <c r="C315" t="str">
        <f t="shared" si="234"/>
        <v>2129257</v>
      </c>
      <c r="D315" t="str">
        <f t="shared" si="235"/>
        <v>Én, a Brand - Sportolói énmárka - Ruppert Petra (Bp.-ről web) 24</v>
      </c>
      <c r="E315" t="str">
        <f t="shared" si="236"/>
        <v>Ruppert Petra9257</v>
      </c>
      <c r="F315" t="str">
        <f t="shared" si="237"/>
        <v>Én, a Brand - Sportolói énmárka (Bp. 205, Bp.-ről web)</v>
      </c>
      <c r="G315" t="str">
        <f t="shared" si="238"/>
        <v/>
      </c>
      <c r="H315" t="str">
        <f t="shared" si="239"/>
        <v/>
      </c>
      <c r="I315" t="str">
        <f t="shared" si="240"/>
        <v/>
      </c>
      <c r="J315" t="str">
        <f t="shared" si="241"/>
        <v/>
      </c>
      <c r="K315" t="str">
        <f t="shared" si="242"/>
        <v/>
      </c>
      <c r="L315" t="str">
        <f t="shared" si="243"/>
        <v/>
      </c>
      <c r="M315" t="str">
        <f t="shared" si="244"/>
        <v>9257</v>
      </c>
      <c r="N315" t="str">
        <f t="shared" si="245"/>
        <v>9257</v>
      </c>
      <c r="O315" t="str">
        <f t="shared" si="246"/>
        <v>9257</v>
      </c>
      <c r="P315" t="str">
        <f t="shared" si="247"/>
        <v/>
      </c>
      <c r="Q315" t="str">
        <f t="shared" si="248"/>
        <v/>
      </c>
      <c r="R315" t="str">
        <f t="shared" si="249"/>
        <v/>
      </c>
      <c r="S315" t="str">
        <f t="shared" si="250"/>
        <v/>
      </c>
      <c r="T315" t="str">
        <f t="shared" si="251"/>
        <v>9257</v>
      </c>
      <c r="U315" t="str">
        <f t="shared" si="252"/>
        <v>9257</v>
      </c>
      <c r="V315" t="str">
        <f t="shared" si="253"/>
        <v>9257</v>
      </c>
      <c r="W315" t="str">
        <f t="shared" si="254"/>
        <v>9257</v>
      </c>
      <c r="X315" t="str">
        <f t="shared" si="255"/>
        <v>9257</v>
      </c>
      <c r="Y315" t="str">
        <f t="shared" si="256"/>
        <v>9257</v>
      </c>
      <c r="Z315" t="str">
        <f t="shared" si="257"/>
        <v>9257</v>
      </c>
      <c r="AA315" t="str">
        <f t="shared" si="258"/>
        <v>Én, a Brand - Sportolói énmárka (205, Bp.-ről web)</v>
      </c>
      <c r="AB315" t="str">
        <f t="shared" si="259"/>
        <v/>
      </c>
      <c r="AC315" t="str">
        <f t="shared" si="260"/>
        <v/>
      </c>
      <c r="AD315" t="str">
        <f t="shared" si="261"/>
        <v/>
      </c>
      <c r="AE315" t="str">
        <f t="shared" si="262"/>
        <v/>
      </c>
      <c r="AF315" t="str">
        <f t="shared" si="263"/>
        <v/>
      </c>
      <c r="AG315" t="str">
        <f t="shared" si="264"/>
        <v/>
      </c>
      <c r="AH315" t="str">
        <f t="shared" si="265"/>
        <v>9257</v>
      </c>
      <c r="AI315" t="str">
        <f t="shared" si="266"/>
        <v>9257</v>
      </c>
      <c r="AJ315" t="str">
        <f t="shared" si="267"/>
        <v/>
      </c>
      <c r="AK315" t="str">
        <f t="shared" si="268"/>
        <v/>
      </c>
      <c r="AL315" t="str">
        <f t="shared" si="269"/>
        <v/>
      </c>
      <c r="AM315" t="str">
        <f t="shared" si="270"/>
        <v/>
      </c>
      <c r="AN315" t="str">
        <f t="shared" si="271"/>
        <v>9257</v>
      </c>
      <c r="AO315" t="str">
        <f t="shared" si="272"/>
        <v>9257</v>
      </c>
      <c r="AP315" t="str">
        <f t="shared" si="273"/>
        <v>9257</v>
      </c>
      <c r="AQ315" t="str">
        <f t="shared" si="274"/>
        <v>9257</v>
      </c>
      <c r="AR315" t="str">
        <f t="shared" si="275"/>
        <v>9257</v>
      </c>
      <c r="AS315" t="str">
        <f t="shared" si="276"/>
        <v>9257</v>
      </c>
      <c r="AT315" t="str">
        <f t="shared" si="277"/>
        <v/>
      </c>
      <c r="AU315" t="str">
        <f t="shared" si="278"/>
        <v/>
      </c>
      <c r="AV315" t="str">
        <f t="shared" si="279"/>
        <v/>
      </c>
      <c r="AW315" t="str">
        <f t="shared" si="280"/>
        <v/>
      </c>
      <c r="AX315" t="str">
        <f t="shared" si="281"/>
        <v/>
      </c>
      <c r="AY315" t="str">
        <f t="shared" si="282"/>
        <v/>
      </c>
      <c r="AZ315" t="str">
        <f t="shared" si="283"/>
        <v/>
      </c>
      <c r="BA315" t="str">
        <f t="shared" si="284"/>
        <v/>
      </c>
      <c r="BB315" t="str">
        <f t="shared" si="285"/>
        <v/>
      </c>
      <c r="BC315" t="str">
        <f t="shared" si="286"/>
        <v/>
      </c>
      <c r="BD315" t="str">
        <f t="shared" si="287"/>
        <v/>
      </c>
      <c r="BE315" t="str">
        <f t="shared" si="288"/>
        <v>Én, a Brand - Sportolói énmárka (212, Bp.-ről web)</v>
      </c>
      <c r="BF315" s="2">
        <v>925</v>
      </c>
      <c r="BG315" s="2">
        <v>7</v>
      </c>
      <c r="BH315" s="18">
        <f>VLOOKUP(BF315,segéd!$F$9:$G$41,2,FALSE)</f>
        <v>46290</v>
      </c>
      <c r="BI315" s="2" t="str">
        <f>VLOOKUP(BG315,segéd!$F$1:$G$7,2,FALSE)</f>
        <v>18.45-20.15</v>
      </c>
      <c r="BJ315" t="s">
        <v>559</v>
      </c>
      <c r="BK315" s="20" t="s">
        <v>560</v>
      </c>
      <c r="BL315" t="s">
        <v>192</v>
      </c>
      <c r="BM315" s="2">
        <v>205</v>
      </c>
      <c r="BN315" s="2">
        <v>212</v>
      </c>
      <c r="BO315" s="2" t="s">
        <v>118</v>
      </c>
      <c r="BP315" s="33" t="s">
        <v>675</v>
      </c>
      <c r="BQ315" s="2">
        <f t="shared" si="289"/>
        <v>44</v>
      </c>
      <c r="BR315" s="2">
        <f>IF(BM315="","",IFERROR(VLOOKUP(BJ315,segéd!T:U,2,FALSE),"x"))</f>
        <v>20</v>
      </c>
      <c r="BS315" s="2">
        <f>IF(BN315="","",IFERROR(VLOOKUP(BJ315,segéd!O:P,2,FALSE),"x"))</f>
        <v>24</v>
      </c>
      <c r="BT315" s="2"/>
      <c r="BU315" s="2"/>
      <c r="BV315" s="2"/>
      <c r="BX315" s="2"/>
      <c r="BZ315" s="2">
        <v>0</v>
      </c>
      <c r="CA315" s="2">
        <v>0</v>
      </c>
      <c r="CB315" s="2">
        <v>0</v>
      </c>
      <c r="CG315" s="2">
        <v>0</v>
      </c>
      <c r="CH315" s="2">
        <v>0</v>
      </c>
      <c r="CI315" s="2">
        <v>0</v>
      </c>
      <c r="CJ315" s="2">
        <v>0</v>
      </c>
      <c r="CK315" s="2">
        <v>0</v>
      </c>
      <c r="CL315" s="2">
        <v>0</v>
      </c>
      <c r="CM315" s="2">
        <v>0</v>
      </c>
      <c r="CQ315" s="2"/>
      <c r="CR315" s="2"/>
      <c r="CT315" s="2">
        <v>0</v>
      </c>
      <c r="CU315" s="2">
        <v>0</v>
      </c>
      <c r="CZ315" s="2">
        <v>0</v>
      </c>
      <c r="DA315" s="2">
        <v>0</v>
      </c>
      <c r="DB315" s="2">
        <v>0</v>
      </c>
      <c r="DC315" s="2">
        <v>0</v>
      </c>
      <c r="DD315" s="2">
        <v>0</v>
      </c>
      <c r="DE315" s="2">
        <v>0</v>
      </c>
    </row>
    <row r="316" spans="1:109" ht="15" customHeight="1" x14ac:dyDescent="0.3">
      <c r="A316" t="str">
        <f t="shared" si="232"/>
        <v>otthon9257</v>
      </c>
      <c r="B316" t="str">
        <f t="shared" si="233"/>
        <v>Nemz. tárgy. id. nyelven - Balog Mónika (otthonról web) 7</v>
      </c>
      <c r="C316" t="str">
        <f t="shared" si="234"/>
        <v>9257</v>
      </c>
      <c r="D316" t="str">
        <f t="shared" si="235"/>
        <v xml:space="preserve">Nemz. tárgy. id. nyelven - Balog Mónika (otthonról web) </v>
      </c>
      <c r="E316" t="str">
        <f t="shared" si="236"/>
        <v>Balog Mónika9257</v>
      </c>
      <c r="F316" t="str">
        <f t="shared" si="237"/>
        <v>Nemz. tárgy. id. nyelven (Bp. otthon, otthonról web)</v>
      </c>
      <c r="G316" t="str">
        <f t="shared" si="238"/>
        <v/>
      </c>
      <c r="H316" t="str">
        <f t="shared" si="239"/>
        <v/>
      </c>
      <c r="I316" t="str">
        <f t="shared" si="240"/>
        <v/>
      </c>
      <c r="J316" t="str">
        <f t="shared" si="241"/>
        <v/>
      </c>
      <c r="K316" t="str">
        <f t="shared" si="242"/>
        <v/>
      </c>
      <c r="L316" t="str">
        <f t="shared" si="243"/>
        <v/>
      </c>
      <c r="M316" t="str">
        <f t="shared" si="244"/>
        <v/>
      </c>
      <c r="N316" t="str">
        <f t="shared" si="245"/>
        <v/>
      </c>
      <c r="O316" t="str">
        <f t="shared" si="246"/>
        <v/>
      </c>
      <c r="P316" t="str">
        <f t="shared" si="247"/>
        <v>9257</v>
      </c>
      <c r="Q316" t="str">
        <f t="shared" si="248"/>
        <v/>
      </c>
      <c r="R316" t="str">
        <f t="shared" si="249"/>
        <v/>
      </c>
      <c r="S316" t="str">
        <f t="shared" si="250"/>
        <v/>
      </c>
      <c r="T316" t="str">
        <f t="shared" si="251"/>
        <v/>
      </c>
      <c r="U316" t="str">
        <f t="shared" si="252"/>
        <v/>
      </c>
      <c r="V316" t="str">
        <f t="shared" si="253"/>
        <v/>
      </c>
      <c r="W316" t="str">
        <f t="shared" si="254"/>
        <v/>
      </c>
      <c r="X316" t="str">
        <f t="shared" si="255"/>
        <v/>
      </c>
      <c r="Y316" t="str">
        <f t="shared" si="256"/>
        <v/>
      </c>
      <c r="Z316" t="str">
        <f t="shared" si="257"/>
        <v/>
      </c>
      <c r="AA316" t="str">
        <f t="shared" si="258"/>
        <v>Nemz. tárgy. id. nyelven (otthon, otthonról web)</v>
      </c>
      <c r="AB316" t="str">
        <f t="shared" si="259"/>
        <v/>
      </c>
      <c r="AC316" t="str">
        <f t="shared" si="260"/>
        <v/>
      </c>
      <c r="AD316" t="str">
        <f t="shared" si="261"/>
        <v/>
      </c>
      <c r="AE316" t="str">
        <f t="shared" si="262"/>
        <v/>
      </c>
      <c r="AF316" t="str">
        <f t="shared" si="263"/>
        <v/>
      </c>
      <c r="AG316" t="str">
        <f t="shared" si="264"/>
        <v/>
      </c>
      <c r="AH316" t="str">
        <f t="shared" si="265"/>
        <v/>
      </c>
      <c r="AI316" t="str">
        <f t="shared" si="266"/>
        <v/>
      </c>
      <c r="AJ316" t="str">
        <f t="shared" si="267"/>
        <v/>
      </c>
      <c r="AK316" t="str">
        <f t="shared" si="268"/>
        <v/>
      </c>
      <c r="AL316" t="str">
        <f t="shared" si="269"/>
        <v/>
      </c>
      <c r="AM316" t="str">
        <f t="shared" si="270"/>
        <v/>
      </c>
      <c r="AN316" t="str">
        <f t="shared" si="271"/>
        <v/>
      </c>
      <c r="AO316" t="str">
        <f t="shared" si="272"/>
        <v/>
      </c>
      <c r="AP316" t="str">
        <f t="shared" si="273"/>
        <v/>
      </c>
      <c r="AQ316" t="str">
        <f t="shared" si="274"/>
        <v/>
      </c>
      <c r="AR316" t="str">
        <f t="shared" si="275"/>
        <v/>
      </c>
      <c r="AS316" t="str">
        <f t="shared" si="276"/>
        <v/>
      </c>
      <c r="AT316" t="str">
        <f t="shared" si="277"/>
        <v/>
      </c>
      <c r="AU316" t="str">
        <f t="shared" si="278"/>
        <v/>
      </c>
      <c r="AV316" t="str">
        <f t="shared" si="279"/>
        <v/>
      </c>
      <c r="AW316" t="str">
        <f t="shared" si="280"/>
        <v/>
      </c>
      <c r="AX316" t="str">
        <f t="shared" si="281"/>
        <v/>
      </c>
      <c r="AY316" t="str">
        <f t="shared" si="282"/>
        <v/>
      </c>
      <c r="AZ316" t="str">
        <f t="shared" si="283"/>
        <v/>
      </c>
      <c r="BA316" t="str">
        <f t="shared" si="284"/>
        <v/>
      </c>
      <c r="BB316" t="str">
        <f t="shared" si="285"/>
        <v/>
      </c>
      <c r="BC316" t="str">
        <f t="shared" si="286"/>
        <v/>
      </c>
      <c r="BD316" t="str">
        <f t="shared" si="287"/>
        <v/>
      </c>
      <c r="BE316" t="str">
        <f t="shared" si="288"/>
        <v>Nemz. tárgy. id. nyelven (, otthonról web)</v>
      </c>
      <c r="BF316" s="2">
        <v>925</v>
      </c>
      <c r="BG316" s="2">
        <v>7</v>
      </c>
      <c r="BH316" s="18">
        <f>VLOOKUP(BF316,segéd!$F$9:$G$41,2,FALSE)</f>
        <v>46290</v>
      </c>
      <c r="BI316" s="2" t="str">
        <f>VLOOKUP(BG316,segéd!$F$1:$G$7,2,FALSE)</f>
        <v>18.45-20.15</v>
      </c>
      <c r="BJ316" t="s">
        <v>223</v>
      </c>
      <c r="BK316" s="20" t="s">
        <v>70</v>
      </c>
      <c r="BL316" t="s">
        <v>395</v>
      </c>
      <c r="BM316" s="2" t="s">
        <v>424</v>
      </c>
      <c r="BO316" s="2" t="s">
        <v>423</v>
      </c>
      <c r="BP316" s="33" t="s">
        <v>676</v>
      </c>
      <c r="BQ316" s="2">
        <f t="shared" si="289"/>
        <v>7</v>
      </c>
      <c r="BR316" s="2">
        <f>IF(BM316="","",IFERROR(VLOOKUP(BJ316,segéd!T:U,2,FALSE),"x"))</f>
        <v>7</v>
      </c>
      <c r="BS316" s="2" t="str">
        <f>IF(BN316="","",IFERROR(VLOOKUP(BJ316,segéd!O:P,2,FALSE),"x"))</f>
        <v/>
      </c>
      <c r="BT316" s="2"/>
      <c r="BU316" s="2"/>
      <c r="BV316" s="2"/>
      <c r="BX316" s="2"/>
      <c r="CC316" s="2">
        <v>6</v>
      </c>
      <c r="CQ316" s="2"/>
      <c r="CR316" s="2"/>
    </row>
    <row r="317" spans="1:109" ht="15" customHeight="1" x14ac:dyDescent="0.3">
      <c r="A317" t="str">
        <f t="shared" si="232"/>
        <v>otthon9257</v>
      </c>
      <c r="B317" t="str">
        <f t="shared" si="233"/>
        <v>Nyelvi szintfelmérő - előkészítő - Nagy Mónika (otthonról web) 13</v>
      </c>
      <c r="C317" t="str">
        <f t="shared" si="234"/>
        <v>otthon9257</v>
      </c>
      <c r="D317" t="str">
        <f t="shared" si="235"/>
        <v>Nyelvi szintfelmérő - előkészítő - Nagy Mónika (otthonról web) 13</v>
      </c>
      <c r="E317" t="str">
        <f t="shared" si="236"/>
        <v>Nagy Mónika9257</v>
      </c>
      <c r="F317" t="str">
        <f t="shared" si="237"/>
        <v>Nyelvi szintfelmérő - előkészítő (Bp. otthonTb. otthon, otthonról web)</v>
      </c>
      <c r="G317" t="str">
        <f t="shared" si="238"/>
        <v>9257</v>
      </c>
      <c r="H317" t="str">
        <f t="shared" si="239"/>
        <v>9257</v>
      </c>
      <c r="I317" t="str">
        <f t="shared" si="240"/>
        <v/>
      </c>
      <c r="J317" t="str">
        <f t="shared" si="241"/>
        <v/>
      </c>
      <c r="K317" t="str">
        <f t="shared" si="242"/>
        <v/>
      </c>
      <c r="L317" t="str">
        <f t="shared" si="243"/>
        <v/>
      </c>
      <c r="M317" t="str">
        <f t="shared" si="244"/>
        <v/>
      </c>
      <c r="N317" t="str">
        <f t="shared" si="245"/>
        <v/>
      </c>
      <c r="O317" t="str">
        <f t="shared" si="246"/>
        <v/>
      </c>
      <c r="P317" t="str">
        <f t="shared" si="247"/>
        <v/>
      </c>
      <c r="Q317" t="str">
        <f t="shared" si="248"/>
        <v/>
      </c>
      <c r="R317" t="str">
        <f t="shared" si="249"/>
        <v/>
      </c>
      <c r="S317" t="str">
        <f t="shared" si="250"/>
        <v/>
      </c>
      <c r="T317" t="str">
        <f t="shared" si="251"/>
        <v/>
      </c>
      <c r="U317" t="str">
        <f t="shared" si="252"/>
        <v/>
      </c>
      <c r="V317" t="str">
        <f t="shared" si="253"/>
        <v/>
      </c>
      <c r="W317" t="str">
        <f t="shared" si="254"/>
        <v/>
      </c>
      <c r="X317" t="str">
        <f t="shared" si="255"/>
        <v/>
      </c>
      <c r="Y317" t="str">
        <f t="shared" si="256"/>
        <v/>
      </c>
      <c r="Z317" t="str">
        <f t="shared" si="257"/>
        <v/>
      </c>
      <c r="AA317" t="str">
        <f t="shared" si="258"/>
        <v>Nyelvi szintfelmérő - előkészítő (otthon, otthonról web)</v>
      </c>
      <c r="AB317" t="str">
        <f t="shared" si="259"/>
        <v>9257</v>
      </c>
      <c r="AC317" t="str">
        <f t="shared" si="260"/>
        <v/>
      </c>
      <c r="AD317" t="str">
        <f t="shared" si="261"/>
        <v/>
      </c>
      <c r="AE317" t="str">
        <f t="shared" si="262"/>
        <v/>
      </c>
      <c r="AF317" t="str">
        <f t="shared" si="263"/>
        <v/>
      </c>
      <c r="AG317" t="str">
        <f t="shared" si="264"/>
        <v/>
      </c>
      <c r="AH317" t="str">
        <f t="shared" si="265"/>
        <v/>
      </c>
      <c r="AI317" t="str">
        <f t="shared" si="266"/>
        <v/>
      </c>
      <c r="AJ317" t="str">
        <f t="shared" si="267"/>
        <v/>
      </c>
      <c r="AK317" t="str">
        <f t="shared" si="268"/>
        <v/>
      </c>
      <c r="AL317" t="str">
        <f t="shared" si="269"/>
        <v/>
      </c>
      <c r="AM317" t="str">
        <f t="shared" si="270"/>
        <v/>
      </c>
      <c r="AN317" t="str">
        <f t="shared" si="271"/>
        <v/>
      </c>
      <c r="AO317" t="str">
        <f t="shared" si="272"/>
        <v/>
      </c>
      <c r="AP317" t="str">
        <f t="shared" si="273"/>
        <v/>
      </c>
      <c r="AQ317" t="str">
        <f t="shared" si="274"/>
        <v/>
      </c>
      <c r="AR317" t="str">
        <f t="shared" si="275"/>
        <v/>
      </c>
      <c r="AS317" t="str">
        <f t="shared" si="276"/>
        <v/>
      </c>
      <c r="AT317" t="str">
        <f t="shared" si="277"/>
        <v/>
      </c>
      <c r="AU317" t="str">
        <f t="shared" si="278"/>
        <v/>
      </c>
      <c r="AV317" t="str">
        <f t="shared" si="279"/>
        <v/>
      </c>
      <c r="AW317" t="str">
        <f t="shared" si="280"/>
        <v/>
      </c>
      <c r="AX317" t="str">
        <f t="shared" si="281"/>
        <v/>
      </c>
      <c r="AY317" t="str">
        <f t="shared" si="282"/>
        <v/>
      </c>
      <c r="AZ317" t="str">
        <f t="shared" si="283"/>
        <v/>
      </c>
      <c r="BA317" t="str">
        <f t="shared" si="284"/>
        <v/>
      </c>
      <c r="BB317" t="str">
        <f t="shared" si="285"/>
        <v/>
      </c>
      <c r="BC317" t="str">
        <f t="shared" si="286"/>
        <v/>
      </c>
      <c r="BD317" t="str">
        <f t="shared" si="287"/>
        <v/>
      </c>
      <c r="BE317" t="str">
        <f t="shared" si="288"/>
        <v>Nyelvi szintfelmérő - előkészítő (otthon, otthonról web)</v>
      </c>
      <c r="BF317" s="2">
        <v>925</v>
      </c>
      <c r="BG317" s="2">
        <v>7</v>
      </c>
      <c r="BH317" s="18">
        <f>VLOOKUP(BF317,segéd!$F$9:$G$41,2,FALSE)</f>
        <v>46290</v>
      </c>
      <c r="BI317" s="2" t="str">
        <f>VLOOKUP(BG317,segéd!$F$1:$G$7,2,FALSE)</f>
        <v>18.45-20.15</v>
      </c>
      <c r="BJ317" t="s">
        <v>512</v>
      </c>
      <c r="BK317" s="20" t="s">
        <v>543</v>
      </c>
      <c r="BL317" t="s">
        <v>192</v>
      </c>
      <c r="BM317" s="2" t="s">
        <v>424</v>
      </c>
      <c r="BN317" s="2" t="s">
        <v>424</v>
      </c>
      <c r="BO317" s="2" t="s">
        <v>423</v>
      </c>
      <c r="BP317" s="33" t="s">
        <v>677</v>
      </c>
      <c r="BQ317" s="2">
        <f t="shared" si="289"/>
        <v>26</v>
      </c>
      <c r="BR317" s="2">
        <f>IF(BM317="","",IFERROR(VLOOKUP(BJ317,segéd!T:U,2,FALSE),"x"))</f>
        <v>13</v>
      </c>
      <c r="BS317" s="2">
        <f>IF(BN317="","",IFERROR(VLOOKUP(BJ317,segéd!O:P,2,FALSE),"x"))</f>
        <v>13</v>
      </c>
      <c r="BT317" s="19" t="s">
        <v>2366</v>
      </c>
      <c r="BU317" s="2" t="s">
        <v>2366</v>
      </c>
      <c r="BV317" s="2"/>
      <c r="BX317" s="2"/>
      <c r="CN317" s="2" t="s">
        <v>2366</v>
      </c>
    </row>
    <row r="318" spans="1:109" ht="15" customHeight="1" x14ac:dyDescent="0.3">
      <c r="A318" t="str">
        <f t="shared" si="232"/>
        <v>2029257</v>
      </c>
      <c r="B318" t="str">
        <f t="shared" si="233"/>
        <v>Vendéglátó- és szálloda ismeretek - Maráczi Gábor (web) 5</v>
      </c>
      <c r="C318" t="str">
        <f t="shared" si="234"/>
        <v>9257</v>
      </c>
      <c r="D318" t="str">
        <f t="shared" si="235"/>
        <v xml:space="preserve">Vendéglátó- és szálloda ismeretek - Maráczi Gábor (web) </v>
      </c>
      <c r="E318" t="str">
        <f t="shared" si="236"/>
        <v>Maráczi Gábor9257</v>
      </c>
      <c r="F318" t="str">
        <f t="shared" si="237"/>
        <v>Vendéglátó- és szálloda ismeretek (Bp. 202, web)</v>
      </c>
      <c r="G318" t="str">
        <f t="shared" si="238"/>
        <v/>
      </c>
      <c r="H318" t="str">
        <f t="shared" si="239"/>
        <v/>
      </c>
      <c r="I318" t="str">
        <f t="shared" si="240"/>
        <v/>
      </c>
      <c r="J318" t="str">
        <f t="shared" si="241"/>
        <v/>
      </c>
      <c r="K318" t="str">
        <f t="shared" si="242"/>
        <v/>
      </c>
      <c r="L318" t="str">
        <f t="shared" si="243"/>
        <v/>
      </c>
      <c r="M318" t="str">
        <f t="shared" si="244"/>
        <v/>
      </c>
      <c r="N318" t="str">
        <f t="shared" si="245"/>
        <v/>
      </c>
      <c r="O318" t="str">
        <f t="shared" si="246"/>
        <v>9257</v>
      </c>
      <c r="P318" t="str">
        <f t="shared" si="247"/>
        <v/>
      </c>
      <c r="Q318" t="str">
        <f t="shared" si="248"/>
        <v/>
      </c>
      <c r="R318" t="str">
        <f t="shared" si="249"/>
        <v/>
      </c>
      <c r="S318" t="str">
        <f t="shared" si="250"/>
        <v/>
      </c>
      <c r="T318" t="str">
        <f t="shared" si="251"/>
        <v/>
      </c>
      <c r="U318" t="str">
        <f t="shared" si="252"/>
        <v/>
      </c>
      <c r="V318" t="str">
        <f t="shared" si="253"/>
        <v/>
      </c>
      <c r="W318" t="str">
        <f t="shared" si="254"/>
        <v/>
      </c>
      <c r="X318" t="str">
        <f t="shared" si="255"/>
        <v/>
      </c>
      <c r="Y318" t="str">
        <f t="shared" si="256"/>
        <v/>
      </c>
      <c r="Z318" t="str">
        <f t="shared" si="257"/>
        <v/>
      </c>
      <c r="AA318" t="str">
        <f t="shared" si="258"/>
        <v>Vendéglátó- és szálloda ismeretek (202, web)</v>
      </c>
      <c r="AB318" t="str">
        <f t="shared" si="259"/>
        <v/>
      </c>
      <c r="AC318" t="str">
        <f t="shared" si="260"/>
        <v/>
      </c>
      <c r="AD318" t="str">
        <f t="shared" si="261"/>
        <v/>
      </c>
      <c r="AE318" t="str">
        <f t="shared" si="262"/>
        <v/>
      </c>
      <c r="AF318" t="str">
        <f t="shared" si="263"/>
        <v/>
      </c>
      <c r="AG318" t="str">
        <f t="shared" si="264"/>
        <v/>
      </c>
      <c r="AH318" t="str">
        <f t="shared" si="265"/>
        <v/>
      </c>
      <c r="AI318" t="str">
        <f t="shared" si="266"/>
        <v/>
      </c>
      <c r="AJ318" t="str">
        <f t="shared" si="267"/>
        <v/>
      </c>
      <c r="AK318" t="str">
        <f t="shared" si="268"/>
        <v/>
      </c>
      <c r="AL318" t="str">
        <f t="shared" si="269"/>
        <v/>
      </c>
      <c r="AM318" t="str">
        <f t="shared" si="270"/>
        <v/>
      </c>
      <c r="AN318" t="str">
        <f t="shared" si="271"/>
        <v/>
      </c>
      <c r="AO318" t="str">
        <f t="shared" si="272"/>
        <v/>
      </c>
      <c r="AP318" t="str">
        <f t="shared" si="273"/>
        <v/>
      </c>
      <c r="AQ318" t="str">
        <f t="shared" si="274"/>
        <v/>
      </c>
      <c r="AR318" t="str">
        <f t="shared" si="275"/>
        <v/>
      </c>
      <c r="AS318" t="str">
        <f t="shared" si="276"/>
        <v/>
      </c>
      <c r="AT318" t="str">
        <f t="shared" si="277"/>
        <v/>
      </c>
      <c r="AU318" t="str">
        <f t="shared" si="278"/>
        <v/>
      </c>
      <c r="AV318" t="str">
        <f t="shared" si="279"/>
        <v/>
      </c>
      <c r="AW318" t="str">
        <f t="shared" si="280"/>
        <v/>
      </c>
      <c r="AX318" t="str">
        <f t="shared" si="281"/>
        <v/>
      </c>
      <c r="AY318" t="str">
        <f t="shared" si="282"/>
        <v/>
      </c>
      <c r="AZ318" t="str">
        <f t="shared" si="283"/>
        <v/>
      </c>
      <c r="BA318" t="str">
        <f t="shared" si="284"/>
        <v/>
      </c>
      <c r="BB318" t="str">
        <f t="shared" si="285"/>
        <v/>
      </c>
      <c r="BC318" t="str">
        <f t="shared" si="286"/>
        <v/>
      </c>
      <c r="BD318" t="str">
        <f t="shared" si="287"/>
        <v/>
      </c>
      <c r="BE318" t="str">
        <f t="shared" si="288"/>
        <v>Vendéglátó- és szálloda ismeretek (, web)</v>
      </c>
      <c r="BF318" s="2">
        <v>925</v>
      </c>
      <c r="BG318" s="2">
        <v>7</v>
      </c>
      <c r="BH318" s="18">
        <f>VLOOKUP(BF318,segéd!$F$9:$G$41,2,FALSE)</f>
        <v>46290</v>
      </c>
      <c r="BI318" s="2" t="str">
        <f>VLOOKUP(BG318,segéd!$F$1:$G$7,2,FALSE)</f>
        <v>18.45-20.15</v>
      </c>
      <c r="BJ318" s="20" t="s">
        <v>383</v>
      </c>
      <c r="BK318" s="20" t="s">
        <v>412</v>
      </c>
      <c r="BL318" t="s">
        <v>194</v>
      </c>
      <c r="BM318" s="2">
        <v>202</v>
      </c>
      <c r="BO318" s="2" t="s">
        <v>117</v>
      </c>
      <c r="BP318" s="33" t="s">
        <v>678</v>
      </c>
      <c r="BQ318" s="2">
        <f t="shared" si="289"/>
        <v>5</v>
      </c>
      <c r="BR318" s="2">
        <f>IF(BM318="","",IFERROR(VLOOKUP(BJ318,segéd!T:U,2,FALSE),"x"))</f>
        <v>5</v>
      </c>
      <c r="BS318" s="2" t="str">
        <f>IF(BN318="","",IFERROR(VLOOKUP(BJ318,segéd!O:P,2,FALSE),"x"))</f>
        <v/>
      </c>
      <c r="BT318" s="2"/>
      <c r="BU318" s="2"/>
      <c r="BV318" s="2"/>
      <c r="BX318" s="2"/>
      <c r="CB318" s="2">
        <v>8</v>
      </c>
      <c r="CQ318" s="2"/>
      <c r="CR318" s="2"/>
    </row>
    <row r="319" spans="1:109" ht="15" customHeight="1" x14ac:dyDescent="0.3">
      <c r="A319" t="str">
        <f t="shared" si="232"/>
        <v>2089261</v>
      </c>
      <c r="B319" t="str">
        <f t="shared" si="233"/>
        <v>Angol gazdasági szaknyelv I., 1. csoport - Steiner Imre 21</v>
      </c>
      <c r="C319" t="str">
        <f t="shared" si="234"/>
        <v>9261</v>
      </c>
      <c r="D319" t="str">
        <f t="shared" si="235"/>
        <v xml:space="preserve">Angol gazdasági szaknyelv I., 1. csoport - Steiner Imre </v>
      </c>
      <c r="E319" t="str">
        <f t="shared" si="236"/>
        <v>Steiner Imre9261</v>
      </c>
      <c r="F319" t="str">
        <f t="shared" si="237"/>
        <v>Angol gazdasági szaknyelv I., 1. csoport (Bp. 208)</v>
      </c>
      <c r="G319" t="str">
        <f t="shared" si="238"/>
        <v>9261</v>
      </c>
      <c r="H319" t="str">
        <f t="shared" si="239"/>
        <v>9261</v>
      </c>
      <c r="I319" t="str">
        <f t="shared" si="240"/>
        <v/>
      </c>
      <c r="J319" t="str">
        <f t="shared" si="241"/>
        <v/>
      </c>
      <c r="K319" t="str">
        <f t="shared" si="242"/>
        <v/>
      </c>
      <c r="L319" t="str">
        <f t="shared" si="243"/>
        <v/>
      </c>
      <c r="M319" t="str">
        <f t="shared" si="244"/>
        <v/>
      </c>
      <c r="N319" t="str">
        <f t="shared" si="245"/>
        <v/>
      </c>
      <c r="O319" t="str">
        <f t="shared" si="246"/>
        <v/>
      </c>
      <c r="P319" t="str">
        <f t="shared" si="247"/>
        <v/>
      </c>
      <c r="Q319" t="str">
        <f t="shared" si="248"/>
        <v/>
      </c>
      <c r="R319" t="str">
        <f t="shared" si="249"/>
        <v/>
      </c>
      <c r="S319" t="str">
        <f t="shared" si="250"/>
        <v/>
      </c>
      <c r="T319" t="str">
        <f t="shared" si="251"/>
        <v/>
      </c>
      <c r="U319" t="str">
        <f t="shared" si="252"/>
        <v/>
      </c>
      <c r="V319" t="str">
        <f t="shared" si="253"/>
        <v/>
      </c>
      <c r="W319" t="str">
        <f t="shared" si="254"/>
        <v/>
      </c>
      <c r="X319" t="str">
        <f t="shared" si="255"/>
        <v/>
      </c>
      <c r="Y319" t="str">
        <f t="shared" si="256"/>
        <v/>
      </c>
      <c r="Z319" t="str">
        <f t="shared" si="257"/>
        <v/>
      </c>
      <c r="AA319" t="str">
        <f t="shared" si="258"/>
        <v>Angol gazdasági szaknyelv I., 1. csoport (208)</v>
      </c>
      <c r="AB319" t="str">
        <f t="shared" si="259"/>
        <v/>
      </c>
      <c r="AC319" t="str">
        <f t="shared" si="260"/>
        <v/>
      </c>
      <c r="AD319" t="str">
        <f t="shared" si="261"/>
        <v/>
      </c>
      <c r="AE319" t="str">
        <f t="shared" si="262"/>
        <v/>
      </c>
      <c r="AF319" t="str">
        <f t="shared" si="263"/>
        <v/>
      </c>
      <c r="AG319" t="str">
        <f t="shared" si="264"/>
        <v/>
      </c>
      <c r="AH319" t="str">
        <f t="shared" si="265"/>
        <v/>
      </c>
      <c r="AI319" t="str">
        <f t="shared" si="266"/>
        <v/>
      </c>
      <c r="AJ319" t="str">
        <f t="shared" si="267"/>
        <v/>
      </c>
      <c r="AK319" t="str">
        <f t="shared" si="268"/>
        <v/>
      </c>
      <c r="AL319" t="str">
        <f t="shared" si="269"/>
        <v/>
      </c>
      <c r="AM319" t="str">
        <f t="shared" si="270"/>
        <v/>
      </c>
      <c r="AN319" t="str">
        <f t="shared" si="271"/>
        <v/>
      </c>
      <c r="AO319" t="str">
        <f t="shared" si="272"/>
        <v/>
      </c>
      <c r="AP319" t="str">
        <f t="shared" si="273"/>
        <v/>
      </c>
      <c r="AQ319" t="str">
        <f t="shared" si="274"/>
        <v/>
      </c>
      <c r="AR319" t="str">
        <f t="shared" si="275"/>
        <v/>
      </c>
      <c r="AS319" t="str">
        <f t="shared" si="276"/>
        <v/>
      </c>
      <c r="AT319" t="str">
        <f t="shared" si="277"/>
        <v/>
      </c>
      <c r="AU319" t="str">
        <f t="shared" si="278"/>
        <v/>
      </c>
      <c r="AV319" t="str">
        <f t="shared" si="279"/>
        <v/>
      </c>
      <c r="AW319" t="str">
        <f t="shared" si="280"/>
        <v/>
      </c>
      <c r="AX319" t="str">
        <f t="shared" si="281"/>
        <v/>
      </c>
      <c r="AY319" t="str">
        <f t="shared" si="282"/>
        <v/>
      </c>
      <c r="AZ319" t="str">
        <f t="shared" si="283"/>
        <v/>
      </c>
      <c r="BA319" t="str">
        <f t="shared" si="284"/>
        <v/>
      </c>
      <c r="BB319" t="str">
        <f t="shared" si="285"/>
        <v/>
      </c>
      <c r="BC319" t="str">
        <f t="shared" si="286"/>
        <v/>
      </c>
      <c r="BD319" t="str">
        <f t="shared" si="287"/>
        <v/>
      </c>
      <c r="BE319" t="str">
        <f t="shared" si="288"/>
        <v>Angol gazdasági szaknyelv I., 1. csoport ()</v>
      </c>
      <c r="BF319" s="2">
        <v>926</v>
      </c>
      <c r="BG319" s="2">
        <v>1</v>
      </c>
      <c r="BH319" s="18">
        <f>VLOOKUP(BF319,segéd!$F$9:$G$41,2,FALSE)</f>
        <v>46291</v>
      </c>
      <c r="BI319" s="2" t="str">
        <f>VLOOKUP(BG319,segéd!$F$1:$G$7,2,FALSE)</f>
        <v>8.00-9.30</v>
      </c>
      <c r="BJ319" t="s">
        <v>269</v>
      </c>
      <c r="BK319" s="20" t="s">
        <v>549</v>
      </c>
      <c r="BL319" t="s">
        <v>194</v>
      </c>
      <c r="BM319" s="2">
        <v>208</v>
      </c>
      <c r="BO319" s="2"/>
      <c r="BP319" s="33"/>
      <c r="BQ319" s="2">
        <f t="shared" si="289"/>
        <v>21</v>
      </c>
      <c r="BR319" s="2">
        <f>IF(BM319="","",IFERROR(VLOOKUP(BJ319,segéd!T:U,2,FALSE),"x"))</f>
        <v>21</v>
      </c>
      <c r="BS319" s="2" t="str">
        <f>IF(BN319="","",IFERROR(VLOOKUP(BJ319,segéd!O:P,2,FALSE),"x"))</f>
        <v/>
      </c>
      <c r="BT319" s="2">
        <v>27</v>
      </c>
      <c r="BU319" s="2">
        <v>7</v>
      </c>
      <c r="BV319" s="2"/>
      <c r="BX319" s="2"/>
      <c r="CQ319" s="2"/>
      <c r="CR319" s="2"/>
    </row>
    <row r="320" spans="1:109" ht="15" customHeight="1" x14ac:dyDescent="0.3">
      <c r="A320" t="str">
        <f t="shared" si="232"/>
        <v>2059261</v>
      </c>
      <c r="B320" t="str">
        <f t="shared" si="233"/>
        <v>Idegenvezetés - Keszthelyi Csaba (web) 31</v>
      </c>
      <c r="C320" t="str">
        <f t="shared" si="234"/>
        <v>9261</v>
      </c>
      <c r="D320" t="str">
        <f t="shared" si="235"/>
        <v xml:space="preserve">Idegenvezetés - Keszthelyi Csaba (web) </v>
      </c>
      <c r="E320" t="str">
        <f t="shared" si="236"/>
        <v>Keszthelyi Csaba9261</v>
      </c>
      <c r="F320" t="str">
        <f t="shared" si="237"/>
        <v>Idegenvezetés (Bp. 205, web)</v>
      </c>
      <c r="G320" t="str">
        <f t="shared" si="238"/>
        <v/>
      </c>
      <c r="H320" t="str">
        <f t="shared" si="239"/>
        <v/>
      </c>
      <c r="I320" t="str">
        <f t="shared" si="240"/>
        <v/>
      </c>
      <c r="J320" t="str">
        <f t="shared" si="241"/>
        <v/>
      </c>
      <c r="K320" t="str">
        <f t="shared" si="242"/>
        <v/>
      </c>
      <c r="L320" t="str">
        <f t="shared" si="243"/>
        <v/>
      </c>
      <c r="M320" t="str">
        <f t="shared" si="244"/>
        <v/>
      </c>
      <c r="N320" t="str">
        <f t="shared" si="245"/>
        <v/>
      </c>
      <c r="O320" t="str">
        <f t="shared" si="246"/>
        <v/>
      </c>
      <c r="P320" t="str">
        <f t="shared" si="247"/>
        <v/>
      </c>
      <c r="Q320" t="str">
        <f t="shared" si="248"/>
        <v/>
      </c>
      <c r="R320" t="str">
        <f t="shared" si="249"/>
        <v/>
      </c>
      <c r="S320" t="str">
        <f t="shared" si="250"/>
        <v/>
      </c>
      <c r="T320" t="str">
        <f t="shared" si="251"/>
        <v/>
      </c>
      <c r="U320" t="str">
        <f t="shared" si="252"/>
        <v/>
      </c>
      <c r="V320" t="str">
        <f t="shared" si="253"/>
        <v/>
      </c>
      <c r="W320" t="str">
        <f t="shared" si="254"/>
        <v/>
      </c>
      <c r="X320" t="str">
        <f t="shared" si="255"/>
        <v/>
      </c>
      <c r="Y320" t="str">
        <f t="shared" si="256"/>
        <v/>
      </c>
      <c r="Z320" t="str">
        <f t="shared" si="257"/>
        <v>9261</v>
      </c>
      <c r="AA320" t="str">
        <f t="shared" si="258"/>
        <v>Idegenvezetés (205, web)</v>
      </c>
      <c r="AB320" t="str">
        <f t="shared" si="259"/>
        <v/>
      </c>
      <c r="AC320" t="str">
        <f t="shared" si="260"/>
        <v/>
      </c>
      <c r="AD320" t="str">
        <f t="shared" si="261"/>
        <v/>
      </c>
      <c r="AE320" t="str">
        <f t="shared" si="262"/>
        <v/>
      </c>
      <c r="AF320" t="str">
        <f t="shared" si="263"/>
        <v/>
      </c>
      <c r="AG320" t="str">
        <f t="shared" si="264"/>
        <v/>
      </c>
      <c r="AH320" t="str">
        <f t="shared" si="265"/>
        <v/>
      </c>
      <c r="AI320" t="str">
        <f t="shared" si="266"/>
        <v/>
      </c>
      <c r="AJ320" t="str">
        <f t="shared" si="267"/>
        <v/>
      </c>
      <c r="AK320" t="str">
        <f t="shared" si="268"/>
        <v/>
      </c>
      <c r="AL320" t="str">
        <f t="shared" si="269"/>
        <v/>
      </c>
      <c r="AM320" t="str">
        <f t="shared" si="270"/>
        <v/>
      </c>
      <c r="AN320" t="str">
        <f t="shared" si="271"/>
        <v/>
      </c>
      <c r="AO320" t="str">
        <f t="shared" si="272"/>
        <v/>
      </c>
      <c r="AP320" t="str">
        <f t="shared" si="273"/>
        <v/>
      </c>
      <c r="AQ320" t="str">
        <f t="shared" si="274"/>
        <v/>
      </c>
      <c r="AR320" t="str">
        <f t="shared" si="275"/>
        <v/>
      </c>
      <c r="AS320" t="str">
        <f t="shared" si="276"/>
        <v/>
      </c>
      <c r="AT320" t="str">
        <f t="shared" si="277"/>
        <v/>
      </c>
      <c r="AU320" t="str">
        <f t="shared" si="278"/>
        <v/>
      </c>
      <c r="AV320" t="str">
        <f t="shared" si="279"/>
        <v/>
      </c>
      <c r="AW320" t="str">
        <f t="shared" si="280"/>
        <v/>
      </c>
      <c r="AX320" t="str">
        <f t="shared" si="281"/>
        <v/>
      </c>
      <c r="AY320" t="str">
        <f t="shared" si="282"/>
        <v/>
      </c>
      <c r="AZ320" t="str">
        <f t="shared" si="283"/>
        <v/>
      </c>
      <c r="BA320" t="str">
        <f t="shared" si="284"/>
        <v/>
      </c>
      <c r="BB320" t="str">
        <f t="shared" si="285"/>
        <v/>
      </c>
      <c r="BC320" t="str">
        <f t="shared" si="286"/>
        <v/>
      </c>
      <c r="BD320" t="str">
        <f t="shared" si="287"/>
        <v/>
      </c>
      <c r="BE320" t="str">
        <f t="shared" si="288"/>
        <v>Idegenvezetés (, web)</v>
      </c>
      <c r="BF320" s="2">
        <v>926</v>
      </c>
      <c r="BG320" s="2">
        <v>1</v>
      </c>
      <c r="BH320" s="18">
        <f>VLOOKUP(BF320,segéd!$F$9:$G$41,2,FALSE)</f>
        <v>46291</v>
      </c>
      <c r="BI320" s="2" t="str">
        <f>VLOOKUP(BG320,segéd!$F$1:$G$7,2,FALSE)</f>
        <v>8.00-9.30</v>
      </c>
      <c r="BJ320" t="s">
        <v>745</v>
      </c>
      <c r="BK320" s="20" t="s">
        <v>38</v>
      </c>
      <c r="BL320" t="s">
        <v>194</v>
      </c>
      <c r="BM320" s="2">
        <v>205</v>
      </c>
      <c r="BO320" s="19" t="s">
        <v>117</v>
      </c>
      <c r="BP320" s="28" t="s">
        <v>746</v>
      </c>
      <c r="BQ320" s="2">
        <f t="shared" si="289"/>
        <v>31</v>
      </c>
      <c r="BR320" s="2">
        <f>IF(BM320="","",IFERROR(VLOOKUP(BJ320,segéd!T:U,2,FALSE),"x"))</f>
        <v>31</v>
      </c>
      <c r="BS320" s="2" t="str">
        <f>IF(BN320="","",IFERROR(VLOOKUP(BJ320,segéd!O:P,2,FALSE),"x"))</f>
        <v/>
      </c>
      <c r="CM320" s="2">
        <v>1</v>
      </c>
    </row>
    <row r="321" spans="1:120" ht="15" customHeight="1" x14ac:dyDescent="0.3">
      <c r="A321" t="str">
        <f t="shared" si="232"/>
        <v>2079261</v>
      </c>
      <c r="B321" t="str">
        <f t="shared" si="233"/>
        <v>Informatika, 2. csoport - Dobos Ádám (gépterem, web) 12</v>
      </c>
      <c r="C321" t="str">
        <f t="shared" si="234"/>
        <v>9261</v>
      </c>
      <c r="D321" t="str">
        <f t="shared" si="235"/>
        <v xml:space="preserve">Informatika, 2. csoport - Dobos Ádám (gépterem, web) </v>
      </c>
      <c r="E321" t="str">
        <f t="shared" si="236"/>
        <v>Dobos Ádám9261</v>
      </c>
      <c r="F321" t="str">
        <f t="shared" si="237"/>
        <v>Informatika, 2. csoport (Bp. 207, gépterem, web)</v>
      </c>
      <c r="G321" t="str">
        <f t="shared" si="238"/>
        <v>9261</v>
      </c>
      <c r="H321" t="str">
        <f t="shared" si="239"/>
        <v>9261</v>
      </c>
      <c r="I321" t="str">
        <f t="shared" si="240"/>
        <v>9261</v>
      </c>
      <c r="J321" t="str">
        <f t="shared" si="241"/>
        <v/>
      </c>
      <c r="K321" t="str">
        <f t="shared" si="242"/>
        <v/>
      </c>
      <c r="L321" t="str">
        <f t="shared" si="243"/>
        <v/>
      </c>
      <c r="M321" t="str">
        <f t="shared" si="244"/>
        <v/>
      </c>
      <c r="N321" t="str">
        <f t="shared" si="245"/>
        <v/>
      </c>
      <c r="O321" t="str">
        <f t="shared" si="246"/>
        <v/>
      </c>
      <c r="P321" t="str">
        <f t="shared" si="247"/>
        <v/>
      </c>
      <c r="Q321" t="str">
        <f t="shared" si="248"/>
        <v/>
      </c>
      <c r="R321" t="str">
        <f t="shared" si="249"/>
        <v/>
      </c>
      <c r="S321" t="str">
        <f t="shared" si="250"/>
        <v/>
      </c>
      <c r="T321" t="str">
        <f t="shared" si="251"/>
        <v/>
      </c>
      <c r="U321" t="str">
        <f t="shared" si="252"/>
        <v/>
      </c>
      <c r="V321" t="str">
        <f t="shared" si="253"/>
        <v/>
      </c>
      <c r="W321" t="str">
        <f t="shared" si="254"/>
        <v/>
      </c>
      <c r="X321" t="str">
        <f t="shared" si="255"/>
        <v/>
      </c>
      <c r="Y321" t="str">
        <f t="shared" si="256"/>
        <v/>
      </c>
      <c r="Z321" t="str">
        <f t="shared" si="257"/>
        <v/>
      </c>
      <c r="AA321" t="str">
        <f t="shared" si="258"/>
        <v>Informatika, 2. csoport (207, gépterem, web)</v>
      </c>
      <c r="AB321" t="str">
        <f t="shared" si="259"/>
        <v/>
      </c>
      <c r="AC321" t="str">
        <f t="shared" si="260"/>
        <v/>
      </c>
      <c r="AD321" t="str">
        <f t="shared" si="261"/>
        <v/>
      </c>
      <c r="AE321" t="str">
        <f t="shared" si="262"/>
        <v/>
      </c>
      <c r="AF321" t="str">
        <f t="shared" si="263"/>
        <v/>
      </c>
      <c r="AG321" t="str">
        <f t="shared" si="264"/>
        <v/>
      </c>
      <c r="AH321" t="str">
        <f t="shared" si="265"/>
        <v/>
      </c>
      <c r="AI321" t="str">
        <f t="shared" si="266"/>
        <v/>
      </c>
      <c r="AJ321" t="str">
        <f t="shared" si="267"/>
        <v/>
      </c>
      <c r="AK321" t="str">
        <f t="shared" si="268"/>
        <v/>
      </c>
      <c r="AL321" t="str">
        <f t="shared" si="269"/>
        <v/>
      </c>
      <c r="AM321" t="str">
        <f t="shared" si="270"/>
        <v/>
      </c>
      <c r="AN321" t="str">
        <f t="shared" si="271"/>
        <v/>
      </c>
      <c r="AO321" t="str">
        <f t="shared" si="272"/>
        <v/>
      </c>
      <c r="AP321" t="str">
        <f t="shared" si="273"/>
        <v/>
      </c>
      <c r="AQ321" t="str">
        <f t="shared" si="274"/>
        <v/>
      </c>
      <c r="AR321" t="str">
        <f t="shared" si="275"/>
        <v/>
      </c>
      <c r="AS321" t="str">
        <f t="shared" si="276"/>
        <v/>
      </c>
      <c r="AT321" t="str">
        <f t="shared" si="277"/>
        <v/>
      </c>
      <c r="AU321" t="str">
        <f t="shared" si="278"/>
        <v/>
      </c>
      <c r="AV321" t="str">
        <f t="shared" si="279"/>
        <v/>
      </c>
      <c r="AW321" t="str">
        <f t="shared" si="280"/>
        <v/>
      </c>
      <c r="AX321" t="str">
        <f t="shared" si="281"/>
        <v/>
      </c>
      <c r="AY321" t="str">
        <f t="shared" si="282"/>
        <v/>
      </c>
      <c r="AZ321" t="str">
        <f t="shared" si="283"/>
        <v/>
      </c>
      <c r="BA321" t="str">
        <f t="shared" si="284"/>
        <v/>
      </c>
      <c r="BB321" t="str">
        <f t="shared" si="285"/>
        <v/>
      </c>
      <c r="BC321" t="str">
        <f t="shared" si="286"/>
        <v/>
      </c>
      <c r="BD321" t="str">
        <f t="shared" si="287"/>
        <v/>
      </c>
      <c r="BE321" t="str">
        <f t="shared" si="288"/>
        <v>Informatika, 2. csoport (, gépterem, web)</v>
      </c>
      <c r="BF321" s="2">
        <v>926</v>
      </c>
      <c r="BG321" s="2">
        <v>1</v>
      </c>
      <c r="BH321" s="18">
        <f>VLOOKUP(BF321,segéd!$F$9:$G$41,2,FALSE)</f>
        <v>46291</v>
      </c>
      <c r="BI321" s="2" t="str">
        <f>VLOOKUP(BG321,segéd!$F$1:$G$7,2,FALSE)</f>
        <v>8.00-9.30</v>
      </c>
      <c r="BJ321" t="s">
        <v>268</v>
      </c>
      <c r="BK321" s="20" t="s">
        <v>276</v>
      </c>
      <c r="BL321" t="s">
        <v>425</v>
      </c>
      <c r="BM321" s="2">
        <v>207</v>
      </c>
      <c r="BO321" s="2" t="s">
        <v>216</v>
      </c>
      <c r="BP321" s="33" t="s">
        <v>679</v>
      </c>
      <c r="BQ321" s="2">
        <f t="shared" si="289"/>
        <v>12</v>
      </c>
      <c r="BR321" s="2">
        <f>IF(BM321="","",IFERROR(VLOOKUP(BJ321,segéd!T:U,2,FALSE),"x"))</f>
        <v>12</v>
      </c>
      <c r="BS321" s="2" t="str">
        <f>IF(BN321="","",IFERROR(VLOOKUP(BJ321,segéd!O:P,2,FALSE),"x"))</f>
        <v/>
      </c>
      <c r="BT321" s="2">
        <v>29</v>
      </c>
      <c r="BU321" s="2">
        <v>9</v>
      </c>
      <c r="BV321" s="2">
        <v>9</v>
      </c>
      <c r="BX321" s="2"/>
      <c r="CQ321" s="2"/>
      <c r="CR321" s="2"/>
    </row>
    <row r="322" spans="1:120" ht="15" customHeight="1" x14ac:dyDescent="0.3">
      <c r="A322" t="str">
        <f t="shared" si="232"/>
        <v>9261</v>
      </c>
      <c r="B322" t="str">
        <f t="shared" si="233"/>
        <v xml:space="preserve">Irányítástechnika, autom. alapjai - Böcz Gábor (web) </v>
      </c>
      <c r="C322" t="str">
        <f t="shared" si="234"/>
        <v>4029261</v>
      </c>
      <c r="D322" t="str">
        <f t="shared" si="235"/>
        <v>Irányítástechnika, autom. alapjai - Böcz Gábor (web) 10</v>
      </c>
      <c r="E322" t="str">
        <f t="shared" si="236"/>
        <v>Böcz Gábor9261</v>
      </c>
      <c r="F322" t="str">
        <f t="shared" si="237"/>
        <v>Irányítástechnika, autom. alapjai (Tb. 402, web)</v>
      </c>
      <c r="G322" t="str">
        <f t="shared" si="238"/>
        <v/>
      </c>
      <c r="H322" t="str">
        <f t="shared" si="239"/>
        <v/>
      </c>
      <c r="I322" t="str">
        <f t="shared" si="240"/>
        <v/>
      </c>
      <c r="J322" t="str">
        <f t="shared" si="241"/>
        <v/>
      </c>
      <c r="K322" t="str">
        <f t="shared" si="242"/>
        <v/>
      </c>
      <c r="L322" t="str">
        <f t="shared" si="243"/>
        <v/>
      </c>
      <c r="M322" t="str">
        <f t="shared" si="244"/>
        <v/>
      </c>
      <c r="N322" t="str">
        <f t="shared" si="245"/>
        <v/>
      </c>
      <c r="O322" t="str">
        <f t="shared" si="246"/>
        <v/>
      </c>
      <c r="P322" t="str">
        <f t="shared" si="247"/>
        <v/>
      </c>
      <c r="Q322" t="str">
        <f t="shared" si="248"/>
        <v/>
      </c>
      <c r="R322" t="str">
        <f t="shared" si="249"/>
        <v/>
      </c>
      <c r="S322" t="str">
        <f t="shared" si="250"/>
        <v/>
      </c>
      <c r="T322" t="str">
        <f t="shared" si="251"/>
        <v/>
      </c>
      <c r="U322" t="str">
        <f t="shared" si="252"/>
        <v/>
      </c>
      <c r="V322" t="str">
        <f t="shared" si="253"/>
        <v/>
      </c>
      <c r="W322" t="str">
        <f t="shared" si="254"/>
        <v/>
      </c>
      <c r="X322" t="str">
        <f t="shared" si="255"/>
        <v/>
      </c>
      <c r="Y322" t="str">
        <f t="shared" si="256"/>
        <v/>
      </c>
      <c r="Z322" t="str">
        <f t="shared" si="257"/>
        <v/>
      </c>
      <c r="AA322" t="str">
        <f t="shared" si="258"/>
        <v>Irányítástechnika, autom. alapjai (, web)</v>
      </c>
      <c r="AB322" t="str">
        <f t="shared" si="259"/>
        <v/>
      </c>
      <c r="AC322" t="str">
        <f t="shared" si="260"/>
        <v/>
      </c>
      <c r="AD322" t="str">
        <f t="shared" si="261"/>
        <v/>
      </c>
      <c r="AE322" t="str">
        <f t="shared" si="262"/>
        <v/>
      </c>
      <c r="AF322" t="str">
        <f t="shared" si="263"/>
        <v/>
      </c>
      <c r="AG322" t="str">
        <f t="shared" si="264"/>
        <v/>
      </c>
      <c r="AH322" t="str">
        <f t="shared" si="265"/>
        <v/>
      </c>
      <c r="AI322" t="str">
        <f t="shared" si="266"/>
        <v/>
      </c>
      <c r="AJ322" t="str">
        <f t="shared" si="267"/>
        <v>9261</v>
      </c>
      <c r="AK322" t="str">
        <f t="shared" si="268"/>
        <v/>
      </c>
      <c r="AL322" t="str">
        <f t="shared" si="269"/>
        <v/>
      </c>
      <c r="AM322" t="str">
        <f t="shared" si="270"/>
        <v/>
      </c>
      <c r="AN322" t="str">
        <f t="shared" si="271"/>
        <v/>
      </c>
      <c r="AO322" t="str">
        <f t="shared" si="272"/>
        <v/>
      </c>
      <c r="AP322" t="str">
        <f t="shared" si="273"/>
        <v/>
      </c>
      <c r="AQ322" t="str">
        <f t="shared" si="274"/>
        <v/>
      </c>
      <c r="AR322" t="str">
        <f t="shared" si="275"/>
        <v/>
      </c>
      <c r="AS322" t="str">
        <f t="shared" si="276"/>
        <v/>
      </c>
      <c r="AT322" t="str">
        <f t="shared" si="277"/>
        <v/>
      </c>
      <c r="AU322" t="str">
        <f t="shared" si="278"/>
        <v/>
      </c>
      <c r="AV322" t="str">
        <f t="shared" si="279"/>
        <v/>
      </c>
      <c r="AW322" t="str">
        <f t="shared" si="280"/>
        <v/>
      </c>
      <c r="AX322" t="str">
        <f t="shared" si="281"/>
        <v/>
      </c>
      <c r="AY322" t="str">
        <f t="shared" si="282"/>
        <v/>
      </c>
      <c r="AZ322" t="str">
        <f t="shared" si="283"/>
        <v/>
      </c>
      <c r="BA322" t="str">
        <f t="shared" si="284"/>
        <v/>
      </c>
      <c r="BB322" t="str">
        <f t="shared" si="285"/>
        <v/>
      </c>
      <c r="BC322" t="str">
        <f t="shared" si="286"/>
        <v/>
      </c>
      <c r="BD322" t="str">
        <f t="shared" si="287"/>
        <v/>
      </c>
      <c r="BE322" t="str">
        <f t="shared" si="288"/>
        <v>Irányítástechnika, autom. alapjai (402, web)</v>
      </c>
      <c r="BF322" s="2">
        <v>926</v>
      </c>
      <c r="BG322" s="2">
        <v>1</v>
      </c>
      <c r="BH322" s="18">
        <f>VLOOKUP(BF322,segéd!$F$9:$G$41,2,FALSE)</f>
        <v>46291</v>
      </c>
      <c r="BI322" s="2" t="str">
        <f>VLOOKUP(BG322,segéd!$F$1:$G$7,2,FALSE)</f>
        <v>8.00-9.30</v>
      </c>
      <c r="BJ322" t="s">
        <v>199</v>
      </c>
      <c r="BK322" s="20" t="s">
        <v>540</v>
      </c>
      <c r="BL322" t="s">
        <v>114</v>
      </c>
      <c r="BM322" s="2"/>
      <c r="BN322" s="2">
        <v>402</v>
      </c>
      <c r="BO322" s="2" t="s">
        <v>117</v>
      </c>
      <c r="BP322" s="33" t="s">
        <v>680</v>
      </c>
      <c r="BQ322" s="2">
        <f t="shared" si="289"/>
        <v>10</v>
      </c>
      <c r="BR322" s="2" t="str">
        <f>IF(BM322="","",IFERROR(VLOOKUP(BJ322,segéd!T:U,2,FALSE),"x"))</f>
        <v/>
      </c>
      <c r="BS322" s="2">
        <f>IF(BN322="","",IFERROR(VLOOKUP(BJ322,segéd!O:P,2,FALSE),"x"))</f>
        <v>10</v>
      </c>
      <c r="BU322" s="2"/>
      <c r="BV322" s="2"/>
      <c r="BX322" s="2"/>
      <c r="CV322" s="2">
        <v>7</v>
      </c>
    </row>
    <row r="323" spans="1:120" ht="15" customHeight="1" x14ac:dyDescent="0.3">
      <c r="A323" t="str">
        <f t="shared" ref="A323:A386" si="290">CONCATENATE(BM323,BF323,BG323)</f>
        <v>9261</v>
      </c>
      <c r="B323" t="str">
        <f t="shared" ref="B323:B386" si="291">CONCATENATE(BJ323," - ",BK323,IF(BO323="","",CONCATENATE(" (",BO323,")"))," ",BR323)</f>
        <v xml:space="preserve">Létesítmény- és szolgáltatásmen. - Nagy Judit (web) </v>
      </c>
      <c r="C323" t="str">
        <f t="shared" ref="C323:C386" si="292">CONCATENATE(BN323,BF323,BG323)</f>
        <v>Passzív9261</v>
      </c>
      <c r="D323" t="str">
        <f t="shared" ref="D323:D386" si="293">CONCATENATE(BJ323," - ",BK323,IF(BO323="","",CONCATENATE(" (",BO323,")"))," ",BS323)</f>
        <v>Létesítmény- és szolgáltatásmen. - Nagy Judit (web) 8</v>
      </c>
      <c r="E323" t="str">
        <f t="shared" ref="E323:E386" si="294">CONCATENATE(BK323,BF323,BG323)</f>
        <v>Nagy Judit9261</v>
      </c>
      <c r="F323" t="str">
        <f t="shared" ref="F323:F386" si="295">CONCATENATE(BJ323," (",IF(OR(BM323="",BO323="Tb.-ről web"),"",CONCATENATE("Bp. ",BM323)),IF(OR(BN323="",BO323="Bp.-ről web"),"",CONCATENATE("Tb. ",BN323)),IF(BO323="","",CONCATENATE(", ",BO323)),")")</f>
        <v>Létesítmény- és szolgáltatásmen. (Tb. Passzív, web)</v>
      </c>
      <c r="G323" t="str">
        <f t="shared" ref="G323:G386" si="296">IF(BT323="","",CONCATENATE($BF323,$BG323))</f>
        <v/>
      </c>
      <c r="H323" t="str">
        <f t="shared" ref="H323:H386" si="297">IF(BU323="","",CONCATENATE($BF323,$BG323))</f>
        <v/>
      </c>
      <c r="I323" t="str">
        <f t="shared" ref="I323:I386" si="298">IF(BV323="","",CONCATENATE($BF323,$BG323))</f>
        <v/>
      </c>
      <c r="J323" t="str">
        <f t="shared" ref="J323:J386" si="299">IF(BW323="","",CONCATENATE($BF323,$BG323))</f>
        <v/>
      </c>
      <c r="K323" t="str">
        <f t="shared" ref="K323:K386" si="300">IF(BX323="","",CONCATENATE($BF323,$BG323))</f>
        <v/>
      </c>
      <c r="L323" t="str">
        <f t="shared" ref="L323:L386" si="301">IF(BY323="","",CONCATENATE($BF323,$BG323))</f>
        <v/>
      </c>
      <c r="M323" t="str">
        <f t="shared" ref="M323:M386" si="302">IF(BZ323="","",CONCATENATE($BF323,$BG323))</f>
        <v/>
      </c>
      <c r="N323" t="str">
        <f t="shared" ref="N323:N386" si="303">IF(CA323="","",CONCATENATE($BF323,$BG323))</f>
        <v/>
      </c>
      <c r="O323" t="str">
        <f t="shared" ref="O323:O386" si="304">IF(CB323="","",CONCATENATE($BF323,$BG323))</f>
        <v/>
      </c>
      <c r="P323" t="str">
        <f t="shared" ref="P323:P386" si="305">IF(CC323="","",CONCATENATE($BF323,$BG323))</f>
        <v/>
      </c>
      <c r="Q323" t="str">
        <f t="shared" ref="Q323:Q386" si="306">IF(CD323="","",CONCATENATE($BF323,$BG323))</f>
        <v/>
      </c>
      <c r="R323" t="str">
        <f t="shared" ref="R323:R386" si="307">IF(CE323="","",CONCATENATE($BF323,$BG323))</f>
        <v/>
      </c>
      <c r="S323" t="str">
        <f t="shared" ref="S323:S386" si="308">IF(CF323="","",CONCATENATE($BF323,$BG323))</f>
        <v/>
      </c>
      <c r="T323" t="str">
        <f t="shared" ref="T323:T386" si="309">IF(CG323="","",CONCATENATE($BF323,$BG323))</f>
        <v/>
      </c>
      <c r="U323" t="str">
        <f t="shared" ref="U323:U386" si="310">IF(CH323="","",CONCATENATE($BF323,$BG323))</f>
        <v/>
      </c>
      <c r="V323" t="str">
        <f t="shared" ref="V323:V386" si="311">IF(CI323="","",CONCATENATE($BF323,$BG323))</f>
        <v/>
      </c>
      <c r="W323" t="str">
        <f t="shared" ref="W323:W386" si="312">IF(CJ323="","",CONCATENATE($BF323,$BG323))</f>
        <v/>
      </c>
      <c r="X323" t="str">
        <f t="shared" ref="X323:X386" si="313">IF(CK323="","",CONCATENATE($BF323,$BG323))</f>
        <v/>
      </c>
      <c r="Y323" t="str">
        <f t="shared" ref="Y323:Y386" si="314">IF(CL323="","",CONCATENATE($BF323,$BG323))</f>
        <v/>
      </c>
      <c r="Z323" t="str">
        <f t="shared" ref="Z323:Z386" si="315">IF(CM323="","",CONCATENATE($BF323,$BG323))</f>
        <v/>
      </c>
      <c r="AA323" t="str">
        <f t="shared" ref="AA323:AA386" si="316">CONCATENATE(BJ323," (",BM323,IF(BO323="","",CONCATENATE(", ",BO323)),")")</f>
        <v>Létesítmény- és szolgáltatásmen. (, web)</v>
      </c>
      <c r="AB323" t="str">
        <f t="shared" ref="AB323:AB386" si="317">IF(CN323="","",CONCATENATE($BF323,$BG323))</f>
        <v/>
      </c>
      <c r="AC323" t="str">
        <f t="shared" ref="AC323:AC386" si="318">IF(CO323="","",CONCATENATE($BF323,$BG323))</f>
        <v/>
      </c>
      <c r="AD323" t="str">
        <f t="shared" ref="AD323:AD386" si="319">IF(CP323="","",CONCATENATE($BF323,$BG323))</f>
        <v/>
      </c>
      <c r="AE323" t="str">
        <f t="shared" ref="AE323:AE386" si="320">IF(CQ323="","",CONCATENATE($BF323,$BG323))</f>
        <v/>
      </c>
      <c r="AF323" t="str">
        <f t="shared" ref="AF323:AF386" si="321">IF(CR323="","",CONCATENATE($BF323,$BG323))</f>
        <v/>
      </c>
      <c r="AG323" t="str">
        <f t="shared" ref="AG323:AG386" si="322">IF(CS323="","",CONCATENATE($BF323,$BG323))</f>
        <v/>
      </c>
      <c r="AH323" t="str">
        <f t="shared" ref="AH323:AH386" si="323">IF(CT323="","",CONCATENATE($BF323,$BG323))</f>
        <v/>
      </c>
      <c r="AI323" t="str">
        <f t="shared" ref="AI323:AI386" si="324">IF(CU323="","",CONCATENATE($BF323,$BG323))</f>
        <v/>
      </c>
      <c r="AJ323" t="str">
        <f t="shared" ref="AJ323:AJ386" si="325">IF(CV323="","",CONCATENATE($BF323,$BG323))</f>
        <v/>
      </c>
      <c r="AK323" t="str">
        <f t="shared" ref="AK323:AK386" si="326">IF(CW323="","",CONCATENATE($BF323,$BG323))</f>
        <v/>
      </c>
      <c r="AL323" t="str">
        <f t="shared" ref="AL323:AL386" si="327">IF(CX323="","",CONCATENATE($BF323,$BG323))</f>
        <v/>
      </c>
      <c r="AM323" t="str">
        <f t="shared" ref="AM323:AM386" si="328">IF(CY323="","",CONCATENATE($BF323,$BG323))</f>
        <v/>
      </c>
      <c r="AN323" t="str">
        <f t="shared" ref="AN323:AN386" si="329">IF(CZ323="","",CONCATENATE($BF323,$BG323))</f>
        <v/>
      </c>
      <c r="AO323" t="str">
        <f t="shared" ref="AO323:AO386" si="330">IF(DA323="","",CONCATENATE($BF323,$BG323))</f>
        <v/>
      </c>
      <c r="AP323" t="str">
        <f t="shared" ref="AP323:AP386" si="331">IF(DB323="","",CONCATENATE($BF323,$BG323))</f>
        <v/>
      </c>
      <c r="AQ323" t="str">
        <f t="shared" ref="AQ323:AQ386" si="332">IF(DC323="","",CONCATENATE($BF323,$BG323))</f>
        <v/>
      </c>
      <c r="AR323" t="str">
        <f t="shared" ref="AR323:AR386" si="333">IF(DD323="","",CONCATENATE($BF323,$BG323))</f>
        <v/>
      </c>
      <c r="AS323" t="str">
        <f t="shared" ref="AS323:AS386" si="334">IF(DE323="","",CONCATENATE($BF323,$BG323))</f>
        <v/>
      </c>
      <c r="AT323" t="str">
        <f t="shared" ref="AT323:AT386" si="335">IF(DF323="","",CONCATENATE($BF323,$BG323))</f>
        <v/>
      </c>
      <c r="AU323" t="str">
        <f t="shared" ref="AU323:AU386" si="336">IF(DG323="","",CONCATENATE($BF323,$BG323))</f>
        <v>9261</v>
      </c>
      <c r="AV323" t="str">
        <f t="shared" ref="AV323:AV386" si="337">IF(DH323="","",CONCATENATE($BF323,$BG323))</f>
        <v/>
      </c>
      <c r="AW323" t="str">
        <f t="shared" ref="AW323:AW386" si="338">IF(DI323="","",CONCATENATE($BF323,$BG323))</f>
        <v/>
      </c>
      <c r="AX323" t="str">
        <f t="shared" ref="AX323:AX386" si="339">IF(DJ323="","",CONCATENATE($BF323,$BG323))</f>
        <v/>
      </c>
      <c r="AY323" t="str">
        <f t="shared" ref="AY323:AY386" si="340">IF(DK323="","",CONCATENATE($BF323,$BG323))</f>
        <v/>
      </c>
      <c r="AZ323" t="str">
        <f t="shared" ref="AZ323:AZ386" si="341">IF(DL323="","",CONCATENATE($BF323,$BG323))</f>
        <v/>
      </c>
      <c r="BA323" t="str">
        <f t="shared" ref="BA323:BA386" si="342">IF(DM323="","",CONCATENATE($BF323,$BG323))</f>
        <v/>
      </c>
      <c r="BB323" t="str">
        <f t="shared" ref="BB323:BB386" si="343">IF(DN323="","",CONCATENATE($BF323,$BG323))</f>
        <v/>
      </c>
      <c r="BC323" t="str">
        <f t="shared" ref="BC323:BC386" si="344">IF(DO323="","",CONCATENATE($BF323,$BG323))</f>
        <v/>
      </c>
      <c r="BD323" t="str">
        <f t="shared" ref="BD323:BD386" si="345">IF(DP323="","",CONCATENATE($BF323,$BG323))</f>
        <v/>
      </c>
      <c r="BE323" t="str">
        <f t="shared" ref="BE323:BE386" si="346">CONCATENATE(BJ323," (",BN323,IF(BO323="","",CONCATENATE(", ",BO323)),")")</f>
        <v>Létesítmény- és szolgáltatásmen. (Passzív, web)</v>
      </c>
      <c r="BF323" s="2">
        <v>926</v>
      </c>
      <c r="BG323" s="2">
        <v>1</v>
      </c>
      <c r="BH323" s="18">
        <f>VLOOKUP(BF323,segéd!$F$9:$G$41,2,FALSE)</f>
        <v>46291</v>
      </c>
      <c r="BI323" s="2" t="str">
        <f>VLOOKUP(BG323,segéd!$F$1:$G$7,2,FALSE)</f>
        <v>8.00-9.30</v>
      </c>
      <c r="BJ323" t="s">
        <v>397</v>
      </c>
      <c r="BK323" s="20" t="s">
        <v>418</v>
      </c>
      <c r="BL323" t="s">
        <v>191</v>
      </c>
      <c r="BM323" s="2"/>
      <c r="BN323" s="2" t="s">
        <v>221</v>
      </c>
      <c r="BO323" s="2" t="s">
        <v>117</v>
      </c>
      <c r="BP323" s="33" t="s">
        <v>636</v>
      </c>
      <c r="BQ323" s="2">
        <f t="shared" ref="BQ323:BQ386" si="347">IF(BR323="",0,BR323)+IF(BS323="",0,BS323)</f>
        <v>8</v>
      </c>
      <c r="BR323" s="2" t="str">
        <f>IF(BM323="","",IFERROR(VLOOKUP(BJ323,segéd!T:U,2,FALSE),"x"))</f>
        <v/>
      </c>
      <c r="BS323" s="2">
        <f>IF(BN323="","",IFERROR(VLOOKUP(BJ323,segéd!O:P,2,FALSE),"x"))</f>
        <v>8</v>
      </c>
      <c r="BU323" s="2"/>
      <c r="BV323" s="2"/>
      <c r="DG323" s="2">
        <v>8</v>
      </c>
    </row>
    <row r="324" spans="1:120" ht="15" customHeight="1" x14ac:dyDescent="0.3">
      <c r="A324" t="str">
        <f t="shared" si="290"/>
        <v>9261</v>
      </c>
      <c r="B324" t="str">
        <f t="shared" si="291"/>
        <v xml:space="preserve">Marketing - Várnai Ibolya (web) </v>
      </c>
      <c r="C324" t="str">
        <f t="shared" si="292"/>
        <v>2159261</v>
      </c>
      <c r="D324" t="str">
        <f t="shared" si="293"/>
        <v>Marketing - Várnai Ibolya (web) 81</v>
      </c>
      <c r="E324" t="str">
        <f t="shared" si="294"/>
        <v>Várnai Ibolya9261</v>
      </c>
      <c r="F324" t="str">
        <f t="shared" si="295"/>
        <v>Marketing (Tb. 215, web)</v>
      </c>
      <c r="G324" t="str">
        <f t="shared" si="296"/>
        <v/>
      </c>
      <c r="H324" t="str">
        <f t="shared" si="297"/>
        <v/>
      </c>
      <c r="I324" t="str">
        <f t="shared" si="298"/>
        <v/>
      </c>
      <c r="J324" t="str">
        <f t="shared" si="299"/>
        <v/>
      </c>
      <c r="K324" t="str">
        <f t="shared" si="300"/>
        <v/>
      </c>
      <c r="L324" t="str">
        <f t="shared" si="301"/>
        <v/>
      </c>
      <c r="M324" t="str">
        <f t="shared" si="302"/>
        <v/>
      </c>
      <c r="N324" t="str">
        <f t="shared" si="303"/>
        <v/>
      </c>
      <c r="O324" t="str">
        <f t="shared" si="304"/>
        <v/>
      </c>
      <c r="P324" t="str">
        <f t="shared" si="305"/>
        <v/>
      </c>
      <c r="Q324" t="str">
        <f t="shared" si="306"/>
        <v/>
      </c>
      <c r="R324" t="str">
        <f t="shared" si="307"/>
        <v/>
      </c>
      <c r="S324" t="str">
        <f t="shared" si="308"/>
        <v/>
      </c>
      <c r="T324" t="str">
        <f t="shared" si="309"/>
        <v/>
      </c>
      <c r="U324" t="str">
        <f t="shared" si="310"/>
        <v/>
      </c>
      <c r="V324" t="str">
        <f t="shared" si="311"/>
        <v/>
      </c>
      <c r="W324" t="str">
        <f t="shared" si="312"/>
        <v/>
      </c>
      <c r="X324" t="str">
        <f t="shared" si="313"/>
        <v/>
      </c>
      <c r="Y324" t="str">
        <f t="shared" si="314"/>
        <v/>
      </c>
      <c r="Z324" t="str">
        <f t="shared" si="315"/>
        <v/>
      </c>
      <c r="AA324" t="str">
        <f t="shared" si="316"/>
        <v>Marketing (, web)</v>
      </c>
      <c r="AB324" t="str">
        <f t="shared" si="317"/>
        <v>9261</v>
      </c>
      <c r="AC324" t="str">
        <f t="shared" si="318"/>
        <v>9261</v>
      </c>
      <c r="AD324" t="str">
        <f t="shared" si="319"/>
        <v/>
      </c>
      <c r="AE324" t="str">
        <f t="shared" si="320"/>
        <v/>
      </c>
      <c r="AF324" t="str">
        <f t="shared" si="321"/>
        <v/>
      </c>
      <c r="AG324" t="str">
        <f t="shared" si="322"/>
        <v/>
      </c>
      <c r="AH324" t="str">
        <f t="shared" si="323"/>
        <v/>
      </c>
      <c r="AI324" t="str">
        <f t="shared" si="324"/>
        <v/>
      </c>
      <c r="AJ324" t="str">
        <f t="shared" si="325"/>
        <v/>
      </c>
      <c r="AK324" t="str">
        <f t="shared" si="326"/>
        <v/>
      </c>
      <c r="AL324" t="str">
        <f t="shared" si="327"/>
        <v/>
      </c>
      <c r="AM324" t="str">
        <f t="shared" si="328"/>
        <v/>
      </c>
      <c r="AN324" t="str">
        <f t="shared" si="329"/>
        <v/>
      </c>
      <c r="AO324" t="str">
        <f t="shared" si="330"/>
        <v/>
      </c>
      <c r="AP324" t="str">
        <f t="shared" si="331"/>
        <v/>
      </c>
      <c r="AQ324" t="str">
        <f t="shared" si="332"/>
        <v/>
      </c>
      <c r="AR324" t="str">
        <f t="shared" si="333"/>
        <v/>
      </c>
      <c r="AS324" t="str">
        <f t="shared" si="334"/>
        <v/>
      </c>
      <c r="AT324" t="str">
        <f t="shared" si="335"/>
        <v/>
      </c>
      <c r="AU324" t="str">
        <f t="shared" si="336"/>
        <v/>
      </c>
      <c r="AV324" t="str">
        <f t="shared" si="337"/>
        <v/>
      </c>
      <c r="AW324" t="str">
        <f t="shared" si="338"/>
        <v/>
      </c>
      <c r="AX324" t="str">
        <f t="shared" si="339"/>
        <v/>
      </c>
      <c r="AY324" t="str">
        <f t="shared" si="340"/>
        <v/>
      </c>
      <c r="AZ324" t="str">
        <f t="shared" si="341"/>
        <v/>
      </c>
      <c r="BA324" t="str">
        <f t="shared" si="342"/>
        <v/>
      </c>
      <c r="BB324" t="str">
        <f t="shared" si="343"/>
        <v/>
      </c>
      <c r="BC324" t="str">
        <f t="shared" si="344"/>
        <v/>
      </c>
      <c r="BD324" t="str">
        <f t="shared" si="345"/>
        <v/>
      </c>
      <c r="BE324" t="str">
        <f t="shared" si="346"/>
        <v>Marketing (215, web)</v>
      </c>
      <c r="BF324" s="2">
        <v>926</v>
      </c>
      <c r="BG324" s="2">
        <v>1</v>
      </c>
      <c r="BH324" s="18">
        <f>VLOOKUP(BF324,segéd!$F$9:$G$41,2,FALSE)</f>
        <v>46291</v>
      </c>
      <c r="BI324" s="2" t="str">
        <f>VLOOKUP(BG324,segéd!$F$1:$G$7,2,FALSE)</f>
        <v>8.00-9.30</v>
      </c>
      <c r="BJ324" t="s">
        <v>371</v>
      </c>
      <c r="BK324" s="20" t="s">
        <v>308</v>
      </c>
      <c r="BL324" t="s">
        <v>191</v>
      </c>
      <c r="BM324" s="2"/>
      <c r="BN324" s="2">
        <v>215</v>
      </c>
      <c r="BO324" s="2" t="s">
        <v>117</v>
      </c>
      <c r="BP324" s="33" t="s">
        <v>620</v>
      </c>
      <c r="BQ324" s="2">
        <f t="shared" si="347"/>
        <v>81</v>
      </c>
      <c r="BR324" s="2" t="str">
        <f>IF(BM324="","",IFERROR(VLOOKUP(BJ324,segéd!T:U,2,FALSE),"x"))</f>
        <v/>
      </c>
      <c r="BS324" s="2">
        <f>IF(BN324="","",IFERROR(VLOOKUP(BJ324,segéd!O:P,2,FALSE),"x"))</f>
        <v>81</v>
      </c>
      <c r="BT324" s="2"/>
      <c r="BU324" s="2"/>
      <c r="BV324" s="2"/>
      <c r="BX324" s="2"/>
      <c r="CN324" s="2">
        <v>53</v>
      </c>
      <c r="CO324" s="2">
        <v>6</v>
      </c>
      <c r="CQ324" s="2"/>
      <c r="CR324" s="2"/>
    </row>
    <row r="325" spans="1:120" ht="15" customHeight="1" x14ac:dyDescent="0.3">
      <c r="A325" t="str">
        <f t="shared" si="290"/>
        <v>9261</v>
      </c>
      <c r="B325" t="str">
        <f t="shared" si="291"/>
        <v xml:space="preserve">Matematika I. - Brunner Zsuzsanna (web) </v>
      </c>
      <c r="C325" t="str">
        <f t="shared" si="292"/>
        <v>5019261</v>
      </c>
      <c r="D325" t="str">
        <f t="shared" si="293"/>
        <v>Matematika I. - Brunner Zsuzsanna (web) 154</v>
      </c>
      <c r="E325" t="str">
        <f t="shared" si="294"/>
        <v>Brunner Zsuzsanna9261</v>
      </c>
      <c r="F325" t="str">
        <f t="shared" si="295"/>
        <v>Matematika I. (Tb. 501, web)</v>
      </c>
      <c r="G325" t="str">
        <f t="shared" si="296"/>
        <v/>
      </c>
      <c r="H325" t="str">
        <f t="shared" si="297"/>
        <v/>
      </c>
      <c r="I325" t="str">
        <f t="shared" si="298"/>
        <v/>
      </c>
      <c r="J325" t="str">
        <f t="shared" si="299"/>
        <v/>
      </c>
      <c r="K325" t="str">
        <f t="shared" si="300"/>
        <v/>
      </c>
      <c r="L325" t="str">
        <f t="shared" si="301"/>
        <v/>
      </c>
      <c r="M325" t="str">
        <f t="shared" si="302"/>
        <v/>
      </c>
      <c r="N325" t="str">
        <f t="shared" si="303"/>
        <v/>
      </c>
      <c r="O325" t="str">
        <f t="shared" si="304"/>
        <v/>
      </c>
      <c r="P325" t="str">
        <f t="shared" si="305"/>
        <v/>
      </c>
      <c r="Q325" t="str">
        <f t="shared" si="306"/>
        <v/>
      </c>
      <c r="R325" t="str">
        <f t="shared" si="307"/>
        <v/>
      </c>
      <c r="S325" t="str">
        <f t="shared" si="308"/>
        <v/>
      </c>
      <c r="T325" t="str">
        <f t="shared" si="309"/>
        <v/>
      </c>
      <c r="U325" t="str">
        <f t="shared" si="310"/>
        <v/>
      </c>
      <c r="V325" t="str">
        <f t="shared" si="311"/>
        <v/>
      </c>
      <c r="W325" t="str">
        <f t="shared" si="312"/>
        <v/>
      </c>
      <c r="X325" t="str">
        <f t="shared" si="313"/>
        <v/>
      </c>
      <c r="Y325" t="str">
        <f t="shared" si="314"/>
        <v/>
      </c>
      <c r="Z325" t="str">
        <f t="shared" si="315"/>
        <v/>
      </c>
      <c r="AA325" t="str">
        <f t="shared" si="316"/>
        <v>Matematika I. (, web)</v>
      </c>
      <c r="AB325" t="str">
        <f t="shared" si="317"/>
        <v/>
      </c>
      <c r="AC325" t="str">
        <f t="shared" si="318"/>
        <v/>
      </c>
      <c r="AD325" t="str">
        <f t="shared" si="319"/>
        <v>9261</v>
      </c>
      <c r="AE325" t="str">
        <f t="shared" si="320"/>
        <v>9261</v>
      </c>
      <c r="AF325" t="str">
        <f t="shared" si="321"/>
        <v>9261</v>
      </c>
      <c r="AG325" t="str">
        <f t="shared" si="322"/>
        <v/>
      </c>
      <c r="AH325" t="str">
        <f t="shared" si="323"/>
        <v/>
      </c>
      <c r="AI325" t="str">
        <f t="shared" si="324"/>
        <v/>
      </c>
      <c r="AJ325" t="str">
        <f t="shared" si="325"/>
        <v/>
      </c>
      <c r="AK325" t="str">
        <f t="shared" si="326"/>
        <v/>
      </c>
      <c r="AL325" t="str">
        <f t="shared" si="327"/>
        <v/>
      </c>
      <c r="AM325" t="str">
        <f t="shared" si="328"/>
        <v/>
      </c>
      <c r="AN325" t="str">
        <f t="shared" si="329"/>
        <v/>
      </c>
      <c r="AO325" t="str">
        <f t="shared" si="330"/>
        <v/>
      </c>
      <c r="AP325" t="str">
        <f t="shared" si="331"/>
        <v/>
      </c>
      <c r="AQ325" t="str">
        <f t="shared" si="332"/>
        <v/>
      </c>
      <c r="AR325" t="str">
        <f t="shared" si="333"/>
        <v/>
      </c>
      <c r="AS325" t="str">
        <f t="shared" si="334"/>
        <v/>
      </c>
      <c r="AT325" t="str">
        <f t="shared" si="335"/>
        <v/>
      </c>
      <c r="AU325" t="str">
        <f t="shared" si="336"/>
        <v/>
      </c>
      <c r="AV325" t="str">
        <f t="shared" si="337"/>
        <v/>
      </c>
      <c r="AW325" t="str">
        <f t="shared" si="338"/>
        <v/>
      </c>
      <c r="AX325" t="str">
        <f t="shared" si="339"/>
        <v/>
      </c>
      <c r="AY325" t="str">
        <f t="shared" si="340"/>
        <v/>
      </c>
      <c r="AZ325" t="str">
        <f t="shared" si="341"/>
        <v/>
      </c>
      <c r="BA325" t="str">
        <f t="shared" si="342"/>
        <v/>
      </c>
      <c r="BB325" t="str">
        <f t="shared" si="343"/>
        <v/>
      </c>
      <c r="BC325" t="str">
        <f t="shared" si="344"/>
        <v/>
      </c>
      <c r="BD325" t="str">
        <f t="shared" si="345"/>
        <v/>
      </c>
      <c r="BE325" t="str">
        <f t="shared" si="346"/>
        <v>Matematika I. (501, web)</v>
      </c>
      <c r="BF325" s="2">
        <v>926</v>
      </c>
      <c r="BG325" s="2">
        <v>1</v>
      </c>
      <c r="BH325" s="18">
        <f>VLOOKUP(BF325,segéd!$F$9:$G$41,2,FALSE)</f>
        <v>46291</v>
      </c>
      <c r="BI325" s="2" t="str">
        <f>VLOOKUP(BG325,segéd!$F$1:$G$7,2,FALSE)</f>
        <v>8.00-9.30</v>
      </c>
      <c r="BJ325" t="s">
        <v>106</v>
      </c>
      <c r="BK325" s="20" t="s">
        <v>27</v>
      </c>
      <c r="BL325" t="s">
        <v>193</v>
      </c>
      <c r="BM325" s="2"/>
      <c r="BN325" s="2">
        <v>501</v>
      </c>
      <c r="BO325" s="2" t="s">
        <v>117</v>
      </c>
      <c r="BP325" s="33" t="s">
        <v>638</v>
      </c>
      <c r="BQ325" s="2">
        <f t="shared" si="347"/>
        <v>154</v>
      </c>
      <c r="BR325" s="2" t="str">
        <f>IF(BM325="","",IFERROR(VLOOKUP(BJ325,segéd!T:U,2,FALSE),"x"))</f>
        <v/>
      </c>
      <c r="BS325" s="2">
        <f>IF(BN325="","",IFERROR(VLOOKUP(BJ325,segéd!O:P,2,FALSE),"x"))</f>
        <v>154</v>
      </c>
      <c r="BT325" s="2"/>
      <c r="BU325" s="2"/>
      <c r="BV325" s="2"/>
      <c r="BX325" s="2"/>
      <c r="CP325" s="2">
        <v>8</v>
      </c>
      <c r="CQ325" s="2">
        <v>74</v>
      </c>
      <c r="CR325" s="2">
        <v>48</v>
      </c>
    </row>
    <row r="326" spans="1:120" ht="15" customHeight="1" x14ac:dyDescent="0.3">
      <c r="A326" t="str">
        <f t="shared" si="290"/>
        <v>9261</v>
      </c>
      <c r="B326" t="str">
        <f t="shared" si="291"/>
        <v xml:space="preserve">Matematika III. - Kovács Gergely (gépterem, web) </v>
      </c>
      <c r="C326" t="str">
        <f t="shared" si="292"/>
        <v>6059261</v>
      </c>
      <c r="D326" t="str">
        <f t="shared" si="293"/>
        <v>Matematika III. - Kovács Gergely (gépterem, web) 41</v>
      </c>
      <c r="E326" t="str">
        <f t="shared" si="294"/>
        <v>Kovács Gergely9261</v>
      </c>
      <c r="F326" t="str">
        <f t="shared" si="295"/>
        <v>Matematika III. (Tb. 605, gépterem, web)</v>
      </c>
      <c r="G326" t="str">
        <f t="shared" si="296"/>
        <v/>
      </c>
      <c r="H326" t="str">
        <f t="shared" si="297"/>
        <v/>
      </c>
      <c r="I326" t="str">
        <f t="shared" si="298"/>
        <v/>
      </c>
      <c r="J326" t="str">
        <f t="shared" si="299"/>
        <v/>
      </c>
      <c r="K326" t="str">
        <f t="shared" si="300"/>
        <v/>
      </c>
      <c r="L326" t="str">
        <f t="shared" si="301"/>
        <v/>
      </c>
      <c r="M326" t="str">
        <f t="shared" si="302"/>
        <v/>
      </c>
      <c r="N326" t="str">
        <f t="shared" si="303"/>
        <v/>
      </c>
      <c r="O326" t="str">
        <f t="shared" si="304"/>
        <v/>
      </c>
      <c r="P326" t="str">
        <f t="shared" si="305"/>
        <v/>
      </c>
      <c r="Q326" t="str">
        <f t="shared" si="306"/>
        <v/>
      </c>
      <c r="R326" t="str">
        <f t="shared" si="307"/>
        <v/>
      </c>
      <c r="S326" t="str">
        <f t="shared" si="308"/>
        <v/>
      </c>
      <c r="T326" t="str">
        <f t="shared" si="309"/>
        <v/>
      </c>
      <c r="U326" t="str">
        <f t="shared" si="310"/>
        <v/>
      </c>
      <c r="V326" t="str">
        <f t="shared" si="311"/>
        <v/>
      </c>
      <c r="W326" t="str">
        <f t="shared" si="312"/>
        <v/>
      </c>
      <c r="X326" t="str">
        <f t="shared" si="313"/>
        <v/>
      </c>
      <c r="Y326" t="str">
        <f t="shared" si="314"/>
        <v/>
      </c>
      <c r="Z326" t="str">
        <f t="shared" si="315"/>
        <v/>
      </c>
      <c r="AA326" t="str">
        <f t="shared" si="316"/>
        <v>Matematika III. (, gépterem, web)</v>
      </c>
      <c r="AB326" t="str">
        <f t="shared" si="317"/>
        <v/>
      </c>
      <c r="AC326" t="str">
        <f t="shared" si="318"/>
        <v/>
      </c>
      <c r="AD326" t="str">
        <f t="shared" si="319"/>
        <v/>
      </c>
      <c r="AE326" t="str">
        <f t="shared" si="320"/>
        <v/>
      </c>
      <c r="AF326" t="str">
        <f t="shared" si="321"/>
        <v/>
      </c>
      <c r="AG326" t="str">
        <f t="shared" si="322"/>
        <v/>
      </c>
      <c r="AH326" t="str">
        <f t="shared" si="323"/>
        <v/>
      </c>
      <c r="AI326" t="str">
        <f t="shared" si="324"/>
        <v/>
      </c>
      <c r="AJ326" t="str">
        <f t="shared" si="325"/>
        <v/>
      </c>
      <c r="AK326" t="str">
        <f t="shared" si="326"/>
        <v>9261</v>
      </c>
      <c r="AL326" t="str">
        <f t="shared" si="327"/>
        <v/>
      </c>
      <c r="AM326" t="str">
        <f t="shared" si="328"/>
        <v/>
      </c>
      <c r="AN326" t="str">
        <f t="shared" si="329"/>
        <v/>
      </c>
      <c r="AO326" t="str">
        <f t="shared" si="330"/>
        <v/>
      </c>
      <c r="AP326" t="str">
        <f t="shared" si="331"/>
        <v/>
      </c>
      <c r="AQ326" t="str">
        <f t="shared" si="332"/>
        <v/>
      </c>
      <c r="AR326" t="str">
        <f t="shared" si="333"/>
        <v/>
      </c>
      <c r="AS326" t="str">
        <f t="shared" si="334"/>
        <v/>
      </c>
      <c r="AT326" t="str">
        <f t="shared" si="335"/>
        <v/>
      </c>
      <c r="AU326" t="str">
        <f t="shared" si="336"/>
        <v/>
      </c>
      <c r="AV326" t="str">
        <f t="shared" si="337"/>
        <v/>
      </c>
      <c r="AW326" t="str">
        <f t="shared" si="338"/>
        <v/>
      </c>
      <c r="AX326" t="str">
        <f t="shared" si="339"/>
        <v/>
      </c>
      <c r="AY326" t="str">
        <f t="shared" si="340"/>
        <v/>
      </c>
      <c r="AZ326" t="str">
        <f t="shared" si="341"/>
        <v/>
      </c>
      <c r="BA326" t="str">
        <f t="shared" si="342"/>
        <v/>
      </c>
      <c r="BB326" t="str">
        <f t="shared" si="343"/>
        <v/>
      </c>
      <c r="BC326" t="str">
        <f t="shared" si="344"/>
        <v/>
      </c>
      <c r="BD326" t="str">
        <f t="shared" si="345"/>
        <v/>
      </c>
      <c r="BE326" t="str">
        <f t="shared" si="346"/>
        <v>Matematika III. (605, gépterem, web)</v>
      </c>
      <c r="BF326" s="2">
        <v>926</v>
      </c>
      <c r="BG326" s="2">
        <v>1</v>
      </c>
      <c r="BH326" s="18">
        <f>VLOOKUP(BF326,segéd!$F$9:$G$41,2,FALSE)</f>
        <v>46291</v>
      </c>
      <c r="BI326" s="2" t="str">
        <f>VLOOKUP(BG326,segéd!$F$1:$G$7,2,FALSE)</f>
        <v>8.00-9.30</v>
      </c>
      <c r="BJ326" t="s">
        <v>232</v>
      </c>
      <c r="BK326" s="20" t="s">
        <v>9</v>
      </c>
      <c r="BL326" t="s">
        <v>191</v>
      </c>
      <c r="BM326" s="2"/>
      <c r="BN326" s="2">
        <v>605</v>
      </c>
      <c r="BO326" s="2" t="s">
        <v>216</v>
      </c>
      <c r="BP326" s="33" t="s">
        <v>592</v>
      </c>
      <c r="BQ326" s="2">
        <f t="shared" si="347"/>
        <v>41</v>
      </c>
      <c r="BR326" s="2" t="str">
        <f>IF(BM326="","",IFERROR(VLOOKUP(BJ326,segéd!T:U,2,FALSE),"x"))</f>
        <v/>
      </c>
      <c r="BS326" s="2">
        <f>IF(BN326="","",IFERROR(VLOOKUP(BJ326,segéd!O:P,2,FALSE),"x"))</f>
        <v>41</v>
      </c>
      <c r="BU326" s="2"/>
      <c r="BV326" s="2"/>
      <c r="BX326" s="2"/>
      <c r="CW326" s="2">
        <v>37</v>
      </c>
    </row>
    <row r="327" spans="1:120" ht="15" customHeight="1" x14ac:dyDescent="0.3">
      <c r="A327" t="str">
        <f t="shared" si="290"/>
        <v>9261</v>
      </c>
      <c r="B327" t="str">
        <f t="shared" si="291"/>
        <v xml:space="preserve">Mechatronikai rendszerek I. - Vavra Gábor (web) </v>
      </c>
      <c r="C327" t="str">
        <f t="shared" si="292"/>
        <v>6019261</v>
      </c>
      <c r="D327" t="str">
        <f t="shared" si="293"/>
        <v>Mechatronikai rendszerek I. - Vavra Gábor (web) 68</v>
      </c>
      <c r="E327" t="str">
        <f t="shared" si="294"/>
        <v>Vavra Gábor9261</v>
      </c>
      <c r="F327" t="str">
        <f t="shared" si="295"/>
        <v>Mechatronikai rendszerek I. (Tb. 601, web)</v>
      </c>
      <c r="G327" t="str">
        <f t="shared" si="296"/>
        <v/>
      </c>
      <c r="H327" t="str">
        <f t="shared" si="297"/>
        <v/>
      </c>
      <c r="I327" t="str">
        <f t="shared" si="298"/>
        <v/>
      </c>
      <c r="J327" t="str">
        <f t="shared" si="299"/>
        <v/>
      </c>
      <c r="K327" t="str">
        <f t="shared" si="300"/>
        <v/>
      </c>
      <c r="L327" t="str">
        <f t="shared" si="301"/>
        <v/>
      </c>
      <c r="M327" t="str">
        <f t="shared" si="302"/>
        <v/>
      </c>
      <c r="N327" t="str">
        <f t="shared" si="303"/>
        <v/>
      </c>
      <c r="O327" t="str">
        <f t="shared" si="304"/>
        <v/>
      </c>
      <c r="P327" t="str">
        <f t="shared" si="305"/>
        <v/>
      </c>
      <c r="Q327" t="str">
        <f t="shared" si="306"/>
        <v/>
      </c>
      <c r="R327" t="str">
        <f t="shared" si="307"/>
        <v/>
      </c>
      <c r="S327" t="str">
        <f t="shared" si="308"/>
        <v/>
      </c>
      <c r="T327" t="str">
        <f t="shared" si="309"/>
        <v/>
      </c>
      <c r="U327" t="str">
        <f t="shared" si="310"/>
        <v/>
      </c>
      <c r="V327" t="str">
        <f t="shared" si="311"/>
        <v/>
      </c>
      <c r="W327" t="str">
        <f t="shared" si="312"/>
        <v/>
      </c>
      <c r="X327" t="str">
        <f t="shared" si="313"/>
        <v/>
      </c>
      <c r="Y327" t="str">
        <f t="shared" si="314"/>
        <v/>
      </c>
      <c r="Z327" t="str">
        <f t="shared" si="315"/>
        <v/>
      </c>
      <c r="AA327" t="str">
        <f t="shared" si="316"/>
        <v>Mechatronikai rendszerek I. (, web)</v>
      </c>
      <c r="AB327" t="str">
        <f t="shared" si="317"/>
        <v/>
      </c>
      <c r="AC327" t="str">
        <f t="shared" si="318"/>
        <v/>
      </c>
      <c r="AD327" t="str">
        <f t="shared" si="319"/>
        <v/>
      </c>
      <c r="AE327" t="str">
        <f t="shared" si="320"/>
        <v/>
      </c>
      <c r="AF327" t="str">
        <f t="shared" si="321"/>
        <v/>
      </c>
      <c r="AG327" t="str">
        <f t="shared" si="322"/>
        <v/>
      </c>
      <c r="AH327" t="str">
        <f t="shared" si="323"/>
        <v/>
      </c>
      <c r="AI327" t="str">
        <f t="shared" si="324"/>
        <v/>
      </c>
      <c r="AJ327" t="str">
        <f t="shared" si="325"/>
        <v/>
      </c>
      <c r="AK327" t="str">
        <f t="shared" si="326"/>
        <v/>
      </c>
      <c r="AL327" t="str">
        <f t="shared" si="327"/>
        <v/>
      </c>
      <c r="AM327" t="str">
        <f t="shared" si="328"/>
        <v/>
      </c>
      <c r="AN327" t="str">
        <f t="shared" si="329"/>
        <v/>
      </c>
      <c r="AO327" t="str">
        <f t="shared" si="330"/>
        <v/>
      </c>
      <c r="AP327" t="str">
        <f t="shared" si="331"/>
        <v/>
      </c>
      <c r="AQ327" t="str">
        <f t="shared" si="332"/>
        <v/>
      </c>
      <c r="AR327" t="str">
        <f t="shared" si="333"/>
        <v/>
      </c>
      <c r="AS327" t="str">
        <f t="shared" si="334"/>
        <v/>
      </c>
      <c r="AT327" t="str">
        <f t="shared" si="335"/>
        <v/>
      </c>
      <c r="AU327" t="str">
        <f t="shared" si="336"/>
        <v/>
      </c>
      <c r="AV327" t="str">
        <f t="shared" si="337"/>
        <v/>
      </c>
      <c r="AW327" t="str">
        <f t="shared" si="338"/>
        <v>9261</v>
      </c>
      <c r="AX327" t="str">
        <f t="shared" si="339"/>
        <v>9261</v>
      </c>
      <c r="AY327" t="str">
        <f t="shared" si="340"/>
        <v/>
      </c>
      <c r="AZ327" t="str">
        <f t="shared" si="341"/>
        <v/>
      </c>
      <c r="BA327" t="str">
        <f t="shared" si="342"/>
        <v/>
      </c>
      <c r="BB327" t="str">
        <f t="shared" si="343"/>
        <v/>
      </c>
      <c r="BC327" t="str">
        <f t="shared" si="344"/>
        <v/>
      </c>
      <c r="BD327" t="str">
        <f t="shared" si="345"/>
        <v/>
      </c>
      <c r="BE327" t="str">
        <f t="shared" si="346"/>
        <v>Mechatronikai rendszerek I. (601, web)</v>
      </c>
      <c r="BF327" s="2">
        <v>926</v>
      </c>
      <c r="BG327" s="2">
        <v>1</v>
      </c>
      <c r="BH327" s="18">
        <f>VLOOKUP(BF327,segéd!$F$9:$G$41,2,FALSE)</f>
        <v>46291</v>
      </c>
      <c r="BI327" s="2" t="str">
        <f>VLOOKUP(BG327,segéd!$F$1:$G$7,2,FALSE)</f>
        <v>8.00-9.30</v>
      </c>
      <c r="BJ327" t="s">
        <v>112</v>
      </c>
      <c r="BK327" s="20" t="s">
        <v>419</v>
      </c>
      <c r="BL327" t="s">
        <v>191</v>
      </c>
      <c r="BM327" s="2"/>
      <c r="BN327" s="2">
        <v>601</v>
      </c>
      <c r="BO327" s="2" t="s">
        <v>117</v>
      </c>
      <c r="BP327" s="33" t="s">
        <v>613</v>
      </c>
      <c r="BQ327" s="2">
        <f t="shared" si="347"/>
        <v>68</v>
      </c>
      <c r="BR327" s="2" t="str">
        <f>IF(BM327="","",IFERROR(VLOOKUP(BJ327,segéd!T:U,2,FALSE),"x"))</f>
        <v/>
      </c>
      <c r="BS327" s="2">
        <f>IF(BN327="","",IFERROR(VLOOKUP(BJ327,segéd!O:P,2,FALSE),"x"))</f>
        <v>68</v>
      </c>
      <c r="BU327" s="2"/>
      <c r="BV327" s="2"/>
      <c r="DI327" s="2">
        <v>14</v>
      </c>
      <c r="DJ327" s="2">
        <v>44</v>
      </c>
    </row>
    <row r="328" spans="1:120" ht="15" customHeight="1" x14ac:dyDescent="0.3">
      <c r="A328" t="str">
        <f t="shared" si="290"/>
        <v>9261</v>
      </c>
      <c r="B328" t="str">
        <f t="shared" si="291"/>
        <v xml:space="preserve">Minőségmenedzsment I. - Szabó Veronika Anna (web) </v>
      </c>
      <c r="C328" t="str">
        <f t="shared" si="292"/>
        <v>2179261</v>
      </c>
      <c r="D328" t="str">
        <f t="shared" si="293"/>
        <v>Minőségmenedzsment I. - Szabó Veronika Anna (web) 12</v>
      </c>
      <c r="E328" t="str">
        <f t="shared" si="294"/>
        <v>Szabó Veronika Anna9261</v>
      </c>
      <c r="F328" t="str">
        <f t="shared" si="295"/>
        <v>Minőségmenedzsment I. (Tb. 217, web)</v>
      </c>
      <c r="G328" t="str">
        <f t="shared" si="296"/>
        <v/>
      </c>
      <c r="H328" t="str">
        <f t="shared" si="297"/>
        <v/>
      </c>
      <c r="I328" t="str">
        <f t="shared" si="298"/>
        <v/>
      </c>
      <c r="J328" t="str">
        <f t="shared" si="299"/>
        <v/>
      </c>
      <c r="K328" t="str">
        <f t="shared" si="300"/>
        <v/>
      </c>
      <c r="L328" t="str">
        <f t="shared" si="301"/>
        <v/>
      </c>
      <c r="M328" t="str">
        <f t="shared" si="302"/>
        <v/>
      </c>
      <c r="N328" t="str">
        <f t="shared" si="303"/>
        <v/>
      </c>
      <c r="O328" t="str">
        <f t="shared" si="304"/>
        <v/>
      </c>
      <c r="P328" t="str">
        <f t="shared" si="305"/>
        <v/>
      </c>
      <c r="Q328" t="str">
        <f t="shared" si="306"/>
        <v/>
      </c>
      <c r="R328" t="str">
        <f t="shared" si="307"/>
        <v/>
      </c>
      <c r="S328" t="str">
        <f t="shared" si="308"/>
        <v/>
      </c>
      <c r="T328" t="str">
        <f t="shared" si="309"/>
        <v/>
      </c>
      <c r="U328" t="str">
        <f t="shared" si="310"/>
        <v/>
      </c>
      <c r="V328" t="str">
        <f t="shared" si="311"/>
        <v/>
      </c>
      <c r="W328" t="str">
        <f t="shared" si="312"/>
        <v/>
      </c>
      <c r="X328" t="str">
        <f t="shared" si="313"/>
        <v/>
      </c>
      <c r="Y328" t="str">
        <f t="shared" si="314"/>
        <v/>
      </c>
      <c r="Z328" t="str">
        <f t="shared" si="315"/>
        <v/>
      </c>
      <c r="AA328" t="str">
        <f t="shared" si="316"/>
        <v>Minőségmenedzsment I. (, web)</v>
      </c>
      <c r="AB328" t="str">
        <f t="shared" si="317"/>
        <v/>
      </c>
      <c r="AC328" t="str">
        <f t="shared" si="318"/>
        <v/>
      </c>
      <c r="AD328" t="str">
        <f t="shared" si="319"/>
        <v/>
      </c>
      <c r="AE328" t="str">
        <f t="shared" si="320"/>
        <v/>
      </c>
      <c r="AF328" t="str">
        <f t="shared" si="321"/>
        <v/>
      </c>
      <c r="AG328" t="str">
        <f t="shared" si="322"/>
        <v/>
      </c>
      <c r="AH328" t="str">
        <f t="shared" si="323"/>
        <v/>
      </c>
      <c r="AI328" t="str">
        <f t="shared" si="324"/>
        <v/>
      </c>
      <c r="AJ328" t="str">
        <f t="shared" si="325"/>
        <v/>
      </c>
      <c r="AK328" t="str">
        <f t="shared" si="326"/>
        <v/>
      </c>
      <c r="AL328" t="str">
        <f t="shared" si="327"/>
        <v/>
      </c>
      <c r="AM328" t="str">
        <f t="shared" si="328"/>
        <v/>
      </c>
      <c r="AN328" t="str">
        <f t="shared" si="329"/>
        <v/>
      </c>
      <c r="AO328" t="str">
        <f t="shared" si="330"/>
        <v/>
      </c>
      <c r="AP328" t="str">
        <f t="shared" si="331"/>
        <v/>
      </c>
      <c r="AQ328" t="str">
        <f t="shared" si="332"/>
        <v/>
      </c>
      <c r="AR328" t="str">
        <f t="shared" si="333"/>
        <v/>
      </c>
      <c r="AS328" t="str">
        <f t="shared" si="334"/>
        <v/>
      </c>
      <c r="AT328" t="str">
        <f t="shared" si="335"/>
        <v/>
      </c>
      <c r="AU328" t="str">
        <f t="shared" si="336"/>
        <v/>
      </c>
      <c r="AV328" t="str">
        <f t="shared" si="337"/>
        <v>9261</v>
      </c>
      <c r="AW328" t="str">
        <f t="shared" si="338"/>
        <v/>
      </c>
      <c r="AX328" t="str">
        <f t="shared" si="339"/>
        <v/>
      </c>
      <c r="AY328" t="str">
        <f t="shared" si="340"/>
        <v/>
      </c>
      <c r="AZ328" t="str">
        <f t="shared" si="341"/>
        <v/>
      </c>
      <c r="BA328" t="str">
        <f t="shared" si="342"/>
        <v/>
      </c>
      <c r="BB328" t="str">
        <f t="shared" si="343"/>
        <v/>
      </c>
      <c r="BC328" t="str">
        <f t="shared" si="344"/>
        <v/>
      </c>
      <c r="BD328" t="str">
        <f t="shared" si="345"/>
        <v/>
      </c>
      <c r="BE328" t="str">
        <f t="shared" si="346"/>
        <v>Minőségmenedzsment I. (217, web)</v>
      </c>
      <c r="BF328" s="2">
        <v>926</v>
      </c>
      <c r="BG328" s="2">
        <v>1</v>
      </c>
      <c r="BH328" s="18">
        <f>VLOOKUP(BF328,segéd!$F$9:$G$41,2,FALSE)</f>
        <v>46291</v>
      </c>
      <c r="BI328" s="2" t="str">
        <f>VLOOKUP(BG328,segéd!$F$1:$G$7,2,FALSE)</f>
        <v>8.00-9.30</v>
      </c>
      <c r="BJ328" t="s">
        <v>400</v>
      </c>
      <c r="BK328" s="20" t="s">
        <v>539</v>
      </c>
      <c r="BL328" t="s">
        <v>191</v>
      </c>
      <c r="BM328" s="2"/>
      <c r="BN328" s="2">
        <v>217</v>
      </c>
      <c r="BO328" s="2" t="s">
        <v>117</v>
      </c>
      <c r="BP328" s="33" t="s">
        <v>625</v>
      </c>
      <c r="BQ328" s="2">
        <f t="shared" si="347"/>
        <v>12</v>
      </c>
      <c r="BR328" s="2" t="str">
        <f>IF(BM328="","",IFERROR(VLOOKUP(BJ328,segéd!T:U,2,FALSE),"x"))</f>
        <v/>
      </c>
      <c r="BS328" s="2">
        <f>IF(BN328="","",IFERROR(VLOOKUP(BJ328,segéd!O:P,2,FALSE),"x"))</f>
        <v>12</v>
      </c>
      <c r="BU328" s="2"/>
      <c r="BV328" s="2"/>
      <c r="DH328" s="2">
        <v>13</v>
      </c>
    </row>
    <row r="329" spans="1:120" ht="15" customHeight="1" x14ac:dyDescent="0.3">
      <c r="A329" t="str">
        <f t="shared" si="290"/>
        <v>2149261</v>
      </c>
      <c r="B329" t="str">
        <f t="shared" si="291"/>
        <v>Modern közg. és piacelm. - Sárkány Péter (web) 31</v>
      </c>
      <c r="C329" t="str">
        <f t="shared" si="292"/>
        <v>9261</v>
      </c>
      <c r="D329" t="str">
        <f t="shared" si="293"/>
        <v xml:space="preserve">Modern közg. és piacelm. - Sárkány Péter (web) </v>
      </c>
      <c r="E329" t="str">
        <f t="shared" si="294"/>
        <v>Sárkány Péter9261</v>
      </c>
      <c r="F329" t="str">
        <f t="shared" si="295"/>
        <v>Modern közg. és piacelm. (Bp. 214, web)</v>
      </c>
      <c r="G329" t="str">
        <f t="shared" si="296"/>
        <v/>
      </c>
      <c r="H329" t="str">
        <f t="shared" si="297"/>
        <v/>
      </c>
      <c r="I329" t="str">
        <f t="shared" si="298"/>
        <v/>
      </c>
      <c r="J329" t="str">
        <f t="shared" si="299"/>
        <v>9261</v>
      </c>
      <c r="K329" t="str">
        <f t="shared" si="300"/>
        <v>9261</v>
      </c>
      <c r="L329" t="str">
        <f t="shared" si="301"/>
        <v/>
      </c>
      <c r="M329" t="str">
        <f t="shared" si="302"/>
        <v/>
      </c>
      <c r="N329" t="str">
        <f t="shared" si="303"/>
        <v/>
      </c>
      <c r="O329" t="str">
        <f t="shared" si="304"/>
        <v/>
      </c>
      <c r="P329" t="str">
        <f t="shared" si="305"/>
        <v/>
      </c>
      <c r="Q329" t="str">
        <f t="shared" si="306"/>
        <v>9261</v>
      </c>
      <c r="R329" t="str">
        <f t="shared" si="307"/>
        <v/>
      </c>
      <c r="S329" t="str">
        <f t="shared" si="308"/>
        <v/>
      </c>
      <c r="T329" t="str">
        <f t="shared" si="309"/>
        <v/>
      </c>
      <c r="U329" t="str">
        <f t="shared" si="310"/>
        <v/>
      </c>
      <c r="V329" t="str">
        <f t="shared" si="311"/>
        <v/>
      </c>
      <c r="W329" t="str">
        <f t="shared" si="312"/>
        <v/>
      </c>
      <c r="X329" t="str">
        <f t="shared" si="313"/>
        <v/>
      </c>
      <c r="Y329" t="str">
        <f t="shared" si="314"/>
        <v/>
      </c>
      <c r="Z329" t="str">
        <f t="shared" si="315"/>
        <v/>
      </c>
      <c r="AA329" t="str">
        <f t="shared" si="316"/>
        <v>Modern közg. és piacelm. (214, web)</v>
      </c>
      <c r="AB329" t="str">
        <f t="shared" si="317"/>
        <v/>
      </c>
      <c r="AC329" t="str">
        <f t="shared" si="318"/>
        <v/>
      </c>
      <c r="AD329" t="str">
        <f t="shared" si="319"/>
        <v/>
      </c>
      <c r="AE329" t="str">
        <f t="shared" si="320"/>
        <v/>
      </c>
      <c r="AF329" t="str">
        <f t="shared" si="321"/>
        <v/>
      </c>
      <c r="AG329" t="str">
        <f t="shared" si="322"/>
        <v/>
      </c>
      <c r="AH329" t="str">
        <f t="shared" si="323"/>
        <v/>
      </c>
      <c r="AI329" t="str">
        <f t="shared" si="324"/>
        <v/>
      </c>
      <c r="AJ329" t="str">
        <f t="shared" si="325"/>
        <v/>
      </c>
      <c r="AK329" t="str">
        <f t="shared" si="326"/>
        <v/>
      </c>
      <c r="AL329" t="str">
        <f t="shared" si="327"/>
        <v/>
      </c>
      <c r="AM329" t="str">
        <f t="shared" si="328"/>
        <v/>
      </c>
      <c r="AN329" t="str">
        <f t="shared" si="329"/>
        <v/>
      </c>
      <c r="AO329" t="str">
        <f t="shared" si="330"/>
        <v/>
      </c>
      <c r="AP329" t="str">
        <f t="shared" si="331"/>
        <v/>
      </c>
      <c r="AQ329" t="str">
        <f t="shared" si="332"/>
        <v/>
      </c>
      <c r="AR329" t="str">
        <f t="shared" si="333"/>
        <v/>
      </c>
      <c r="AS329" t="str">
        <f t="shared" si="334"/>
        <v/>
      </c>
      <c r="AT329" t="str">
        <f t="shared" si="335"/>
        <v/>
      </c>
      <c r="AU329" t="str">
        <f t="shared" si="336"/>
        <v/>
      </c>
      <c r="AV329" t="str">
        <f t="shared" si="337"/>
        <v/>
      </c>
      <c r="AW329" t="str">
        <f t="shared" si="338"/>
        <v/>
      </c>
      <c r="AX329" t="str">
        <f t="shared" si="339"/>
        <v/>
      </c>
      <c r="AY329" t="str">
        <f t="shared" si="340"/>
        <v/>
      </c>
      <c r="AZ329" t="str">
        <f t="shared" si="341"/>
        <v/>
      </c>
      <c r="BA329" t="str">
        <f t="shared" si="342"/>
        <v/>
      </c>
      <c r="BB329" t="str">
        <f t="shared" si="343"/>
        <v/>
      </c>
      <c r="BC329" t="str">
        <f t="shared" si="344"/>
        <v/>
      </c>
      <c r="BD329" t="str">
        <f t="shared" si="345"/>
        <v/>
      </c>
      <c r="BE329" t="str">
        <f t="shared" si="346"/>
        <v>Modern közg. és piacelm. (, web)</v>
      </c>
      <c r="BF329" s="2">
        <v>926</v>
      </c>
      <c r="BG329" s="2">
        <v>1</v>
      </c>
      <c r="BH329" s="18">
        <f>VLOOKUP(BF329,segéd!$F$9:$G$41,2,FALSE)</f>
        <v>46291</v>
      </c>
      <c r="BI329" s="2" t="str">
        <f>VLOOKUP(BG329,segéd!$F$1:$G$7,2,FALSE)</f>
        <v>8.00-9.30</v>
      </c>
      <c r="BJ329" t="s">
        <v>90</v>
      </c>
      <c r="BK329" s="20" t="s">
        <v>23</v>
      </c>
      <c r="BL329" t="s">
        <v>206</v>
      </c>
      <c r="BM329" s="2">
        <v>214</v>
      </c>
      <c r="BO329" s="2" t="s">
        <v>117</v>
      </c>
      <c r="BP329" s="33" t="s">
        <v>660</v>
      </c>
      <c r="BQ329" s="2">
        <f t="shared" si="347"/>
        <v>31</v>
      </c>
      <c r="BR329" s="2">
        <f>IF(BM329="","",IFERROR(VLOOKUP(BJ329,segéd!T:U,2,FALSE),"x"))</f>
        <v>31</v>
      </c>
      <c r="BS329" s="2" t="str">
        <f>IF(BN329="","",IFERROR(VLOOKUP(BJ329,segéd!O:P,2,FALSE),"x"))</f>
        <v/>
      </c>
      <c r="BU329" s="2"/>
      <c r="BV329" s="2"/>
      <c r="BW329" s="2">
        <v>8</v>
      </c>
      <c r="BX329" s="2">
        <v>15</v>
      </c>
      <c r="CD329" s="2">
        <v>2</v>
      </c>
    </row>
    <row r="330" spans="1:120" ht="15" customHeight="1" x14ac:dyDescent="0.3">
      <c r="A330" t="str">
        <f t="shared" si="290"/>
        <v>9261</v>
      </c>
      <c r="B330" t="str">
        <f t="shared" si="291"/>
        <v xml:space="preserve">Műszaki szaknyelv I., 3. csoport - Nagy Mónika </v>
      </c>
      <c r="C330" t="str">
        <f t="shared" si="292"/>
        <v>4089261</v>
      </c>
      <c r="D330" t="str">
        <f t="shared" si="293"/>
        <v>Műszaki szaknyelv I., 3. csoport - Nagy Mónika 0</v>
      </c>
      <c r="E330" t="str">
        <f t="shared" si="294"/>
        <v>Nagy Mónika9261</v>
      </c>
      <c r="F330" t="str">
        <f t="shared" si="295"/>
        <v>Műszaki szaknyelv I., 3. csoport (Tb. 408)</v>
      </c>
      <c r="G330" t="str">
        <f t="shared" si="296"/>
        <v/>
      </c>
      <c r="H330" t="str">
        <f t="shared" si="297"/>
        <v/>
      </c>
      <c r="I330" t="str">
        <f t="shared" si="298"/>
        <v/>
      </c>
      <c r="J330" t="str">
        <f t="shared" si="299"/>
        <v/>
      </c>
      <c r="K330" t="str">
        <f t="shared" si="300"/>
        <v/>
      </c>
      <c r="L330" t="str">
        <f t="shared" si="301"/>
        <v/>
      </c>
      <c r="M330" t="str">
        <f t="shared" si="302"/>
        <v/>
      </c>
      <c r="N330" t="str">
        <f t="shared" si="303"/>
        <v/>
      </c>
      <c r="O330" t="str">
        <f t="shared" si="304"/>
        <v/>
      </c>
      <c r="P330" t="str">
        <f t="shared" si="305"/>
        <v/>
      </c>
      <c r="Q330" t="str">
        <f t="shared" si="306"/>
        <v/>
      </c>
      <c r="R330" t="str">
        <f t="shared" si="307"/>
        <v/>
      </c>
      <c r="S330" t="str">
        <f t="shared" si="308"/>
        <v/>
      </c>
      <c r="T330" t="str">
        <f t="shared" si="309"/>
        <v/>
      </c>
      <c r="U330" t="str">
        <f t="shared" si="310"/>
        <v/>
      </c>
      <c r="V330" t="str">
        <f t="shared" si="311"/>
        <v/>
      </c>
      <c r="W330" t="str">
        <f t="shared" si="312"/>
        <v/>
      </c>
      <c r="X330" t="str">
        <f t="shared" si="313"/>
        <v/>
      </c>
      <c r="Y330" t="str">
        <f t="shared" si="314"/>
        <v/>
      </c>
      <c r="Z330" t="str">
        <f t="shared" si="315"/>
        <v/>
      </c>
      <c r="AA330" t="str">
        <f t="shared" si="316"/>
        <v>Műszaki szaknyelv I., 3. csoport ()</v>
      </c>
      <c r="AB330" t="str">
        <f t="shared" si="317"/>
        <v/>
      </c>
      <c r="AC330" t="str">
        <f t="shared" si="318"/>
        <v/>
      </c>
      <c r="AD330" t="str">
        <f t="shared" si="319"/>
        <v/>
      </c>
      <c r="AE330" t="str">
        <f t="shared" si="320"/>
        <v/>
      </c>
      <c r="AF330" t="str">
        <f t="shared" si="321"/>
        <v/>
      </c>
      <c r="AG330" t="str">
        <f t="shared" si="322"/>
        <v/>
      </c>
      <c r="AH330" t="str">
        <f t="shared" si="323"/>
        <v/>
      </c>
      <c r="AI330" t="str">
        <f t="shared" si="324"/>
        <v/>
      </c>
      <c r="AJ330" t="str">
        <f t="shared" si="325"/>
        <v/>
      </c>
      <c r="AK330" t="str">
        <f t="shared" si="326"/>
        <v/>
      </c>
      <c r="AL330" t="str">
        <f t="shared" si="327"/>
        <v>9261</v>
      </c>
      <c r="AM330" t="str">
        <f t="shared" si="328"/>
        <v/>
      </c>
      <c r="AN330" t="str">
        <f t="shared" si="329"/>
        <v/>
      </c>
      <c r="AO330" t="str">
        <f t="shared" si="330"/>
        <v/>
      </c>
      <c r="AP330" t="str">
        <f t="shared" si="331"/>
        <v/>
      </c>
      <c r="AQ330" t="str">
        <f t="shared" si="332"/>
        <v/>
      </c>
      <c r="AR330" t="str">
        <f t="shared" si="333"/>
        <v/>
      </c>
      <c r="AS330" t="str">
        <f t="shared" si="334"/>
        <v/>
      </c>
      <c r="AT330" t="str">
        <f t="shared" si="335"/>
        <v/>
      </c>
      <c r="AU330" t="str">
        <f t="shared" si="336"/>
        <v/>
      </c>
      <c r="AV330" t="str">
        <f t="shared" si="337"/>
        <v/>
      </c>
      <c r="AW330" t="str">
        <f t="shared" si="338"/>
        <v/>
      </c>
      <c r="AX330" t="str">
        <f t="shared" si="339"/>
        <v/>
      </c>
      <c r="AY330" t="str">
        <f t="shared" si="340"/>
        <v/>
      </c>
      <c r="AZ330" t="str">
        <f t="shared" si="341"/>
        <v/>
      </c>
      <c r="BA330" t="str">
        <f t="shared" si="342"/>
        <v/>
      </c>
      <c r="BB330" t="str">
        <f t="shared" si="343"/>
        <v/>
      </c>
      <c r="BC330" t="str">
        <f t="shared" si="344"/>
        <v/>
      </c>
      <c r="BD330" t="str">
        <f t="shared" si="345"/>
        <v/>
      </c>
      <c r="BE330" t="str">
        <f t="shared" si="346"/>
        <v>Műszaki szaknyelv I., 3. csoport (408)</v>
      </c>
      <c r="BF330" s="2">
        <v>926</v>
      </c>
      <c r="BG330" s="2">
        <v>1</v>
      </c>
      <c r="BH330" s="18">
        <f>VLOOKUP(BF330,segéd!$F$9:$G$41,2,FALSE)</f>
        <v>46291</v>
      </c>
      <c r="BI330" s="2" t="str">
        <f>VLOOKUP(BG330,segéd!$F$1:$G$7,2,FALSE)</f>
        <v>8.00-9.30</v>
      </c>
      <c r="BJ330" t="s">
        <v>301</v>
      </c>
      <c r="BK330" s="20" t="s">
        <v>543</v>
      </c>
      <c r="BL330" t="s">
        <v>191</v>
      </c>
      <c r="BM330" s="2"/>
      <c r="BN330" s="2">
        <v>408</v>
      </c>
      <c r="BO330" s="2"/>
      <c r="BP330" s="33"/>
      <c r="BQ330" s="2">
        <f t="shared" si="347"/>
        <v>0</v>
      </c>
      <c r="BR330" s="2" t="str">
        <f>IF(BM330="","",IFERROR(VLOOKUP(BJ330,segéd!T:U,2,FALSE),"x"))</f>
        <v/>
      </c>
      <c r="BS330" s="2">
        <f>IF(BN330="","",IFERROR(VLOOKUP(BJ330,segéd!O:P,2,FALSE),"x"))</f>
        <v>0</v>
      </c>
      <c r="BT330" s="2"/>
      <c r="BU330" s="2"/>
      <c r="BV330" s="2"/>
      <c r="BX330" s="2"/>
      <c r="CQ330" s="2"/>
      <c r="CR330" s="2"/>
      <c r="CX330" s="2">
        <v>25</v>
      </c>
    </row>
    <row r="331" spans="1:120" ht="15" customHeight="1" x14ac:dyDescent="0.3">
      <c r="A331" t="str">
        <f t="shared" si="290"/>
        <v>9261</v>
      </c>
      <c r="B331" t="str">
        <f t="shared" si="291"/>
        <v xml:space="preserve">Robotszerkezetek és perifériák - Szilágyi Zoltán (web) </v>
      </c>
      <c r="C331" t="str">
        <f t="shared" si="292"/>
        <v>2129261</v>
      </c>
      <c r="D331" t="str">
        <f t="shared" si="293"/>
        <v>Robotszerkezetek és perifériák - Szilágyi Zoltán (web) 41</v>
      </c>
      <c r="E331" t="str">
        <f t="shared" si="294"/>
        <v>Szilágyi Zoltán9261</v>
      </c>
      <c r="F331" t="str">
        <f t="shared" si="295"/>
        <v>Robotszerkezetek és perifériák (Tb. 212, web)</v>
      </c>
      <c r="G331" t="str">
        <f t="shared" si="296"/>
        <v/>
      </c>
      <c r="H331" t="str">
        <f t="shared" si="297"/>
        <v/>
      </c>
      <c r="I331" t="str">
        <f t="shared" si="298"/>
        <v/>
      </c>
      <c r="J331" t="str">
        <f t="shared" si="299"/>
        <v/>
      </c>
      <c r="K331" t="str">
        <f t="shared" si="300"/>
        <v/>
      </c>
      <c r="L331" t="str">
        <f t="shared" si="301"/>
        <v/>
      </c>
      <c r="M331" t="str">
        <f t="shared" si="302"/>
        <v/>
      </c>
      <c r="N331" t="str">
        <f t="shared" si="303"/>
        <v/>
      </c>
      <c r="O331" t="str">
        <f t="shared" si="304"/>
        <v/>
      </c>
      <c r="P331" t="str">
        <f t="shared" si="305"/>
        <v/>
      </c>
      <c r="Q331" t="str">
        <f t="shared" si="306"/>
        <v/>
      </c>
      <c r="R331" t="str">
        <f t="shared" si="307"/>
        <v/>
      </c>
      <c r="S331" t="str">
        <f t="shared" si="308"/>
        <v/>
      </c>
      <c r="T331" t="str">
        <f t="shared" si="309"/>
        <v/>
      </c>
      <c r="U331" t="str">
        <f t="shared" si="310"/>
        <v/>
      </c>
      <c r="V331" t="str">
        <f t="shared" si="311"/>
        <v/>
      </c>
      <c r="W331" t="str">
        <f t="shared" si="312"/>
        <v/>
      </c>
      <c r="X331" t="str">
        <f t="shared" si="313"/>
        <v/>
      </c>
      <c r="Y331" t="str">
        <f t="shared" si="314"/>
        <v/>
      </c>
      <c r="Z331" t="str">
        <f t="shared" si="315"/>
        <v/>
      </c>
      <c r="AA331" t="str">
        <f t="shared" si="316"/>
        <v>Robotszerkezetek és perifériák (, web)</v>
      </c>
      <c r="AB331" t="str">
        <f t="shared" si="317"/>
        <v/>
      </c>
      <c r="AC331" t="str">
        <f t="shared" si="318"/>
        <v/>
      </c>
      <c r="AD331" t="str">
        <f t="shared" si="319"/>
        <v/>
      </c>
      <c r="AE331" t="str">
        <f t="shared" si="320"/>
        <v/>
      </c>
      <c r="AF331" t="str">
        <f t="shared" si="321"/>
        <v/>
      </c>
      <c r="AG331" t="str">
        <f t="shared" si="322"/>
        <v/>
      </c>
      <c r="AH331" t="str">
        <f t="shared" si="323"/>
        <v/>
      </c>
      <c r="AI331" t="str">
        <f t="shared" si="324"/>
        <v/>
      </c>
      <c r="AJ331" t="str">
        <f t="shared" si="325"/>
        <v/>
      </c>
      <c r="AK331" t="str">
        <f t="shared" si="326"/>
        <v/>
      </c>
      <c r="AL331" t="str">
        <f t="shared" si="327"/>
        <v/>
      </c>
      <c r="AM331" t="str">
        <f t="shared" si="328"/>
        <v/>
      </c>
      <c r="AN331" t="str">
        <f t="shared" si="329"/>
        <v/>
      </c>
      <c r="AO331" t="str">
        <f t="shared" si="330"/>
        <v/>
      </c>
      <c r="AP331" t="str">
        <f t="shared" si="331"/>
        <v/>
      </c>
      <c r="AQ331" t="str">
        <f t="shared" si="332"/>
        <v/>
      </c>
      <c r="AR331" t="str">
        <f t="shared" si="333"/>
        <v/>
      </c>
      <c r="AS331" t="str">
        <f t="shared" si="334"/>
        <v/>
      </c>
      <c r="AT331" t="str">
        <f t="shared" si="335"/>
        <v/>
      </c>
      <c r="AU331" t="str">
        <f t="shared" si="336"/>
        <v/>
      </c>
      <c r="AV331" t="str">
        <f t="shared" si="337"/>
        <v/>
      </c>
      <c r="AW331" t="str">
        <f t="shared" si="338"/>
        <v/>
      </c>
      <c r="AX331" t="str">
        <f t="shared" si="339"/>
        <v/>
      </c>
      <c r="AY331" t="str">
        <f t="shared" si="340"/>
        <v/>
      </c>
      <c r="AZ331" t="str">
        <f t="shared" si="341"/>
        <v/>
      </c>
      <c r="BA331" t="str">
        <f t="shared" si="342"/>
        <v/>
      </c>
      <c r="BB331" t="str">
        <f t="shared" si="343"/>
        <v/>
      </c>
      <c r="BC331" t="str">
        <f t="shared" si="344"/>
        <v/>
      </c>
      <c r="BD331" t="str">
        <f t="shared" si="345"/>
        <v>9261</v>
      </c>
      <c r="BE331" t="str">
        <f t="shared" si="346"/>
        <v>Robotszerkezetek és perifériák (212, web)</v>
      </c>
      <c r="BF331" s="2">
        <v>926</v>
      </c>
      <c r="BG331" s="2">
        <v>1</v>
      </c>
      <c r="BH331" s="18">
        <f>VLOOKUP(BF331,segéd!$F$9:$G$41,2,FALSE)</f>
        <v>46291</v>
      </c>
      <c r="BI331" s="2" t="str">
        <f>VLOOKUP(BG331,segéd!$F$1:$G$7,2,FALSE)</f>
        <v>8.00-9.30</v>
      </c>
      <c r="BJ331" t="s">
        <v>525</v>
      </c>
      <c r="BK331" s="20" t="s">
        <v>218</v>
      </c>
      <c r="BL331" t="s">
        <v>191</v>
      </c>
      <c r="BM331" s="2"/>
      <c r="BN331" s="2">
        <v>212</v>
      </c>
      <c r="BO331" s="2" t="s">
        <v>117</v>
      </c>
      <c r="BP331" s="33" t="s">
        <v>643</v>
      </c>
      <c r="BQ331" s="2">
        <f t="shared" si="347"/>
        <v>41</v>
      </c>
      <c r="BR331" s="2" t="str">
        <f>IF(BM331="","",IFERROR(VLOOKUP(BJ331,segéd!T:U,2,FALSE),"x"))</f>
        <v/>
      </c>
      <c r="BS331" s="2">
        <f>IF(BN331="","",IFERROR(VLOOKUP(BJ331,segéd!O:P,2,FALSE),"x"))</f>
        <v>41</v>
      </c>
      <c r="BU331" s="2"/>
      <c r="BV331" s="2"/>
      <c r="DP331" s="2">
        <v>32</v>
      </c>
    </row>
    <row r="332" spans="1:120" ht="15" customHeight="1" x14ac:dyDescent="0.3">
      <c r="A332" t="str">
        <f t="shared" si="290"/>
        <v>2019261</v>
      </c>
      <c r="B332" t="str">
        <f t="shared" si="291"/>
        <v>Statisztika II. - Piroska László (web) 45</v>
      </c>
      <c r="C332" t="str">
        <f t="shared" si="292"/>
        <v>9261</v>
      </c>
      <c r="D332" t="str">
        <f t="shared" si="293"/>
        <v xml:space="preserve">Statisztika II. - Piroska László (web) </v>
      </c>
      <c r="E332" t="str">
        <f t="shared" si="294"/>
        <v>Piroska László9261</v>
      </c>
      <c r="F332" t="str">
        <f t="shared" si="295"/>
        <v>Statisztika II. (Bp. 201, web)</v>
      </c>
      <c r="G332" t="str">
        <f t="shared" si="296"/>
        <v/>
      </c>
      <c r="H332" t="str">
        <f t="shared" si="297"/>
        <v/>
      </c>
      <c r="I332" t="str">
        <f t="shared" si="298"/>
        <v/>
      </c>
      <c r="J332" t="str">
        <f t="shared" si="299"/>
        <v/>
      </c>
      <c r="K332" t="str">
        <f t="shared" si="300"/>
        <v/>
      </c>
      <c r="L332" t="str">
        <f t="shared" si="301"/>
        <v/>
      </c>
      <c r="M332" t="str">
        <f t="shared" si="302"/>
        <v>9261</v>
      </c>
      <c r="N332" t="str">
        <f t="shared" si="303"/>
        <v>9261</v>
      </c>
      <c r="O332" t="str">
        <f t="shared" si="304"/>
        <v>9261</v>
      </c>
      <c r="P332" t="str">
        <f t="shared" si="305"/>
        <v/>
      </c>
      <c r="Q332" t="str">
        <f t="shared" si="306"/>
        <v/>
      </c>
      <c r="R332" t="str">
        <f t="shared" si="307"/>
        <v/>
      </c>
      <c r="S332" t="str">
        <f t="shared" si="308"/>
        <v/>
      </c>
      <c r="T332" t="str">
        <f t="shared" si="309"/>
        <v/>
      </c>
      <c r="U332" t="str">
        <f t="shared" si="310"/>
        <v/>
      </c>
      <c r="V332" t="str">
        <f t="shared" si="311"/>
        <v/>
      </c>
      <c r="W332" t="str">
        <f t="shared" si="312"/>
        <v/>
      </c>
      <c r="X332" t="str">
        <f t="shared" si="313"/>
        <v/>
      </c>
      <c r="Y332" t="str">
        <f t="shared" si="314"/>
        <v/>
      </c>
      <c r="Z332" t="str">
        <f t="shared" si="315"/>
        <v/>
      </c>
      <c r="AA332" t="str">
        <f t="shared" si="316"/>
        <v>Statisztika II. (201, web)</v>
      </c>
      <c r="AB332" t="str">
        <f t="shared" si="317"/>
        <v/>
      </c>
      <c r="AC332" t="str">
        <f t="shared" si="318"/>
        <v/>
      </c>
      <c r="AD332" t="str">
        <f t="shared" si="319"/>
        <v/>
      </c>
      <c r="AE332" t="str">
        <f t="shared" si="320"/>
        <v/>
      </c>
      <c r="AF332" t="str">
        <f t="shared" si="321"/>
        <v/>
      </c>
      <c r="AG332" t="str">
        <f t="shared" si="322"/>
        <v/>
      </c>
      <c r="AH332" t="str">
        <f t="shared" si="323"/>
        <v/>
      </c>
      <c r="AI332" t="str">
        <f t="shared" si="324"/>
        <v/>
      </c>
      <c r="AJ332" t="str">
        <f t="shared" si="325"/>
        <v/>
      </c>
      <c r="AK332" t="str">
        <f t="shared" si="326"/>
        <v/>
      </c>
      <c r="AL332" t="str">
        <f t="shared" si="327"/>
        <v/>
      </c>
      <c r="AM332" t="str">
        <f t="shared" si="328"/>
        <v/>
      </c>
      <c r="AN332" t="str">
        <f t="shared" si="329"/>
        <v/>
      </c>
      <c r="AO332" t="str">
        <f t="shared" si="330"/>
        <v/>
      </c>
      <c r="AP332" t="str">
        <f t="shared" si="331"/>
        <v/>
      </c>
      <c r="AQ332" t="str">
        <f t="shared" si="332"/>
        <v/>
      </c>
      <c r="AR332" t="str">
        <f t="shared" si="333"/>
        <v/>
      </c>
      <c r="AS332" t="str">
        <f t="shared" si="334"/>
        <v/>
      </c>
      <c r="AT332" t="str">
        <f t="shared" si="335"/>
        <v/>
      </c>
      <c r="AU332" t="str">
        <f t="shared" si="336"/>
        <v/>
      </c>
      <c r="AV332" t="str">
        <f t="shared" si="337"/>
        <v/>
      </c>
      <c r="AW332" t="str">
        <f t="shared" si="338"/>
        <v/>
      </c>
      <c r="AX332" t="str">
        <f t="shared" si="339"/>
        <v/>
      </c>
      <c r="AY332" t="str">
        <f t="shared" si="340"/>
        <v/>
      </c>
      <c r="AZ332" t="str">
        <f t="shared" si="341"/>
        <v/>
      </c>
      <c r="BA332" t="str">
        <f t="shared" si="342"/>
        <v/>
      </c>
      <c r="BB332" t="str">
        <f t="shared" si="343"/>
        <v/>
      </c>
      <c r="BC332" t="str">
        <f t="shared" si="344"/>
        <v/>
      </c>
      <c r="BD332" t="str">
        <f t="shared" si="345"/>
        <v/>
      </c>
      <c r="BE332" t="str">
        <f t="shared" si="346"/>
        <v>Statisztika II. (, web)</v>
      </c>
      <c r="BF332" s="2">
        <v>926</v>
      </c>
      <c r="BG332" s="2">
        <v>1</v>
      </c>
      <c r="BH332" s="18">
        <f>VLOOKUP(BF332,segéd!$F$9:$G$41,2,FALSE)</f>
        <v>46291</v>
      </c>
      <c r="BI332" s="2" t="str">
        <f>VLOOKUP(BG332,segéd!$F$1:$G$7,2,FALSE)</f>
        <v>8.00-9.30</v>
      </c>
      <c r="BJ332" t="s">
        <v>31</v>
      </c>
      <c r="BK332" s="20" t="s">
        <v>36</v>
      </c>
      <c r="BL332" t="s">
        <v>194</v>
      </c>
      <c r="BM332" s="2">
        <v>201</v>
      </c>
      <c r="BO332" s="2" t="s">
        <v>117</v>
      </c>
      <c r="BP332" s="33" t="s">
        <v>731</v>
      </c>
      <c r="BQ332" s="2">
        <f t="shared" si="347"/>
        <v>45</v>
      </c>
      <c r="BR332" s="2">
        <f>IF(BM332="","",IFERROR(VLOOKUP(BJ332,segéd!T:U,2,FALSE),"x"))</f>
        <v>45</v>
      </c>
      <c r="BS332" s="2" t="str">
        <f>IF(BN332="","",IFERROR(VLOOKUP(BJ332,segéd!O:P,2,FALSE),"x"))</f>
        <v/>
      </c>
      <c r="BT332" s="2"/>
      <c r="BU332" s="2"/>
      <c r="BV332" s="2"/>
      <c r="BX332" s="2"/>
      <c r="BZ332" s="2">
        <v>15</v>
      </c>
      <c r="CA332" s="2">
        <v>37</v>
      </c>
      <c r="CB332" s="2">
        <v>8</v>
      </c>
      <c r="CQ332" s="2"/>
      <c r="CR332" s="2"/>
    </row>
    <row r="333" spans="1:120" ht="15" customHeight="1" x14ac:dyDescent="0.3">
      <c r="A333" t="str">
        <f t="shared" si="290"/>
        <v>2099261</v>
      </c>
      <c r="B333" t="str">
        <f t="shared" si="291"/>
        <v>Stratégiai és üzleti tervezés - Krupánszki Kornél (Tb.-ről web) 41</v>
      </c>
      <c r="C333" t="str">
        <f t="shared" si="292"/>
        <v>2149261</v>
      </c>
      <c r="D333" t="str">
        <f t="shared" si="293"/>
        <v>Stratégiai és üzleti tervezés - Krupánszki Kornél (Tb.-ről web) 36</v>
      </c>
      <c r="E333" t="str">
        <f t="shared" si="294"/>
        <v>Krupánszki Kornél9261</v>
      </c>
      <c r="F333" t="str">
        <f t="shared" si="295"/>
        <v>Stratégiai és üzleti tervezés (Tb. 214, Tb.-ről web)</v>
      </c>
      <c r="G333" t="str">
        <f t="shared" si="296"/>
        <v/>
      </c>
      <c r="H333" t="str">
        <f t="shared" si="297"/>
        <v/>
      </c>
      <c r="I333" t="str">
        <f t="shared" si="298"/>
        <v/>
      </c>
      <c r="J333" t="str">
        <f t="shared" si="299"/>
        <v/>
      </c>
      <c r="K333" t="str">
        <f t="shared" si="300"/>
        <v/>
      </c>
      <c r="L333" t="str">
        <f t="shared" si="301"/>
        <v/>
      </c>
      <c r="M333" t="str">
        <f t="shared" si="302"/>
        <v/>
      </c>
      <c r="N333" t="str">
        <f t="shared" si="303"/>
        <v/>
      </c>
      <c r="O333" t="str">
        <f t="shared" si="304"/>
        <v/>
      </c>
      <c r="P333" t="str">
        <f t="shared" si="305"/>
        <v/>
      </c>
      <c r="Q333" t="str">
        <f t="shared" si="306"/>
        <v/>
      </c>
      <c r="R333" t="str">
        <f t="shared" si="307"/>
        <v/>
      </c>
      <c r="S333" t="str">
        <f t="shared" si="308"/>
        <v/>
      </c>
      <c r="T333" t="str">
        <f t="shared" si="309"/>
        <v>9261</v>
      </c>
      <c r="U333" t="str">
        <f t="shared" si="310"/>
        <v>9261</v>
      </c>
      <c r="V333" t="str">
        <f t="shared" si="311"/>
        <v>9261</v>
      </c>
      <c r="W333" t="str">
        <f t="shared" si="312"/>
        <v>9261</v>
      </c>
      <c r="X333" t="str">
        <f t="shared" si="313"/>
        <v>9261</v>
      </c>
      <c r="Y333" t="str">
        <f t="shared" si="314"/>
        <v>9261</v>
      </c>
      <c r="Z333" t="str">
        <f t="shared" si="315"/>
        <v/>
      </c>
      <c r="AA333" t="str">
        <f t="shared" si="316"/>
        <v>Stratégiai és üzleti tervezés (209, Tb.-ről web)</v>
      </c>
      <c r="AB333" t="str">
        <f t="shared" si="317"/>
        <v/>
      </c>
      <c r="AC333" t="str">
        <f t="shared" si="318"/>
        <v/>
      </c>
      <c r="AD333" t="str">
        <f t="shared" si="319"/>
        <v/>
      </c>
      <c r="AE333" t="str">
        <f t="shared" si="320"/>
        <v/>
      </c>
      <c r="AF333" t="str">
        <f t="shared" si="321"/>
        <v/>
      </c>
      <c r="AG333" t="str">
        <f t="shared" si="322"/>
        <v/>
      </c>
      <c r="AH333" t="str">
        <f t="shared" si="323"/>
        <v/>
      </c>
      <c r="AI333" t="str">
        <f t="shared" si="324"/>
        <v/>
      </c>
      <c r="AJ333" t="str">
        <f t="shared" si="325"/>
        <v/>
      </c>
      <c r="AK333" t="str">
        <f t="shared" si="326"/>
        <v/>
      </c>
      <c r="AL333" t="str">
        <f t="shared" si="327"/>
        <v/>
      </c>
      <c r="AM333" t="str">
        <f t="shared" si="328"/>
        <v/>
      </c>
      <c r="AN333" t="str">
        <f t="shared" si="329"/>
        <v>9261</v>
      </c>
      <c r="AO333" t="str">
        <f t="shared" si="330"/>
        <v>9261</v>
      </c>
      <c r="AP333" t="str">
        <f t="shared" si="331"/>
        <v>9261</v>
      </c>
      <c r="AQ333" t="str">
        <f t="shared" si="332"/>
        <v>9261</v>
      </c>
      <c r="AR333" t="str">
        <f t="shared" si="333"/>
        <v>9261</v>
      </c>
      <c r="AS333" t="str">
        <f t="shared" si="334"/>
        <v>9261</v>
      </c>
      <c r="AT333" t="str">
        <f t="shared" si="335"/>
        <v/>
      </c>
      <c r="AU333" t="str">
        <f t="shared" si="336"/>
        <v/>
      </c>
      <c r="AV333" t="str">
        <f t="shared" si="337"/>
        <v/>
      </c>
      <c r="AW333" t="str">
        <f t="shared" si="338"/>
        <v/>
      </c>
      <c r="AX333" t="str">
        <f t="shared" si="339"/>
        <v/>
      </c>
      <c r="AY333" t="str">
        <f t="shared" si="340"/>
        <v/>
      </c>
      <c r="AZ333" t="str">
        <f t="shared" si="341"/>
        <v/>
      </c>
      <c r="BA333" t="str">
        <f t="shared" si="342"/>
        <v/>
      </c>
      <c r="BB333" t="str">
        <f t="shared" si="343"/>
        <v/>
      </c>
      <c r="BC333" t="str">
        <f t="shared" si="344"/>
        <v/>
      </c>
      <c r="BD333" t="str">
        <f t="shared" si="345"/>
        <v/>
      </c>
      <c r="BE333" t="str">
        <f t="shared" si="346"/>
        <v>Stratégiai és üzleti tervezés (214, Tb.-ről web)</v>
      </c>
      <c r="BF333" s="2">
        <v>926</v>
      </c>
      <c r="BG333" s="2">
        <v>1</v>
      </c>
      <c r="BH333" s="18">
        <f>VLOOKUP(BF333,segéd!$F$9:$G$41,2,FALSE)</f>
        <v>46291</v>
      </c>
      <c r="BI333" s="2" t="str">
        <f>VLOOKUP(BG333,segéd!$F$1:$G$7,2,FALSE)</f>
        <v>8.00-9.30</v>
      </c>
      <c r="BJ333" t="s">
        <v>30</v>
      </c>
      <c r="BK333" s="20" t="s">
        <v>415</v>
      </c>
      <c r="BL333" t="s">
        <v>192</v>
      </c>
      <c r="BM333" s="2">
        <v>209</v>
      </c>
      <c r="BN333" s="2">
        <v>214</v>
      </c>
      <c r="BO333" s="2" t="s">
        <v>119</v>
      </c>
      <c r="BP333" s="33" t="s">
        <v>681</v>
      </c>
      <c r="BQ333" s="2">
        <f t="shared" si="347"/>
        <v>77</v>
      </c>
      <c r="BR333" s="2">
        <f>IF(BM333="","",IFERROR(VLOOKUP(BJ333,segéd!T:U,2,FALSE),"x"))</f>
        <v>41</v>
      </c>
      <c r="BS333" s="2">
        <f>IF(BN333="","",IFERROR(VLOOKUP(BJ333,segéd!O:P,2,FALSE),"x"))</f>
        <v>36</v>
      </c>
      <c r="BT333" s="2"/>
      <c r="BU333" s="2"/>
      <c r="BV333" s="2"/>
      <c r="BX333" s="2"/>
      <c r="CA333" s="19"/>
      <c r="CG333" s="2">
        <v>6</v>
      </c>
      <c r="CH333" s="2">
        <v>6</v>
      </c>
      <c r="CI333" s="2">
        <v>7</v>
      </c>
      <c r="CJ333" s="2">
        <v>6</v>
      </c>
      <c r="CK333" s="2">
        <v>13</v>
      </c>
      <c r="CL333" s="2">
        <v>4</v>
      </c>
      <c r="CQ333" s="2"/>
      <c r="CR333" s="2"/>
      <c r="CZ333" s="2">
        <v>3</v>
      </c>
      <c r="DA333" s="2">
        <v>7</v>
      </c>
      <c r="DB333" s="2">
        <v>8</v>
      </c>
      <c r="DC333" s="2">
        <v>3</v>
      </c>
      <c r="DD333" s="2">
        <v>2</v>
      </c>
      <c r="DE333" s="2">
        <v>6</v>
      </c>
    </row>
    <row r="334" spans="1:120" ht="15" customHeight="1" x14ac:dyDescent="0.3">
      <c r="A334" t="str">
        <f t="shared" si="290"/>
        <v>2179261</v>
      </c>
      <c r="B334" t="str">
        <f t="shared" si="291"/>
        <v>Stratégiai menedzsment - Kasza József (Bp.-ről web) 3</v>
      </c>
      <c r="C334" t="str">
        <f t="shared" si="292"/>
        <v>4049261</v>
      </c>
      <c r="D334" t="str">
        <f t="shared" si="293"/>
        <v>Stratégiai menedzsment - Kasza József (Bp.-ről web) 4</v>
      </c>
      <c r="E334" t="str">
        <f t="shared" si="294"/>
        <v>Kasza József9261</v>
      </c>
      <c r="F334" t="str">
        <f t="shared" si="295"/>
        <v>Stratégiai menedzsment (Bp. 217, Bp.-ről web)</v>
      </c>
      <c r="G334" t="str">
        <f t="shared" si="296"/>
        <v/>
      </c>
      <c r="H334" t="str">
        <f t="shared" si="297"/>
        <v/>
      </c>
      <c r="I334" t="str">
        <f t="shared" si="298"/>
        <v/>
      </c>
      <c r="J334" t="str">
        <f t="shared" si="299"/>
        <v/>
      </c>
      <c r="K334" t="str">
        <f t="shared" si="300"/>
        <v/>
      </c>
      <c r="L334" t="str">
        <f t="shared" si="301"/>
        <v/>
      </c>
      <c r="M334" t="str">
        <f t="shared" si="302"/>
        <v/>
      </c>
      <c r="N334" t="str">
        <f t="shared" si="303"/>
        <v/>
      </c>
      <c r="O334" t="str">
        <f t="shared" si="304"/>
        <v/>
      </c>
      <c r="P334" t="str">
        <f t="shared" si="305"/>
        <v/>
      </c>
      <c r="Q334" t="str">
        <f t="shared" si="306"/>
        <v/>
      </c>
      <c r="R334" t="str">
        <f t="shared" si="307"/>
        <v>9261</v>
      </c>
      <c r="S334" t="str">
        <f t="shared" si="308"/>
        <v/>
      </c>
      <c r="T334" t="str">
        <f t="shared" si="309"/>
        <v/>
      </c>
      <c r="U334" t="str">
        <f t="shared" si="310"/>
        <v/>
      </c>
      <c r="V334" t="str">
        <f t="shared" si="311"/>
        <v/>
      </c>
      <c r="W334" t="str">
        <f t="shared" si="312"/>
        <v/>
      </c>
      <c r="X334" t="str">
        <f t="shared" si="313"/>
        <v/>
      </c>
      <c r="Y334" t="str">
        <f t="shared" si="314"/>
        <v/>
      </c>
      <c r="Z334" t="str">
        <f t="shared" si="315"/>
        <v/>
      </c>
      <c r="AA334" t="str">
        <f t="shared" si="316"/>
        <v>Stratégiai menedzsment (217, Bp.-ről web)</v>
      </c>
      <c r="AB334" t="str">
        <f t="shared" si="317"/>
        <v/>
      </c>
      <c r="AC334" t="str">
        <f t="shared" si="318"/>
        <v/>
      </c>
      <c r="AD334" t="str">
        <f t="shared" si="319"/>
        <v/>
      </c>
      <c r="AE334" t="str">
        <f t="shared" si="320"/>
        <v/>
      </c>
      <c r="AF334" t="str">
        <f t="shared" si="321"/>
        <v/>
      </c>
      <c r="AG334" t="str">
        <f t="shared" si="322"/>
        <v>9261</v>
      </c>
      <c r="AH334" t="str">
        <f t="shared" si="323"/>
        <v/>
      </c>
      <c r="AI334" t="str">
        <f t="shared" si="324"/>
        <v/>
      </c>
      <c r="AJ334" t="str">
        <f t="shared" si="325"/>
        <v/>
      </c>
      <c r="AK334" t="str">
        <f t="shared" si="326"/>
        <v/>
      </c>
      <c r="AL334" t="str">
        <f t="shared" si="327"/>
        <v/>
      </c>
      <c r="AM334" t="str">
        <f t="shared" si="328"/>
        <v>9261</v>
      </c>
      <c r="AN334" t="str">
        <f t="shared" si="329"/>
        <v/>
      </c>
      <c r="AO334" t="str">
        <f t="shared" si="330"/>
        <v/>
      </c>
      <c r="AP334" t="str">
        <f t="shared" si="331"/>
        <v/>
      </c>
      <c r="AQ334" t="str">
        <f t="shared" si="332"/>
        <v/>
      </c>
      <c r="AR334" t="str">
        <f t="shared" si="333"/>
        <v/>
      </c>
      <c r="AS334" t="str">
        <f t="shared" si="334"/>
        <v/>
      </c>
      <c r="AT334" t="str">
        <f t="shared" si="335"/>
        <v/>
      </c>
      <c r="AU334" t="str">
        <f t="shared" si="336"/>
        <v/>
      </c>
      <c r="AV334" t="str">
        <f t="shared" si="337"/>
        <v/>
      </c>
      <c r="AW334" t="str">
        <f t="shared" si="338"/>
        <v/>
      </c>
      <c r="AX334" t="str">
        <f t="shared" si="339"/>
        <v/>
      </c>
      <c r="AY334" t="str">
        <f t="shared" si="340"/>
        <v/>
      </c>
      <c r="AZ334" t="str">
        <f t="shared" si="341"/>
        <v/>
      </c>
      <c r="BA334" t="str">
        <f t="shared" si="342"/>
        <v/>
      </c>
      <c r="BB334" t="str">
        <f t="shared" si="343"/>
        <v/>
      </c>
      <c r="BC334" t="str">
        <f t="shared" si="344"/>
        <v/>
      </c>
      <c r="BD334" t="str">
        <f t="shared" si="345"/>
        <v/>
      </c>
      <c r="BE334" t="str">
        <f t="shared" si="346"/>
        <v>Stratégiai menedzsment (404, Bp.-ről web)</v>
      </c>
      <c r="BF334" s="2">
        <v>926</v>
      </c>
      <c r="BG334" s="2">
        <v>1</v>
      </c>
      <c r="BH334" s="18">
        <f>VLOOKUP(BF334,segéd!$F$9:$G$41,2,FALSE)</f>
        <v>46291</v>
      </c>
      <c r="BI334" s="2" t="str">
        <f>VLOOKUP(BG334,segéd!$F$1:$G$7,2,FALSE)</f>
        <v>8.00-9.30</v>
      </c>
      <c r="BJ334" t="s">
        <v>201</v>
      </c>
      <c r="BK334" s="20" t="s">
        <v>548</v>
      </c>
      <c r="BL334" t="s">
        <v>225</v>
      </c>
      <c r="BM334" s="2">
        <v>217</v>
      </c>
      <c r="BN334" s="2">
        <v>404</v>
      </c>
      <c r="BO334" s="2" t="s">
        <v>118</v>
      </c>
      <c r="BP334" s="33" t="s">
        <v>682</v>
      </c>
      <c r="BQ334" s="2">
        <f t="shared" si="347"/>
        <v>7</v>
      </c>
      <c r="BR334" s="2">
        <f>IF(BM334="","",IFERROR(VLOOKUP(BJ334,segéd!T:U,2,FALSE),"x"))</f>
        <v>3</v>
      </c>
      <c r="BS334" s="2">
        <f>IF(BN334="","",IFERROR(VLOOKUP(BJ334,segéd!O:P,2,FALSE),"x"))</f>
        <v>4</v>
      </c>
      <c r="BU334" s="2"/>
      <c r="BV334" s="2"/>
      <c r="BX334" s="2"/>
      <c r="CE334" s="2">
        <v>2</v>
      </c>
      <c r="CS334" s="2">
        <v>3</v>
      </c>
      <c r="CY334" s="2">
        <v>4</v>
      </c>
    </row>
    <row r="335" spans="1:120" ht="15" customHeight="1" x14ac:dyDescent="0.3">
      <c r="A335" t="str">
        <f t="shared" si="290"/>
        <v>2109261</v>
      </c>
      <c r="B335" t="str">
        <f t="shared" si="291"/>
        <v>Szállítmányozás - Barta Krisztina (web) 8</v>
      </c>
      <c r="C335" t="str">
        <f t="shared" si="292"/>
        <v>9261</v>
      </c>
      <c r="D335" t="str">
        <f t="shared" si="293"/>
        <v xml:space="preserve">Szállítmányozás - Barta Krisztina (web) </v>
      </c>
      <c r="E335" t="str">
        <f t="shared" si="294"/>
        <v>Barta Krisztina9261</v>
      </c>
      <c r="F335" t="str">
        <f t="shared" si="295"/>
        <v>Szállítmányozás (Bp. 210, web)</v>
      </c>
      <c r="G335" t="str">
        <f t="shared" si="296"/>
        <v/>
      </c>
      <c r="H335" t="str">
        <f t="shared" si="297"/>
        <v/>
      </c>
      <c r="I335" t="str">
        <f t="shared" si="298"/>
        <v/>
      </c>
      <c r="J335" t="str">
        <f t="shared" si="299"/>
        <v/>
      </c>
      <c r="K335" t="str">
        <f t="shared" si="300"/>
        <v/>
      </c>
      <c r="L335" t="str">
        <f t="shared" si="301"/>
        <v/>
      </c>
      <c r="M335" t="str">
        <f t="shared" si="302"/>
        <v/>
      </c>
      <c r="N335" t="str">
        <f t="shared" si="303"/>
        <v/>
      </c>
      <c r="O335" t="str">
        <f t="shared" si="304"/>
        <v/>
      </c>
      <c r="P335" t="str">
        <f t="shared" si="305"/>
        <v>9261</v>
      </c>
      <c r="Q335" t="str">
        <f t="shared" si="306"/>
        <v/>
      </c>
      <c r="R335" t="str">
        <f t="shared" si="307"/>
        <v/>
      </c>
      <c r="S335" t="str">
        <f t="shared" si="308"/>
        <v/>
      </c>
      <c r="T335" t="str">
        <f t="shared" si="309"/>
        <v/>
      </c>
      <c r="U335" t="str">
        <f t="shared" si="310"/>
        <v/>
      </c>
      <c r="V335" t="str">
        <f t="shared" si="311"/>
        <v/>
      </c>
      <c r="W335" t="str">
        <f t="shared" si="312"/>
        <v/>
      </c>
      <c r="X335" t="str">
        <f t="shared" si="313"/>
        <v/>
      </c>
      <c r="Y335" t="str">
        <f t="shared" si="314"/>
        <v/>
      </c>
      <c r="Z335" t="str">
        <f t="shared" si="315"/>
        <v/>
      </c>
      <c r="AA335" t="str">
        <f t="shared" si="316"/>
        <v>Szállítmányozás (210, web)</v>
      </c>
      <c r="AB335" t="str">
        <f t="shared" si="317"/>
        <v/>
      </c>
      <c r="AC335" t="str">
        <f t="shared" si="318"/>
        <v/>
      </c>
      <c r="AD335" t="str">
        <f t="shared" si="319"/>
        <v/>
      </c>
      <c r="AE335" t="str">
        <f t="shared" si="320"/>
        <v/>
      </c>
      <c r="AF335" t="str">
        <f t="shared" si="321"/>
        <v/>
      </c>
      <c r="AG335" t="str">
        <f t="shared" si="322"/>
        <v/>
      </c>
      <c r="AH335" t="str">
        <f t="shared" si="323"/>
        <v/>
      </c>
      <c r="AI335" t="str">
        <f t="shared" si="324"/>
        <v/>
      </c>
      <c r="AJ335" t="str">
        <f t="shared" si="325"/>
        <v/>
      </c>
      <c r="AK335" t="str">
        <f t="shared" si="326"/>
        <v/>
      </c>
      <c r="AL335" t="str">
        <f t="shared" si="327"/>
        <v/>
      </c>
      <c r="AM335" t="str">
        <f t="shared" si="328"/>
        <v/>
      </c>
      <c r="AN335" t="str">
        <f t="shared" si="329"/>
        <v/>
      </c>
      <c r="AO335" t="str">
        <f t="shared" si="330"/>
        <v/>
      </c>
      <c r="AP335" t="str">
        <f t="shared" si="331"/>
        <v/>
      </c>
      <c r="AQ335" t="str">
        <f t="shared" si="332"/>
        <v/>
      </c>
      <c r="AR335" t="str">
        <f t="shared" si="333"/>
        <v/>
      </c>
      <c r="AS335" t="str">
        <f t="shared" si="334"/>
        <v/>
      </c>
      <c r="AT335" t="str">
        <f t="shared" si="335"/>
        <v/>
      </c>
      <c r="AU335" t="str">
        <f t="shared" si="336"/>
        <v/>
      </c>
      <c r="AV335" t="str">
        <f t="shared" si="337"/>
        <v/>
      </c>
      <c r="AW335" t="str">
        <f t="shared" si="338"/>
        <v/>
      </c>
      <c r="AX335" t="str">
        <f t="shared" si="339"/>
        <v/>
      </c>
      <c r="AY335" t="str">
        <f t="shared" si="340"/>
        <v/>
      </c>
      <c r="AZ335" t="str">
        <f t="shared" si="341"/>
        <v/>
      </c>
      <c r="BA335" t="str">
        <f t="shared" si="342"/>
        <v/>
      </c>
      <c r="BB335" t="str">
        <f t="shared" si="343"/>
        <v/>
      </c>
      <c r="BC335" t="str">
        <f t="shared" si="344"/>
        <v/>
      </c>
      <c r="BD335" t="str">
        <f t="shared" si="345"/>
        <v/>
      </c>
      <c r="BE335" t="str">
        <f t="shared" si="346"/>
        <v>Szállítmányozás (, web)</v>
      </c>
      <c r="BF335" s="2">
        <v>926</v>
      </c>
      <c r="BG335" s="2">
        <v>1</v>
      </c>
      <c r="BH335" s="18">
        <f>VLOOKUP(BF335,segéd!$F$9:$G$41,2,FALSE)</f>
        <v>46291</v>
      </c>
      <c r="BI335" s="2" t="str">
        <f>VLOOKUP(BG335,segéd!$F$1:$G$7,2,FALSE)</f>
        <v>8.00-9.30</v>
      </c>
      <c r="BJ335" t="s">
        <v>279</v>
      </c>
      <c r="BK335" s="20" t="s">
        <v>534</v>
      </c>
      <c r="BL335" t="s">
        <v>395</v>
      </c>
      <c r="BM335" s="2">
        <v>210</v>
      </c>
      <c r="BO335" s="2" t="s">
        <v>117</v>
      </c>
      <c r="BP335" s="33" t="s">
        <v>683</v>
      </c>
      <c r="BQ335" s="2">
        <f t="shared" si="347"/>
        <v>8</v>
      </c>
      <c r="BR335" s="2">
        <f>IF(BM335="","",IFERROR(VLOOKUP(BJ335,segéd!T:U,2,FALSE),"x"))</f>
        <v>8</v>
      </c>
      <c r="BS335" s="2" t="str">
        <f>IF(BN335="","",IFERROR(VLOOKUP(BJ335,segéd!O:P,2,FALSE),"x"))</f>
        <v/>
      </c>
      <c r="BT335" s="2"/>
      <c r="BU335" s="2"/>
      <c r="BV335" s="2"/>
      <c r="BX335" s="2"/>
      <c r="CC335" s="2">
        <v>6</v>
      </c>
      <c r="CQ335" s="2"/>
      <c r="CR335" s="2"/>
    </row>
    <row r="336" spans="1:120" ht="15" customHeight="1" x14ac:dyDescent="0.3">
      <c r="A336" t="str">
        <f t="shared" si="290"/>
        <v>9261</v>
      </c>
      <c r="B336" t="str">
        <f t="shared" si="291"/>
        <v xml:space="preserve">Számvitel I. - Labossa Ildikó (web) </v>
      </c>
      <c r="C336" t="str">
        <f t="shared" si="292"/>
        <v>2169261</v>
      </c>
      <c r="D336" t="str">
        <f t="shared" si="293"/>
        <v>Számvitel I. - Labossa Ildikó (web) 35</v>
      </c>
      <c r="E336" t="str">
        <f t="shared" si="294"/>
        <v>Labossa Ildikó9261</v>
      </c>
      <c r="F336" t="str">
        <f t="shared" si="295"/>
        <v>Számvitel I. (Tb. 216, web)</v>
      </c>
      <c r="G336" t="str">
        <f t="shared" si="296"/>
        <v/>
      </c>
      <c r="H336" t="str">
        <f t="shared" si="297"/>
        <v/>
      </c>
      <c r="I336" t="str">
        <f t="shared" si="298"/>
        <v/>
      </c>
      <c r="J336" t="str">
        <f t="shared" si="299"/>
        <v/>
      </c>
      <c r="K336" t="str">
        <f t="shared" si="300"/>
        <v/>
      </c>
      <c r="L336" t="str">
        <f t="shared" si="301"/>
        <v/>
      </c>
      <c r="M336" t="str">
        <f t="shared" si="302"/>
        <v/>
      </c>
      <c r="N336" t="str">
        <f t="shared" si="303"/>
        <v/>
      </c>
      <c r="O336" t="str">
        <f t="shared" si="304"/>
        <v/>
      </c>
      <c r="P336" t="str">
        <f t="shared" si="305"/>
        <v/>
      </c>
      <c r="Q336" t="str">
        <f t="shared" si="306"/>
        <v/>
      </c>
      <c r="R336" t="str">
        <f t="shared" si="307"/>
        <v/>
      </c>
      <c r="S336" t="str">
        <f t="shared" si="308"/>
        <v/>
      </c>
      <c r="T336" t="str">
        <f t="shared" si="309"/>
        <v/>
      </c>
      <c r="U336" t="str">
        <f t="shared" si="310"/>
        <v/>
      </c>
      <c r="V336" t="str">
        <f t="shared" si="311"/>
        <v/>
      </c>
      <c r="W336" t="str">
        <f t="shared" si="312"/>
        <v/>
      </c>
      <c r="X336" t="str">
        <f t="shared" si="313"/>
        <v/>
      </c>
      <c r="Y336" t="str">
        <f t="shared" si="314"/>
        <v/>
      </c>
      <c r="Z336" t="str">
        <f t="shared" si="315"/>
        <v/>
      </c>
      <c r="AA336" t="str">
        <f t="shared" si="316"/>
        <v>Számvitel I. (, web)</v>
      </c>
      <c r="AB336" t="str">
        <f t="shared" si="317"/>
        <v/>
      </c>
      <c r="AC336" t="str">
        <f t="shared" si="318"/>
        <v/>
      </c>
      <c r="AD336" t="str">
        <f t="shared" si="319"/>
        <v/>
      </c>
      <c r="AE336" t="str">
        <f t="shared" si="320"/>
        <v/>
      </c>
      <c r="AF336" t="str">
        <f t="shared" si="321"/>
        <v/>
      </c>
      <c r="AG336" t="str">
        <f t="shared" si="322"/>
        <v/>
      </c>
      <c r="AH336" t="str">
        <f t="shared" si="323"/>
        <v>9261</v>
      </c>
      <c r="AI336" t="str">
        <f t="shared" si="324"/>
        <v>9261</v>
      </c>
      <c r="AJ336" t="str">
        <f t="shared" si="325"/>
        <v/>
      </c>
      <c r="AK336" t="str">
        <f t="shared" si="326"/>
        <v/>
      </c>
      <c r="AL336" t="str">
        <f t="shared" si="327"/>
        <v/>
      </c>
      <c r="AM336" t="str">
        <f t="shared" si="328"/>
        <v/>
      </c>
      <c r="AN336" t="str">
        <f t="shared" si="329"/>
        <v/>
      </c>
      <c r="AO336" t="str">
        <f t="shared" si="330"/>
        <v/>
      </c>
      <c r="AP336" t="str">
        <f t="shared" si="331"/>
        <v/>
      </c>
      <c r="AQ336" t="str">
        <f t="shared" si="332"/>
        <v/>
      </c>
      <c r="AR336" t="str">
        <f t="shared" si="333"/>
        <v/>
      </c>
      <c r="AS336" t="str">
        <f t="shared" si="334"/>
        <v/>
      </c>
      <c r="AT336" t="str">
        <f t="shared" si="335"/>
        <v/>
      </c>
      <c r="AU336" t="str">
        <f t="shared" si="336"/>
        <v/>
      </c>
      <c r="AV336" t="str">
        <f t="shared" si="337"/>
        <v/>
      </c>
      <c r="AW336" t="str">
        <f t="shared" si="338"/>
        <v/>
      </c>
      <c r="AX336" t="str">
        <f t="shared" si="339"/>
        <v/>
      </c>
      <c r="AY336" t="str">
        <f t="shared" si="340"/>
        <v/>
      </c>
      <c r="AZ336" t="str">
        <f t="shared" si="341"/>
        <v/>
      </c>
      <c r="BA336" t="str">
        <f t="shared" si="342"/>
        <v/>
      </c>
      <c r="BB336" t="str">
        <f t="shared" si="343"/>
        <v/>
      </c>
      <c r="BC336" t="str">
        <f t="shared" si="344"/>
        <v/>
      </c>
      <c r="BD336" t="str">
        <f t="shared" si="345"/>
        <v/>
      </c>
      <c r="BE336" t="str">
        <f t="shared" si="346"/>
        <v>Számvitel I. (216, web)</v>
      </c>
      <c r="BF336" s="2">
        <v>926</v>
      </c>
      <c r="BG336" s="2">
        <v>1</v>
      </c>
      <c r="BH336" s="18">
        <f>VLOOKUP(BF336,segéd!$F$9:$G$41,2,FALSE)</f>
        <v>46291</v>
      </c>
      <c r="BI336" s="2" t="str">
        <f>VLOOKUP(BG336,segéd!$F$1:$G$7,2,FALSE)</f>
        <v>8.00-9.30</v>
      </c>
      <c r="BJ336" t="s">
        <v>92</v>
      </c>
      <c r="BK336" s="20" t="s">
        <v>220</v>
      </c>
      <c r="BL336" t="s">
        <v>191</v>
      </c>
      <c r="BM336" s="2"/>
      <c r="BN336" s="2">
        <v>216</v>
      </c>
      <c r="BO336" s="2" t="s">
        <v>117</v>
      </c>
      <c r="BP336" s="33" t="s">
        <v>652</v>
      </c>
      <c r="BQ336" s="2">
        <f t="shared" si="347"/>
        <v>35</v>
      </c>
      <c r="BR336" s="2" t="str">
        <f>IF(BM336="","",IFERROR(VLOOKUP(BJ336,segéd!T:U,2,FALSE),"x"))</f>
        <v/>
      </c>
      <c r="BS336" s="2">
        <f>IF(BN336="","",IFERROR(VLOOKUP(BJ336,segéd!O:P,2,FALSE),"x"))</f>
        <v>35</v>
      </c>
      <c r="BT336" s="2"/>
      <c r="BU336" s="2"/>
      <c r="BV336" s="2"/>
      <c r="BX336" s="2"/>
      <c r="CQ336" s="2"/>
      <c r="CR336" s="2"/>
      <c r="CT336" s="2">
        <v>31</v>
      </c>
      <c r="CU336" s="2">
        <v>25</v>
      </c>
    </row>
    <row r="337" spans="1:114" ht="15" customHeight="1" x14ac:dyDescent="0.3">
      <c r="A337" t="str">
        <f t="shared" si="290"/>
        <v>2069261</v>
      </c>
      <c r="B337" t="str">
        <f t="shared" si="291"/>
        <v>Turizmus menedzsment - Wirth Gábor (web) 5</v>
      </c>
      <c r="C337" t="str">
        <f t="shared" si="292"/>
        <v>9261</v>
      </c>
      <c r="D337" t="str">
        <f t="shared" si="293"/>
        <v xml:space="preserve">Turizmus menedzsment - Wirth Gábor (web) </v>
      </c>
      <c r="E337" t="str">
        <f t="shared" si="294"/>
        <v>Wirth Gábor9261</v>
      </c>
      <c r="F337" t="str">
        <f t="shared" si="295"/>
        <v>Turizmus menedzsment (Bp. 206, web)</v>
      </c>
      <c r="G337" t="str">
        <f t="shared" si="296"/>
        <v/>
      </c>
      <c r="H337" t="str">
        <f t="shared" si="297"/>
        <v/>
      </c>
      <c r="I337" t="str">
        <f t="shared" si="298"/>
        <v/>
      </c>
      <c r="J337" t="str">
        <f t="shared" si="299"/>
        <v/>
      </c>
      <c r="K337" t="str">
        <f t="shared" si="300"/>
        <v/>
      </c>
      <c r="L337" t="str">
        <f t="shared" si="301"/>
        <v/>
      </c>
      <c r="M337" t="str">
        <f t="shared" si="302"/>
        <v/>
      </c>
      <c r="N337" t="str">
        <f t="shared" si="303"/>
        <v/>
      </c>
      <c r="O337" t="str">
        <f t="shared" si="304"/>
        <v/>
      </c>
      <c r="P337" t="str">
        <f t="shared" si="305"/>
        <v/>
      </c>
      <c r="Q337" t="str">
        <f t="shared" si="306"/>
        <v/>
      </c>
      <c r="R337" t="str">
        <f t="shared" si="307"/>
        <v/>
      </c>
      <c r="S337" t="str">
        <f t="shared" si="308"/>
        <v/>
      </c>
      <c r="T337" t="str">
        <f t="shared" si="309"/>
        <v/>
      </c>
      <c r="U337" t="str">
        <f t="shared" si="310"/>
        <v/>
      </c>
      <c r="V337" t="str">
        <f t="shared" si="311"/>
        <v/>
      </c>
      <c r="W337" t="str">
        <f t="shared" si="312"/>
        <v/>
      </c>
      <c r="X337" t="str">
        <f t="shared" si="313"/>
        <v/>
      </c>
      <c r="Y337" t="str">
        <f t="shared" si="314"/>
        <v/>
      </c>
      <c r="Z337" t="str">
        <f t="shared" si="315"/>
        <v>9261</v>
      </c>
      <c r="AA337" t="str">
        <f t="shared" si="316"/>
        <v>Turizmus menedzsment (206, web)</v>
      </c>
      <c r="AB337" t="str">
        <f t="shared" si="317"/>
        <v/>
      </c>
      <c r="AC337" t="str">
        <f t="shared" si="318"/>
        <v/>
      </c>
      <c r="AD337" t="str">
        <f t="shared" si="319"/>
        <v/>
      </c>
      <c r="AE337" t="str">
        <f t="shared" si="320"/>
        <v/>
      </c>
      <c r="AF337" t="str">
        <f t="shared" si="321"/>
        <v/>
      </c>
      <c r="AG337" t="str">
        <f t="shared" si="322"/>
        <v/>
      </c>
      <c r="AH337" t="str">
        <f t="shared" si="323"/>
        <v/>
      </c>
      <c r="AI337" t="str">
        <f t="shared" si="324"/>
        <v/>
      </c>
      <c r="AJ337" t="str">
        <f t="shared" si="325"/>
        <v/>
      </c>
      <c r="AK337" t="str">
        <f t="shared" si="326"/>
        <v/>
      </c>
      <c r="AL337" t="str">
        <f t="shared" si="327"/>
        <v/>
      </c>
      <c r="AM337" t="str">
        <f t="shared" si="328"/>
        <v/>
      </c>
      <c r="AN337" t="str">
        <f t="shared" si="329"/>
        <v/>
      </c>
      <c r="AO337" t="str">
        <f t="shared" si="330"/>
        <v/>
      </c>
      <c r="AP337" t="str">
        <f t="shared" si="331"/>
        <v/>
      </c>
      <c r="AQ337" t="str">
        <f t="shared" si="332"/>
        <v/>
      </c>
      <c r="AR337" t="str">
        <f t="shared" si="333"/>
        <v/>
      </c>
      <c r="AS337" t="str">
        <f t="shared" si="334"/>
        <v/>
      </c>
      <c r="AT337" t="str">
        <f t="shared" si="335"/>
        <v/>
      </c>
      <c r="AU337" t="str">
        <f t="shared" si="336"/>
        <v/>
      </c>
      <c r="AV337" t="str">
        <f t="shared" si="337"/>
        <v/>
      </c>
      <c r="AW337" t="str">
        <f t="shared" si="338"/>
        <v/>
      </c>
      <c r="AX337" t="str">
        <f t="shared" si="339"/>
        <v/>
      </c>
      <c r="AY337" t="str">
        <f t="shared" si="340"/>
        <v/>
      </c>
      <c r="AZ337" t="str">
        <f t="shared" si="341"/>
        <v/>
      </c>
      <c r="BA337" t="str">
        <f t="shared" si="342"/>
        <v/>
      </c>
      <c r="BB337" t="str">
        <f t="shared" si="343"/>
        <v/>
      </c>
      <c r="BC337" t="str">
        <f t="shared" si="344"/>
        <v/>
      </c>
      <c r="BD337" t="str">
        <f t="shared" si="345"/>
        <v/>
      </c>
      <c r="BE337" t="str">
        <f t="shared" si="346"/>
        <v>Turizmus menedzsment (, web)</v>
      </c>
      <c r="BF337" s="2">
        <v>926</v>
      </c>
      <c r="BG337" s="2">
        <v>1</v>
      </c>
      <c r="BH337" s="18">
        <f>VLOOKUP(BF337,segéd!$F$9:$G$41,2,FALSE)</f>
        <v>46291</v>
      </c>
      <c r="BI337" s="2" t="str">
        <f>VLOOKUP(BG337,segéd!$F$1:$G$7,2,FALSE)</f>
        <v>8.00-9.30</v>
      </c>
      <c r="BJ337" t="s">
        <v>518</v>
      </c>
      <c r="BK337" s="20" t="s">
        <v>143</v>
      </c>
      <c r="BL337" t="s">
        <v>194</v>
      </c>
      <c r="BM337" s="2">
        <v>206</v>
      </c>
      <c r="BO337" s="2" t="s">
        <v>117</v>
      </c>
      <c r="BP337" s="33" t="s">
        <v>684</v>
      </c>
      <c r="BQ337" s="2">
        <f t="shared" si="347"/>
        <v>5</v>
      </c>
      <c r="BR337" s="2">
        <f>IF(BM337="","",IFERROR(VLOOKUP(BJ337,segéd!T:U,2,FALSE),"x"))</f>
        <v>5</v>
      </c>
      <c r="BS337" s="2" t="str">
        <f>IF(BN337="","",IFERROR(VLOOKUP(BJ337,segéd!O:P,2,FALSE),"x"))</f>
        <v/>
      </c>
      <c r="BU337" s="2"/>
      <c r="BV337" s="2"/>
      <c r="BX337" s="2"/>
      <c r="CM337" s="2">
        <v>6</v>
      </c>
    </row>
    <row r="338" spans="1:114" ht="15" customHeight="1" x14ac:dyDescent="0.3">
      <c r="A338" t="str">
        <f t="shared" si="290"/>
        <v>2089262</v>
      </c>
      <c r="B338" t="str">
        <f t="shared" si="291"/>
        <v>Angol gazdasági szaknyelv I., 1. csoport - Steiner Imre 21</v>
      </c>
      <c r="C338" t="str">
        <f t="shared" si="292"/>
        <v>9262</v>
      </c>
      <c r="D338" t="str">
        <f t="shared" si="293"/>
        <v xml:space="preserve">Angol gazdasági szaknyelv I., 1. csoport - Steiner Imre </v>
      </c>
      <c r="E338" t="str">
        <f t="shared" si="294"/>
        <v>Steiner Imre9262</v>
      </c>
      <c r="F338" t="str">
        <f t="shared" si="295"/>
        <v>Angol gazdasági szaknyelv I., 1. csoport (Bp. 208)</v>
      </c>
      <c r="G338" t="str">
        <f t="shared" si="296"/>
        <v>9262</v>
      </c>
      <c r="H338" t="str">
        <f t="shared" si="297"/>
        <v>9262</v>
      </c>
      <c r="I338" t="str">
        <f t="shared" si="298"/>
        <v/>
      </c>
      <c r="J338" t="str">
        <f t="shared" si="299"/>
        <v/>
      </c>
      <c r="K338" t="str">
        <f t="shared" si="300"/>
        <v/>
      </c>
      <c r="L338" t="str">
        <f t="shared" si="301"/>
        <v/>
      </c>
      <c r="M338" t="str">
        <f t="shared" si="302"/>
        <v/>
      </c>
      <c r="N338" t="str">
        <f t="shared" si="303"/>
        <v/>
      </c>
      <c r="O338" t="str">
        <f t="shared" si="304"/>
        <v/>
      </c>
      <c r="P338" t="str">
        <f t="shared" si="305"/>
        <v/>
      </c>
      <c r="Q338" t="str">
        <f t="shared" si="306"/>
        <v/>
      </c>
      <c r="R338" t="str">
        <f t="shared" si="307"/>
        <v/>
      </c>
      <c r="S338" t="str">
        <f t="shared" si="308"/>
        <v/>
      </c>
      <c r="T338" t="str">
        <f t="shared" si="309"/>
        <v/>
      </c>
      <c r="U338" t="str">
        <f t="shared" si="310"/>
        <v/>
      </c>
      <c r="V338" t="str">
        <f t="shared" si="311"/>
        <v/>
      </c>
      <c r="W338" t="str">
        <f t="shared" si="312"/>
        <v/>
      </c>
      <c r="X338" t="str">
        <f t="shared" si="313"/>
        <v/>
      </c>
      <c r="Y338" t="str">
        <f t="shared" si="314"/>
        <v/>
      </c>
      <c r="Z338" t="str">
        <f t="shared" si="315"/>
        <v/>
      </c>
      <c r="AA338" t="str">
        <f t="shared" si="316"/>
        <v>Angol gazdasági szaknyelv I., 1. csoport (208)</v>
      </c>
      <c r="AB338" t="str">
        <f t="shared" si="317"/>
        <v/>
      </c>
      <c r="AC338" t="str">
        <f t="shared" si="318"/>
        <v/>
      </c>
      <c r="AD338" t="str">
        <f t="shared" si="319"/>
        <v/>
      </c>
      <c r="AE338" t="str">
        <f t="shared" si="320"/>
        <v/>
      </c>
      <c r="AF338" t="str">
        <f t="shared" si="321"/>
        <v/>
      </c>
      <c r="AG338" t="str">
        <f t="shared" si="322"/>
        <v/>
      </c>
      <c r="AH338" t="str">
        <f t="shared" si="323"/>
        <v/>
      </c>
      <c r="AI338" t="str">
        <f t="shared" si="324"/>
        <v/>
      </c>
      <c r="AJ338" t="str">
        <f t="shared" si="325"/>
        <v/>
      </c>
      <c r="AK338" t="str">
        <f t="shared" si="326"/>
        <v/>
      </c>
      <c r="AL338" t="str">
        <f t="shared" si="327"/>
        <v/>
      </c>
      <c r="AM338" t="str">
        <f t="shared" si="328"/>
        <v/>
      </c>
      <c r="AN338" t="str">
        <f t="shared" si="329"/>
        <v/>
      </c>
      <c r="AO338" t="str">
        <f t="shared" si="330"/>
        <v/>
      </c>
      <c r="AP338" t="str">
        <f t="shared" si="331"/>
        <v/>
      </c>
      <c r="AQ338" t="str">
        <f t="shared" si="332"/>
        <v/>
      </c>
      <c r="AR338" t="str">
        <f t="shared" si="333"/>
        <v/>
      </c>
      <c r="AS338" t="str">
        <f t="shared" si="334"/>
        <v/>
      </c>
      <c r="AT338" t="str">
        <f t="shared" si="335"/>
        <v/>
      </c>
      <c r="AU338" t="str">
        <f t="shared" si="336"/>
        <v/>
      </c>
      <c r="AV338" t="str">
        <f t="shared" si="337"/>
        <v/>
      </c>
      <c r="AW338" t="str">
        <f t="shared" si="338"/>
        <v/>
      </c>
      <c r="AX338" t="str">
        <f t="shared" si="339"/>
        <v/>
      </c>
      <c r="AY338" t="str">
        <f t="shared" si="340"/>
        <v/>
      </c>
      <c r="AZ338" t="str">
        <f t="shared" si="341"/>
        <v/>
      </c>
      <c r="BA338" t="str">
        <f t="shared" si="342"/>
        <v/>
      </c>
      <c r="BB338" t="str">
        <f t="shared" si="343"/>
        <v/>
      </c>
      <c r="BC338" t="str">
        <f t="shared" si="344"/>
        <v/>
      </c>
      <c r="BD338" t="str">
        <f t="shared" si="345"/>
        <v/>
      </c>
      <c r="BE338" t="str">
        <f t="shared" si="346"/>
        <v>Angol gazdasági szaknyelv I., 1. csoport ()</v>
      </c>
      <c r="BF338" s="2">
        <v>926</v>
      </c>
      <c r="BG338" s="2">
        <v>2</v>
      </c>
      <c r="BH338" s="18">
        <f>VLOOKUP(BF338,segéd!$F$9:$G$41,2,FALSE)</f>
        <v>46291</v>
      </c>
      <c r="BI338" s="2" t="str">
        <f>VLOOKUP(BG338,segéd!$F$1:$G$7,2,FALSE)</f>
        <v>9.45-11.15</v>
      </c>
      <c r="BJ338" t="s">
        <v>269</v>
      </c>
      <c r="BK338" s="20" t="s">
        <v>549</v>
      </c>
      <c r="BL338" t="s">
        <v>194</v>
      </c>
      <c r="BM338" s="2">
        <v>208</v>
      </c>
      <c r="BO338" s="2"/>
      <c r="BP338" s="33"/>
      <c r="BQ338" s="2">
        <f t="shared" si="347"/>
        <v>21</v>
      </c>
      <c r="BR338" s="2">
        <f>IF(BM338="","",IFERROR(VLOOKUP(BJ338,segéd!T:U,2,FALSE),"x"))</f>
        <v>21</v>
      </c>
      <c r="BS338" s="2" t="str">
        <f>IF(BN338="","",IFERROR(VLOOKUP(BJ338,segéd!O:P,2,FALSE),"x"))</f>
        <v/>
      </c>
      <c r="BT338" s="2">
        <v>27</v>
      </c>
      <c r="BU338" s="2">
        <v>7</v>
      </c>
      <c r="BV338" s="2"/>
      <c r="BX338" s="2"/>
      <c r="CQ338" s="2"/>
      <c r="CR338" s="2"/>
    </row>
    <row r="339" spans="1:114" ht="15" customHeight="1" x14ac:dyDescent="0.3">
      <c r="A339" t="str">
        <f t="shared" si="290"/>
        <v>2059262</v>
      </c>
      <c r="B339" t="str">
        <f t="shared" si="291"/>
        <v>Idegenvezetés - Keszthelyi Csaba (web) 31</v>
      </c>
      <c r="C339" t="str">
        <f t="shared" si="292"/>
        <v>9262</v>
      </c>
      <c r="D339" t="str">
        <f t="shared" si="293"/>
        <v xml:space="preserve">Idegenvezetés - Keszthelyi Csaba (web) </v>
      </c>
      <c r="E339" t="str">
        <f t="shared" si="294"/>
        <v>Keszthelyi Csaba9262</v>
      </c>
      <c r="F339" t="str">
        <f t="shared" si="295"/>
        <v>Idegenvezetés (Bp. 205, web)</v>
      </c>
      <c r="G339" t="str">
        <f t="shared" si="296"/>
        <v/>
      </c>
      <c r="H339" t="str">
        <f t="shared" si="297"/>
        <v/>
      </c>
      <c r="I339" t="str">
        <f t="shared" si="298"/>
        <v/>
      </c>
      <c r="J339" t="str">
        <f t="shared" si="299"/>
        <v/>
      </c>
      <c r="K339" t="str">
        <f t="shared" si="300"/>
        <v/>
      </c>
      <c r="L339" t="str">
        <f t="shared" si="301"/>
        <v/>
      </c>
      <c r="M339" t="str">
        <f t="shared" si="302"/>
        <v/>
      </c>
      <c r="N339" t="str">
        <f t="shared" si="303"/>
        <v/>
      </c>
      <c r="O339" t="str">
        <f t="shared" si="304"/>
        <v/>
      </c>
      <c r="P339" t="str">
        <f t="shared" si="305"/>
        <v/>
      </c>
      <c r="Q339" t="str">
        <f t="shared" si="306"/>
        <v/>
      </c>
      <c r="R339" t="str">
        <f t="shared" si="307"/>
        <v/>
      </c>
      <c r="S339" t="str">
        <f t="shared" si="308"/>
        <v/>
      </c>
      <c r="T339" t="str">
        <f t="shared" si="309"/>
        <v/>
      </c>
      <c r="U339" t="str">
        <f t="shared" si="310"/>
        <v/>
      </c>
      <c r="V339" t="str">
        <f t="shared" si="311"/>
        <v/>
      </c>
      <c r="W339" t="str">
        <f t="shared" si="312"/>
        <v/>
      </c>
      <c r="X339" t="str">
        <f t="shared" si="313"/>
        <v/>
      </c>
      <c r="Y339" t="str">
        <f t="shared" si="314"/>
        <v/>
      </c>
      <c r="Z339" t="str">
        <f t="shared" si="315"/>
        <v>9262</v>
      </c>
      <c r="AA339" t="str">
        <f t="shared" si="316"/>
        <v>Idegenvezetés (205, web)</v>
      </c>
      <c r="AB339" t="str">
        <f t="shared" si="317"/>
        <v/>
      </c>
      <c r="AC339" t="str">
        <f t="shared" si="318"/>
        <v/>
      </c>
      <c r="AD339" t="str">
        <f t="shared" si="319"/>
        <v/>
      </c>
      <c r="AE339" t="str">
        <f t="shared" si="320"/>
        <v/>
      </c>
      <c r="AF339" t="str">
        <f t="shared" si="321"/>
        <v/>
      </c>
      <c r="AG339" t="str">
        <f t="shared" si="322"/>
        <v/>
      </c>
      <c r="AH339" t="str">
        <f t="shared" si="323"/>
        <v/>
      </c>
      <c r="AI339" t="str">
        <f t="shared" si="324"/>
        <v/>
      </c>
      <c r="AJ339" t="str">
        <f t="shared" si="325"/>
        <v/>
      </c>
      <c r="AK339" t="str">
        <f t="shared" si="326"/>
        <v/>
      </c>
      <c r="AL339" t="str">
        <f t="shared" si="327"/>
        <v/>
      </c>
      <c r="AM339" t="str">
        <f t="shared" si="328"/>
        <v/>
      </c>
      <c r="AN339" t="str">
        <f t="shared" si="329"/>
        <v/>
      </c>
      <c r="AO339" t="str">
        <f t="shared" si="330"/>
        <v/>
      </c>
      <c r="AP339" t="str">
        <f t="shared" si="331"/>
        <v/>
      </c>
      <c r="AQ339" t="str">
        <f t="shared" si="332"/>
        <v/>
      </c>
      <c r="AR339" t="str">
        <f t="shared" si="333"/>
        <v/>
      </c>
      <c r="AS339" t="str">
        <f t="shared" si="334"/>
        <v/>
      </c>
      <c r="AT339" t="str">
        <f t="shared" si="335"/>
        <v/>
      </c>
      <c r="AU339" t="str">
        <f t="shared" si="336"/>
        <v/>
      </c>
      <c r="AV339" t="str">
        <f t="shared" si="337"/>
        <v/>
      </c>
      <c r="AW339" t="str">
        <f t="shared" si="338"/>
        <v/>
      </c>
      <c r="AX339" t="str">
        <f t="shared" si="339"/>
        <v/>
      </c>
      <c r="AY339" t="str">
        <f t="shared" si="340"/>
        <v/>
      </c>
      <c r="AZ339" t="str">
        <f t="shared" si="341"/>
        <v/>
      </c>
      <c r="BA339" t="str">
        <f t="shared" si="342"/>
        <v/>
      </c>
      <c r="BB339" t="str">
        <f t="shared" si="343"/>
        <v/>
      </c>
      <c r="BC339" t="str">
        <f t="shared" si="344"/>
        <v/>
      </c>
      <c r="BD339" t="str">
        <f t="shared" si="345"/>
        <v/>
      </c>
      <c r="BE339" t="str">
        <f t="shared" si="346"/>
        <v>Idegenvezetés (, web)</v>
      </c>
      <c r="BF339" s="2">
        <v>926</v>
      </c>
      <c r="BG339" s="2">
        <v>2</v>
      </c>
      <c r="BH339" s="18">
        <f>VLOOKUP(BF339,segéd!$F$9:$G$41,2,FALSE)</f>
        <v>46291</v>
      </c>
      <c r="BI339" s="2" t="str">
        <f>VLOOKUP(BG339,segéd!$F$1:$G$7,2,FALSE)</f>
        <v>9.45-11.15</v>
      </c>
      <c r="BJ339" t="s">
        <v>745</v>
      </c>
      <c r="BK339" s="20" t="s">
        <v>38</v>
      </c>
      <c r="BL339" t="s">
        <v>194</v>
      </c>
      <c r="BM339" s="2">
        <v>205</v>
      </c>
      <c r="BO339" s="19" t="s">
        <v>117</v>
      </c>
      <c r="BP339" s="28" t="s">
        <v>746</v>
      </c>
      <c r="BQ339" s="2">
        <f t="shared" si="347"/>
        <v>31</v>
      </c>
      <c r="BR339" s="2">
        <f>IF(BM339="","",IFERROR(VLOOKUP(BJ339,segéd!T:U,2,FALSE),"x"))</f>
        <v>31</v>
      </c>
      <c r="BS339" s="2" t="str">
        <f>IF(BN339="","",IFERROR(VLOOKUP(BJ339,segéd!O:P,2,FALSE),"x"))</f>
        <v/>
      </c>
      <c r="CM339" s="2">
        <v>1</v>
      </c>
    </row>
    <row r="340" spans="1:114" ht="15" customHeight="1" x14ac:dyDescent="0.3">
      <c r="A340" t="str">
        <f t="shared" si="290"/>
        <v>2079262</v>
      </c>
      <c r="B340" t="str">
        <f t="shared" si="291"/>
        <v>Informatika, 2. csoport - Dobos Ádám (gépterem, web) 12</v>
      </c>
      <c r="C340" t="str">
        <f t="shared" si="292"/>
        <v>9262</v>
      </c>
      <c r="D340" t="str">
        <f t="shared" si="293"/>
        <v xml:space="preserve">Informatika, 2. csoport - Dobos Ádám (gépterem, web) </v>
      </c>
      <c r="E340" t="str">
        <f t="shared" si="294"/>
        <v>Dobos Ádám9262</v>
      </c>
      <c r="F340" t="str">
        <f t="shared" si="295"/>
        <v>Informatika, 2. csoport (Bp. 207, gépterem, web)</v>
      </c>
      <c r="G340" t="str">
        <f t="shared" si="296"/>
        <v>9262</v>
      </c>
      <c r="H340" t="str">
        <f t="shared" si="297"/>
        <v>9262</v>
      </c>
      <c r="I340" t="str">
        <f t="shared" si="298"/>
        <v>9262</v>
      </c>
      <c r="J340" t="str">
        <f t="shared" si="299"/>
        <v/>
      </c>
      <c r="K340" t="str">
        <f t="shared" si="300"/>
        <v/>
      </c>
      <c r="L340" t="str">
        <f t="shared" si="301"/>
        <v/>
      </c>
      <c r="M340" t="str">
        <f t="shared" si="302"/>
        <v/>
      </c>
      <c r="N340" t="str">
        <f t="shared" si="303"/>
        <v/>
      </c>
      <c r="O340" t="str">
        <f t="shared" si="304"/>
        <v/>
      </c>
      <c r="P340" t="str">
        <f t="shared" si="305"/>
        <v/>
      </c>
      <c r="Q340" t="str">
        <f t="shared" si="306"/>
        <v/>
      </c>
      <c r="R340" t="str">
        <f t="shared" si="307"/>
        <v/>
      </c>
      <c r="S340" t="str">
        <f t="shared" si="308"/>
        <v/>
      </c>
      <c r="T340" t="str">
        <f t="shared" si="309"/>
        <v/>
      </c>
      <c r="U340" t="str">
        <f t="shared" si="310"/>
        <v/>
      </c>
      <c r="V340" t="str">
        <f t="shared" si="311"/>
        <v/>
      </c>
      <c r="W340" t="str">
        <f t="shared" si="312"/>
        <v/>
      </c>
      <c r="X340" t="str">
        <f t="shared" si="313"/>
        <v/>
      </c>
      <c r="Y340" t="str">
        <f t="shared" si="314"/>
        <v/>
      </c>
      <c r="Z340" t="str">
        <f t="shared" si="315"/>
        <v/>
      </c>
      <c r="AA340" t="str">
        <f t="shared" si="316"/>
        <v>Informatika, 2. csoport (207, gépterem, web)</v>
      </c>
      <c r="AB340" t="str">
        <f t="shared" si="317"/>
        <v/>
      </c>
      <c r="AC340" t="str">
        <f t="shared" si="318"/>
        <v/>
      </c>
      <c r="AD340" t="str">
        <f t="shared" si="319"/>
        <v/>
      </c>
      <c r="AE340" t="str">
        <f t="shared" si="320"/>
        <v/>
      </c>
      <c r="AF340" t="str">
        <f t="shared" si="321"/>
        <v/>
      </c>
      <c r="AG340" t="str">
        <f t="shared" si="322"/>
        <v/>
      </c>
      <c r="AH340" t="str">
        <f t="shared" si="323"/>
        <v/>
      </c>
      <c r="AI340" t="str">
        <f t="shared" si="324"/>
        <v/>
      </c>
      <c r="AJ340" t="str">
        <f t="shared" si="325"/>
        <v/>
      </c>
      <c r="AK340" t="str">
        <f t="shared" si="326"/>
        <v/>
      </c>
      <c r="AL340" t="str">
        <f t="shared" si="327"/>
        <v/>
      </c>
      <c r="AM340" t="str">
        <f t="shared" si="328"/>
        <v/>
      </c>
      <c r="AN340" t="str">
        <f t="shared" si="329"/>
        <v/>
      </c>
      <c r="AO340" t="str">
        <f t="shared" si="330"/>
        <v/>
      </c>
      <c r="AP340" t="str">
        <f t="shared" si="331"/>
        <v/>
      </c>
      <c r="AQ340" t="str">
        <f t="shared" si="332"/>
        <v/>
      </c>
      <c r="AR340" t="str">
        <f t="shared" si="333"/>
        <v/>
      </c>
      <c r="AS340" t="str">
        <f t="shared" si="334"/>
        <v/>
      </c>
      <c r="AT340" t="str">
        <f t="shared" si="335"/>
        <v/>
      </c>
      <c r="AU340" t="str">
        <f t="shared" si="336"/>
        <v/>
      </c>
      <c r="AV340" t="str">
        <f t="shared" si="337"/>
        <v/>
      </c>
      <c r="AW340" t="str">
        <f t="shared" si="338"/>
        <v/>
      </c>
      <c r="AX340" t="str">
        <f t="shared" si="339"/>
        <v/>
      </c>
      <c r="AY340" t="str">
        <f t="shared" si="340"/>
        <v/>
      </c>
      <c r="AZ340" t="str">
        <f t="shared" si="341"/>
        <v/>
      </c>
      <c r="BA340" t="str">
        <f t="shared" si="342"/>
        <v/>
      </c>
      <c r="BB340" t="str">
        <f t="shared" si="343"/>
        <v/>
      </c>
      <c r="BC340" t="str">
        <f t="shared" si="344"/>
        <v/>
      </c>
      <c r="BD340" t="str">
        <f t="shared" si="345"/>
        <v/>
      </c>
      <c r="BE340" t="str">
        <f t="shared" si="346"/>
        <v>Informatika, 2. csoport (, gépterem, web)</v>
      </c>
      <c r="BF340" s="2">
        <v>926</v>
      </c>
      <c r="BG340" s="2">
        <v>2</v>
      </c>
      <c r="BH340" s="18">
        <f>VLOOKUP(BF340,segéd!$F$9:$G$41,2,FALSE)</f>
        <v>46291</v>
      </c>
      <c r="BI340" s="2" t="str">
        <f>VLOOKUP(BG340,segéd!$F$1:$G$7,2,FALSE)</f>
        <v>9.45-11.15</v>
      </c>
      <c r="BJ340" t="s">
        <v>268</v>
      </c>
      <c r="BK340" s="20" t="s">
        <v>276</v>
      </c>
      <c r="BL340" t="s">
        <v>425</v>
      </c>
      <c r="BM340" s="2">
        <v>207</v>
      </c>
      <c r="BO340" s="2" t="s">
        <v>216</v>
      </c>
      <c r="BP340" s="33" t="s">
        <v>679</v>
      </c>
      <c r="BQ340" s="2">
        <f t="shared" si="347"/>
        <v>12</v>
      </c>
      <c r="BR340" s="2">
        <f>IF(BM340="","",IFERROR(VLOOKUP(BJ340,segéd!T:U,2,FALSE),"x"))</f>
        <v>12</v>
      </c>
      <c r="BS340" s="2" t="str">
        <f>IF(BN340="","",IFERROR(VLOOKUP(BJ340,segéd!O:P,2,FALSE),"x"))</f>
        <v/>
      </c>
      <c r="BT340" s="2">
        <v>29</v>
      </c>
      <c r="BU340" s="2">
        <v>9</v>
      </c>
      <c r="BV340" s="2">
        <v>9</v>
      </c>
      <c r="BX340" s="2"/>
      <c r="CQ340" s="2"/>
      <c r="CR340" s="2"/>
    </row>
    <row r="341" spans="1:114" ht="15" customHeight="1" x14ac:dyDescent="0.3">
      <c r="A341" t="str">
        <f t="shared" si="290"/>
        <v>2029262</v>
      </c>
      <c r="B341" t="str">
        <f t="shared" si="291"/>
        <v>Innovációs technológiák - Peredy Zoltán (web) 15</v>
      </c>
      <c r="C341" t="str">
        <f t="shared" si="292"/>
        <v>9262</v>
      </c>
      <c r="D341" t="str">
        <f t="shared" si="293"/>
        <v xml:space="preserve">Innovációs technológiák - Peredy Zoltán (web) </v>
      </c>
      <c r="E341" t="str">
        <f t="shared" si="294"/>
        <v>Peredy Zoltán9262</v>
      </c>
      <c r="F341" t="str">
        <f t="shared" si="295"/>
        <v>Innovációs technológiák (Bp. 202, web)</v>
      </c>
      <c r="G341" t="str">
        <f t="shared" si="296"/>
        <v/>
      </c>
      <c r="H341" t="str">
        <f t="shared" si="297"/>
        <v/>
      </c>
      <c r="I341" t="str">
        <f t="shared" si="298"/>
        <v/>
      </c>
      <c r="J341" t="str">
        <f t="shared" si="299"/>
        <v/>
      </c>
      <c r="K341" t="str">
        <f t="shared" si="300"/>
        <v/>
      </c>
      <c r="L341" t="str">
        <f t="shared" si="301"/>
        <v>9262</v>
      </c>
      <c r="M341" t="str">
        <f t="shared" si="302"/>
        <v/>
      </c>
      <c r="N341" t="str">
        <f t="shared" si="303"/>
        <v/>
      </c>
      <c r="O341" t="str">
        <f t="shared" si="304"/>
        <v/>
      </c>
      <c r="P341" t="str">
        <f t="shared" si="305"/>
        <v/>
      </c>
      <c r="Q341" t="str">
        <f t="shared" si="306"/>
        <v/>
      </c>
      <c r="R341" t="str">
        <f t="shared" si="307"/>
        <v/>
      </c>
      <c r="S341" t="str">
        <f t="shared" si="308"/>
        <v/>
      </c>
      <c r="T341" t="str">
        <f t="shared" si="309"/>
        <v/>
      </c>
      <c r="U341" t="str">
        <f t="shared" si="310"/>
        <v/>
      </c>
      <c r="V341" t="str">
        <f t="shared" si="311"/>
        <v/>
      </c>
      <c r="W341" t="str">
        <f t="shared" si="312"/>
        <v/>
      </c>
      <c r="X341" t="str">
        <f t="shared" si="313"/>
        <v/>
      </c>
      <c r="Y341" t="str">
        <f t="shared" si="314"/>
        <v/>
      </c>
      <c r="Z341" t="str">
        <f t="shared" si="315"/>
        <v/>
      </c>
      <c r="AA341" t="str">
        <f t="shared" si="316"/>
        <v>Innovációs technológiák (202, web)</v>
      </c>
      <c r="AB341" t="str">
        <f t="shared" si="317"/>
        <v/>
      </c>
      <c r="AC341" t="str">
        <f t="shared" si="318"/>
        <v/>
      </c>
      <c r="AD341" t="str">
        <f t="shared" si="319"/>
        <v/>
      </c>
      <c r="AE341" t="str">
        <f t="shared" si="320"/>
        <v/>
      </c>
      <c r="AF341" t="str">
        <f t="shared" si="321"/>
        <v/>
      </c>
      <c r="AG341" t="str">
        <f t="shared" si="322"/>
        <v/>
      </c>
      <c r="AH341" t="str">
        <f t="shared" si="323"/>
        <v/>
      </c>
      <c r="AI341" t="str">
        <f t="shared" si="324"/>
        <v/>
      </c>
      <c r="AJ341" t="str">
        <f t="shared" si="325"/>
        <v/>
      </c>
      <c r="AK341" t="str">
        <f t="shared" si="326"/>
        <v/>
      </c>
      <c r="AL341" t="str">
        <f t="shared" si="327"/>
        <v/>
      </c>
      <c r="AM341" t="str">
        <f t="shared" si="328"/>
        <v/>
      </c>
      <c r="AN341" t="str">
        <f t="shared" si="329"/>
        <v/>
      </c>
      <c r="AO341" t="str">
        <f t="shared" si="330"/>
        <v/>
      </c>
      <c r="AP341" t="str">
        <f t="shared" si="331"/>
        <v/>
      </c>
      <c r="AQ341" t="str">
        <f t="shared" si="332"/>
        <v/>
      </c>
      <c r="AR341" t="str">
        <f t="shared" si="333"/>
        <v/>
      </c>
      <c r="AS341" t="str">
        <f t="shared" si="334"/>
        <v/>
      </c>
      <c r="AT341" t="str">
        <f t="shared" si="335"/>
        <v/>
      </c>
      <c r="AU341" t="str">
        <f t="shared" si="336"/>
        <v/>
      </c>
      <c r="AV341" t="str">
        <f t="shared" si="337"/>
        <v/>
      </c>
      <c r="AW341" t="str">
        <f t="shared" si="338"/>
        <v/>
      </c>
      <c r="AX341" t="str">
        <f t="shared" si="339"/>
        <v/>
      </c>
      <c r="AY341" t="str">
        <f t="shared" si="340"/>
        <v/>
      </c>
      <c r="AZ341" t="str">
        <f t="shared" si="341"/>
        <v/>
      </c>
      <c r="BA341" t="str">
        <f t="shared" si="342"/>
        <v/>
      </c>
      <c r="BB341" t="str">
        <f t="shared" si="343"/>
        <v/>
      </c>
      <c r="BC341" t="str">
        <f t="shared" si="344"/>
        <v/>
      </c>
      <c r="BD341" t="str">
        <f t="shared" si="345"/>
        <v/>
      </c>
      <c r="BE341" t="str">
        <f t="shared" si="346"/>
        <v>Innovációs technológiák (, web)</v>
      </c>
      <c r="BF341" s="2">
        <v>926</v>
      </c>
      <c r="BG341" s="2">
        <v>2</v>
      </c>
      <c r="BH341" s="18">
        <f>VLOOKUP(BF341,segéd!$F$9:$G$41,2,FALSE)</f>
        <v>46291</v>
      </c>
      <c r="BI341" s="2" t="str">
        <f>VLOOKUP(BG341,segéd!$F$1:$G$7,2,FALSE)</f>
        <v>9.45-11.15</v>
      </c>
      <c r="BJ341" t="s">
        <v>393</v>
      </c>
      <c r="BK341" s="20" t="s">
        <v>141</v>
      </c>
      <c r="BL341" t="s">
        <v>206</v>
      </c>
      <c r="BM341" s="2">
        <v>202</v>
      </c>
      <c r="BO341" s="2" t="s">
        <v>117</v>
      </c>
      <c r="BP341" s="33" t="s">
        <v>685</v>
      </c>
      <c r="BQ341" s="2">
        <f t="shared" si="347"/>
        <v>15</v>
      </c>
      <c r="BR341" s="2">
        <f>IF(BM341="","",IFERROR(VLOOKUP(BJ341,segéd!T:U,2,FALSE),"x"))</f>
        <v>15</v>
      </c>
      <c r="BS341" s="2" t="str">
        <f>IF(BN341="","",IFERROR(VLOOKUP(BJ341,segéd!O:P,2,FALSE),"x"))</f>
        <v/>
      </c>
      <c r="BT341" s="2"/>
      <c r="BU341" s="2"/>
      <c r="BV341" s="2"/>
      <c r="BX341" s="2"/>
      <c r="BY341" s="2">
        <v>13</v>
      </c>
      <c r="CQ341" s="2"/>
      <c r="CR341" s="2"/>
    </row>
    <row r="342" spans="1:114" ht="15" customHeight="1" x14ac:dyDescent="0.3">
      <c r="A342" t="str">
        <f t="shared" si="290"/>
        <v>9262</v>
      </c>
      <c r="B342" t="str">
        <f t="shared" si="291"/>
        <v xml:space="preserve">Irányítástechnika, autom. alapjai - Böcz Gábor (web) </v>
      </c>
      <c r="C342" t="str">
        <f t="shared" si="292"/>
        <v>4029262</v>
      </c>
      <c r="D342" t="str">
        <f t="shared" si="293"/>
        <v>Irányítástechnika, autom. alapjai - Böcz Gábor (web) 10</v>
      </c>
      <c r="E342" t="str">
        <f t="shared" si="294"/>
        <v>Böcz Gábor9262</v>
      </c>
      <c r="F342" t="str">
        <f t="shared" si="295"/>
        <v>Irányítástechnika, autom. alapjai (Tb. 402, web)</v>
      </c>
      <c r="G342" t="str">
        <f t="shared" si="296"/>
        <v/>
      </c>
      <c r="H342" t="str">
        <f t="shared" si="297"/>
        <v/>
      </c>
      <c r="I342" t="str">
        <f t="shared" si="298"/>
        <v/>
      </c>
      <c r="J342" t="str">
        <f t="shared" si="299"/>
        <v/>
      </c>
      <c r="K342" t="str">
        <f t="shared" si="300"/>
        <v/>
      </c>
      <c r="L342" t="str">
        <f t="shared" si="301"/>
        <v/>
      </c>
      <c r="M342" t="str">
        <f t="shared" si="302"/>
        <v/>
      </c>
      <c r="N342" t="str">
        <f t="shared" si="303"/>
        <v/>
      </c>
      <c r="O342" t="str">
        <f t="shared" si="304"/>
        <v/>
      </c>
      <c r="P342" t="str">
        <f t="shared" si="305"/>
        <v/>
      </c>
      <c r="Q342" t="str">
        <f t="shared" si="306"/>
        <v/>
      </c>
      <c r="R342" t="str">
        <f t="shared" si="307"/>
        <v/>
      </c>
      <c r="S342" t="str">
        <f t="shared" si="308"/>
        <v/>
      </c>
      <c r="T342" t="str">
        <f t="shared" si="309"/>
        <v/>
      </c>
      <c r="U342" t="str">
        <f t="shared" si="310"/>
        <v/>
      </c>
      <c r="V342" t="str">
        <f t="shared" si="311"/>
        <v/>
      </c>
      <c r="W342" t="str">
        <f t="shared" si="312"/>
        <v/>
      </c>
      <c r="X342" t="str">
        <f t="shared" si="313"/>
        <v/>
      </c>
      <c r="Y342" t="str">
        <f t="shared" si="314"/>
        <v/>
      </c>
      <c r="Z342" t="str">
        <f t="shared" si="315"/>
        <v/>
      </c>
      <c r="AA342" t="str">
        <f t="shared" si="316"/>
        <v>Irányítástechnika, autom. alapjai (, web)</v>
      </c>
      <c r="AB342" t="str">
        <f t="shared" si="317"/>
        <v/>
      </c>
      <c r="AC342" t="str">
        <f t="shared" si="318"/>
        <v/>
      </c>
      <c r="AD342" t="str">
        <f t="shared" si="319"/>
        <v/>
      </c>
      <c r="AE342" t="str">
        <f t="shared" si="320"/>
        <v/>
      </c>
      <c r="AF342" t="str">
        <f t="shared" si="321"/>
        <v/>
      </c>
      <c r="AG342" t="str">
        <f t="shared" si="322"/>
        <v/>
      </c>
      <c r="AH342" t="str">
        <f t="shared" si="323"/>
        <v/>
      </c>
      <c r="AI342" t="str">
        <f t="shared" si="324"/>
        <v/>
      </c>
      <c r="AJ342" t="str">
        <f t="shared" si="325"/>
        <v>9262</v>
      </c>
      <c r="AK342" t="str">
        <f t="shared" si="326"/>
        <v/>
      </c>
      <c r="AL342" t="str">
        <f t="shared" si="327"/>
        <v/>
      </c>
      <c r="AM342" t="str">
        <f t="shared" si="328"/>
        <v/>
      </c>
      <c r="AN342" t="str">
        <f t="shared" si="329"/>
        <v/>
      </c>
      <c r="AO342" t="str">
        <f t="shared" si="330"/>
        <v/>
      </c>
      <c r="AP342" t="str">
        <f t="shared" si="331"/>
        <v/>
      </c>
      <c r="AQ342" t="str">
        <f t="shared" si="332"/>
        <v/>
      </c>
      <c r="AR342" t="str">
        <f t="shared" si="333"/>
        <v/>
      </c>
      <c r="AS342" t="str">
        <f t="shared" si="334"/>
        <v/>
      </c>
      <c r="AT342" t="str">
        <f t="shared" si="335"/>
        <v/>
      </c>
      <c r="AU342" t="str">
        <f t="shared" si="336"/>
        <v/>
      </c>
      <c r="AV342" t="str">
        <f t="shared" si="337"/>
        <v/>
      </c>
      <c r="AW342" t="str">
        <f t="shared" si="338"/>
        <v/>
      </c>
      <c r="AX342" t="str">
        <f t="shared" si="339"/>
        <v/>
      </c>
      <c r="AY342" t="str">
        <f t="shared" si="340"/>
        <v/>
      </c>
      <c r="AZ342" t="str">
        <f t="shared" si="341"/>
        <v/>
      </c>
      <c r="BA342" t="str">
        <f t="shared" si="342"/>
        <v/>
      </c>
      <c r="BB342" t="str">
        <f t="shared" si="343"/>
        <v/>
      </c>
      <c r="BC342" t="str">
        <f t="shared" si="344"/>
        <v/>
      </c>
      <c r="BD342" t="str">
        <f t="shared" si="345"/>
        <v/>
      </c>
      <c r="BE342" t="str">
        <f t="shared" si="346"/>
        <v>Irányítástechnika, autom. alapjai (402, web)</v>
      </c>
      <c r="BF342" s="2">
        <v>926</v>
      </c>
      <c r="BG342" s="2">
        <v>2</v>
      </c>
      <c r="BH342" s="18">
        <f>VLOOKUP(BF342,segéd!$F$9:$G$41,2,FALSE)</f>
        <v>46291</v>
      </c>
      <c r="BI342" s="2" t="str">
        <f>VLOOKUP(BG342,segéd!$F$1:$G$7,2,FALSE)</f>
        <v>9.45-11.15</v>
      </c>
      <c r="BJ342" t="s">
        <v>199</v>
      </c>
      <c r="BK342" s="20" t="s">
        <v>540</v>
      </c>
      <c r="BL342" t="s">
        <v>114</v>
      </c>
      <c r="BM342" s="2"/>
      <c r="BN342" s="2">
        <v>402</v>
      </c>
      <c r="BO342" s="2" t="s">
        <v>117</v>
      </c>
      <c r="BP342" s="33" t="s">
        <v>680</v>
      </c>
      <c r="BQ342" s="2">
        <f t="shared" si="347"/>
        <v>10</v>
      </c>
      <c r="BR342" s="2" t="str">
        <f>IF(BM342="","",IFERROR(VLOOKUP(BJ342,segéd!T:U,2,FALSE),"x"))</f>
        <v/>
      </c>
      <c r="BS342" s="2">
        <f>IF(BN342="","",IFERROR(VLOOKUP(BJ342,segéd!O:P,2,FALSE),"x"))</f>
        <v>10</v>
      </c>
      <c r="BU342" s="2"/>
      <c r="BV342" s="2"/>
      <c r="BX342" s="2"/>
      <c r="CV342" s="2">
        <v>7</v>
      </c>
    </row>
    <row r="343" spans="1:114" ht="15" customHeight="1" x14ac:dyDescent="0.3">
      <c r="A343" t="str">
        <f t="shared" si="290"/>
        <v>9262</v>
      </c>
      <c r="B343" t="str">
        <f t="shared" si="291"/>
        <v xml:space="preserve">Jelfeldolgozás és sz. ir. - Janóczki Mihály (web) </v>
      </c>
      <c r="C343" t="str">
        <f t="shared" si="292"/>
        <v>4019262</v>
      </c>
      <c r="D343" t="str">
        <f t="shared" si="293"/>
        <v>Jelfeldolgozás és sz. ir. - Janóczki Mihály (web) 27</v>
      </c>
      <c r="E343" t="str">
        <f t="shared" si="294"/>
        <v>Janóczki Mihály9262</v>
      </c>
      <c r="F343" t="str">
        <f t="shared" si="295"/>
        <v>Jelfeldolgozás és sz. ir. (Tb. 401, web)</v>
      </c>
      <c r="G343" t="str">
        <f t="shared" si="296"/>
        <v/>
      </c>
      <c r="H343" t="str">
        <f t="shared" si="297"/>
        <v/>
      </c>
      <c r="I343" t="str">
        <f t="shared" si="298"/>
        <v/>
      </c>
      <c r="J343" t="str">
        <f t="shared" si="299"/>
        <v/>
      </c>
      <c r="K343" t="str">
        <f t="shared" si="300"/>
        <v/>
      </c>
      <c r="L343" t="str">
        <f t="shared" si="301"/>
        <v/>
      </c>
      <c r="M343" t="str">
        <f t="shared" si="302"/>
        <v/>
      </c>
      <c r="N343" t="str">
        <f t="shared" si="303"/>
        <v/>
      </c>
      <c r="O343" t="str">
        <f t="shared" si="304"/>
        <v/>
      </c>
      <c r="P343" t="str">
        <f t="shared" si="305"/>
        <v/>
      </c>
      <c r="Q343" t="str">
        <f t="shared" si="306"/>
        <v/>
      </c>
      <c r="R343" t="str">
        <f t="shared" si="307"/>
        <v/>
      </c>
      <c r="S343" t="str">
        <f t="shared" si="308"/>
        <v/>
      </c>
      <c r="T343" t="str">
        <f t="shared" si="309"/>
        <v/>
      </c>
      <c r="U343" t="str">
        <f t="shared" si="310"/>
        <v/>
      </c>
      <c r="V343" t="str">
        <f t="shared" si="311"/>
        <v/>
      </c>
      <c r="W343" t="str">
        <f t="shared" si="312"/>
        <v/>
      </c>
      <c r="X343" t="str">
        <f t="shared" si="313"/>
        <v/>
      </c>
      <c r="Y343" t="str">
        <f t="shared" si="314"/>
        <v/>
      </c>
      <c r="Z343" t="str">
        <f t="shared" si="315"/>
        <v/>
      </c>
      <c r="AA343" t="str">
        <f t="shared" si="316"/>
        <v>Jelfeldolgozás és sz. ir. (, web)</v>
      </c>
      <c r="AB343" t="str">
        <f t="shared" si="317"/>
        <v/>
      </c>
      <c r="AC343" t="str">
        <f t="shared" si="318"/>
        <v/>
      </c>
      <c r="AD343" t="str">
        <f t="shared" si="319"/>
        <v/>
      </c>
      <c r="AE343" t="str">
        <f t="shared" si="320"/>
        <v/>
      </c>
      <c r="AF343" t="str">
        <f t="shared" si="321"/>
        <v/>
      </c>
      <c r="AG343" t="str">
        <f t="shared" si="322"/>
        <v/>
      </c>
      <c r="AH343" t="str">
        <f t="shared" si="323"/>
        <v/>
      </c>
      <c r="AI343" t="str">
        <f t="shared" si="324"/>
        <v/>
      </c>
      <c r="AJ343" t="str">
        <f t="shared" si="325"/>
        <v/>
      </c>
      <c r="AK343" t="str">
        <f t="shared" si="326"/>
        <v/>
      </c>
      <c r="AL343" t="str">
        <f t="shared" si="327"/>
        <v/>
      </c>
      <c r="AM343" t="str">
        <f t="shared" si="328"/>
        <v/>
      </c>
      <c r="AN343" t="str">
        <f t="shared" si="329"/>
        <v/>
      </c>
      <c r="AO343" t="str">
        <f t="shared" si="330"/>
        <v/>
      </c>
      <c r="AP343" t="str">
        <f t="shared" si="331"/>
        <v/>
      </c>
      <c r="AQ343" t="str">
        <f t="shared" si="332"/>
        <v/>
      </c>
      <c r="AR343" t="str">
        <f t="shared" si="333"/>
        <v/>
      </c>
      <c r="AS343" t="str">
        <f t="shared" si="334"/>
        <v/>
      </c>
      <c r="AT343" t="str">
        <f t="shared" si="335"/>
        <v>9262</v>
      </c>
      <c r="AU343" t="str">
        <f t="shared" si="336"/>
        <v/>
      </c>
      <c r="AV343" t="str">
        <f t="shared" si="337"/>
        <v/>
      </c>
      <c r="AW343" t="str">
        <f t="shared" si="338"/>
        <v/>
      </c>
      <c r="AX343" t="str">
        <f t="shared" si="339"/>
        <v/>
      </c>
      <c r="AY343" t="str">
        <f t="shared" si="340"/>
        <v/>
      </c>
      <c r="AZ343" t="str">
        <f t="shared" si="341"/>
        <v/>
      </c>
      <c r="BA343" t="str">
        <f t="shared" si="342"/>
        <v/>
      </c>
      <c r="BB343" t="str">
        <f t="shared" si="343"/>
        <v/>
      </c>
      <c r="BC343" t="str">
        <f t="shared" si="344"/>
        <v/>
      </c>
      <c r="BD343" t="str">
        <f t="shared" si="345"/>
        <v/>
      </c>
      <c r="BE343" t="str">
        <f t="shared" si="346"/>
        <v>Jelfeldolgozás és sz. ir. (401, web)</v>
      </c>
      <c r="BF343" s="2">
        <v>926</v>
      </c>
      <c r="BG343" s="2">
        <v>2</v>
      </c>
      <c r="BH343" s="18">
        <f>VLOOKUP(BF343,segéd!$F$9:$G$41,2,FALSE)</f>
        <v>46291</v>
      </c>
      <c r="BI343" s="2" t="str">
        <f>VLOOKUP(BG343,segéd!$F$1:$G$7,2,FALSE)</f>
        <v>9.45-11.15</v>
      </c>
      <c r="BJ343" t="s">
        <v>110</v>
      </c>
      <c r="BK343" s="20" t="s">
        <v>319</v>
      </c>
      <c r="BL343" t="s">
        <v>191</v>
      </c>
      <c r="BM343" s="2"/>
      <c r="BN343" s="2">
        <v>401</v>
      </c>
      <c r="BO343" s="2" t="s">
        <v>117</v>
      </c>
      <c r="BP343" s="33" t="s">
        <v>686</v>
      </c>
      <c r="BQ343" s="2">
        <f t="shared" si="347"/>
        <v>27</v>
      </c>
      <c r="BR343" s="2" t="str">
        <f>IF(BM343="","",IFERROR(VLOOKUP(BJ343,segéd!T:U,2,FALSE),"x"))</f>
        <v/>
      </c>
      <c r="BS343" s="2">
        <f>IF(BN343="","",IFERROR(VLOOKUP(BJ343,segéd!O:P,2,FALSE),"x"))</f>
        <v>27</v>
      </c>
      <c r="BU343" s="2"/>
      <c r="BV343" s="2"/>
      <c r="DF343" s="2">
        <v>27</v>
      </c>
    </row>
    <row r="344" spans="1:114" ht="15" customHeight="1" x14ac:dyDescent="0.3">
      <c r="A344" t="str">
        <f t="shared" si="290"/>
        <v>9262</v>
      </c>
      <c r="B344" t="str">
        <f t="shared" si="291"/>
        <v xml:space="preserve">Létesítmény- és szolgáltatásmen. - Nagy Judit (web) </v>
      </c>
      <c r="C344" t="str">
        <f t="shared" si="292"/>
        <v>Passzív9262</v>
      </c>
      <c r="D344" t="str">
        <f t="shared" si="293"/>
        <v>Létesítmény- és szolgáltatásmen. - Nagy Judit (web) 8</v>
      </c>
      <c r="E344" t="str">
        <f t="shared" si="294"/>
        <v>Nagy Judit9262</v>
      </c>
      <c r="F344" t="str">
        <f t="shared" si="295"/>
        <v>Létesítmény- és szolgáltatásmen. (Tb. Passzív, web)</v>
      </c>
      <c r="G344" t="str">
        <f t="shared" si="296"/>
        <v/>
      </c>
      <c r="H344" t="str">
        <f t="shared" si="297"/>
        <v/>
      </c>
      <c r="I344" t="str">
        <f t="shared" si="298"/>
        <v/>
      </c>
      <c r="J344" t="str">
        <f t="shared" si="299"/>
        <v/>
      </c>
      <c r="K344" t="str">
        <f t="shared" si="300"/>
        <v/>
      </c>
      <c r="L344" t="str">
        <f t="shared" si="301"/>
        <v/>
      </c>
      <c r="M344" t="str">
        <f t="shared" si="302"/>
        <v/>
      </c>
      <c r="N344" t="str">
        <f t="shared" si="303"/>
        <v/>
      </c>
      <c r="O344" t="str">
        <f t="shared" si="304"/>
        <v/>
      </c>
      <c r="P344" t="str">
        <f t="shared" si="305"/>
        <v/>
      </c>
      <c r="Q344" t="str">
        <f t="shared" si="306"/>
        <v/>
      </c>
      <c r="R344" t="str">
        <f t="shared" si="307"/>
        <v/>
      </c>
      <c r="S344" t="str">
        <f t="shared" si="308"/>
        <v/>
      </c>
      <c r="T344" t="str">
        <f t="shared" si="309"/>
        <v/>
      </c>
      <c r="U344" t="str">
        <f t="shared" si="310"/>
        <v/>
      </c>
      <c r="V344" t="str">
        <f t="shared" si="311"/>
        <v/>
      </c>
      <c r="W344" t="str">
        <f t="shared" si="312"/>
        <v/>
      </c>
      <c r="X344" t="str">
        <f t="shared" si="313"/>
        <v/>
      </c>
      <c r="Y344" t="str">
        <f t="shared" si="314"/>
        <v/>
      </c>
      <c r="Z344" t="str">
        <f t="shared" si="315"/>
        <v/>
      </c>
      <c r="AA344" t="str">
        <f t="shared" si="316"/>
        <v>Létesítmény- és szolgáltatásmen. (, web)</v>
      </c>
      <c r="AB344" t="str">
        <f t="shared" si="317"/>
        <v/>
      </c>
      <c r="AC344" t="str">
        <f t="shared" si="318"/>
        <v/>
      </c>
      <c r="AD344" t="str">
        <f t="shared" si="319"/>
        <v/>
      </c>
      <c r="AE344" t="str">
        <f t="shared" si="320"/>
        <v/>
      </c>
      <c r="AF344" t="str">
        <f t="shared" si="321"/>
        <v/>
      </c>
      <c r="AG344" t="str">
        <f t="shared" si="322"/>
        <v/>
      </c>
      <c r="AH344" t="str">
        <f t="shared" si="323"/>
        <v/>
      </c>
      <c r="AI344" t="str">
        <f t="shared" si="324"/>
        <v/>
      </c>
      <c r="AJ344" t="str">
        <f t="shared" si="325"/>
        <v/>
      </c>
      <c r="AK344" t="str">
        <f t="shared" si="326"/>
        <v/>
      </c>
      <c r="AL344" t="str">
        <f t="shared" si="327"/>
        <v/>
      </c>
      <c r="AM344" t="str">
        <f t="shared" si="328"/>
        <v/>
      </c>
      <c r="AN344" t="str">
        <f t="shared" si="329"/>
        <v/>
      </c>
      <c r="AO344" t="str">
        <f t="shared" si="330"/>
        <v/>
      </c>
      <c r="AP344" t="str">
        <f t="shared" si="331"/>
        <v/>
      </c>
      <c r="AQ344" t="str">
        <f t="shared" si="332"/>
        <v/>
      </c>
      <c r="AR344" t="str">
        <f t="shared" si="333"/>
        <v/>
      </c>
      <c r="AS344" t="str">
        <f t="shared" si="334"/>
        <v/>
      </c>
      <c r="AT344" t="str">
        <f t="shared" si="335"/>
        <v/>
      </c>
      <c r="AU344" t="str">
        <f t="shared" si="336"/>
        <v>9262</v>
      </c>
      <c r="AV344" t="str">
        <f t="shared" si="337"/>
        <v/>
      </c>
      <c r="AW344" t="str">
        <f t="shared" si="338"/>
        <v/>
      </c>
      <c r="AX344" t="str">
        <f t="shared" si="339"/>
        <v/>
      </c>
      <c r="AY344" t="str">
        <f t="shared" si="340"/>
        <v/>
      </c>
      <c r="AZ344" t="str">
        <f t="shared" si="341"/>
        <v/>
      </c>
      <c r="BA344" t="str">
        <f t="shared" si="342"/>
        <v/>
      </c>
      <c r="BB344" t="str">
        <f t="shared" si="343"/>
        <v/>
      </c>
      <c r="BC344" t="str">
        <f t="shared" si="344"/>
        <v/>
      </c>
      <c r="BD344" t="str">
        <f t="shared" si="345"/>
        <v/>
      </c>
      <c r="BE344" t="str">
        <f t="shared" si="346"/>
        <v>Létesítmény- és szolgáltatásmen. (Passzív, web)</v>
      </c>
      <c r="BF344" s="2">
        <v>926</v>
      </c>
      <c r="BG344" s="2">
        <v>2</v>
      </c>
      <c r="BH344" s="18">
        <f>VLOOKUP(BF344,segéd!$F$9:$G$41,2,FALSE)</f>
        <v>46291</v>
      </c>
      <c r="BI344" s="2" t="str">
        <f>VLOOKUP(BG344,segéd!$F$1:$G$7,2,FALSE)</f>
        <v>9.45-11.15</v>
      </c>
      <c r="BJ344" t="s">
        <v>397</v>
      </c>
      <c r="BK344" s="20" t="s">
        <v>418</v>
      </c>
      <c r="BL344" t="s">
        <v>191</v>
      </c>
      <c r="BM344" s="2"/>
      <c r="BN344" s="2" t="s">
        <v>221</v>
      </c>
      <c r="BO344" s="2" t="s">
        <v>117</v>
      </c>
      <c r="BP344" s="33" t="s">
        <v>636</v>
      </c>
      <c r="BQ344" s="2">
        <f t="shared" si="347"/>
        <v>8</v>
      </c>
      <c r="BR344" s="2" t="str">
        <f>IF(BM344="","",IFERROR(VLOOKUP(BJ344,segéd!T:U,2,FALSE),"x"))</f>
        <v/>
      </c>
      <c r="BS344" s="2">
        <f>IF(BN344="","",IFERROR(VLOOKUP(BJ344,segéd!O:P,2,FALSE),"x"))</f>
        <v>8</v>
      </c>
      <c r="BU344" s="2"/>
      <c r="BV344" s="2"/>
      <c r="DG344" s="2">
        <v>8</v>
      </c>
    </row>
    <row r="345" spans="1:114" ht="15" customHeight="1" x14ac:dyDescent="0.3">
      <c r="A345" t="str">
        <f t="shared" si="290"/>
        <v>9262</v>
      </c>
      <c r="B345" t="str">
        <f t="shared" si="291"/>
        <v xml:space="preserve">Marketing - Várnai Ibolya (web) </v>
      </c>
      <c r="C345" t="str">
        <f t="shared" si="292"/>
        <v>2159262</v>
      </c>
      <c r="D345" t="str">
        <f t="shared" si="293"/>
        <v>Marketing - Várnai Ibolya (web) 81</v>
      </c>
      <c r="E345" t="str">
        <f t="shared" si="294"/>
        <v>Várnai Ibolya9262</v>
      </c>
      <c r="F345" t="str">
        <f t="shared" si="295"/>
        <v>Marketing (Tb. 215, web)</v>
      </c>
      <c r="G345" t="str">
        <f t="shared" si="296"/>
        <v/>
      </c>
      <c r="H345" t="str">
        <f t="shared" si="297"/>
        <v/>
      </c>
      <c r="I345" t="str">
        <f t="shared" si="298"/>
        <v/>
      </c>
      <c r="J345" t="str">
        <f t="shared" si="299"/>
        <v/>
      </c>
      <c r="K345" t="str">
        <f t="shared" si="300"/>
        <v/>
      </c>
      <c r="L345" t="str">
        <f t="shared" si="301"/>
        <v/>
      </c>
      <c r="M345" t="str">
        <f t="shared" si="302"/>
        <v/>
      </c>
      <c r="N345" t="str">
        <f t="shared" si="303"/>
        <v/>
      </c>
      <c r="O345" t="str">
        <f t="shared" si="304"/>
        <v/>
      </c>
      <c r="P345" t="str">
        <f t="shared" si="305"/>
        <v/>
      </c>
      <c r="Q345" t="str">
        <f t="shared" si="306"/>
        <v/>
      </c>
      <c r="R345" t="str">
        <f t="shared" si="307"/>
        <v/>
      </c>
      <c r="S345" t="str">
        <f t="shared" si="308"/>
        <v/>
      </c>
      <c r="T345" t="str">
        <f t="shared" si="309"/>
        <v/>
      </c>
      <c r="U345" t="str">
        <f t="shared" si="310"/>
        <v/>
      </c>
      <c r="V345" t="str">
        <f t="shared" si="311"/>
        <v/>
      </c>
      <c r="W345" t="str">
        <f t="shared" si="312"/>
        <v/>
      </c>
      <c r="X345" t="str">
        <f t="shared" si="313"/>
        <v/>
      </c>
      <c r="Y345" t="str">
        <f t="shared" si="314"/>
        <v/>
      </c>
      <c r="Z345" t="str">
        <f t="shared" si="315"/>
        <v/>
      </c>
      <c r="AA345" t="str">
        <f t="shared" si="316"/>
        <v>Marketing (, web)</v>
      </c>
      <c r="AB345" t="str">
        <f t="shared" si="317"/>
        <v>9262</v>
      </c>
      <c r="AC345" t="str">
        <f t="shared" si="318"/>
        <v>9262</v>
      </c>
      <c r="AD345" t="str">
        <f t="shared" si="319"/>
        <v/>
      </c>
      <c r="AE345" t="str">
        <f t="shared" si="320"/>
        <v/>
      </c>
      <c r="AF345" t="str">
        <f t="shared" si="321"/>
        <v/>
      </c>
      <c r="AG345" t="str">
        <f t="shared" si="322"/>
        <v/>
      </c>
      <c r="AH345" t="str">
        <f t="shared" si="323"/>
        <v/>
      </c>
      <c r="AI345" t="str">
        <f t="shared" si="324"/>
        <v/>
      </c>
      <c r="AJ345" t="str">
        <f t="shared" si="325"/>
        <v/>
      </c>
      <c r="AK345" t="str">
        <f t="shared" si="326"/>
        <v/>
      </c>
      <c r="AL345" t="str">
        <f t="shared" si="327"/>
        <v/>
      </c>
      <c r="AM345" t="str">
        <f t="shared" si="328"/>
        <v/>
      </c>
      <c r="AN345" t="str">
        <f t="shared" si="329"/>
        <v/>
      </c>
      <c r="AO345" t="str">
        <f t="shared" si="330"/>
        <v/>
      </c>
      <c r="AP345" t="str">
        <f t="shared" si="331"/>
        <v/>
      </c>
      <c r="AQ345" t="str">
        <f t="shared" si="332"/>
        <v/>
      </c>
      <c r="AR345" t="str">
        <f t="shared" si="333"/>
        <v/>
      </c>
      <c r="AS345" t="str">
        <f t="shared" si="334"/>
        <v/>
      </c>
      <c r="AT345" t="str">
        <f t="shared" si="335"/>
        <v/>
      </c>
      <c r="AU345" t="str">
        <f t="shared" si="336"/>
        <v/>
      </c>
      <c r="AV345" t="str">
        <f t="shared" si="337"/>
        <v/>
      </c>
      <c r="AW345" t="str">
        <f t="shared" si="338"/>
        <v/>
      </c>
      <c r="AX345" t="str">
        <f t="shared" si="339"/>
        <v/>
      </c>
      <c r="AY345" t="str">
        <f t="shared" si="340"/>
        <v/>
      </c>
      <c r="AZ345" t="str">
        <f t="shared" si="341"/>
        <v/>
      </c>
      <c r="BA345" t="str">
        <f t="shared" si="342"/>
        <v/>
      </c>
      <c r="BB345" t="str">
        <f t="shared" si="343"/>
        <v/>
      </c>
      <c r="BC345" t="str">
        <f t="shared" si="344"/>
        <v/>
      </c>
      <c r="BD345" t="str">
        <f t="shared" si="345"/>
        <v/>
      </c>
      <c r="BE345" t="str">
        <f t="shared" si="346"/>
        <v>Marketing (215, web)</v>
      </c>
      <c r="BF345" s="2">
        <v>926</v>
      </c>
      <c r="BG345" s="2">
        <v>2</v>
      </c>
      <c r="BH345" s="18">
        <f>VLOOKUP(BF345,segéd!$F$9:$G$41,2,FALSE)</f>
        <v>46291</v>
      </c>
      <c r="BI345" s="2" t="str">
        <f>VLOOKUP(BG345,segéd!$F$1:$G$7,2,FALSE)</f>
        <v>9.45-11.15</v>
      </c>
      <c r="BJ345" t="s">
        <v>371</v>
      </c>
      <c r="BK345" s="20" t="s">
        <v>308</v>
      </c>
      <c r="BL345" t="s">
        <v>191</v>
      </c>
      <c r="BM345" s="2"/>
      <c r="BN345" s="2">
        <v>215</v>
      </c>
      <c r="BO345" s="2" t="s">
        <v>117</v>
      </c>
      <c r="BP345" s="33" t="s">
        <v>620</v>
      </c>
      <c r="BQ345" s="2">
        <f t="shared" si="347"/>
        <v>81</v>
      </c>
      <c r="BR345" s="2" t="str">
        <f>IF(BM345="","",IFERROR(VLOOKUP(BJ345,segéd!T:U,2,FALSE),"x"))</f>
        <v/>
      </c>
      <c r="BS345" s="2">
        <f>IF(BN345="","",IFERROR(VLOOKUP(BJ345,segéd!O:P,2,FALSE),"x"))</f>
        <v>81</v>
      </c>
      <c r="BT345" s="2"/>
      <c r="BU345" s="2"/>
      <c r="BV345" s="2"/>
      <c r="BX345" s="2"/>
      <c r="CN345" s="2">
        <v>53</v>
      </c>
      <c r="CO345" s="2">
        <v>6</v>
      </c>
      <c r="CQ345" s="2"/>
      <c r="CR345" s="2"/>
    </row>
    <row r="346" spans="1:114" ht="15" customHeight="1" x14ac:dyDescent="0.3">
      <c r="A346" t="str">
        <f t="shared" si="290"/>
        <v>9262</v>
      </c>
      <c r="B346" t="str">
        <f t="shared" si="291"/>
        <v xml:space="preserve">Matematika I. - Brunner Zsuzsanna (web) </v>
      </c>
      <c r="C346" t="str">
        <f t="shared" si="292"/>
        <v>5019262</v>
      </c>
      <c r="D346" t="str">
        <f t="shared" si="293"/>
        <v>Matematika I. - Brunner Zsuzsanna (web) 154</v>
      </c>
      <c r="E346" t="str">
        <f t="shared" si="294"/>
        <v>Brunner Zsuzsanna9262</v>
      </c>
      <c r="F346" t="str">
        <f t="shared" si="295"/>
        <v>Matematika I. (Tb. 501, web)</v>
      </c>
      <c r="G346" t="str">
        <f t="shared" si="296"/>
        <v/>
      </c>
      <c r="H346" t="str">
        <f t="shared" si="297"/>
        <v/>
      </c>
      <c r="I346" t="str">
        <f t="shared" si="298"/>
        <v/>
      </c>
      <c r="J346" t="str">
        <f t="shared" si="299"/>
        <v/>
      </c>
      <c r="K346" t="str">
        <f t="shared" si="300"/>
        <v/>
      </c>
      <c r="L346" t="str">
        <f t="shared" si="301"/>
        <v/>
      </c>
      <c r="M346" t="str">
        <f t="shared" si="302"/>
        <v/>
      </c>
      <c r="N346" t="str">
        <f t="shared" si="303"/>
        <v/>
      </c>
      <c r="O346" t="str">
        <f t="shared" si="304"/>
        <v/>
      </c>
      <c r="P346" t="str">
        <f t="shared" si="305"/>
        <v/>
      </c>
      <c r="Q346" t="str">
        <f t="shared" si="306"/>
        <v/>
      </c>
      <c r="R346" t="str">
        <f t="shared" si="307"/>
        <v/>
      </c>
      <c r="S346" t="str">
        <f t="shared" si="308"/>
        <v/>
      </c>
      <c r="T346" t="str">
        <f t="shared" si="309"/>
        <v/>
      </c>
      <c r="U346" t="str">
        <f t="shared" si="310"/>
        <v/>
      </c>
      <c r="V346" t="str">
        <f t="shared" si="311"/>
        <v/>
      </c>
      <c r="W346" t="str">
        <f t="shared" si="312"/>
        <v/>
      </c>
      <c r="X346" t="str">
        <f t="shared" si="313"/>
        <v/>
      </c>
      <c r="Y346" t="str">
        <f t="shared" si="314"/>
        <v/>
      </c>
      <c r="Z346" t="str">
        <f t="shared" si="315"/>
        <v/>
      </c>
      <c r="AA346" t="str">
        <f t="shared" si="316"/>
        <v>Matematika I. (, web)</v>
      </c>
      <c r="AB346" t="str">
        <f t="shared" si="317"/>
        <v/>
      </c>
      <c r="AC346" t="str">
        <f t="shared" si="318"/>
        <v/>
      </c>
      <c r="AD346" t="str">
        <f t="shared" si="319"/>
        <v>9262</v>
      </c>
      <c r="AE346" t="str">
        <f t="shared" si="320"/>
        <v>9262</v>
      </c>
      <c r="AF346" t="str">
        <f t="shared" si="321"/>
        <v>9262</v>
      </c>
      <c r="AG346" t="str">
        <f t="shared" si="322"/>
        <v/>
      </c>
      <c r="AH346" t="str">
        <f t="shared" si="323"/>
        <v/>
      </c>
      <c r="AI346" t="str">
        <f t="shared" si="324"/>
        <v/>
      </c>
      <c r="AJ346" t="str">
        <f t="shared" si="325"/>
        <v/>
      </c>
      <c r="AK346" t="str">
        <f t="shared" si="326"/>
        <v/>
      </c>
      <c r="AL346" t="str">
        <f t="shared" si="327"/>
        <v/>
      </c>
      <c r="AM346" t="str">
        <f t="shared" si="328"/>
        <v/>
      </c>
      <c r="AN346" t="str">
        <f t="shared" si="329"/>
        <v/>
      </c>
      <c r="AO346" t="str">
        <f t="shared" si="330"/>
        <v/>
      </c>
      <c r="AP346" t="str">
        <f t="shared" si="331"/>
        <v/>
      </c>
      <c r="AQ346" t="str">
        <f t="shared" si="332"/>
        <v/>
      </c>
      <c r="AR346" t="str">
        <f t="shared" si="333"/>
        <v/>
      </c>
      <c r="AS346" t="str">
        <f t="shared" si="334"/>
        <v/>
      </c>
      <c r="AT346" t="str">
        <f t="shared" si="335"/>
        <v/>
      </c>
      <c r="AU346" t="str">
        <f t="shared" si="336"/>
        <v/>
      </c>
      <c r="AV346" t="str">
        <f t="shared" si="337"/>
        <v/>
      </c>
      <c r="AW346" t="str">
        <f t="shared" si="338"/>
        <v/>
      </c>
      <c r="AX346" t="str">
        <f t="shared" si="339"/>
        <v/>
      </c>
      <c r="AY346" t="str">
        <f t="shared" si="340"/>
        <v/>
      </c>
      <c r="AZ346" t="str">
        <f t="shared" si="341"/>
        <v/>
      </c>
      <c r="BA346" t="str">
        <f t="shared" si="342"/>
        <v/>
      </c>
      <c r="BB346" t="str">
        <f t="shared" si="343"/>
        <v/>
      </c>
      <c r="BC346" t="str">
        <f t="shared" si="344"/>
        <v/>
      </c>
      <c r="BD346" t="str">
        <f t="shared" si="345"/>
        <v/>
      </c>
      <c r="BE346" t="str">
        <f t="shared" si="346"/>
        <v>Matematika I. (501, web)</v>
      </c>
      <c r="BF346" s="2">
        <v>926</v>
      </c>
      <c r="BG346" s="2">
        <v>2</v>
      </c>
      <c r="BH346" s="18">
        <f>VLOOKUP(BF346,segéd!$F$9:$G$41,2,FALSE)</f>
        <v>46291</v>
      </c>
      <c r="BI346" s="2" t="str">
        <f>VLOOKUP(BG346,segéd!$F$1:$G$7,2,FALSE)</f>
        <v>9.45-11.15</v>
      </c>
      <c r="BJ346" t="s">
        <v>106</v>
      </c>
      <c r="BK346" s="20" t="s">
        <v>27</v>
      </c>
      <c r="BL346" t="s">
        <v>193</v>
      </c>
      <c r="BM346" s="2"/>
      <c r="BN346" s="2">
        <v>501</v>
      </c>
      <c r="BO346" s="2" t="s">
        <v>117</v>
      </c>
      <c r="BP346" s="33" t="s">
        <v>638</v>
      </c>
      <c r="BQ346" s="2">
        <f t="shared" si="347"/>
        <v>154</v>
      </c>
      <c r="BR346" s="2" t="str">
        <f>IF(BM346="","",IFERROR(VLOOKUP(BJ346,segéd!T:U,2,FALSE),"x"))</f>
        <v/>
      </c>
      <c r="BS346" s="2">
        <f>IF(BN346="","",IFERROR(VLOOKUP(BJ346,segéd!O:P,2,FALSE),"x"))</f>
        <v>154</v>
      </c>
      <c r="BT346" s="2"/>
      <c r="BU346" s="2"/>
      <c r="BV346" s="2"/>
      <c r="BX346" s="2"/>
      <c r="CP346" s="2">
        <v>8</v>
      </c>
      <c r="CQ346" s="2">
        <v>74</v>
      </c>
      <c r="CR346" s="2">
        <v>48</v>
      </c>
    </row>
    <row r="347" spans="1:114" ht="15" customHeight="1" x14ac:dyDescent="0.3">
      <c r="A347" t="str">
        <f t="shared" si="290"/>
        <v>9262</v>
      </c>
      <c r="B347" t="str">
        <f t="shared" si="291"/>
        <v xml:space="preserve">Matematika III. - Kovács Gergely (gépterem, web) </v>
      </c>
      <c r="C347" t="str">
        <f t="shared" si="292"/>
        <v>6059262</v>
      </c>
      <c r="D347" t="str">
        <f t="shared" si="293"/>
        <v>Matematika III. - Kovács Gergely (gépterem, web) 41</v>
      </c>
      <c r="E347" t="str">
        <f t="shared" si="294"/>
        <v>Kovács Gergely9262</v>
      </c>
      <c r="F347" t="str">
        <f t="shared" si="295"/>
        <v>Matematika III. (Tb. 605, gépterem, web)</v>
      </c>
      <c r="G347" t="str">
        <f t="shared" si="296"/>
        <v/>
      </c>
      <c r="H347" t="str">
        <f t="shared" si="297"/>
        <v/>
      </c>
      <c r="I347" t="str">
        <f t="shared" si="298"/>
        <v/>
      </c>
      <c r="J347" t="str">
        <f t="shared" si="299"/>
        <v/>
      </c>
      <c r="K347" t="str">
        <f t="shared" si="300"/>
        <v/>
      </c>
      <c r="L347" t="str">
        <f t="shared" si="301"/>
        <v/>
      </c>
      <c r="M347" t="str">
        <f t="shared" si="302"/>
        <v/>
      </c>
      <c r="N347" t="str">
        <f t="shared" si="303"/>
        <v/>
      </c>
      <c r="O347" t="str">
        <f t="shared" si="304"/>
        <v/>
      </c>
      <c r="P347" t="str">
        <f t="shared" si="305"/>
        <v/>
      </c>
      <c r="Q347" t="str">
        <f t="shared" si="306"/>
        <v/>
      </c>
      <c r="R347" t="str">
        <f t="shared" si="307"/>
        <v/>
      </c>
      <c r="S347" t="str">
        <f t="shared" si="308"/>
        <v/>
      </c>
      <c r="T347" t="str">
        <f t="shared" si="309"/>
        <v/>
      </c>
      <c r="U347" t="str">
        <f t="shared" si="310"/>
        <v/>
      </c>
      <c r="V347" t="str">
        <f t="shared" si="311"/>
        <v/>
      </c>
      <c r="W347" t="str">
        <f t="shared" si="312"/>
        <v/>
      </c>
      <c r="X347" t="str">
        <f t="shared" si="313"/>
        <v/>
      </c>
      <c r="Y347" t="str">
        <f t="shared" si="314"/>
        <v/>
      </c>
      <c r="Z347" t="str">
        <f t="shared" si="315"/>
        <v/>
      </c>
      <c r="AA347" t="str">
        <f t="shared" si="316"/>
        <v>Matematika III. (, gépterem, web)</v>
      </c>
      <c r="AB347" t="str">
        <f t="shared" si="317"/>
        <v/>
      </c>
      <c r="AC347" t="str">
        <f t="shared" si="318"/>
        <v/>
      </c>
      <c r="AD347" t="str">
        <f t="shared" si="319"/>
        <v/>
      </c>
      <c r="AE347" t="str">
        <f t="shared" si="320"/>
        <v/>
      </c>
      <c r="AF347" t="str">
        <f t="shared" si="321"/>
        <v/>
      </c>
      <c r="AG347" t="str">
        <f t="shared" si="322"/>
        <v/>
      </c>
      <c r="AH347" t="str">
        <f t="shared" si="323"/>
        <v/>
      </c>
      <c r="AI347" t="str">
        <f t="shared" si="324"/>
        <v/>
      </c>
      <c r="AJ347" t="str">
        <f t="shared" si="325"/>
        <v/>
      </c>
      <c r="AK347" t="str">
        <f t="shared" si="326"/>
        <v>9262</v>
      </c>
      <c r="AL347" t="str">
        <f t="shared" si="327"/>
        <v/>
      </c>
      <c r="AM347" t="str">
        <f t="shared" si="328"/>
        <v/>
      </c>
      <c r="AN347" t="str">
        <f t="shared" si="329"/>
        <v/>
      </c>
      <c r="AO347" t="str">
        <f t="shared" si="330"/>
        <v/>
      </c>
      <c r="AP347" t="str">
        <f t="shared" si="331"/>
        <v/>
      </c>
      <c r="AQ347" t="str">
        <f t="shared" si="332"/>
        <v/>
      </c>
      <c r="AR347" t="str">
        <f t="shared" si="333"/>
        <v/>
      </c>
      <c r="AS347" t="str">
        <f t="shared" si="334"/>
        <v/>
      </c>
      <c r="AT347" t="str">
        <f t="shared" si="335"/>
        <v/>
      </c>
      <c r="AU347" t="str">
        <f t="shared" si="336"/>
        <v/>
      </c>
      <c r="AV347" t="str">
        <f t="shared" si="337"/>
        <v/>
      </c>
      <c r="AW347" t="str">
        <f t="shared" si="338"/>
        <v/>
      </c>
      <c r="AX347" t="str">
        <f t="shared" si="339"/>
        <v/>
      </c>
      <c r="AY347" t="str">
        <f t="shared" si="340"/>
        <v/>
      </c>
      <c r="AZ347" t="str">
        <f t="shared" si="341"/>
        <v/>
      </c>
      <c r="BA347" t="str">
        <f t="shared" si="342"/>
        <v/>
      </c>
      <c r="BB347" t="str">
        <f t="shared" si="343"/>
        <v/>
      </c>
      <c r="BC347" t="str">
        <f t="shared" si="344"/>
        <v/>
      </c>
      <c r="BD347" t="str">
        <f t="shared" si="345"/>
        <v/>
      </c>
      <c r="BE347" t="str">
        <f t="shared" si="346"/>
        <v>Matematika III. (605, gépterem, web)</v>
      </c>
      <c r="BF347" s="2">
        <v>926</v>
      </c>
      <c r="BG347" s="2">
        <v>2</v>
      </c>
      <c r="BH347" s="18">
        <f>VLOOKUP(BF347,segéd!$F$9:$G$41,2,FALSE)</f>
        <v>46291</v>
      </c>
      <c r="BI347" s="2" t="str">
        <f>VLOOKUP(BG347,segéd!$F$1:$G$7,2,FALSE)</f>
        <v>9.45-11.15</v>
      </c>
      <c r="BJ347" t="s">
        <v>232</v>
      </c>
      <c r="BK347" s="20" t="s">
        <v>9</v>
      </c>
      <c r="BL347" t="s">
        <v>191</v>
      </c>
      <c r="BM347" s="2"/>
      <c r="BN347" s="2">
        <v>605</v>
      </c>
      <c r="BO347" s="2" t="s">
        <v>216</v>
      </c>
      <c r="BP347" s="33" t="s">
        <v>592</v>
      </c>
      <c r="BQ347" s="2">
        <f t="shared" si="347"/>
        <v>41</v>
      </c>
      <c r="BR347" s="2" t="str">
        <f>IF(BM347="","",IFERROR(VLOOKUP(BJ347,segéd!T:U,2,FALSE),"x"))</f>
        <v/>
      </c>
      <c r="BS347" s="2">
        <f>IF(BN347="","",IFERROR(VLOOKUP(BJ347,segéd!O:P,2,FALSE),"x"))</f>
        <v>41</v>
      </c>
      <c r="BU347" s="2"/>
      <c r="BV347" s="2"/>
      <c r="BX347" s="2"/>
      <c r="CW347" s="2">
        <v>37</v>
      </c>
    </row>
    <row r="348" spans="1:114" ht="15" customHeight="1" x14ac:dyDescent="0.3">
      <c r="A348" t="str">
        <f t="shared" si="290"/>
        <v>9262</v>
      </c>
      <c r="B348" t="str">
        <f t="shared" si="291"/>
        <v xml:space="preserve">Mechatronikai rend. mod. - Molnár László (web) </v>
      </c>
      <c r="C348" t="str">
        <f t="shared" si="292"/>
        <v>6049262</v>
      </c>
      <c r="D348" t="str">
        <f t="shared" si="293"/>
        <v>Mechatronikai rend. mod. - Molnár László (web) 46</v>
      </c>
      <c r="E348" t="str">
        <f t="shared" si="294"/>
        <v>Molnár László9262</v>
      </c>
      <c r="F348" t="str">
        <f t="shared" si="295"/>
        <v>Mechatronikai rend. mod. (Tb. 604, web)</v>
      </c>
      <c r="G348" t="str">
        <f t="shared" si="296"/>
        <v/>
      </c>
      <c r="H348" t="str">
        <f t="shared" si="297"/>
        <v/>
      </c>
      <c r="I348" t="str">
        <f t="shared" si="298"/>
        <v/>
      </c>
      <c r="J348" t="str">
        <f t="shared" si="299"/>
        <v/>
      </c>
      <c r="K348" t="str">
        <f t="shared" si="300"/>
        <v/>
      </c>
      <c r="L348" t="str">
        <f t="shared" si="301"/>
        <v/>
      </c>
      <c r="M348" t="str">
        <f t="shared" si="302"/>
        <v/>
      </c>
      <c r="N348" t="str">
        <f t="shared" si="303"/>
        <v/>
      </c>
      <c r="O348" t="str">
        <f t="shared" si="304"/>
        <v/>
      </c>
      <c r="P348" t="str">
        <f t="shared" si="305"/>
        <v/>
      </c>
      <c r="Q348" t="str">
        <f t="shared" si="306"/>
        <v/>
      </c>
      <c r="R348" t="str">
        <f t="shared" si="307"/>
        <v/>
      </c>
      <c r="S348" t="str">
        <f t="shared" si="308"/>
        <v/>
      </c>
      <c r="T348" t="str">
        <f t="shared" si="309"/>
        <v/>
      </c>
      <c r="U348" t="str">
        <f t="shared" si="310"/>
        <v/>
      </c>
      <c r="V348" t="str">
        <f t="shared" si="311"/>
        <v/>
      </c>
      <c r="W348" t="str">
        <f t="shared" si="312"/>
        <v/>
      </c>
      <c r="X348" t="str">
        <f t="shared" si="313"/>
        <v/>
      </c>
      <c r="Y348" t="str">
        <f t="shared" si="314"/>
        <v/>
      </c>
      <c r="Z348" t="str">
        <f t="shared" si="315"/>
        <v/>
      </c>
      <c r="AA348" t="str">
        <f t="shared" si="316"/>
        <v>Mechatronikai rend. mod. (, web)</v>
      </c>
      <c r="AB348" t="str">
        <f t="shared" si="317"/>
        <v/>
      </c>
      <c r="AC348" t="str">
        <f t="shared" si="318"/>
        <v/>
      </c>
      <c r="AD348" t="str">
        <f t="shared" si="319"/>
        <v/>
      </c>
      <c r="AE348" t="str">
        <f t="shared" si="320"/>
        <v/>
      </c>
      <c r="AF348" t="str">
        <f t="shared" si="321"/>
        <v/>
      </c>
      <c r="AG348" t="str">
        <f t="shared" si="322"/>
        <v/>
      </c>
      <c r="AH348" t="str">
        <f t="shared" si="323"/>
        <v/>
      </c>
      <c r="AI348" t="str">
        <f t="shared" si="324"/>
        <v/>
      </c>
      <c r="AJ348" t="str">
        <f t="shared" si="325"/>
        <v/>
      </c>
      <c r="AK348" t="str">
        <f t="shared" si="326"/>
        <v/>
      </c>
      <c r="AL348" t="str">
        <f t="shared" si="327"/>
        <v>9262</v>
      </c>
      <c r="AM348" t="str">
        <f t="shared" si="328"/>
        <v/>
      </c>
      <c r="AN348" t="str">
        <f t="shared" si="329"/>
        <v/>
      </c>
      <c r="AO348" t="str">
        <f t="shared" si="330"/>
        <v/>
      </c>
      <c r="AP348" t="str">
        <f t="shared" si="331"/>
        <v/>
      </c>
      <c r="AQ348" t="str">
        <f t="shared" si="332"/>
        <v/>
      </c>
      <c r="AR348" t="str">
        <f t="shared" si="333"/>
        <v/>
      </c>
      <c r="AS348" t="str">
        <f t="shared" si="334"/>
        <v/>
      </c>
      <c r="AT348" t="str">
        <f t="shared" si="335"/>
        <v/>
      </c>
      <c r="AU348" t="str">
        <f t="shared" si="336"/>
        <v/>
      </c>
      <c r="AV348" t="str">
        <f t="shared" si="337"/>
        <v/>
      </c>
      <c r="AW348" t="str">
        <f t="shared" si="338"/>
        <v/>
      </c>
      <c r="AX348" t="str">
        <f t="shared" si="339"/>
        <v/>
      </c>
      <c r="AY348" t="str">
        <f t="shared" si="340"/>
        <v/>
      </c>
      <c r="AZ348" t="str">
        <f t="shared" si="341"/>
        <v/>
      </c>
      <c r="BA348" t="str">
        <f t="shared" si="342"/>
        <v/>
      </c>
      <c r="BB348" t="str">
        <f t="shared" si="343"/>
        <v/>
      </c>
      <c r="BC348" t="str">
        <f t="shared" si="344"/>
        <v/>
      </c>
      <c r="BD348" t="str">
        <f t="shared" si="345"/>
        <v/>
      </c>
      <c r="BE348" t="str">
        <f t="shared" si="346"/>
        <v>Mechatronikai rend. mod. (604, web)</v>
      </c>
      <c r="BF348" s="2">
        <v>926</v>
      </c>
      <c r="BG348" s="2">
        <v>2</v>
      </c>
      <c r="BH348" s="18">
        <f>VLOOKUP(BF348,segéd!$F$9:$G$41,2,FALSE)</f>
        <v>46291</v>
      </c>
      <c r="BI348" s="2" t="str">
        <f>VLOOKUP(BG348,segéd!$F$1:$G$7,2,FALSE)</f>
        <v>9.45-11.15</v>
      </c>
      <c r="BJ348" t="s">
        <v>111</v>
      </c>
      <c r="BK348" s="20" t="s">
        <v>48</v>
      </c>
      <c r="BL348" t="s">
        <v>191</v>
      </c>
      <c r="BM348" s="2"/>
      <c r="BN348" s="2">
        <v>604</v>
      </c>
      <c r="BO348" s="2" t="s">
        <v>117</v>
      </c>
      <c r="BP348" s="33" t="s">
        <v>687</v>
      </c>
      <c r="BQ348" s="2">
        <f t="shared" si="347"/>
        <v>46</v>
      </c>
      <c r="BR348" s="2" t="str">
        <f>IF(BM348="","",IFERROR(VLOOKUP(BJ348,segéd!T:U,2,FALSE),"x"))</f>
        <v/>
      </c>
      <c r="BS348" s="2">
        <f>IF(BN348="","",IFERROR(VLOOKUP(BJ348,segéd!O:P,2,FALSE),"x"))</f>
        <v>46</v>
      </c>
      <c r="BU348" s="2"/>
      <c r="BV348" s="2"/>
      <c r="BX348" s="2"/>
      <c r="CX348" s="2">
        <v>56</v>
      </c>
    </row>
    <row r="349" spans="1:114" ht="15" customHeight="1" x14ac:dyDescent="0.3">
      <c r="A349" t="str">
        <f t="shared" si="290"/>
        <v>9262</v>
      </c>
      <c r="B349" t="str">
        <f t="shared" si="291"/>
        <v xml:space="preserve">Mechatronikai rend. mod. (dupla) - Molnár László (web) </v>
      </c>
      <c r="C349" t="str">
        <f t="shared" si="292"/>
        <v>6039262</v>
      </c>
      <c r="D349" t="str">
        <f t="shared" si="293"/>
        <v xml:space="preserve">Mechatronikai rend. mod. (dupla) - Molnár László (web) </v>
      </c>
      <c r="E349" t="str">
        <f t="shared" si="294"/>
        <v>Molnár László9262</v>
      </c>
      <c r="F349" t="str">
        <f t="shared" si="295"/>
        <v>Mechatronikai rend. mod. (dupla) (Tb. 603, web)</v>
      </c>
      <c r="G349" t="str">
        <f t="shared" si="296"/>
        <v/>
      </c>
      <c r="H349" t="str">
        <f t="shared" si="297"/>
        <v/>
      </c>
      <c r="I349" t="str">
        <f t="shared" si="298"/>
        <v/>
      </c>
      <c r="J349" t="str">
        <f t="shared" si="299"/>
        <v/>
      </c>
      <c r="K349" t="str">
        <f t="shared" si="300"/>
        <v/>
      </c>
      <c r="L349" t="str">
        <f t="shared" si="301"/>
        <v/>
      </c>
      <c r="M349" t="str">
        <f t="shared" si="302"/>
        <v/>
      </c>
      <c r="N349" t="str">
        <f t="shared" si="303"/>
        <v/>
      </c>
      <c r="O349" t="str">
        <f t="shared" si="304"/>
        <v/>
      </c>
      <c r="P349" t="str">
        <f t="shared" si="305"/>
        <v/>
      </c>
      <c r="Q349" t="str">
        <f t="shared" si="306"/>
        <v/>
      </c>
      <c r="R349" t="str">
        <f t="shared" si="307"/>
        <v/>
      </c>
      <c r="S349" t="str">
        <f t="shared" si="308"/>
        <v/>
      </c>
      <c r="T349" t="str">
        <f t="shared" si="309"/>
        <v/>
      </c>
      <c r="U349" t="str">
        <f t="shared" si="310"/>
        <v/>
      </c>
      <c r="V349" t="str">
        <f t="shared" si="311"/>
        <v/>
      </c>
      <c r="W349" t="str">
        <f t="shared" si="312"/>
        <v/>
      </c>
      <c r="X349" t="str">
        <f t="shared" si="313"/>
        <v/>
      </c>
      <c r="Y349" t="str">
        <f t="shared" si="314"/>
        <v/>
      </c>
      <c r="Z349" t="str">
        <f t="shared" si="315"/>
        <v/>
      </c>
      <c r="AA349" t="str">
        <f t="shared" si="316"/>
        <v>Mechatronikai rend. mod. (dupla) (, web)</v>
      </c>
      <c r="AB349" t="str">
        <f t="shared" si="317"/>
        <v/>
      </c>
      <c r="AC349" t="str">
        <f t="shared" si="318"/>
        <v/>
      </c>
      <c r="AD349" t="str">
        <f t="shared" si="319"/>
        <v/>
      </c>
      <c r="AE349" t="str">
        <f t="shared" si="320"/>
        <v/>
      </c>
      <c r="AF349" t="str">
        <f t="shared" si="321"/>
        <v/>
      </c>
      <c r="AG349" t="str">
        <f t="shared" si="322"/>
        <v/>
      </c>
      <c r="AH349" t="str">
        <f t="shared" si="323"/>
        <v/>
      </c>
      <c r="AI349" t="str">
        <f t="shared" si="324"/>
        <v/>
      </c>
      <c r="AJ349" t="str">
        <f t="shared" si="325"/>
        <v/>
      </c>
      <c r="AK349" t="str">
        <f t="shared" si="326"/>
        <v/>
      </c>
      <c r="AL349" t="str">
        <f t="shared" si="327"/>
        <v/>
      </c>
      <c r="AM349" t="str">
        <f t="shared" si="328"/>
        <v/>
      </c>
      <c r="AN349" t="str">
        <f t="shared" si="329"/>
        <v/>
      </c>
      <c r="AO349" t="str">
        <f t="shared" si="330"/>
        <v/>
      </c>
      <c r="AP349" t="str">
        <f t="shared" si="331"/>
        <v/>
      </c>
      <c r="AQ349" t="str">
        <f t="shared" si="332"/>
        <v/>
      </c>
      <c r="AR349" t="str">
        <f t="shared" si="333"/>
        <v/>
      </c>
      <c r="AS349" t="str">
        <f t="shared" si="334"/>
        <v/>
      </c>
      <c r="AT349" t="str">
        <f t="shared" si="335"/>
        <v/>
      </c>
      <c r="AU349" t="str">
        <f t="shared" si="336"/>
        <v/>
      </c>
      <c r="AV349" t="str">
        <f t="shared" si="337"/>
        <v/>
      </c>
      <c r="AW349" t="str">
        <f t="shared" si="338"/>
        <v/>
      </c>
      <c r="AX349" t="str">
        <f t="shared" si="339"/>
        <v/>
      </c>
      <c r="AY349" t="str">
        <f t="shared" si="340"/>
        <v/>
      </c>
      <c r="AZ349" t="str">
        <f t="shared" si="341"/>
        <v/>
      </c>
      <c r="BA349" t="str">
        <f t="shared" si="342"/>
        <v/>
      </c>
      <c r="BB349" t="str">
        <f t="shared" si="343"/>
        <v/>
      </c>
      <c r="BC349" t="str">
        <f t="shared" si="344"/>
        <v/>
      </c>
      <c r="BD349" t="str">
        <f t="shared" si="345"/>
        <v/>
      </c>
      <c r="BE349" t="str">
        <f t="shared" si="346"/>
        <v>Mechatronikai rend. mod. (dupla) (603, web)</v>
      </c>
      <c r="BF349" s="2">
        <v>926</v>
      </c>
      <c r="BG349" s="2">
        <v>2</v>
      </c>
      <c r="BH349" s="18">
        <f>VLOOKUP(BF349,segéd!$F$9:$G$41,2,FALSE)</f>
        <v>46291</v>
      </c>
      <c r="BI349" s="2" t="str">
        <f>VLOOKUP(BG349,segéd!$F$1:$G$7,2,FALSE)</f>
        <v>9.45-11.15</v>
      </c>
      <c r="BJ349" t="s">
        <v>312</v>
      </c>
      <c r="BK349" s="20" t="s">
        <v>48</v>
      </c>
      <c r="BL349" t="s">
        <v>191</v>
      </c>
      <c r="BM349" s="2"/>
      <c r="BN349" s="2">
        <v>603</v>
      </c>
      <c r="BO349" s="2" t="s">
        <v>117</v>
      </c>
      <c r="BP349" s="33" t="s">
        <v>687</v>
      </c>
      <c r="BQ349" s="2">
        <f t="shared" si="347"/>
        <v>0</v>
      </c>
      <c r="BR349" s="2" t="str">
        <f>IF(BM349="","",IFERROR(VLOOKUP(BJ349,segéd!T:U,2,FALSE),"x"))</f>
        <v/>
      </c>
      <c r="BS349" s="2"/>
      <c r="BU349" s="2"/>
      <c r="BV349" s="2"/>
      <c r="BX349" s="2"/>
    </row>
    <row r="350" spans="1:114" ht="15" customHeight="1" x14ac:dyDescent="0.3">
      <c r="A350" t="str">
        <f t="shared" si="290"/>
        <v>9262</v>
      </c>
      <c r="B350" t="str">
        <f t="shared" si="291"/>
        <v xml:space="preserve">Mechatronikai rendszerek I. - Vavra Gábor (web) </v>
      </c>
      <c r="C350" t="str">
        <f t="shared" si="292"/>
        <v>6019262</v>
      </c>
      <c r="D350" t="str">
        <f t="shared" si="293"/>
        <v>Mechatronikai rendszerek I. - Vavra Gábor (web) 68</v>
      </c>
      <c r="E350" t="str">
        <f t="shared" si="294"/>
        <v>Vavra Gábor9262</v>
      </c>
      <c r="F350" t="str">
        <f t="shared" si="295"/>
        <v>Mechatronikai rendszerek I. (Tb. 601, web)</v>
      </c>
      <c r="G350" t="str">
        <f t="shared" si="296"/>
        <v/>
      </c>
      <c r="H350" t="str">
        <f t="shared" si="297"/>
        <v/>
      </c>
      <c r="I350" t="str">
        <f t="shared" si="298"/>
        <v/>
      </c>
      <c r="J350" t="str">
        <f t="shared" si="299"/>
        <v/>
      </c>
      <c r="K350" t="str">
        <f t="shared" si="300"/>
        <v/>
      </c>
      <c r="L350" t="str">
        <f t="shared" si="301"/>
        <v/>
      </c>
      <c r="M350" t="str">
        <f t="shared" si="302"/>
        <v/>
      </c>
      <c r="N350" t="str">
        <f t="shared" si="303"/>
        <v/>
      </c>
      <c r="O350" t="str">
        <f t="shared" si="304"/>
        <v/>
      </c>
      <c r="P350" t="str">
        <f t="shared" si="305"/>
        <v/>
      </c>
      <c r="Q350" t="str">
        <f t="shared" si="306"/>
        <v/>
      </c>
      <c r="R350" t="str">
        <f t="shared" si="307"/>
        <v/>
      </c>
      <c r="S350" t="str">
        <f t="shared" si="308"/>
        <v/>
      </c>
      <c r="T350" t="str">
        <f t="shared" si="309"/>
        <v/>
      </c>
      <c r="U350" t="str">
        <f t="shared" si="310"/>
        <v/>
      </c>
      <c r="V350" t="str">
        <f t="shared" si="311"/>
        <v/>
      </c>
      <c r="W350" t="str">
        <f t="shared" si="312"/>
        <v/>
      </c>
      <c r="X350" t="str">
        <f t="shared" si="313"/>
        <v/>
      </c>
      <c r="Y350" t="str">
        <f t="shared" si="314"/>
        <v/>
      </c>
      <c r="Z350" t="str">
        <f t="shared" si="315"/>
        <v/>
      </c>
      <c r="AA350" t="str">
        <f t="shared" si="316"/>
        <v>Mechatronikai rendszerek I. (, web)</v>
      </c>
      <c r="AB350" t="str">
        <f t="shared" si="317"/>
        <v/>
      </c>
      <c r="AC350" t="str">
        <f t="shared" si="318"/>
        <v/>
      </c>
      <c r="AD350" t="str">
        <f t="shared" si="319"/>
        <v/>
      </c>
      <c r="AE350" t="str">
        <f t="shared" si="320"/>
        <v/>
      </c>
      <c r="AF350" t="str">
        <f t="shared" si="321"/>
        <v/>
      </c>
      <c r="AG350" t="str">
        <f t="shared" si="322"/>
        <v/>
      </c>
      <c r="AH350" t="str">
        <f t="shared" si="323"/>
        <v/>
      </c>
      <c r="AI350" t="str">
        <f t="shared" si="324"/>
        <v/>
      </c>
      <c r="AJ350" t="str">
        <f t="shared" si="325"/>
        <v/>
      </c>
      <c r="AK350" t="str">
        <f t="shared" si="326"/>
        <v/>
      </c>
      <c r="AL350" t="str">
        <f t="shared" si="327"/>
        <v/>
      </c>
      <c r="AM350" t="str">
        <f t="shared" si="328"/>
        <v/>
      </c>
      <c r="AN350" t="str">
        <f t="shared" si="329"/>
        <v/>
      </c>
      <c r="AO350" t="str">
        <f t="shared" si="330"/>
        <v/>
      </c>
      <c r="AP350" t="str">
        <f t="shared" si="331"/>
        <v/>
      </c>
      <c r="AQ350" t="str">
        <f t="shared" si="332"/>
        <v/>
      </c>
      <c r="AR350" t="str">
        <f t="shared" si="333"/>
        <v/>
      </c>
      <c r="AS350" t="str">
        <f t="shared" si="334"/>
        <v/>
      </c>
      <c r="AT350" t="str">
        <f t="shared" si="335"/>
        <v/>
      </c>
      <c r="AU350" t="str">
        <f t="shared" si="336"/>
        <v/>
      </c>
      <c r="AV350" t="str">
        <f t="shared" si="337"/>
        <v/>
      </c>
      <c r="AW350" t="str">
        <f t="shared" si="338"/>
        <v>9262</v>
      </c>
      <c r="AX350" t="str">
        <f t="shared" si="339"/>
        <v>9262</v>
      </c>
      <c r="AY350" t="str">
        <f t="shared" si="340"/>
        <v/>
      </c>
      <c r="AZ350" t="str">
        <f t="shared" si="341"/>
        <v/>
      </c>
      <c r="BA350" t="str">
        <f t="shared" si="342"/>
        <v/>
      </c>
      <c r="BB350" t="str">
        <f t="shared" si="343"/>
        <v/>
      </c>
      <c r="BC350" t="str">
        <f t="shared" si="344"/>
        <v/>
      </c>
      <c r="BD350" t="str">
        <f t="shared" si="345"/>
        <v/>
      </c>
      <c r="BE350" t="str">
        <f t="shared" si="346"/>
        <v>Mechatronikai rendszerek I. (601, web)</v>
      </c>
      <c r="BF350" s="2">
        <v>926</v>
      </c>
      <c r="BG350" s="2">
        <v>2</v>
      </c>
      <c r="BH350" s="18">
        <f>VLOOKUP(BF350,segéd!$F$9:$G$41,2,FALSE)</f>
        <v>46291</v>
      </c>
      <c r="BI350" s="2" t="str">
        <f>VLOOKUP(BG350,segéd!$F$1:$G$7,2,FALSE)</f>
        <v>9.45-11.15</v>
      </c>
      <c r="BJ350" t="s">
        <v>112</v>
      </c>
      <c r="BK350" s="20" t="s">
        <v>419</v>
      </c>
      <c r="BL350" t="s">
        <v>191</v>
      </c>
      <c r="BM350" s="2"/>
      <c r="BN350" s="2">
        <v>601</v>
      </c>
      <c r="BO350" s="2" t="s">
        <v>117</v>
      </c>
      <c r="BP350" s="33" t="s">
        <v>613</v>
      </c>
      <c r="BQ350" s="2">
        <f t="shared" si="347"/>
        <v>68</v>
      </c>
      <c r="BR350" s="2" t="str">
        <f>IF(BM350="","",IFERROR(VLOOKUP(BJ350,segéd!T:U,2,FALSE),"x"))</f>
        <v/>
      </c>
      <c r="BS350" s="2">
        <f>IF(BN350="","",IFERROR(VLOOKUP(BJ350,segéd!O:P,2,FALSE),"x"))</f>
        <v>68</v>
      </c>
      <c r="BU350" s="2"/>
      <c r="BV350" s="2"/>
      <c r="DI350" s="2">
        <v>14</v>
      </c>
      <c r="DJ350" s="2">
        <v>44</v>
      </c>
    </row>
    <row r="351" spans="1:114" ht="15" customHeight="1" x14ac:dyDescent="0.3">
      <c r="A351" t="str">
        <f t="shared" si="290"/>
        <v>9262</v>
      </c>
      <c r="B351" t="str">
        <f t="shared" si="291"/>
        <v xml:space="preserve">Minőségmenedzsment I. - Szabó Veronika Anna (web) </v>
      </c>
      <c r="C351" t="str">
        <f t="shared" si="292"/>
        <v>2179262</v>
      </c>
      <c r="D351" t="str">
        <f t="shared" si="293"/>
        <v>Minőségmenedzsment I. - Szabó Veronika Anna (web) 12</v>
      </c>
      <c r="E351" t="str">
        <f t="shared" si="294"/>
        <v>Szabó Veronika Anna9262</v>
      </c>
      <c r="F351" t="str">
        <f t="shared" si="295"/>
        <v>Minőségmenedzsment I. (Tb. 217, web)</v>
      </c>
      <c r="G351" t="str">
        <f t="shared" si="296"/>
        <v/>
      </c>
      <c r="H351" t="str">
        <f t="shared" si="297"/>
        <v/>
      </c>
      <c r="I351" t="str">
        <f t="shared" si="298"/>
        <v/>
      </c>
      <c r="J351" t="str">
        <f t="shared" si="299"/>
        <v/>
      </c>
      <c r="K351" t="str">
        <f t="shared" si="300"/>
        <v/>
      </c>
      <c r="L351" t="str">
        <f t="shared" si="301"/>
        <v/>
      </c>
      <c r="M351" t="str">
        <f t="shared" si="302"/>
        <v/>
      </c>
      <c r="N351" t="str">
        <f t="shared" si="303"/>
        <v/>
      </c>
      <c r="O351" t="str">
        <f t="shared" si="304"/>
        <v/>
      </c>
      <c r="P351" t="str">
        <f t="shared" si="305"/>
        <v/>
      </c>
      <c r="Q351" t="str">
        <f t="shared" si="306"/>
        <v/>
      </c>
      <c r="R351" t="str">
        <f t="shared" si="307"/>
        <v/>
      </c>
      <c r="S351" t="str">
        <f t="shared" si="308"/>
        <v/>
      </c>
      <c r="T351" t="str">
        <f t="shared" si="309"/>
        <v/>
      </c>
      <c r="U351" t="str">
        <f t="shared" si="310"/>
        <v/>
      </c>
      <c r="V351" t="str">
        <f t="shared" si="311"/>
        <v/>
      </c>
      <c r="W351" t="str">
        <f t="shared" si="312"/>
        <v/>
      </c>
      <c r="X351" t="str">
        <f t="shared" si="313"/>
        <v/>
      </c>
      <c r="Y351" t="str">
        <f t="shared" si="314"/>
        <v/>
      </c>
      <c r="Z351" t="str">
        <f t="shared" si="315"/>
        <v/>
      </c>
      <c r="AA351" t="str">
        <f t="shared" si="316"/>
        <v>Minőségmenedzsment I. (, web)</v>
      </c>
      <c r="AB351" t="str">
        <f t="shared" si="317"/>
        <v/>
      </c>
      <c r="AC351" t="str">
        <f t="shared" si="318"/>
        <v/>
      </c>
      <c r="AD351" t="str">
        <f t="shared" si="319"/>
        <v/>
      </c>
      <c r="AE351" t="str">
        <f t="shared" si="320"/>
        <v/>
      </c>
      <c r="AF351" t="str">
        <f t="shared" si="321"/>
        <v/>
      </c>
      <c r="AG351" t="str">
        <f t="shared" si="322"/>
        <v/>
      </c>
      <c r="AH351" t="str">
        <f t="shared" si="323"/>
        <v/>
      </c>
      <c r="AI351" t="str">
        <f t="shared" si="324"/>
        <v/>
      </c>
      <c r="AJ351" t="str">
        <f t="shared" si="325"/>
        <v/>
      </c>
      <c r="AK351" t="str">
        <f t="shared" si="326"/>
        <v/>
      </c>
      <c r="AL351" t="str">
        <f t="shared" si="327"/>
        <v/>
      </c>
      <c r="AM351" t="str">
        <f t="shared" si="328"/>
        <v/>
      </c>
      <c r="AN351" t="str">
        <f t="shared" si="329"/>
        <v/>
      </c>
      <c r="AO351" t="str">
        <f t="shared" si="330"/>
        <v/>
      </c>
      <c r="AP351" t="str">
        <f t="shared" si="331"/>
        <v/>
      </c>
      <c r="AQ351" t="str">
        <f t="shared" si="332"/>
        <v/>
      </c>
      <c r="AR351" t="str">
        <f t="shared" si="333"/>
        <v/>
      </c>
      <c r="AS351" t="str">
        <f t="shared" si="334"/>
        <v/>
      </c>
      <c r="AT351" t="str">
        <f t="shared" si="335"/>
        <v/>
      </c>
      <c r="AU351" t="str">
        <f t="shared" si="336"/>
        <v/>
      </c>
      <c r="AV351" t="str">
        <f t="shared" si="337"/>
        <v>9262</v>
      </c>
      <c r="AW351" t="str">
        <f t="shared" si="338"/>
        <v/>
      </c>
      <c r="AX351" t="str">
        <f t="shared" si="339"/>
        <v/>
      </c>
      <c r="AY351" t="str">
        <f t="shared" si="340"/>
        <v/>
      </c>
      <c r="AZ351" t="str">
        <f t="shared" si="341"/>
        <v/>
      </c>
      <c r="BA351" t="str">
        <f t="shared" si="342"/>
        <v/>
      </c>
      <c r="BB351" t="str">
        <f t="shared" si="343"/>
        <v/>
      </c>
      <c r="BC351" t="str">
        <f t="shared" si="344"/>
        <v/>
      </c>
      <c r="BD351" t="str">
        <f t="shared" si="345"/>
        <v/>
      </c>
      <c r="BE351" t="str">
        <f t="shared" si="346"/>
        <v>Minőségmenedzsment I. (217, web)</v>
      </c>
      <c r="BF351" s="2">
        <v>926</v>
      </c>
      <c r="BG351" s="2">
        <v>2</v>
      </c>
      <c r="BH351" s="18">
        <f>VLOOKUP(BF351,segéd!$F$9:$G$41,2,FALSE)</f>
        <v>46291</v>
      </c>
      <c r="BI351" s="2" t="str">
        <f>VLOOKUP(BG351,segéd!$F$1:$G$7,2,FALSE)</f>
        <v>9.45-11.15</v>
      </c>
      <c r="BJ351" t="s">
        <v>400</v>
      </c>
      <c r="BK351" s="20" t="s">
        <v>539</v>
      </c>
      <c r="BL351" t="s">
        <v>191</v>
      </c>
      <c r="BM351" s="2"/>
      <c r="BN351" s="2">
        <v>217</v>
      </c>
      <c r="BO351" s="2" t="s">
        <v>117</v>
      </c>
      <c r="BP351" s="33" t="s">
        <v>625</v>
      </c>
      <c r="BQ351" s="2">
        <f t="shared" si="347"/>
        <v>12</v>
      </c>
      <c r="BR351" s="2" t="str">
        <f>IF(BM351="","",IFERROR(VLOOKUP(BJ351,segéd!T:U,2,FALSE),"x"))</f>
        <v/>
      </c>
      <c r="BS351" s="2">
        <f>IF(BN351="","",IFERROR(VLOOKUP(BJ351,segéd!O:P,2,FALSE),"x"))</f>
        <v>12</v>
      </c>
      <c r="BU351" s="2"/>
      <c r="BV351" s="2"/>
      <c r="DH351" s="2">
        <v>13</v>
      </c>
    </row>
    <row r="352" spans="1:114" ht="15" customHeight="1" x14ac:dyDescent="0.3">
      <c r="A352" t="str">
        <f t="shared" si="290"/>
        <v>2149262</v>
      </c>
      <c r="B352" t="str">
        <f t="shared" si="291"/>
        <v>Modern közg. és piacelm. - Sárkány Péter (web) 31</v>
      </c>
      <c r="C352" t="str">
        <f t="shared" si="292"/>
        <v>9262</v>
      </c>
      <c r="D352" t="str">
        <f t="shared" si="293"/>
        <v xml:space="preserve">Modern közg. és piacelm. - Sárkány Péter (web) </v>
      </c>
      <c r="E352" t="str">
        <f t="shared" si="294"/>
        <v>Sárkány Péter9262</v>
      </c>
      <c r="F352" t="str">
        <f t="shared" si="295"/>
        <v>Modern közg. és piacelm. (Bp. 214, web)</v>
      </c>
      <c r="G352" t="str">
        <f t="shared" si="296"/>
        <v/>
      </c>
      <c r="H352" t="str">
        <f t="shared" si="297"/>
        <v/>
      </c>
      <c r="I352" t="str">
        <f t="shared" si="298"/>
        <v/>
      </c>
      <c r="J352" t="str">
        <f t="shared" si="299"/>
        <v>9262</v>
      </c>
      <c r="K352" t="str">
        <f t="shared" si="300"/>
        <v>9262</v>
      </c>
      <c r="L352" t="str">
        <f t="shared" si="301"/>
        <v/>
      </c>
      <c r="M352" t="str">
        <f t="shared" si="302"/>
        <v/>
      </c>
      <c r="N352" t="str">
        <f t="shared" si="303"/>
        <v/>
      </c>
      <c r="O352" t="str">
        <f t="shared" si="304"/>
        <v/>
      </c>
      <c r="P352" t="str">
        <f t="shared" si="305"/>
        <v/>
      </c>
      <c r="Q352" t="str">
        <f t="shared" si="306"/>
        <v>9262</v>
      </c>
      <c r="R352" t="str">
        <f t="shared" si="307"/>
        <v/>
      </c>
      <c r="S352" t="str">
        <f t="shared" si="308"/>
        <v/>
      </c>
      <c r="T352" t="str">
        <f t="shared" si="309"/>
        <v/>
      </c>
      <c r="U352" t="str">
        <f t="shared" si="310"/>
        <v/>
      </c>
      <c r="V352" t="str">
        <f t="shared" si="311"/>
        <v/>
      </c>
      <c r="W352" t="str">
        <f t="shared" si="312"/>
        <v/>
      </c>
      <c r="X352" t="str">
        <f t="shared" si="313"/>
        <v/>
      </c>
      <c r="Y352" t="str">
        <f t="shared" si="314"/>
        <v/>
      </c>
      <c r="Z352" t="str">
        <f t="shared" si="315"/>
        <v/>
      </c>
      <c r="AA352" t="str">
        <f t="shared" si="316"/>
        <v>Modern közg. és piacelm. (214, web)</v>
      </c>
      <c r="AB352" t="str">
        <f t="shared" si="317"/>
        <v/>
      </c>
      <c r="AC352" t="str">
        <f t="shared" si="318"/>
        <v/>
      </c>
      <c r="AD352" t="str">
        <f t="shared" si="319"/>
        <v/>
      </c>
      <c r="AE352" t="str">
        <f t="shared" si="320"/>
        <v/>
      </c>
      <c r="AF352" t="str">
        <f t="shared" si="321"/>
        <v/>
      </c>
      <c r="AG352" t="str">
        <f t="shared" si="322"/>
        <v/>
      </c>
      <c r="AH352" t="str">
        <f t="shared" si="323"/>
        <v/>
      </c>
      <c r="AI352" t="str">
        <f t="shared" si="324"/>
        <v/>
      </c>
      <c r="AJ352" t="str">
        <f t="shared" si="325"/>
        <v/>
      </c>
      <c r="AK352" t="str">
        <f t="shared" si="326"/>
        <v/>
      </c>
      <c r="AL352" t="str">
        <f t="shared" si="327"/>
        <v/>
      </c>
      <c r="AM352" t="str">
        <f t="shared" si="328"/>
        <v/>
      </c>
      <c r="AN352" t="str">
        <f t="shared" si="329"/>
        <v/>
      </c>
      <c r="AO352" t="str">
        <f t="shared" si="330"/>
        <v/>
      </c>
      <c r="AP352" t="str">
        <f t="shared" si="331"/>
        <v/>
      </c>
      <c r="AQ352" t="str">
        <f t="shared" si="332"/>
        <v/>
      </c>
      <c r="AR352" t="str">
        <f t="shared" si="333"/>
        <v/>
      </c>
      <c r="AS352" t="str">
        <f t="shared" si="334"/>
        <v/>
      </c>
      <c r="AT352" t="str">
        <f t="shared" si="335"/>
        <v/>
      </c>
      <c r="AU352" t="str">
        <f t="shared" si="336"/>
        <v/>
      </c>
      <c r="AV352" t="str">
        <f t="shared" si="337"/>
        <v/>
      </c>
      <c r="AW352" t="str">
        <f t="shared" si="338"/>
        <v/>
      </c>
      <c r="AX352" t="str">
        <f t="shared" si="339"/>
        <v/>
      </c>
      <c r="AY352" t="str">
        <f t="shared" si="340"/>
        <v/>
      </c>
      <c r="AZ352" t="str">
        <f t="shared" si="341"/>
        <v/>
      </c>
      <c r="BA352" t="str">
        <f t="shared" si="342"/>
        <v/>
      </c>
      <c r="BB352" t="str">
        <f t="shared" si="343"/>
        <v/>
      </c>
      <c r="BC352" t="str">
        <f t="shared" si="344"/>
        <v/>
      </c>
      <c r="BD352" t="str">
        <f t="shared" si="345"/>
        <v/>
      </c>
      <c r="BE352" t="str">
        <f t="shared" si="346"/>
        <v>Modern közg. és piacelm. (, web)</v>
      </c>
      <c r="BF352" s="2">
        <v>926</v>
      </c>
      <c r="BG352" s="2">
        <v>2</v>
      </c>
      <c r="BH352" s="18">
        <f>VLOOKUP(BF352,segéd!$F$9:$G$41,2,FALSE)</f>
        <v>46291</v>
      </c>
      <c r="BI352" s="2" t="str">
        <f>VLOOKUP(BG352,segéd!$F$1:$G$7,2,FALSE)</f>
        <v>9.45-11.15</v>
      </c>
      <c r="BJ352" t="s">
        <v>90</v>
      </c>
      <c r="BK352" s="20" t="s">
        <v>23</v>
      </c>
      <c r="BL352" t="s">
        <v>206</v>
      </c>
      <c r="BM352" s="2">
        <v>214</v>
      </c>
      <c r="BO352" s="2" t="s">
        <v>117</v>
      </c>
      <c r="BP352" s="33" t="s">
        <v>660</v>
      </c>
      <c r="BQ352" s="2">
        <f t="shared" si="347"/>
        <v>31</v>
      </c>
      <c r="BR352" s="2">
        <f>IF(BM352="","",IFERROR(VLOOKUP(BJ352,segéd!T:U,2,FALSE),"x"))</f>
        <v>31</v>
      </c>
      <c r="BS352" s="2" t="str">
        <f>IF(BN352="","",IFERROR(VLOOKUP(BJ352,segéd!O:P,2,FALSE),"x"))</f>
        <v/>
      </c>
      <c r="BU352" s="2"/>
      <c r="BV352" s="2"/>
      <c r="BW352" s="2">
        <v>8</v>
      </c>
      <c r="BX352" s="2">
        <v>15</v>
      </c>
      <c r="CD352" s="2">
        <v>2</v>
      </c>
    </row>
    <row r="353" spans="1:120" ht="15" customHeight="1" x14ac:dyDescent="0.3">
      <c r="A353" t="str">
        <f t="shared" si="290"/>
        <v>9262</v>
      </c>
      <c r="B353" t="str">
        <f t="shared" si="291"/>
        <v xml:space="preserve">Robotszerkezetek és perifériák - Szilágyi Zoltán (web) </v>
      </c>
      <c r="C353" t="str">
        <f t="shared" si="292"/>
        <v>2129262</v>
      </c>
      <c r="D353" t="str">
        <f t="shared" si="293"/>
        <v>Robotszerkezetek és perifériák - Szilágyi Zoltán (web) 41</v>
      </c>
      <c r="E353" t="str">
        <f t="shared" si="294"/>
        <v>Szilágyi Zoltán9262</v>
      </c>
      <c r="F353" t="str">
        <f t="shared" si="295"/>
        <v>Robotszerkezetek és perifériák (Tb. 212, web)</v>
      </c>
      <c r="G353" t="str">
        <f t="shared" si="296"/>
        <v/>
      </c>
      <c r="H353" t="str">
        <f t="shared" si="297"/>
        <v/>
      </c>
      <c r="I353" t="str">
        <f t="shared" si="298"/>
        <v/>
      </c>
      <c r="J353" t="str">
        <f t="shared" si="299"/>
        <v/>
      </c>
      <c r="K353" t="str">
        <f t="shared" si="300"/>
        <v/>
      </c>
      <c r="L353" t="str">
        <f t="shared" si="301"/>
        <v/>
      </c>
      <c r="M353" t="str">
        <f t="shared" si="302"/>
        <v/>
      </c>
      <c r="N353" t="str">
        <f t="shared" si="303"/>
        <v/>
      </c>
      <c r="O353" t="str">
        <f t="shared" si="304"/>
        <v/>
      </c>
      <c r="P353" t="str">
        <f t="shared" si="305"/>
        <v/>
      </c>
      <c r="Q353" t="str">
        <f t="shared" si="306"/>
        <v/>
      </c>
      <c r="R353" t="str">
        <f t="shared" si="307"/>
        <v/>
      </c>
      <c r="S353" t="str">
        <f t="shared" si="308"/>
        <v/>
      </c>
      <c r="T353" t="str">
        <f t="shared" si="309"/>
        <v/>
      </c>
      <c r="U353" t="str">
        <f t="shared" si="310"/>
        <v/>
      </c>
      <c r="V353" t="str">
        <f t="shared" si="311"/>
        <v/>
      </c>
      <c r="W353" t="str">
        <f t="shared" si="312"/>
        <v/>
      </c>
      <c r="X353" t="str">
        <f t="shared" si="313"/>
        <v/>
      </c>
      <c r="Y353" t="str">
        <f t="shared" si="314"/>
        <v/>
      </c>
      <c r="Z353" t="str">
        <f t="shared" si="315"/>
        <v/>
      </c>
      <c r="AA353" t="str">
        <f t="shared" si="316"/>
        <v>Robotszerkezetek és perifériák (, web)</v>
      </c>
      <c r="AB353" t="str">
        <f t="shared" si="317"/>
        <v/>
      </c>
      <c r="AC353" t="str">
        <f t="shared" si="318"/>
        <v/>
      </c>
      <c r="AD353" t="str">
        <f t="shared" si="319"/>
        <v/>
      </c>
      <c r="AE353" t="str">
        <f t="shared" si="320"/>
        <v/>
      </c>
      <c r="AF353" t="str">
        <f t="shared" si="321"/>
        <v/>
      </c>
      <c r="AG353" t="str">
        <f t="shared" si="322"/>
        <v/>
      </c>
      <c r="AH353" t="str">
        <f t="shared" si="323"/>
        <v/>
      </c>
      <c r="AI353" t="str">
        <f t="shared" si="324"/>
        <v/>
      </c>
      <c r="AJ353" t="str">
        <f t="shared" si="325"/>
        <v/>
      </c>
      <c r="AK353" t="str">
        <f t="shared" si="326"/>
        <v/>
      </c>
      <c r="AL353" t="str">
        <f t="shared" si="327"/>
        <v/>
      </c>
      <c r="AM353" t="str">
        <f t="shared" si="328"/>
        <v/>
      </c>
      <c r="AN353" t="str">
        <f t="shared" si="329"/>
        <v/>
      </c>
      <c r="AO353" t="str">
        <f t="shared" si="330"/>
        <v/>
      </c>
      <c r="AP353" t="str">
        <f t="shared" si="331"/>
        <v/>
      </c>
      <c r="AQ353" t="str">
        <f t="shared" si="332"/>
        <v/>
      </c>
      <c r="AR353" t="str">
        <f t="shared" si="333"/>
        <v/>
      </c>
      <c r="AS353" t="str">
        <f t="shared" si="334"/>
        <v/>
      </c>
      <c r="AT353" t="str">
        <f t="shared" si="335"/>
        <v/>
      </c>
      <c r="AU353" t="str">
        <f t="shared" si="336"/>
        <v/>
      </c>
      <c r="AV353" t="str">
        <f t="shared" si="337"/>
        <v/>
      </c>
      <c r="AW353" t="str">
        <f t="shared" si="338"/>
        <v/>
      </c>
      <c r="AX353" t="str">
        <f t="shared" si="339"/>
        <v/>
      </c>
      <c r="AY353" t="str">
        <f t="shared" si="340"/>
        <v/>
      </c>
      <c r="AZ353" t="str">
        <f t="shared" si="341"/>
        <v/>
      </c>
      <c r="BA353" t="str">
        <f t="shared" si="342"/>
        <v/>
      </c>
      <c r="BB353" t="str">
        <f t="shared" si="343"/>
        <v/>
      </c>
      <c r="BC353" t="str">
        <f t="shared" si="344"/>
        <v/>
      </c>
      <c r="BD353" t="str">
        <f t="shared" si="345"/>
        <v>9262</v>
      </c>
      <c r="BE353" t="str">
        <f t="shared" si="346"/>
        <v>Robotszerkezetek és perifériák (212, web)</v>
      </c>
      <c r="BF353" s="2">
        <v>926</v>
      </c>
      <c r="BG353" s="2">
        <v>2</v>
      </c>
      <c r="BH353" s="18">
        <f>VLOOKUP(BF353,segéd!$F$9:$G$41,2,FALSE)</f>
        <v>46291</v>
      </c>
      <c r="BI353" s="2" t="str">
        <f>VLOOKUP(BG353,segéd!$F$1:$G$7,2,FALSE)</f>
        <v>9.45-11.15</v>
      </c>
      <c r="BJ353" t="s">
        <v>525</v>
      </c>
      <c r="BK353" s="20" t="s">
        <v>218</v>
      </c>
      <c r="BL353" t="s">
        <v>191</v>
      </c>
      <c r="BM353" s="2"/>
      <c r="BN353" s="2">
        <v>212</v>
      </c>
      <c r="BO353" s="2" t="s">
        <v>117</v>
      </c>
      <c r="BP353" s="33" t="s">
        <v>643</v>
      </c>
      <c r="BQ353" s="2">
        <f t="shared" si="347"/>
        <v>41</v>
      </c>
      <c r="BR353" s="2" t="str">
        <f>IF(BM353="","",IFERROR(VLOOKUP(BJ353,segéd!T:U,2,FALSE),"x"))</f>
        <v/>
      </c>
      <c r="BS353" s="2">
        <f>IF(BN353="","",IFERROR(VLOOKUP(BJ353,segéd!O:P,2,FALSE),"x"))</f>
        <v>41</v>
      </c>
      <c r="BU353" s="2"/>
      <c r="BV353" s="2"/>
      <c r="DP353" s="2">
        <v>32</v>
      </c>
    </row>
    <row r="354" spans="1:120" ht="15" customHeight="1" x14ac:dyDescent="0.3">
      <c r="A354" t="str">
        <f t="shared" si="290"/>
        <v>2019262</v>
      </c>
      <c r="B354" t="str">
        <f t="shared" si="291"/>
        <v>Statisztika II. - Piroska László (web) 45</v>
      </c>
      <c r="C354" t="str">
        <f t="shared" si="292"/>
        <v>9262</v>
      </c>
      <c r="D354" t="str">
        <f t="shared" si="293"/>
        <v xml:space="preserve">Statisztika II. - Piroska László (web) </v>
      </c>
      <c r="E354" t="str">
        <f t="shared" si="294"/>
        <v>Piroska László9262</v>
      </c>
      <c r="F354" t="str">
        <f t="shared" si="295"/>
        <v>Statisztika II. (Bp. 201, web)</v>
      </c>
      <c r="G354" t="str">
        <f t="shared" si="296"/>
        <v/>
      </c>
      <c r="H354" t="str">
        <f t="shared" si="297"/>
        <v/>
      </c>
      <c r="I354" t="str">
        <f t="shared" si="298"/>
        <v/>
      </c>
      <c r="J354" t="str">
        <f t="shared" si="299"/>
        <v/>
      </c>
      <c r="K354" t="str">
        <f t="shared" si="300"/>
        <v/>
      </c>
      <c r="L354" t="str">
        <f t="shared" si="301"/>
        <v/>
      </c>
      <c r="M354" t="str">
        <f t="shared" si="302"/>
        <v>9262</v>
      </c>
      <c r="N354" t="str">
        <f t="shared" si="303"/>
        <v>9262</v>
      </c>
      <c r="O354" t="str">
        <f t="shared" si="304"/>
        <v>9262</v>
      </c>
      <c r="P354" t="str">
        <f t="shared" si="305"/>
        <v/>
      </c>
      <c r="Q354" t="str">
        <f t="shared" si="306"/>
        <v/>
      </c>
      <c r="R354" t="str">
        <f t="shared" si="307"/>
        <v/>
      </c>
      <c r="S354" t="str">
        <f t="shared" si="308"/>
        <v/>
      </c>
      <c r="T354" t="str">
        <f t="shared" si="309"/>
        <v/>
      </c>
      <c r="U354" t="str">
        <f t="shared" si="310"/>
        <v/>
      </c>
      <c r="V354" t="str">
        <f t="shared" si="311"/>
        <v/>
      </c>
      <c r="W354" t="str">
        <f t="shared" si="312"/>
        <v/>
      </c>
      <c r="X354" t="str">
        <f t="shared" si="313"/>
        <v/>
      </c>
      <c r="Y354" t="str">
        <f t="shared" si="314"/>
        <v/>
      </c>
      <c r="Z354" t="str">
        <f t="shared" si="315"/>
        <v/>
      </c>
      <c r="AA354" t="str">
        <f t="shared" si="316"/>
        <v>Statisztika II. (201, web)</v>
      </c>
      <c r="AB354" t="str">
        <f t="shared" si="317"/>
        <v/>
      </c>
      <c r="AC354" t="str">
        <f t="shared" si="318"/>
        <v/>
      </c>
      <c r="AD354" t="str">
        <f t="shared" si="319"/>
        <v/>
      </c>
      <c r="AE354" t="str">
        <f t="shared" si="320"/>
        <v/>
      </c>
      <c r="AF354" t="str">
        <f t="shared" si="321"/>
        <v/>
      </c>
      <c r="AG354" t="str">
        <f t="shared" si="322"/>
        <v/>
      </c>
      <c r="AH354" t="str">
        <f t="shared" si="323"/>
        <v/>
      </c>
      <c r="AI354" t="str">
        <f t="shared" si="324"/>
        <v/>
      </c>
      <c r="AJ354" t="str">
        <f t="shared" si="325"/>
        <v/>
      </c>
      <c r="AK354" t="str">
        <f t="shared" si="326"/>
        <v/>
      </c>
      <c r="AL354" t="str">
        <f t="shared" si="327"/>
        <v/>
      </c>
      <c r="AM354" t="str">
        <f t="shared" si="328"/>
        <v/>
      </c>
      <c r="AN354" t="str">
        <f t="shared" si="329"/>
        <v/>
      </c>
      <c r="AO354" t="str">
        <f t="shared" si="330"/>
        <v/>
      </c>
      <c r="AP354" t="str">
        <f t="shared" si="331"/>
        <v/>
      </c>
      <c r="AQ354" t="str">
        <f t="shared" si="332"/>
        <v/>
      </c>
      <c r="AR354" t="str">
        <f t="shared" si="333"/>
        <v/>
      </c>
      <c r="AS354" t="str">
        <f t="shared" si="334"/>
        <v/>
      </c>
      <c r="AT354" t="str">
        <f t="shared" si="335"/>
        <v/>
      </c>
      <c r="AU354" t="str">
        <f t="shared" si="336"/>
        <v/>
      </c>
      <c r="AV354" t="str">
        <f t="shared" si="337"/>
        <v/>
      </c>
      <c r="AW354" t="str">
        <f t="shared" si="338"/>
        <v/>
      </c>
      <c r="AX354" t="str">
        <f t="shared" si="339"/>
        <v/>
      </c>
      <c r="AY354" t="str">
        <f t="shared" si="340"/>
        <v/>
      </c>
      <c r="AZ354" t="str">
        <f t="shared" si="341"/>
        <v/>
      </c>
      <c r="BA354" t="str">
        <f t="shared" si="342"/>
        <v/>
      </c>
      <c r="BB354" t="str">
        <f t="shared" si="343"/>
        <v/>
      </c>
      <c r="BC354" t="str">
        <f t="shared" si="344"/>
        <v/>
      </c>
      <c r="BD354" t="str">
        <f t="shared" si="345"/>
        <v/>
      </c>
      <c r="BE354" t="str">
        <f t="shared" si="346"/>
        <v>Statisztika II. (, web)</v>
      </c>
      <c r="BF354" s="2">
        <v>926</v>
      </c>
      <c r="BG354" s="2">
        <v>2</v>
      </c>
      <c r="BH354" s="18">
        <f>VLOOKUP(BF354,segéd!$F$9:$G$41,2,FALSE)</f>
        <v>46291</v>
      </c>
      <c r="BI354" s="2" t="str">
        <f>VLOOKUP(BG354,segéd!$F$1:$G$7,2,FALSE)</f>
        <v>9.45-11.15</v>
      </c>
      <c r="BJ354" t="s">
        <v>31</v>
      </c>
      <c r="BK354" s="20" t="s">
        <v>36</v>
      </c>
      <c r="BL354" t="s">
        <v>194</v>
      </c>
      <c r="BM354" s="2">
        <v>201</v>
      </c>
      <c r="BO354" s="2" t="s">
        <v>117</v>
      </c>
      <c r="BP354" s="33" t="s">
        <v>731</v>
      </c>
      <c r="BQ354" s="2">
        <f t="shared" si="347"/>
        <v>45</v>
      </c>
      <c r="BR354" s="2">
        <f>IF(BM354="","",IFERROR(VLOOKUP(BJ354,segéd!T:U,2,FALSE),"x"))</f>
        <v>45</v>
      </c>
      <c r="BS354" s="2" t="str">
        <f>IF(BN354="","",IFERROR(VLOOKUP(BJ354,segéd!O:P,2,FALSE),"x"))</f>
        <v/>
      </c>
      <c r="BT354" s="2"/>
      <c r="BU354" s="2"/>
      <c r="BV354" s="2"/>
      <c r="BW354" s="19"/>
      <c r="BX354" s="2"/>
      <c r="BY354" s="19"/>
      <c r="BZ354" s="2">
        <v>15</v>
      </c>
      <c r="CA354" s="2">
        <v>37</v>
      </c>
      <c r="CB354" s="2">
        <v>8</v>
      </c>
      <c r="CC354" s="19"/>
      <c r="CQ354" s="2"/>
      <c r="CR354" s="2"/>
      <c r="CV354" s="19"/>
      <c r="CW354" s="19"/>
      <c r="DA354" s="19"/>
    </row>
    <row r="355" spans="1:120" ht="15" customHeight="1" x14ac:dyDescent="0.3">
      <c r="A355" t="str">
        <f t="shared" si="290"/>
        <v>2099262</v>
      </c>
      <c r="B355" t="str">
        <f t="shared" si="291"/>
        <v>Stratégiai és üzleti tervezés - Krupánszki Kornél (Tb.-ről web) 41</v>
      </c>
      <c r="C355" t="str">
        <f t="shared" si="292"/>
        <v>2149262</v>
      </c>
      <c r="D355" t="str">
        <f t="shared" si="293"/>
        <v>Stratégiai és üzleti tervezés - Krupánszki Kornél (Tb.-ről web) 36</v>
      </c>
      <c r="E355" t="str">
        <f t="shared" si="294"/>
        <v>Krupánszki Kornél9262</v>
      </c>
      <c r="F355" t="str">
        <f t="shared" si="295"/>
        <v>Stratégiai és üzleti tervezés (Tb. 214, Tb.-ről web)</v>
      </c>
      <c r="G355" t="str">
        <f t="shared" si="296"/>
        <v/>
      </c>
      <c r="H355" t="str">
        <f t="shared" si="297"/>
        <v/>
      </c>
      <c r="I355" t="str">
        <f t="shared" si="298"/>
        <v/>
      </c>
      <c r="J355" t="str">
        <f t="shared" si="299"/>
        <v/>
      </c>
      <c r="K355" t="str">
        <f t="shared" si="300"/>
        <v/>
      </c>
      <c r="L355" t="str">
        <f t="shared" si="301"/>
        <v/>
      </c>
      <c r="M355" t="str">
        <f t="shared" si="302"/>
        <v/>
      </c>
      <c r="N355" t="str">
        <f t="shared" si="303"/>
        <v/>
      </c>
      <c r="O355" t="str">
        <f t="shared" si="304"/>
        <v/>
      </c>
      <c r="P355" t="str">
        <f t="shared" si="305"/>
        <v/>
      </c>
      <c r="Q355" t="str">
        <f t="shared" si="306"/>
        <v/>
      </c>
      <c r="R355" t="str">
        <f t="shared" si="307"/>
        <v/>
      </c>
      <c r="S355" t="str">
        <f t="shared" si="308"/>
        <v/>
      </c>
      <c r="T355" t="str">
        <f t="shared" si="309"/>
        <v>9262</v>
      </c>
      <c r="U355" t="str">
        <f t="shared" si="310"/>
        <v>9262</v>
      </c>
      <c r="V355" t="str">
        <f t="shared" si="311"/>
        <v>9262</v>
      </c>
      <c r="W355" t="str">
        <f t="shared" si="312"/>
        <v>9262</v>
      </c>
      <c r="X355" t="str">
        <f t="shared" si="313"/>
        <v>9262</v>
      </c>
      <c r="Y355" t="str">
        <f t="shared" si="314"/>
        <v>9262</v>
      </c>
      <c r="Z355" t="str">
        <f t="shared" si="315"/>
        <v/>
      </c>
      <c r="AA355" t="str">
        <f t="shared" si="316"/>
        <v>Stratégiai és üzleti tervezés (209, Tb.-ről web)</v>
      </c>
      <c r="AB355" t="str">
        <f t="shared" si="317"/>
        <v/>
      </c>
      <c r="AC355" t="str">
        <f t="shared" si="318"/>
        <v/>
      </c>
      <c r="AD355" t="str">
        <f t="shared" si="319"/>
        <v/>
      </c>
      <c r="AE355" t="str">
        <f t="shared" si="320"/>
        <v/>
      </c>
      <c r="AF355" t="str">
        <f t="shared" si="321"/>
        <v/>
      </c>
      <c r="AG355" t="str">
        <f t="shared" si="322"/>
        <v/>
      </c>
      <c r="AH355" t="str">
        <f t="shared" si="323"/>
        <v/>
      </c>
      <c r="AI355" t="str">
        <f t="shared" si="324"/>
        <v/>
      </c>
      <c r="AJ355" t="str">
        <f t="shared" si="325"/>
        <v/>
      </c>
      <c r="AK355" t="str">
        <f t="shared" si="326"/>
        <v/>
      </c>
      <c r="AL355" t="str">
        <f t="shared" si="327"/>
        <v/>
      </c>
      <c r="AM355" t="str">
        <f t="shared" si="328"/>
        <v/>
      </c>
      <c r="AN355" t="str">
        <f t="shared" si="329"/>
        <v>9262</v>
      </c>
      <c r="AO355" t="str">
        <f t="shared" si="330"/>
        <v>9262</v>
      </c>
      <c r="AP355" t="str">
        <f t="shared" si="331"/>
        <v>9262</v>
      </c>
      <c r="AQ355" t="str">
        <f t="shared" si="332"/>
        <v>9262</v>
      </c>
      <c r="AR355" t="str">
        <f t="shared" si="333"/>
        <v>9262</v>
      </c>
      <c r="AS355" t="str">
        <f t="shared" si="334"/>
        <v>9262</v>
      </c>
      <c r="AT355" t="str">
        <f t="shared" si="335"/>
        <v/>
      </c>
      <c r="AU355" t="str">
        <f t="shared" si="336"/>
        <v/>
      </c>
      <c r="AV355" t="str">
        <f t="shared" si="337"/>
        <v/>
      </c>
      <c r="AW355" t="str">
        <f t="shared" si="338"/>
        <v/>
      </c>
      <c r="AX355" t="str">
        <f t="shared" si="339"/>
        <v/>
      </c>
      <c r="AY355" t="str">
        <f t="shared" si="340"/>
        <v/>
      </c>
      <c r="AZ355" t="str">
        <f t="shared" si="341"/>
        <v/>
      </c>
      <c r="BA355" t="str">
        <f t="shared" si="342"/>
        <v/>
      </c>
      <c r="BB355" t="str">
        <f t="shared" si="343"/>
        <v/>
      </c>
      <c r="BC355" t="str">
        <f t="shared" si="344"/>
        <v/>
      </c>
      <c r="BD355" t="str">
        <f t="shared" si="345"/>
        <v/>
      </c>
      <c r="BE355" t="str">
        <f t="shared" si="346"/>
        <v>Stratégiai és üzleti tervezés (214, Tb.-ről web)</v>
      </c>
      <c r="BF355" s="2">
        <v>926</v>
      </c>
      <c r="BG355" s="2">
        <v>2</v>
      </c>
      <c r="BH355" s="18">
        <f>VLOOKUP(BF355,segéd!$F$9:$G$41,2,FALSE)</f>
        <v>46291</v>
      </c>
      <c r="BI355" s="2" t="str">
        <f>VLOOKUP(BG355,segéd!$F$1:$G$7,2,FALSE)</f>
        <v>9.45-11.15</v>
      </c>
      <c r="BJ355" t="s">
        <v>30</v>
      </c>
      <c r="BK355" s="20" t="s">
        <v>415</v>
      </c>
      <c r="BL355" t="s">
        <v>192</v>
      </c>
      <c r="BM355" s="2">
        <v>209</v>
      </c>
      <c r="BN355" s="2">
        <v>214</v>
      </c>
      <c r="BO355" s="2" t="s">
        <v>119</v>
      </c>
      <c r="BP355" s="33" t="s">
        <v>681</v>
      </c>
      <c r="BQ355" s="2">
        <f t="shared" si="347"/>
        <v>77</v>
      </c>
      <c r="BR355" s="2">
        <f>IF(BM355="","",IFERROR(VLOOKUP(BJ355,segéd!T:U,2,FALSE),"x"))</f>
        <v>41</v>
      </c>
      <c r="BS355" s="2">
        <f>IF(BN355="","",IFERROR(VLOOKUP(BJ355,segéd!O:P,2,FALSE),"x"))</f>
        <v>36</v>
      </c>
      <c r="BT355" s="2"/>
      <c r="BU355" s="2"/>
      <c r="BV355" s="2"/>
      <c r="BX355" s="2"/>
      <c r="CD355" s="19"/>
      <c r="CE355" s="19"/>
      <c r="CG355" s="2">
        <v>6</v>
      </c>
      <c r="CH355" s="2">
        <v>6</v>
      </c>
      <c r="CI355" s="2">
        <v>7</v>
      </c>
      <c r="CJ355" s="2">
        <v>6</v>
      </c>
      <c r="CK355" s="2">
        <v>13</v>
      </c>
      <c r="CL355" s="2">
        <v>4</v>
      </c>
      <c r="CQ355" s="2"/>
      <c r="CR355" s="2"/>
      <c r="CZ355" s="2">
        <v>3</v>
      </c>
      <c r="DA355" s="2">
        <v>7</v>
      </c>
      <c r="DB355" s="2">
        <v>8</v>
      </c>
      <c r="DC355" s="2">
        <v>3</v>
      </c>
      <c r="DD355" s="2">
        <v>2</v>
      </c>
      <c r="DE355" s="2">
        <v>6</v>
      </c>
    </row>
    <row r="356" spans="1:120" ht="15" customHeight="1" x14ac:dyDescent="0.3">
      <c r="A356" t="str">
        <f t="shared" si="290"/>
        <v>2179262</v>
      </c>
      <c r="B356" t="str">
        <f t="shared" si="291"/>
        <v>Stratégiai menedzsment - Kasza József (Bp.-ről web) 3</v>
      </c>
      <c r="C356" t="str">
        <f t="shared" si="292"/>
        <v>4049262</v>
      </c>
      <c r="D356" t="str">
        <f t="shared" si="293"/>
        <v>Stratégiai menedzsment - Kasza József (Bp.-ről web) 4</v>
      </c>
      <c r="E356" t="str">
        <f t="shared" si="294"/>
        <v>Kasza József9262</v>
      </c>
      <c r="F356" t="str">
        <f t="shared" si="295"/>
        <v>Stratégiai menedzsment (Bp. 217, Bp.-ről web)</v>
      </c>
      <c r="G356" t="str">
        <f t="shared" si="296"/>
        <v/>
      </c>
      <c r="H356" t="str">
        <f t="shared" si="297"/>
        <v/>
      </c>
      <c r="I356" t="str">
        <f t="shared" si="298"/>
        <v/>
      </c>
      <c r="J356" t="str">
        <f t="shared" si="299"/>
        <v/>
      </c>
      <c r="K356" t="str">
        <f t="shared" si="300"/>
        <v/>
      </c>
      <c r="L356" t="str">
        <f t="shared" si="301"/>
        <v/>
      </c>
      <c r="M356" t="str">
        <f t="shared" si="302"/>
        <v/>
      </c>
      <c r="N356" t="str">
        <f t="shared" si="303"/>
        <v/>
      </c>
      <c r="O356" t="str">
        <f t="shared" si="304"/>
        <v/>
      </c>
      <c r="P356" t="str">
        <f t="shared" si="305"/>
        <v/>
      </c>
      <c r="Q356" t="str">
        <f t="shared" si="306"/>
        <v/>
      </c>
      <c r="R356" t="str">
        <f t="shared" si="307"/>
        <v>9262</v>
      </c>
      <c r="S356" t="str">
        <f t="shared" si="308"/>
        <v/>
      </c>
      <c r="T356" t="str">
        <f t="shared" si="309"/>
        <v/>
      </c>
      <c r="U356" t="str">
        <f t="shared" si="310"/>
        <v/>
      </c>
      <c r="V356" t="str">
        <f t="shared" si="311"/>
        <v/>
      </c>
      <c r="W356" t="str">
        <f t="shared" si="312"/>
        <v/>
      </c>
      <c r="X356" t="str">
        <f t="shared" si="313"/>
        <v/>
      </c>
      <c r="Y356" t="str">
        <f t="shared" si="314"/>
        <v/>
      </c>
      <c r="Z356" t="str">
        <f t="shared" si="315"/>
        <v/>
      </c>
      <c r="AA356" t="str">
        <f t="shared" si="316"/>
        <v>Stratégiai menedzsment (217, Bp.-ről web)</v>
      </c>
      <c r="AB356" t="str">
        <f t="shared" si="317"/>
        <v/>
      </c>
      <c r="AC356" t="str">
        <f t="shared" si="318"/>
        <v/>
      </c>
      <c r="AD356" t="str">
        <f t="shared" si="319"/>
        <v/>
      </c>
      <c r="AE356" t="str">
        <f t="shared" si="320"/>
        <v/>
      </c>
      <c r="AF356" t="str">
        <f t="shared" si="321"/>
        <v/>
      </c>
      <c r="AG356" t="str">
        <f t="shared" si="322"/>
        <v>9262</v>
      </c>
      <c r="AH356" t="str">
        <f t="shared" si="323"/>
        <v/>
      </c>
      <c r="AI356" t="str">
        <f t="shared" si="324"/>
        <v/>
      </c>
      <c r="AJ356" t="str">
        <f t="shared" si="325"/>
        <v/>
      </c>
      <c r="AK356" t="str">
        <f t="shared" si="326"/>
        <v/>
      </c>
      <c r="AL356" t="str">
        <f t="shared" si="327"/>
        <v/>
      </c>
      <c r="AM356" t="str">
        <f t="shared" si="328"/>
        <v>9262</v>
      </c>
      <c r="AN356" t="str">
        <f t="shared" si="329"/>
        <v/>
      </c>
      <c r="AO356" t="str">
        <f t="shared" si="330"/>
        <v/>
      </c>
      <c r="AP356" t="str">
        <f t="shared" si="331"/>
        <v/>
      </c>
      <c r="AQ356" t="str">
        <f t="shared" si="332"/>
        <v/>
      </c>
      <c r="AR356" t="str">
        <f t="shared" si="333"/>
        <v/>
      </c>
      <c r="AS356" t="str">
        <f t="shared" si="334"/>
        <v/>
      </c>
      <c r="AT356" t="str">
        <f t="shared" si="335"/>
        <v/>
      </c>
      <c r="AU356" t="str">
        <f t="shared" si="336"/>
        <v/>
      </c>
      <c r="AV356" t="str">
        <f t="shared" si="337"/>
        <v/>
      </c>
      <c r="AW356" t="str">
        <f t="shared" si="338"/>
        <v/>
      </c>
      <c r="AX356" t="str">
        <f t="shared" si="339"/>
        <v/>
      </c>
      <c r="AY356" t="str">
        <f t="shared" si="340"/>
        <v/>
      </c>
      <c r="AZ356" t="str">
        <f t="shared" si="341"/>
        <v/>
      </c>
      <c r="BA356" t="str">
        <f t="shared" si="342"/>
        <v/>
      </c>
      <c r="BB356" t="str">
        <f t="shared" si="343"/>
        <v/>
      </c>
      <c r="BC356" t="str">
        <f t="shared" si="344"/>
        <v/>
      </c>
      <c r="BD356" t="str">
        <f t="shared" si="345"/>
        <v/>
      </c>
      <c r="BE356" t="str">
        <f t="shared" si="346"/>
        <v>Stratégiai menedzsment (404, Bp.-ről web)</v>
      </c>
      <c r="BF356" s="2">
        <v>926</v>
      </c>
      <c r="BG356" s="2">
        <v>2</v>
      </c>
      <c r="BH356" s="18">
        <f>VLOOKUP(BF356,segéd!$F$9:$G$41,2,FALSE)</f>
        <v>46291</v>
      </c>
      <c r="BI356" s="2" t="str">
        <f>VLOOKUP(BG356,segéd!$F$1:$G$7,2,FALSE)</f>
        <v>9.45-11.15</v>
      </c>
      <c r="BJ356" t="s">
        <v>201</v>
      </c>
      <c r="BK356" s="20" t="s">
        <v>548</v>
      </c>
      <c r="BL356" t="s">
        <v>225</v>
      </c>
      <c r="BM356" s="2">
        <v>217</v>
      </c>
      <c r="BN356" s="2">
        <v>404</v>
      </c>
      <c r="BO356" s="2" t="s">
        <v>118</v>
      </c>
      <c r="BP356" s="33" t="s">
        <v>682</v>
      </c>
      <c r="BQ356" s="2">
        <f t="shared" si="347"/>
        <v>7</v>
      </c>
      <c r="BR356" s="2">
        <f>IF(BM356="","",IFERROR(VLOOKUP(BJ356,segéd!T:U,2,FALSE),"x"))</f>
        <v>3</v>
      </c>
      <c r="BS356" s="2">
        <f>IF(BN356="","",IFERROR(VLOOKUP(BJ356,segéd!O:P,2,FALSE),"x"))</f>
        <v>4</v>
      </c>
      <c r="BU356" s="2"/>
      <c r="BV356" s="2"/>
      <c r="BX356" s="2"/>
      <c r="CE356" s="2">
        <v>2</v>
      </c>
      <c r="CS356" s="2">
        <v>3</v>
      </c>
      <c r="CY356" s="2">
        <v>4</v>
      </c>
    </row>
    <row r="357" spans="1:120" ht="15" customHeight="1" x14ac:dyDescent="0.3">
      <c r="A357" t="str">
        <f t="shared" si="290"/>
        <v>2109262</v>
      </c>
      <c r="B357" t="str">
        <f t="shared" si="291"/>
        <v>Szállítmányozás - Barta Krisztina (web) 8</v>
      </c>
      <c r="C357" t="str">
        <f t="shared" si="292"/>
        <v>9262</v>
      </c>
      <c r="D357" t="str">
        <f t="shared" si="293"/>
        <v xml:space="preserve">Szállítmányozás - Barta Krisztina (web) </v>
      </c>
      <c r="E357" t="str">
        <f t="shared" si="294"/>
        <v>Barta Krisztina9262</v>
      </c>
      <c r="F357" t="str">
        <f t="shared" si="295"/>
        <v>Szállítmányozás (Bp. 210, web)</v>
      </c>
      <c r="G357" t="str">
        <f t="shared" si="296"/>
        <v/>
      </c>
      <c r="H357" t="str">
        <f t="shared" si="297"/>
        <v/>
      </c>
      <c r="I357" t="str">
        <f t="shared" si="298"/>
        <v/>
      </c>
      <c r="J357" t="str">
        <f t="shared" si="299"/>
        <v/>
      </c>
      <c r="K357" t="str">
        <f t="shared" si="300"/>
        <v/>
      </c>
      <c r="L357" t="str">
        <f t="shared" si="301"/>
        <v/>
      </c>
      <c r="M357" t="str">
        <f t="shared" si="302"/>
        <v/>
      </c>
      <c r="N357" t="str">
        <f t="shared" si="303"/>
        <v/>
      </c>
      <c r="O357" t="str">
        <f t="shared" si="304"/>
        <v/>
      </c>
      <c r="P357" t="str">
        <f t="shared" si="305"/>
        <v>9262</v>
      </c>
      <c r="Q357" t="str">
        <f t="shared" si="306"/>
        <v/>
      </c>
      <c r="R357" t="str">
        <f t="shared" si="307"/>
        <v/>
      </c>
      <c r="S357" t="str">
        <f t="shared" si="308"/>
        <v/>
      </c>
      <c r="T357" t="str">
        <f t="shared" si="309"/>
        <v/>
      </c>
      <c r="U357" t="str">
        <f t="shared" si="310"/>
        <v/>
      </c>
      <c r="V357" t="str">
        <f t="shared" si="311"/>
        <v/>
      </c>
      <c r="W357" t="str">
        <f t="shared" si="312"/>
        <v/>
      </c>
      <c r="X357" t="str">
        <f t="shared" si="313"/>
        <v/>
      </c>
      <c r="Y357" t="str">
        <f t="shared" si="314"/>
        <v/>
      </c>
      <c r="Z357" t="str">
        <f t="shared" si="315"/>
        <v/>
      </c>
      <c r="AA357" t="str">
        <f t="shared" si="316"/>
        <v>Szállítmányozás (210, web)</v>
      </c>
      <c r="AB357" t="str">
        <f t="shared" si="317"/>
        <v/>
      </c>
      <c r="AC357" t="str">
        <f t="shared" si="318"/>
        <v/>
      </c>
      <c r="AD357" t="str">
        <f t="shared" si="319"/>
        <v/>
      </c>
      <c r="AE357" t="str">
        <f t="shared" si="320"/>
        <v/>
      </c>
      <c r="AF357" t="str">
        <f t="shared" si="321"/>
        <v/>
      </c>
      <c r="AG357" t="str">
        <f t="shared" si="322"/>
        <v/>
      </c>
      <c r="AH357" t="str">
        <f t="shared" si="323"/>
        <v/>
      </c>
      <c r="AI357" t="str">
        <f t="shared" si="324"/>
        <v/>
      </c>
      <c r="AJ357" t="str">
        <f t="shared" si="325"/>
        <v/>
      </c>
      <c r="AK357" t="str">
        <f t="shared" si="326"/>
        <v/>
      </c>
      <c r="AL357" t="str">
        <f t="shared" si="327"/>
        <v/>
      </c>
      <c r="AM357" t="str">
        <f t="shared" si="328"/>
        <v/>
      </c>
      <c r="AN357" t="str">
        <f t="shared" si="329"/>
        <v/>
      </c>
      <c r="AO357" t="str">
        <f t="shared" si="330"/>
        <v/>
      </c>
      <c r="AP357" t="str">
        <f t="shared" si="331"/>
        <v/>
      </c>
      <c r="AQ357" t="str">
        <f t="shared" si="332"/>
        <v/>
      </c>
      <c r="AR357" t="str">
        <f t="shared" si="333"/>
        <v/>
      </c>
      <c r="AS357" t="str">
        <f t="shared" si="334"/>
        <v/>
      </c>
      <c r="AT357" t="str">
        <f t="shared" si="335"/>
        <v/>
      </c>
      <c r="AU357" t="str">
        <f t="shared" si="336"/>
        <v/>
      </c>
      <c r="AV357" t="str">
        <f t="shared" si="337"/>
        <v/>
      </c>
      <c r="AW357" t="str">
        <f t="shared" si="338"/>
        <v/>
      </c>
      <c r="AX357" t="str">
        <f t="shared" si="339"/>
        <v/>
      </c>
      <c r="AY357" t="str">
        <f t="shared" si="340"/>
        <v/>
      </c>
      <c r="AZ357" t="str">
        <f t="shared" si="341"/>
        <v/>
      </c>
      <c r="BA357" t="str">
        <f t="shared" si="342"/>
        <v/>
      </c>
      <c r="BB357" t="str">
        <f t="shared" si="343"/>
        <v/>
      </c>
      <c r="BC357" t="str">
        <f t="shared" si="344"/>
        <v/>
      </c>
      <c r="BD357" t="str">
        <f t="shared" si="345"/>
        <v/>
      </c>
      <c r="BE357" t="str">
        <f t="shared" si="346"/>
        <v>Szállítmányozás (, web)</v>
      </c>
      <c r="BF357" s="2">
        <v>926</v>
      </c>
      <c r="BG357" s="2">
        <v>2</v>
      </c>
      <c r="BH357" s="18">
        <f>VLOOKUP(BF357,segéd!$F$9:$G$41,2,FALSE)</f>
        <v>46291</v>
      </c>
      <c r="BI357" s="2" t="str">
        <f>VLOOKUP(BG357,segéd!$F$1:$G$7,2,FALSE)</f>
        <v>9.45-11.15</v>
      </c>
      <c r="BJ357" t="s">
        <v>279</v>
      </c>
      <c r="BK357" s="20" t="s">
        <v>534</v>
      </c>
      <c r="BL357" t="s">
        <v>395</v>
      </c>
      <c r="BM357" s="2">
        <v>210</v>
      </c>
      <c r="BO357" s="2" t="s">
        <v>117</v>
      </c>
      <c r="BP357" s="33" t="s">
        <v>683</v>
      </c>
      <c r="BQ357" s="2">
        <f t="shared" si="347"/>
        <v>8</v>
      </c>
      <c r="BR357" s="2">
        <f>IF(BM357="","",IFERROR(VLOOKUP(BJ357,segéd!T:U,2,FALSE),"x"))</f>
        <v>8</v>
      </c>
      <c r="BS357" s="2" t="str">
        <f>IF(BN357="","",IFERROR(VLOOKUP(BJ357,segéd!O:P,2,FALSE),"x"))</f>
        <v/>
      </c>
      <c r="BT357" s="2"/>
      <c r="BU357" s="2"/>
      <c r="BV357" s="2"/>
      <c r="BX357" s="2"/>
      <c r="CC357" s="2">
        <v>6</v>
      </c>
      <c r="CQ357" s="2"/>
      <c r="CR357" s="2"/>
    </row>
    <row r="358" spans="1:120" ht="15" customHeight="1" x14ac:dyDescent="0.3">
      <c r="A358" t="str">
        <f t="shared" si="290"/>
        <v>9262</v>
      </c>
      <c r="B358" t="str">
        <f t="shared" si="291"/>
        <v xml:space="preserve">Számvitel I. - Labossa Ildikó (web) </v>
      </c>
      <c r="C358" t="str">
        <f t="shared" si="292"/>
        <v>2169262</v>
      </c>
      <c r="D358" t="str">
        <f t="shared" si="293"/>
        <v>Számvitel I. - Labossa Ildikó (web) 35</v>
      </c>
      <c r="E358" t="str">
        <f t="shared" si="294"/>
        <v>Labossa Ildikó9262</v>
      </c>
      <c r="F358" t="str">
        <f t="shared" si="295"/>
        <v>Számvitel I. (Tb. 216, web)</v>
      </c>
      <c r="G358" t="str">
        <f t="shared" si="296"/>
        <v/>
      </c>
      <c r="H358" t="str">
        <f t="shared" si="297"/>
        <v/>
      </c>
      <c r="I358" t="str">
        <f t="shared" si="298"/>
        <v/>
      </c>
      <c r="J358" t="str">
        <f t="shared" si="299"/>
        <v/>
      </c>
      <c r="K358" t="str">
        <f t="shared" si="300"/>
        <v/>
      </c>
      <c r="L358" t="str">
        <f t="shared" si="301"/>
        <v/>
      </c>
      <c r="M358" t="str">
        <f t="shared" si="302"/>
        <v/>
      </c>
      <c r="N358" t="str">
        <f t="shared" si="303"/>
        <v/>
      </c>
      <c r="O358" t="str">
        <f t="shared" si="304"/>
        <v/>
      </c>
      <c r="P358" t="str">
        <f t="shared" si="305"/>
        <v/>
      </c>
      <c r="Q358" t="str">
        <f t="shared" si="306"/>
        <v/>
      </c>
      <c r="R358" t="str">
        <f t="shared" si="307"/>
        <v/>
      </c>
      <c r="S358" t="str">
        <f t="shared" si="308"/>
        <v/>
      </c>
      <c r="T358" t="str">
        <f t="shared" si="309"/>
        <v/>
      </c>
      <c r="U358" t="str">
        <f t="shared" si="310"/>
        <v/>
      </c>
      <c r="V358" t="str">
        <f t="shared" si="311"/>
        <v/>
      </c>
      <c r="W358" t="str">
        <f t="shared" si="312"/>
        <v/>
      </c>
      <c r="X358" t="str">
        <f t="shared" si="313"/>
        <v/>
      </c>
      <c r="Y358" t="str">
        <f t="shared" si="314"/>
        <v/>
      </c>
      <c r="Z358" t="str">
        <f t="shared" si="315"/>
        <v/>
      </c>
      <c r="AA358" t="str">
        <f t="shared" si="316"/>
        <v>Számvitel I. (, web)</v>
      </c>
      <c r="AB358" t="str">
        <f t="shared" si="317"/>
        <v/>
      </c>
      <c r="AC358" t="str">
        <f t="shared" si="318"/>
        <v/>
      </c>
      <c r="AD358" t="str">
        <f t="shared" si="319"/>
        <v/>
      </c>
      <c r="AE358" t="str">
        <f t="shared" si="320"/>
        <v/>
      </c>
      <c r="AF358" t="str">
        <f t="shared" si="321"/>
        <v/>
      </c>
      <c r="AG358" t="str">
        <f t="shared" si="322"/>
        <v/>
      </c>
      <c r="AH358" t="str">
        <f t="shared" si="323"/>
        <v>9262</v>
      </c>
      <c r="AI358" t="str">
        <f t="shared" si="324"/>
        <v>9262</v>
      </c>
      <c r="AJ358" t="str">
        <f t="shared" si="325"/>
        <v/>
      </c>
      <c r="AK358" t="str">
        <f t="shared" si="326"/>
        <v/>
      </c>
      <c r="AL358" t="str">
        <f t="shared" si="327"/>
        <v/>
      </c>
      <c r="AM358" t="str">
        <f t="shared" si="328"/>
        <v/>
      </c>
      <c r="AN358" t="str">
        <f t="shared" si="329"/>
        <v/>
      </c>
      <c r="AO358" t="str">
        <f t="shared" si="330"/>
        <v/>
      </c>
      <c r="AP358" t="str">
        <f t="shared" si="331"/>
        <v/>
      </c>
      <c r="AQ358" t="str">
        <f t="shared" si="332"/>
        <v/>
      </c>
      <c r="AR358" t="str">
        <f t="shared" si="333"/>
        <v/>
      </c>
      <c r="AS358" t="str">
        <f t="shared" si="334"/>
        <v/>
      </c>
      <c r="AT358" t="str">
        <f t="shared" si="335"/>
        <v/>
      </c>
      <c r="AU358" t="str">
        <f t="shared" si="336"/>
        <v/>
      </c>
      <c r="AV358" t="str">
        <f t="shared" si="337"/>
        <v/>
      </c>
      <c r="AW358" t="str">
        <f t="shared" si="338"/>
        <v/>
      </c>
      <c r="AX358" t="str">
        <f t="shared" si="339"/>
        <v/>
      </c>
      <c r="AY358" t="str">
        <f t="shared" si="340"/>
        <v/>
      </c>
      <c r="AZ358" t="str">
        <f t="shared" si="341"/>
        <v/>
      </c>
      <c r="BA358" t="str">
        <f t="shared" si="342"/>
        <v/>
      </c>
      <c r="BB358" t="str">
        <f t="shared" si="343"/>
        <v/>
      </c>
      <c r="BC358" t="str">
        <f t="shared" si="344"/>
        <v/>
      </c>
      <c r="BD358" t="str">
        <f t="shared" si="345"/>
        <v/>
      </c>
      <c r="BE358" t="str">
        <f t="shared" si="346"/>
        <v>Számvitel I. (216, web)</v>
      </c>
      <c r="BF358" s="2">
        <v>926</v>
      </c>
      <c r="BG358" s="2">
        <v>2</v>
      </c>
      <c r="BH358" s="18">
        <f>VLOOKUP(BF358,segéd!$F$9:$G$41,2,FALSE)</f>
        <v>46291</v>
      </c>
      <c r="BI358" s="2" t="str">
        <f>VLOOKUP(BG358,segéd!$F$1:$G$7,2,FALSE)</f>
        <v>9.45-11.15</v>
      </c>
      <c r="BJ358" t="s">
        <v>92</v>
      </c>
      <c r="BK358" s="20" t="s">
        <v>220</v>
      </c>
      <c r="BL358" t="s">
        <v>191</v>
      </c>
      <c r="BM358" s="2"/>
      <c r="BN358" s="2">
        <v>216</v>
      </c>
      <c r="BO358" s="2" t="s">
        <v>117</v>
      </c>
      <c r="BP358" s="33" t="s">
        <v>652</v>
      </c>
      <c r="BQ358" s="2">
        <f t="shared" si="347"/>
        <v>35</v>
      </c>
      <c r="BR358" s="2" t="str">
        <f>IF(BM358="","",IFERROR(VLOOKUP(BJ358,segéd!T:U,2,FALSE),"x"))</f>
        <v/>
      </c>
      <c r="BS358" s="2">
        <f>IF(BN358="","",IFERROR(VLOOKUP(BJ358,segéd!O:P,2,FALSE),"x"))</f>
        <v>35</v>
      </c>
      <c r="BT358" s="2"/>
      <c r="BU358" s="2"/>
      <c r="BV358" s="2"/>
      <c r="BX358" s="2"/>
      <c r="CQ358" s="2"/>
      <c r="CR358" s="2"/>
      <c r="CT358" s="2">
        <v>31</v>
      </c>
      <c r="CU358" s="2">
        <v>25</v>
      </c>
    </row>
    <row r="359" spans="1:120" ht="15" customHeight="1" x14ac:dyDescent="0.3">
      <c r="A359" t="str">
        <f t="shared" si="290"/>
        <v>2069262</v>
      </c>
      <c r="B359" t="str">
        <f t="shared" si="291"/>
        <v>Turizmus menedzsment - Wirth Gábor (web) 5</v>
      </c>
      <c r="C359" t="str">
        <f t="shared" si="292"/>
        <v>9262</v>
      </c>
      <c r="D359" t="str">
        <f t="shared" si="293"/>
        <v xml:space="preserve">Turizmus menedzsment - Wirth Gábor (web) </v>
      </c>
      <c r="E359" t="str">
        <f t="shared" si="294"/>
        <v>Wirth Gábor9262</v>
      </c>
      <c r="F359" t="str">
        <f t="shared" si="295"/>
        <v>Turizmus menedzsment (Bp. 206, web)</v>
      </c>
      <c r="G359" t="str">
        <f t="shared" si="296"/>
        <v/>
      </c>
      <c r="H359" t="str">
        <f t="shared" si="297"/>
        <v/>
      </c>
      <c r="I359" t="str">
        <f t="shared" si="298"/>
        <v/>
      </c>
      <c r="J359" t="str">
        <f t="shared" si="299"/>
        <v/>
      </c>
      <c r="K359" t="str">
        <f t="shared" si="300"/>
        <v/>
      </c>
      <c r="L359" t="str">
        <f t="shared" si="301"/>
        <v/>
      </c>
      <c r="M359" t="str">
        <f t="shared" si="302"/>
        <v/>
      </c>
      <c r="N359" t="str">
        <f t="shared" si="303"/>
        <v/>
      </c>
      <c r="O359" t="str">
        <f t="shared" si="304"/>
        <v/>
      </c>
      <c r="P359" t="str">
        <f t="shared" si="305"/>
        <v/>
      </c>
      <c r="Q359" t="str">
        <f t="shared" si="306"/>
        <v/>
      </c>
      <c r="R359" t="str">
        <f t="shared" si="307"/>
        <v/>
      </c>
      <c r="S359" t="str">
        <f t="shared" si="308"/>
        <v/>
      </c>
      <c r="T359" t="str">
        <f t="shared" si="309"/>
        <v/>
      </c>
      <c r="U359" t="str">
        <f t="shared" si="310"/>
        <v/>
      </c>
      <c r="V359" t="str">
        <f t="shared" si="311"/>
        <v/>
      </c>
      <c r="W359" t="str">
        <f t="shared" si="312"/>
        <v/>
      </c>
      <c r="X359" t="str">
        <f t="shared" si="313"/>
        <v/>
      </c>
      <c r="Y359" t="str">
        <f t="shared" si="314"/>
        <v/>
      </c>
      <c r="Z359" t="str">
        <f t="shared" si="315"/>
        <v>9262</v>
      </c>
      <c r="AA359" t="str">
        <f t="shared" si="316"/>
        <v>Turizmus menedzsment (206, web)</v>
      </c>
      <c r="AB359" t="str">
        <f t="shared" si="317"/>
        <v/>
      </c>
      <c r="AC359" t="str">
        <f t="shared" si="318"/>
        <v/>
      </c>
      <c r="AD359" t="str">
        <f t="shared" si="319"/>
        <v/>
      </c>
      <c r="AE359" t="str">
        <f t="shared" si="320"/>
        <v/>
      </c>
      <c r="AF359" t="str">
        <f t="shared" si="321"/>
        <v/>
      </c>
      <c r="AG359" t="str">
        <f t="shared" si="322"/>
        <v/>
      </c>
      <c r="AH359" t="str">
        <f t="shared" si="323"/>
        <v/>
      </c>
      <c r="AI359" t="str">
        <f t="shared" si="324"/>
        <v/>
      </c>
      <c r="AJ359" t="str">
        <f t="shared" si="325"/>
        <v/>
      </c>
      <c r="AK359" t="str">
        <f t="shared" si="326"/>
        <v/>
      </c>
      <c r="AL359" t="str">
        <f t="shared" si="327"/>
        <v/>
      </c>
      <c r="AM359" t="str">
        <f t="shared" si="328"/>
        <v/>
      </c>
      <c r="AN359" t="str">
        <f t="shared" si="329"/>
        <v/>
      </c>
      <c r="AO359" t="str">
        <f t="shared" si="330"/>
        <v/>
      </c>
      <c r="AP359" t="str">
        <f t="shared" si="331"/>
        <v/>
      </c>
      <c r="AQ359" t="str">
        <f t="shared" si="332"/>
        <v/>
      </c>
      <c r="AR359" t="str">
        <f t="shared" si="333"/>
        <v/>
      </c>
      <c r="AS359" t="str">
        <f t="shared" si="334"/>
        <v/>
      </c>
      <c r="AT359" t="str">
        <f t="shared" si="335"/>
        <v/>
      </c>
      <c r="AU359" t="str">
        <f t="shared" si="336"/>
        <v/>
      </c>
      <c r="AV359" t="str">
        <f t="shared" si="337"/>
        <v/>
      </c>
      <c r="AW359" t="str">
        <f t="shared" si="338"/>
        <v/>
      </c>
      <c r="AX359" t="str">
        <f t="shared" si="339"/>
        <v/>
      </c>
      <c r="AY359" t="str">
        <f t="shared" si="340"/>
        <v/>
      </c>
      <c r="AZ359" t="str">
        <f t="shared" si="341"/>
        <v/>
      </c>
      <c r="BA359" t="str">
        <f t="shared" si="342"/>
        <v/>
      </c>
      <c r="BB359" t="str">
        <f t="shared" si="343"/>
        <v/>
      </c>
      <c r="BC359" t="str">
        <f t="shared" si="344"/>
        <v/>
      </c>
      <c r="BD359" t="str">
        <f t="shared" si="345"/>
        <v/>
      </c>
      <c r="BE359" t="str">
        <f t="shared" si="346"/>
        <v>Turizmus menedzsment (, web)</v>
      </c>
      <c r="BF359" s="2">
        <v>926</v>
      </c>
      <c r="BG359" s="2">
        <v>2</v>
      </c>
      <c r="BH359" s="18">
        <f>VLOOKUP(BF359,segéd!$F$9:$G$41,2,FALSE)</f>
        <v>46291</v>
      </c>
      <c r="BI359" s="2" t="str">
        <f>VLOOKUP(BG359,segéd!$F$1:$G$7,2,FALSE)</f>
        <v>9.45-11.15</v>
      </c>
      <c r="BJ359" t="s">
        <v>518</v>
      </c>
      <c r="BK359" s="20" t="s">
        <v>143</v>
      </c>
      <c r="BL359" t="s">
        <v>194</v>
      </c>
      <c r="BM359" s="2">
        <v>206</v>
      </c>
      <c r="BO359" s="2" t="s">
        <v>117</v>
      </c>
      <c r="BP359" s="33" t="s">
        <v>684</v>
      </c>
      <c r="BQ359" s="2">
        <f t="shared" si="347"/>
        <v>5</v>
      </c>
      <c r="BR359" s="2">
        <f>IF(BM359="","",IFERROR(VLOOKUP(BJ359,segéd!T:U,2,FALSE),"x"))</f>
        <v>5</v>
      </c>
      <c r="BS359" s="2" t="str">
        <f>IF(BN359="","",IFERROR(VLOOKUP(BJ359,segéd!O:P,2,FALSE),"x"))</f>
        <v/>
      </c>
      <c r="BU359" s="2"/>
      <c r="BV359" s="2"/>
      <c r="BX359" s="2"/>
      <c r="CM359" s="2">
        <v>6</v>
      </c>
    </row>
    <row r="360" spans="1:120" ht="15" customHeight="1" x14ac:dyDescent="0.3">
      <c r="A360" t="str">
        <f t="shared" si="290"/>
        <v>2089263</v>
      </c>
      <c r="B360" t="str">
        <f t="shared" si="291"/>
        <v>Angol gazdasági szaknyelv I., 2. csoport - Steiner Imre 19</v>
      </c>
      <c r="C360" t="str">
        <f t="shared" si="292"/>
        <v>9263</v>
      </c>
      <c r="D360" t="str">
        <f t="shared" si="293"/>
        <v xml:space="preserve">Angol gazdasági szaknyelv I., 2. csoport - Steiner Imre </v>
      </c>
      <c r="E360" t="str">
        <f t="shared" si="294"/>
        <v>Steiner Imre9263</v>
      </c>
      <c r="F360" t="str">
        <f t="shared" si="295"/>
        <v>Angol gazdasági szaknyelv I., 2. csoport (Bp. 208)</v>
      </c>
      <c r="G360" t="str">
        <f t="shared" si="296"/>
        <v>9263</v>
      </c>
      <c r="H360" t="str">
        <f t="shared" si="297"/>
        <v>9263</v>
      </c>
      <c r="I360" t="str">
        <f t="shared" si="298"/>
        <v/>
      </c>
      <c r="J360" t="str">
        <f t="shared" si="299"/>
        <v/>
      </c>
      <c r="K360" t="str">
        <f t="shared" si="300"/>
        <v/>
      </c>
      <c r="L360" t="str">
        <f t="shared" si="301"/>
        <v/>
      </c>
      <c r="M360" t="str">
        <f t="shared" si="302"/>
        <v/>
      </c>
      <c r="N360" t="str">
        <f t="shared" si="303"/>
        <v/>
      </c>
      <c r="O360" t="str">
        <f t="shared" si="304"/>
        <v/>
      </c>
      <c r="P360" t="str">
        <f t="shared" si="305"/>
        <v/>
      </c>
      <c r="Q360" t="str">
        <f t="shared" si="306"/>
        <v/>
      </c>
      <c r="R360" t="str">
        <f t="shared" si="307"/>
        <v/>
      </c>
      <c r="S360" t="str">
        <f t="shared" si="308"/>
        <v/>
      </c>
      <c r="T360" t="str">
        <f t="shared" si="309"/>
        <v/>
      </c>
      <c r="U360" t="str">
        <f t="shared" si="310"/>
        <v/>
      </c>
      <c r="V360" t="str">
        <f t="shared" si="311"/>
        <v/>
      </c>
      <c r="W360" t="str">
        <f t="shared" si="312"/>
        <v/>
      </c>
      <c r="X360" t="str">
        <f t="shared" si="313"/>
        <v/>
      </c>
      <c r="Y360" t="str">
        <f t="shared" si="314"/>
        <v/>
      </c>
      <c r="Z360" t="str">
        <f t="shared" si="315"/>
        <v/>
      </c>
      <c r="AA360" t="str">
        <f t="shared" si="316"/>
        <v>Angol gazdasági szaknyelv I., 2. csoport (208)</v>
      </c>
      <c r="AB360" t="str">
        <f t="shared" si="317"/>
        <v/>
      </c>
      <c r="AC360" t="str">
        <f t="shared" si="318"/>
        <v/>
      </c>
      <c r="AD360" t="str">
        <f t="shared" si="319"/>
        <v/>
      </c>
      <c r="AE360" t="str">
        <f t="shared" si="320"/>
        <v/>
      </c>
      <c r="AF360" t="str">
        <f t="shared" si="321"/>
        <v/>
      </c>
      <c r="AG360" t="str">
        <f t="shared" si="322"/>
        <v/>
      </c>
      <c r="AH360" t="str">
        <f t="shared" si="323"/>
        <v/>
      </c>
      <c r="AI360" t="str">
        <f t="shared" si="324"/>
        <v/>
      </c>
      <c r="AJ360" t="str">
        <f t="shared" si="325"/>
        <v/>
      </c>
      <c r="AK360" t="str">
        <f t="shared" si="326"/>
        <v/>
      </c>
      <c r="AL360" t="str">
        <f t="shared" si="327"/>
        <v/>
      </c>
      <c r="AM360" t="str">
        <f t="shared" si="328"/>
        <v/>
      </c>
      <c r="AN360" t="str">
        <f t="shared" si="329"/>
        <v/>
      </c>
      <c r="AO360" t="str">
        <f t="shared" si="330"/>
        <v/>
      </c>
      <c r="AP360" t="str">
        <f t="shared" si="331"/>
        <v/>
      </c>
      <c r="AQ360" t="str">
        <f t="shared" si="332"/>
        <v/>
      </c>
      <c r="AR360" t="str">
        <f t="shared" si="333"/>
        <v/>
      </c>
      <c r="AS360" t="str">
        <f t="shared" si="334"/>
        <v/>
      </c>
      <c r="AT360" t="str">
        <f t="shared" si="335"/>
        <v/>
      </c>
      <c r="AU360" t="str">
        <f t="shared" si="336"/>
        <v/>
      </c>
      <c r="AV360" t="str">
        <f t="shared" si="337"/>
        <v/>
      </c>
      <c r="AW360" t="str">
        <f t="shared" si="338"/>
        <v/>
      </c>
      <c r="AX360" t="str">
        <f t="shared" si="339"/>
        <v/>
      </c>
      <c r="AY360" t="str">
        <f t="shared" si="340"/>
        <v/>
      </c>
      <c r="AZ360" t="str">
        <f t="shared" si="341"/>
        <v/>
      </c>
      <c r="BA360" t="str">
        <f t="shared" si="342"/>
        <v/>
      </c>
      <c r="BB360" t="str">
        <f t="shared" si="343"/>
        <v/>
      </c>
      <c r="BC360" t="str">
        <f t="shared" si="344"/>
        <v/>
      </c>
      <c r="BD360" t="str">
        <f t="shared" si="345"/>
        <v/>
      </c>
      <c r="BE360" t="str">
        <f t="shared" si="346"/>
        <v>Angol gazdasági szaknyelv I., 2. csoport ()</v>
      </c>
      <c r="BF360" s="2">
        <v>926</v>
      </c>
      <c r="BG360" s="2">
        <v>3</v>
      </c>
      <c r="BH360" s="18">
        <f>VLOOKUP(BF360,segéd!$F$9:$G$41,2,FALSE)</f>
        <v>46291</v>
      </c>
      <c r="BI360" s="2" t="str">
        <f>VLOOKUP(BG360,segéd!$F$1:$G$7,2,FALSE)</f>
        <v>11.30-13.00</v>
      </c>
      <c r="BJ360" t="s">
        <v>270</v>
      </c>
      <c r="BK360" s="20" t="s">
        <v>549</v>
      </c>
      <c r="BL360" t="s">
        <v>194</v>
      </c>
      <c r="BM360" s="2">
        <v>208</v>
      </c>
      <c r="BO360" s="2"/>
      <c r="BP360" s="33"/>
      <c r="BQ360" s="2">
        <f t="shared" si="347"/>
        <v>19</v>
      </c>
      <c r="BR360" s="2">
        <f>IF(BM360="","",IFERROR(VLOOKUP(BJ360,segéd!T:U,2,FALSE),"x"))</f>
        <v>19</v>
      </c>
      <c r="BS360" s="2" t="str">
        <f>IF(BN360="","",IFERROR(VLOOKUP(BJ360,segéd!O:P,2,FALSE),"x"))</f>
        <v/>
      </c>
      <c r="BT360" s="2">
        <v>27</v>
      </c>
      <c r="BU360" s="2">
        <v>7</v>
      </c>
      <c r="BV360" s="2"/>
      <c r="BX360" s="2"/>
      <c r="CQ360" s="2"/>
      <c r="CR360" s="2"/>
    </row>
    <row r="361" spans="1:120" ht="15" customHeight="1" x14ac:dyDescent="0.3">
      <c r="A361" t="str">
        <f t="shared" si="290"/>
        <v>2029263</v>
      </c>
      <c r="B361" t="str">
        <f t="shared" si="291"/>
        <v>Beruházások elemzése - Kárpáti-Daróczi Judit (web) 13</v>
      </c>
      <c r="C361" t="str">
        <f t="shared" si="292"/>
        <v>9263</v>
      </c>
      <c r="D361" t="str">
        <f t="shared" si="293"/>
        <v xml:space="preserve">Beruházások elemzése - Kárpáti-Daróczi Judit (web) </v>
      </c>
      <c r="E361" t="str">
        <f t="shared" si="294"/>
        <v>Kárpáti-Daróczi Judit9263</v>
      </c>
      <c r="F361" t="str">
        <f t="shared" si="295"/>
        <v>Beruházások elemzése (Bp. 202, web)</v>
      </c>
      <c r="G361" t="str">
        <f t="shared" si="296"/>
        <v/>
      </c>
      <c r="H361" t="str">
        <f t="shared" si="297"/>
        <v/>
      </c>
      <c r="I361" t="str">
        <f t="shared" si="298"/>
        <v/>
      </c>
      <c r="J361" t="str">
        <f t="shared" si="299"/>
        <v/>
      </c>
      <c r="K361" t="str">
        <f t="shared" si="300"/>
        <v/>
      </c>
      <c r="L361" t="str">
        <f t="shared" si="301"/>
        <v>9263</v>
      </c>
      <c r="M361" t="str">
        <f t="shared" si="302"/>
        <v/>
      </c>
      <c r="N361" t="str">
        <f t="shared" si="303"/>
        <v/>
      </c>
      <c r="O361" t="str">
        <f t="shared" si="304"/>
        <v/>
      </c>
      <c r="P361" t="str">
        <f t="shared" si="305"/>
        <v/>
      </c>
      <c r="Q361" t="str">
        <f t="shared" si="306"/>
        <v/>
      </c>
      <c r="R361" t="str">
        <f t="shared" si="307"/>
        <v/>
      </c>
      <c r="S361" t="str">
        <f t="shared" si="308"/>
        <v/>
      </c>
      <c r="T361" t="str">
        <f t="shared" si="309"/>
        <v/>
      </c>
      <c r="U361" t="str">
        <f t="shared" si="310"/>
        <v/>
      </c>
      <c r="V361" t="str">
        <f t="shared" si="311"/>
        <v/>
      </c>
      <c r="W361" t="str">
        <f t="shared" si="312"/>
        <v/>
      </c>
      <c r="X361" t="str">
        <f t="shared" si="313"/>
        <v/>
      </c>
      <c r="Y361" t="str">
        <f t="shared" si="314"/>
        <v/>
      </c>
      <c r="Z361" t="str">
        <f t="shared" si="315"/>
        <v/>
      </c>
      <c r="AA361" t="str">
        <f t="shared" si="316"/>
        <v>Beruházások elemzése (202, web)</v>
      </c>
      <c r="AB361" t="str">
        <f t="shared" si="317"/>
        <v/>
      </c>
      <c r="AC361" t="str">
        <f t="shared" si="318"/>
        <v/>
      </c>
      <c r="AD361" t="str">
        <f t="shared" si="319"/>
        <v/>
      </c>
      <c r="AE361" t="str">
        <f t="shared" si="320"/>
        <v/>
      </c>
      <c r="AF361" t="str">
        <f t="shared" si="321"/>
        <v/>
      </c>
      <c r="AG361" t="str">
        <f t="shared" si="322"/>
        <v/>
      </c>
      <c r="AH361" t="str">
        <f t="shared" si="323"/>
        <v/>
      </c>
      <c r="AI361" t="str">
        <f t="shared" si="324"/>
        <v/>
      </c>
      <c r="AJ361" t="str">
        <f t="shared" si="325"/>
        <v/>
      </c>
      <c r="AK361" t="str">
        <f t="shared" si="326"/>
        <v/>
      </c>
      <c r="AL361" t="str">
        <f t="shared" si="327"/>
        <v/>
      </c>
      <c r="AM361" t="str">
        <f t="shared" si="328"/>
        <v/>
      </c>
      <c r="AN361" t="str">
        <f t="shared" si="329"/>
        <v/>
      </c>
      <c r="AO361" t="str">
        <f t="shared" si="330"/>
        <v/>
      </c>
      <c r="AP361" t="str">
        <f t="shared" si="331"/>
        <v/>
      </c>
      <c r="AQ361" t="str">
        <f t="shared" si="332"/>
        <v/>
      </c>
      <c r="AR361" t="str">
        <f t="shared" si="333"/>
        <v/>
      </c>
      <c r="AS361" t="str">
        <f t="shared" si="334"/>
        <v/>
      </c>
      <c r="AT361" t="str">
        <f t="shared" si="335"/>
        <v/>
      </c>
      <c r="AU361" t="str">
        <f t="shared" si="336"/>
        <v/>
      </c>
      <c r="AV361" t="str">
        <f t="shared" si="337"/>
        <v/>
      </c>
      <c r="AW361" t="str">
        <f t="shared" si="338"/>
        <v/>
      </c>
      <c r="AX361" t="str">
        <f t="shared" si="339"/>
        <v/>
      </c>
      <c r="AY361" t="str">
        <f t="shared" si="340"/>
        <v/>
      </c>
      <c r="AZ361" t="str">
        <f t="shared" si="341"/>
        <v/>
      </c>
      <c r="BA361" t="str">
        <f t="shared" si="342"/>
        <v/>
      </c>
      <c r="BB361" t="str">
        <f t="shared" si="343"/>
        <v/>
      </c>
      <c r="BC361" t="str">
        <f t="shared" si="344"/>
        <v/>
      </c>
      <c r="BD361" t="str">
        <f t="shared" si="345"/>
        <v/>
      </c>
      <c r="BE361" t="str">
        <f t="shared" si="346"/>
        <v>Beruházások elemzése (, web)</v>
      </c>
      <c r="BF361" s="2">
        <v>926</v>
      </c>
      <c r="BG361" s="2">
        <v>3</v>
      </c>
      <c r="BH361" s="18">
        <f>VLOOKUP(BF361,segéd!$F$9:$G$41,2,FALSE)</f>
        <v>46291</v>
      </c>
      <c r="BI361" s="2" t="str">
        <f>VLOOKUP(BG361,segéd!$F$1:$G$7,2,FALSE)</f>
        <v>11.30-13.00</v>
      </c>
      <c r="BJ361" t="s">
        <v>389</v>
      </c>
      <c r="BK361" s="20" t="s">
        <v>280</v>
      </c>
      <c r="BL361" t="s">
        <v>206</v>
      </c>
      <c r="BM361" s="2">
        <v>202</v>
      </c>
      <c r="BO361" s="2" t="s">
        <v>117</v>
      </c>
      <c r="BP361" s="33" t="s">
        <v>688</v>
      </c>
      <c r="BQ361" s="2">
        <f t="shared" si="347"/>
        <v>13</v>
      </c>
      <c r="BR361" s="2">
        <f>IF(BM361="","",IFERROR(VLOOKUP(BJ361,segéd!T:U,2,FALSE),"x"))</f>
        <v>13</v>
      </c>
      <c r="BS361" s="2" t="str">
        <f>IF(BN361="","",IFERROR(VLOOKUP(BJ361,segéd!O:P,2,FALSE),"x"))</f>
        <v/>
      </c>
      <c r="BT361" s="2"/>
      <c r="BU361" s="2"/>
      <c r="BV361" s="2"/>
      <c r="BX361" s="2"/>
      <c r="BY361" s="2">
        <v>13</v>
      </c>
      <c r="CQ361" s="2"/>
      <c r="CR361" s="2"/>
    </row>
    <row r="362" spans="1:120" ht="15" customHeight="1" x14ac:dyDescent="0.3">
      <c r="A362" t="str">
        <f t="shared" si="290"/>
        <v>9263</v>
      </c>
      <c r="B362" t="str">
        <f t="shared" si="291"/>
        <v xml:space="preserve">Bevezetés a robottechnikába - Vavra Gábor (web) </v>
      </c>
      <c r="C362" t="str">
        <f t="shared" si="292"/>
        <v>6019263</v>
      </c>
      <c r="D362" t="str">
        <f t="shared" si="293"/>
        <v>Bevezetés a robottechnikába - Vavra Gábor (web) 50</v>
      </c>
      <c r="E362" t="str">
        <f t="shared" si="294"/>
        <v>Vavra Gábor9263</v>
      </c>
      <c r="F362" t="str">
        <f t="shared" si="295"/>
        <v>Bevezetés a robottechnikába (Tb. 601, web)</v>
      </c>
      <c r="G362" t="str">
        <f t="shared" si="296"/>
        <v/>
      </c>
      <c r="H362" t="str">
        <f t="shared" si="297"/>
        <v/>
      </c>
      <c r="I362" t="str">
        <f t="shared" si="298"/>
        <v/>
      </c>
      <c r="J362" t="str">
        <f t="shared" si="299"/>
        <v/>
      </c>
      <c r="K362" t="str">
        <f t="shared" si="300"/>
        <v/>
      </c>
      <c r="L362" t="str">
        <f t="shared" si="301"/>
        <v/>
      </c>
      <c r="M362" t="str">
        <f t="shared" si="302"/>
        <v/>
      </c>
      <c r="N362" t="str">
        <f t="shared" si="303"/>
        <v/>
      </c>
      <c r="O362" t="str">
        <f t="shared" si="304"/>
        <v/>
      </c>
      <c r="P362" t="str">
        <f t="shared" si="305"/>
        <v/>
      </c>
      <c r="Q362" t="str">
        <f t="shared" si="306"/>
        <v/>
      </c>
      <c r="R362" t="str">
        <f t="shared" si="307"/>
        <v/>
      </c>
      <c r="S362" t="str">
        <f t="shared" si="308"/>
        <v/>
      </c>
      <c r="T362" t="str">
        <f t="shared" si="309"/>
        <v/>
      </c>
      <c r="U362" t="str">
        <f t="shared" si="310"/>
        <v/>
      </c>
      <c r="V362" t="str">
        <f t="shared" si="311"/>
        <v/>
      </c>
      <c r="W362" t="str">
        <f t="shared" si="312"/>
        <v/>
      </c>
      <c r="X362" t="str">
        <f t="shared" si="313"/>
        <v/>
      </c>
      <c r="Y362" t="str">
        <f t="shared" si="314"/>
        <v/>
      </c>
      <c r="Z362" t="str">
        <f t="shared" si="315"/>
        <v/>
      </c>
      <c r="AA362" t="str">
        <f t="shared" si="316"/>
        <v>Bevezetés a robottechnikába (, web)</v>
      </c>
      <c r="AB362" t="str">
        <f t="shared" si="317"/>
        <v/>
      </c>
      <c r="AC362" t="str">
        <f t="shared" si="318"/>
        <v/>
      </c>
      <c r="AD362" t="str">
        <f t="shared" si="319"/>
        <v/>
      </c>
      <c r="AE362" t="str">
        <f t="shared" si="320"/>
        <v/>
      </c>
      <c r="AF362" t="str">
        <f t="shared" si="321"/>
        <v/>
      </c>
      <c r="AG362" t="str">
        <f t="shared" si="322"/>
        <v/>
      </c>
      <c r="AH362" t="str">
        <f t="shared" si="323"/>
        <v/>
      </c>
      <c r="AI362" t="str">
        <f t="shared" si="324"/>
        <v/>
      </c>
      <c r="AJ362" t="str">
        <f t="shared" si="325"/>
        <v/>
      </c>
      <c r="AK362" t="str">
        <f t="shared" si="326"/>
        <v/>
      </c>
      <c r="AL362" t="str">
        <f t="shared" si="327"/>
        <v/>
      </c>
      <c r="AM362" t="str">
        <f t="shared" si="328"/>
        <v/>
      </c>
      <c r="AN362" t="str">
        <f t="shared" si="329"/>
        <v/>
      </c>
      <c r="AO362" t="str">
        <f t="shared" si="330"/>
        <v/>
      </c>
      <c r="AP362" t="str">
        <f t="shared" si="331"/>
        <v/>
      </c>
      <c r="AQ362" t="str">
        <f t="shared" si="332"/>
        <v/>
      </c>
      <c r="AR362" t="str">
        <f t="shared" si="333"/>
        <v/>
      </c>
      <c r="AS362" t="str">
        <f t="shared" si="334"/>
        <v/>
      </c>
      <c r="AT362" t="str">
        <f t="shared" si="335"/>
        <v/>
      </c>
      <c r="AU362" t="str">
        <f t="shared" si="336"/>
        <v/>
      </c>
      <c r="AV362" t="str">
        <f t="shared" si="337"/>
        <v/>
      </c>
      <c r="AW362" t="str">
        <f t="shared" si="338"/>
        <v/>
      </c>
      <c r="AX362" t="str">
        <f t="shared" si="339"/>
        <v>9263</v>
      </c>
      <c r="AY362" t="str">
        <f t="shared" si="340"/>
        <v/>
      </c>
      <c r="AZ362" t="str">
        <f t="shared" si="341"/>
        <v/>
      </c>
      <c r="BA362" t="str">
        <f t="shared" si="342"/>
        <v/>
      </c>
      <c r="BB362" t="str">
        <f t="shared" si="343"/>
        <v/>
      </c>
      <c r="BC362" t="str">
        <f t="shared" si="344"/>
        <v/>
      </c>
      <c r="BD362" t="str">
        <f t="shared" si="345"/>
        <v/>
      </c>
      <c r="BE362" t="str">
        <f t="shared" si="346"/>
        <v>Bevezetés a robottechnikába (601, web)</v>
      </c>
      <c r="BF362" s="2">
        <v>926</v>
      </c>
      <c r="BG362" s="2">
        <v>3</v>
      </c>
      <c r="BH362" s="18">
        <f>VLOOKUP(BF362,segéd!$F$9:$G$41,2,FALSE)</f>
        <v>46291</v>
      </c>
      <c r="BI362" s="2" t="str">
        <f>VLOOKUP(BG362,segéd!$F$1:$G$7,2,FALSE)</f>
        <v>11.30-13.00</v>
      </c>
      <c r="BJ362" t="s">
        <v>408</v>
      </c>
      <c r="BK362" s="20" t="s">
        <v>419</v>
      </c>
      <c r="BL362" t="s">
        <v>191</v>
      </c>
      <c r="BM362" s="2"/>
      <c r="BN362" s="2">
        <v>601</v>
      </c>
      <c r="BO362" s="2" t="s">
        <v>117</v>
      </c>
      <c r="BP362" s="33" t="s">
        <v>689</v>
      </c>
      <c r="BQ362" s="2">
        <f t="shared" si="347"/>
        <v>50</v>
      </c>
      <c r="BR362" s="2" t="str">
        <f>IF(BM362="","",IFERROR(VLOOKUP(BJ362,segéd!T:U,2,FALSE),"x"))</f>
        <v/>
      </c>
      <c r="BS362" s="2">
        <f>IF(BN362="","",IFERROR(VLOOKUP(BJ362,segéd!O:P,2,FALSE),"x"))</f>
        <v>50</v>
      </c>
      <c r="BU362" s="2"/>
      <c r="BV362" s="2"/>
      <c r="DJ362" s="2">
        <v>44</v>
      </c>
    </row>
    <row r="363" spans="1:120" ht="15" customHeight="1" x14ac:dyDescent="0.3">
      <c r="A363" t="str">
        <f t="shared" si="290"/>
        <v>2059263</v>
      </c>
      <c r="B363" t="str">
        <f t="shared" si="291"/>
        <v>Gazdasági és versenyjog - Zalahegyi Zoltán (web) 6</v>
      </c>
      <c r="C363" t="str">
        <f t="shared" si="292"/>
        <v>9263</v>
      </c>
      <c r="D363" t="str">
        <f t="shared" si="293"/>
        <v xml:space="preserve">Gazdasági és versenyjog - Zalahegyi Zoltán (web) </v>
      </c>
      <c r="E363" t="str">
        <f t="shared" si="294"/>
        <v>Zalahegyi Zoltán9263</v>
      </c>
      <c r="F363" t="str">
        <f t="shared" si="295"/>
        <v>Gazdasági és versenyjog (Bp. 205, web)</v>
      </c>
      <c r="G363" t="str">
        <f t="shared" si="296"/>
        <v/>
      </c>
      <c r="H363" t="str">
        <f t="shared" si="297"/>
        <v/>
      </c>
      <c r="I363" t="str">
        <f t="shared" si="298"/>
        <v/>
      </c>
      <c r="J363" t="str">
        <f t="shared" si="299"/>
        <v>9263</v>
      </c>
      <c r="K363" t="str">
        <f t="shared" si="300"/>
        <v/>
      </c>
      <c r="L363" t="str">
        <f t="shared" si="301"/>
        <v/>
      </c>
      <c r="M363" t="str">
        <f t="shared" si="302"/>
        <v/>
      </c>
      <c r="N363" t="str">
        <f t="shared" si="303"/>
        <v/>
      </c>
      <c r="O363" t="str">
        <f t="shared" si="304"/>
        <v/>
      </c>
      <c r="P363" t="str">
        <f t="shared" si="305"/>
        <v/>
      </c>
      <c r="Q363" t="str">
        <f t="shared" si="306"/>
        <v>9263</v>
      </c>
      <c r="R363" t="str">
        <f t="shared" si="307"/>
        <v/>
      </c>
      <c r="S363" t="str">
        <f t="shared" si="308"/>
        <v/>
      </c>
      <c r="T363" t="str">
        <f t="shared" si="309"/>
        <v/>
      </c>
      <c r="U363" t="str">
        <f t="shared" si="310"/>
        <v/>
      </c>
      <c r="V363" t="str">
        <f t="shared" si="311"/>
        <v/>
      </c>
      <c r="W363" t="str">
        <f t="shared" si="312"/>
        <v/>
      </c>
      <c r="X363" t="str">
        <f t="shared" si="313"/>
        <v/>
      </c>
      <c r="Y363" t="str">
        <f t="shared" si="314"/>
        <v/>
      </c>
      <c r="Z363" t="str">
        <f t="shared" si="315"/>
        <v/>
      </c>
      <c r="AA363" t="str">
        <f t="shared" si="316"/>
        <v>Gazdasági és versenyjog (205, web)</v>
      </c>
      <c r="AB363" t="str">
        <f t="shared" si="317"/>
        <v/>
      </c>
      <c r="AC363" t="str">
        <f t="shared" si="318"/>
        <v/>
      </c>
      <c r="AD363" t="str">
        <f t="shared" si="319"/>
        <v/>
      </c>
      <c r="AE363" t="str">
        <f t="shared" si="320"/>
        <v/>
      </c>
      <c r="AF363" t="str">
        <f t="shared" si="321"/>
        <v/>
      </c>
      <c r="AG363" t="str">
        <f t="shared" si="322"/>
        <v/>
      </c>
      <c r="AH363" t="str">
        <f t="shared" si="323"/>
        <v/>
      </c>
      <c r="AI363" t="str">
        <f t="shared" si="324"/>
        <v/>
      </c>
      <c r="AJ363" t="str">
        <f t="shared" si="325"/>
        <v/>
      </c>
      <c r="AK363" t="str">
        <f t="shared" si="326"/>
        <v/>
      </c>
      <c r="AL363" t="str">
        <f t="shared" si="327"/>
        <v/>
      </c>
      <c r="AM363" t="str">
        <f t="shared" si="328"/>
        <v/>
      </c>
      <c r="AN363" t="str">
        <f t="shared" si="329"/>
        <v/>
      </c>
      <c r="AO363" t="str">
        <f t="shared" si="330"/>
        <v/>
      </c>
      <c r="AP363" t="str">
        <f t="shared" si="331"/>
        <v/>
      </c>
      <c r="AQ363" t="str">
        <f t="shared" si="332"/>
        <v/>
      </c>
      <c r="AR363" t="str">
        <f t="shared" si="333"/>
        <v/>
      </c>
      <c r="AS363" t="str">
        <f t="shared" si="334"/>
        <v/>
      </c>
      <c r="AT363" t="str">
        <f t="shared" si="335"/>
        <v/>
      </c>
      <c r="AU363" t="str">
        <f t="shared" si="336"/>
        <v/>
      </c>
      <c r="AV363" t="str">
        <f t="shared" si="337"/>
        <v/>
      </c>
      <c r="AW363" t="str">
        <f t="shared" si="338"/>
        <v/>
      </c>
      <c r="AX363" t="str">
        <f t="shared" si="339"/>
        <v/>
      </c>
      <c r="AY363" t="str">
        <f t="shared" si="340"/>
        <v/>
      </c>
      <c r="AZ363" t="str">
        <f t="shared" si="341"/>
        <v/>
      </c>
      <c r="BA363" t="str">
        <f t="shared" si="342"/>
        <v/>
      </c>
      <c r="BB363" t="str">
        <f t="shared" si="343"/>
        <v/>
      </c>
      <c r="BC363" t="str">
        <f t="shared" si="344"/>
        <v/>
      </c>
      <c r="BD363" t="str">
        <f t="shared" si="345"/>
        <v/>
      </c>
      <c r="BE363" t="str">
        <f t="shared" si="346"/>
        <v>Gazdasági és versenyjog (, web)</v>
      </c>
      <c r="BF363" s="2">
        <v>926</v>
      </c>
      <c r="BG363" s="2">
        <v>3</v>
      </c>
      <c r="BH363" s="18">
        <f>VLOOKUP(BF363,segéd!$F$9:$G$41,2,FALSE)</f>
        <v>46291</v>
      </c>
      <c r="BI363" s="2" t="str">
        <f>VLOOKUP(BG363,segéd!$F$1:$G$7,2,FALSE)</f>
        <v>11.30-13.00</v>
      </c>
      <c r="BJ363" t="s">
        <v>99</v>
      </c>
      <c r="BK363" s="20" t="s">
        <v>303</v>
      </c>
      <c r="BL363" t="s">
        <v>206</v>
      </c>
      <c r="BM363" s="2">
        <v>205</v>
      </c>
      <c r="BO363" s="2" t="s">
        <v>117</v>
      </c>
      <c r="BP363" s="33" t="s">
        <v>600</v>
      </c>
      <c r="BQ363" s="2">
        <f t="shared" si="347"/>
        <v>6</v>
      </c>
      <c r="BR363" s="2">
        <f>IF(BM363="","",IFERROR(VLOOKUP(BJ363,segéd!T:U,2,FALSE),"x"))</f>
        <v>6</v>
      </c>
      <c r="BS363" s="2" t="str">
        <f>IF(BN363="","",IFERROR(VLOOKUP(BJ363,segéd!O:P,2,FALSE),"x"))</f>
        <v/>
      </c>
      <c r="BU363" s="2"/>
      <c r="BV363" s="2"/>
      <c r="BW363" s="2">
        <v>8</v>
      </c>
      <c r="BX363" s="2"/>
      <c r="CD363" s="2">
        <v>5</v>
      </c>
    </row>
    <row r="364" spans="1:120" ht="15" customHeight="1" x14ac:dyDescent="0.3">
      <c r="A364" t="str">
        <f t="shared" si="290"/>
        <v>2179263</v>
      </c>
      <c r="B364" t="str">
        <f t="shared" si="291"/>
        <v>Gazdasági számítások - Piroska László (web) 11</v>
      </c>
      <c r="C364" t="str">
        <f t="shared" si="292"/>
        <v>9263</v>
      </c>
      <c r="D364" t="str">
        <f t="shared" si="293"/>
        <v xml:space="preserve">Gazdasági számítások - Piroska László (web) </v>
      </c>
      <c r="E364" t="str">
        <f t="shared" si="294"/>
        <v>Piroska László9263</v>
      </c>
      <c r="F364" t="str">
        <f t="shared" si="295"/>
        <v>Gazdasági számítások (Bp. 217, web)</v>
      </c>
      <c r="G364" t="str">
        <f t="shared" si="296"/>
        <v/>
      </c>
      <c r="H364" t="str">
        <f t="shared" si="297"/>
        <v/>
      </c>
      <c r="I364" t="str">
        <f t="shared" si="298"/>
        <v>9263</v>
      </c>
      <c r="J364" t="str">
        <f t="shared" si="299"/>
        <v/>
      </c>
      <c r="K364" t="str">
        <f t="shared" si="300"/>
        <v/>
      </c>
      <c r="L364" t="str">
        <f t="shared" si="301"/>
        <v/>
      </c>
      <c r="M364" t="str">
        <f t="shared" si="302"/>
        <v/>
      </c>
      <c r="N364" t="str">
        <f t="shared" si="303"/>
        <v/>
      </c>
      <c r="O364" t="str">
        <f t="shared" si="304"/>
        <v/>
      </c>
      <c r="P364" t="str">
        <f t="shared" si="305"/>
        <v/>
      </c>
      <c r="Q364" t="str">
        <f t="shared" si="306"/>
        <v/>
      </c>
      <c r="R364" t="str">
        <f t="shared" si="307"/>
        <v/>
      </c>
      <c r="S364" t="str">
        <f t="shared" si="308"/>
        <v/>
      </c>
      <c r="T364" t="str">
        <f t="shared" si="309"/>
        <v/>
      </c>
      <c r="U364" t="str">
        <f t="shared" si="310"/>
        <v/>
      </c>
      <c r="V364" t="str">
        <f t="shared" si="311"/>
        <v/>
      </c>
      <c r="W364" t="str">
        <f t="shared" si="312"/>
        <v/>
      </c>
      <c r="X364" t="str">
        <f t="shared" si="313"/>
        <v/>
      </c>
      <c r="Y364" t="str">
        <f t="shared" si="314"/>
        <v/>
      </c>
      <c r="Z364" t="str">
        <f t="shared" si="315"/>
        <v/>
      </c>
      <c r="AA364" t="str">
        <f t="shared" si="316"/>
        <v>Gazdasági számítások (217, web)</v>
      </c>
      <c r="AB364" t="str">
        <f t="shared" si="317"/>
        <v/>
      </c>
      <c r="AC364" t="str">
        <f t="shared" si="318"/>
        <v/>
      </c>
      <c r="AD364" t="str">
        <f t="shared" si="319"/>
        <v/>
      </c>
      <c r="AE364" t="str">
        <f t="shared" si="320"/>
        <v/>
      </c>
      <c r="AF364" t="str">
        <f t="shared" si="321"/>
        <v/>
      </c>
      <c r="AG364" t="str">
        <f t="shared" si="322"/>
        <v/>
      </c>
      <c r="AH364" t="str">
        <f t="shared" si="323"/>
        <v/>
      </c>
      <c r="AI364" t="str">
        <f t="shared" si="324"/>
        <v/>
      </c>
      <c r="AJ364" t="str">
        <f t="shared" si="325"/>
        <v/>
      </c>
      <c r="AK364" t="str">
        <f t="shared" si="326"/>
        <v/>
      </c>
      <c r="AL364" t="str">
        <f t="shared" si="327"/>
        <v/>
      </c>
      <c r="AM364" t="str">
        <f t="shared" si="328"/>
        <v/>
      </c>
      <c r="AN364" t="str">
        <f t="shared" si="329"/>
        <v/>
      </c>
      <c r="AO364" t="str">
        <f t="shared" si="330"/>
        <v/>
      </c>
      <c r="AP364" t="str">
        <f t="shared" si="331"/>
        <v/>
      </c>
      <c r="AQ364" t="str">
        <f t="shared" si="332"/>
        <v/>
      </c>
      <c r="AR364" t="str">
        <f t="shared" si="333"/>
        <v/>
      </c>
      <c r="AS364" t="str">
        <f t="shared" si="334"/>
        <v/>
      </c>
      <c r="AT364" t="str">
        <f t="shared" si="335"/>
        <v/>
      </c>
      <c r="AU364" t="str">
        <f t="shared" si="336"/>
        <v/>
      </c>
      <c r="AV364" t="str">
        <f t="shared" si="337"/>
        <v/>
      </c>
      <c r="AW364" t="str">
        <f t="shared" si="338"/>
        <v/>
      </c>
      <c r="AX364" t="str">
        <f t="shared" si="339"/>
        <v/>
      </c>
      <c r="AY364" t="str">
        <f t="shared" si="340"/>
        <v/>
      </c>
      <c r="AZ364" t="str">
        <f t="shared" si="341"/>
        <v/>
      </c>
      <c r="BA364" t="str">
        <f t="shared" si="342"/>
        <v/>
      </c>
      <c r="BB364" t="str">
        <f t="shared" si="343"/>
        <v/>
      </c>
      <c r="BC364" t="str">
        <f t="shared" si="344"/>
        <v/>
      </c>
      <c r="BD364" t="str">
        <f t="shared" si="345"/>
        <v/>
      </c>
      <c r="BE364" t="str">
        <f t="shared" si="346"/>
        <v>Gazdasági számítások (, web)</v>
      </c>
      <c r="BF364" s="2">
        <v>926</v>
      </c>
      <c r="BG364" s="2">
        <v>3</v>
      </c>
      <c r="BH364" s="18">
        <f>VLOOKUP(BF364,segéd!$F$9:$G$41,2,FALSE)</f>
        <v>46291</v>
      </c>
      <c r="BI364" s="2" t="str">
        <f>VLOOKUP(BG364,segéd!$F$1:$G$7,2,FALSE)</f>
        <v>11.30-13.00</v>
      </c>
      <c r="BJ364" t="s">
        <v>130</v>
      </c>
      <c r="BK364" s="20" t="s">
        <v>36</v>
      </c>
      <c r="BL364" t="s">
        <v>395</v>
      </c>
      <c r="BM364" s="2">
        <v>217</v>
      </c>
      <c r="BO364" s="2" t="s">
        <v>117</v>
      </c>
      <c r="BP364" s="33" t="s">
        <v>729</v>
      </c>
      <c r="BQ364" s="2">
        <f t="shared" si="347"/>
        <v>11</v>
      </c>
      <c r="BR364" s="2">
        <f>IF(BM364="","",IFERROR(VLOOKUP(BJ364,segéd!T:U,2,FALSE),"x"))</f>
        <v>11</v>
      </c>
      <c r="BS364" s="2" t="str">
        <f>IF(BN364="","",IFERROR(VLOOKUP(BJ364,segéd!O:P,2,FALSE),"x"))</f>
        <v/>
      </c>
      <c r="BT364" s="2"/>
      <c r="BU364" s="2"/>
      <c r="BV364" s="2">
        <v>9</v>
      </c>
      <c r="BW364" s="19"/>
      <c r="BX364" s="2"/>
      <c r="BY364" s="19"/>
      <c r="CC364" s="19"/>
      <c r="CQ364" s="2"/>
      <c r="CR364" s="2"/>
    </row>
    <row r="365" spans="1:120" ht="15" customHeight="1" x14ac:dyDescent="0.3">
      <c r="A365" t="str">
        <f t="shared" si="290"/>
        <v>2149263</v>
      </c>
      <c r="B365" t="str">
        <f t="shared" si="291"/>
        <v>Hibrid projektmenedzsment - Peredy Zoltán (Bp.-ről web) 21</v>
      </c>
      <c r="C365" t="str">
        <f t="shared" si="292"/>
        <v>4049263</v>
      </c>
      <c r="D365" t="str">
        <f t="shared" si="293"/>
        <v>Hibrid projektmenedzsment - Peredy Zoltán (Bp.-ről web) 7</v>
      </c>
      <c r="E365" t="str">
        <f t="shared" si="294"/>
        <v>Peredy Zoltán9263</v>
      </c>
      <c r="F365" t="str">
        <f t="shared" si="295"/>
        <v>Hibrid projektmenedzsment (Bp. 214, Bp.-ről web)</v>
      </c>
      <c r="G365" t="str">
        <f t="shared" si="296"/>
        <v/>
      </c>
      <c r="H365" t="str">
        <f t="shared" si="297"/>
        <v/>
      </c>
      <c r="I365" t="str">
        <f t="shared" si="298"/>
        <v/>
      </c>
      <c r="J365" t="str">
        <f t="shared" si="299"/>
        <v/>
      </c>
      <c r="K365" t="str">
        <f t="shared" si="300"/>
        <v>9263</v>
      </c>
      <c r="L365" t="str">
        <f t="shared" si="301"/>
        <v/>
      </c>
      <c r="M365" t="str">
        <f t="shared" si="302"/>
        <v/>
      </c>
      <c r="N365" t="str">
        <f t="shared" si="303"/>
        <v/>
      </c>
      <c r="O365" t="str">
        <f t="shared" si="304"/>
        <v/>
      </c>
      <c r="P365" t="str">
        <f t="shared" si="305"/>
        <v/>
      </c>
      <c r="Q365" t="str">
        <f t="shared" si="306"/>
        <v/>
      </c>
      <c r="R365" t="str">
        <f t="shared" si="307"/>
        <v/>
      </c>
      <c r="S365" t="str">
        <f t="shared" si="308"/>
        <v/>
      </c>
      <c r="T365" t="str">
        <f t="shared" si="309"/>
        <v/>
      </c>
      <c r="U365" t="str">
        <f t="shared" si="310"/>
        <v/>
      </c>
      <c r="V365" t="str">
        <f t="shared" si="311"/>
        <v/>
      </c>
      <c r="W365" t="str">
        <f t="shared" si="312"/>
        <v/>
      </c>
      <c r="X365" t="str">
        <f t="shared" si="313"/>
        <v/>
      </c>
      <c r="Y365" t="str">
        <f t="shared" si="314"/>
        <v/>
      </c>
      <c r="Z365" t="str">
        <f t="shared" si="315"/>
        <v/>
      </c>
      <c r="AA365" t="str">
        <f t="shared" si="316"/>
        <v>Hibrid projektmenedzsment (214, Bp.-ről web)</v>
      </c>
      <c r="AB365" t="str">
        <f t="shared" si="317"/>
        <v/>
      </c>
      <c r="AC365" t="str">
        <f t="shared" si="318"/>
        <v/>
      </c>
      <c r="AD365" t="str">
        <f t="shared" si="319"/>
        <v/>
      </c>
      <c r="AE365" t="str">
        <f t="shared" si="320"/>
        <v/>
      </c>
      <c r="AF365" t="str">
        <f t="shared" si="321"/>
        <v/>
      </c>
      <c r="AG365" t="str">
        <f t="shared" si="322"/>
        <v>9263</v>
      </c>
      <c r="AH365" t="str">
        <f t="shared" si="323"/>
        <v/>
      </c>
      <c r="AI365" t="str">
        <f t="shared" si="324"/>
        <v/>
      </c>
      <c r="AJ365" t="str">
        <f t="shared" si="325"/>
        <v/>
      </c>
      <c r="AK365" t="str">
        <f t="shared" si="326"/>
        <v/>
      </c>
      <c r="AL365" t="str">
        <f t="shared" si="327"/>
        <v/>
      </c>
      <c r="AM365" t="str">
        <f t="shared" si="328"/>
        <v/>
      </c>
      <c r="AN365" t="str">
        <f t="shared" si="329"/>
        <v/>
      </c>
      <c r="AO365" t="str">
        <f t="shared" si="330"/>
        <v/>
      </c>
      <c r="AP365" t="str">
        <f t="shared" si="331"/>
        <v/>
      </c>
      <c r="AQ365" t="str">
        <f t="shared" si="332"/>
        <v/>
      </c>
      <c r="AR365" t="str">
        <f t="shared" si="333"/>
        <v/>
      </c>
      <c r="AS365" t="str">
        <f t="shared" si="334"/>
        <v/>
      </c>
      <c r="AT365" t="str">
        <f t="shared" si="335"/>
        <v/>
      </c>
      <c r="AU365" t="str">
        <f t="shared" si="336"/>
        <v/>
      </c>
      <c r="AV365" t="str">
        <f t="shared" si="337"/>
        <v/>
      </c>
      <c r="AW365" t="str">
        <f t="shared" si="338"/>
        <v/>
      </c>
      <c r="AX365" t="str">
        <f t="shared" si="339"/>
        <v/>
      </c>
      <c r="AY365" t="str">
        <f t="shared" si="340"/>
        <v/>
      </c>
      <c r="AZ365" t="str">
        <f t="shared" si="341"/>
        <v/>
      </c>
      <c r="BA365" t="str">
        <f t="shared" si="342"/>
        <v/>
      </c>
      <c r="BB365" t="str">
        <f t="shared" si="343"/>
        <v/>
      </c>
      <c r="BC365" t="str">
        <f t="shared" si="344"/>
        <v/>
      </c>
      <c r="BD365" t="str">
        <f t="shared" si="345"/>
        <v/>
      </c>
      <c r="BE365" t="str">
        <f t="shared" si="346"/>
        <v>Hibrid projektmenedzsment (404, Bp.-ről web)</v>
      </c>
      <c r="BF365" s="2">
        <v>926</v>
      </c>
      <c r="BG365" s="2">
        <v>3</v>
      </c>
      <c r="BH365" s="18">
        <f>VLOOKUP(BF365,segéd!$F$9:$G$41,2,FALSE)</f>
        <v>46291</v>
      </c>
      <c r="BI365" s="2" t="str">
        <f>VLOOKUP(BG365,segéd!$F$1:$G$7,2,FALSE)</f>
        <v>11.30-13.00</v>
      </c>
      <c r="BJ365" t="s">
        <v>387</v>
      </c>
      <c r="BK365" s="20" t="s">
        <v>141</v>
      </c>
      <c r="BL365" t="s">
        <v>225</v>
      </c>
      <c r="BM365" s="2">
        <v>214</v>
      </c>
      <c r="BN365" s="2">
        <v>404</v>
      </c>
      <c r="BO365" s="2" t="s">
        <v>118</v>
      </c>
      <c r="BP365" s="33" t="s">
        <v>603</v>
      </c>
      <c r="BQ365" s="2">
        <f t="shared" si="347"/>
        <v>28</v>
      </c>
      <c r="BR365" s="2">
        <f>IF(BM365="","",IFERROR(VLOOKUP(BJ365,segéd!T:U,2,FALSE),"x"))</f>
        <v>21</v>
      </c>
      <c r="BS365" s="2">
        <f>IF(BN365="","",IFERROR(VLOOKUP(BJ365,segéd!O:P,2,FALSE),"x"))</f>
        <v>7</v>
      </c>
      <c r="BU365" s="2"/>
      <c r="BV365" s="2"/>
      <c r="BX365" s="2">
        <v>15</v>
      </c>
      <c r="CS365" s="2">
        <v>8</v>
      </c>
    </row>
    <row r="366" spans="1:120" ht="15" customHeight="1" x14ac:dyDescent="0.3">
      <c r="A366" t="str">
        <f t="shared" si="290"/>
        <v>2079263</v>
      </c>
      <c r="B366" t="str">
        <f t="shared" si="291"/>
        <v>Informatika, 1. csoport - Dobos Ádám (gépterem, web) 6</v>
      </c>
      <c r="C366" t="str">
        <f t="shared" si="292"/>
        <v>9263</v>
      </c>
      <c r="D366" t="str">
        <f t="shared" si="293"/>
        <v xml:space="preserve">Informatika, 1. csoport - Dobos Ádám (gépterem, web) </v>
      </c>
      <c r="E366" t="str">
        <f t="shared" si="294"/>
        <v>Dobos Ádám9263</v>
      </c>
      <c r="F366" t="str">
        <f t="shared" si="295"/>
        <v>Informatika, 1. csoport (Bp. 207, gépterem, web)</v>
      </c>
      <c r="G366" t="str">
        <f t="shared" si="296"/>
        <v>9263</v>
      </c>
      <c r="H366" t="str">
        <f t="shared" si="297"/>
        <v>9263</v>
      </c>
      <c r="I366" t="str">
        <f t="shared" si="298"/>
        <v/>
      </c>
      <c r="J366" t="str">
        <f t="shared" si="299"/>
        <v/>
      </c>
      <c r="K366" t="str">
        <f t="shared" si="300"/>
        <v/>
      </c>
      <c r="L366" t="str">
        <f t="shared" si="301"/>
        <v/>
      </c>
      <c r="M366" t="str">
        <f t="shared" si="302"/>
        <v/>
      </c>
      <c r="N366" t="str">
        <f t="shared" si="303"/>
        <v/>
      </c>
      <c r="O366" t="str">
        <f t="shared" si="304"/>
        <v/>
      </c>
      <c r="P366" t="str">
        <f t="shared" si="305"/>
        <v/>
      </c>
      <c r="Q366" t="str">
        <f t="shared" si="306"/>
        <v/>
      </c>
      <c r="R366" t="str">
        <f t="shared" si="307"/>
        <v/>
      </c>
      <c r="S366" t="str">
        <f t="shared" si="308"/>
        <v/>
      </c>
      <c r="T366" t="str">
        <f t="shared" si="309"/>
        <v/>
      </c>
      <c r="U366" t="str">
        <f t="shared" si="310"/>
        <v/>
      </c>
      <c r="V366" t="str">
        <f t="shared" si="311"/>
        <v/>
      </c>
      <c r="W366" t="str">
        <f t="shared" si="312"/>
        <v/>
      </c>
      <c r="X366" t="str">
        <f t="shared" si="313"/>
        <v/>
      </c>
      <c r="Y366" t="str">
        <f t="shared" si="314"/>
        <v/>
      </c>
      <c r="Z366" t="str">
        <f t="shared" si="315"/>
        <v/>
      </c>
      <c r="AA366" t="str">
        <f t="shared" si="316"/>
        <v>Informatika, 1. csoport (207, gépterem, web)</v>
      </c>
      <c r="AB366" t="str">
        <f t="shared" si="317"/>
        <v/>
      </c>
      <c r="AC366" t="str">
        <f t="shared" si="318"/>
        <v/>
      </c>
      <c r="AD366" t="str">
        <f t="shared" si="319"/>
        <v/>
      </c>
      <c r="AE366" t="str">
        <f t="shared" si="320"/>
        <v/>
      </c>
      <c r="AF366" t="str">
        <f t="shared" si="321"/>
        <v/>
      </c>
      <c r="AG366" t="str">
        <f t="shared" si="322"/>
        <v/>
      </c>
      <c r="AH366" t="str">
        <f t="shared" si="323"/>
        <v/>
      </c>
      <c r="AI366" t="str">
        <f t="shared" si="324"/>
        <v/>
      </c>
      <c r="AJ366" t="str">
        <f t="shared" si="325"/>
        <v/>
      </c>
      <c r="AK366" t="str">
        <f t="shared" si="326"/>
        <v/>
      </c>
      <c r="AL366" t="str">
        <f t="shared" si="327"/>
        <v/>
      </c>
      <c r="AM366" t="str">
        <f t="shared" si="328"/>
        <v/>
      </c>
      <c r="AN366" t="str">
        <f t="shared" si="329"/>
        <v/>
      </c>
      <c r="AO366" t="str">
        <f t="shared" si="330"/>
        <v/>
      </c>
      <c r="AP366" t="str">
        <f t="shared" si="331"/>
        <v/>
      </c>
      <c r="AQ366" t="str">
        <f t="shared" si="332"/>
        <v/>
      </c>
      <c r="AR366" t="str">
        <f t="shared" si="333"/>
        <v/>
      </c>
      <c r="AS366" t="str">
        <f t="shared" si="334"/>
        <v/>
      </c>
      <c r="AT366" t="str">
        <f t="shared" si="335"/>
        <v/>
      </c>
      <c r="AU366" t="str">
        <f t="shared" si="336"/>
        <v/>
      </c>
      <c r="AV366" t="str">
        <f t="shared" si="337"/>
        <v/>
      </c>
      <c r="AW366" t="str">
        <f t="shared" si="338"/>
        <v/>
      </c>
      <c r="AX366" t="str">
        <f t="shared" si="339"/>
        <v/>
      </c>
      <c r="AY366" t="str">
        <f t="shared" si="340"/>
        <v/>
      </c>
      <c r="AZ366" t="str">
        <f t="shared" si="341"/>
        <v/>
      </c>
      <c r="BA366" t="str">
        <f t="shared" si="342"/>
        <v/>
      </c>
      <c r="BB366" t="str">
        <f t="shared" si="343"/>
        <v/>
      </c>
      <c r="BC366" t="str">
        <f t="shared" si="344"/>
        <v/>
      </c>
      <c r="BD366" t="str">
        <f t="shared" si="345"/>
        <v/>
      </c>
      <c r="BE366" t="str">
        <f t="shared" si="346"/>
        <v>Informatika, 1. csoport (, gépterem, web)</v>
      </c>
      <c r="BF366" s="2">
        <v>926</v>
      </c>
      <c r="BG366" s="2">
        <v>3</v>
      </c>
      <c r="BH366" s="18">
        <f>VLOOKUP(BF366,segéd!$F$9:$G$41,2,FALSE)</f>
        <v>46291</v>
      </c>
      <c r="BI366" s="2" t="str">
        <f>VLOOKUP(BG366,segéd!$F$1:$G$7,2,FALSE)</f>
        <v>11.30-13.00</v>
      </c>
      <c r="BJ366" t="s">
        <v>267</v>
      </c>
      <c r="BK366" s="20" t="s">
        <v>276</v>
      </c>
      <c r="BL366" t="s">
        <v>194</v>
      </c>
      <c r="BM366" s="2">
        <v>207</v>
      </c>
      <c r="BO366" s="2" t="s">
        <v>216</v>
      </c>
      <c r="BP366" s="33" t="s">
        <v>679</v>
      </c>
      <c r="BQ366" s="2">
        <f t="shared" si="347"/>
        <v>6</v>
      </c>
      <c r="BR366" s="2">
        <f>IF(BM366="","",IFERROR(VLOOKUP(BJ366,segéd!T:U,2,FALSE),"x"))</f>
        <v>6</v>
      </c>
      <c r="BS366" s="2" t="str">
        <f>IF(BN366="","",IFERROR(VLOOKUP(BJ366,segéd!O:P,2,FALSE),"x"))</f>
        <v/>
      </c>
      <c r="BT366" s="2">
        <v>38</v>
      </c>
      <c r="BU366" s="2">
        <v>9</v>
      </c>
      <c r="BV366" s="2"/>
      <c r="BX366" s="2"/>
      <c r="CQ366" s="2"/>
      <c r="CR366" s="2"/>
    </row>
    <row r="367" spans="1:120" ht="15" customHeight="1" x14ac:dyDescent="0.3">
      <c r="A367" t="str">
        <f t="shared" si="290"/>
        <v>9263</v>
      </c>
      <c r="B367" t="str">
        <f t="shared" si="291"/>
        <v xml:space="preserve">Ipari szabályozás - Varga István (web) </v>
      </c>
      <c r="C367" t="str">
        <f t="shared" si="292"/>
        <v>69263</v>
      </c>
      <c r="D367" t="str">
        <f t="shared" si="293"/>
        <v>Ipari szabályozás - Varga István (web) 13</v>
      </c>
      <c r="E367" t="str">
        <f t="shared" si="294"/>
        <v>Varga István9263</v>
      </c>
      <c r="F367" t="str">
        <f t="shared" si="295"/>
        <v>Ipari szabályozás (Tb. 6, web)</v>
      </c>
      <c r="G367" t="str">
        <f t="shared" si="296"/>
        <v/>
      </c>
      <c r="H367" t="str">
        <f t="shared" si="297"/>
        <v/>
      </c>
      <c r="I367" t="str">
        <f t="shared" si="298"/>
        <v/>
      </c>
      <c r="J367" t="str">
        <f t="shared" si="299"/>
        <v/>
      </c>
      <c r="K367" t="str">
        <f t="shared" si="300"/>
        <v/>
      </c>
      <c r="L367" t="str">
        <f t="shared" si="301"/>
        <v/>
      </c>
      <c r="M367" t="str">
        <f t="shared" si="302"/>
        <v/>
      </c>
      <c r="N367" t="str">
        <f t="shared" si="303"/>
        <v/>
      </c>
      <c r="O367" t="str">
        <f t="shared" si="304"/>
        <v/>
      </c>
      <c r="P367" t="str">
        <f t="shared" si="305"/>
        <v/>
      </c>
      <c r="Q367" t="str">
        <f t="shared" si="306"/>
        <v/>
      </c>
      <c r="R367" t="str">
        <f t="shared" si="307"/>
        <v/>
      </c>
      <c r="S367" t="str">
        <f t="shared" si="308"/>
        <v/>
      </c>
      <c r="T367" t="str">
        <f t="shared" si="309"/>
        <v/>
      </c>
      <c r="U367" t="str">
        <f t="shared" si="310"/>
        <v/>
      </c>
      <c r="V367" t="str">
        <f t="shared" si="311"/>
        <v/>
      </c>
      <c r="W367" t="str">
        <f t="shared" si="312"/>
        <v/>
      </c>
      <c r="X367" t="str">
        <f t="shared" si="313"/>
        <v/>
      </c>
      <c r="Y367" t="str">
        <f t="shared" si="314"/>
        <v/>
      </c>
      <c r="Z367" t="str">
        <f t="shared" si="315"/>
        <v/>
      </c>
      <c r="AA367" t="str">
        <f t="shared" si="316"/>
        <v>Ipari szabályozás (, web)</v>
      </c>
      <c r="AB367" t="str">
        <f t="shared" si="317"/>
        <v/>
      </c>
      <c r="AC367" t="str">
        <f t="shared" si="318"/>
        <v/>
      </c>
      <c r="AD367" t="str">
        <f t="shared" si="319"/>
        <v/>
      </c>
      <c r="AE367" t="str">
        <f t="shared" si="320"/>
        <v/>
      </c>
      <c r="AF367" t="str">
        <f t="shared" si="321"/>
        <v/>
      </c>
      <c r="AG367" t="str">
        <f t="shared" si="322"/>
        <v/>
      </c>
      <c r="AH367" t="str">
        <f t="shared" si="323"/>
        <v/>
      </c>
      <c r="AI367" t="str">
        <f t="shared" si="324"/>
        <v/>
      </c>
      <c r="AJ367" t="str">
        <f t="shared" si="325"/>
        <v/>
      </c>
      <c r="AK367" t="str">
        <f t="shared" si="326"/>
        <v/>
      </c>
      <c r="AL367" t="str">
        <f t="shared" si="327"/>
        <v/>
      </c>
      <c r="AM367" t="str">
        <f t="shared" si="328"/>
        <v/>
      </c>
      <c r="AN367" t="str">
        <f t="shared" si="329"/>
        <v/>
      </c>
      <c r="AO367" t="str">
        <f t="shared" si="330"/>
        <v/>
      </c>
      <c r="AP367" t="str">
        <f t="shared" si="331"/>
        <v/>
      </c>
      <c r="AQ367" t="str">
        <f t="shared" si="332"/>
        <v/>
      </c>
      <c r="AR367" t="str">
        <f t="shared" si="333"/>
        <v/>
      </c>
      <c r="AS367" t="str">
        <f t="shared" si="334"/>
        <v/>
      </c>
      <c r="AT367" t="str">
        <f t="shared" si="335"/>
        <v/>
      </c>
      <c r="AU367" t="str">
        <f t="shared" si="336"/>
        <v/>
      </c>
      <c r="AV367" t="str">
        <f t="shared" si="337"/>
        <v/>
      </c>
      <c r="AW367" t="str">
        <f t="shared" si="338"/>
        <v>9263</v>
      </c>
      <c r="AX367" t="str">
        <f t="shared" si="339"/>
        <v/>
      </c>
      <c r="AY367" t="str">
        <f t="shared" si="340"/>
        <v/>
      </c>
      <c r="AZ367" t="str">
        <f t="shared" si="341"/>
        <v/>
      </c>
      <c r="BA367" t="str">
        <f t="shared" si="342"/>
        <v/>
      </c>
      <c r="BB367" t="str">
        <f t="shared" si="343"/>
        <v/>
      </c>
      <c r="BC367" t="str">
        <f t="shared" si="344"/>
        <v/>
      </c>
      <c r="BD367" t="str">
        <f t="shared" si="345"/>
        <v/>
      </c>
      <c r="BE367" t="str">
        <f t="shared" si="346"/>
        <v>Ipari szabályozás (6, web)</v>
      </c>
      <c r="BF367" s="2">
        <v>926</v>
      </c>
      <c r="BG367" s="2">
        <v>3</v>
      </c>
      <c r="BH367" s="18">
        <f>VLOOKUP(BF367,segéd!$F$9:$G$41,2,FALSE)</f>
        <v>46291</v>
      </c>
      <c r="BI367" s="2" t="str">
        <f>VLOOKUP(BG367,segéd!$F$1:$G$7,2,FALSE)</f>
        <v>11.30-13.00</v>
      </c>
      <c r="BJ367" t="s">
        <v>402</v>
      </c>
      <c r="BK367" s="20" t="s">
        <v>278</v>
      </c>
      <c r="BL367" t="s">
        <v>191</v>
      </c>
      <c r="BM367" s="2"/>
      <c r="BN367" s="2">
        <v>6</v>
      </c>
      <c r="BO367" s="2" t="s">
        <v>117</v>
      </c>
      <c r="BP367" s="33" t="s">
        <v>590</v>
      </c>
      <c r="BQ367" s="2">
        <f t="shared" si="347"/>
        <v>13</v>
      </c>
      <c r="BR367" s="2" t="str">
        <f>IF(BM367="","",IFERROR(VLOOKUP(BJ367,segéd!T:U,2,FALSE),"x"))</f>
        <v/>
      </c>
      <c r="BS367" s="2">
        <f>IF(BN367="","",IFERROR(VLOOKUP(BJ367,segéd!O:P,2,FALSE),"x"))</f>
        <v>13</v>
      </c>
      <c r="BU367" s="2"/>
      <c r="BV367" s="2"/>
      <c r="DI367" s="2">
        <v>14</v>
      </c>
    </row>
    <row r="368" spans="1:120" ht="15" customHeight="1" x14ac:dyDescent="0.3">
      <c r="A368" t="str">
        <f t="shared" si="290"/>
        <v>9263</v>
      </c>
      <c r="B368" t="str">
        <f t="shared" si="291"/>
        <v xml:space="preserve">Irányítástechnika, autom. alapjai - Böcz Gábor (web) </v>
      </c>
      <c r="C368" t="str">
        <f t="shared" si="292"/>
        <v>4029263</v>
      </c>
      <c r="D368" t="str">
        <f t="shared" si="293"/>
        <v>Irányítástechnika, autom. alapjai - Böcz Gábor (web) 10</v>
      </c>
      <c r="E368" t="str">
        <f t="shared" si="294"/>
        <v>Böcz Gábor9263</v>
      </c>
      <c r="F368" t="str">
        <f t="shared" si="295"/>
        <v>Irányítástechnika, autom. alapjai (Tb. 402, web)</v>
      </c>
      <c r="G368" t="str">
        <f t="shared" si="296"/>
        <v/>
      </c>
      <c r="H368" t="str">
        <f t="shared" si="297"/>
        <v/>
      </c>
      <c r="I368" t="str">
        <f t="shared" si="298"/>
        <v/>
      </c>
      <c r="J368" t="str">
        <f t="shared" si="299"/>
        <v/>
      </c>
      <c r="K368" t="str">
        <f t="shared" si="300"/>
        <v/>
      </c>
      <c r="L368" t="str">
        <f t="shared" si="301"/>
        <v/>
      </c>
      <c r="M368" t="str">
        <f t="shared" si="302"/>
        <v/>
      </c>
      <c r="N368" t="str">
        <f t="shared" si="303"/>
        <v/>
      </c>
      <c r="O368" t="str">
        <f t="shared" si="304"/>
        <v/>
      </c>
      <c r="P368" t="str">
        <f t="shared" si="305"/>
        <v/>
      </c>
      <c r="Q368" t="str">
        <f t="shared" si="306"/>
        <v/>
      </c>
      <c r="R368" t="str">
        <f t="shared" si="307"/>
        <v/>
      </c>
      <c r="S368" t="str">
        <f t="shared" si="308"/>
        <v/>
      </c>
      <c r="T368" t="str">
        <f t="shared" si="309"/>
        <v/>
      </c>
      <c r="U368" t="str">
        <f t="shared" si="310"/>
        <v/>
      </c>
      <c r="V368" t="str">
        <f t="shared" si="311"/>
        <v/>
      </c>
      <c r="W368" t="str">
        <f t="shared" si="312"/>
        <v/>
      </c>
      <c r="X368" t="str">
        <f t="shared" si="313"/>
        <v/>
      </c>
      <c r="Y368" t="str">
        <f t="shared" si="314"/>
        <v/>
      </c>
      <c r="Z368" t="str">
        <f t="shared" si="315"/>
        <v/>
      </c>
      <c r="AA368" t="str">
        <f t="shared" si="316"/>
        <v>Irányítástechnika, autom. alapjai (, web)</v>
      </c>
      <c r="AB368" t="str">
        <f t="shared" si="317"/>
        <v/>
      </c>
      <c r="AC368" t="str">
        <f t="shared" si="318"/>
        <v/>
      </c>
      <c r="AD368" t="str">
        <f t="shared" si="319"/>
        <v/>
      </c>
      <c r="AE368" t="str">
        <f t="shared" si="320"/>
        <v/>
      </c>
      <c r="AF368" t="str">
        <f t="shared" si="321"/>
        <v/>
      </c>
      <c r="AG368" t="str">
        <f t="shared" si="322"/>
        <v/>
      </c>
      <c r="AH368" t="str">
        <f t="shared" si="323"/>
        <v/>
      </c>
      <c r="AI368" t="str">
        <f t="shared" si="324"/>
        <v/>
      </c>
      <c r="AJ368" t="str">
        <f t="shared" si="325"/>
        <v>9263</v>
      </c>
      <c r="AK368" t="str">
        <f t="shared" si="326"/>
        <v/>
      </c>
      <c r="AL368" t="str">
        <f t="shared" si="327"/>
        <v/>
      </c>
      <c r="AM368" t="str">
        <f t="shared" si="328"/>
        <v/>
      </c>
      <c r="AN368" t="str">
        <f t="shared" si="329"/>
        <v/>
      </c>
      <c r="AO368" t="str">
        <f t="shared" si="330"/>
        <v/>
      </c>
      <c r="AP368" t="str">
        <f t="shared" si="331"/>
        <v/>
      </c>
      <c r="AQ368" t="str">
        <f t="shared" si="332"/>
        <v/>
      </c>
      <c r="AR368" t="str">
        <f t="shared" si="333"/>
        <v/>
      </c>
      <c r="AS368" t="str">
        <f t="shared" si="334"/>
        <v/>
      </c>
      <c r="AT368" t="str">
        <f t="shared" si="335"/>
        <v/>
      </c>
      <c r="AU368" t="str">
        <f t="shared" si="336"/>
        <v/>
      </c>
      <c r="AV368" t="str">
        <f t="shared" si="337"/>
        <v/>
      </c>
      <c r="AW368" t="str">
        <f t="shared" si="338"/>
        <v/>
      </c>
      <c r="AX368" t="str">
        <f t="shared" si="339"/>
        <v/>
      </c>
      <c r="AY368" t="str">
        <f t="shared" si="340"/>
        <v/>
      </c>
      <c r="AZ368" t="str">
        <f t="shared" si="341"/>
        <v/>
      </c>
      <c r="BA368" t="str">
        <f t="shared" si="342"/>
        <v/>
      </c>
      <c r="BB368" t="str">
        <f t="shared" si="343"/>
        <v/>
      </c>
      <c r="BC368" t="str">
        <f t="shared" si="344"/>
        <v/>
      </c>
      <c r="BD368" t="str">
        <f t="shared" si="345"/>
        <v/>
      </c>
      <c r="BE368" t="str">
        <f t="shared" si="346"/>
        <v>Irányítástechnika, autom. alapjai (402, web)</v>
      </c>
      <c r="BF368" s="2">
        <v>926</v>
      </c>
      <c r="BG368" s="2">
        <v>3</v>
      </c>
      <c r="BH368" s="18">
        <f>VLOOKUP(BF368,segéd!$F$9:$G$41,2,FALSE)</f>
        <v>46291</v>
      </c>
      <c r="BI368" s="2" t="str">
        <f>VLOOKUP(BG368,segéd!$F$1:$G$7,2,FALSE)</f>
        <v>11.30-13.00</v>
      </c>
      <c r="BJ368" t="s">
        <v>199</v>
      </c>
      <c r="BK368" s="20" t="s">
        <v>540</v>
      </c>
      <c r="BL368" t="s">
        <v>114</v>
      </c>
      <c r="BM368" s="2"/>
      <c r="BN368" s="2">
        <v>402</v>
      </c>
      <c r="BO368" s="2" t="s">
        <v>117</v>
      </c>
      <c r="BP368" s="33" t="s">
        <v>680</v>
      </c>
      <c r="BQ368" s="2">
        <f t="shared" si="347"/>
        <v>10</v>
      </c>
      <c r="BR368" s="2" t="str">
        <f>IF(BM368="","",IFERROR(VLOOKUP(BJ368,segéd!T:U,2,FALSE),"x"))</f>
        <v/>
      </c>
      <c r="BS368" s="2">
        <f>IF(BN368="","",IFERROR(VLOOKUP(BJ368,segéd!O:P,2,FALSE),"x"))</f>
        <v>10</v>
      </c>
      <c r="BU368" s="2"/>
      <c r="BV368" s="2"/>
      <c r="CV368" s="2">
        <v>7</v>
      </c>
    </row>
    <row r="369" spans="1:120" ht="15" customHeight="1" x14ac:dyDescent="0.3">
      <c r="A369" t="str">
        <f t="shared" si="290"/>
        <v>9263</v>
      </c>
      <c r="B369" t="str">
        <f t="shared" si="291"/>
        <v xml:space="preserve">Jelfeldolgozás és sz. ir. - Janóczki Mihály (web) </v>
      </c>
      <c r="C369" t="str">
        <f t="shared" si="292"/>
        <v>4019263</v>
      </c>
      <c r="D369" t="str">
        <f t="shared" si="293"/>
        <v>Jelfeldolgozás és sz. ir. - Janóczki Mihály (web) 27</v>
      </c>
      <c r="E369" t="str">
        <f t="shared" si="294"/>
        <v>Janóczki Mihály9263</v>
      </c>
      <c r="F369" t="str">
        <f t="shared" si="295"/>
        <v>Jelfeldolgozás és sz. ir. (Tb. 401, web)</v>
      </c>
      <c r="G369" t="str">
        <f t="shared" si="296"/>
        <v/>
      </c>
      <c r="H369" t="str">
        <f t="shared" si="297"/>
        <v/>
      </c>
      <c r="I369" t="str">
        <f t="shared" si="298"/>
        <v/>
      </c>
      <c r="J369" t="str">
        <f t="shared" si="299"/>
        <v/>
      </c>
      <c r="K369" t="str">
        <f t="shared" si="300"/>
        <v/>
      </c>
      <c r="L369" t="str">
        <f t="shared" si="301"/>
        <v/>
      </c>
      <c r="M369" t="str">
        <f t="shared" si="302"/>
        <v/>
      </c>
      <c r="N369" t="str">
        <f t="shared" si="303"/>
        <v/>
      </c>
      <c r="O369" t="str">
        <f t="shared" si="304"/>
        <v/>
      </c>
      <c r="P369" t="str">
        <f t="shared" si="305"/>
        <v/>
      </c>
      <c r="Q369" t="str">
        <f t="shared" si="306"/>
        <v/>
      </c>
      <c r="R369" t="str">
        <f t="shared" si="307"/>
        <v/>
      </c>
      <c r="S369" t="str">
        <f t="shared" si="308"/>
        <v/>
      </c>
      <c r="T369" t="str">
        <f t="shared" si="309"/>
        <v/>
      </c>
      <c r="U369" t="str">
        <f t="shared" si="310"/>
        <v/>
      </c>
      <c r="V369" t="str">
        <f t="shared" si="311"/>
        <v/>
      </c>
      <c r="W369" t="str">
        <f t="shared" si="312"/>
        <v/>
      </c>
      <c r="X369" t="str">
        <f t="shared" si="313"/>
        <v/>
      </c>
      <c r="Y369" t="str">
        <f t="shared" si="314"/>
        <v/>
      </c>
      <c r="Z369" t="str">
        <f t="shared" si="315"/>
        <v/>
      </c>
      <c r="AA369" t="str">
        <f t="shared" si="316"/>
        <v>Jelfeldolgozás és sz. ir. (, web)</v>
      </c>
      <c r="AB369" t="str">
        <f t="shared" si="317"/>
        <v/>
      </c>
      <c r="AC369" t="str">
        <f t="shared" si="318"/>
        <v/>
      </c>
      <c r="AD369" t="str">
        <f t="shared" si="319"/>
        <v/>
      </c>
      <c r="AE369" t="str">
        <f t="shared" si="320"/>
        <v/>
      </c>
      <c r="AF369" t="str">
        <f t="shared" si="321"/>
        <v/>
      </c>
      <c r="AG369" t="str">
        <f t="shared" si="322"/>
        <v/>
      </c>
      <c r="AH369" t="str">
        <f t="shared" si="323"/>
        <v/>
      </c>
      <c r="AI369" t="str">
        <f t="shared" si="324"/>
        <v/>
      </c>
      <c r="AJ369" t="str">
        <f t="shared" si="325"/>
        <v/>
      </c>
      <c r="AK369" t="str">
        <f t="shared" si="326"/>
        <v/>
      </c>
      <c r="AL369" t="str">
        <f t="shared" si="327"/>
        <v/>
      </c>
      <c r="AM369" t="str">
        <f t="shared" si="328"/>
        <v/>
      </c>
      <c r="AN369" t="str">
        <f t="shared" si="329"/>
        <v/>
      </c>
      <c r="AO369" t="str">
        <f t="shared" si="330"/>
        <v/>
      </c>
      <c r="AP369" t="str">
        <f t="shared" si="331"/>
        <v/>
      </c>
      <c r="AQ369" t="str">
        <f t="shared" si="332"/>
        <v/>
      </c>
      <c r="AR369" t="str">
        <f t="shared" si="333"/>
        <v/>
      </c>
      <c r="AS369" t="str">
        <f t="shared" si="334"/>
        <v/>
      </c>
      <c r="AT369" t="str">
        <f t="shared" si="335"/>
        <v>9263</v>
      </c>
      <c r="AU369" t="str">
        <f t="shared" si="336"/>
        <v/>
      </c>
      <c r="AV369" t="str">
        <f t="shared" si="337"/>
        <v/>
      </c>
      <c r="AW369" t="str">
        <f t="shared" si="338"/>
        <v/>
      </c>
      <c r="AX369" t="str">
        <f t="shared" si="339"/>
        <v/>
      </c>
      <c r="AY369" t="str">
        <f t="shared" si="340"/>
        <v/>
      </c>
      <c r="AZ369" t="str">
        <f t="shared" si="341"/>
        <v/>
      </c>
      <c r="BA369" t="str">
        <f t="shared" si="342"/>
        <v/>
      </c>
      <c r="BB369" t="str">
        <f t="shared" si="343"/>
        <v/>
      </c>
      <c r="BC369" t="str">
        <f t="shared" si="344"/>
        <v/>
      </c>
      <c r="BD369" t="str">
        <f t="shared" si="345"/>
        <v/>
      </c>
      <c r="BE369" t="str">
        <f t="shared" si="346"/>
        <v>Jelfeldolgozás és sz. ir. (401, web)</v>
      </c>
      <c r="BF369" s="2">
        <v>926</v>
      </c>
      <c r="BG369" s="2">
        <v>3</v>
      </c>
      <c r="BH369" s="18">
        <f>VLOOKUP(BF369,segéd!$F$9:$G$41,2,FALSE)</f>
        <v>46291</v>
      </c>
      <c r="BI369" s="2" t="str">
        <f>VLOOKUP(BG369,segéd!$F$1:$G$7,2,FALSE)</f>
        <v>11.30-13.00</v>
      </c>
      <c r="BJ369" t="s">
        <v>110</v>
      </c>
      <c r="BK369" s="20" t="s">
        <v>319</v>
      </c>
      <c r="BL369" t="s">
        <v>191</v>
      </c>
      <c r="BM369" s="2"/>
      <c r="BN369" s="2">
        <v>401</v>
      </c>
      <c r="BO369" s="2" t="s">
        <v>117</v>
      </c>
      <c r="BP369" s="33" t="s">
        <v>686</v>
      </c>
      <c r="BQ369" s="2">
        <f t="shared" si="347"/>
        <v>27</v>
      </c>
      <c r="BR369" s="2" t="str">
        <f>IF(BM369="","",IFERROR(VLOOKUP(BJ369,segéd!T:U,2,FALSE),"x"))</f>
        <v/>
      </c>
      <c r="BS369" s="2">
        <f>IF(BN369="","",IFERROR(VLOOKUP(BJ369,segéd!O:P,2,FALSE),"x"))</f>
        <v>27</v>
      </c>
      <c r="BU369" s="2"/>
      <c r="BV369" s="2"/>
      <c r="DF369" s="2">
        <v>27</v>
      </c>
    </row>
    <row r="370" spans="1:120" ht="15" customHeight="1" x14ac:dyDescent="0.3">
      <c r="A370" t="str">
        <f t="shared" si="290"/>
        <v>9263</v>
      </c>
      <c r="B370" t="str">
        <f t="shared" si="291"/>
        <v xml:space="preserve">Létesítmény- és szolgáltatásmen. - Nagy Judit (web) </v>
      </c>
      <c r="C370" t="str">
        <f t="shared" si="292"/>
        <v>Passzív9263</v>
      </c>
      <c r="D370" t="str">
        <f t="shared" si="293"/>
        <v>Létesítmény- és szolgáltatásmen. - Nagy Judit (web) 8</v>
      </c>
      <c r="E370" t="str">
        <f t="shared" si="294"/>
        <v>Nagy Judit9263</v>
      </c>
      <c r="F370" t="str">
        <f t="shared" si="295"/>
        <v>Létesítmény- és szolgáltatásmen. (Tb. Passzív, web)</v>
      </c>
      <c r="G370" t="str">
        <f t="shared" si="296"/>
        <v/>
      </c>
      <c r="H370" t="str">
        <f t="shared" si="297"/>
        <v/>
      </c>
      <c r="I370" t="str">
        <f t="shared" si="298"/>
        <v/>
      </c>
      <c r="J370" t="str">
        <f t="shared" si="299"/>
        <v/>
      </c>
      <c r="K370" t="str">
        <f t="shared" si="300"/>
        <v/>
      </c>
      <c r="L370" t="str">
        <f t="shared" si="301"/>
        <v/>
      </c>
      <c r="M370" t="str">
        <f t="shared" si="302"/>
        <v/>
      </c>
      <c r="N370" t="str">
        <f t="shared" si="303"/>
        <v/>
      </c>
      <c r="O370" t="str">
        <f t="shared" si="304"/>
        <v/>
      </c>
      <c r="P370" t="str">
        <f t="shared" si="305"/>
        <v/>
      </c>
      <c r="Q370" t="str">
        <f t="shared" si="306"/>
        <v/>
      </c>
      <c r="R370" t="str">
        <f t="shared" si="307"/>
        <v/>
      </c>
      <c r="S370" t="str">
        <f t="shared" si="308"/>
        <v/>
      </c>
      <c r="T370" t="str">
        <f t="shared" si="309"/>
        <v/>
      </c>
      <c r="U370" t="str">
        <f t="shared" si="310"/>
        <v/>
      </c>
      <c r="V370" t="str">
        <f t="shared" si="311"/>
        <v/>
      </c>
      <c r="W370" t="str">
        <f t="shared" si="312"/>
        <v/>
      </c>
      <c r="X370" t="str">
        <f t="shared" si="313"/>
        <v/>
      </c>
      <c r="Y370" t="str">
        <f t="shared" si="314"/>
        <v/>
      </c>
      <c r="Z370" t="str">
        <f t="shared" si="315"/>
        <v/>
      </c>
      <c r="AA370" t="str">
        <f t="shared" si="316"/>
        <v>Létesítmény- és szolgáltatásmen. (, web)</v>
      </c>
      <c r="AB370" t="str">
        <f t="shared" si="317"/>
        <v/>
      </c>
      <c r="AC370" t="str">
        <f t="shared" si="318"/>
        <v/>
      </c>
      <c r="AD370" t="str">
        <f t="shared" si="319"/>
        <v/>
      </c>
      <c r="AE370" t="str">
        <f t="shared" si="320"/>
        <v/>
      </c>
      <c r="AF370" t="str">
        <f t="shared" si="321"/>
        <v/>
      </c>
      <c r="AG370" t="str">
        <f t="shared" si="322"/>
        <v/>
      </c>
      <c r="AH370" t="str">
        <f t="shared" si="323"/>
        <v/>
      </c>
      <c r="AI370" t="str">
        <f t="shared" si="324"/>
        <v/>
      </c>
      <c r="AJ370" t="str">
        <f t="shared" si="325"/>
        <v/>
      </c>
      <c r="AK370" t="str">
        <f t="shared" si="326"/>
        <v/>
      </c>
      <c r="AL370" t="str">
        <f t="shared" si="327"/>
        <v/>
      </c>
      <c r="AM370" t="str">
        <f t="shared" si="328"/>
        <v/>
      </c>
      <c r="AN370" t="str">
        <f t="shared" si="329"/>
        <v/>
      </c>
      <c r="AO370" t="str">
        <f t="shared" si="330"/>
        <v/>
      </c>
      <c r="AP370" t="str">
        <f t="shared" si="331"/>
        <v/>
      </c>
      <c r="AQ370" t="str">
        <f t="shared" si="332"/>
        <v/>
      </c>
      <c r="AR370" t="str">
        <f t="shared" si="333"/>
        <v/>
      </c>
      <c r="AS370" t="str">
        <f t="shared" si="334"/>
        <v/>
      </c>
      <c r="AT370" t="str">
        <f t="shared" si="335"/>
        <v/>
      </c>
      <c r="AU370" t="str">
        <f t="shared" si="336"/>
        <v>9263</v>
      </c>
      <c r="AV370" t="str">
        <f t="shared" si="337"/>
        <v/>
      </c>
      <c r="AW370" t="str">
        <f t="shared" si="338"/>
        <v/>
      </c>
      <c r="AX370" t="str">
        <f t="shared" si="339"/>
        <v/>
      </c>
      <c r="AY370" t="str">
        <f t="shared" si="340"/>
        <v/>
      </c>
      <c r="AZ370" t="str">
        <f t="shared" si="341"/>
        <v/>
      </c>
      <c r="BA370" t="str">
        <f t="shared" si="342"/>
        <v/>
      </c>
      <c r="BB370" t="str">
        <f t="shared" si="343"/>
        <v/>
      </c>
      <c r="BC370" t="str">
        <f t="shared" si="344"/>
        <v/>
      </c>
      <c r="BD370" t="str">
        <f t="shared" si="345"/>
        <v/>
      </c>
      <c r="BE370" t="str">
        <f t="shared" si="346"/>
        <v>Létesítmény- és szolgáltatásmen. (Passzív, web)</v>
      </c>
      <c r="BF370" s="2">
        <v>926</v>
      </c>
      <c r="BG370" s="2">
        <v>3</v>
      </c>
      <c r="BH370" s="18">
        <f>VLOOKUP(BF370,segéd!$F$9:$G$41,2,FALSE)</f>
        <v>46291</v>
      </c>
      <c r="BI370" s="2" t="str">
        <f>VLOOKUP(BG370,segéd!$F$1:$G$7,2,FALSE)</f>
        <v>11.30-13.00</v>
      </c>
      <c r="BJ370" t="s">
        <v>397</v>
      </c>
      <c r="BK370" s="20" t="s">
        <v>418</v>
      </c>
      <c r="BL370" t="s">
        <v>191</v>
      </c>
      <c r="BM370" s="2"/>
      <c r="BN370" s="2" t="s">
        <v>221</v>
      </c>
      <c r="BO370" s="2" t="s">
        <v>117</v>
      </c>
      <c r="BP370" s="33" t="s">
        <v>636</v>
      </c>
      <c r="BQ370" s="2">
        <f t="shared" si="347"/>
        <v>8</v>
      </c>
      <c r="BR370" s="2" t="str">
        <f>IF(BM370="","",IFERROR(VLOOKUP(BJ370,segéd!T:U,2,FALSE),"x"))</f>
        <v/>
      </c>
      <c r="BS370" s="2">
        <f>IF(BN370="","",IFERROR(VLOOKUP(BJ370,segéd!O:P,2,FALSE),"x"))</f>
        <v>8</v>
      </c>
      <c r="BU370" s="2"/>
      <c r="BV370" s="2"/>
      <c r="DG370" s="2">
        <v>8</v>
      </c>
    </row>
    <row r="371" spans="1:120" ht="15" customHeight="1" x14ac:dyDescent="0.3">
      <c r="A371" t="str">
        <f t="shared" si="290"/>
        <v>9263</v>
      </c>
      <c r="B371" t="str">
        <f t="shared" si="291"/>
        <v xml:space="preserve">Marketing - Várnai Ibolya (web) </v>
      </c>
      <c r="C371" t="str">
        <f t="shared" si="292"/>
        <v>2159263</v>
      </c>
      <c r="D371" t="str">
        <f t="shared" si="293"/>
        <v>Marketing - Várnai Ibolya (web) 81</v>
      </c>
      <c r="E371" t="str">
        <f t="shared" si="294"/>
        <v>Várnai Ibolya9263</v>
      </c>
      <c r="F371" t="str">
        <f t="shared" si="295"/>
        <v>Marketing (Tb. 215, web)</v>
      </c>
      <c r="G371" t="str">
        <f t="shared" si="296"/>
        <v/>
      </c>
      <c r="H371" t="str">
        <f t="shared" si="297"/>
        <v/>
      </c>
      <c r="I371" t="str">
        <f t="shared" si="298"/>
        <v/>
      </c>
      <c r="J371" t="str">
        <f t="shared" si="299"/>
        <v/>
      </c>
      <c r="K371" t="str">
        <f t="shared" si="300"/>
        <v/>
      </c>
      <c r="L371" t="str">
        <f t="shared" si="301"/>
        <v/>
      </c>
      <c r="M371" t="str">
        <f t="shared" si="302"/>
        <v/>
      </c>
      <c r="N371" t="str">
        <f t="shared" si="303"/>
        <v/>
      </c>
      <c r="O371" t="str">
        <f t="shared" si="304"/>
        <v/>
      </c>
      <c r="P371" t="str">
        <f t="shared" si="305"/>
        <v/>
      </c>
      <c r="Q371" t="str">
        <f t="shared" si="306"/>
        <v/>
      </c>
      <c r="R371" t="str">
        <f t="shared" si="307"/>
        <v/>
      </c>
      <c r="S371" t="str">
        <f t="shared" si="308"/>
        <v/>
      </c>
      <c r="T371" t="str">
        <f t="shared" si="309"/>
        <v/>
      </c>
      <c r="U371" t="str">
        <f t="shared" si="310"/>
        <v/>
      </c>
      <c r="V371" t="str">
        <f t="shared" si="311"/>
        <v/>
      </c>
      <c r="W371" t="str">
        <f t="shared" si="312"/>
        <v/>
      </c>
      <c r="X371" t="str">
        <f t="shared" si="313"/>
        <v/>
      </c>
      <c r="Y371" t="str">
        <f t="shared" si="314"/>
        <v/>
      </c>
      <c r="Z371" t="str">
        <f t="shared" si="315"/>
        <v/>
      </c>
      <c r="AA371" t="str">
        <f t="shared" si="316"/>
        <v>Marketing (, web)</v>
      </c>
      <c r="AB371" t="str">
        <f t="shared" si="317"/>
        <v>9263</v>
      </c>
      <c r="AC371" t="str">
        <f t="shared" si="318"/>
        <v>9263</v>
      </c>
      <c r="AD371" t="str">
        <f t="shared" si="319"/>
        <v/>
      </c>
      <c r="AE371" t="str">
        <f t="shared" si="320"/>
        <v/>
      </c>
      <c r="AF371" t="str">
        <f t="shared" si="321"/>
        <v/>
      </c>
      <c r="AG371" t="str">
        <f t="shared" si="322"/>
        <v/>
      </c>
      <c r="AH371" t="str">
        <f t="shared" si="323"/>
        <v/>
      </c>
      <c r="AI371" t="str">
        <f t="shared" si="324"/>
        <v/>
      </c>
      <c r="AJ371" t="str">
        <f t="shared" si="325"/>
        <v/>
      </c>
      <c r="AK371" t="str">
        <f t="shared" si="326"/>
        <v/>
      </c>
      <c r="AL371" t="str">
        <f t="shared" si="327"/>
        <v/>
      </c>
      <c r="AM371" t="str">
        <f t="shared" si="328"/>
        <v/>
      </c>
      <c r="AN371" t="str">
        <f t="shared" si="329"/>
        <v/>
      </c>
      <c r="AO371" t="str">
        <f t="shared" si="330"/>
        <v/>
      </c>
      <c r="AP371" t="str">
        <f t="shared" si="331"/>
        <v/>
      </c>
      <c r="AQ371" t="str">
        <f t="shared" si="332"/>
        <v/>
      </c>
      <c r="AR371" t="str">
        <f t="shared" si="333"/>
        <v/>
      </c>
      <c r="AS371" t="str">
        <f t="shared" si="334"/>
        <v/>
      </c>
      <c r="AT371" t="str">
        <f t="shared" si="335"/>
        <v/>
      </c>
      <c r="AU371" t="str">
        <f t="shared" si="336"/>
        <v/>
      </c>
      <c r="AV371" t="str">
        <f t="shared" si="337"/>
        <v/>
      </c>
      <c r="AW371" t="str">
        <f t="shared" si="338"/>
        <v/>
      </c>
      <c r="AX371" t="str">
        <f t="shared" si="339"/>
        <v/>
      </c>
      <c r="AY371" t="str">
        <f t="shared" si="340"/>
        <v/>
      </c>
      <c r="AZ371" t="str">
        <f t="shared" si="341"/>
        <v/>
      </c>
      <c r="BA371" t="str">
        <f t="shared" si="342"/>
        <v/>
      </c>
      <c r="BB371" t="str">
        <f t="shared" si="343"/>
        <v/>
      </c>
      <c r="BC371" t="str">
        <f t="shared" si="344"/>
        <v/>
      </c>
      <c r="BD371" t="str">
        <f t="shared" si="345"/>
        <v/>
      </c>
      <c r="BE371" t="str">
        <f t="shared" si="346"/>
        <v>Marketing (215, web)</v>
      </c>
      <c r="BF371" s="2">
        <v>926</v>
      </c>
      <c r="BG371" s="2">
        <v>3</v>
      </c>
      <c r="BH371" s="18">
        <f>VLOOKUP(BF371,segéd!$F$9:$G$41,2,FALSE)</f>
        <v>46291</v>
      </c>
      <c r="BI371" s="2" t="str">
        <f>VLOOKUP(BG371,segéd!$F$1:$G$7,2,FALSE)</f>
        <v>11.30-13.00</v>
      </c>
      <c r="BJ371" t="s">
        <v>371</v>
      </c>
      <c r="BK371" s="20" t="s">
        <v>308</v>
      </c>
      <c r="BL371" t="s">
        <v>191</v>
      </c>
      <c r="BM371" s="2"/>
      <c r="BN371" s="2">
        <v>215</v>
      </c>
      <c r="BO371" s="2" t="s">
        <v>117</v>
      </c>
      <c r="BP371" s="33" t="s">
        <v>620</v>
      </c>
      <c r="BQ371" s="2">
        <f t="shared" si="347"/>
        <v>81</v>
      </c>
      <c r="BR371" s="2" t="str">
        <f>IF(BM371="","",IFERROR(VLOOKUP(BJ371,segéd!T:U,2,FALSE),"x"))</f>
        <v/>
      </c>
      <c r="BS371" s="2">
        <f>IF(BN371="","",IFERROR(VLOOKUP(BJ371,segéd!O:P,2,FALSE),"x"))</f>
        <v>81</v>
      </c>
      <c r="BT371" s="2"/>
      <c r="BU371" s="2"/>
      <c r="BV371" s="2"/>
      <c r="BX371" s="2"/>
      <c r="CN371" s="2">
        <v>53</v>
      </c>
      <c r="CO371" s="2">
        <v>6</v>
      </c>
      <c r="CQ371" s="2"/>
      <c r="CR371" s="2"/>
    </row>
    <row r="372" spans="1:120" ht="15" customHeight="1" x14ac:dyDescent="0.3">
      <c r="A372" t="str">
        <f t="shared" si="290"/>
        <v>9263</v>
      </c>
      <c r="B372" t="str">
        <f t="shared" si="291"/>
        <v xml:space="preserve">Matematika I. - Brunner Zsuzsanna (web) </v>
      </c>
      <c r="C372" t="str">
        <f t="shared" si="292"/>
        <v>5019263</v>
      </c>
      <c r="D372" t="str">
        <f t="shared" si="293"/>
        <v>Matematika I. - Brunner Zsuzsanna (web) 154</v>
      </c>
      <c r="E372" t="str">
        <f t="shared" si="294"/>
        <v>Brunner Zsuzsanna9263</v>
      </c>
      <c r="F372" t="str">
        <f t="shared" si="295"/>
        <v>Matematika I. (Tb. 501, web)</v>
      </c>
      <c r="G372" t="str">
        <f t="shared" si="296"/>
        <v/>
      </c>
      <c r="H372" t="str">
        <f t="shared" si="297"/>
        <v/>
      </c>
      <c r="I372" t="str">
        <f t="shared" si="298"/>
        <v/>
      </c>
      <c r="J372" t="str">
        <f t="shared" si="299"/>
        <v/>
      </c>
      <c r="K372" t="str">
        <f t="shared" si="300"/>
        <v/>
      </c>
      <c r="L372" t="str">
        <f t="shared" si="301"/>
        <v/>
      </c>
      <c r="M372" t="str">
        <f t="shared" si="302"/>
        <v/>
      </c>
      <c r="N372" t="str">
        <f t="shared" si="303"/>
        <v/>
      </c>
      <c r="O372" t="str">
        <f t="shared" si="304"/>
        <v/>
      </c>
      <c r="P372" t="str">
        <f t="shared" si="305"/>
        <v/>
      </c>
      <c r="Q372" t="str">
        <f t="shared" si="306"/>
        <v/>
      </c>
      <c r="R372" t="str">
        <f t="shared" si="307"/>
        <v/>
      </c>
      <c r="S372" t="str">
        <f t="shared" si="308"/>
        <v/>
      </c>
      <c r="T372" t="str">
        <f t="shared" si="309"/>
        <v/>
      </c>
      <c r="U372" t="str">
        <f t="shared" si="310"/>
        <v/>
      </c>
      <c r="V372" t="str">
        <f t="shared" si="311"/>
        <v/>
      </c>
      <c r="W372" t="str">
        <f t="shared" si="312"/>
        <v/>
      </c>
      <c r="X372" t="str">
        <f t="shared" si="313"/>
        <v/>
      </c>
      <c r="Y372" t="str">
        <f t="shared" si="314"/>
        <v/>
      </c>
      <c r="Z372" t="str">
        <f t="shared" si="315"/>
        <v/>
      </c>
      <c r="AA372" t="str">
        <f t="shared" si="316"/>
        <v>Matematika I. (, web)</v>
      </c>
      <c r="AB372" t="str">
        <f t="shared" si="317"/>
        <v/>
      </c>
      <c r="AC372" t="str">
        <f t="shared" si="318"/>
        <v/>
      </c>
      <c r="AD372" t="str">
        <f t="shared" si="319"/>
        <v>9263</v>
      </c>
      <c r="AE372" t="str">
        <f t="shared" si="320"/>
        <v>9263</v>
      </c>
      <c r="AF372" t="str">
        <f t="shared" si="321"/>
        <v>9263</v>
      </c>
      <c r="AG372" t="str">
        <f t="shared" si="322"/>
        <v/>
      </c>
      <c r="AH372" t="str">
        <f t="shared" si="323"/>
        <v/>
      </c>
      <c r="AI372" t="str">
        <f t="shared" si="324"/>
        <v/>
      </c>
      <c r="AJ372" t="str">
        <f t="shared" si="325"/>
        <v/>
      </c>
      <c r="AK372" t="str">
        <f t="shared" si="326"/>
        <v/>
      </c>
      <c r="AL372" t="str">
        <f t="shared" si="327"/>
        <v/>
      </c>
      <c r="AM372" t="str">
        <f t="shared" si="328"/>
        <v/>
      </c>
      <c r="AN372" t="str">
        <f t="shared" si="329"/>
        <v/>
      </c>
      <c r="AO372" t="str">
        <f t="shared" si="330"/>
        <v/>
      </c>
      <c r="AP372" t="str">
        <f t="shared" si="331"/>
        <v/>
      </c>
      <c r="AQ372" t="str">
        <f t="shared" si="332"/>
        <v/>
      </c>
      <c r="AR372" t="str">
        <f t="shared" si="333"/>
        <v/>
      </c>
      <c r="AS372" t="str">
        <f t="shared" si="334"/>
        <v/>
      </c>
      <c r="AT372" t="str">
        <f t="shared" si="335"/>
        <v/>
      </c>
      <c r="AU372" t="str">
        <f t="shared" si="336"/>
        <v/>
      </c>
      <c r="AV372" t="str">
        <f t="shared" si="337"/>
        <v/>
      </c>
      <c r="AW372" t="str">
        <f t="shared" si="338"/>
        <v/>
      </c>
      <c r="AX372" t="str">
        <f t="shared" si="339"/>
        <v/>
      </c>
      <c r="AY372" t="str">
        <f t="shared" si="340"/>
        <v/>
      </c>
      <c r="AZ372" t="str">
        <f t="shared" si="341"/>
        <v/>
      </c>
      <c r="BA372" t="str">
        <f t="shared" si="342"/>
        <v/>
      </c>
      <c r="BB372" t="str">
        <f t="shared" si="343"/>
        <v/>
      </c>
      <c r="BC372" t="str">
        <f t="shared" si="344"/>
        <v/>
      </c>
      <c r="BD372" t="str">
        <f t="shared" si="345"/>
        <v/>
      </c>
      <c r="BE372" t="str">
        <f t="shared" si="346"/>
        <v>Matematika I. (501, web)</v>
      </c>
      <c r="BF372" s="2">
        <v>926</v>
      </c>
      <c r="BG372" s="2">
        <v>3</v>
      </c>
      <c r="BH372" s="18">
        <f>VLOOKUP(BF372,segéd!$F$9:$G$41,2,FALSE)</f>
        <v>46291</v>
      </c>
      <c r="BI372" s="2" t="str">
        <f>VLOOKUP(BG372,segéd!$F$1:$G$7,2,FALSE)</f>
        <v>11.30-13.00</v>
      </c>
      <c r="BJ372" t="s">
        <v>106</v>
      </c>
      <c r="BK372" s="20" t="s">
        <v>27</v>
      </c>
      <c r="BL372" t="s">
        <v>193</v>
      </c>
      <c r="BM372" s="2"/>
      <c r="BN372" s="2">
        <v>501</v>
      </c>
      <c r="BO372" s="2" t="s">
        <v>117</v>
      </c>
      <c r="BP372" s="33" t="s">
        <v>638</v>
      </c>
      <c r="BQ372" s="2">
        <f t="shared" si="347"/>
        <v>154</v>
      </c>
      <c r="BR372" s="2" t="str">
        <f>IF(BM372="","",IFERROR(VLOOKUP(BJ372,segéd!T:U,2,FALSE),"x"))</f>
        <v/>
      </c>
      <c r="BS372" s="2">
        <f>IF(BN372="","",IFERROR(VLOOKUP(BJ372,segéd!O:P,2,FALSE),"x"))</f>
        <v>154</v>
      </c>
      <c r="BT372" s="2"/>
      <c r="BU372" s="2"/>
      <c r="BV372" s="2"/>
      <c r="BX372" s="2"/>
      <c r="CP372" s="2">
        <v>8</v>
      </c>
      <c r="CQ372" s="2">
        <v>74</v>
      </c>
      <c r="CR372" s="2">
        <v>48</v>
      </c>
    </row>
    <row r="373" spans="1:120" ht="15" customHeight="1" x14ac:dyDescent="0.3">
      <c r="A373" t="str">
        <f t="shared" si="290"/>
        <v>9263</v>
      </c>
      <c r="B373" t="str">
        <f t="shared" si="291"/>
        <v xml:space="preserve">Matematika III. - Kovács Gergely (gépterem, web) </v>
      </c>
      <c r="C373" t="str">
        <f t="shared" si="292"/>
        <v>6059263</v>
      </c>
      <c r="D373" t="str">
        <f t="shared" si="293"/>
        <v>Matematika III. - Kovács Gergely (gépterem, web) 41</v>
      </c>
      <c r="E373" t="str">
        <f t="shared" si="294"/>
        <v>Kovács Gergely9263</v>
      </c>
      <c r="F373" t="str">
        <f t="shared" si="295"/>
        <v>Matematika III. (Tb. 605, gépterem, web)</v>
      </c>
      <c r="G373" t="str">
        <f t="shared" si="296"/>
        <v/>
      </c>
      <c r="H373" t="str">
        <f t="shared" si="297"/>
        <v/>
      </c>
      <c r="I373" t="str">
        <f t="shared" si="298"/>
        <v/>
      </c>
      <c r="J373" t="str">
        <f t="shared" si="299"/>
        <v/>
      </c>
      <c r="K373" t="str">
        <f t="shared" si="300"/>
        <v/>
      </c>
      <c r="L373" t="str">
        <f t="shared" si="301"/>
        <v/>
      </c>
      <c r="M373" t="str">
        <f t="shared" si="302"/>
        <v/>
      </c>
      <c r="N373" t="str">
        <f t="shared" si="303"/>
        <v/>
      </c>
      <c r="O373" t="str">
        <f t="shared" si="304"/>
        <v/>
      </c>
      <c r="P373" t="str">
        <f t="shared" si="305"/>
        <v/>
      </c>
      <c r="Q373" t="str">
        <f t="shared" si="306"/>
        <v/>
      </c>
      <c r="R373" t="str">
        <f t="shared" si="307"/>
        <v/>
      </c>
      <c r="S373" t="str">
        <f t="shared" si="308"/>
        <v/>
      </c>
      <c r="T373" t="str">
        <f t="shared" si="309"/>
        <v/>
      </c>
      <c r="U373" t="str">
        <f t="shared" si="310"/>
        <v/>
      </c>
      <c r="V373" t="str">
        <f t="shared" si="311"/>
        <v/>
      </c>
      <c r="W373" t="str">
        <f t="shared" si="312"/>
        <v/>
      </c>
      <c r="X373" t="str">
        <f t="shared" si="313"/>
        <v/>
      </c>
      <c r="Y373" t="str">
        <f t="shared" si="314"/>
        <v/>
      </c>
      <c r="Z373" t="str">
        <f t="shared" si="315"/>
        <v/>
      </c>
      <c r="AA373" t="str">
        <f t="shared" si="316"/>
        <v>Matematika III. (, gépterem, web)</v>
      </c>
      <c r="AB373" t="str">
        <f t="shared" si="317"/>
        <v/>
      </c>
      <c r="AC373" t="str">
        <f t="shared" si="318"/>
        <v/>
      </c>
      <c r="AD373" t="str">
        <f t="shared" si="319"/>
        <v/>
      </c>
      <c r="AE373" t="str">
        <f t="shared" si="320"/>
        <v/>
      </c>
      <c r="AF373" t="str">
        <f t="shared" si="321"/>
        <v/>
      </c>
      <c r="AG373" t="str">
        <f t="shared" si="322"/>
        <v/>
      </c>
      <c r="AH373" t="str">
        <f t="shared" si="323"/>
        <v/>
      </c>
      <c r="AI373" t="str">
        <f t="shared" si="324"/>
        <v/>
      </c>
      <c r="AJ373" t="str">
        <f t="shared" si="325"/>
        <v/>
      </c>
      <c r="AK373" t="str">
        <f t="shared" si="326"/>
        <v>9263</v>
      </c>
      <c r="AL373" t="str">
        <f t="shared" si="327"/>
        <v/>
      </c>
      <c r="AM373" t="str">
        <f t="shared" si="328"/>
        <v/>
      </c>
      <c r="AN373" t="str">
        <f t="shared" si="329"/>
        <v/>
      </c>
      <c r="AO373" t="str">
        <f t="shared" si="330"/>
        <v/>
      </c>
      <c r="AP373" t="str">
        <f t="shared" si="331"/>
        <v/>
      </c>
      <c r="AQ373" t="str">
        <f t="shared" si="332"/>
        <v/>
      </c>
      <c r="AR373" t="str">
        <f t="shared" si="333"/>
        <v/>
      </c>
      <c r="AS373" t="str">
        <f t="shared" si="334"/>
        <v/>
      </c>
      <c r="AT373" t="str">
        <f t="shared" si="335"/>
        <v/>
      </c>
      <c r="AU373" t="str">
        <f t="shared" si="336"/>
        <v/>
      </c>
      <c r="AV373" t="str">
        <f t="shared" si="337"/>
        <v/>
      </c>
      <c r="AW373" t="str">
        <f t="shared" si="338"/>
        <v/>
      </c>
      <c r="AX373" t="str">
        <f t="shared" si="339"/>
        <v/>
      </c>
      <c r="AY373" t="str">
        <f t="shared" si="340"/>
        <v/>
      </c>
      <c r="AZ373" t="str">
        <f t="shared" si="341"/>
        <v/>
      </c>
      <c r="BA373" t="str">
        <f t="shared" si="342"/>
        <v/>
      </c>
      <c r="BB373" t="str">
        <f t="shared" si="343"/>
        <v/>
      </c>
      <c r="BC373" t="str">
        <f t="shared" si="344"/>
        <v/>
      </c>
      <c r="BD373" t="str">
        <f t="shared" si="345"/>
        <v/>
      </c>
      <c r="BE373" t="str">
        <f t="shared" si="346"/>
        <v>Matematika III. (605, gépterem, web)</v>
      </c>
      <c r="BF373" s="2">
        <v>926</v>
      </c>
      <c r="BG373" s="2">
        <v>3</v>
      </c>
      <c r="BH373" s="18">
        <f>VLOOKUP(BF373,segéd!$F$9:$G$41,2,FALSE)</f>
        <v>46291</v>
      </c>
      <c r="BI373" s="2" t="str">
        <f>VLOOKUP(BG373,segéd!$F$1:$G$7,2,FALSE)</f>
        <v>11.30-13.00</v>
      </c>
      <c r="BJ373" t="s">
        <v>232</v>
      </c>
      <c r="BK373" s="20" t="s">
        <v>9</v>
      </c>
      <c r="BL373" t="s">
        <v>191</v>
      </c>
      <c r="BM373" s="2"/>
      <c r="BN373" s="2">
        <v>605</v>
      </c>
      <c r="BO373" s="2" t="s">
        <v>216</v>
      </c>
      <c r="BP373" s="33" t="s">
        <v>592</v>
      </c>
      <c r="BQ373" s="2">
        <f t="shared" si="347"/>
        <v>41</v>
      </c>
      <c r="BR373" s="2" t="str">
        <f>IF(BM373="","",IFERROR(VLOOKUP(BJ373,segéd!T:U,2,FALSE),"x"))</f>
        <v/>
      </c>
      <c r="BS373" s="2">
        <f>IF(BN373="","",IFERROR(VLOOKUP(BJ373,segéd!O:P,2,FALSE),"x"))</f>
        <v>41</v>
      </c>
      <c r="BU373" s="2"/>
      <c r="BV373" s="2"/>
      <c r="BX373" s="2"/>
      <c r="CW373" s="2">
        <v>37</v>
      </c>
    </row>
    <row r="374" spans="1:120" ht="15" customHeight="1" x14ac:dyDescent="0.3">
      <c r="A374" t="str">
        <f t="shared" si="290"/>
        <v>9263</v>
      </c>
      <c r="B374" t="str">
        <f t="shared" si="291"/>
        <v xml:space="preserve">Mechatronikai rend. mod. - Molnár László (web) </v>
      </c>
      <c r="C374" t="str">
        <f t="shared" si="292"/>
        <v>6049263</v>
      </c>
      <c r="D374" t="str">
        <f t="shared" si="293"/>
        <v>Mechatronikai rend. mod. - Molnár László (web) 46</v>
      </c>
      <c r="E374" t="str">
        <f t="shared" si="294"/>
        <v>Molnár László9263</v>
      </c>
      <c r="F374" t="str">
        <f t="shared" si="295"/>
        <v>Mechatronikai rend. mod. (Tb. 604, web)</v>
      </c>
      <c r="G374" t="str">
        <f t="shared" si="296"/>
        <v/>
      </c>
      <c r="H374" t="str">
        <f t="shared" si="297"/>
        <v/>
      </c>
      <c r="I374" t="str">
        <f t="shared" si="298"/>
        <v/>
      </c>
      <c r="J374" t="str">
        <f t="shared" si="299"/>
        <v/>
      </c>
      <c r="K374" t="str">
        <f t="shared" si="300"/>
        <v/>
      </c>
      <c r="L374" t="str">
        <f t="shared" si="301"/>
        <v/>
      </c>
      <c r="M374" t="str">
        <f t="shared" si="302"/>
        <v/>
      </c>
      <c r="N374" t="str">
        <f t="shared" si="303"/>
        <v/>
      </c>
      <c r="O374" t="str">
        <f t="shared" si="304"/>
        <v/>
      </c>
      <c r="P374" t="str">
        <f t="shared" si="305"/>
        <v/>
      </c>
      <c r="Q374" t="str">
        <f t="shared" si="306"/>
        <v/>
      </c>
      <c r="R374" t="str">
        <f t="shared" si="307"/>
        <v/>
      </c>
      <c r="S374" t="str">
        <f t="shared" si="308"/>
        <v/>
      </c>
      <c r="T374" t="str">
        <f t="shared" si="309"/>
        <v/>
      </c>
      <c r="U374" t="str">
        <f t="shared" si="310"/>
        <v/>
      </c>
      <c r="V374" t="str">
        <f t="shared" si="311"/>
        <v/>
      </c>
      <c r="W374" t="str">
        <f t="shared" si="312"/>
        <v/>
      </c>
      <c r="X374" t="str">
        <f t="shared" si="313"/>
        <v/>
      </c>
      <c r="Y374" t="str">
        <f t="shared" si="314"/>
        <v/>
      </c>
      <c r="Z374" t="str">
        <f t="shared" si="315"/>
        <v/>
      </c>
      <c r="AA374" t="str">
        <f t="shared" si="316"/>
        <v>Mechatronikai rend. mod. (, web)</v>
      </c>
      <c r="AB374" t="str">
        <f t="shared" si="317"/>
        <v/>
      </c>
      <c r="AC374" t="str">
        <f t="shared" si="318"/>
        <v/>
      </c>
      <c r="AD374" t="str">
        <f t="shared" si="319"/>
        <v/>
      </c>
      <c r="AE374" t="str">
        <f t="shared" si="320"/>
        <v/>
      </c>
      <c r="AF374" t="str">
        <f t="shared" si="321"/>
        <v/>
      </c>
      <c r="AG374" t="str">
        <f t="shared" si="322"/>
        <v/>
      </c>
      <c r="AH374" t="str">
        <f t="shared" si="323"/>
        <v/>
      </c>
      <c r="AI374" t="str">
        <f t="shared" si="324"/>
        <v/>
      </c>
      <c r="AJ374" t="str">
        <f t="shared" si="325"/>
        <v/>
      </c>
      <c r="AK374" t="str">
        <f t="shared" si="326"/>
        <v/>
      </c>
      <c r="AL374" t="str">
        <f t="shared" si="327"/>
        <v>9263</v>
      </c>
      <c r="AM374" t="str">
        <f t="shared" si="328"/>
        <v/>
      </c>
      <c r="AN374" t="str">
        <f t="shared" si="329"/>
        <v/>
      </c>
      <c r="AO374" t="str">
        <f t="shared" si="330"/>
        <v/>
      </c>
      <c r="AP374" t="str">
        <f t="shared" si="331"/>
        <v/>
      </c>
      <c r="AQ374" t="str">
        <f t="shared" si="332"/>
        <v/>
      </c>
      <c r="AR374" t="str">
        <f t="shared" si="333"/>
        <v/>
      </c>
      <c r="AS374" t="str">
        <f t="shared" si="334"/>
        <v/>
      </c>
      <c r="AT374" t="str">
        <f t="shared" si="335"/>
        <v/>
      </c>
      <c r="AU374" t="str">
        <f t="shared" si="336"/>
        <v/>
      </c>
      <c r="AV374" t="str">
        <f t="shared" si="337"/>
        <v/>
      </c>
      <c r="AW374" t="str">
        <f t="shared" si="338"/>
        <v/>
      </c>
      <c r="AX374" t="str">
        <f t="shared" si="339"/>
        <v/>
      </c>
      <c r="AY374" t="str">
        <f t="shared" si="340"/>
        <v/>
      </c>
      <c r="AZ374" t="str">
        <f t="shared" si="341"/>
        <v/>
      </c>
      <c r="BA374" t="str">
        <f t="shared" si="342"/>
        <v/>
      </c>
      <c r="BB374" t="str">
        <f t="shared" si="343"/>
        <v/>
      </c>
      <c r="BC374" t="str">
        <f t="shared" si="344"/>
        <v/>
      </c>
      <c r="BD374" t="str">
        <f t="shared" si="345"/>
        <v/>
      </c>
      <c r="BE374" t="str">
        <f t="shared" si="346"/>
        <v>Mechatronikai rend. mod. (604, web)</v>
      </c>
      <c r="BF374" s="2">
        <v>926</v>
      </c>
      <c r="BG374" s="2">
        <v>3</v>
      </c>
      <c r="BH374" s="18">
        <f>VLOOKUP(BF374,segéd!$F$9:$G$41,2,FALSE)</f>
        <v>46291</v>
      </c>
      <c r="BI374" s="2" t="str">
        <f>VLOOKUP(BG374,segéd!$F$1:$G$7,2,FALSE)</f>
        <v>11.30-13.00</v>
      </c>
      <c r="BJ374" t="s">
        <v>111</v>
      </c>
      <c r="BK374" s="20" t="s">
        <v>48</v>
      </c>
      <c r="BL374" t="s">
        <v>191</v>
      </c>
      <c r="BM374" s="2"/>
      <c r="BN374" s="2">
        <v>604</v>
      </c>
      <c r="BO374" s="2" t="s">
        <v>117</v>
      </c>
      <c r="BP374" s="33" t="s">
        <v>687</v>
      </c>
      <c r="BQ374" s="2">
        <f t="shared" si="347"/>
        <v>46</v>
      </c>
      <c r="BR374" s="2" t="str">
        <f>IF(BM374="","",IFERROR(VLOOKUP(BJ374,segéd!T:U,2,FALSE),"x"))</f>
        <v/>
      </c>
      <c r="BS374" s="2">
        <f>IF(BN374="","",IFERROR(VLOOKUP(BJ374,segéd!O:P,2,FALSE),"x"))</f>
        <v>46</v>
      </c>
      <c r="BU374" s="2"/>
      <c r="BV374" s="2"/>
      <c r="BX374" s="2"/>
      <c r="CX374" s="2">
        <v>56</v>
      </c>
    </row>
    <row r="375" spans="1:120" ht="15" customHeight="1" x14ac:dyDescent="0.3">
      <c r="A375" t="str">
        <f t="shared" si="290"/>
        <v>9263</v>
      </c>
      <c r="B375" t="str">
        <f t="shared" si="291"/>
        <v xml:space="preserve">Mechatronikai rend. mod. (dupla) - Molnár László (web) </v>
      </c>
      <c r="C375" t="str">
        <f t="shared" si="292"/>
        <v>6039263</v>
      </c>
      <c r="D375" t="str">
        <f t="shared" si="293"/>
        <v xml:space="preserve">Mechatronikai rend. mod. (dupla) - Molnár László (web) </v>
      </c>
      <c r="E375" t="str">
        <f t="shared" si="294"/>
        <v>Molnár László9263</v>
      </c>
      <c r="F375" t="str">
        <f t="shared" si="295"/>
        <v>Mechatronikai rend. mod. (dupla) (Tb. 603, web)</v>
      </c>
      <c r="G375" t="str">
        <f t="shared" si="296"/>
        <v/>
      </c>
      <c r="H375" t="str">
        <f t="shared" si="297"/>
        <v/>
      </c>
      <c r="I375" t="str">
        <f t="shared" si="298"/>
        <v/>
      </c>
      <c r="J375" t="str">
        <f t="shared" si="299"/>
        <v/>
      </c>
      <c r="K375" t="str">
        <f t="shared" si="300"/>
        <v/>
      </c>
      <c r="L375" t="str">
        <f t="shared" si="301"/>
        <v/>
      </c>
      <c r="M375" t="str">
        <f t="shared" si="302"/>
        <v/>
      </c>
      <c r="N375" t="str">
        <f t="shared" si="303"/>
        <v/>
      </c>
      <c r="O375" t="str">
        <f t="shared" si="304"/>
        <v/>
      </c>
      <c r="P375" t="str">
        <f t="shared" si="305"/>
        <v/>
      </c>
      <c r="Q375" t="str">
        <f t="shared" si="306"/>
        <v/>
      </c>
      <c r="R375" t="str">
        <f t="shared" si="307"/>
        <v/>
      </c>
      <c r="S375" t="str">
        <f t="shared" si="308"/>
        <v/>
      </c>
      <c r="T375" t="str">
        <f t="shared" si="309"/>
        <v/>
      </c>
      <c r="U375" t="str">
        <f t="shared" si="310"/>
        <v/>
      </c>
      <c r="V375" t="str">
        <f t="shared" si="311"/>
        <v/>
      </c>
      <c r="W375" t="str">
        <f t="shared" si="312"/>
        <v/>
      </c>
      <c r="X375" t="str">
        <f t="shared" si="313"/>
        <v/>
      </c>
      <c r="Y375" t="str">
        <f t="shared" si="314"/>
        <v/>
      </c>
      <c r="Z375" t="str">
        <f t="shared" si="315"/>
        <v/>
      </c>
      <c r="AA375" t="str">
        <f t="shared" si="316"/>
        <v>Mechatronikai rend. mod. (dupla) (, web)</v>
      </c>
      <c r="AB375" t="str">
        <f t="shared" si="317"/>
        <v/>
      </c>
      <c r="AC375" t="str">
        <f t="shared" si="318"/>
        <v/>
      </c>
      <c r="AD375" t="str">
        <f t="shared" si="319"/>
        <v/>
      </c>
      <c r="AE375" t="str">
        <f t="shared" si="320"/>
        <v/>
      </c>
      <c r="AF375" t="str">
        <f t="shared" si="321"/>
        <v/>
      </c>
      <c r="AG375" t="str">
        <f t="shared" si="322"/>
        <v/>
      </c>
      <c r="AH375" t="str">
        <f t="shared" si="323"/>
        <v/>
      </c>
      <c r="AI375" t="str">
        <f t="shared" si="324"/>
        <v/>
      </c>
      <c r="AJ375" t="str">
        <f t="shared" si="325"/>
        <v/>
      </c>
      <c r="AK375" t="str">
        <f t="shared" si="326"/>
        <v/>
      </c>
      <c r="AL375" t="str">
        <f t="shared" si="327"/>
        <v/>
      </c>
      <c r="AM375" t="str">
        <f t="shared" si="328"/>
        <v/>
      </c>
      <c r="AN375" t="str">
        <f t="shared" si="329"/>
        <v/>
      </c>
      <c r="AO375" t="str">
        <f t="shared" si="330"/>
        <v/>
      </c>
      <c r="AP375" t="str">
        <f t="shared" si="331"/>
        <v/>
      </c>
      <c r="AQ375" t="str">
        <f t="shared" si="332"/>
        <v/>
      </c>
      <c r="AR375" t="str">
        <f t="shared" si="333"/>
        <v/>
      </c>
      <c r="AS375" t="str">
        <f t="shared" si="334"/>
        <v/>
      </c>
      <c r="AT375" t="str">
        <f t="shared" si="335"/>
        <v/>
      </c>
      <c r="AU375" t="str">
        <f t="shared" si="336"/>
        <v/>
      </c>
      <c r="AV375" t="str">
        <f t="shared" si="337"/>
        <v/>
      </c>
      <c r="AW375" t="str">
        <f t="shared" si="338"/>
        <v/>
      </c>
      <c r="AX375" t="str">
        <f t="shared" si="339"/>
        <v/>
      </c>
      <c r="AY375" t="str">
        <f t="shared" si="340"/>
        <v/>
      </c>
      <c r="AZ375" t="str">
        <f t="shared" si="341"/>
        <v/>
      </c>
      <c r="BA375" t="str">
        <f t="shared" si="342"/>
        <v/>
      </c>
      <c r="BB375" t="str">
        <f t="shared" si="343"/>
        <v/>
      </c>
      <c r="BC375" t="str">
        <f t="shared" si="344"/>
        <v/>
      </c>
      <c r="BD375" t="str">
        <f t="shared" si="345"/>
        <v/>
      </c>
      <c r="BE375" t="str">
        <f t="shared" si="346"/>
        <v>Mechatronikai rend. mod. (dupla) (603, web)</v>
      </c>
      <c r="BF375" s="2">
        <v>926</v>
      </c>
      <c r="BG375" s="2">
        <v>3</v>
      </c>
      <c r="BH375" s="18">
        <f>VLOOKUP(BF375,segéd!$F$9:$G$41,2,FALSE)</f>
        <v>46291</v>
      </c>
      <c r="BI375" s="2" t="str">
        <f>VLOOKUP(BG375,segéd!$F$1:$G$7,2,FALSE)</f>
        <v>11.30-13.00</v>
      </c>
      <c r="BJ375" t="s">
        <v>312</v>
      </c>
      <c r="BK375" s="20" t="s">
        <v>48</v>
      </c>
      <c r="BL375" t="s">
        <v>191</v>
      </c>
      <c r="BM375" s="2"/>
      <c r="BN375" s="2">
        <v>603</v>
      </c>
      <c r="BO375" s="2" t="s">
        <v>117</v>
      </c>
      <c r="BP375" s="33" t="s">
        <v>687</v>
      </c>
      <c r="BQ375" s="2">
        <f t="shared" si="347"/>
        <v>0</v>
      </c>
      <c r="BR375" s="2" t="str">
        <f>IF(BM375="","",IFERROR(VLOOKUP(BJ375,segéd!T:U,2,FALSE),"x"))</f>
        <v/>
      </c>
      <c r="BS375" s="2"/>
      <c r="BU375" s="2"/>
      <c r="BV375" s="2"/>
      <c r="BX375" s="2"/>
    </row>
    <row r="376" spans="1:120" ht="15" customHeight="1" x14ac:dyDescent="0.3">
      <c r="A376" t="str">
        <f t="shared" si="290"/>
        <v>9263</v>
      </c>
      <c r="B376" t="str">
        <f t="shared" si="291"/>
        <v xml:space="preserve">Minőségmenedzsment I. - Szabó Veronika Anna (web) </v>
      </c>
      <c r="C376" t="str">
        <f t="shared" si="292"/>
        <v>2179263</v>
      </c>
      <c r="D376" t="str">
        <f t="shared" si="293"/>
        <v>Minőségmenedzsment I. - Szabó Veronika Anna (web) 12</v>
      </c>
      <c r="E376" t="str">
        <f t="shared" si="294"/>
        <v>Szabó Veronika Anna9263</v>
      </c>
      <c r="F376" t="str">
        <f t="shared" si="295"/>
        <v>Minőségmenedzsment I. (Tb. 217, web)</v>
      </c>
      <c r="G376" t="str">
        <f t="shared" si="296"/>
        <v/>
      </c>
      <c r="H376" t="str">
        <f t="shared" si="297"/>
        <v/>
      </c>
      <c r="I376" t="str">
        <f t="shared" si="298"/>
        <v/>
      </c>
      <c r="J376" t="str">
        <f t="shared" si="299"/>
        <v/>
      </c>
      <c r="K376" t="str">
        <f t="shared" si="300"/>
        <v/>
      </c>
      <c r="L376" t="str">
        <f t="shared" si="301"/>
        <v/>
      </c>
      <c r="M376" t="str">
        <f t="shared" si="302"/>
        <v/>
      </c>
      <c r="N376" t="str">
        <f t="shared" si="303"/>
        <v/>
      </c>
      <c r="O376" t="str">
        <f t="shared" si="304"/>
        <v/>
      </c>
      <c r="P376" t="str">
        <f t="shared" si="305"/>
        <v/>
      </c>
      <c r="Q376" t="str">
        <f t="shared" si="306"/>
        <v/>
      </c>
      <c r="R376" t="str">
        <f t="shared" si="307"/>
        <v/>
      </c>
      <c r="S376" t="str">
        <f t="shared" si="308"/>
        <v/>
      </c>
      <c r="T376" t="str">
        <f t="shared" si="309"/>
        <v/>
      </c>
      <c r="U376" t="str">
        <f t="shared" si="310"/>
        <v/>
      </c>
      <c r="V376" t="str">
        <f t="shared" si="311"/>
        <v/>
      </c>
      <c r="W376" t="str">
        <f t="shared" si="312"/>
        <v/>
      </c>
      <c r="X376" t="str">
        <f t="shared" si="313"/>
        <v/>
      </c>
      <c r="Y376" t="str">
        <f t="shared" si="314"/>
        <v/>
      </c>
      <c r="Z376" t="str">
        <f t="shared" si="315"/>
        <v/>
      </c>
      <c r="AA376" t="str">
        <f t="shared" si="316"/>
        <v>Minőségmenedzsment I. (, web)</v>
      </c>
      <c r="AB376" t="str">
        <f t="shared" si="317"/>
        <v/>
      </c>
      <c r="AC376" t="str">
        <f t="shared" si="318"/>
        <v/>
      </c>
      <c r="AD376" t="str">
        <f t="shared" si="319"/>
        <v/>
      </c>
      <c r="AE376" t="str">
        <f t="shared" si="320"/>
        <v/>
      </c>
      <c r="AF376" t="str">
        <f t="shared" si="321"/>
        <v/>
      </c>
      <c r="AG376" t="str">
        <f t="shared" si="322"/>
        <v/>
      </c>
      <c r="AH376" t="str">
        <f t="shared" si="323"/>
        <v/>
      </c>
      <c r="AI376" t="str">
        <f t="shared" si="324"/>
        <v/>
      </c>
      <c r="AJ376" t="str">
        <f t="shared" si="325"/>
        <v/>
      </c>
      <c r="AK376" t="str">
        <f t="shared" si="326"/>
        <v/>
      </c>
      <c r="AL376" t="str">
        <f t="shared" si="327"/>
        <v/>
      </c>
      <c r="AM376" t="str">
        <f t="shared" si="328"/>
        <v/>
      </c>
      <c r="AN376" t="str">
        <f t="shared" si="329"/>
        <v/>
      </c>
      <c r="AO376" t="str">
        <f t="shared" si="330"/>
        <v/>
      </c>
      <c r="AP376" t="str">
        <f t="shared" si="331"/>
        <v/>
      </c>
      <c r="AQ376" t="str">
        <f t="shared" si="332"/>
        <v/>
      </c>
      <c r="AR376" t="str">
        <f t="shared" si="333"/>
        <v/>
      </c>
      <c r="AS376" t="str">
        <f t="shared" si="334"/>
        <v/>
      </c>
      <c r="AT376" t="str">
        <f t="shared" si="335"/>
        <v/>
      </c>
      <c r="AU376" t="str">
        <f t="shared" si="336"/>
        <v/>
      </c>
      <c r="AV376" t="str">
        <f t="shared" si="337"/>
        <v>9263</v>
      </c>
      <c r="AW376" t="str">
        <f t="shared" si="338"/>
        <v/>
      </c>
      <c r="AX376" t="str">
        <f t="shared" si="339"/>
        <v/>
      </c>
      <c r="AY376" t="str">
        <f t="shared" si="340"/>
        <v/>
      </c>
      <c r="AZ376" t="str">
        <f t="shared" si="341"/>
        <v/>
      </c>
      <c r="BA376" t="str">
        <f t="shared" si="342"/>
        <v/>
      </c>
      <c r="BB376" t="str">
        <f t="shared" si="343"/>
        <v/>
      </c>
      <c r="BC376" t="str">
        <f t="shared" si="344"/>
        <v/>
      </c>
      <c r="BD376" t="str">
        <f t="shared" si="345"/>
        <v/>
      </c>
      <c r="BE376" t="str">
        <f t="shared" si="346"/>
        <v>Minőségmenedzsment I. (217, web)</v>
      </c>
      <c r="BF376" s="2">
        <v>926</v>
      </c>
      <c r="BG376" s="2">
        <v>3</v>
      </c>
      <c r="BH376" s="18">
        <f>VLOOKUP(BF376,segéd!$F$9:$G$41,2,FALSE)</f>
        <v>46291</v>
      </c>
      <c r="BI376" s="2" t="str">
        <f>VLOOKUP(BG376,segéd!$F$1:$G$7,2,FALSE)</f>
        <v>11.30-13.00</v>
      </c>
      <c r="BJ376" t="s">
        <v>400</v>
      </c>
      <c r="BK376" s="20" t="s">
        <v>539</v>
      </c>
      <c r="BL376" t="s">
        <v>191</v>
      </c>
      <c r="BM376" s="2"/>
      <c r="BN376" s="2">
        <v>217</v>
      </c>
      <c r="BO376" s="2" t="s">
        <v>117</v>
      </c>
      <c r="BP376" s="33" t="s">
        <v>625</v>
      </c>
      <c r="BQ376" s="2">
        <f t="shared" si="347"/>
        <v>12</v>
      </c>
      <c r="BR376" s="2" t="str">
        <f>IF(BM376="","",IFERROR(VLOOKUP(BJ376,segéd!T:U,2,FALSE),"x"))</f>
        <v/>
      </c>
      <c r="BS376" s="2">
        <f>IF(BN376="","",IFERROR(VLOOKUP(BJ376,segéd!O:P,2,FALSE),"x"))</f>
        <v>12</v>
      </c>
      <c r="BU376" s="2"/>
      <c r="BV376" s="2"/>
      <c r="DH376" s="2">
        <v>13</v>
      </c>
    </row>
    <row r="377" spans="1:120" ht="15" customHeight="1" x14ac:dyDescent="0.3">
      <c r="A377" t="str">
        <f t="shared" si="290"/>
        <v>9263</v>
      </c>
      <c r="B377" t="str">
        <f t="shared" si="291"/>
        <v xml:space="preserve">Robotszerkezetek és perifériák - Szilágyi Zoltán (web) </v>
      </c>
      <c r="C377" t="str">
        <f t="shared" si="292"/>
        <v>2129263</v>
      </c>
      <c r="D377" t="str">
        <f t="shared" si="293"/>
        <v>Robotszerkezetek és perifériák - Szilágyi Zoltán (web) 41</v>
      </c>
      <c r="E377" t="str">
        <f t="shared" si="294"/>
        <v>Szilágyi Zoltán9263</v>
      </c>
      <c r="F377" t="str">
        <f t="shared" si="295"/>
        <v>Robotszerkezetek és perifériák (Tb. 212, web)</v>
      </c>
      <c r="G377" t="str">
        <f t="shared" si="296"/>
        <v/>
      </c>
      <c r="H377" t="str">
        <f t="shared" si="297"/>
        <v/>
      </c>
      <c r="I377" t="str">
        <f t="shared" si="298"/>
        <v/>
      </c>
      <c r="J377" t="str">
        <f t="shared" si="299"/>
        <v/>
      </c>
      <c r="K377" t="str">
        <f t="shared" si="300"/>
        <v/>
      </c>
      <c r="L377" t="str">
        <f t="shared" si="301"/>
        <v/>
      </c>
      <c r="M377" t="str">
        <f t="shared" si="302"/>
        <v/>
      </c>
      <c r="N377" t="str">
        <f t="shared" si="303"/>
        <v/>
      </c>
      <c r="O377" t="str">
        <f t="shared" si="304"/>
        <v/>
      </c>
      <c r="P377" t="str">
        <f t="shared" si="305"/>
        <v/>
      </c>
      <c r="Q377" t="str">
        <f t="shared" si="306"/>
        <v/>
      </c>
      <c r="R377" t="str">
        <f t="shared" si="307"/>
        <v/>
      </c>
      <c r="S377" t="str">
        <f t="shared" si="308"/>
        <v/>
      </c>
      <c r="T377" t="str">
        <f t="shared" si="309"/>
        <v/>
      </c>
      <c r="U377" t="str">
        <f t="shared" si="310"/>
        <v/>
      </c>
      <c r="V377" t="str">
        <f t="shared" si="311"/>
        <v/>
      </c>
      <c r="W377" t="str">
        <f t="shared" si="312"/>
        <v/>
      </c>
      <c r="X377" t="str">
        <f t="shared" si="313"/>
        <v/>
      </c>
      <c r="Y377" t="str">
        <f t="shared" si="314"/>
        <v/>
      </c>
      <c r="Z377" t="str">
        <f t="shared" si="315"/>
        <v/>
      </c>
      <c r="AA377" t="str">
        <f t="shared" si="316"/>
        <v>Robotszerkezetek és perifériák (, web)</v>
      </c>
      <c r="AB377" t="str">
        <f t="shared" si="317"/>
        <v/>
      </c>
      <c r="AC377" t="str">
        <f t="shared" si="318"/>
        <v/>
      </c>
      <c r="AD377" t="str">
        <f t="shared" si="319"/>
        <v/>
      </c>
      <c r="AE377" t="str">
        <f t="shared" si="320"/>
        <v/>
      </c>
      <c r="AF377" t="str">
        <f t="shared" si="321"/>
        <v/>
      </c>
      <c r="AG377" t="str">
        <f t="shared" si="322"/>
        <v/>
      </c>
      <c r="AH377" t="str">
        <f t="shared" si="323"/>
        <v/>
      </c>
      <c r="AI377" t="str">
        <f t="shared" si="324"/>
        <v/>
      </c>
      <c r="AJ377" t="str">
        <f t="shared" si="325"/>
        <v/>
      </c>
      <c r="AK377" t="str">
        <f t="shared" si="326"/>
        <v/>
      </c>
      <c r="AL377" t="str">
        <f t="shared" si="327"/>
        <v/>
      </c>
      <c r="AM377" t="str">
        <f t="shared" si="328"/>
        <v/>
      </c>
      <c r="AN377" t="str">
        <f t="shared" si="329"/>
        <v/>
      </c>
      <c r="AO377" t="str">
        <f t="shared" si="330"/>
        <v/>
      </c>
      <c r="AP377" t="str">
        <f t="shared" si="331"/>
        <v/>
      </c>
      <c r="AQ377" t="str">
        <f t="shared" si="332"/>
        <v/>
      </c>
      <c r="AR377" t="str">
        <f t="shared" si="333"/>
        <v/>
      </c>
      <c r="AS377" t="str">
        <f t="shared" si="334"/>
        <v/>
      </c>
      <c r="AT377" t="str">
        <f t="shared" si="335"/>
        <v/>
      </c>
      <c r="AU377" t="str">
        <f t="shared" si="336"/>
        <v/>
      </c>
      <c r="AV377" t="str">
        <f t="shared" si="337"/>
        <v/>
      </c>
      <c r="AW377" t="str">
        <f t="shared" si="338"/>
        <v/>
      </c>
      <c r="AX377" t="str">
        <f t="shared" si="339"/>
        <v/>
      </c>
      <c r="AY377" t="str">
        <f t="shared" si="340"/>
        <v/>
      </c>
      <c r="AZ377" t="str">
        <f t="shared" si="341"/>
        <v/>
      </c>
      <c r="BA377" t="str">
        <f t="shared" si="342"/>
        <v/>
      </c>
      <c r="BB377" t="str">
        <f t="shared" si="343"/>
        <v/>
      </c>
      <c r="BC377" t="str">
        <f t="shared" si="344"/>
        <v/>
      </c>
      <c r="BD377" t="str">
        <f t="shared" si="345"/>
        <v>9263</v>
      </c>
      <c r="BE377" t="str">
        <f t="shared" si="346"/>
        <v>Robotszerkezetek és perifériák (212, web)</v>
      </c>
      <c r="BF377" s="2">
        <v>926</v>
      </c>
      <c r="BG377" s="2">
        <v>3</v>
      </c>
      <c r="BH377" s="18">
        <f>VLOOKUP(BF377,segéd!$F$9:$G$41,2,FALSE)</f>
        <v>46291</v>
      </c>
      <c r="BI377" s="2" t="str">
        <f>VLOOKUP(BG377,segéd!$F$1:$G$7,2,FALSE)</f>
        <v>11.30-13.00</v>
      </c>
      <c r="BJ377" t="s">
        <v>525</v>
      </c>
      <c r="BK377" s="20" t="s">
        <v>218</v>
      </c>
      <c r="BL377" t="s">
        <v>191</v>
      </c>
      <c r="BM377" s="2"/>
      <c r="BN377" s="2">
        <v>212</v>
      </c>
      <c r="BO377" s="2" t="s">
        <v>117</v>
      </c>
      <c r="BP377" s="33" t="s">
        <v>643</v>
      </c>
      <c r="BQ377" s="2">
        <f t="shared" si="347"/>
        <v>41</v>
      </c>
      <c r="BR377" s="2" t="str">
        <f>IF(BM377="","",IFERROR(VLOOKUP(BJ377,segéd!T:U,2,FALSE),"x"))</f>
        <v/>
      </c>
      <c r="BS377" s="2">
        <f>IF(BN377="","",IFERROR(VLOOKUP(BJ377,segéd!O:P,2,FALSE),"x"))</f>
        <v>41</v>
      </c>
      <c r="BU377" s="2"/>
      <c r="BV377" s="2"/>
      <c r="DP377" s="2">
        <v>32</v>
      </c>
    </row>
    <row r="378" spans="1:120" ht="15" customHeight="1" x14ac:dyDescent="0.3">
      <c r="A378" t="str">
        <f t="shared" si="290"/>
        <v>2099263</v>
      </c>
      <c r="B378" t="str">
        <f t="shared" si="291"/>
        <v>Stratégiai és üzleti tervezés - Krupánszki Kornél (Tb.-ről web) 41</v>
      </c>
      <c r="C378" t="str">
        <f t="shared" si="292"/>
        <v>2149263</v>
      </c>
      <c r="D378" t="str">
        <f t="shared" si="293"/>
        <v>Stratégiai és üzleti tervezés - Krupánszki Kornél (Tb.-ről web) 36</v>
      </c>
      <c r="E378" t="str">
        <f t="shared" si="294"/>
        <v>Krupánszki Kornél9263</v>
      </c>
      <c r="F378" t="str">
        <f t="shared" si="295"/>
        <v>Stratégiai és üzleti tervezés (Tb. 214, Tb.-ről web)</v>
      </c>
      <c r="G378" t="str">
        <f t="shared" si="296"/>
        <v/>
      </c>
      <c r="H378" t="str">
        <f t="shared" si="297"/>
        <v/>
      </c>
      <c r="I378" t="str">
        <f t="shared" si="298"/>
        <v/>
      </c>
      <c r="J378" t="str">
        <f t="shared" si="299"/>
        <v/>
      </c>
      <c r="K378" t="str">
        <f t="shared" si="300"/>
        <v/>
      </c>
      <c r="L378" t="str">
        <f t="shared" si="301"/>
        <v/>
      </c>
      <c r="M378" t="str">
        <f t="shared" si="302"/>
        <v/>
      </c>
      <c r="N378" t="str">
        <f t="shared" si="303"/>
        <v/>
      </c>
      <c r="O378" t="str">
        <f t="shared" si="304"/>
        <v/>
      </c>
      <c r="P378" t="str">
        <f t="shared" si="305"/>
        <v/>
      </c>
      <c r="Q378" t="str">
        <f t="shared" si="306"/>
        <v/>
      </c>
      <c r="R378" t="str">
        <f t="shared" si="307"/>
        <v/>
      </c>
      <c r="S378" t="str">
        <f t="shared" si="308"/>
        <v/>
      </c>
      <c r="T378" t="str">
        <f t="shared" si="309"/>
        <v>9263</v>
      </c>
      <c r="U378" t="str">
        <f t="shared" si="310"/>
        <v>9263</v>
      </c>
      <c r="V378" t="str">
        <f t="shared" si="311"/>
        <v>9263</v>
      </c>
      <c r="W378" t="str">
        <f t="shared" si="312"/>
        <v>9263</v>
      </c>
      <c r="X378" t="str">
        <f t="shared" si="313"/>
        <v>9263</v>
      </c>
      <c r="Y378" t="str">
        <f t="shared" si="314"/>
        <v>9263</v>
      </c>
      <c r="Z378" t="str">
        <f t="shared" si="315"/>
        <v/>
      </c>
      <c r="AA378" t="str">
        <f t="shared" si="316"/>
        <v>Stratégiai és üzleti tervezés (209, Tb.-ről web)</v>
      </c>
      <c r="AB378" t="str">
        <f t="shared" si="317"/>
        <v/>
      </c>
      <c r="AC378" t="str">
        <f t="shared" si="318"/>
        <v/>
      </c>
      <c r="AD378" t="str">
        <f t="shared" si="319"/>
        <v/>
      </c>
      <c r="AE378" t="str">
        <f t="shared" si="320"/>
        <v/>
      </c>
      <c r="AF378" t="str">
        <f t="shared" si="321"/>
        <v/>
      </c>
      <c r="AG378" t="str">
        <f t="shared" si="322"/>
        <v/>
      </c>
      <c r="AH378" t="str">
        <f t="shared" si="323"/>
        <v/>
      </c>
      <c r="AI378" t="str">
        <f t="shared" si="324"/>
        <v/>
      </c>
      <c r="AJ378" t="str">
        <f t="shared" si="325"/>
        <v/>
      </c>
      <c r="AK378" t="str">
        <f t="shared" si="326"/>
        <v/>
      </c>
      <c r="AL378" t="str">
        <f t="shared" si="327"/>
        <v/>
      </c>
      <c r="AM378" t="str">
        <f t="shared" si="328"/>
        <v/>
      </c>
      <c r="AN378" t="str">
        <f t="shared" si="329"/>
        <v>9263</v>
      </c>
      <c r="AO378" t="str">
        <f t="shared" si="330"/>
        <v>9263</v>
      </c>
      <c r="AP378" t="str">
        <f t="shared" si="331"/>
        <v>9263</v>
      </c>
      <c r="AQ378" t="str">
        <f t="shared" si="332"/>
        <v>9263</v>
      </c>
      <c r="AR378" t="str">
        <f t="shared" si="333"/>
        <v>9263</v>
      </c>
      <c r="AS378" t="str">
        <f t="shared" si="334"/>
        <v>9263</v>
      </c>
      <c r="AT378" t="str">
        <f t="shared" si="335"/>
        <v/>
      </c>
      <c r="AU378" t="str">
        <f t="shared" si="336"/>
        <v/>
      </c>
      <c r="AV378" t="str">
        <f t="shared" si="337"/>
        <v/>
      </c>
      <c r="AW378" t="str">
        <f t="shared" si="338"/>
        <v/>
      </c>
      <c r="AX378" t="str">
        <f t="shared" si="339"/>
        <v/>
      </c>
      <c r="AY378" t="str">
        <f t="shared" si="340"/>
        <v/>
      </c>
      <c r="AZ378" t="str">
        <f t="shared" si="341"/>
        <v/>
      </c>
      <c r="BA378" t="str">
        <f t="shared" si="342"/>
        <v/>
      </c>
      <c r="BB378" t="str">
        <f t="shared" si="343"/>
        <v/>
      </c>
      <c r="BC378" t="str">
        <f t="shared" si="344"/>
        <v/>
      </c>
      <c r="BD378" t="str">
        <f t="shared" si="345"/>
        <v/>
      </c>
      <c r="BE378" t="str">
        <f t="shared" si="346"/>
        <v>Stratégiai és üzleti tervezés (214, Tb.-ről web)</v>
      </c>
      <c r="BF378" s="2">
        <v>926</v>
      </c>
      <c r="BG378" s="2">
        <v>3</v>
      </c>
      <c r="BH378" s="18">
        <f>VLOOKUP(BF378,segéd!$F$9:$G$41,2,FALSE)</f>
        <v>46291</v>
      </c>
      <c r="BI378" s="2" t="str">
        <f>VLOOKUP(BG378,segéd!$F$1:$G$7,2,FALSE)</f>
        <v>11.30-13.00</v>
      </c>
      <c r="BJ378" t="s">
        <v>30</v>
      </c>
      <c r="BK378" s="20" t="s">
        <v>415</v>
      </c>
      <c r="BL378" t="s">
        <v>192</v>
      </c>
      <c r="BM378" s="2">
        <v>209</v>
      </c>
      <c r="BN378" s="2">
        <v>214</v>
      </c>
      <c r="BO378" s="2" t="s">
        <v>119</v>
      </c>
      <c r="BP378" s="33" t="s">
        <v>681</v>
      </c>
      <c r="BQ378" s="2">
        <f t="shared" si="347"/>
        <v>77</v>
      </c>
      <c r="BR378" s="2">
        <f>IF(BM378="","",IFERROR(VLOOKUP(BJ378,segéd!T:U,2,FALSE),"x"))</f>
        <v>41</v>
      </c>
      <c r="BS378" s="2">
        <f>IF(BN378="","",IFERROR(VLOOKUP(BJ378,segéd!O:P,2,FALSE),"x"))</f>
        <v>36</v>
      </c>
      <c r="BT378" s="2"/>
      <c r="BU378" s="2"/>
      <c r="BV378" s="2"/>
      <c r="BX378" s="2"/>
      <c r="CA378" s="19"/>
      <c r="CG378" s="2">
        <v>6</v>
      </c>
      <c r="CH378" s="2">
        <v>6</v>
      </c>
      <c r="CI378" s="2">
        <v>7</v>
      </c>
      <c r="CJ378" s="2">
        <v>6</v>
      </c>
      <c r="CK378" s="2">
        <v>13</v>
      </c>
      <c r="CL378" s="2">
        <v>4</v>
      </c>
      <c r="CQ378" s="2"/>
      <c r="CR378" s="2"/>
      <c r="CZ378" s="2">
        <v>3</v>
      </c>
      <c r="DA378" s="2">
        <v>7</v>
      </c>
      <c r="DB378" s="2">
        <v>8</v>
      </c>
      <c r="DC378" s="2">
        <v>3</v>
      </c>
      <c r="DD378" s="2">
        <v>2</v>
      </c>
      <c r="DE378" s="2">
        <v>6</v>
      </c>
    </row>
    <row r="379" spans="1:120" ht="15" customHeight="1" x14ac:dyDescent="0.3">
      <c r="A379" t="str">
        <f t="shared" si="290"/>
        <v>2109263</v>
      </c>
      <c r="B379" t="str">
        <f t="shared" si="291"/>
        <v>Szállítmányozás - Barta Krisztina (web) 8</v>
      </c>
      <c r="C379" t="str">
        <f t="shared" si="292"/>
        <v>9263</v>
      </c>
      <c r="D379" t="str">
        <f t="shared" si="293"/>
        <v xml:space="preserve">Szállítmányozás - Barta Krisztina (web) </v>
      </c>
      <c r="E379" t="str">
        <f t="shared" si="294"/>
        <v>Barta Krisztina9263</v>
      </c>
      <c r="F379" t="str">
        <f t="shared" si="295"/>
        <v>Szállítmányozás (Bp. 210, web)</v>
      </c>
      <c r="G379" t="str">
        <f t="shared" si="296"/>
        <v/>
      </c>
      <c r="H379" t="str">
        <f t="shared" si="297"/>
        <v/>
      </c>
      <c r="I379" t="str">
        <f t="shared" si="298"/>
        <v/>
      </c>
      <c r="J379" t="str">
        <f t="shared" si="299"/>
        <v/>
      </c>
      <c r="K379" t="str">
        <f t="shared" si="300"/>
        <v/>
      </c>
      <c r="L379" t="str">
        <f t="shared" si="301"/>
        <v/>
      </c>
      <c r="M379" t="str">
        <f t="shared" si="302"/>
        <v/>
      </c>
      <c r="N379" t="str">
        <f t="shared" si="303"/>
        <v/>
      </c>
      <c r="O379" t="str">
        <f t="shared" si="304"/>
        <v/>
      </c>
      <c r="P379" t="str">
        <f t="shared" si="305"/>
        <v>9263</v>
      </c>
      <c r="Q379" t="str">
        <f t="shared" si="306"/>
        <v/>
      </c>
      <c r="R379" t="str">
        <f t="shared" si="307"/>
        <v/>
      </c>
      <c r="S379" t="str">
        <f t="shared" si="308"/>
        <v/>
      </c>
      <c r="T379" t="str">
        <f t="shared" si="309"/>
        <v/>
      </c>
      <c r="U379" t="str">
        <f t="shared" si="310"/>
        <v/>
      </c>
      <c r="V379" t="str">
        <f t="shared" si="311"/>
        <v/>
      </c>
      <c r="W379" t="str">
        <f t="shared" si="312"/>
        <v/>
      </c>
      <c r="X379" t="str">
        <f t="shared" si="313"/>
        <v/>
      </c>
      <c r="Y379" t="str">
        <f t="shared" si="314"/>
        <v/>
      </c>
      <c r="Z379" t="str">
        <f t="shared" si="315"/>
        <v/>
      </c>
      <c r="AA379" t="str">
        <f t="shared" si="316"/>
        <v>Szállítmányozás (210, web)</v>
      </c>
      <c r="AB379" t="str">
        <f t="shared" si="317"/>
        <v/>
      </c>
      <c r="AC379" t="str">
        <f t="shared" si="318"/>
        <v/>
      </c>
      <c r="AD379" t="str">
        <f t="shared" si="319"/>
        <v/>
      </c>
      <c r="AE379" t="str">
        <f t="shared" si="320"/>
        <v/>
      </c>
      <c r="AF379" t="str">
        <f t="shared" si="321"/>
        <v/>
      </c>
      <c r="AG379" t="str">
        <f t="shared" si="322"/>
        <v/>
      </c>
      <c r="AH379" t="str">
        <f t="shared" si="323"/>
        <v/>
      </c>
      <c r="AI379" t="str">
        <f t="shared" si="324"/>
        <v/>
      </c>
      <c r="AJ379" t="str">
        <f t="shared" si="325"/>
        <v/>
      </c>
      <c r="AK379" t="str">
        <f t="shared" si="326"/>
        <v/>
      </c>
      <c r="AL379" t="str">
        <f t="shared" si="327"/>
        <v/>
      </c>
      <c r="AM379" t="str">
        <f t="shared" si="328"/>
        <v/>
      </c>
      <c r="AN379" t="str">
        <f t="shared" si="329"/>
        <v/>
      </c>
      <c r="AO379" t="str">
        <f t="shared" si="330"/>
        <v/>
      </c>
      <c r="AP379" t="str">
        <f t="shared" si="331"/>
        <v/>
      </c>
      <c r="AQ379" t="str">
        <f t="shared" si="332"/>
        <v/>
      </c>
      <c r="AR379" t="str">
        <f t="shared" si="333"/>
        <v/>
      </c>
      <c r="AS379" t="str">
        <f t="shared" si="334"/>
        <v/>
      </c>
      <c r="AT379" t="str">
        <f t="shared" si="335"/>
        <v/>
      </c>
      <c r="AU379" t="str">
        <f t="shared" si="336"/>
        <v/>
      </c>
      <c r="AV379" t="str">
        <f t="shared" si="337"/>
        <v/>
      </c>
      <c r="AW379" t="str">
        <f t="shared" si="338"/>
        <v/>
      </c>
      <c r="AX379" t="str">
        <f t="shared" si="339"/>
        <v/>
      </c>
      <c r="AY379" t="str">
        <f t="shared" si="340"/>
        <v/>
      </c>
      <c r="AZ379" t="str">
        <f t="shared" si="341"/>
        <v/>
      </c>
      <c r="BA379" t="str">
        <f t="shared" si="342"/>
        <v/>
      </c>
      <c r="BB379" t="str">
        <f t="shared" si="343"/>
        <v/>
      </c>
      <c r="BC379" t="str">
        <f t="shared" si="344"/>
        <v/>
      </c>
      <c r="BD379" t="str">
        <f t="shared" si="345"/>
        <v/>
      </c>
      <c r="BE379" t="str">
        <f t="shared" si="346"/>
        <v>Szállítmányozás (, web)</v>
      </c>
      <c r="BF379" s="2">
        <v>926</v>
      </c>
      <c r="BG379" s="2">
        <v>3</v>
      </c>
      <c r="BH379" s="18">
        <f>VLOOKUP(BF379,segéd!$F$9:$G$41,2,FALSE)</f>
        <v>46291</v>
      </c>
      <c r="BI379" s="2" t="str">
        <f>VLOOKUP(BG379,segéd!$F$1:$G$7,2,FALSE)</f>
        <v>11.30-13.00</v>
      </c>
      <c r="BJ379" t="s">
        <v>279</v>
      </c>
      <c r="BK379" s="20" t="s">
        <v>534</v>
      </c>
      <c r="BL379" t="s">
        <v>395</v>
      </c>
      <c r="BM379" s="2">
        <v>210</v>
      </c>
      <c r="BO379" s="2" t="s">
        <v>117</v>
      </c>
      <c r="BP379" s="33" t="s">
        <v>683</v>
      </c>
      <c r="BQ379" s="2">
        <f t="shared" si="347"/>
        <v>8</v>
      </c>
      <c r="BR379" s="2">
        <f>IF(BM379="","",IFERROR(VLOOKUP(BJ379,segéd!T:U,2,FALSE),"x"))</f>
        <v>8</v>
      </c>
      <c r="BS379" s="2" t="str">
        <f>IF(BN379="","",IFERROR(VLOOKUP(BJ379,segéd!O:P,2,FALSE),"x"))</f>
        <v/>
      </c>
      <c r="BT379" s="2"/>
      <c r="BU379" s="2"/>
      <c r="BV379" s="2"/>
      <c r="BX379" s="2"/>
      <c r="CC379" s="2">
        <v>6</v>
      </c>
      <c r="CQ379" s="2"/>
      <c r="CR379" s="2"/>
    </row>
    <row r="380" spans="1:120" ht="15" customHeight="1" x14ac:dyDescent="0.3">
      <c r="A380" t="str">
        <f t="shared" si="290"/>
        <v>9263</v>
      </c>
      <c r="B380" t="str">
        <f t="shared" si="291"/>
        <v xml:space="preserve">Számvitel I. - Labossa Ildikó (web) </v>
      </c>
      <c r="C380" t="str">
        <f t="shared" si="292"/>
        <v>2169263</v>
      </c>
      <c r="D380" t="str">
        <f t="shared" si="293"/>
        <v>Számvitel I. - Labossa Ildikó (web) 35</v>
      </c>
      <c r="E380" t="str">
        <f t="shared" si="294"/>
        <v>Labossa Ildikó9263</v>
      </c>
      <c r="F380" t="str">
        <f t="shared" si="295"/>
        <v>Számvitel I. (Tb. 216, web)</v>
      </c>
      <c r="G380" t="str">
        <f t="shared" si="296"/>
        <v/>
      </c>
      <c r="H380" t="str">
        <f t="shared" si="297"/>
        <v/>
      </c>
      <c r="I380" t="str">
        <f t="shared" si="298"/>
        <v/>
      </c>
      <c r="J380" t="str">
        <f t="shared" si="299"/>
        <v/>
      </c>
      <c r="K380" t="str">
        <f t="shared" si="300"/>
        <v/>
      </c>
      <c r="L380" t="str">
        <f t="shared" si="301"/>
        <v/>
      </c>
      <c r="M380" t="str">
        <f t="shared" si="302"/>
        <v/>
      </c>
      <c r="N380" t="str">
        <f t="shared" si="303"/>
        <v/>
      </c>
      <c r="O380" t="str">
        <f t="shared" si="304"/>
        <v/>
      </c>
      <c r="P380" t="str">
        <f t="shared" si="305"/>
        <v/>
      </c>
      <c r="Q380" t="str">
        <f t="shared" si="306"/>
        <v/>
      </c>
      <c r="R380" t="str">
        <f t="shared" si="307"/>
        <v/>
      </c>
      <c r="S380" t="str">
        <f t="shared" si="308"/>
        <v/>
      </c>
      <c r="T380" t="str">
        <f t="shared" si="309"/>
        <v/>
      </c>
      <c r="U380" t="str">
        <f t="shared" si="310"/>
        <v/>
      </c>
      <c r="V380" t="str">
        <f t="shared" si="311"/>
        <v/>
      </c>
      <c r="W380" t="str">
        <f t="shared" si="312"/>
        <v/>
      </c>
      <c r="X380" t="str">
        <f t="shared" si="313"/>
        <v/>
      </c>
      <c r="Y380" t="str">
        <f t="shared" si="314"/>
        <v/>
      </c>
      <c r="Z380" t="str">
        <f t="shared" si="315"/>
        <v/>
      </c>
      <c r="AA380" t="str">
        <f t="shared" si="316"/>
        <v>Számvitel I. (, web)</v>
      </c>
      <c r="AB380" t="str">
        <f t="shared" si="317"/>
        <v/>
      </c>
      <c r="AC380" t="str">
        <f t="shared" si="318"/>
        <v/>
      </c>
      <c r="AD380" t="str">
        <f t="shared" si="319"/>
        <v/>
      </c>
      <c r="AE380" t="str">
        <f t="shared" si="320"/>
        <v/>
      </c>
      <c r="AF380" t="str">
        <f t="shared" si="321"/>
        <v/>
      </c>
      <c r="AG380" t="str">
        <f t="shared" si="322"/>
        <v/>
      </c>
      <c r="AH380" t="str">
        <f t="shared" si="323"/>
        <v>9263</v>
      </c>
      <c r="AI380" t="str">
        <f t="shared" si="324"/>
        <v>9263</v>
      </c>
      <c r="AJ380" t="str">
        <f t="shared" si="325"/>
        <v/>
      </c>
      <c r="AK380" t="str">
        <f t="shared" si="326"/>
        <v/>
      </c>
      <c r="AL380" t="str">
        <f t="shared" si="327"/>
        <v/>
      </c>
      <c r="AM380" t="str">
        <f t="shared" si="328"/>
        <v/>
      </c>
      <c r="AN380" t="str">
        <f t="shared" si="329"/>
        <v/>
      </c>
      <c r="AO380" t="str">
        <f t="shared" si="330"/>
        <v/>
      </c>
      <c r="AP380" t="str">
        <f t="shared" si="331"/>
        <v/>
      </c>
      <c r="AQ380" t="str">
        <f t="shared" si="332"/>
        <v/>
      </c>
      <c r="AR380" t="str">
        <f t="shared" si="333"/>
        <v/>
      </c>
      <c r="AS380" t="str">
        <f t="shared" si="334"/>
        <v/>
      </c>
      <c r="AT380" t="str">
        <f t="shared" si="335"/>
        <v/>
      </c>
      <c r="AU380" t="str">
        <f t="shared" si="336"/>
        <v/>
      </c>
      <c r="AV380" t="str">
        <f t="shared" si="337"/>
        <v/>
      </c>
      <c r="AW380" t="str">
        <f t="shared" si="338"/>
        <v/>
      </c>
      <c r="AX380" t="str">
        <f t="shared" si="339"/>
        <v/>
      </c>
      <c r="AY380" t="str">
        <f t="shared" si="340"/>
        <v/>
      </c>
      <c r="AZ380" t="str">
        <f t="shared" si="341"/>
        <v/>
      </c>
      <c r="BA380" t="str">
        <f t="shared" si="342"/>
        <v/>
      </c>
      <c r="BB380" t="str">
        <f t="shared" si="343"/>
        <v/>
      </c>
      <c r="BC380" t="str">
        <f t="shared" si="344"/>
        <v/>
      </c>
      <c r="BD380" t="str">
        <f t="shared" si="345"/>
        <v/>
      </c>
      <c r="BE380" t="str">
        <f t="shared" si="346"/>
        <v>Számvitel I. (216, web)</v>
      </c>
      <c r="BF380" s="2">
        <v>926</v>
      </c>
      <c r="BG380" s="2">
        <v>3</v>
      </c>
      <c r="BH380" s="18">
        <f>VLOOKUP(BF380,segéd!$F$9:$G$41,2,FALSE)</f>
        <v>46291</v>
      </c>
      <c r="BI380" s="2" t="str">
        <f>VLOOKUP(BG380,segéd!$F$1:$G$7,2,FALSE)</f>
        <v>11.30-13.00</v>
      </c>
      <c r="BJ380" t="s">
        <v>92</v>
      </c>
      <c r="BK380" s="20" t="s">
        <v>220</v>
      </c>
      <c r="BL380" t="s">
        <v>191</v>
      </c>
      <c r="BM380" s="2"/>
      <c r="BN380" s="2">
        <v>216</v>
      </c>
      <c r="BO380" s="2" t="s">
        <v>117</v>
      </c>
      <c r="BP380" s="33" t="s">
        <v>652</v>
      </c>
      <c r="BQ380" s="2">
        <f t="shared" si="347"/>
        <v>35</v>
      </c>
      <c r="BR380" s="2" t="str">
        <f>IF(BM380="","",IFERROR(VLOOKUP(BJ380,segéd!T:U,2,FALSE),"x"))</f>
        <v/>
      </c>
      <c r="BS380" s="2">
        <f>IF(BN380="","",IFERROR(VLOOKUP(BJ380,segéd!O:P,2,FALSE),"x"))</f>
        <v>35</v>
      </c>
      <c r="BT380" s="2"/>
      <c r="BU380" s="2"/>
      <c r="BV380" s="2"/>
      <c r="BX380" s="2"/>
      <c r="CQ380" s="2"/>
      <c r="CR380" s="2"/>
      <c r="CT380" s="2">
        <v>31</v>
      </c>
      <c r="CU380" s="2">
        <v>25</v>
      </c>
    </row>
    <row r="381" spans="1:120" ht="15" customHeight="1" x14ac:dyDescent="0.3">
      <c r="A381" t="str">
        <f t="shared" si="290"/>
        <v>2019263</v>
      </c>
      <c r="B381" t="str">
        <f t="shared" si="291"/>
        <v>Számvitel I. - Péter Sára (web) 44</v>
      </c>
      <c r="C381" t="str">
        <f t="shared" si="292"/>
        <v>9263</v>
      </c>
      <c r="D381" t="str">
        <f t="shared" si="293"/>
        <v xml:space="preserve">Számvitel I. - Péter Sára (web) </v>
      </c>
      <c r="E381" t="str">
        <f t="shared" si="294"/>
        <v>Péter Sára9263</v>
      </c>
      <c r="F381" t="str">
        <f t="shared" si="295"/>
        <v>Számvitel I. (Bp. 201, web)</v>
      </c>
      <c r="G381" t="str">
        <f t="shared" si="296"/>
        <v/>
      </c>
      <c r="H381" t="str">
        <f t="shared" si="297"/>
        <v/>
      </c>
      <c r="I381" t="str">
        <f t="shared" si="298"/>
        <v/>
      </c>
      <c r="J381" t="str">
        <f t="shared" si="299"/>
        <v/>
      </c>
      <c r="K381" t="str">
        <f t="shared" si="300"/>
        <v/>
      </c>
      <c r="L381" t="str">
        <f t="shared" si="301"/>
        <v/>
      </c>
      <c r="M381" t="str">
        <f t="shared" si="302"/>
        <v>9263</v>
      </c>
      <c r="N381" t="str">
        <f t="shared" si="303"/>
        <v>9263</v>
      </c>
      <c r="O381" t="str">
        <f t="shared" si="304"/>
        <v>9263</v>
      </c>
      <c r="P381" t="str">
        <f t="shared" si="305"/>
        <v/>
      </c>
      <c r="Q381" t="str">
        <f t="shared" si="306"/>
        <v/>
      </c>
      <c r="R381" t="str">
        <f t="shared" si="307"/>
        <v/>
      </c>
      <c r="S381" t="str">
        <f t="shared" si="308"/>
        <v/>
      </c>
      <c r="T381" t="str">
        <f t="shared" si="309"/>
        <v/>
      </c>
      <c r="U381" t="str">
        <f t="shared" si="310"/>
        <v/>
      </c>
      <c r="V381" t="str">
        <f t="shared" si="311"/>
        <v/>
      </c>
      <c r="W381" t="str">
        <f t="shared" si="312"/>
        <v/>
      </c>
      <c r="X381" t="str">
        <f t="shared" si="313"/>
        <v/>
      </c>
      <c r="Y381" t="str">
        <f t="shared" si="314"/>
        <v/>
      </c>
      <c r="Z381" t="str">
        <f t="shared" si="315"/>
        <v/>
      </c>
      <c r="AA381" t="str">
        <f t="shared" si="316"/>
        <v>Számvitel I. (201, web)</v>
      </c>
      <c r="AB381" t="str">
        <f t="shared" si="317"/>
        <v/>
      </c>
      <c r="AC381" t="str">
        <f t="shared" si="318"/>
        <v/>
      </c>
      <c r="AD381" t="str">
        <f t="shared" si="319"/>
        <v/>
      </c>
      <c r="AE381" t="str">
        <f t="shared" si="320"/>
        <v/>
      </c>
      <c r="AF381" t="str">
        <f t="shared" si="321"/>
        <v/>
      </c>
      <c r="AG381" t="str">
        <f t="shared" si="322"/>
        <v/>
      </c>
      <c r="AH381" t="str">
        <f t="shared" si="323"/>
        <v/>
      </c>
      <c r="AI381" t="str">
        <f t="shared" si="324"/>
        <v/>
      </c>
      <c r="AJ381" t="str">
        <f t="shared" si="325"/>
        <v/>
      </c>
      <c r="AK381" t="str">
        <f t="shared" si="326"/>
        <v/>
      </c>
      <c r="AL381" t="str">
        <f t="shared" si="327"/>
        <v/>
      </c>
      <c r="AM381" t="str">
        <f t="shared" si="328"/>
        <v/>
      </c>
      <c r="AN381" t="str">
        <f t="shared" si="329"/>
        <v/>
      </c>
      <c r="AO381" t="str">
        <f t="shared" si="330"/>
        <v/>
      </c>
      <c r="AP381" t="str">
        <f t="shared" si="331"/>
        <v/>
      </c>
      <c r="AQ381" t="str">
        <f t="shared" si="332"/>
        <v/>
      </c>
      <c r="AR381" t="str">
        <f t="shared" si="333"/>
        <v/>
      </c>
      <c r="AS381" t="str">
        <f t="shared" si="334"/>
        <v/>
      </c>
      <c r="AT381" t="str">
        <f t="shared" si="335"/>
        <v/>
      </c>
      <c r="AU381" t="str">
        <f t="shared" si="336"/>
        <v/>
      </c>
      <c r="AV381" t="str">
        <f t="shared" si="337"/>
        <v/>
      </c>
      <c r="AW381" t="str">
        <f t="shared" si="338"/>
        <v/>
      </c>
      <c r="AX381" t="str">
        <f t="shared" si="339"/>
        <v/>
      </c>
      <c r="AY381" t="str">
        <f t="shared" si="340"/>
        <v/>
      </c>
      <c r="AZ381" t="str">
        <f t="shared" si="341"/>
        <v/>
      </c>
      <c r="BA381" t="str">
        <f t="shared" si="342"/>
        <v/>
      </c>
      <c r="BB381" t="str">
        <f t="shared" si="343"/>
        <v/>
      </c>
      <c r="BC381" t="str">
        <f t="shared" si="344"/>
        <v/>
      </c>
      <c r="BD381" t="str">
        <f t="shared" si="345"/>
        <v/>
      </c>
      <c r="BE381" t="str">
        <f t="shared" si="346"/>
        <v>Számvitel I. (, web)</v>
      </c>
      <c r="BF381" s="2">
        <v>926</v>
      </c>
      <c r="BG381" s="2">
        <v>3</v>
      </c>
      <c r="BH381" s="18">
        <f>VLOOKUP(BF381,segéd!$F$9:$G$41,2,FALSE)</f>
        <v>46291</v>
      </c>
      <c r="BI381" s="2" t="str">
        <f>VLOOKUP(BG381,segéd!$F$1:$G$7,2,FALSE)</f>
        <v>11.30-13.00</v>
      </c>
      <c r="BJ381" t="s">
        <v>92</v>
      </c>
      <c r="BK381" s="20" t="s">
        <v>305</v>
      </c>
      <c r="BL381" t="s">
        <v>194</v>
      </c>
      <c r="BM381" s="2">
        <v>201</v>
      </c>
      <c r="BO381" s="2" t="s">
        <v>117</v>
      </c>
      <c r="BP381" s="33" t="s">
        <v>732</v>
      </c>
      <c r="BQ381" s="2">
        <f t="shared" si="347"/>
        <v>44</v>
      </c>
      <c r="BR381" s="2">
        <f>IF(BM381="","",IFERROR(VLOOKUP(BJ381,segéd!T:U,2,FALSE),"x"))</f>
        <v>44</v>
      </c>
      <c r="BS381" s="2" t="str">
        <f>IF(BN381="","",IFERROR(VLOOKUP(BJ381,segéd!O:P,2,FALSE),"x"))</f>
        <v/>
      </c>
      <c r="BT381" s="2"/>
      <c r="BU381" s="2"/>
      <c r="BV381" s="2"/>
      <c r="BX381" s="2"/>
      <c r="BZ381" s="2">
        <v>15</v>
      </c>
      <c r="CA381" s="2">
        <v>37</v>
      </c>
      <c r="CB381" s="2">
        <v>8</v>
      </c>
      <c r="CQ381" s="2"/>
      <c r="CR381" s="2"/>
    </row>
    <row r="382" spans="1:120" ht="15" customHeight="1" x14ac:dyDescent="0.3">
      <c r="A382" t="str">
        <f t="shared" si="290"/>
        <v>2069263</v>
      </c>
      <c r="B382" t="str">
        <f t="shared" si="291"/>
        <v>Turizmus menedzsment - Wirth Gábor (web) 5</v>
      </c>
      <c r="C382" t="str">
        <f t="shared" si="292"/>
        <v>9263</v>
      </c>
      <c r="D382" t="str">
        <f t="shared" si="293"/>
        <v xml:space="preserve">Turizmus menedzsment - Wirth Gábor (web) </v>
      </c>
      <c r="E382" t="str">
        <f t="shared" si="294"/>
        <v>Wirth Gábor9263</v>
      </c>
      <c r="F382" t="str">
        <f t="shared" si="295"/>
        <v>Turizmus menedzsment (Bp. 206, web)</v>
      </c>
      <c r="G382" t="str">
        <f t="shared" si="296"/>
        <v/>
      </c>
      <c r="H382" t="str">
        <f t="shared" si="297"/>
        <v/>
      </c>
      <c r="I382" t="str">
        <f t="shared" si="298"/>
        <v/>
      </c>
      <c r="J382" t="str">
        <f t="shared" si="299"/>
        <v/>
      </c>
      <c r="K382" t="str">
        <f t="shared" si="300"/>
        <v/>
      </c>
      <c r="L382" t="str">
        <f t="shared" si="301"/>
        <v/>
      </c>
      <c r="M382" t="str">
        <f t="shared" si="302"/>
        <v/>
      </c>
      <c r="N382" t="str">
        <f t="shared" si="303"/>
        <v/>
      </c>
      <c r="O382" t="str">
        <f t="shared" si="304"/>
        <v/>
      </c>
      <c r="P382" t="str">
        <f t="shared" si="305"/>
        <v/>
      </c>
      <c r="Q382" t="str">
        <f t="shared" si="306"/>
        <v/>
      </c>
      <c r="R382" t="str">
        <f t="shared" si="307"/>
        <v/>
      </c>
      <c r="S382" t="str">
        <f t="shared" si="308"/>
        <v/>
      </c>
      <c r="T382" t="str">
        <f t="shared" si="309"/>
        <v/>
      </c>
      <c r="U382" t="str">
        <f t="shared" si="310"/>
        <v/>
      </c>
      <c r="V382" t="str">
        <f t="shared" si="311"/>
        <v/>
      </c>
      <c r="W382" t="str">
        <f t="shared" si="312"/>
        <v/>
      </c>
      <c r="X382" t="str">
        <f t="shared" si="313"/>
        <v/>
      </c>
      <c r="Y382" t="str">
        <f t="shared" si="314"/>
        <v/>
      </c>
      <c r="Z382" t="str">
        <f t="shared" si="315"/>
        <v>9263</v>
      </c>
      <c r="AA382" t="str">
        <f t="shared" si="316"/>
        <v>Turizmus menedzsment (206, web)</v>
      </c>
      <c r="AB382" t="str">
        <f t="shared" si="317"/>
        <v/>
      </c>
      <c r="AC382" t="str">
        <f t="shared" si="318"/>
        <v/>
      </c>
      <c r="AD382" t="str">
        <f t="shared" si="319"/>
        <v/>
      </c>
      <c r="AE382" t="str">
        <f t="shared" si="320"/>
        <v/>
      </c>
      <c r="AF382" t="str">
        <f t="shared" si="321"/>
        <v/>
      </c>
      <c r="AG382" t="str">
        <f t="shared" si="322"/>
        <v/>
      </c>
      <c r="AH382" t="str">
        <f t="shared" si="323"/>
        <v/>
      </c>
      <c r="AI382" t="str">
        <f t="shared" si="324"/>
        <v/>
      </c>
      <c r="AJ382" t="str">
        <f t="shared" si="325"/>
        <v/>
      </c>
      <c r="AK382" t="str">
        <f t="shared" si="326"/>
        <v/>
      </c>
      <c r="AL382" t="str">
        <f t="shared" si="327"/>
        <v/>
      </c>
      <c r="AM382" t="str">
        <f t="shared" si="328"/>
        <v/>
      </c>
      <c r="AN382" t="str">
        <f t="shared" si="329"/>
        <v/>
      </c>
      <c r="AO382" t="str">
        <f t="shared" si="330"/>
        <v/>
      </c>
      <c r="AP382" t="str">
        <f t="shared" si="331"/>
        <v/>
      </c>
      <c r="AQ382" t="str">
        <f t="shared" si="332"/>
        <v/>
      </c>
      <c r="AR382" t="str">
        <f t="shared" si="333"/>
        <v/>
      </c>
      <c r="AS382" t="str">
        <f t="shared" si="334"/>
        <v/>
      </c>
      <c r="AT382" t="str">
        <f t="shared" si="335"/>
        <v/>
      </c>
      <c r="AU382" t="str">
        <f t="shared" si="336"/>
        <v/>
      </c>
      <c r="AV382" t="str">
        <f t="shared" si="337"/>
        <v/>
      </c>
      <c r="AW382" t="str">
        <f t="shared" si="338"/>
        <v/>
      </c>
      <c r="AX382" t="str">
        <f t="shared" si="339"/>
        <v/>
      </c>
      <c r="AY382" t="str">
        <f t="shared" si="340"/>
        <v/>
      </c>
      <c r="AZ382" t="str">
        <f t="shared" si="341"/>
        <v/>
      </c>
      <c r="BA382" t="str">
        <f t="shared" si="342"/>
        <v/>
      </c>
      <c r="BB382" t="str">
        <f t="shared" si="343"/>
        <v/>
      </c>
      <c r="BC382" t="str">
        <f t="shared" si="344"/>
        <v/>
      </c>
      <c r="BD382" t="str">
        <f t="shared" si="345"/>
        <v/>
      </c>
      <c r="BE382" t="str">
        <f t="shared" si="346"/>
        <v>Turizmus menedzsment (, web)</v>
      </c>
      <c r="BF382" s="2">
        <v>926</v>
      </c>
      <c r="BG382" s="2">
        <v>3</v>
      </c>
      <c r="BH382" s="18">
        <f>VLOOKUP(BF382,segéd!$F$9:$G$41,2,FALSE)</f>
        <v>46291</v>
      </c>
      <c r="BI382" s="2" t="str">
        <f>VLOOKUP(BG382,segéd!$F$1:$G$7,2,FALSE)</f>
        <v>11.30-13.00</v>
      </c>
      <c r="BJ382" t="s">
        <v>518</v>
      </c>
      <c r="BK382" s="20" t="s">
        <v>143</v>
      </c>
      <c r="BL382" t="s">
        <v>194</v>
      </c>
      <c r="BM382" s="2">
        <v>206</v>
      </c>
      <c r="BO382" s="2" t="s">
        <v>117</v>
      </c>
      <c r="BP382" s="33" t="s">
        <v>684</v>
      </c>
      <c r="BQ382" s="2">
        <f t="shared" si="347"/>
        <v>5</v>
      </c>
      <c r="BR382" s="2">
        <f>IF(BM382="","",IFERROR(VLOOKUP(BJ382,segéd!T:U,2,FALSE),"x"))</f>
        <v>5</v>
      </c>
      <c r="BS382" s="2" t="str">
        <f>IF(BN382="","",IFERROR(VLOOKUP(BJ382,segéd!O:P,2,FALSE),"x"))</f>
        <v/>
      </c>
      <c r="BU382" s="2"/>
      <c r="BV382" s="2"/>
      <c r="BX382" s="2"/>
      <c r="CM382" s="2">
        <v>6</v>
      </c>
    </row>
    <row r="383" spans="1:120" ht="15" customHeight="1" x14ac:dyDescent="0.3">
      <c r="A383" t="str">
        <f t="shared" si="290"/>
        <v>9264</v>
      </c>
      <c r="B383" t="str">
        <f t="shared" si="291"/>
        <v xml:space="preserve">Analóg és digitális elekt. - Böcz Gábor (web) </v>
      </c>
      <c r="C383" t="str">
        <f t="shared" si="292"/>
        <v>6019264</v>
      </c>
      <c r="D383" t="str">
        <f t="shared" si="293"/>
        <v>Analóg és digitális elekt. - Böcz Gábor (web) 103</v>
      </c>
      <c r="E383" t="str">
        <f t="shared" si="294"/>
        <v>Böcz Gábor9264</v>
      </c>
      <c r="F383" t="str">
        <f t="shared" si="295"/>
        <v>Analóg és digitális elekt. (Tb. 601, web)</v>
      </c>
      <c r="G383" t="str">
        <f t="shared" si="296"/>
        <v/>
      </c>
      <c r="H383" t="str">
        <f t="shared" si="297"/>
        <v/>
      </c>
      <c r="I383" t="str">
        <f t="shared" si="298"/>
        <v/>
      </c>
      <c r="J383" t="str">
        <f t="shared" si="299"/>
        <v/>
      </c>
      <c r="K383" t="str">
        <f t="shared" si="300"/>
        <v/>
      </c>
      <c r="L383" t="str">
        <f t="shared" si="301"/>
        <v/>
      </c>
      <c r="M383" t="str">
        <f t="shared" si="302"/>
        <v/>
      </c>
      <c r="N383" t="str">
        <f t="shared" si="303"/>
        <v/>
      </c>
      <c r="O383" t="str">
        <f t="shared" si="304"/>
        <v/>
      </c>
      <c r="P383" t="str">
        <f t="shared" si="305"/>
        <v/>
      </c>
      <c r="Q383" t="str">
        <f t="shared" si="306"/>
        <v/>
      </c>
      <c r="R383" t="str">
        <f t="shared" si="307"/>
        <v/>
      </c>
      <c r="S383" t="str">
        <f t="shared" si="308"/>
        <v/>
      </c>
      <c r="T383" t="str">
        <f t="shared" si="309"/>
        <v/>
      </c>
      <c r="U383" t="str">
        <f t="shared" si="310"/>
        <v/>
      </c>
      <c r="V383" t="str">
        <f t="shared" si="311"/>
        <v/>
      </c>
      <c r="W383" t="str">
        <f t="shared" si="312"/>
        <v/>
      </c>
      <c r="X383" t="str">
        <f t="shared" si="313"/>
        <v/>
      </c>
      <c r="Y383" t="str">
        <f t="shared" si="314"/>
        <v/>
      </c>
      <c r="Z383" t="str">
        <f t="shared" si="315"/>
        <v/>
      </c>
      <c r="AA383" t="str">
        <f t="shared" si="316"/>
        <v>Analóg és digitális elekt. (, web)</v>
      </c>
      <c r="AB383" t="str">
        <f t="shared" si="317"/>
        <v/>
      </c>
      <c r="AC383" t="str">
        <f t="shared" si="318"/>
        <v/>
      </c>
      <c r="AD383" t="str">
        <f t="shared" si="319"/>
        <v/>
      </c>
      <c r="AE383" t="str">
        <f t="shared" si="320"/>
        <v/>
      </c>
      <c r="AF383" t="str">
        <f t="shared" si="321"/>
        <v/>
      </c>
      <c r="AG383" t="str">
        <f t="shared" si="322"/>
        <v/>
      </c>
      <c r="AH383" t="str">
        <f t="shared" si="323"/>
        <v/>
      </c>
      <c r="AI383" t="str">
        <f t="shared" si="324"/>
        <v/>
      </c>
      <c r="AJ383" t="str">
        <f t="shared" si="325"/>
        <v/>
      </c>
      <c r="AK383" t="str">
        <f t="shared" si="326"/>
        <v/>
      </c>
      <c r="AL383" t="str">
        <f t="shared" si="327"/>
        <v>9264</v>
      </c>
      <c r="AM383" t="str">
        <f t="shared" si="328"/>
        <v/>
      </c>
      <c r="AN383" t="str">
        <f t="shared" si="329"/>
        <v/>
      </c>
      <c r="AO383" t="str">
        <f t="shared" si="330"/>
        <v/>
      </c>
      <c r="AP383" t="str">
        <f t="shared" si="331"/>
        <v/>
      </c>
      <c r="AQ383" t="str">
        <f t="shared" si="332"/>
        <v/>
      </c>
      <c r="AR383" t="str">
        <f t="shared" si="333"/>
        <v/>
      </c>
      <c r="AS383" t="str">
        <f t="shared" si="334"/>
        <v/>
      </c>
      <c r="AT383" t="str">
        <f t="shared" si="335"/>
        <v>9264</v>
      </c>
      <c r="AU383" t="str">
        <f t="shared" si="336"/>
        <v>9264</v>
      </c>
      <c r="AV383" t="str">
        <f t="shared" si="337"/>
        <v>9264</v>
      </c>
      <c r="AW383" t="str">
        <f t="shared" si="338"/>
        <v/>
      </c>
      <c r="AX383" t="str">
        <f t="shared" si="339"/>
        <v/>
      </c>
      <c r="AY383" t="str">
        <f t="shared" si="340"/>
        <v/>
      </c>
      <c r="AZ383" t="str">
        <f t="shared" si="341"/>
        <v/>
      </c>
      <c r="BA383" t="str">
        <f t="shared" si="342"/>
        <v/>
      </c>
      <c r="BB383" t="str">
        <f t="shared" si="343"/>
        <v/>
      </c>
      <c r="BC383" t="str">
        <f t="shared" si="344"/>
        <v/>
      </c>
      <c r="BD383" t="str">
        <f t="shared" si="345"/>
        <v/>
      </c>
      <c r="BE383" t="str">
        <f t="shared" si="346"/>
        <v>Analóg és digitális elekt. (601, web)</v>
      </c>
      <c r="BF383" s="2">
        <v>926</v>
      </c>
      <c r="BG383" s="2">
        <v>4</v>
      </c>
      <c r="BH383" s="18">
        <f>VLOOKUP(BF383,segéd!$F$9:$G$41,2,FALSE)</f>
        <v>46291</v>
      </c>
      <c r="BI383" s="2" t="str">
        <f>VLOOKUP(BG383,segéd!$F$1:$G$7,2,FALSE)</f>
        <v>13.30-15.00</v>
      </c>
      <c r="BJ383" t="s">
        <v>109</v>
      </c>
      <c r="BK383" s="20" t="s">
        <v>540</v>
      </c>
      <c r="BL383" t="s">
        <v>191</v>
      </c>
      <c r="BM383" s="2"/>
      <c r="BN383" s="2">
        <v>601</v>
      </c>
      <c r="BO383" s="2" t="s">
        <v>117</v>
      </c>
      <c r="BP383" s="33" t="s">
        <v>586</v>
      </c>
      <c r="BQ383" s="2">
        <f t="shared" si="347"/>
        <v>103</v>
      </c>
      <c r="BR383" s="2" t="str">
        <f>IF(BM383="","",IFERROR(VLOOKUP(BJ383,segéd!T:U,2,FALSE),"x"))</f>
        <v/>
      </c>
      <c r="BS383" s="2">
        <f>IF(BN383="","",IFERROR(VLOOKUP(BJ383,segéd!O:P,2,FALSE),"x"))</f>
        <v>103</v>
      </c>
      <c r="BU383" s="2"/>
      <c r="BV383" s="2"/>
      <c r="BX383" s="2"/>
      <c r="CX383" s="2">
        <v>56</v>
      </c>
      <c r="DF383" s="2">
        <v>27</v>
      </c>
      <c r="DG383" s="2">
        <v>8</v>
      </c>
      <c r="DH383" s="2">
        <v>13</v>
      </c>
    </row>
    <row r="384" spans="1:120" ht="15" customHeight="1" x14ac:dyDescent="0.3">
      <c r="A384" t="str">
        <f t="shared" si="290"/>
        <v>9264</v>
      </c>
      <c r="B384" t="str">
        <f t="shared" si="291"/>
        <v xml:space="preserve">Angol gazdasági szaknyelv I. - Krupánszkyné Léhárt Marianna </v>
      </c>
      <c r="C384" t="str">
        <f t="shared" si="292"/>
        <v>2139264</v>
      </c>
      <c r="D384" t="str">
        <f t="shared" si="293"/>
        <v>Angol gazdasági szaknyelv I. - Krupánszkyné Léhárt Marianna 0</v>
      </c>
      <c r="E384" t="str">
        <f t="shared" si="294"/>
        <v>Krupánszkyné Léhárt Marianna9264</v>
      </c>
      <c r="F384" t="str">
        <f t="shared" si="295"/>
        <v>Angol gazdasági szaknyelv I. (Tb. 213)</v>
      </c>
      <c r="G384" t="str">
        <f t="shared" si="296"/>
        <v/>
      </c>
      <c r="H384" t="str">
        <f t="shared" si="297"/>
        <v/>
      </c>
      <c r="I384" t="str">
        <f t="shared" si="298"/>
        <v/>
      </c>
      <c r="J384" t="str">
        <f t="shared" si="299"/>
        <v/>
      </c>
      <c r="K384" t="str">
        <f t="shared" si="300"/>
        <v/>
      </c>
      <c r="L384" t="str">
        <f t="shared" si="301"/>
        <v/>
      </c>
      <c r="M384" t="str">
        <f t="shared" si="302"/>
        <v/>
      </c>
      <c r="N384" t="str">
        <f t="shared" si="303"/>
        <v/>
      </c>
      <c r="O384" t="str">
        <f t="shared" si="304"/>
        <v/>
      </c>
      <c r="P384" t="str">
        <f t="shared" si="305"/>
        <v/>
      </c>
      <c r="Q384" t="str">
        <f t="shared" si="306"/>
        <v/>
      </c>
      <c r="R384" t="str">
        <f t="shared" si="307"/>
        <v/>
      </c>
      <c r="S384" t="str">
        <f t="shared" si="308"/>
        <v/>
      </c>
      <c r="T384" t="str">
        <f t="shared" si="309"/>
        <v/>
      </c>
      <c r="U384" t="str">
        <f t="shared" si="310"/>
        <v/>
      </c>
      <c r="V384" t="str">
        <f t="shared" si="311"/>
        <v/>
      </c>
      <c r="W384" t="str">
        <f t="shared" si="312"/>
        <v/>
      </c>
      <c r="X384" t="str">
        <f t="shared" si="313"/>
        <v/>
      </c>
      <c r="Y384" t="str">
        <f t="shared" si="314"/>
        <v/>
      </c>
      <c r="Z384" t="str">
        <f t="shared" si="315"/>
        <v/>
      </c>
      <c r="AA384" t="str">
        <f t="shared" si="316"/>
        <v>Angol gazdasági szaknyelv I. ()</v>
      </c>
      <c r="AB384" t="str">
        <f t="shared" si="317"/>
        <v>9264</v>
      </c>
      <c r="AC384" t="str">
        <f t="shared" si="318"/>
        <v/>
      </c>
      <c r="AD384" t="str">
        <f t="shared" si="319"/>
        <v/>
      </c>
      <c r="AE384" t="str">
        <f t="shared" si="320"/>
        <v/>
      </c>
      <c r="AF384" t="str">
        <f t="shared" si="321"/>
        <v/>
      </c>
      <c r="AG384" t="str">
        <f t="shared" si="322"/>
        <v/>
      </c>
      <c r="AH384" t="str">
        <f t="shared" si="323"/>
        <v/>
      </c>
      <c r="AI384" t="str">
        <f t="shared" si="324"/>
        <v/>
      </c>
      <c r="AJ384" t="str">
        <f t="shared" si="325"/>
        <v/>
      </c>
      <c r="AK384" t="str">
        <f t="shared" si="326"/>
        <v/>
      </c>
      <c r="AL384" t="str">
        <f t="shared" si="327"/>
        <v/>
      </c>
      <c r="AM384" t="str">
        <f t="shared" si="328"/>
        <v/>
      </c>
      <c r="AN384" t="str">
        <f t="shared" si="329"/>
        <v/>
      </c>
      <c r="AO384" t="str">
        <f t="shared" si="330"/>
        <v/>
      </c>
      <c r="AP384" t="str">
        <f t="shared" si="331"/>
        <v/>
      </c>
      <c r="AQ384" t="str">
        <f t="shared" si="332"/>
        <v/>
      </c>
      <c r="AR384" t="str">
        <f t="shared" si="333"/>
        <v/>
      </c>
      <c r="AS384" t="str">
        <f t="shared" si="334"/>
        <v/>
      </c>
      <c r="AT384" t="str">
        <f t="shared" si="335"/>
        <v/>
      </c>
      <c r="AU384" t="str">
        <f t="shared" si="336"/>
        <v/>
      </c>
      <c r="AV384" t="str">
        <f t="shared" si="337"/>
        <v/>
      </c>
      <c r="AW384" t="str">
        <f t="shared" si="338"/>
        <v/>
      </c>
      <c r="AX384" t="str">
        <f t="shared" si="339"/>
        <v/>
      </c>
      <c r="AY384" t="str">
        <f t="shared" si="340"/>
        <v/>
      </c>
      <c r="AZ384" t="str">
        <f t="shared" si="341"/>
        <v/>
      </c>
      <c r="BA384" t="str">
        <f t="shared" si="342"/>
        <v/>
      </c>
      <c r="BB384" t="str">
        <f t="shared" si="343"/>
        <v/>
      </c>
      <c r="BC384" t="str">
        <f t="shared" si="344"/>
        <v/>
      </c>
      <c r="BD384" t="str">
        <f t="shared" si="345"/>
        <v/>
      </c>
      <c r="BE384" t="str">
        <f t="shared" si="346"/>
        <v>Angol gazdasági szaknyelv I. (213)</v>
      </c>
      <c r="BF384" s="2">
        <v>926</v>
      </c>
      <c r="BG384" s="2">
        <v>4</v>
      </c>
      <c r="BH384" s="18">
        <f>VLOOKUP(BF384,segéd!$F$9:$G$41,2,FALSE)</f>
        <v>46291</v>
      </c>
      <c r="BI384" s="2" t="str">
        <f>VLOOKUP(BG384,segéd!$F$1:$G$7,2,FALSE)</f>
        <v>13.30-15.00</v>
      </c>
      <c r="BJ384" t="s">
        <v>789</v>
      </c>
      <c r="BK384" s="20" t="s">
        <v>321</v>
      </c>
      <c r="BL384" t="s">
        <v>191</v>
      </c>
      <c r="BM384" s="2"/>
      <c r="BN384" s="2">
        <v>213</v>
      </c>
      <c r="BO384" s="2"/>
      <c r="BP384" s="33"/>
      <c r="BQ384" s="2">
        <f t="shared" si="347"/>
        <v>0</v>
      </c>
      <c r="BR384" s="2" t="str">
        <f>IF(BM384="","",IFERROR(VLOOKUP(BJ384,segéd!T:U,2,FALSE),"x"))</f>
        <v/>
      </c>
      <c r="BS384" s="2">
        <f>IF(BN384="","",IFERROR(VLOOKUP(BJ384,segéd!O:P,2,FALSE),"x"))</f>
        <v>0</v>
      </c>
      <c r="BT384" s="2"/>
      <c r="BU384" s="2"/>
      <c r="BV384" s="2"/>
      <c r="BX384" s="2"/>
      <c r="CN384" s="2">
        <v>21</v>
      </c>
      <c r="CQ384" s="2"/>
      <c r="CR384" s="2"/>
    </row>
    <row r="385" spans="1:116" ht="15" customHeight="1" x14ac:dyDescent="0.3">
      <c r="A385" t="str">
        <f t="shared" si="290"/>
        <v>2089264</v>
      </c>
      <c r="B385" t="str">
        <f t="shared" si="291"/>
        <v>Angol gazdasági szaknyelv I., 2. csoport - Steiner Imre 19</v>
      </c>
      <c r="C385" t="str">
        <f t="shared" si="292"/>
        <v>9264</v>
      </c>
      <c r="D385" t="str">
        <f t="shared" si="293"/>
        <v xml:space="preserve">Angol gazdasági szaknyelv I., 2. csoport - Steiner Imre </v>
      </c>
      <c r="E385" t="str">
        <f t="shared" si="294"/>
        <v>Steiner Imre9264</v>
      </c>
      <c r="F385" t="str">
        <f t="shared" si="295"/>
        <v>Angol gazdasági szaknyelv I., 2. csoport (Bp. 208)</v>
      </c>
      <c r="G385" t="str">
        <f t="shared" si="296"/>
        <v>9264</v>
      </c>
      <c r="H385" t="str">
        <f t="shared" si="297"/>
        <v>9264</v>
      </c>
      <c r="I385" t="str">
        <f t="shared" si="298"/>
        <v/>
      </c>
      <c r="J385" t="str">
        <f t="shared" si="299"/>
        <v/>
      </c>
      <c r="K385" t="str">
        <f t="shared" si="300"/>
        <v/>
      </c>
      <c r="L385" t="str">
        <f t="shared" si="301"/>
        <v/>
      </c>
      <c r="M385" t="str">
        <f t="shared" si="302"/>
        <v/>
      </c>
      <c r="N385" t="str">
        <f t="shared" si="303"/>
        <v/>
      </c>
      <c r="O385" t="str">
        <f t="shared" si="304"/>
        <v/>
      </c>
      <c r="P385" t="str">
        <f t="shared" si="305"/>
        <v/>
      </c>
      <c r="Q385" t="str">
        <f t="shared" si="306"/>
        <v/>
      </c>
      <c r="R385" t="str">
        <f t="shared" si="307"/>
        <v/>
      </c>
      <c r="S385" t="str">
        <f t="shared" si="308"/>
        <v/>
      </c>
      <c r="T385" t="str">
        <f t="shared" si="309"/>
        <v/>
      </c>
      <c r="U385" t="str">
        <f t="shared" si="310"/>
        <v/>
      </c>
      <c r="V385" t="str">
        <f t="shared" si="311"/>
        <v/>
      </c>
      <c r="W385" t="str">
        <f t="shared" si="312"/>
        <v/>
      </c>
      <c r="X385" t="str">
        <f t="shared" si="313"/>
        <v/>
      </c>
      <c r="Y385" t="str">
        <f t="shared" si="314"/>
        <v/>
      </c>
      <c r="Z385" t="str">
        <f t="shared" si="315"/>
        <v/>
      </c>
      <c r="AA385" t="str">
        <f t="shared" si="316"/>
        <v>Angol gazdasági szaknyelv I., 2. csoport (208)</v>
      </c>
      <c r="AB385" t="str">
        <f t="shared" si="317"/>
        <v/>
      </c>
      <c r="AC385" t="str">
        <f t="shared" si="318"/>
        <v/>
      </c>
      <c r="AD385" t="str">
        <f t="shared" si="319"/>
        <v/>
      </c>
      <c r="AE385" t="str">
        <f t="shared" si="320"/>
        <v/>
      </c>
      <c r="AF385" t="str">
        <f t="shared" si="321"/>
        <v/>
      </c>
      <c r="AG385" t="str">
        <f t="shared" si="322"/>
        <v/>
      </c>
      <c r="AH385" t="str">
        <f t="shared" si="323"/>
        <v/>
      </c>
      <c r="AI385" t="str">
        <f t="shared" si="324"/>
        <v/>
      </c>
      <c r="AJ385" t="str">
        <f t="shared" si="325"/>
        <v/>
      </c>
      <c r="AK385" t="str">
        <f t="shared" si="326"/>
        <v/>
      </c>
      <c r="AL385" t="str">
        <f t="shared" si="327"/>
        <v/>
      </c>
      <c r="AM385" t="str">
        <f t="shared" si="328"/>
        <v/>
      </c>
      <c r="AN385" t="str">
        <f t="shared" si="329"/>
        <v/>
      </c>
      <c r="AO385" t="str">
        <f t="shared" si="330"/>
        <v/>
      </c>
      <c r="AP385" t="str">
        <f t="shared" si="331"/>
        <v/>
      </c>
      <c r="AQ385" t="str">
        <f t="shared" si="332"/>
        <v/>
      </c>
      <c r="AR385" t="str">
        <f t="shared" si="333"/>
        <v/>
      </c>
      <c r="AS385" t="str">
        <f t="shared" si="334"/>
        <v/>
      </c>
      <c r="AT385" t="str">
        <f t="shared" si="335"/>
        <v/>
      </c>
      <c r="AU385" t="str">
        <f t="shared" si="336"/>
        <v/>
      </c>
      <c r="AV385" t="str">
        <f t="shared" si="337"/>
        <v/>
      </c>
      <c r="AW385" t="str">
        <f t="shared" si="338"/>
        <v/>
      </c>
      <c r="AX385" t="str">
        <f t="shared" si="339"/>
        <v/>
      </c>
      <c r="AY385" t="str">
        <f t="shared" si="340"/>
        <v/>
      </c>
      <c r="AZ385" t="str">
        <f t="shared" si="341"/>
        <v/>
      </c>
      <c r="BA385" t="str">
        <f t="shared" si="342"/>
        <v/>
      </c>
      <c r="BB385" t="str">
        <f t="shared" si="343"/>
        <v/>
      </c>
      <c r="BC385" t="str">
        <f t="shared" si="344"/>
        <v/>
      </c>
      <c r="BD385" t="str">
        <f t="shared" si="345"/>
        <v/>
      </c>
      <c r="BE385" t="str">
        <f t="shared" si="346"/>
        <v>Angol gazdasági szaknyelv I., 2. csoport ()</v>
      </c>
      <c r="BF385" s="2">
        <v>926</v>
      </c>
      <c r="BG385" s="2">
        <v>4</v>
      </c>
      <c r="BH385" s="18">
        <f>VLOOKUP(BF385,segéd!$F$9:$G$41,2,FALSE)</f>
        <v>46291</v>
      </c>
      <c r="BI385" s="2" t="str">
        <f>VLOOKUP(BG385,segéd!$F$1:$G$7,2,FALSE)</f>
        <v>13.30-15.00</v>
      </c>
      <c r="BJ385" t="s">
        <v>270</v>
      </c>
      <c r="BK385" s="20" t="s">
        <v>549</v>
      </c>
      <c r="BL385" t="s">
        <v>194</v>
      </c>
      <c r="BM385" s="2">
        <v>208</v>
      </c>
      <c r="BO385" s="2"/>
      <c r="BP385" s="33"/>
      <c r="BQ385" s="2">
        <f t="shared" si="347"/>
        <v>19</v>
      </c>
      <c r="BR385" s="2">
        <f>IF(BM385="","",IFERROR(VLOOKUP(BJ385,segéd!T:U,2,FALSE),"x"))</f>
        <v>19</v>
      </c>
      <c r="BS385" s="2" t="str">
        <f>IF(BN385="","",IFERROR(VLOOKUP(BJ385,segéd!O:P,2,FALSE),"x"))</f>
        <v/>
      </c>
      <c r="BT385" s="2">
        <v>27</v>
      </c>
      <c r="BU385" s="2">
        <v>7</v>
      </c>
      <c r="BV385" s="2"/>
      <c r="BX385" s="2"/>
      <c r="CQ385" s="2"/>
      <c r="CR385" s="2"/>
    </row>
    <row r="386" spans="1:116" ht="15" customHeight="1" x14ac:dyDescent="0.3">
      <c r="A386" t="str">
        <f t="shared" si="290"/>
        <v>2029264</v>
      </c>
      <c r="B386" t="str">
        <f t="shared" si="291"/>
        <v>Beruházások elemzése - Kárpáti-Daróczi Judit (web) 13</v>
      </c>
      <c r="C386" t="str">
        <f t="shared" si="292"/>
        <v>9264</v>
      </c>
      <c r="D386" t="str">
        <f t="shared" si="293"/>
        <v xml:space="preserve">Beruházások elemzése - Kárpáti-Daróczi Judit (web) </v>
      </c>
      <c r="E386" t="str">
        <f t="shared" si="294"/>
        <v>Kárpáti-Daróczi Judit9264</v>
      </c>
      <c r="F386" t="str">
        <f t="shared" si="295"/>
        <v>Beruházások elemzése (Bp. 202, web)</v>
      </c>
      <c r="G386" t="str">
        <f t="shared" si="296"/>
        <v/>
      </c>
      <c r="H386" t="str">
        <f t="shared" si="297"/>
        <v/>
      </c>
      <c r="I386" t="str">
        <f t="shared" si="298"/>
        <v/>
      </c>
      <c r="J386" t="str">
        <f t="shared" si="299"/>
        <v/>
      </c>
      <c r="K386" t="str">
        <f t="shared" si="300"/>
        <v/>
      </c>
      <c r="L386" t="str">
        <f t="shared" si="301"/>
        <v>9264</v>
      </c>
      <c r="M386" t="str">
        <f t="shared" si="302"/>
        <v/>
      </c>
      <c r="N386" t="str">
        <f t="shared" si="303"/>
        <v/>
      </c>
      <c r="O386" t="str">
        <f t="shared" si="304"/>
        <v/>
      </c>
      <c r="P386" t="str">
        <f t="shared" si="305"/>
        <v/>
      </c>
      <c r="Q386" t="str">
        <f t="shared" si="306"/>
        <v/>
      </c>
      <c r="R386" t="str">
        <f t="shared" si="307"/>
        <v/>
      </c>
      <c r="S386" t="str">
        <f t="shared" si="308"/>
        <v/>
      </c>
      <c r="T386" t="str">
        <f t="shared" si="309"/>
        <v/>
      </c>
      <c r="U386" t="str">
        <f t="shared" si="310"/>
        <v/>
      </c>
      <c r="V386" t="str">
        <f t="shared" si="311"/>
        <v/>
      </c>
      <c r="W386" t="str">
        <f t="shared" si="312"/>
        <v/>
      </c>
      <c r="X386" t="str">
        <f t="shared" si="313"/>
        <v/>
      </c>
      <c r="Y386" t="str">
        <f t="shared" si="314"/>
        <v/>
      </c>
      <c r="Z386" t="str">
        <f t="shared" si="315"/>
        <v/>
      </c>
      <c r="AA386" t="str">
        <f t="shared" si="316"/>
        <v>Beruházások elemzése (202, web)</v>
      </c>
      <c r="AB386" t="str">
        <f t="shared" si="317"/>
        <v/>
      </c>
      <c r="AC386" t="str">
        <f t="shared" si="318"/>
        <v/>
      </c>
      <c r="AD386" t="str">
        <f t="shared" si="319"/>
        <v/>
      </c>
      <c r="AE386" t="str">
        <f t="shared" si="320"/>
        <v/>
      </c>
      <c r="AF386" t="str">
        <f t="shared" si="321"/>
        <v/>
      </c>
      <c r="AG386" t="str">
        <f t="shared" si="322"/>
        <v/>
      </c>
      <c r="AH386" t="str">
        <f t="shared" si="323"/>
        <v/>
      </c>
      <c r="AI386" t="str">
        <f t="shared" si="324"/>
        <v/>
      </c>
      <c r="AJ386" t="str">
        <f t="shared" si="325"/>
        <v/>
      </c>
      <c r="AK386" t="str">
        <f t="shared" si="326"/>
        <v/>
      </c>
      <c r="AL386" t="str">
        <f t="shared" si="327"/>
        <v/>
      </c>
      <c r="AM386" t="str">
        <f t="shared" si="328"/>
        <v/>
      </c>
      <c r="AN386" t="str">
        <f t="shared" si="329"/>
        <v/>
      </c>
      <c r="AO386" t="str">
        <f t="shared" si="330"/>
        <v/>
      </c>
      <c r="AP386" t="str">
        <f t="shared" si="331"/>
        <v/>
      </c>
      <c r="AQ386" t="str">
        <f t="shared" si="332"/>
        <v/>
      </c>
      <c r="AR386" t="str">
        <f t="shared" si="333"/>
        <v/>
      </c>
      <c r="AS386" t="str">
        <f t="shared" si="334"/>
        <v/>
      </c>
      <c r="AT386" t="str">
        <f t="shared" si="335"/>
        <v/>
      </c>
      <c r="AU386" t="str">
        <f t="shared" si="336"/>
        <v/>
      </c>
      <c r="AV386" t="str">
        <f t="shared" si="337"/>
        <v/>
      </c>
      <c r="AW386" t="str">
        <f t="shared" si="338"/>
        <v/>
      </c>
      <c r="AX386" t="str">
        <f t="shared" si="339"/>
        <v/>
      </c>
      <c r="AY386" t="str">
        <f t="shared" si="340"/>
        <v/>
      </c>
      <c r="AZ386" t="str">
        <f t="shared" si="341"/>
        <v/>
      </c>
      <c r="BA386" t="str">
        <f t="shared" si="342"/>
        <v/>
      </c>
      <c r="BB386" t="str">
        <f t="shared" si="343"/>
        <v/>
      </c>
      <c r="BC386" t="str">
        <f t="shared" si="344"/>
        <v/>
      </c>
      <c r="BD386" t="str">
        <f t="shared" si="345"/>
        <v/>
      </c>
      <c r="BE386" t="str">
        <f t="shared" si="346"/>
        <v>Beruházások elemzése (, web)</v>
      </c>
      <c r="BF386" s="2">
        <v>926</v>
      </c>
      <c r="BG386" s="2">
        <v>4</v>
      </c>
      <c r="BH386" s="18">
        <f>VLOOKUP(BF386,segéd!$F$9:$G$41,2,FALSE)</f>
        <v>46291</v>
      </c>
      <c r="BI386" s="2" t="str">
        <f>VLOOKUP(BG386,segéd!$F$1:$G$7,2,FALSE)</f>
        <v>13.30-15.00</v>
      </c>
      <c r="BJ386" t="s">
        <v>389</v>
      </c>
      <c r="BK386" s="20" t="s">
        <v>280</v>
      </c>
      <c r="BL386" t="s">
        <v>206</v>
      </c>
      <c r="BM386" s="2">
        <v>202</v>
      </c>
      <c r="BO386" s="2" t="s">
        <v>117</v>
      </c>
      <c r="BP386" s="33" t="s">
        <v>688</v>
      </c>
      <c r="BQ386" s="2">
        <f t="shared" si="347"/>
        <v>13</v>
      </c>
      <c r="BR386" s="2">
        <f>IF(BM386="","",IFERROR(VLOOKUP(BJ386,segéd!T:U,2,FALSE),"x"))</f>
        <v>13</v>
      </c>
      <c r="BS386" s="2" t="str">
        <f>IF(BN386="","",IFERROR(VLOOKUP(BJ386,segéd!O:P,2,FALSE),"x"))</f>
        <v/>
      </c>
      <c r="BT386" s="2"/>
      <c r="BU386" s="2"/>
      <c r="BV386" s="2"/>
      <c r="BX386" s="2"/>
      <c r="BY386" s="2">
        <v>13</v>
      </c>
      <c r="CQ386" s="2"/>
      <c r="CR386" s="2"/>
    </row>
    <row r="387" spans="1:116" ht="15" customHeight="1" x14ac:dyDescent="0.3">
      <c r="A387" t="str">
        <f t="shared" ref="A387:A450" si="348">CONCATENATE(BM387,BF387,BG387)</f>
        <v>2149264</v>
      </c>
      <c r="B387" t="str">
        <f t="shared" ref="B387:B450" si="349">CONCATENATE(BJ387," - ",BK387,IF(BO387="","",CONCATENATE(" (",BO387,")"))," ",BR387)</f>
        <v>Hibrid projektmenedzsment - Peredy Zoltán (Bp.-ről web) 21</v>
      </c>
      <c r="C387" t="str">
        <f t="shared" ref="C387:C450" si="350">CONCATENATE(BN387,BF387,BG387)</f>
        <v>4049264</v>
      </c>
      <c r="D387" t="str">
        <f t="shared" ref="D387:D450" si="351">CONCATENATE(BJ387," - ",BK387,IF(BO387="","",CONCATENATE(" (",BO387,")"))," ",BS387)</f>
        <v>Hibrid projektmenedzsment - Peredy Zoltán (Bp.-ről web) 7</v>
      </c>
      <c r="E387" t="str">
        <f t="shared" ref="E387:E450" si="352">CONCATENATE(BK387,BF387,BG387)</f>
        <v>Peredy Zoltán9264</v>
      </c>
      <c r="F387" t="str">
        <f t="shared" ref="F387:F450" si="353">CONCATENATE(BJ387," (",IF(OR(BM387="",BO387="Tb.-ről web"),"",CONCATENATE("Bp. ",BM387)),IF(OR(BN387="",BO387="Bp.-ről web"),"",CONCATENATE("Tb. ",BN387)),IF(BO387="","",CONCATENATE(", ",BO387)),")")</f>
        <v>Hibrid projektmenedzsment (Bp. 214, Bp.-ről web)</v>
      </c>
      <c r="G387" t="str">
        <f t="shared" ref="G387:G450" si="354">IF(BT387="","",CONCATENATE($BF387,$BG387))</f>
        <v/>
      </c>
      <c r="H387" t="str">
        <f t="shared" ref="H387:H450" si="355">IF(BU387="","",CONCATENATE($BF387,$BG387))</f>
        <v/>
      </c>
      <c r="I387" t="str">
        <f t="shared" ref="I387:I450" si="356">IF(BV387="","",CONCATENATE($BF387,$BG387))</f>
        <v/>
      </c>
      <c r="J387" t="str">
        <f t="shared" ref="J387:J450" si="357">IF(BW387="","",CONCATENATE($BF387,$BG387))</f>
        <v/>
      </c>
      <c r="K387" t="str">
        <f t="shared" ref="K387:K450" si="358">IF(BX387="","",CONCATENATE($BF387,$BG387))</f>
        <v>9264</v>
      </c>
      <c r="L387" t="str">
        <f t="shared" ref="L387:L450" si="359">IF(BY387="","",CONCATENATE($BF387,$BG387))</f>
        <v/>
      </c>
      <c r="M387" t="str">
        <f t="shared" ref="M387:M450" si="360">IF(BZ387="","",CONCATENATE($BF387,$BG387))</f>
        <v/>
      </c>
      <c r="N387" t="str">
        <f t="shared" ref="N387:N450" si="361">IF(CA387="","",CONCATENATE($BF387,$BG387))</f>
        <v/>
      </c>
      <c r="O387" t="str">
        <f t="shared" ref="O387:O450" si="362">IF(CB387="","",CONCATENATE($BF387,$BG387))</f>
        <v/>
      </c>
      <c r="P387" t="str">
        <f t="shared" ref="P387:P450" si="363">IF(CC387="","",CONCATENATE($BF387,$BG387))</f>
        <v/>
      </c>
      <c r="Q387" t="str">
        <f t="shared" ref="Q387:Q450" si="364">IF(CD387="","",CONCATENATE($BF387,$BG387))</f>
        <v/>
      </c>
      <c r="R387" t="str">
        <f t="shared" ref="R387:R450" si="365">IF(CE387="","",CONCATENATE($BF387,$BG387))</f>
        <v/>
      </c>
      <c r="S387" t="str">
        <f t="shared" ref="S387:S450" si="366">IF(CF387="","",CONCATENATE($BF387,$BG387))</f>
        <v/>
      </c>
      <c r="T387" t="str">
        <f t="shared" ref="T387:T450" si="367">IF(CG387="","",CONCATENATE($BF387,$BG387))</f>
        <v/>
      </c>
      <c r="U387" t="str">
        <f t="shared" ref="U387:U450" si="368">IF(CH387="","",CONCATENATE($BF387,$BG387))</f>
        <v/>
      </c>
      <c r="V387" t="str">
        <f t="shared" ref="V387:V450" si="369">IF(CI387="","",CONCATENATE($BF387,$BG387))</f>
        <v/>
      </c>
      <c r="W387" t="str">
        <f t="shared" ref="W387:W450" si="370">IF(CJ387="","",CONCATENATE($BF387,$BG387))</f>
        <v/>
      </c>
      <c r="X387" t="str">
        <f t="shared" ref="X387:X450" si="371">IF(CK387="","",CONCATENATE($BF387,$BG387))</f>
        <v/>
      </c>
      <c r="Y387" t="str">
        <f t="shared" ref="Y387:Y450" si="372">IF(CL387="","",CONCATENATE($BF387,$BG387))</f>
        <v/>
      </c>
      <c r="Z387" t="str">
        <f t="shared" ref="Z387:Z450" si="373">IF(CM387="","",CONCATENATE($BF387,$BG387))</f>
        <v/>
      </c>
      <c r="AA387" t="str">
        <f t="shared" ref="AA387:AA450" si="374">CONCATENATE(BJ387," (",BM387,IF(BO387="","",CONCATENATE(", ",BO387)),")")</f>
        <v>Hibrid projektmenedzsment (214, Bp.-ről web)</v>
      </c>
      <c r="AB387" t="str">
        <f t="shared" ref="AB387:AB450" si="375">IF(CN387="","",CONCATENATE($BF387,$BG387))</f>
        <v/>
      </c>
      <c r="AC387" t="str">
        <f t="shared" ref="AC387:AC450" si="376">IF(CO387="","",CONCATENATE($BF387,$BG387))</f>
        <v/>
      </c>
      <c r="AD387" t="str">
        <f t="shared" ref="AD387:AD450" si="377">IF(CP387="","",CONCATENATE($BF387,$BG387))</f>
        <v/>
      </c>
      <c r="AE387" t="str">
        <f t="shared" ref="AE387:AE450" si="378">IF(CQ387="","",CONCATENATE($BF387,$BG387))</f>
        <v/>
      </c>
      <c r="AF387" t="str">
        <f t="shared" ref="AF387:AF450" si="379">IF(CR387="","",CONCATENATE($BF387,$BG387))</f>
        <v/>
      </c>
      <c r="AG387" t="str">
        <f t="shared" ref="AG387:AG450" si="380">IF(CS387="","",CONCATENATE($BF387,$BG387))</f>
        <v>9264</v>
      </c>
      <c r="AH387" t="str">
        <f t="shared" ref="AH387:AH450" si="381">IF(CT387="","",CONCATENATE($BF387,$BG387))</f>
        <v/>
      </c>
      <c r="AI387" t="str">
        <f t="shared" ref="AI387:AI450" si="382">IF(CU387="","",CONCATENATE($BF387,$BG387))</f>
        <v/>
      </c>
      <c r="AJ387" t="str">
        <f t="shared" ref="AJ387:AJ450" si="383">IF(CV387="","",CONCATENATE($BF387,$BG387))</f>
        <v/>
      </c>
      <c r="AK387" t="str">
        <f t="shared" ref="AK387:AK450" si="384">IF(CW387="","",CONCATENATE($BF387,$BG387))</f>
        <v/>
      </c>
      <c r="AL387" t="str">
        <f t="shared" ref="AL387:AL450" si="385">IF(CX387="","",CONCATENATE($BF387,$BG387))</f>
        <v/>
      </c>
      <c r="AM387" t="str">
        <f t="shared" ref="AM387:AM450" si="386">IF(CY387="","",CONCATENATE($BF387,$BG387))</f>
        <v/>
      </c>
      <c r="AN387" t="str">
        <f t="shared" ref="AN387:AN450" si="387">IF(CZ387="","",CONCATENATE($BF387,$BG387))</f>
        <v/>
      </c>
      <c r="AO387" t="str">
        <f t="shared" ref="AO387:AO450" si="388">IF(DA387="","",CONCATENATE($BF387,$BG387))</f>
        <v/>
      </c>
      <c r="AP387" t="str">
        <f t="shared" ref="AP387:AP450" si="389">IF(DB387="","",CONCATENATE($BF387,$BG387))</f>
        <v/>
      </c>
      <c r="AQ387" t="str">
        <f t="shared" ref="AQ387:AQ450" si="390">IF(DC387="","",CONCATENATE($BF387,$BG387))</f>
        <v/>
      </c>
      <c r="AR387" t="str">
        <f t="shared" ref="AR387:AR450" si="391">IF(DD387="","",CONCATENATE($BF387,$BG387))</f>
        <v/>
      </c>
      <c r="AS387" t="str">
        <f t="shared" ref="AS387:AS450" si="392">IF(DE387="","",CONCATENATE($BF387,$BG387))</f>
        <v/>
      </c>
      <c r="AT387" t="str">
        <f t="shared" ref="AT387:AT450" si="393">IF(DF387="","",CONCATENATE($BF387,$BG387))</f>
        <v/>
      </c>
      <c r="AU387" t="str">
        <f t="shared" ref="AU387:AU450" si="394">IF(DG387="","",CONCATENATE($BF387,$BG387))</f>
        <v/>
      </c>
      <c r="AV387" t="str">
        <f t="shared" ref="AV387:AV450" si="395">IF(DH387="","",CONCATENATE($BF387,$BG387))</f>
        <v/>
      </c>
      <c r="AW387" t="str">
        <f t="shared" ref="AW387:AW450" si="396">IF(DI387="","",CONCATENATE($BF387,$BG387))</f>
        <v/>
      </c>
      <c r="AX387" t="str">
        <f t="shared" ref="AX387:AX450" si="397">IF(DJ387="","",CONCATENATE($BF387,$BG387))</f>
        <v/>
      </c>
      <c r="AY387" t="str">
        <f t="shared" ref="AY387:AY450" si="398">IF(DK387="","",CONCATENATE($BF387,$BG387))</f>
        <v/>
      </c>
      <c r="AZ387" t="str">
        <f t="shared" ref="AZ387:AZ450" si="399">IF(DL387="","",CONCATENATE($BF387,$BG387))</f>
        <v/>
      </c>
      <c r="BA387" t="str">
        <f t="shared" ref="BA387:BA450" si="400">IF(DM387="","",CONCATENATE($BF387,$BG387))</f>
        <v/>
      </c>
      <c r="BB387" t="str">
        <f t="shared" ref="BB387:BB450" si="401">IF(DN387="","",CONCATENATE($BF387,$BG387))</f>
        <v/>
      </c>
      <c r="BC387" t="str">
        <f t="shared" ref="BC387:BC450" si="402">IF(DO387="","",CONCATENATE($BF387,$BG387))</f>
        <v/>
      </c>
      <c r="BD387" t="str">
        <f t="shared" ref="BD387:BD450" si="403">IF(DP387="","",CONCATENATE($BF387,$BG387))</f>
        <v/>
      </c>
      <c r="BE387" t="str">
        <f t="shared" ref="BE387:BE450" si="404">CONCATENATE(BJ387," (",BN387,IF(BO387="","",CONCATENATE(", ",BO387)),")")</f>
        <v>Hibrid projektmenedzsment (404, Bp.-ről web)</v>
      </c>
      <c r="BF387" s="2">
        <v>926</v>
      </c>
      <c r="BG387" s="2">
        <v>4</v>
      </c>
      <c r="BH387" s="18">
        <f>VLOOKUP(BF387,segéd!$F$9:$G$41,2,FALSE)</f>
        <v>46291</v>
      </c>
      <c r="BI387" s="2" t="str">
        <f>VLOOKUP(BG387,segéd!$F$1:$G$7,2,FALSE)</f>
        <v>13.30-15.00</v>
      </c>
      <c r="BJ387" t="s">
        <v>387</v>
      </c>
      <c r="BK387" s="20" t="s">
        <v>141</v>
      </c>
      <c r="BL387" t="s">
        <v>225</v>
      </c>
      <c r="BM387" s="2">
        <v>214</v>
      </c>
      <c r="BN387" s="2">
        <v>404</v>
      </c>
      <c r="BO387" s="2" t="s">
        <v>118</v>
      </c>
      <c r="BP387" s="33" t="s">
        <v>603</v>
      </c>
      <c r="BQ387" s="2">
        <f t="shared" ref="BQ387:BQ450" si="405">IF(BR387="",0,BR387)+IF(BS387="",0,BS387)</f>
        <v>28</v>
      </c>
      <c r="BR387" s="2">
        <f>IF(BM387="","",IFERROR(VLOOKUP(BJ387,segéd!T:U,2,FALSE),"x"))</f>
        <v>21</v>
      </c>
      <c r="BS387" s="2">
        <f>IF(BN387="","",IFERROR(VLOOKUP(BJ387,segéd!O:P,2,FALSE),"x"))</f>
        <v>7</v>
      </c>
      <c r="BU387" s="2"/>
      <c r="BV387" s="2"/>
      <c r="BX387" s="2">
        <v>15</v>
      </c>
      <c r="CD387" s="19"/>
      <c r="CE387" s="19"/>
      <c r="CH387" s="19"/>
      <c r="CS387" s="2">
        <v>8</v>
      </c>
    </row>
    <row r="388" spans="1:116" ht="15" customHeight="1" x14ac:dyDescent="0.3">
      <c r="A388" t="str">
        <f t="shared" si="348"/>
        <v>2079264</v>
      </c>
      <c r="B388" t="str">
        <f t="shared" si="349"/>
        <v>Informatika, 1. csoport - Dobos Ádám (gépterem, web) 6</v>
      </c>
      <c r="C388" t="str">
        <f t="shared" si="350"/>
        <v>9264</v>
      </c>
      <c r="D388" t="str">
        <f t="shared" si="351"/>
        <v xml:space="preserve">Informatika, 1. csoport - Dobos Ádám (gépterem, web) </v>
      </c>
      <c r="E388" t="str">
        <f t="shared" si="352"/>
        <v>Dobos Ádám9264</v>
      </c>
      <c r="F388" t="str">
        <f t="shared" si="353"/>
        <v>Informatika, 1. csoport (Bp. 207, gépterem, web)</v>
      </c>
      <c r="G388" t="str">
        <f t="shared" si="354"/>
        <v>9264</v>
      </c>
      <c r="H388" t="str">
        <f t="shared" si="355"/>
        <v>9264</v>
      </c>
      <c r="I388" t="str">
        <f t="shared" si="356"/>
        <v/>
      </c>
      <c r="J388" t="str">
        <f t="shared" si="357"/>
        <v/>
      </c>
      <c r="K388" t="str">
        <f t="shared" si="358"/>
        <v/>
      </c>
      <c r="L388" t="str">
        <f t="shared" si="359"/>
        <v/>
      </c>
      <c r="M388" t="str">
        <f t="shared" si="360"/>
        <v/>
      </c>
      <c r="N388" t="str">
        <f t="shared" si="361"/>
        <v/>
      </c>
      <c r="O388" t="str">
        <f t="shared" si="362"/>
        <v/>
      </c>
      <c r="P388" t="str">
        <f t="shared" si="363"/>
        <v/>
      </c>
      <c r="Q388" t="str">
        <f t="shared" si="364"/>
        <v/>
      </c>
      <c r="R388" t="str">
        <f t="shared" si="365"/>
        <v/>
      </c>
      <c r="S388" t="str">
        <f t="shared" si="366"/>
        <v/>
      </c>
      <c r="T388" t="str">
        <f t="shared" si="367"/>
        <v/>
      </c>
      <c r="U388" t="str">
        <f t="shared" si="368"/>
        <v/>
      </c>
      <c r="V388" t="str">
        <f t="shared" si="369"/>
        <v/>
      </c>
      <c r="W388" t="str">
        <f t="shared" si="370"/>
        <v/>
      </c>
      <c r="X388" t="str">
        <f t="shared" si="371"/>
        <v/>
      </c>
      <c r="Y388" t="str">
        <f t="shared" si="372"/>
        <v/>
      </c>
      <c r="Z388" t="str">
        <f t="shared" si="373"/>
        <v/>
      </c>
      <c r="AA388" t="str">
        <f t="shared" si="374"/>
        <v>Informatika, 1. csoport (207, gépterem, web)</v>
      </c>
      <c r="AB388" t="str">
        <f t="shared" si="375"/>
        <v/>
      </c>
      <c r="AC388" t="str">
        <f t="shared" si="376"/>
        <v/>
      </c>
      <c r="AD388" t="str">
        <f t="shared" si="377"/>
        <v/>
      </c>
      <c r="AE388" t="str">
        <f t="shared" si="378"/>
        <v/>
      </c>
      <c r="AF388" t="str">
        <f t="shared" si="379"/>
        <v/>
      </c>
      <c r="AG388" t="str">
        <f t="shared" si="380"/>
        <v/>
      </c>
      <c r="AH388" t="str">
        <f t="shared" si="381"/>
        <v/>
      </c>
      <c r="AI388" t="str">
        <f t="shared" si="382"/>
        <v/>
      </c>
      <c r="AJ388" t="str">
        <f t="shared" si="383"/>
        <v/>
      </c>
      <c r="AK388" t="str">
        <f t="shared" si="384"/>
        <v/>
      </c>
      <c r="AL388" t="str">
        <f t="shared" si="385"/>
        <v/>
      </c>
      <c r="AM388" t="str">
        <f t="shared" si="386"/>
        <v/>
      </c>
      <c r="AN388" t="str">
        <f t="shared" si="387"/>
        <v/>
      </c>
      <c r="AO388" t="str">
        <f t="shared" si="388"/>
        <v/>
      </c>
      <c r="AP388" t="str">
        <f t="shared" si="389"/>
        <v/>
      </c>
      <c r="AQ388" t="str">
        <f t="shared" si="390"/>
        <v/>
      </c>
      <c r="AR388" t="str">
        <f t="shared" si="391"/>
        <v/>
      </c>
      <c r="AS388" t="str">
        <f t="shared" si="392"/>
        <v/>
      </c>
      <c r="AT388" t="str">
        <f t="shared" si="393"/>
        <v/>
      </c>
      <c r="AU388" t="str">
        <f t="shared" si="394"/>
        <v/>
      </c>
      <c r="AV388" t="str">
        <f t="shared" si="395"/>
        <v/>
      </c>
      <c r="AW388" t="str">
        <f t="shared" si="396"/>
        <v/>
      </c>
      <c r="AX388" t="str">
        <f t="shared" si="397"/>
        <v/>
      </c>
      <c r="AY388" t="str">
        <f t="shared" si="398"/>
        <v/>
      </c>
      <c r="AZ388" t="str">
        <f t="shared" si="399"/>
        <v/>
      </c>
      <c r="BA388" t="str">
        <f t="shared" si="400"/>
        <v/>
      </c>
      <c r="BB388" t="str">
        <f t="shared" si="401"/>
        <v/>
      </c>
      <c r="BC388" t="str">
        <f t="shared" si="402"/>
        <v/>
      </c>
      <c r="BD388" t="str">
        <f t="shared" si="403"/>
        <v/>
      </c>
      <c r="BE388" t="str">
        <f t="shared" si="404"/>
        <v>Informatika, 1. csoport (, gépterem, web)</v>
      </c>
      <c r="BF388" s="2">
        <v>926</v>
      </c>
      <c r="BG388" s="2">
        <v>4</v>
      </c>
      <c r="BH388" s="18">
        <f>VLOOKUP(BF388,segéd!$F$9:$G$41,2,FALSE)</f>
        <v>46291</v>
      </c>
      <c r="BI388" s="2" t="str">
        <f>VLOOKUP(BG388,segéd!$F$1:$G$7,2,FALSE)</f>
        <v>13.30-15.00</v>
      </c>
      <c r="BJ388" t="s">
        <v>267</v>
      </c>
      <c r="BK388" s="20" t="s">
        <v>276</v>
      </c>
      <c r="BL388" t="s">
        <v>194</v>
      </c>
      <c r="BM388" s="2">
        <v>207</v>
      </c>
      <c r="BO388" s="2" t="s">
        <v>216</v>
      </c>
      <c r="BP388" s="33" t="s">
        <v>679</v>
      </c>
      <c r="BQ388" s="2">
        <f t="shared" si="405"/>
        <v>6</v>
      </c>
      <c r="BR388" s="2">
        <f>IF(BM388="","",IFERROR(VLOOKUP(BJ388,segéd!T:U,2,FALSE),"x"))</f>
        <v>6</v>
      </c>
      <c r="BS388" s="2" t="str">
        <f>IF(BN388="","",IFERROR(VLOOKUP(BJ388,segéd!O:P,2,FALSE),"x"))</f>
        <v/>
      </c>
      <c r="BT388" s="2">
        <v>38</v>
      </c>
      <c r="BU388" s="2">
        <v>9</v>
      </c>
      <c r="BV388" s="2"/>
      <c r="BX388" s="2"/>
      <c r="CQ388" s="2"/>
      <c r="CR388" s="2"/>
    </row>
    <row r="389" spans="1:116" ht="15" customHeight="1" x14ac:dyDescent="0.3">
      <c r="A389" t="str">
        <f t="shared" si="348"/>
        <v>9264</v>
      </c>
      <c r="B389" t="str">
        <f t="shared" si="349"/>
        <v xml:space="preserve">Informatika, 1. csoport - Nagyné Csóti Beáta (gépterem, web) </v>
      </c>
      <c r="C389" t="str">
        <f t="shared" si="350"/>
        <v>6059264</v>
      </c>
      <c r="D389" t="str">
        <f t="shared" si="351"/>
        <v>Informatika, 1. csoport - Nagyné Csóti Beáta (gépterem, web) 49</v>
      </c>
      <c r="E389" t="str">
        <f t="shared" si="352"/>
        <v>Nagyné Csóti Beáta9264</v>
      </c>
      <c r="F389" t="str">
        <f t="shared" si="353"/>
        <v>Informatika, 1. csoport (Tb. 605, gépterem, web)</v>
      </c>
      <c r="G389" t="str">
        <f t="shared" si="354"/>
        <v/>
      </c>
      <c r="H389" t="str">
        <f t="shared" si="355"/>
        <v/>
      </c>
      <c r="I389" t="str">
        <f t="shared" si="356"/>
        <v/>
      </c>
      <c r="J389" t="str">
        <f t="shared" si="357"/>
        <v/>
      </c>
      <c r="K389" t="str">
        <f t="shared" si="358"/>
        <v/>
      </c>
      <c r="L389" t="str">
        <f t="shared" si="359"/>
        <v/>
      </c>
      <c r="M389" t="str">
        <f t="shared" si="360"/>
        <v/>
      </c>
      <c r="N389" t="str">
        <f t="shared" si="361"/>
        <v/>
      </c>
      <c r="O389" t="str">
        <f t="shared" si="362"/>
        <v/>
      </c>
      <c r="P389" t="str">
        <f t="shared" si="363"/>
        <v/>
      </c>
      <c r="Q389" t="str">
        <f t="shared" si="364"/>
        <v/>
      </c>
      <c r="R389" t="str">
        <f t="shared" si="365"/>
        <v/>
      </c>
      <c r="S389" t="str">
        <f t="shared" si="366"/>
        <v/>
      </c>
      <c r="T389" t="str">
        <f t="shared" si="367"/>
        <v/>
      </c>
      <c r="U389" t="str">
        <f t="shared" si="368"/>
        <v/>
      </c>
      <c r="V389" t="str">
        <f t="shared" si="369"/>
        <v/>
      </c>
      <c r="W389" t="str">
        <f t="shared" si="370"/>
        <v/>
      </c>
      <c r="X389" t="str">
        <f t="shared" si="371"/>
        <v/>
      </c>
      <c r="Y389" t="str">
        <f t="shared" si="372"/>
        <v/>
      </c>
      <c r="Z389" t="str">
        <f t="shared" si="373"/>
        <v/>
      </c>
      <c r="AA389" t="str">
        <f t="shared" si="374"/>
        <v>Informatika, 1. csoport (, gépterem, web)</v>
      </c>
      <c r="AB389" t="str">
        <f t="shared" si="375"/>
        <v>9264</v>
      </c>
      <c r="AC389" t="str">
        <f t="shared" si="376"/>
        <v/>
      </c>
      <c r="AD389" t="str">
        <f t="shared" si="377"/>
        <v>9264</v>
      </c>
      <c r="AE389" t="str">
        <f t="shared" si="378"/>
        <v/>
      </c>
      <c r="AF389" t="str">
        <f t="shared" si="379"/>
        <v/>
      </c>
      <c r="AG389" t="str">
        <f t="shared" si="380"/>
        <v/>
      </c>
      <c r="AH389" t="str">
        <f t="shared" si="381"/>
        <v/>
      </c>
      <c r="AI389" t="str">
        <f t="shared" si="382"/>
        <v/>
      </c>
      <c r="AJ389" t="str">
        <f t="shared" si="383"/>
        <v/>
      </c>
      <c r="AK389" t="str">
        <f t="shared" si="384"/>
        <v/>
      </c>
      <c r="AL389" t="str">
        <f t="shared" si="385"/>
        <v/>
      </c>
      <c r="AM389" t="str">
        <f t="shared" si="386"/>
        <v/>
      </c>
      <c r="AN389" t="str">
        <f t="shared" si="387"/>
        <v/>
      </c>
      <c r="AO389" t="str">
        <f t="shared" si="388"/>
        <v/>
      </c>
      <c r="AP389" t="str">
        <f t="shared" si="389"/>
        <v/>
      </c>
      <c r="AQ389" t="str">
        <f t="shared" si="390"/>
        <v/>
      </c>
      <c r="AR389" t="str">
        <f t="shared" si="391"/>
        <v/>
      </c>
      <c r="AS389" t="str">
        <f t="shared" si="392"/>
        <v/>
      </c>
      <c r="AT389" t="str">
        <f t="shared" si="393"/>
        <v/>
      </c>
      <c r="AU389" t="str">
        <f t="shared" si="394"/>
        <v/>
      </c>
      <c r="AV389" t="str">
        <f t="shared" si="395"/>
        <v/>
      </c>
      <c r="AW389" t="str">
        <f t="shared" si="396"/>
        <v/>
      </c>
      <c r="AX389" t="str">
        <f t="shared" si="397"/>
        <v/>
      </c>
      <c r="AY389" t="str">
        <f t="shared" si="398"/>
        <v/>
      </c>
      <c r="AZ389" t="str">
        <f t="shared" si="399"/>
        <v/>
      </c>
      <c r="BA389" t="str">
        <f t="shared" si="400"/>
        <v/>
      </c>
      <c r="BB389" t="str">
        <f t="shared" si="401"/>
        <v/>
      </c>
      <c r="BC389" t="str">
        <f t="shared" si="402"/>
        <v/>
      </c>
      <c r="BD389" t="str">
        <f t="shared" si="403"/>
        <v/>
      </c>
      <c r="BE389" t="str">
        <f t="shared" si="404"/>
        <v>Informatika, 1. csoport (605, gépterem, web)</v>
      </c>
      <c r="BF389" s="2">
        <v>926</v>
      </c>
      <c r="BG389" s="2">
        <v>4</v>
      </c>
      <c r="BH389" s="18">
        <f>VLOOKUP(BF389,segéd!$F$9:$G$41,2,FALSE)</f>
        <v>46291</v>
      </c>
      <c r="BI389" s="2" t="str">
        <f>VLOOKUP(BG389,segéd!$F$1:$G$7,2,FALSE)</f>
        <v>13.30-15.00</v>
      </c>
      <c r="BJ389" t="s">
        <v>267</v>
      </c>
      <c r="BK389" s="20" t="s">
        <v>304</v>
      </c>
      <c r="BL389" t="s">
        <v>193</v>
      </c>
      <c r="BM389" s="2"/>
      <c r="BN389" s="2">
        <v>605</v>
      </c>
      <c r="BO389" s="2" t="s">
        <v>216</v>
      </c>
      <c r="BP389" s="33" t="s">
        <v>690</v>
      </c>
      <c r="BQ389" s="2">
        <f t="shared" si="405"/>
        <v>49</v>
      </c>
      <c r="BR389" s="2" t="str">
        <f>IF(BM389="","",IFERROR(VLOOKUP(BJ389,segéd!T:U,2,FALSE),"x"))</f>
        <v/>
      </c>
      <c r="BS389" s="2">
        <f>IF(BN389="","",IFERROR(VLOOKUP(BJ389,segéd!O:P,2,FALSE),"x"))</f>
        <v>49</v>
      </c>
      <c r="BT389" s="2"/>
      <c r="BU389" s="2"/>
      <c r="BV389" s="2"/>
      <c r="BX389" s="2"/>
      <c r="CN389" s="2">
        <v>31</v>
      </c>
      <c r="CP389" s="2">
        <v>8</v>
      </c>
      <c r="CQ389" s="2"/>
      <c r="CR389" s="2"/>
    </row>
    <row r="390" spans="1:116" ht="15" customHeight="1" x14ac:dyDescent="0.3">
      <c r="A390" t="str">
        <f t="shared" si="348"/>
        <v>9264</v>
      </c>
      <c r="B390" t="str">
        <f t="shared" si="349"/>
        <v xml:space="preserve">Informatika, 1. csoport (dupla terem) - Nagyné Csóti Beáta (gépterem, web) </v>
      </c>
      <c r="C390" t="str">
        <f t="shared" si="350"/>
        <v>6049264</v>
      </c>
      <c r="D390" t="str">
        <f t="shared" si="351"/>
        <v xml:space="preserve">Informatika, 1. csoport (dupla terem) - Nagyné Csóti Beáta (gépterem, web) </v>
      </c>
      <c r="E390" t="str">
        <f t="shared" si="352"/>
        <v>Nagyné Csóti Beáta9264</v>
      </c>
      <c r="F390" t="str">
        <f t="shared" si="353"/>
        <v>Informatika, 1. csoport (dupla terem) (Tb. 604, gépterem, web)</v>
      </c>
      <c r="G390" t="str">
        <f t="shared" si="354"/>
        <v/>
      </c>
      <c r="H390" t="str">
        <f t="shared" si="355"/>
        <v/>
      </c>
      <c r="I390" t="str">
        <f t="shared" si="356"/>
        <v/>
      </c>
      <c r="J390" t="str">
        <f t="shared" si="357"/>
        <v/>
      </c>
      <c r="K390" t="str">
        <f t="shared" si="358"/>
        <v/>
      </c>
      <c r="L390" t="str">
        <f t="shared" si="359"/>
        <v/>
      </c>
      <c r="M390" t="str">
        <f t="shared" si="360"/>
        <v/>
      </c>
      <c r="N390" t="str">
        <f t="shared" si="361"/>
        <v/>
      </c>
      <c r="O390" t="str">
        <f t="shared" si="362"/>
        <v/>
      </c>
      <c r="P390" t="str">
        <f t="shared" si="363"/>
        <v/>
      </c>
      <c r="Q390" t="str">
        <f t="shared" si="364"/>
        <v/>
      </c>
      <c r="R390" t="str">
        <f t="shared" si="365"/>
        <v/>
      </c>
      <c r="S390" t="str">
        <f t="shared" si="366"/>
        <v/>
      </c>
      <c r="T390" t="str">
        <f t="shared" si="367"/>
        <v/>
      </c>
      <c r="U390" t="str">
        <f t="shared" si="368"/>
        <v/>
      </c>
      <c r="V390" t="str">
        <f t="shared" si="369"/>
        <v/>
      </c>
      <c r="W390" t="str">
        <f t="shared" si="370"/>
        <v/>
      </c>
      <c r="X390" t="str">
        <f t="shared" si="371"/>
        <v/>
      </c>
      <c r="Y390" t="str">
        <f t="shared" si="372"/>
        <v/>
      </c>
      <c r="Z390" t="str">
        <f t="shared" si="373"/>
        <v/>
      </c>
      <c r="AA390" t="str">
        <f t="shared" si="374"/>
        <v>Informatika, 1. csoport (dupla terem) (, gépterem, web)</v>
      </c>
      <c r="AB390" t="str">
        <f t="shared" si="375"/>
        <v/>
      </c>
      <c r="AC390" t="str">
        <f t="shared" si="376"/>
        <v/>
      </c>
      <c r="AD390" t="str">
        <f t="shared" si="377"/>
        <v/>
      </c>
      <c r="AE390" t="str">
        <f t="shared" si="378"/>
        <v/>
      </c>
      <c r="AF390" t="str">
        <f t="shared" si="379"/>
        <v/>
      </c>
      <c r="AG390" t="str">
        <f t="shared" si="380"/>
        <v/>
      </c>
      <c r="AH390" t="str">
        <f t="shared" si="381"/>
        <v/>
      </c>
      <c r="AI390" t="str">
        <f t="shared" si="382"/>
        <v/>
      </c>
      <c r="AJ390" t="str">
        <f t="shared" si="383"/>
        <v/>
      </c>
      <c r="AK390" t="str">
        <f t="shared" si="384"/>
        <v/>
      </c>
      <c r="AL390" t="str">
        <f t="shared" si="385"/>
        <v/>
      </c>
      <c r="AM390" t="str">
        <f t="shared" si="386"/>
        <v/>
      </c>
      <c r="AN390" t="str">
        <f t="shared" si="387"/>
        <v/>
      </c>
      <c r="AO390" t="str">
        <f t="shared" si="388"/>
        <v/>
      </c>
      <c r="AP390" t="str">
        <f t="shared" si="389"/>
        <v/>
      </c>
      <c r="AQ390" t="str">
        <f t="shared" si="390"/>
        <v/>
      </c>
      <c r="AR390" t="str">
        <f t="shared" si="391"/>
        <v/>
      </c>
      <c r="AS390" t="str">
        <f t="shared" si="392"/>
        <v/>
      </c>
      <c r="AT390" t="str">
        <f t="shared" si="393"/>
        <v/>
      </c>
      <c r="AU390" t="str">
        <f t="shared" si="394"/>
        <v/>
      </c>
      <c r="AV390" t="str">
        <f t="shared" si="395"/>
        <v/>
      </c>
      <c r="AW390" t="str">
        <f t="shared" si="396"/>
        <v/>
      </c>
      <c r="AX390" t="str">
        <f t="shared" si="397"/>
        <v/>
      </c>
      <c r="AY390" t="str">
        <f t="shared" si="398"/>
        <v/>
      </c>
      <c r="AZ390" t="str">
        <f t="shared" si="399"/>
        <v/>
      </c>
      <c r="BA390" t="str">
        <f t="shared" si="400"/>
        <v/>
      </c>
      <c r="BB390" t="str">
        <f t="shared" si="401"/>
        <v/>
      </c>
      <c r="BC390" t="str">
        <f t="shared" si="402"/>
        <v/>
      </c>
      <c r="BD390" t="str">
        <f t="shared" si="403"/>
        <v/>
      </c>
      <c r="BE390" t="str">
        <f t="shared" si="404"/>
        <v>Informatika, 1. csoport (dupla terem) (604, gépterem, web)</v>
      </c>
      <c r="BF390" s="2">
        <v>926</v>
      </c>
      <c r="BG390" s="2">
        <v>4</v>
      </c>
      <c r="BH390" s="18">
        <f>VLOOKUP(BF390,segéd!$F$9:$G$41,2,FALSE)</f>
        <v>46291</v>
      </c>
      <c r="BI390" s="2" t="str">
        <f>VLOOKUP(BG390,segéd!$F$1:$G$7,2,FALSE)</f>
        <v>13.30-15.00</v>
      </c>
      <c r="BJ390" t="s">
        <v>510</v>
      </c>
      <c r="BK390" s="20" t="s">
        <v>304</v>
      </c>
      <c r="BL390" t="s">
        <v>193</v>
      </c>
      <c r="BM390" s="2"/>
      <c r="BN390" s="2">
        <v>604</v>
      </c>
      <c r="BO390" s="2" t="s">
        <v>216</v>
      </c>
      <c r="BP390" s="33" t="s">
        <v>690</v>
      </c>
      <c r="BQ390" s="2">
        <f t="shared" si="405"/>
        <v>0</v>
      </c>
      <c r="BR390" s="2" t="str">
        <f>IF(BM390="","",IFERROR(VLOOKUP(BJ390,segéd!T:U,2,FALSE),"x"))</f>
        <v/>
      </c>
      <c r="BS390" s="2"/>
      <c r="BT390" s="2"/>
      <c r="BU390" s="2"/>
      <c r="BV390" s="2"/>
      <c r="BX390" s="2"/>
      <c r="CQ390" s="2"/>
      <c r="CR390" s="2"/>
    </row>
    <row r="391" spans="1:116" ht="15" customHeight="1" x14ac:dyDescent="0.3">
      <c r="A391" t="str">
        <f t="shared" si="348"/>
        <v>9264</v>
      </c>
      <c r="B391" t="str">
        <f t="shared" si="349"/>
        <v xml:space="preserve">Ipari szabályozás - Varga István (web) </v>
      </c>
      <c r="C391" t="str">
        <f t="shared" si="350"/>
        <v>69264</v>
      </c>
      <c r="D391" t="str">
        <f t="shared" si="351"/>
        <v>Ipari szabályozás - Varga István (web) 13</v>
      </c>
      <c r="E391" t="str">
        <f t="shared" si="352"/>
        <v>Varga István9264</v>
      </c>
      <c r="F391" t="str">
        <f t="shared" si="353"/>
        <v>Ipari szabályozás (Tb. 6, web)</v>
      </c>
      <c r="G391" t="str">
        <f t="shared" si="354"/>
        <v/>
      </c>
      <c r="H391" t="str">
        <f t="shared" si="355"/>
        <v/>
      </c>
      <c r="I391" t="str">
        <f t="shared" si="356"/>
        <v/>
      </c>
      <c r="J391" t="str">
        <f t="shared" si="357"/>
        <v/>
      </c>
      <c r="K391" t="str">
        <f t="shared" si="358"/>
        <v/>
      </c>
      <c r="L391" t="str">
        <f t="shared" si="359"/>
        <v/>
      </c>
      <c r="M391" t="str">
        <f t="shared" si="360"/>
        <v/>
      </c>
      <c r="N391" t="str">
        <f t="shared" si="361"/>
        <v/>
      </c>
      <c r="O391" t="str">
        <f t="shared" si="362"/>
        <v/>
      </c>
      <c r="P391" t="str">
        <f t="shared" si="363"/>
        <v/>
      </c>
      <c r="Q391" t="str">
        <f t="shared" si="364"/>
        <v/>
      </c>
      <c r="R391" t="str">
        <f t="shared" si="365"/>
        <v/>
      </c>
      <c r="S391" t="str">
        <f t="shared" si="366"/>
        <v/>
      </c>
      <c r="T391" t="str">
        <f t="shared" si="367"/>
        <v/>
      </c>
      <c r="U391" t="str">
        <f t="shared" si="368"/>
        <v/>
      </c>
      <c r="V391" t="str">
        <f t="shared" si="369"/>
        <v/>
      </c>
      <c r="W391" t="str">
        <f t="shared" si="370"/>
        <v/>
      </c>
      <c r="X391" t="str">
        <f t="shared" si="371"/>
        <v/>
      </c>
      <c r="Y391" t="str">
        <f t="shared" si="372"/>
        <v/>
      </c>
      <c r="Z391" t="str">
        <f t="shared" si="373"/>
        <v/>
      </c>
      <c r="AA391" t="str">
        <f t="shared" si="374"/>
        <v>Ipari szabályozás (, web)</v>
      </c>
      <c r="AB391" t="str">
        <f t="shared" si="375"/>
        <v/>
      </c>
      <c r="AC391" t="str">
        <f t="shared" si="376"/>
        <v/>
      </c>
      <c r="AD391" t="str">
        <f t="shared" si="377"/>
        <v/>
      </c>
      <c r="AE391" t="str">
        <f t="shared" si="378"/>
        <v/>
      </c>
      <c r="AF391" t="str">
        <f t="shared" si="379"/>
        <v/>
      </c>
      <c r="AG391" t="str">
        <f t="shared" si="380"/>
        <v/>
      </c>
      <c r="AH391" t="str">
        <f t="shared" si="381"/>
        <v/>
      </c>
      <c r="AI391" t="str">
        <f t="shared" si="382"/>
        <v/>
      </c>
      <c r="AJ391" t="str">
        <f t="shared" si="383"/>
        <v/>
      </c>
      <c r="AK391" t="str">
        <f t="shared" si="384"/>
        <v/>
      </c>
      <c r="AL391" t="str">
        <f t="shared" si="385"/>
        <v/>
      </c>
      <c r="AM391" t="str">
        <f t="shared" si="386"/>
        <v/>
      </c>
      <c r="AN391" t="str">
        <f t="shared" si="387"/>
        <v/>
      </c>
      <c r="AO391" t="str">
        <f t="shared" si="388"/>
        <v/>
      </c>
      <c r="AP391" t="str">
        <f t="shared" si="389"/>
        <v/>
      </c>
      <c r="AQ391" t="str">
        <f t="shared" si="390"/>
        <v/>
      </c>
      <c r="AR391" t="str">
        <f t="shared" si="391"/>
        <v/>
      </c>
      <c r="AS391" t="str">
        <f t="shared" si="392"/>
        <v/>
      </c>
      <c r="AT391" t="str">
        <f t="shared" si="393"/>
        <v/>
      </c>
      <c r="AU391" t="str">
        <f t="shared" si="394"/>
        <v/>
      </c>
      <c r="AV391" t="str">
        <f t="shared" si="395"/>
        <v/>
      </c>
      <c r="AW391" t="str">
        <f t="shared" si="396"/>
        <v>9264</v>
      </c>
      <c r="AX391" t="str">
        <f t="shared" si="397"/>
        <v/>
      </c>
      <c r="AY391" t="str">
        <f t="shared" si="398"/>
        <v/>
      </c>
      <c r="AZ391" t="str">
        <f t="shared" si="399"/>
        <v/>
      </c>
      <c r="BA391" t="str">
        <f t="shared" si="400"/>
        <v/>
      </c>
      <c r="BB391" t="str">
        <f t="shared" si="401"/>
        <v/>
      </c>
      <c r="BC391" t="str">
        <f t="shared" si="402"/>
        <v/>
      </c>
      <c r="BD391" t="str">
        <f t="shared" si="403"/>
        <v/>
      </c>
      <c r="BE391" t="str">
        <f t="shared" si="404"/>
        <v>Ipari szabályozás (6, web)</v>
      </c>
      <c r="BF391" s="2">
        <v>926</v>
      </c>
      <c r="BG391" s="2">
        <v>4</v>
      </c>
      <c r="BH391" s="18">
        <f>VLOOKUP(BF391,segéd!$F$9:$G$41,2,FALSE)</f>
        <v>46291</v>
      </c>
      <c r="BI391" s="2" t="str">
        <f>VLOOKUP(BG391,segéd!$F$1:$G$7,2,FALSE)</f>
        <v>13.30-15.00</v>
      </c>
      <c r="BJ391" t="s">
        <v>402</v>
      </c>
      <c r="BK391" s="20" t="s">
        <v>278</v>
      </c>
      <c r="BL391" t="s">
        <v>191</v>
      </c>
      <c r="BM391" s="2"/>
      <c r="BN391" s="2">
        <v>6</v>
      </c>
      <c r="BO391" s="2" t="s">
        <v>117</v>
      </c>
      <c r="BP391" s="33" t="s">
        <v>590</v>
      </c>
      <c r="BQ391" s="2">
        <f t="shared" si="405"/>
        <v>13</v>
      </c>
      <c r="BR391" s="2" t="str">
        <f>IF(BM391="","",IFERROR(VLOOKUP(BJ391,segéd!T:U,2,FALSE),"x"))</f>
        <v/>
      </c>
      <c r="BS391" s="2">
        <f>IF(BN391="","",IFERROR(VLOOKUP(BJ391,segéd!O:P,2,FALSE),"x"))</f>
        <v>13</v>
      </c>
      <c r="BU391" s="2"/>
      <c r="BV391" s="2"/>
      <c r="DI391" s="2">
        <v>14</v>
      </c>
    </row>
    <row r="392" spans="1:116" ht="15" customHeight="1" x14ac:dyDescent="0.3">
      <c r="A392" t="str">
        <f t="shared" si="348"/>
        <v>2179264</v>
      </c>
      <c r="B392" t="str">
        <f t="shared" si="349"/>
        <v>Jogi alapismeretek - Zalahegyi Zoltán (Bp.-ről web) 10</v>
      </c>
      <c r="C392" t="str">
        <f t="shared" si="350"/>
        <v>4019264</v>
      </c>
      <c r="D392" t="str">
        <f t="shared" si="351"/>
        <v>Jogi alapismeretek - Zalahegyi Zoltán (Bp.-ről web) 7</v>
      </c>
      <c r="E392" t="str">
        <f t="shared" si="352"/>
        <v>Zalahegyi Zoltán9264</v>
      </c>
      <c r="F392" t="str">
        <f t="shared" si="353"/>
        <v>Jogi alapismeretek (Bp. 217, Bp.-ről web)</v>
      </c>
      <c r="G392" t="str">
        <f t="shared" si="354"/>
        <v/>
      </c>
      <c r="H392" t="str">
        <f t="shared" si="355"/>
        <v/>
      </c>
      <c r="I392" t="str">
        <f t="shared" si="356"/>
        <v>9264</v>
      </c>
      <c r="J392" t="str">
        <f t="shared" si="357"/>
        <v/>
      </c>
      <c r="K392" t="str">
        <f t="shared" si="358"/>
        <v/>
      </c>
      <c r="L392" t="str">
        <f t="shared" si="359"/>
        <v/>
      </c>
      <c r="M392" t="str">
        <f t="shared" si="360"/>
        <v/>
      </c>
      <c r="N392" t="str">
        <f t="shared" si="361"/>
        <v/>
      </c>
      <c r="O392" t="str">
        <f t="shared" si="362"/>
        <v/>
      </c>
      <c r="P392" t="str">
        <f t="shared" si="363"/>
        <v/>
      </c>
      <c r="Q392" t="str">
        <f t="shared" si="364"/>
        <v/>
      </c>
      <c r="R392" t="str">
        <f t="shared" si="365"/>
        <v/>
      </c>
      <c r="S392" t="str">
        <f t="shared" si="366"/>
        <v/>
      </c>
      <c r="T392" t="str">
        <f t="shared" si="367"/>
        <v/>
      </c>
      <c r="U392" t="str">
        <f t="shared" si="368"/>
        <v/>
      </c>
      <c r="V392" t="str">
        <f t="shared" si="369"/>
        <v/>
      </c>
      <c r="W392" t="str">
        <f t="shared" si="370"/>
        <v/>
      </c>
      <c r="X392" t="str">
        <f t="shared" si="371"/>
        <v/>
      </c>
      <c r="Y392" t="str">
        <f t="shared" si="372"/>
        <v/>
      </c>
      <c r="Z392" t="str">
        <f t="shared" si="373"/>
        <v/>
      </c>
      <c r="AA392" t="str">
        <f t="shared" si="374"/>
        <v>Jogi alapismeretek (217, Bp.-ről web)</v>
      </c>
      <c r="AB392" t="str">
        <f t="shared" si="375"/>
        <v/>
      </c>
      <c r="AC392" t="str">
        <f t="shared" si="376"/>
        <v>9264</v>
      </c>
      <c r="AD392" t="str">
        <f t="shared" si="377"/>
        <v/>
      </c>
      <c r="AE392" t="str">
        <f t="shared" si="378"/>
        <v/>
      </c>
      <c r="AF392" t="str">
        <f t="shared" si="379"/>
        <v/>
      </c>
      <c r="AG392" t="str">
        <f t="shared" si="380"/>
        <v/>
      </c>
      <c r="AH392" t="str">
        <f t="shared" si="381"/>
        <v/>
      </c>
      <c r="AI392" t="str">
        <f t="shared" si="382"/>
        <v/>
      </c>
      <c r="AJ392" t="str">
        <f t="shared" si="383"/>
        <v/>
      </c>
      <c r="AK392" t="str">
        <f t="shared" si="384"/>
        <v/>
      </c>
      <c r="AL392" t="str">
        <f t="shared" si="385"/>
        <v/>
      </c>
      <c r="AM392" t="str">
        <f t="shared" si="386"/>
        <v/>
      </c>
      <c r="AN392" t="str">
        <f t="shared" si="387"/>
        <v/>
      </c>
      <c r="AO392" t="str">
        <f t="shared" si="388"/>
        <v/>
      </c>
      <c r="AP392" t="str">
        <f t="shared" si="389"/>
        <v/>
      </c>
      <c r="AQ392" t="str">
        <f t="shared" si="390"/>
        <v/>
      </c>
      <c r="AR392" t="str">
        <f t="shared" si="391"/>
        <v/>
      </c>
      <c r="AS392" t="str">
        <f t="shared" si="392"/>
        <v/>
      </c>
      <c r="AT392" t="str">
        <f t="shared" si="393"/>
        <v/>
      </c>
      <c r="AU392" t="str">
        <f t="shared" si="394"/>
        <v/>
      </c>
      <c r="AV392" t="str">
        <f t="shared" si="395"/>
        <v/>
      </c>
      <c r="AW392" t="str">
        <f t="shared" si="396"/>
        <v/>
      </c>
      <c r="AX392" t="str">
        <f t="shared" si="397"/>
        <v/>
      </c>
      <c r="AY392" t="str">
        <f t="shared" si="398"/>
        <v/>
      </c>
      <c r="AZ392" t="str">
        <f t="shared" si="399"/>
        <v/>
      </c>
      <c r="BA392" t="str">
        <f t="shared" si="400"/>
        <v/>
      </c>
      <c r="BB392" t="str">
        <f t="shared" si="401"/>
        <v/>
      </c>
      <c r="BC392" t="str">
        <f t="shared" si="402"/>
        <v/>
      </c>
      <c r="BD392" t="str">
        <f t="shared" si="403"/>
        <v/>
      </c>
      <c r="BE392" t="str">
        <f t="shared" si="404"/>
        <v>Jogi alapismeretek (401, Bp.-ről web)</v>
      </c>
      <c r="BF392" s="2">
        <v>926</v>
      </c>
      <c r="BG392" s="2">
        <v>4</v>
      </c>
      <c r="BH392" s="18">
        <f>VLOOKUP(BF392,segéd!$F$9:$G$41,2,FALSE)</f>
        <v>46291</v>
      </c>
      <c r="BI392" s="2" t="str">
        <f>VLOOKUP(BG392,segéd!$F$1:$G$7,2,FALSE)</f>
        <v>13.30-15.00</v>
      </c>
      <c r="BJ392" t="s">
        <v>129</v>
      </c>
      <c r="BK392" s="20" t="s">
        <v>303</v>
      </c>
      <c r="BL392" t="s">
        <v>511</v>
      </c>
      <c r="BM392" s="2">
        <v>217</v>
      </c>
      <c r="BN392" s="2">
        <v>401</v>
      </c>
      <c r="BO392" s="2" t="s">
        <v>118</v>
      </c>
      <c r="BP392" s="33" t="s">
        <v>691</v>
      </c>
      <c r="BQ392" s="2">
        <f t="shared" si="405"/>
        <v>17</v>
      </c>
      <c r="BR392" s="2">
        <f>IF(BM392="","",IFERROR(VLOOKUP(BJ392,segéd!T:U,2,FALSE),"x"))</f>
        <v>10</v>
      </c>
      <c r="BS392" s="2">
        <f>IF(BN392="","",IFERROR(VLOOKUP(BJ392,segéd!O:P,2,FALSE),"x"))</f>
        <v>7</v>
      </c>
      <c r="BT392" s="2"/>
      <c r="BU392" s="2"/>
      <c r="BV392" s="2">
        <v>9</v>
      </c>
      <c r="BX392" s="2"/>
      <c r="CO392" s="2">
        <v>6</v>
      </c>
      <c r="CQ392" s="2"/>
      <c r="CR392" s="2"/>
    </row>
    <row r="393" spans="1:116" ht="15" customHeight="1" x14ac:dyDescent="0.3">
      <c r="A393" t="str">
        <f t="shared" si="348"/>
        <v>2099264</v>
      </c>
      <c r="B393" t="str">
        <f t="shared" si="349"/>
        <v>Költségelemzés és árképzés - Menner Petra (Tb.-ről web) 21</v>
      </c>
      <c r="C393" t="str">
        <f t="shared" si="350"/>
        <v>2179264</v>
      </c>
      <c r="D393" t="str">
        <f t="shared" si="351"/>
        <v>Költségelemzés és árképzés - Menner Petra (Tb.-ről web) 18</v>
      </c>
      <c r="E393" t="str">
        <f t="shared" si="352"/>
        <v>Menner Petra9264</v>
      </c>
      <c r="F393" t="str">
        <f t="shared" si="353"/>
        <v>Költségelemzés és árképzés (Tb. 217, Tb.-ről web)</v>
      </c>
      <c r="G393" t="str">
        <f t="shared" si="354"/>
        <v/>
      </c>
      <c r="H393" t="str">
        <f t="shared" si="355"/>
        <v/>
      </c>
      <c r="I393" t="str">
        <f t="shared" si="356"/>
        <v/>
      </c>
      <c r="J393" t="str">
        <f t="shared" si="357"/>
        <v/>
      </c>
      <c r="K393" t="str">
        <f t="shared" si="358"/>
        <v/>
      </c>
      <c r="L393" t="str">
        <f t="shared" si="359"/>
        <v/>
      </c>
      <c r="M393" t="str">
        <f t="shared" si="360"/>
        <v/>
      </c>
      <c r="N393" t="str">
        <f t="shared" si="361"/>
        <v/>
      </c>
      <c r="O393" t="str">
        <f t="shared" si="362"/>
        <v/>
      </c>
      <c r="P393" t="str">
        <f t="shared" si="363"/>
        <v/>
      </c>
      <c r="Q393" t="str">
        <f t="shared" si="364"/>
        <v/>
      </c>
      <c r="R393" t="str">
        <f t="shared" si="365"/>
        <v/>
      </c>
      <c r="S393" t="str">
        <f t="shared" si="366"/>
        <v/>
      </c>
      <c r="T393" t="str">
        <f t="shared" si="367"/>
        <v/>
      </c>
      <c r="U393" t="str">
        <f t="shared" si="368"/>
        <v/>
      </c>
      <c r="V393" t="str">
        <f t="shared" si="369"/>
        <v/>
      </c>
      <c r="W393" t="str">
        <f t="shared" si="370"/>
        <v>9264</v>
      </c>
      <c r="X393" t="str">
        <f t="shared" si="371"/>
        <v>9264</v>
      </c>
      <c r="Y393" t="str">
        <f t="shared" si="372"/>
        <v>9264</v>
      </c>
      <c r="Z393" t="str">
        <f t="shared" si="373"/>
        <v/>
      </c>
      <c r="AA393" t="str">
        <f t="shared" si="374"/>
        <v>Költségelemzés és árképzés (209, Tb.-ről web)</v>
      </c>
      <c r="AB393" t="str">
        <f t="shared" si="375"/>
        <v/>
      </c>
      <c r="AC393" t="str">
        <f t="shared" si="376"/>
        <v/>
      </c>
      <c r="AD393" t="str">
        <f t="shared" si="377"/>
        <v/>
      </c>
      <c r="AE393" t="str">
        <f t="shared" si="378"/>
        <v/>
      </c>
      <c r="AF393" t="str">
        <f t="shared" si="379"/>
        <v/>
      </c>
      <c r="AG393" t="str">
        <f t="shared" si="380"/>
        <v/>
      </c>
      <c r="AH393" t="str">
        <f t="shared" si="381"/>
        <v/>
      </c>
      <c r="AI393" t="str">
        <f t="shared" si="382"/>
        <v/>
      </c>
      <c r="AJ393" t="str">
        <f t="shared" si="383"/>
        <v/>
      </c>
      <c r="AK393" t="str">
        <f t="shared" si="384"/>
        <v/>
      </c>
      <c r="AL393" t="str">
        <f t="shared" si="385"/>
        <v/>
      </c>
      <c r="AM393" t="str">
        <f t="shared" si="386"/>
        <v/>
      </c>
      <c r="AN393" t="str">
        <f t="shared" si="387"/>
        <v/>
      </c>
      <c r="AO393" t="str">
        <f t="shared" si="388"/>
        <v/>
      </c>
      <c r="AP393" t="str">
        <f t="shared" si="389"/>
        <v/>
      </c>
      <c r="AQ393" t="str">
        <f t="shared" si="390"/>
        <v>9264</v>
      </c>
      <c r="AR393" t="str">
        <f t="shared" si="391"/>
        <v>9264</v>
      </c>
      <c r="AS393" t="str">
        <f t="shared" si="392"/>
        <v>9264</v>
      </c>
      <c r="AT393" t="str">
        <f t="shared" si="393"/>
        <v/>
      </c>
      <c r="AU393" t="str">
        <f t="shared" si="394"/>
        <v/>
      </c>
      <c r="AV393" t="str">
        <f t="shared" si="395"/>
        <v/>
      </c>
      <c r="AW393" t="str">
        <f t="shared" si="396"/>
        <v/>
      </c>
      <c r="AX393" t="str">
        <f t="shared" si="397"/>
        <v/>
      </c>
      <c r="AY393" t="str">
        <f t="shared" si="398"/>
        <v/>
      </c>
      <c r="AZ393" t="str">
        <f t="shared" si="399"/>
        <v/>
      </c>
      <c r="BA393" t="str">
        <f t="shared" si="400"/>
        <v/>
      </c>
      <c r="BB393" t="str">
        <f t="shared" si="401"/>
        <v/>
      </c>
      <c r="BC393" t="str">
        <f t="shared" si="402"/>
        <v/>
      </c>
      <c r="BD393" t="str">
        <f t="shared" si="403"/>
        <v/>
      </c>
      <c r="BE393" t="str">
        <f t="shared" si="404"/>
        <v>Költségelemzés és árképzés (217, Tb.-ről web)</v>
      </c>
      <c r="BF393" s="2">
        <v>926</v>
      </c>
      <c r="BG393" s="2">
        <v>4</v>
      </c>
      <c r="BH393" s="18">
        <f>VLOOKUP(BF393,segéd!$F$9:$G$41,2,FALSE)</f>
        <v>46291</v>
      </c>
      <c r="BI393" s="2" t="str">
        <f>VLOOKUP(BG393,segéd!$F$1:$G$7,2,FALSE)</f>
        <v>13.30-15.00</v>
      </c>
      <c r="BJ393" t="s">
        <v>196</v>
      </c>
      <c r="BK393" s="20" t="s">
        <v>567</v>
      </c>
      <c r="BL393" t="s">
        <v>192</v>
      </c>
      <c r="BM393" s="2">
        <v>209</v>
      </c>
      <c r="BN393" s="2">
        <v>217</v>
      </c>
      <c r="BO393" s="2" t="s">
        <v>119</v>
      </c>
      <c r="BP393" s="33" t="s">
        <v>618</v>
      </c>
      <c r="BQ393" s="2">
        <f t="shared" si="405"/>
        <v>39</v>
      </c>
      <c r="BR393" s="2">
        <f>IF(BM393="","",IFERROR(VLOOKUP(BJ393,segéd!T:U,2,FALSE),"x"))</f>
        <v>21</v>
      </c>
      <c r="BS393" s="2">
        <f>IF(BN393="","",IFERROR(VLOOKUP(BJ393,segéd!O:P,2,FALSE),"x"))</f>
        <v>18</v>
      </c>
      <c r="BU393" s="2"/>
      <c r="BV393" s="2"/>
      <c r="BX393" s="2"/>
      <c r="CJ393" s="2">
        <v>6</v>
      </c>
      <c r="CK393" s="2">
        <v>13</v>
      </c>
      <c r="CL393" s="2">
        <v>4</v>
      </c>
      <c r="DC393" s="2">
        <v>3</v>
      </c>
      <c r="DD393" s="2">
        <v>2</v>
      </c>
      <c r="DE393" s="2">
        <v>6</v>
      </c>
    </row>
    <row r="394" spans="1:116" ht="15" customHeight="1" x14ac:dyDescent="0.3">
      <c r="A394" t="str">
        <f t="shared" si="348"/>
        <v>2069264</v>
      </c>
      <c r="B394" t="str">
        <f t="shared" si="349"/>
        <v>Marketing tervezés és kont. - Rojkovich Ádám Konstantin (web) 6</v>
      </c>
      <c r="C394" t="str">
        <f t="shared" si="350"/>
        <v>9264</v>
      </c>
      <c r="D394" t="str">
        <f t="shared" si="351"/>
        <v xml:space="preserve">Marketing tervezés és kont. - Rojkovich Ádám Konstantin (web) </v>
      </c>
      <c r="E394" t="str">
        <f t="shared" si="352"/>
        <v>Rojkovich Ádám Konstantin9264</v>
      </c>
      <c r="F394" t="str">
        <f t="shared" si="353"/>
        <v>Marketing tervezés és kont. (Bp. 206, web)</v>
      </c>
      <c r="G394" t="str">
        <f t="shared" si="354"/>
        <v/>
      </c>
      <c r="H394" t="str">
        <f t="shared" si="355"/>
        <v/>
      </c>
      <c r="I394" t="str">
        <f t="shared" si="356"/>
        <v/>
      </c>
      <c r="J394" t="str">
        <f t="shared" si="357"/>
        <v>9264</v>
      </c>
      <c r="K394" t="str">
        <f t="shared" si="358"/>
        <v/>
      </c>
      <c r="L394" t="str">
        <f t="shared" si="359"/>
        <v/>
      </c>
      <c r="M394" t="str">
        <f t="shared" si="360"/>
        <v/>
      </c>
      <c r="N394" t="str">
        <f t="shared" si="361"/>
        <v/>
      </c>
      <c r="O394" t="str">
        <f t="shared" si="362"/>
        <v/>
      </c>
      <c r="P394" t="str">
        <f t="shared" si="363"/>
        <v/>
      </c>
      <c r="Q394" t="str">
        <f t="shared" si="364"/>
        <v>9264</v>
      </c>
      <c r="R394" t="str">
        <f t="shared" si="365"/>
        <v/>
      </c>
      <c r="S394" t="str">
        <f t="shared" si="366"/>
        <v/>
      </c>
      <c r="T394" t="str">
        <f t="shared" si="367"/>
        <v/>
      </c>
      <c r="U394" t="str">
        <f t="shared" si="368"/>
        <v/>
      </c>
      <c r="V394" t="str">
        <f t="shared" si="369"/>
        <v/>
      </c>
      <c r="W394" t="str">
        <f t="shared" si="370"/>
        <v/>
      </c>
      <c r="X394" t="str">
        <f t="shared" si="371"/>
        <v/>
      </c>
      <c r="Y394" t="str">
        <f t="shared" si="372"/>
        <v/>
      </c>
      <c r="Z394" t="str">
        <f t="shared" si="373"/>
        <v/>
      </c>
      <c r="AA394" t="str">
        <f t="shared" si="374"/>
        <v>Marketing tervezés és kont. (206, web)</v>
      </c>
      <c r="AB394" t="str">
        <f t="shared" si="375"/>
        <v/>
      </c>
      <c r="AC394" t="str">
        <f t="shared" si="376"/>
        <v/>
      </c>
      <c r="AD394" t="str">
        <f t="shared" si="377"/>
        <v/>
      </c>
      <c r="AE394" t="str">
        <f t="shared" si="378"/>
        <v/>
      </c>
      <c r="AF394" t="str">
        <f t="shared" si="379"/>
        <v/>
      </c>
      <c r="AG394" t="str">
        <f t="shared" si="380"/>
        <v/>
      </c>
      <c r="AH394" t="str">
        <f t="shared" si="381"/>
        <v/>
      </c>
      <c r="AI394" t="str">
        <f t="shared" si="382"/>
        <v/>
      </c>
      <c r="AJ394" t="str">
        <f t="shared" si="383"/>
        <v/>
      </c>
      <c r="AK394" t="str">
        <f t="shared" si="384"/>
        <v/>
      </c>
      <c r="AL394" t="str">
        <f t="shared" si="385"/>
        <v/>
      </c>
      <c r="AM394" t="str">
        <f t="shared" si="386"/>
        <v/>
      </c>
      <c r="AN394" t="str">
        <f t="shared" si="387"/>
        <v/>
      </c>
      <c r="AO394" t="str">
        <f t="shared" si="388"/>
        <v/>
      </c>
      <c r="AP394" t="str">
        <f t="shared" si="389"/>
        <v/>
      </c>
      <c r="AQ394" t="str">
        <f t="shared" si="390"/>
        <v/>
      </c>
      <c r="AR394" t="str">
        <f t="shared" si="391"/>
        <v/>
      </c>
      <c r="AS394" t="str">
        <f t="shared" si="392"/>
        <v/>
      </c>
      <c r="AT394" t="str">
        <f t="shared" si="393"/>
        <v/>
      </c>
      <c r="AU394" t="str">
        <f t="shared" si="394"/>
        <v/>
      </c>
      <c r="AV394" t="str">
        <f t="shared" si="395"/>
        <v/>
      </c>
      <c r="AW394" t="str">
        <f t="shared" si="396"/>
        <v/>
      </c>
      <c r="AX394" t="str">
        <f t="shared" si="397"/>
        <v/>
      </c>
      <c r="AY394" t="str">
        <f t="shared" si="398"/>
        <v/>
      </c>
      <c r="AZ394" t="str">
        <f t="shared" si="399"/>
        <v/>
      </c>
      <c r="BA394" t="str">
        <f t="shared" si="400"/>
        <v/>
      </c>
      <c r="BB394" t="str">
        <f t="shared" si="401"/>
        <v/>
      </c>
      <c r="BC394" t="str">
        <f t="shared" si="402"/>
        <v/>
      </c>
      <c r="BD394" t="str">
        <f t="shared" si="403"/>
        <v/>
      </c>
      <c r="BE394" t="str">
        <f t="shared" si="404"/>
        <v>Marketing tervezés és kont. (, web)</v>
      </c>
      <c r="BF394" s="2">
        <v>926</v>
      </c>
      <c r="BG394" s="2">
        <v>4</v>
      </c>
      <c r="BH394" s="18">
        <f>VLOOKUP(BF394,segéd!$F$9:$G$41,2,FALSE)</f>
        <v>46291</v>
      </c>
      <c r="BI394" s="2" t="str">
        <f>VLOOKUP(BG394,segéd!$F$1:$G$7,2,FALSE)</f>
        <v>13.30-15.00</v>
      </c>
      <c r="BJ394" t="s">
        <v>116</v>
      </c>
      <c r="BK394" s="20" t="s">
        <v>573</v>
      </c>
      <c r="BL394" t="s">
        <v>206</v>
      </c>
      <c r="BM394" s="2">
        <v>206</v>
      </c>
      <c r="BO394" s="2" t="s">
        <v>117</v>
      </c>
      <c r="BP394" s="33" t="s">
        <v>692</v>
      </c>
      <c r="BQ394" s="2">
        <f t="shared" si="405"/>
        <v>6</v>
      </c>
      <c r="BR394" s="2">
        <f>IF(BM394="","",IFERROR(VLOOKUP(BJ394,segéd!T:U,2,FALSE),"x"))</f>
        <v>6</v>
      </c>
      <c r="BS394" s="2" t="str">
        <f>IF(BN394="","",IFERROR(VLOOKUP(BJ394,segéd!O:P,2,FALSE),"x"))</f>
        <v/>
      </c>
      <c r="BT394" s="2"/>
      <c r="BU394" s="2"/>
      <c r="BV394" s="2"/>
      <c r="BW394" s="2">
        <v>8</v>
      </c>
      <c r="BX394" s="2"/>
      <c r="CD394" s="2">
        <v>5</v>
      </c>
      <c r="CQ394" s="2"/>
      <c r="CR394" s="2"/>
    </row>
    <row r="395" spans="1:116" ht="15" customHeight="1" x14ac:dyDescent="0.3">
      <c r="A395" t="str">
        <f t="shared" si="348"/>
        <v>9264</v>
      </c>
      <c r="B395" t="str">
        <f t="shared" si="349"/>
        <v xml:space="preserve">Mérnöki alapismeretek - Szabó Veronika Anna (web) </v>
      </c>
      <c r="C395" t="str">
        <f t="shared" si="350"/>
        <v>5019264</v>
      </c>
      <c r="D395" t="str">
        <f t="shared" si="351"/>
        <v>Mérnöki alapismeretek - Szabó Veronika Anna (web) 128</v>
      </c>
      <c r="E395" t="str">
        <f t="shared" si="352"/>
        <v>Szabó Veronika Anna9264</v>
      </c>
      <c r="F395" t="str">
        <f t="shared" si="353"/>
        <v>Mérnöki alapismeretek (Tb. 501, web)</v>
      </c>
      <c r="G395" t="str">
        <f t="shared" si="354"/>
        <v/>
      </c>
      <c r="H395" t="str">
        <f t="shared" si="355"/>
        <v/>
      </c>
      <c r="I395" t="str">
        <f t="shared" si="356"/>
        <v/>
      </c>
      <c r="J395" t="str">
        <f t="shared" si="357"/>
        <v/>
      </c>
      <c r="K395" t="str">
        <f t="shared" si="358"/>
        <v/>
      </c>
      <c r="L395" t="str">
        <f t="shared" si="359"/>
        <v/>
      </c>
      <c r="M395" t="str">
        <f t="shared" si="360"/>
        <v/>
      </c>
      <c r="N395" t="str">
        <f t="shared" si="361"/>
        <v/>
      </c>
      <c r="O395" t="str">
        <f t="shared" si="362"/>
        <v/>
      </c>
      <c r="P395" t="str">
        <f t="shared" si="363"/>
        <v/>
      </c>
      <c r="Q395" t="str">
        <f t="shared" si="364"/>
        <v/>
      </c>
      <c r="R395" t="str">
        <f t="shared" si="365"/>
        <v/>
      </c>
      <c r="S395" t="str">
        <f t="shared" si="366"/>
        <v/>
      </c>
      <c r="T395" t="str">
        <f t="shared" si="367"/>
        <v/>
      </c>
      <c r="U395" t="str">
        <f t="shared" si="368"/>
        <v/>
      </c>
      <c r="V395" t="str">
        <f t="shared" si="369"/>
        <v/>
      </c>
      <c r="W395" t="str">
        <f t="shared" si="370"/>
        <v/>
      </c>
      <c r="X395" t="str">
        <f t="shared" si="371"/>
        <v/>
      </c>
      <c r="Y395" t="str">
        <f t="shared" si="372"/>
        <v/>
      </c>
      <c r="Z395" t="str">
        <f t="shared" si="373"/>
        <v/>
      </c>
      <c r="AA395" t="str">
        <f t="shared" si="374"/>
        <v>Mérnöki alapismeretek (, web)</v>
      </c>
      <c r="AB395" t="str">
        <f t="shared" si="375"/>
        <v/>
      </c>
      <c r="AC395" t="str">
        <f t="shared" si="376"/>
        <v/>
      </c>
      <c r="AD395" t="str">
        <f t="shared" si="377"/>
        <v/>
      </c>
      <c r="AE395" t="str">
        <f t="shared" si="378"/>
        <v>9264</v>
      </c>
      <c r="AF395" t="str">
        <f t="shared" si="379"/>
        <v>9264</v>
      </c>
      <c r="AG395" t="str">
        <f t="shared" si="380"/>
        <v/>
      </c>
      <c r="AH395" t="str">
        <f t="shared" si="381"/>
        <v/>
      </c>
      <c r="AI395" t="str">
        <f t="shared" si="382"/>
        <v/>
      </c>
      <c r="AJ395" t="str">
        <f t="shared" si="383"/>
        <v/>
      </c>
      <c r="AK395" t="str">
        <f t="shared" si="384"/>
        <v/>
      </c>
      <c r="AL395" t="str">
        <f t="shared" si="385"/>
        <v/>
      </c>
      <c r="AM395" t="str">
        <f t="shared" si="386"/>
        <v/>
      </c>
      <c r="AN395" t="str">
        <f t="shared" si="387"/>
        <v/>
      </c>
      <c r="AO395" t="str">
        <f t="shared" si="388"/>
        <v/>
      </c>
      <c r="AP395" t="str">
        <f t="shared" si="389"/>
        <v/>
      </c>
      <c r="AQ395" t="str">
        <f t="shared" si="390"/>
        <v/>
      </c>
      <c r="AR395" t="str">
        <f t="shared" si="391"/>
        <v/>
      </c>
      <c r="AS395" t="str">
        <f t="shared" si="392"/>
        <v/>
      </c>
      <c r="AT395" t="str">
        <f t="shared" si="393"/>
        <v/>
      </c>
      <c r="AU395" t="str">
        <f t="shared" si="394"/>
        <v/>
      </c>
      <c r="AV395" t="str">
        <f t="shared" si="395"/>
        <v/>
      </c>
      <c r="AW395" t="str">
        <f t="shared" si="396"/>
        <v/>
      </c>
      <c r="AX395" t="str">
        <f t="shared" si="397"/>
        <v/>
      </c>
      <c r="AY395" t="str">
        <f t="shared" si="398"/>
        <v/>
      </c>
      <c r="AZ395" t="str">
        <f t="shared" si="399"/>
        <v/>
      </c>
      <c r="BA395" t="str">
        <f t="shared" si="400"/>
        <v/>
      </c>
      <c r="BB395" t="str">
        <f t="shared" si="401"/>
        <v/>
      </c>
      <c r="BC395" t="str">
        <f t="shared" si="402"/>
        <v/>
      </c>
      <c r="BD395" t="str">
        <f t="shared" si="403"/>
        <v/>
      </c>
      <c r="BE395" t="str">
        <f t="shared" si="404"/>
        <v>Mérnöki alapismeretek (501, web)</v>
      </c>
      <c r="BF395" s="2">
        <v>926</v>
      </c>
      <c r="BG395" s="2">
        <v>4</v>
      </c>
      <c r="BH395" s="18">
        <f>VLOOKUP(BF395,segéd!$F$9:$G$41,2,FALSE)</f>
        <v>46291</v>
      </c>
      <c r="BI395" s="2" t="str">
        <f>VLOOKUP(BG395,segéd!$F$1:$G$7,2,FALSE)</f>
        <v>13.30-15.00</v>
      </c>
      <c r="BJ395" t="s">
        <v>104</v>
      </c>
      <c r="BK395" s="20" t="s">
        <v>539</v>
      </c>
      <c r="BL395" t="s">
        <v>191</v>
      </c>
      <c r="BM395" s="2"/>
      <c r="BN395" s="2">
        <v>501</v>
      </c>
      <c r="BO395" s="2" t="s">
        <v>117</v>
      </c>
      <c r="BP395" s="33" t="s">
        <v>674</v>
      </c>
      <c r="BQ395" s="2">
        <f t="shared" si="405"/>
        <v>128</v>
      </c>
      <c r="BR395" s="2" t="str">
        <f>IF(BM395="","",IFERROR(VLOOKUP(BJ395,segéd!T:U,2,FALSE),"x"))</f>
        <v/>
      </c>
      <c r="BS395" s="2">
        <f>IF(BN395="","",IFERROR(VLOOKUP(BJ395,segéd!O:P,2,FALSE),"x"))</f>
        <v>128</v>
      </c>
      <c r="BT395" s="2"/>
      <c r="BU395" s="2"/>
      <c r="BV395" s="2"/>
      <c r="BX395" s="2"/>
      <c r="CQ395" s="2">
        <v>74</v>
      </c>
      <c r="CR395" s="2">
        <v>48</v>
      </c>
    </row>
    <row r="396" spans="1:116" ht="15" customHeight="1" x14ac:dyDescent="0.3">
      <c r="A396" t="str">
        <f t="shared" si="348"/>
        <v>9264</v>
      </c>
      <c r="B396" t="str">
        <f t="shared" si="349"/>
        <v xml:space="preserve">Műszaki szaknyelv I., 1. csoport - Gellért Judit Márta </v>
      </c>
      <c r="C396" t="str">
        <f t="shared" si="350"/>
        <v>2139264</v>
      </c>
      <c r="D396" t="str">
        <f t="shared" si="351"/>
        <v>Műszaki szaknyelv I., 1. csoport - Gellért Judit Márta 0</v>
      </c>
      <c r="E396" t="str">
        <f t="shared" si="352"/>
        <v>Gellért Judit Márta9264</v>
      </c>
      <c r="F396" t="str">
        <f t="shared" si="353"/>
        <v>Műszaki szaknyelv I., 1. csoport (Tb. 213)</v>
      </c>
      <c r="G396" t="str">
        <f t="shared" si="354"/>
        <v/>
      </c>
      <c r="H396" t="str">
        <f t="shared" si="355"/>
        <v/>
      </c>
      <c r="I396" t="str">
        <f t="shared" si="356"/>
        <v/>
      </c>
      <c r="J396" t="str">
        <f t="shared" si="357"/>
        <v/>
      </c>
      <c r="K396" t="str">
        <f t="shared" si="358"/>
        <v/>
      </c>
      <c r="L396" t="str">
        <f t="shared" si="359"/>
        <v/>
      </c>
      <c r="M396" t="str">
        <f t="shared" si="360"/>
        <v/>
      </c>
      <c r="N396" t="str">
        <f t="shared" si="361"/>
        <v/>
      </c>
      <c r="O396" t="str">
        <f t="shared" si="362"/>
        <v/>
      </c>
      <c r="P396" t="str">
        <f t="shared" si="363"/>
        <v/>
      </c>
      <c r="Q396" t="str">
        <f t="shared" si="364"/>
        <v/>
      </c>
      <c r="R396" t="str">
        <f t="shared" si="365"/>
        <v/>
      </c>
      <c r="S396" t="str">
        <f t="shared" si="366"/>
        <v/>
      </c>
      <c r="T396" t="str">
        <f t="shared" si="367"/>
        <v/>
      </c>
      <c r="U396" t="str">
        <f t="shared" si="368"/>
        <v/>
      </c>
      <c r="V396" t="str">
        <f t="shared" si="369"/>
        <v/>
      </c>
      <c r="W396" t="str">
        <f t="shared" si="370"/>
        <v/>
      </c>
      <c r="X396" t="str">
        <f t="shared" si="371"/>
        <v/>
      </c>
      <c r="Y396" t="str">
        <f t="shared" si="372"/>
        <v/>
      </c>
      <c r="Z396" t="str">
        <f t="shared" si="373"/>
        <v/>
      </c>
      <c r="AA396" t="str">
        <f t="shared" si="374"/>
        <v>Műszaki szaknyelv I., 1. csoport ()</v>
      </c>
      <c r="AB396" t="str">
        <f t="shared" si="375"/>
        <v/>
      </c>
      <c r="AC396" t="str">
        <f t="shared" si="376"/>
        <v/>
      </c>
      <c r="AD396" t="str">
        <f t="shared" si="377"/>
        <v/>
      </c>
      <c r="AE396" t="str">
        <f t="shared" si="378"/>
        <v/>
      </c>
      <c r="AF396" t="str">
        <f t="shared" si="379"/>
        <v/>
      </c>
      <c r="AG396" t="str">
        <f t="shared" si="380"/>
        <v/>
      </c>
      <c r="AH396" t="str">
        <f t="shared" si="381"/>
        <v/>
      </c>
      <c r="AI396" t="str">
        <f t="shared" si="382"/>
        <v/>
      </c>
      <c r="AJ396" t="str">
        <f t="shared" si="383"/>
        <v/>
      </c>
      <c r="AK396" t="str">
        <f t="shared" si="384"/>
        <v>9264</v>
      </c>
      <c r="AL396" t="str">
        <f t="shared" si="385"/>
        <v/>
      </c>
      <c r="AM396" t="str">
        <f t="shared" si="386"/>
        <v/>
      </c>
      <c r="AN396" t="str">
        <f t="shared" si="387"/>
        <v/>
      </c>
      <c r="AO396" t="str">
        <f t="shared" si="388"/>
        <v/>
      </c>
      <c r="AP396" t="str">
        <f t="shared" si="389"/>
        <v/>
      </c>
      <c r="AQ396" t="str">
        <f t="shared" si="390"/>
        <v/>
      </c>
      <c r="AR396" t="str">
        <f t="shared" si="391"/>
        <v/>
      </c>
      <c r="AS396" t="str">
        <f t="shared" si="392"/>
        <v/>
      </c>
      <c r="AT396" t="str">
        <f t="shared" si="393"/>
        <v/>
      </c>
      <c r="AU396" t="str">
        <f t="shared" si="394"/>
        <v/>
      </c>
      <c r="AV396" t="str">
        <f t="shared" si="395"/>
        <v/>
      </c>
      <c r="AW396" t="str">
        <f t="shared" si="396"/>
        <v/>
      </c>
      <c r="AX396" t="str">
        <f t="shared" si="397"/>
        <v/>
      </c>
      <c r="AY396" t="str">
        <f t="shared" si="398"/>
        <v/>
      </c>
      <c r="AZ396" t="str">
        <f t="shared" si="399"/>
        <v/>
      </c>
      <c r="BA396" t="str">
        <f t="shared" si="400"/>
        <v/>
      </c>
      <c r="BB396" t="str">
        <f t="shared" si="401"/>
        <v/>
      </c>
      <c r="BC396" t="str">
        <f t="shared" si="402"/>
        <v/>
      </c>
      <c r="BD396" t="str">
        <f t="shared" si="403"/>
        <v/>
      </c>
      <c r="BE396" t="str">
        <f t="shared" si="404"/>
        <v>Műszaki szaknyelv I., 1. csoport (213)</v>
      </c>
      <c r="BF396" s="2">
        <v>926</v>
      </c>
      <c r="BG396" s="2">
        <v>4</v>
      </c>
      <c r="BH396" s="18">
        <f>VLOOKUP(BF396,segéd!$F$9:$G$41,2,FALSE)</f>
        <v>46291</v>
      </c>
      <c r="BI396" s="2" t="str">
        <f>VLOOKUP(BG396,segéd!$F$1:$G$7,2,FALSE)</f>
        <v>13.30-15.00</v>
      </c>
      <c r="BJ396" t="s">
        <v>299</v>
      </c>
      <c r="BK396" s="20" t="s">
        <v>281</v>
      </c>
      <c r="BL396" t="s">
        <v>191</v>
      </c>
      <c r="BM396" s="2"/>
      <c r="BN396" s="2">
        <v>213</v>
      </c>
      <c r="BO396" s="2"/>
      <c r="BP396" s="33"/>
      <c r="BQ396" s="2">
        <f t="shared" si="405"/>
        <v>0</v>
      </c>
      <c r="BR396" s="2" t="str">
        <f>IF(BM396="","",IFERROR(VLOOKUP(BJ396,segéd!T:U,2,FALSE),"x"))</f>
        <v/>
      </c>
      <c r="BS396" s="2">
        <f>IF(BN396="","",IFERROR(VLOOKUP(BJ396,segéd!O:P,2,FALSE),"x"))</f>
        <v>0</v>
      </c>
      <c r="BT396" s="2"/>
      <c r="BU396" s="2"/>
      <c r="BV396" s="2"/>
      <c r="BX396" s="2"/>
      <c r="CQ396" s="2"/>
      <c r="CR396" s="2"/>
      <c r="CW396" s="2">
        <v>17</v>
      </c>
    </row>
    <row r="397" spans="1:116" ht="15" customHeight="1" x14ac:dyDescent="0.3">
      <c r="A397" t="str">
        <f t="shared" si="348"/>
        <v>9264</v>
      </c>
      <c r="B397" t="str">
        <f t="shared" si="349"/>
        <v xml:space="preserve">Műszaki szaknyelv I., 2. csoport - Nagy Mónika </v>
      </c>
      <c r="C397" t="str">
        <f t="shared" si="350"/>
        <v>4089264</v>
      </c>
      <c r="D397" t="str">
        <f t="shared" si="351"/>
        <v>Műszaki szaknyelv I., 2. csoport - Nagy Mónika 0</v>
      </c>
      <c r="E397" t="str">
        <f t="shared" si="352"/>
        <v>Nagy Mónika9264</v>
      </c>
      <c r="F397" t="str">
        <f t="shared" si="353"/>
        <v>Műszaki szaknyelv I., 2. csoport (Tb. 408)</v>
      </c>
      <c r="G397" t="str">
        <f t="shared" si="354"/>
        <v/>
      </c>
      <c r="H397" t="str">
        <f t="shared" si="355"/>
        <v/>
      </c>
      <c r="I397" t="str">
        <f t="shared" si="356"/>
        <v/>
      </c>
      <c r="J397" t="str">
        <f t="shared" si="357"/>
        <v/>
      </c>
      <c r="K397" t="str">
        <f t="shared" si="358"/>
        <v/>
      </c>
      <c r="L397" t="str">
        <f t="shared" si="359"/>
        <v/>
      </c>
      <c r="M397" t="str">
        <f t="shared" si="360"/>
        <v/>
      </c>
      <c r="N397" t="str">
        <f t="shared" si="361"/>
        <v/>
      </c>
      <c r="O397" t="str">
        <f t="shared" si="362"/>
        <v/>
      </c>
      <c r="P397" t="str">
        <f t="shared" si="363"/>
        <v/>
      </c>
      <c r="Q397" t="str">
        <f t="shared" si="364"/>
        <v/>
      </c>
      <c r="R397" t="str">
        <f t="shared" si="365"/>
        <v/>
      </c>
      <c r="S397" t="str">
        <f t="shared" si="366"/>
        <v/>
      </c>
      <c r="T397" t="str">
        <f t="shared" si="367"/>
        <v/>
      </c>
      <c r="U397" t="str">
        <f t="shared" si="368"/>
        <v/>
      </c>
      <c r="V397" t="str">
        <f t="shared" si="369"/>
        <v/>
      </c>
      <c r="W397" t="str">
        <f t="shared" si="370"/>
        <v/>
      </c>
      <c r="X397" t="str">
        <f t="shared" si="371"/>
        <v/>
      </c>
      <c r="Y397" t="str">
        <f t="shared" si="372"/>
        <v/>
      </c>
      <c r="Z397" t="str">
        <f t="shared" si="373"/>
        <v/>
      </c>
      <c r="AA397" t="str">
        <f t="shared" si="374"/>
        <v>Műszaki szaknyelv I., 2. csoport ()</v>
      </c>
      <c r="AB397" t="str">
        <f t="shared" si="375"/>
        <v/>
      </c>
      <c r="AC397" t="str">
        <f t="shared" si="376"/>
        <v/>
      </c>
      <c r="AD397" t="str">
        <f t="shared" si="377"/>
        <v/>
      </c>
      <c r="AE397" t="str">
        <f t="shared" si="378"/>
        <v/>
      </c>
      <c r="AF397" t="str">
        <f t="shared" si="379"/>
        <v/>
      </c>
      <c r="AG397" t="str">
        <f t="shared" si="380"/>
        <v/>
      </c>
      <c r="AH397" t="str">
        <f t="shared" si="381"/>
        <v/>
      </c>
      <c r="AI397" t="str">
        <f t="shared" si="382"/>
        <v/>
      </c>
      <c r="AJ397" t="str">
        <f t="shared" si="383"/>
        <v/>
      </c>
      <c r="AK397" t="str">
        <f t="shared" si="384"/>
        <v>9264</v>
      </c>
      <c r="AL397" t="str">
        <f t="shared" si="385"/>
        <v/>
      </c>
      <c r="AM397" t="str">
        <f t="shared" si="386"/>
        <v/>
      </c>
      <c r="AN397" t="str">
        <f t="shared" si="387"/>
        <v/>
      </c>
      <c r="AO397" t="str">
        <f t="shared" si="388"/>
        <v/>
      </c>
      <c r="AP397" t="str">
        <f t="shared" si="389"/>
        <v/>
      </c>
      <c r="AQ397" t="str">
        <f t="shared" si="390"/>
        <v/>
      </c>
      <c r="AR397" t="str">
        <f t="shared" si="391"/>
        <v/>
      </c>
      <c r="AS397" t="str">
        <f t="shared" si="392"/>
        <v/>
      </c>
      <c r="AT397" t="str">
        <f t="shared" si="393"/>
        <v/>
      </c>
      <c r="AU397" t="str">
        <f t="shared" si="394"/>
        <v/>
      </c>
      <c r="AV397" t="str">
        <f t="shared" si="395"/>
        <v/>
      </c>
      <c r="AW397" t="str">
        <f t="shared" si="396"/>
        <v/>
      </c>
      <c r="AX397" t="str">
        <f t="shared" si="397"/>
        <v/>
      </c>
      <c r="AY397" t="str">
        <f t="shared" si="398"/>
        <v/>
      </c>
      <c r="AZ397" t="str">
        <f t="shared" si="399"/>
        <v/>
      </c>
      <c r="BA397" t="str">
        <f t="shared" si="400"/>
        <v/>
      </c>
      <c r="BB397" t="str">
        <f t="shared" si="401"/>
        <v/>
      </c>
      <c r="BC397" t="str">
        <f t="shared" si="402"/>
        <v/>
      </c>
      <c r="BD397" t="str">
        <f t="shared" si="403"/>
        <v/>
      </c>
      <c r="BE397" t="str">
        <f t="shared" si="404"/>
        <v>Műszaki szaknyelv I., 2. csoport (408)</v>
      </c>
      <c r="BF397" s="2">
        <v>926</v>
      </c>
      <c r="BG397" s="2">
        <v>4</v>
      </c>
      <c r="BH397" s="18">
        <f>VLOOKUP(BF397,segéd!$F$9:$G$41,2,FALSE)</f>
        <v>46291</v>
      </c>
      <c r="BI397" s="2" t="str">
        <f>VLOOKUP(BG397,segéd!$F$1:$G$7,2,FALSE)</f>
        <v>13.30-15.00</v>
      </c>
      <c r="BJ397" t="s">
        <v>300</v>
      </c>
      <c r="BK397" s="20" t="s">
        <v>543</v>
      </c>
      <c r="BL397" t="s">
        <v>191</v>
      </c>
      <c r="BM397" s="2"/>
      <c r="BN397" s="2">
        <v>408</v>
      </c>
      <c r="BO397" s="2"/>
      <c r="BP397" s="33"/>
      <c r="BQ397" s="2">
        <f t="shared" si="405"/>
        <v>0</v>
      </c>
      <c r="BR397" s="2" t="str">
        <f>IF(BM397="","",IFERROR(VLOOKUP(BJ397,segéd!T:U,2,FALSE),"x"))</f>
        <v/>
      </c>
      <c r="BS397" s="2">
        <f>IF(BN397="","",IFERROR(VLOOKUP(BJ397,segéd!O:P,2,FALSE),"x"))</f>
        <v>0</v>
      </c>
      <c r="BT397" s="2"/>
      <c r="BU397" s="2"/>
      <c r="BV397" s="2"/>
      <c r="BX397" s="2"/>
      <c r="CQ397" s="2"/>
      <c r="CR397" s="2"/>
      <c r="CW397" s="2">
        <v>17</v>
      </c>
    </row>
    <row r="398" spans="1:116" ht="15" customHeight="1" x14ac:dyDescent="0.3">
      <c r="A398" t="str">
        <f t="shared" si="348"/>
        <v>2059264</v>
      </c>
      <c r="B398" t="str">
        <f t="shared" si="349"/>
        <v>Művelődéstörténet - Keszthelyi Csaba (Tb.-ről web) 10</v>
      </c>
      <c r="C398" t="str">
        <f t="shared" si="350"/>
        <v>2169264</v>
      </c>
      <c r="D398" t="str">
        <f t="shared" si="351"/>
        <v>Művelődéstörténet - Keszthelyi Csaba (Tb.-ről web) 15</v>
      </c>
      <c r="E398" t="str">
        <f t="shared" si="352"/>
        <v>Keszthelyi Csaba9264</v>
      </c>
      <c r="F398" t="str">
        <f t="shared" si="353"/>
        <v>Művelődéstörténet (Tb. 216, Tb.-ről web)</v>
      </c>
      <c r="G398" t="str">
        <f t="shared" si="354"/>
        <v/>
      </c>
      <c r="H398" t="str">
        <f t="shared" si="355"/>
        <v/>
      </c>
      <c r="I398" t="str">
        <f t="shared" si="356"/>
        <v/>
      </c>
      <c r="J398" t="str">
        <f t="shared" si="357"/>
        <v/>
      </c>
      <c r="K398" t="str">
        <f t="shared" si="358"/>
        <v/>
      </c>
      <c r="L398" t="str">
        <f t="shared" si="359"/>
        <v/>
      </c>
      <c r="M398" t="str">
        <f t="shared" si="360"/>
        <v>9264</v>
      </c>
      <c r="N398" t="str">
        <f t="shared" si="361"/>
        <v>9264</v>
      </c>
      <c r="O398" t="str">
        <f t="shared" si="362"/>
        <v>9264</v>
      </c>
      <c r="P398" t="str">
        <f t="shared" si="363"/>
        <v/>
      </c>
      <c r="Q398" t="str">
        <f t="shared" si="364"/>
        <v/>
      </c>
      <c r="R398" t="str">
        <f t="shared" si="365"/>
        <v/>
      </c>
      <c r="S398" t="str">
        <f t="shared" si="366"/>
        <v/>
      </c>
      <c r="T398" t="str">
        <f t="shared" si="367"/>
        <v/>
      </c>
      <c r="U398" t="str">
        <f t="shared" si="368"/>
        <v/>
      </c>
      <c r="V398" t="str">
        <f t="shared" si="369"/>
        <v/>
      </c>
      <c r="W398" t="str">
        <f t="shared" si="370"/>
        <v/>
      </c>
      <c r="X398" t="str">
        <f t="shared" si="371"/>
        <v/>
      </c>
      <c r="Y398" t="str">
        <f t="shared" si="372"/>
        <v/>
      </c>
      <c r="Z398" t="str">
        <f t="shared" si="373"/>
        <v/>
      </c>
      <c r="AA398" t="str">
        <f t="shared" si="374"/>
        <v>Művelődéstörténet (205, Tb.-ről web)</v>
      </c>
      <c r="AB398" t="str">
        <f t="shared" si="375"/>
        <v/>
      </c>
      <c r="AC398" t="str">
        <f t="shared" si="376"/>
        <v/>
      </c>
      <c r="AD398" t="str">
        <f t="shared" si="377"/>
        <v/>
      </c>
      <c r="AE398" t="str">
        <f t="shared" si="378"/>
        <v/>
      </c>
      <c r="AF398" t="str">
        <f t="shared" si="379"/>
        <v/>
      </c>
      <c r="AG398" t="str">
        <f t="shared" si="380"/>
        <v/>
      </c>
      <c r="AH398" t="str">
        <f t="shared" si="381"/>
        <v>9264</v>
      </c>
      <c r="AI398" t="str">
        <f t="shared" si="382"/>
        <v>9264</v>
      </c>
      <c r="AJ398" t="str">
        <f t="shared" si="383"/>
        <v/>
      </c>
      <c r="AK398" t="str">
        <f t="shared" si="384"/>
        <v/>
      </c>
      <c r="AL398" t="str">
        <f t="shared" si="385"/>
        <v/>
      </c>
      <c r="AM398" t="str">
        <f t="shared" si="386"/>
        <v/>
      </c>
      <c r="AN398" t="str">
        <f t="shared" si="387"/>
        <v/>
      </c>
      <c r="AO398" t="str">
        <f t="shared" si="388"/>
        <v/>
      </c>
      <c r="AP398" t="str">
        <f t="shared" si="389"/>
        <v/>
      </c>
      <c r="AQ398" t="str">
        <f t="shared" si="390"/>
        <v/>
      </c>
      <c r="AR398" t="str">
        <f t="shared" si="391"/>
        <v/>
      </c>
      <c r="AS398" t="str">
        <f t="shared" si="392"/>
        <v/>
      </c>
      <c r="AT398" t="str">
        <f t="shared" si="393"/>
        <v/>
      </c>
      <c r="AU398" t="str">
        <f t="shared" si="394"/>
        <v/>
      </c>
      <c r="AV398" t="str">
        <f t="shared" si="395"/>
        <v/>
      </c>
      <c r="AW398" t="str">
        <f t="shared" si="396"/>
        <v/>
      </c>
      <c r="AX398" t="str">
        <f t="shared" si="397"/>
        <v/>
      </c>
      <c r="AY398" t="str">
        <f t="shared" si="398"/>
        <v/>
      </c>
      <c r="AZ398" t="str">
        <f t="shared" si="399"/>
        <v/>
      </c>
      <c r="BA398" t="str">
        <f t="shared" si="400"/>
        <v/>
      </c>
      <c r="BB398" t="str">
        <f t="shared" si="401"/>
        <v/>
      </c>
      <c r="BC398" t="str">
        <f t="shared" si="402"/>
        <v/>
      </c>
      <c r="BD398" t="str">
        <f t="shared" si="403"/>
        <v/>
      </c>
      <c r="BE398" t="str">
        <f t="shared" si="404"/>
        <v>Művelődéstörténet (216, Tb.-ről web)</v>
      </c>
      <c r="BF398" s="2">
        <v>926</v>
      </c>
      <c r="BG398" s="2">
        <v>4</v>
      </c>
      <c r="BH398" s="18">
        <f>VLOOKUP(BF398,segéd!$F$9:$G$41,2,FALSE)</f>
        <v>46291</v>
      </c>
      <c r="BI398" s="2" t="str">
        <f>VLOOKUP(BG398,segéd!$F$1:$G$7,2,FALSE)</f>
        <v>13.30-15.00</v>
      </c>
      <c r="BJ398" t="s">
        <v>39</v>
      </c>
      <c r="BK398" s="20" t="s">
        <v>38</v>
      </c>
      <c r="BL398" t="s">
        <v>192</v>
      </c>
      <c r="BM398" s="2">
        <v>205</v>
      </c>
      <c r="BN398" s="2">
        <v>216</v>
      </c>
      <c r="BO398" s="2" t="s">
        <v>119</v>
      </c>
      <c r="BP398" s="33" t="s">
        <v>693</v>
      </c>
      <c r="BQ398" s="2">
        <f t="shared" si="405"/>
        <v>25</v>
      </c>
      <c r="BR398" s="2">
        <f>IF(BM398="","",IFERROR(VLOOKUP(BJ398,segéd!T:U,2,FALSE),"x"))</f>
        <v>10</v>
      </c>
      <c r="BS398" s="2">
        <f>IF(BN398="","",IFERROR(VLOOKUP(BJ398,segéd!O:P,2,FALSE),"x"))</f>
        <v>15</v>
      </c>
      <c r="BU398" s="2"/>
      <c r="BV398" s="2"/>
      <c r="BW398" s="19"/>
      <c r="BX398" s="2"/>
      <c r="BY398" s="19"/>
      <c r="BZ398" s="2">
        <v>5</v>
      </c>
      <c r="CA398" s="2">
        <v>12</v>
      </c>
      <c r="CB398" s="2">
        <v>3</v>
      </c>
      <c r="CC398" s="19"/>
      <c r="CT398" s="2">
        <v>10</v>
      </c>
      <c r="CU398" s="2">
        <v>8</v>
      </c>
      <c r="DC398" s="19"/>
      <c r="DD398" s="19"/>
      <c r="DE398" s="19"/>
      <c r="DF398" s="19"/>
      <c r="DI398" s="19"/>
      <c r="DL398" s="19"/>
    </row>
    <row r="399" spans="1:116" ht="15" customHeight="1" x14ac:dyDescent="0.3">
      <c r="A399" t="str">
        <f t="shared" si="348"/>
        <v>9264</v>
      </c>
      <c r="B399" t="str">
        <f t="shared" si="349"/>
        <v xml:space="preserve">Számítógéppel segített gy. és m. alapjai - Molnár László </v>
      </c>
      <c r="C399" t="str">
        <f t="shared" si="350"/>
        <v>49264</v>
      </c>
      <c r="D399" t="str">
        <f t="shared" si="351"/>
        <v>Számítógéppel segített gy. és m. alapjai - Molnár László 9</v>
      </c>
      <c r="E399" t="str">
        <f t="shared" si="352"/>
        <v>Molnár László9264</v>
      </c>
      <c r="F399" t="str">
        <f t="shared" si="353"/>
        <v>Számítógéppel segített gy. és m. alapjai (Tb. 4)</v>
      </c>
      <c r="G399" t="str">
        <f t="shared" si="354"/>
        <v/>
      </c>
      <c r="H399" t="str">
        <f t="shared" si="355"/>
        <v/>
      </c>
      <c r="I399" t="str">
        <f t="shared" si="356"/>
        <v/>
      </c>
      <c r="J399" t="str">
        <f t="shared" si="357"/>
        <v/>
      </c>
      <c r="K399" t="str">
        <f t="shared" si="358"/>
        <v/>
      </c>
      <c r="L399" t="str">
        <f t="shared" si="359"/>
        <v/>
      </c>
      <c r="M399" t="str">
        <f t="shared" si="360"/>
        <v/>
      </c>
      <c r="N399" t="str">
        <f t="shared" si="361"/>
        <v/>
      </c>
      <c r="O399" t="str">
        <f t="shared" si="362"/>
        <v/>
      </c>
      <c r="P399" t="str">
        <f t="shared" si="363"/>
        <v/>
      </c>
      <c r="Q399" t="str">
        <f t="shared" si="364"/>
        <v/>
      </c>
      <c r="R399" t="str">
        <f t="shared" si="365"/>
        <v/>
      </c>
      <c r="S399" t="str">
        <f t="shared" si="366"/>
        <v/>
      </c>
      <c r="T399" t="str">
        <f t="shared" si="367"/>
        <v/>
      </c>
      <c r="U399" t="str">
        <f t="shared" si="368"/>
        <v/>
      </c>
      <c r="V399" t="str">
        <f t="shared" si="369"/>
        <v/>
      </c>
      <c r="W399" t="str">
        <f t="shared" si="370"/>
        <v/>
      </c>
      <c r="X399" t="str">
        <f t="shared" si="371"/>
        <v/>
      </c>
      <c r="Y399" t="str">
        <f t="shared" si="372"/>
        <v/>
      </c>
      <c r="Z399" t="str">
        <f t="shared" si="373"/>
        <v/>
      </c>
      <c r="AA399" t="str">
        <f t="shared" si="374"/>
        <v>Számítógéppel segített gy. és m. alapjai ()</v>
      </c>
      <c r="AB399" t="str">
        <f t="shared" si="375"/>
        <v/>
      </c>
      <c r="AC399" t="str">
        <f t="shared" si="376"/>
        <v/>
      </c>
      <c r="AD399" t="str">
        <f t="shared" si="377"/>
        <v/>
      </c>
      <c r="AE399" t="str">
        <f t="shared" si="378"/>
        <v/>
      </c>
      <c r="AF399" t="str">
        <f t="shared" si="379"/>
        <v/>
      </c>
      <c r="AG399" t="str">
        <f t="shared" si="380"/>
        <v/>
      </c>
      <c r="AH399" t="str">
        <f t="shared" si="381"/>
        <v/>
      </c>
      <c r="AI399" t="str">
        <f t="shared" si="382"/>
        <v/>
      </c>
      <c r="AJ399" t="str">
        <f t="shared" si="383"/>
        <v>9264</v>
      </c>
      <c r="AK399" t="str">
        <f t="shared" si="384"/>
        <v/>
      </c>
      <c r="AL399" t="str">
        <f t="shared" si="385"/>
        <v/>
      </c>
      <c r="AM399" t="str">
        <f t="shared" si="386"/>
        <v/>
      </c>
      <c r="AN399" t="str">
        <f t="shared" si="387"/>
        <v/>
      </c>
      <c r="AO399" t="str">
        <f t="shared" si="388"/>
        <v/>
      </c>
      <c r="AP399" t="str">
        <f t="shared" si="389"/>
        <v/>
      </c>
      <c r="AQ399" t="str">
        <f t="shared" si="390"/>
        <v/>
      </c>
      <c r="AR399" t="str">
        <f t="shared" si="391"/>
        <v/>
      </c>
      <c r="AS399" t="str">
        <f t="shared" si="392"/>
        <v/>
      </c>
      <c r="AT399" t="str">
        <f t="shared" si="393"/>
        <v/>
      </c>
      <c r="AU399" t="str">
        <f t="shared" si="394"/>
        <v/>
      </c>
      <c r="AV399" t="str">
        <f t="shared" si="395"/>
        <v/>
      </c>
      <c r="AW399" t="str">
        <f t="shared" si="396"/>
        <v/>
      </c>
      <c r="AX399" t="str">
        <f t="shared" si="397"/>
        <v/>
      </c>
      <c r="AY399" t="str">
        <f t="shared" si="398"/>
        <v/>
      </c>
      <c r="AZ399" t="str">
        <f t="shared" si="399"/>
        <v/>
      </c>
      <c r="BA399" t="str">
        <f t="shared" si="400"/>
        <v/>
      </c>
      <c r="BB399" t="str">
        <f t="shared" si="401"/>
        <v/>
      </c>
      <c r="BC399" t="str">
        <f t="shared" si="402"/>
        <v/>
      </c>
      <c r="BD399" t="str">
        <f t="shared" si="403"/>
        <v/>
      </c>
      <c r="BE399" t="str">
        <f t="shared" si="404"/>
        <v>Számítógéppel segített gy. és m. alapjai (4)</v>
      </c>
      <c r="BF399" s="2">
        <v>926</v>
      </c>
      <c r="BG399" s="2">
        <v>4</v>
      </c>
      <c r="BH399" s="18">
        <f>VLOOKUP(BF399,segéd!$F$9:$G$41,2,FALSE)</f>
        <v>46291</v>
      </c>
      <c r="BI399" s="2" t="str">
        <f>VLOOKUP(BG399,segéd!$F$1:$G$7,2,FALSE)</f>
        <v>13.30-15.00</v>
      </c>
      <c r="BJ399" t="s">
        <v>298</v>
      </c>
      <c r="BK399" s="20" t="s">
        <v>48</v>
      </c>
      <c r="BL399" t="s">
        <v>114</v>
      </c>
      <c r="BM399" s="2"/>
      <c r="BN399" s="2">
        <v>4</v>
      </c>
      <c r="BO399" s="2"/>
      <c r="BP399" s="33"/>
      <c r="BQ399" s="2">
        <f t="shared" si="405"/>
        <v>9</v>
      </c>
      <c r="BR399" s="2" t="str">
        <f>IF(BM399="","",IFERROR(VLOOKUP(BJ399,segéd!T:U,2,FALSE),"x"))</f>
        <v/>
      </c>
      <c r="BS399" s="2">
        <f>IF(BN399="","",IFERROR(VLOOKUP(BJ399,segéd!O:P,2,FALSE),"x"))</f>
        <v>9</v>
      </c>
      <c r="BU399" s="2"/>
      <c r="BV399" s="2"/>
      <c r="BX399" s="2"/>
      <c r="CV399" s="2">
        <v>7</v>
      </c>
    </row>
    <row r="400" spans="1:116" ht="15" customHeight="1" x14ac:dyDescent="0.3">
      <c r="A400" t="str">
        <f t="shared" si="348"/>
        <v>9264</v>
      </c>
      <c r="B400" t="str">
        <f t="shared" si="349"/>
        <v xml:space="preserve">Számvitel III. - Labossa Ildikó (web) </v>
      </c>
      <c r="C400" t="str">
        <f t="shared" si="350"/>
        <v>2149264</v>
      </c>
      <c r="D400" t="str">
        <f t="shared" si="351"/>
        <v>Számvitel III. - Labossa Ildikó (web) 24</v>
      </c>
      <c r="E400" t="str">
        <f t="shared" si="352"/>
        <v>Labossa Ildikó9264</v>
      </c>
      <c r="F400" t="str">
        <f t="shared" si="353"/>
        <v>Számvitel III. (Tb. 214, web)</v>
      </c>
      <c r="G400" t="str">
        <f t="shared" si="354"/>
        <v/>
      </c>
      <c r="H400" t="str">
        <f t="shared" si="355"/>
        <v/>
      </c>
      <c r="I400" t="str">
        <f t="shared" si="356"/>
        <v/>
      </c>
      <c r="J400" t="str">
        <f t="shared" si="357"/>
        <v/>
      </c>
      <c r="K400" t="str">
        <f t="shared" si="358"/>
        <v/>
      </c>
      <c r="L400" t="str">
        <f t="shared" si="359"/>
        <v/>
      </c>
      <c r="M400" t="str">
        <f t="shared" si="360"/>
        <v/>
      </c>
      <c r="N400" t="str">
        <f t="shared" si="361"/>
        <v/>
      </c>
      <c r="O400" t="str">
        <f t="shared" si="362"/>
        <v/>
      </c>
      <c r="P400" t="str">
        <f t="shared" si="363"/>
        <v/>
      </c>
      <c r="Q400" t="str">
        <f t="shared" si="364"/>
        <v/>
      </c>
      <c r="R400" t="str">
        <f t="shared" si="365"/>
        <v/>
      </c>
      <c r="S400" t="str">
        <f t="shared" si="366"/>
        <v/>
      </c>
      <c r="T400" t="str">
        <f t="shared" si="367"/>
        <v/>
      </c>
      <c r="U400" t="str">
        <f t="shared" si="368"/>
        <v/>
      </c>
      <c r="V400" t="str">
        <f t="shared" si="369"/>
        <v/>
      </c>
      <c r="W400" t="str">
        <f t="shared" si="370"/>
        <v/>
      </c>
      <c r="X400" t="str">
        <f t="shared" si="371"/>
        <v/>
      </c>
      <c r="Y400" t="str">
        <f t="shared" si="372"/>
        <v/>
      </c>
      <c r="Z400" t="str">
        <f t="shared" si="373"/>
        <v/>
      </c>
      <c r="AA400" t="str">
        <f t="shared" si="374"/>
        <v>Számvitel III. (, web)</v>
      </c>
      <c r="AB400" t="str">
        <f t="shared" si="375"/>
        <v/>
      </c>
      <c r="AC400" t="str">
        <f t="shared" si="376"/>
        <v/>
      </c>
      <c r="AD400" t="str">
        <f t="shared" si="377"/>
        <v/>
      </c>
      <c r="AE400" t="str">
        <f t="shared" si="378"/>
        <v/>
      </c>
      <c r="AF400" t="str">
        <f t="shared" si="379"/>
        <v/>
      </c>
      <c r="AG400" t="str">
        <f t="shared" si="380"/>
        <v/>
      </c>
      <c r="AH400" t="str">
        <f t="shared" si="381"/>
        <v/>
      </c>
      <c r="AI400" t="str">
        <f t="shared" si="382"/>
        <v/>
      </c>
      <c r="AJ400" t="str">
        <f t="shared" si="383"/>
        <v/>
      </c>
      <c r="AK400" t="str">
        <f t="shared" si="384"/>
        <v/>
      </c>
      <c r="AL400" t="str">
        <f t="shared" si="385"/>
        <v/>
      </c>
      <c r="AM400" t="str">
        <f t="shared" si="386"/>
        <v/>
      </c>
      <c r="AN400" t="str">
        <f t="shared" si="387"/>
        <v>9264</v>
      </c>
      <c r="AO400" t="str">
        <f t="shared" si="388"/>
        <v>9264</v>
      </c>
      <c r="AP400" t="str">
        <f t="shared" si="389"/>
        <v>9264</v>
      </c>
      <c r="AQ400" t="str">
        <f t="shared" si="390"/>
        <v/>
      </c>
      <c r="AR400" t="str">
        <f t="shared" si="391"/>
        <v/>
      </c>
      <c r="AS400" t="str">
        <f t="shared" si="392"/>
        <v/>
      </c>
      <c r="AT400" t="str">
        <f t="shared" si="393"/>
        <v/>
      </c>
      <c r="AU400" t="str">
        <f t="shared" si="394"/>
        <v/>
      </c>
      <c r="AV400" t="str">
        <f t="shared" si="395"/>
        <v/>
      </c>
      <c r="AW400" t="str">
        <f t="shared" si="396"/>
        <v/>
      </c>
      <c r="AX400" t="str">
        <f t="shared" si="397"/>
        <v/>
      </c>
      <c r="AY400" t="str">
        <f t="shared" si="398"/>
        <v/>
      </c>
      <c r="AZ400" t="str">
        <f t="shared" si="399"/>
        <v/>
      </c>
      <c r="BA400" t="str">
        <f t="shared" si="400"/>
        <v/>
      </c>
      <c r="BB400" t="str">
        <f t="shared" si="401"/>
        <v/>
      </c>
      <c r="BC400" t="str">
        <f t="shared" si="402"/>
        <v/>
      </c>
      <c r="BD400" t="str">
        <f t="shared" si="403"/>
        <v/>
      </c>
      <c r="BE400" t="str">
        <f t="shared" si="404"/>
        <v>Számvitel III. (214, web)</v>
      </c>
      <c r="BF400" s="2">
        <v>926</v>
      </c>
      <c r="BG400" s="2">
        <v>4</v>
      </c>
      <c r="BH400" s="18">
        <f>VLOOKUP(BF400,segéd!$F$9:$G$41,2,FALSE)</f>
        <v>46291</v>
      </c>
      <c r="BI400" s="2" t="str">
        <f>VLOOKUP(BG400,segéd!$F$1:$G$7,2,FALSE)</f>
        <v>13.30-15.00</v>
      </c>
      <c r="BJ400" t="s">
        <v>93</v>
      </c>
      <c r="BK400" s="20" t="s">
        <v>220</v>
      </c>
      <c r="BL400" t="s">
        <v>191</v>
      </c>
      <c r="BM400" s="2"/>
      <c r="BN400" s="2">
        <v>214</v>
      </c>
      <c r="BO400" s="2" t="s">
        <v>117</v>
      </c>
      <c r="BP400" s="33" t="s">
        <v>595</v>
      </c>
      <c r="BQ400" s="2">
        <f t="shared" si="405"/>
        <v>24</v>
      </c>
      <c r="BR400" s="2" t="str">
        <f>IF(BM400="","",IFERROR(VLOOKUP(BJ400,segéd!T:U,2,FALSE),"x"))</f>
        <v/>
      </c>
      <c r="BS400" s="2">
        <f>IF(BN400="","",IFERROR(VLOOKUP(BJ400,segéd!O:P,2,FALSE),"x"))</f>
        <v>24</v>
      </c>
      <c r="BT400" s="2"/>
      <c r="BU400" s="2"/>
      <c r="BV400" s="2"/>
      <c r="BX400" s="2"/>
      <c r="CQ400" s="2"/>
      <c r="CR400" s="2"/>
      <c r="CZ400" s="2">
        <v>3</v>
      </c>
      <c r="DA400" s="2">
        <v>7</v>
      </c>
      <c r="DB400" s="2">
        <v>8</v>
      </c>
    </row>
    <row r="401" spans="1:113" ht="15" customHeight="1" x14ac:dyDescent="0.3">
      <c r="A401" t="str">
        <f t="shared" si="348"/>
        <v>2109264</v>
      </c>
      <c r="B401" t="str">
        <f t="shared" si="349"/>
        <v>Számvitel III. - Péter Sára (web) 24</v>
      </c>
      <c r="C401" t="str">
        <f t="shared" si="350"/>
        <v>9264</v>
      </c>
      <c r="D401" t="str">
        <f t="shared" si="351"/>
        <v xml:space="preserve">Számvitel III. - Péter Sára (web) </v>
      </c>
      <c r="E401" t="str">
        <f t="shared" si="352"/>
        <v>Péter Sára9264</v>
      </c>
      <c r="F401" t="str">
        <f t="shared" si="353"/>
        <v>Számvitel III. (Bp. 210, web)</v>
      </c>
      <c r="G401" t="str">
        <f t="shared" si="354"/>
        <v/>
      </c>
      <c r="H401" t="str">
        <f t="shared" si="355"/>
        <v/>
      </c>
      <c r="I401" t="str">
        <f t="shared" si="356"/>
        <v/>
      </c>
      <c r="J401" t="str">
        <f t="shared" si="357"/>
        <v/>
      </c>
      <c r="K401" t="str">
        <f t="shared" si="358"/>
        <v/>
      </c>
      <c r="L401" t="str">
        <f t="shared" si="359"/>
        <v/>
      </c>
      <c r="M401" t="str">
        <f t="shared" si="360"/>
        <v/>
      </c>
      <c r="N401" t="str">
        <f t="shared" si="361"/>
        <v/>
      </c>
      <c r="O401" t="str">
        <f t="shared" si="362"/>
        <v/>
      </c>
      <c r="P401" t="str">
        <f t="shared" si="363"/>
        <v/>
      </c>
      <c r="Q401" t="str">
        <f t="shared" si="364"/>
        <v/>
      </c>
      <c r="R401" t="str">
        <f t="shared" si="365"/>
        <v/>
      </c>
      <c r="S401" t="str">
        <f t="shared" si="366"/>
        <v/>
      </c>
      <c r="T401" t="str">
        <f t="shared" si="367"/>
        <v>9264</v>
      </c>
      <c r="U401" t="str">
        <f t="shared" si="368"/>
        <v>9264</v>
      </c>
      <c r="V401" t="str">
        <f t="shared" si="369"/>
        <v>9264</v>
      </c>
      <c r="W401" t="str">
        <f t="shared" si="370"/>
        <v/>
      </c>
      <c r="X401" t="str">
        <f t="shared" si="371"/>
        <v/>
      </c>
      <c r="Y401" t="str">
        <f t="shared" si="372"/>
        <v/>
      </c>
      <c r="Z401" t="str">
        <f t="shared" si="373"/>
        <v/>
      </c>
      <c r="AA401" t="str">
        <f t="shared" si="374"/>
        <v>Számvitel III. (210, web)</v>
      </c>
      <c r="AB401" t="str">
        <f t="shared" si="375"/>
        <v/>
      </c>
      <c r="AC401" t="str">
        <f t="shared" si="376"/>
        <v/>
      </c>
      <c r="AD401" t="str">
        <f t="shared" si="377"/>
        <v/>
      </c>
      <c r="AE401" t="str">
        <f t="shared" si="378"/>
        <v/>
      </c>
      <c r="AF401" t="str">
        <f t="shared" si="379"/>
        <v/>
      </c>
      <c r="AG401" t="str">
        <f t="shared" si="380"/>
        <v/>
      </c>
      <c r="AH401" t="str">
        <f t="shared" si="381"/>
        <v/>
      </c>
      <c r="AI401" t="str">
        <f t="shared" si="382"/>
        <v/>
      </c>
      <c r="AJ401" t="str">
        <f t="shared" si="383"/>
        <v/>
      </c>
      <c r="AK401" t="str">
        <f t="shared" si="384"/>
        <v/>
      </c>
      <c r="AL401" t="str">
        <f t="shared" si="385"/>
        <v/>
      </c>
      <c r="AM401" t="str">
        <f t="shared" si="386"/>
        <v/>
      </c>
      <c r="AN401" t="str">
        <f t="shared" si="387"/>
        <v/>
      </c>
      <c r="AO401" t="str">
        <f t="shared" si="388"/>
        <v/>
      </c>
      <c r="AP401" t="str">
        <f t="shared" si="389"/>
        <v/>
      </c>
      <c r="AQ401" t="str">
        <f t="shared" si="390"/>
        <v/>
      </c>
      <c r="AR401" t="str">
        <f t="shared" si="391"/>
        <v/>
      </c>
      <c r="AS401" t="str">
        <f t="shared" si="392"/>
        <v/>
      </c>
      <c r="AT401" t="str">
        <f t="shared" si="393"/>
        <v/>
      </c>
      <c r="AU401" t="str">
        <f t="shared" si="394"/>
        <v/>
      </c>
      <c r="AV401" t="str">
        <f t="shared" si="395"/>
        <v/>
      </c>
      <c r="AW401" t="str">
        <f t="shared" si="396"/>
        <v/>
      </c>
      <c r="AX401" t="str">
        <f t="shared" si="397"/>
        <v/>
      </c>
      <c r="AY401" t="str">
        <f t="shared" si="398"/>
        <v/>
      </c>
      <c r="AZ401" t="str">
        <f t="shared" si="399"/>
        <v/>
      </c>
      <c r="BA401" t="str">
        <f t="shared" si="400"/>
        <v/>
      </c>
      <c r="BB401" t="str">
        <f t="shared" si="401"/>
        <v/>
      </c>
      <c r="BC401" t="str">
        <f t="shared" si="402"/>
        <v/>
      </c>
      <c r="BD401" t="str">
        <f t="shared" si="403"/>
        <v/>
      </c>
      <c r="BE401" t="str">
        <f t="shared" si="404"/>
        <v>Számvitel III. (, web)</v>
      </c>
      <c r="BF401" s="2">
        <v>926</v>
      </c>
      <c r="BG401" s="2">
        <v>4</v>
      </c>
      <c r="BH401" s="18">
        <f>VLOOKUP(BF401,segéd!$F$9:$G$41,2,FALSE)</f>
        <v>46291</v>
      </c>
      <c r="BI401" s="2" t="str">
        <f>VLOOKUP(BG401,segéd!$F$1:$G$7,2,FALSE)</f>
        <v>13.30-15.00</v>
      </c>
      <c r="BJ401" t="s">
        <v>93</v>
      </c>
      <c r="BK401" s="20" t="s">
        <v>305</v>
      </c>
      <c r="BL401" t="s">
        <v>194</v>
      </c>
      <c r="BM401" s="2">
        <v>210</v>
      </c>
      <c r="BO401" s="2" t="s">
        <v>117</v>
      </c>
      <c r="BP401" s="33" t="s">
        <v>733</v>
      </c>
      <c r="BQ401" s="2">
        <f t="shared" si="405"/>
        <v>24</v>
      </c>
      <c r="BR401" s="2">
        <f>IF(BM401="","",IFERROR(VLOOKUP(BJ401,segéd!T:U,2,FALSE),"x"))</f>
        <v>24</v>
      </c>
      <c r="BS401" s="2" t="str">
        <f>IF(BN401="","",IFERROR(VLOOKUP(BJ401,segéd!O:P,2,FALSE),"x"))</f>
        <v/>
      </c>
      <c r="BT401" s="2"/>
      <c r="BU401" s="2"/>
      <c r="BV401" s="2"/>
      <c r="BX401" s="2"/>
      <c r="CG401" s="2">
        <v>6</v>
      </c>
      <c r="CH401" s="2">
        <v>6</v>
      </c>
      <c r="CI401" s="2">
        <v>7</v>
      </c>
      <c r="CQ401" s="2"/>
      <c r="CR401" s="2"/>
    </row>
    <row r="402" spans="1:113" ht="15" customHeight="1" x14ac:dyDescent="0.3">
      <c r="A402" t="str">
        <f t="shared" si="348"/>
        <v>2019264</v>
      </c>
      <c r="B402" t="str">
        <f t="shared" si="349"/>
        <v>Szociológia - Gondos Borbála (Tb.-ről web) 22</v>
      </c>
      <c r="C402" t="str">
        <f t="shared" si="350"/>
        <v>2129264</v>
      </c>
      <c r="D402" t="str">
        <f t="shared" si="351"/>
        <v>Szociológia - Gondos Borbála (Tb.-ről web) 25</v>
      </c>
      <c r="E402" t="str">
        <f t="shared" si="352"/>
        <v>Gondos Borbála9264</v>
      </c>
      <c r="F402" t="str">
        <f t="shared" si="353"/>
        <v>Szociológia (Tb. 212, Tb.-ről web)</v>
      </c>
      <c r="G402" t="str">
        <f t="shared" si="354"/>
        <v/>
      </c>
      <c r="H402" t="str">
        <f t="shared" si="355"/>
        <v/>
      </c>
      <c r="I402" t="str">
        <f t="shared" si="356"/>
        <v/>
      </c>
      <c r="J402" t="str">
        <f t="shared" si="357"/>
        <v/>
      </c>
      <c r="K402" t="str">
        <f t="shared" si="358"/>
        <v/>
      </c>
      <c r="L402" t="str">
        <f t="shared" si="359"/>
        <v/>
      </c>
      <c r="M402" t="str">
        <f t="shared" si="360"/>
        <v>9264</v>
      </c>
      <c r="N402" t="str">
        <f t="shared" si="361"/>
        <v>9264</v>
      </c>
      <c r="O402" t="str">
        <f t="shared" si="362"/>
        <v>9264</v>
      </c>
      <c r="P402" t="str">
        <f t="shared" si="363"/>
        <v/>
      </c>
      <c r="Q402" t="str">
        <f t="shared" si="364"/>
        <v/>
      </c>
      <c r="R402" t="str">
        <f t="shared" si="365"/>
        <v/>
      </c>
      <c r="S402" t="str">
        <f t="shared" si="366"/>
        <v/>
      </c>
      <c r="T402" t="str">
        <f t="shared" si="367"/>
        <v/>
      </c>
      <c r="U402" t="str">
        <f t="shared" si="368"/>
        <v/>
      </c>
      <c r="V402" t="str">
        <f t="shared" si="369"/>
        <v/>
      </c>
      <c r="W402" t="str">
        <f t="shared" si="370"/>
        <v/>
      </c>
      <c r="X402" t="str">
        <f t="shared" si="371"/>
        <v/>
      </c>
      <c r="Y402" t="str">
        <f t="shared" si="372"/>
        <v/>
      </c>
      <c r="Z402" t="str">
        <f t="shared" si="373"/>
        <v/>
      </c>
      <c r="AA402" t="str">
        <f t="shared" si="374"/>
        <v>Szociológia (201, Tb.-ről web)</v>
      </c>
      <c r="AB402" t="str">
        <f t="shared" si="375"/>
        <v/>
      </c>
      <c r="AC402" t="str">
        <f t="shared" si="376"/>
        <v/>
      </c>
      <c r="AD402" t="str">
        <f t="shared" si="377"/>
        <v/>
      </c>
      <c r="AE402" t="str">
        <f t="shared" si="378"/>
        <v/>
      </c>
      <c r="AF402" t="str">
        <f t="shared" si="379"/>
        <v/>
      </c>
      <c r="AG402" t="str">
        <f t="shared" si="380"/>
        <v/>
      </c>
      <c r="AH402" t="str">
        <f t="shared" si="381"/>
        <v>9264</v>
      </c>
      <c r="AI402" t="str">
        <f t="shared" si="382"/>
        <v>9264</v>
      </c>
      <c r="AJ402" t="str">
        <f t="shared" si="383"/>
        <v/>
      </c>
      <c r="AK402" t="str">
        <f t="shared" si="384"/>
        <v/>
      </c>
      <c r="AL402" t="str">
        <f t="shared" si="385"/>
        <v/>
      </c>
      <c r="AM402" t="str">
        <f t="shared" si="386"/>
        <v/>
      </c>
      <c r="AN402" t="str">
        <f t="shared" si="387"/>
        <v/>
      </c>
      <c r="AO402" t="str">
        <f t="shared" si="388"/>
        <v/>
      </c>
      <c r="AP402" t="str">
        <f t="shared" si="389"/>
        <v/>
      </c>
      <c r="AQ402" t="str">
        <f t="shared" si="390"/>
        <v/>
      </c>
      <c r="AR402" t="str">
        <f t="shared" si="391"/>
        <v/>
      </c>
      <c r="AS402" t="str">
        <f t="shared" si="392"/>
        <v/>
      </c>
      <c r="AT402" t="str">
        <f t="shared" si="393"/>
        <v/>
      </c>
      <c r="AU402" t="str">
        <f t="shared" si="394"/>
        <v/>
      </c>
      <c r="AV402" t="str">
        <f t="shared" si="395"/>
        <v/>
      </c>
      <c r="AW402" t="str">
        <f t="shared" si="396"/>
        <v/>
      </c>
      <c r="AX402" t="str">
        <f t="shared" si="397"/>
        <v/>
      </c>
      <c r="AY402" t="str">
        <f t="shared" si="398"/>
        <v/>
      </c>
      <c r="AZ402" t="str">
        <f t="shared" si="399"/>
        <v/>
      </c>
      <c r="BA402" t="str">
        <f t="shared" si="400"/>
        <v/>
      </c>
      <c r="BB402" t="str">
        <f t="shared" si="401"/>
        <v/>
      </c>
      <c r="BC402" t="str">
        <f t="shared" si="402"/>
        <v/>
      </c>
      <c r="BD402" t="str">
        <f t="shared" si="403"/>
        <v/>
      </c>
      <c r="BE402" t="str">
        <f t="shared" si="404"/>
        <v>Szociológia (212, Tb.-ről web)</v>
      </c>
      <c r="BF402" s="2">
        <v>926</v>
      </c>
      <c r="BG402" s="2">
        <v>4</v>
      </c>
      <c r="BH402" s="18">
        <f>VLOOKUP(BF402,segéd!$F$9:$G$41,2,FALSE)</f>
        <v>46291</v>
      </c>
      <c r="BI402" s="2" t="str">
        <f>VLOOKUP(BG402,segéd!$F$1:$G$7,2,FALSE)</f>
        <v>13.30-15.00</v>
      </c>
      <c r="BJ402" t="s">
        <v>139</v>
      </c>
      <c r="BK402" s="20" t="s">
        <v>40</v>
      </c>
      <c r="BL402" t="s">
        <v>192</v>
      </c>
      <c r="BM402" s="2">
        <v>201</v>
      </c>
      <c r="BN402" s="2">
        <v>212</v>
      </c>
      <c r="BO402" s="2" t="s">
        <v>119</v>
      </c>
      <c r="BP402" s="33" t="s">
        <v>694</v>
      </c>
      <c r="BQ402" s="2">
        <f t="shared" si="405"/>
        <v>47</v>
      </c>
      <c r="BR402" s="2">
        <f>IF(BM402="","",IFERROR(VLOOKUP(BJ402,segéd!T:U,2,FALSE),"x"))</f>
        <v>22</v>
      </c>
      <c r="BS402" s="2">
        <f>IF(BN402="","",IFERROR(VLOOKUP(BJ402,segéd!O:P,2,FALSE),"x"))</f>
        <v>25</v>
      </c>
      <c r="BU402" s="2"/>
      <c r="BV402" s="2"/>
      <c r="BX402" s="2"/>
      <c r="BZ402" s="2">
        <v>5</v>
      </c>
      <c r="CA402" s="2">
        <v>13</v>
      </c>
      <c r="CB402" s="2">
        <v>3</v>
      </c>
      <c r="CD402" s="19"/>
      <c r="CE402" s="19"/>
      <c r="CH402" s="19"/>
      <c r="CT402" s="2">
        <v>11</v>
      </c>
      <c r="CU402" s="2">
        <v>9</v>
      </c>
    </row>
    <row r="403" spans="1:113" ht="15" customHeight="1" x14ac:dyDescent="0.3">
      <c r="A403" t="str">
        <f t="shared" si="348"/>
        <v>9265</v>
      </c>
      <c r="B403" t="str">
        <f t="shared" si="349"/>
        <v xml:space="preserve">Analóg és digitális elekt. - Böcz Gábor (web) </v>
      </c>
      <c r="C403" t="str">
        <f t="shared" si="350"/>
        <v>6019265</v>
      </c>
      <c r="D403" t="str">
        <f t="shared" si="351"/>
        <v>Analóg és digitális elekt. - Böcz Gábor (web) 103</v>
      </c>
      <c r="E403" t="str">
        <f t="shared" si="352"/>
        <v>Böcz Gábor9265</v>
      </c>
      <c r="F403" t="str">
        <f t="shared" si="353"/>
        <v>Analóg és digitális elekt. (Tb. 601, web)</v>
      </c>
      <c r="G403" t="str">
        <f t="shared" si="354"/>
        <v/>
      </c>
      <c r="H403" t="str">
        <f t="shared" si="355"/>
        <v/>
      </c>
      <c r="I403" t="str">
        <f t="shared" si="356"/>
        <v/>
      </c>
      <c r="J403" t="str">
        <f t="shared" si="357"/>
        <v/>
      </c>
      <c r="K403" t="str">
        <f t="shared" si="358"/>
        <v/>
      </c>
      <c r="L403" t="str">
        <f t="shared" si="359"/>
        <v/>
      </c>
      <c r="M403" t="str">
        <f t="shared" si="360"/>
        <v/>
      </c>
      <c r="N403" t="str">
        <f t="shared" si="361"/>
        <v/>
      </c>
      <c r="O403" t="str">
        <f t="shared" si="362"/>
        <v/>
      </c>
      <c r="P403" t="str">
        <f t="shared" si="363"/>
        <v/>
      </c>
      <c r="Q403" t="str">
        <f t="shared" si="364"/>
        <v/>
      </c>
      <c r="R403" t="str">
        <f t="shared" si="365"/>
        <v/>
      </c>
      <c r="S403" t="str">
        <f t="shared" si="366"/>
        <v/>
      </c>
      <c r="T403" t="str">
        <f t="shared" si="367"/>
        <v/>
      </c>
      <c r="U403" t="str">
        <f t="shared" si="368"/>
        <v/>
      </c>
      <c r="V403" t="str">
        <f t="shared" si="369"/>
        <v/>
      </c>
      <c r="W403" t="str">
        <f t="shared" si="370"/>
        <v/>
      </c>
      <c r="X403" t="str">
        <f t="shared" si="371"/>
        <v/>
      </c>
      <c r="Y403" t="str">
        <f t="shared" si="372"/>
        <v/>
      </c>
      <c r="Z403" t="str">
        <f t="shared" si="373"/>
        <v/>
      </c>
      <c r="AA403" t="str">
        <f t="shared" si="374"/>
        <v>Analóg és digitális elekt. (, web)</v>
      </c>
      <c r="AB403" t="str">
        <f t="shared" si="375"/>
        <v/>
      </c>
      <c r="AC403" t="str">
        <f t="shared" si="376"/>
        <v/>
      </c>
      <c r="AD403" t="str">
        <f t="shared" si="377"/>
        <v/>
      </c>
      <c r="AE403" t="str">
        <f t="shared" si="378"/>
        <v/>
      </c>
      <c r="AF403" t="str">
        <f t="shared" si="379"/>
        <v/>
      </c>
      <c r="AG403" t="str">
        <f t="shared" si="380"/>
        <v/>
      </c>
      <c r="AH403" t="str">
        <f t="shared" si="381"/>
        <v/>
      </c>
      <c r="AI403" t="str">
        <f t="shared" si="382"/>
        <v/>
      </c>
      <c r="AJ403" t="str">
        <f t="shared" si="383"/>
        <v/>
      </c>
      <c r="AK403" t="str">
        <f t="shared" si="384"/>
        <v/>
      </c>
      <c r="AL403" t="str">
        <f t="shared" si="385"/>
        <v>9265</v>
      </c>
      <c r="AM403" t="str">
        <f t="shared" si="386"/>
        <v/>
      </c>
      <c r="AN403" t="str">
        <f t="shared" si="387"/>
        <v/>
      </c>
      <c r="AO403" t="str">
        <f t="shared" si="388"/>
        <v/>
      </c>
      <c r="AP403" t="str">
        <f t="shared" si="389"/>
        <v/>
      </c>
      <c r="AQ403" t="str">
        <f t="shared" si="390"/>
        <v/>
      </c>
      <c r="AR403" t="str">
        <f t="shared" si="391"/>
        <v/>
      </c>
      <c r="AS403" t="str">
        <f t="shared" si="392"/>
        <v/>
      </c>
      <c r="AT403" t="str">
        <f t="shared" si="393"/>
        <v>9265</v>
      </c>
      <c r="AU403" t="str">
        <f t="shared" si="394"/>
        <v>9265</v>
      </c>
      <c r="AV403" t="str">
        <f t="shared" si="395"/>
        <v>9265</v>
      </c>
      <c r="AW403" t="str">
        <f t="shared" si="396"/>
        <v/>
      </c>
      <c r="AX403" t="str">
        <f t="shared" si="397"/>
        <v/>
      </c>
      <c r="AY403" t="str">
        <f t="shared" si="398"/>
        <v/>
      </c>
      <c r="AZ403" t="str">
        <f t="shared" si="399"/>
        <v/>
      </c>
      <c r="BA403" t="str">
        <f t="shared" si="400"/>
        <v/>
      </c>
      <c r="BB403" t="str">
        <f t="shared" si="401"/>
        <v/>
      </c>
      <c r="BC403" t="str">
        <f t="shared" si="402"/>
        <v/>
      </c>
      <c r="BD403" t="str">
        <f t="shared" si="403"/>
        <v/>
      </c>
      <c r="BE403" t="str">
        <f t="shared" si="404"/>
        <v>Analóg és digitális elekt. (601, web)</v>
      </c>
      <c r="BF403" s="2">
        <v>926</v>
      </c>
      <c r="BG403" s="2">
        <v>5</v>
      </c>
      <c r="BH403" s="18">
        <f>VLOOKUP(BF403,segéd!$F$9:$G$41,2,FALSE)</f>
        <v>46291</v>
      </c>
      <c r="BI403" s="2" t="str">
        <f>VLOOKUP(BG403,segéd!$F$1:$G$7,2,FALSE)</f>
        <v>15.15-16.45</v>
      </c>
      <c r="BJ403" t="s">
        <v>109</v>
      </c>
      <c r="BK403" s="20" t="s">
        <v>540</v>
      </c>
      <c r="BL403" t="s">
        <v>191</v>
      </c>
      <c r="BM403" s="2"/>
      <c r="BN403" s="2">
        <v>601</v>
      </c>
      <c r="BO403" s="2" t="s">
        <v>117</v>
      </c>
      <c r="BP403" s="33" t="s">
        <v>586</v>
      </c>
      <c r="BQ403" s="2">
        <f t="shared" si="405"/>
        <v>103</v>
      </c>
      <c r="BR403" s="2" t="str">
        <f>IF(BM403="","",IFERROR(VLOOKUP(BJ403,segéd!T:U,2,FALSE),"x"))</f>
        <v/>
      </c>
      <c r="BS403" s="2">
        <f>IF(BN403="","",IFERROR(VLOOKUP(BJ403,segéd!O:P,2,FALSE),"x"))</f>
        <v>103</v>
      </c>
      <c r="BU403" s="2"/>
      <c r="BV403" s="2"/>
      <c r="BX403" s="2"/>
      <c r="CX403" s="2">
        <v>56</v>
      </c>
      <c r="DF403" s="2">
        <v>27</v>
      </c>
      <c r="DG403" s="2">
        <v>8</v>
      </c>
      <c r="DH403" s="2">
        <v>13</v>
      </c>
    </row>
    <row r="404" spans="1:113" ht="15" customHeight="1" x14ac:dyDescent="0.3">
      <c r="A404" t="str">
        <f t="shared" si="348"/>
        <v>9265</v>
      </c>
      <c r="B404" t="str">
        <f t="shared" si="349"/>
        <v xml:space="preserve">Angol gazdasági szaknyelv I. - Krupánszkyné Léhárt Marianna </v>
      </c>
      <c r="C404" t="str">
        <f t="shared" si="350"/>
        <v>2139265</v>
      </c>
      <c r="D404" t="str">
        <f t="shared" si="351"/>
        <v>Angol gazdasági szaknyelv I. - Krupánszkyné Léhárt Marianna 0</v>
      </c>
      <c r="E404" t="str">
        <f t="shared" si="352"/>
        <v>Krupánszkyné Léhárt Marianna9265</v>
      </c>
      <c r="F404" t="str">
        <f t="shared" si="353"/>
        <v>Angol gazdasági szaknyelv I. (Tb. 213)</v>
      </c>
      <c r="G404" t="str">
        <f t="shared" si="354"/>
        <v/>
      </c>
      <c r="H404" t="str">
        <f t="shared" si="355"/>
        <v/>
      </c>
      <c r="I404" t="str">
        <f t="shared" si="356"/>
        <v/>
      </c>
      <c r="J404" t="str">
        <f t="shared" si="357"/>
        <v/>
      </c>
      <c r="K404" t="str">
        <f t="shared" si="358"/>
        <v/>
      </c>
      <c r="L404" t="str">
        <f t="shared" si="359"/>
        <v/>
      </c>
      <c r="M404" t="str">
        <f t="shared" si="360"/>
        <v/>
      </c>
      <c r="N404" t="str">
        <f t="shared" si="361"/>
        <v/>
      </c>
      <c r="O404" t="str">
        <f t="shared" si="362"/>
        <v/>
      </c>
      <c r="P404" t="str">
        <f t="shared" si="363"/>
        <v/>
      </c>
      <c r="Q404" t="str">
        <f t="shared" si="364"/>
        <v/>
      </c>
      <c r="R404" t="str">
        <f t="shared" si="365"/>
        <v/>
      </c>
      <c r="S404" t="str">
        <f t="shared" si="366"/>
        <v/>
      </c>
      <c r="T404" t="str">
        <f t="shared" si="367"/>
        <v/>
      </c>
      <c r="U404" t="str">
        <f t="shared" si="368"/>
        <v/>
      </c>
      <c r="V404" t="str">
        <f t="shared" si="369"/>
        <v/>
      </c>
      <c r="W404" t="str">
        <f t="shared" si="370"/>
        <v/>
      </c>
      <c r="X404" t="str">
        <f t="shared" si="371"/>
        <v/>
      </c>
      <c r="Y404" t="str">
        <f t="shared" si="372"/>
        <v/>
      </c>
      <c r="Z404" t="str">
        <f t="shared" si="373"/>
        <v/>
      </c>
      <c r="AA404" t="str">
        <f t="shared" si="374"/>
        <v>Angol gazdasági szaknyelv I. ()</v>
      </c>
      <c r="AB404" t="str">
        <f t="shared" si="375"/>
        <v>9265</v>
      </c>
      <c r="AC404" t="str">
        <f t="shared" si="376"/>
        <v/>
      </c>
      <c r="AD404" t="str">
        <f t="shared" si="377"/>
        <v/>
      </c>
      <c r="AE404" t="str">
        <f t="shared" si="378"/>
        <v/>
      </c>
      <c r="AF404" t="str">
        <f t="shared" si="379"/>
        <v/>
      </c>
      <c r="AG404" t="str">
        <f t="shared" si="380"/>
        <v/>
      </c>
      <c r="AH404" t="str">
        <f t="shared" si="381"/>
        <v/>
      </c>
      <c r="AI404" t="str">
        <f t="shared" si="382"/>
        <v/>
      </c>
      <c r="AJ404" t="str">
        <f t="shared" si="383"/>
        <v/>
      </c>
      <c r="AK404" t="str">
        <f t="shared" si="384"/>
        <v/>
      </c>
      <c r="AL404" t="str">
        <f t="shared" si="385"/>
        <v/>
      </c>
      <c r="AM404" t="str">
        <f t="shared" si="386"/>
        <v/>
      </c>
      <c r="AN404" t="str">
        <f t="shared" si="387"/>
        <v/>
      </c>
      <c r="AO404" t="str">
        <f t="shared" si="388"/>
        <v/>
      </c>
      <c r="AP404" t="str">
        <f t="shared" si="389"/>
        <v/>
      </c>
      <c r="AQ404" t="str">
        <f t="shared" si="390"/>
        <v/>
      </c>
      <c r="AR404" t="str">
        <f t="shared" si="391"/>
        <v/>
      </c>
      <c r="AS404" t="str">
        <f t="shared" si="392"/>
        <v/>
      </c>
      <c r="AT404" t="str">
        <f t="shared" si="393"/>
        <v/>
      </c>
      <c r="AU404" t="str">
        <f t="shared" si="394"/>
        <v/>
      </c>
      <c r="AV404" t="str">
        <f t="shared" si="395"/>
        <v/>
      </c>
      <c r="AW404" t="str">
        <f t="shared" si="396"/>
        <v/>
      </c>
      <c r="AX404" t="str">
        <f t="shared" si="397"/>
        <v/>
      </c>
      <c r="AY404" t="str">
        <f t="shared" si="398"/>
        <v/>
      </c>
      <c r="AZ404" t="str">
        <f t="shared" si="399"/>
        <v/>
      </c>
      <c r="BA404" t="str">
        <f t="shared" si="400"/>
        <v/>
      </c>
      <c r="BB404" t="str">
        <f t="shared" si="401"/>
        <v/>
      </c>
      <c r="BC404" t="str">
        <f t="shared" si="402"/>
        <v/>
      </c>
      <c r="BD404" t="str">
        <f t="shared" si="403"/>
        <v/>
      </c>
      <c r="BE404" t="str">
        <f t="shared" si="404"/>
        <v>Angol gazdasági szaknyelv I. (213)</v>
      </c>
      <c r="BF404" s="2">
        <v>926</v>
      </c>
      <c r="BG404" s="2">
        <v>5</v>
      </c>
      <c r="BH404" s="18">
        <f>VLOOKUP(BF404,segéd!$F$9:$G$41,2,FALSE)</f>
        <v>46291</v>
      </c>
      <c r="BI404" s="2" t="str">
        <f>VLOOKUP(BG404,segéd!$F$1:$G$7,2,FALSE)</f>
        <v>15.15-16.45</v>
      </c>
      <c r="BJ404" t="s">
        <v>789</v>
      </c>
      <c r="BK404" s="20" t="s">
        <v>321</v>
      </c>
      <c r="BL404" t="s">
        <v>191</v>
      </c>
      <c r="BM404" s="2"/>
      <c r="BN404" s="2">
        <v>213</v>
      </c>
      <c r="BO404" s="2"/>
      <c r="BP404" s="33"/>
      <c r="BQ404" s="2">
        <f t="shared" si="405"/>
        <v>0</v>
      </c>
      <c r="BR404" s="2" t="str">
        <f>IF(BM404="","",IFERROR(VLOOKUP(BJ404,segéd!T:U,2,FALSE),"x"))</f>
        <v/>
      </c>
      <c r="BS404" s="2">
        <f>IF(BN404="","",IFERROR(VLOOKUP(BJ404,segéd!O:P,2,FALSE),"x"))</f>
        <v>0</v>
      </c>
      <c r="BT404" s="2"/>
      <c r="BU404" s="2"/>
      <c r="BV404" s="2"/>
      <c r="BX404" s="2"/>
      <c r="CN404" s="2">
        <v>21</v>
      </c>
      <c r="CQ404" s="2"/>
      <c r="CR404" s="2"/>
    </row>
    <row r="405" spans="1:113" ht="15" customHeight="1" x14ac:dyDescent="0.3">
      <c r="A405" t="str">
        <f t="shared" si="348"/>
        <v>2089265</v>
      </c>
      <c r="B405" t="str">
        <f t="shared" si="349"/>
        <v>Angol gazdasági szaknyelv I., 2. csoport - Steiner Imre 19</v>
      </c>
      <c r="C405" t="str">
        <f t="shared" si="350"/>
        <v>9265</v>
      </c>
      <c r="D405" t="str">
        <f t="shared" si="351"/>
        <v xml:space="preserve">Angol gazdasági szaknyelv I., 2. csoport - Steiner Imre </v>
      </c>
      <c r="E405" t="str">
        <f t="shared" si="352"/>
        <v>Steiner Imre9265</v>
      </c>
      <c r="F405" t="str">
        <f t="shared" si="353"/>
        <v>Angol gazdasági szaknyelv I., 2. csoport (Bp. 208)</v>
      </c>
      <c r="G405" t="str">
        <f t="shared" si="354"/>
        <v>9265</v>
      </c>
      <c r="H405" t="str">
        <f t="shared" si="355"/>
        <v>9265</v>
      </c>
      <c r="I405" t="str">
        <f t="shared" si="356"/>
        <v/>
      </c>
      <c r="J405" t="str">
        <f t="shared" si="357"/>
        <v/>
      </c>
      <c r="K405" t="str">
        <f t="shared" si="358"/>
        <v/>
      </c>
      <c r="L405" t="str">
        <f t="shared" si="359"/>
        <v/>
      </c>
      <c r="M405" t="str">
        <f t="shared" si="360"/>
        <v/>
      </c>
      <c r="N405" t="str">
        <f t="shared" si="361"/>
        <v/>
      </c>
      <c r="O405" t="str">
        <f t="shared" si="362"/>
        <v/>
      </c>
      <c r="P405" t="str">
        <f t="shared" si="363"/>
        <v/>
      </c>
      <c r="Q405" t="str">
        <f t="shared" si="364"/>
        <v/>
      </c>
      <c r="R405" t="str">
        <f t="shared" si="365"/>
        <v/>
      </c>
      <c r="S405" t="str">
        <f t="shared" si="366"/>
        <v/>
      </c>
      <c r="T405" t="str">
        <f t="shared" si="367"/>
        <v/>
      </c>
      <c r="U405" t="str">
        <f t="shared" si="368"/>
        <v/>
      </c>
      <c r="V405" t="str">
        <f t="shared" si="369"/>
        <v/>
      </c>
      <c r="W405" t="str">
        <f t="shared" si="370"/>
        <v/>
      </c>
      <c r="X405" t="str">
        <f t="shared" si="371"/>
        <v/>
      </c>
      <c r="Y405" t="str">
        <f t="shared" si="372"/>
        <v/>
      </c>
      <c r="Z405" t="str">
        <f t="shared" si="373"/>
        <v/>
      </c>
      <c r="AA405" t="str">
        <f t="shared" si="374"/>
        <v>Angol gazdasági szaknyelv I., 2. csoport (208)</v>
      </c>
      <c r="AB405" t="str">
        <f t="shared" si="375"/>
        <v/>
      </c>
      <c r="AC405" t="str">
        <f t="shared" si="376"/>
        <v/>
      </c>
      <c r="AD405" t="str">
        <f t="shared" si="377"/>
        <v/>
      </c>
      <c r="AE405" t="str">
        <f t="shared" si="378"/>
        <v/>
      </c>
      <c r="AF405" t="str">
        <f t="shared" si="379"/>
        <v/>
      </c>
      <c r="AG405" t="str">
        <f t="shared" si="380"/>
        <v/>
      </c>
      <c r="AH405" t="str">
        <f t="shared" si="381"/>
        <v/>
      </c>
      <c r="AI405" t="str">
        <f t="shared" si="382"/>
        <v/>
      </c>
      <c r="AJ405" t="str">
        <f t="shared" si="383"/>
        <v/>
      </c>
      <c r="AK405" t="str">
        <f t="shared" si="384"/>
        <v/>
      </c>
      <c r="AL405" t="str">
        <f t="shared" si="385"/>
        <v/>
      </c>
      <c r="AM405" t="str">
        <f t="shared" si="386"/>
        <v/>
      </c>
      <c r="AN405" t="str">
        <f t="shared" si="387"/>
        <v/>
      </c>
      <c r="AO405" t="str">
        <f t="shared" si="388"/>
        <v/>
      </c>
      <c r="AP405" t="str">
        <f t="shared" si="389"/>
        <v/>
      </c>
      <c r="AQ405" t="str">
        <f t="shared" si="390"/>
        <v/>
      </c>
      <c r="AR405" t="str">
        <f t="shared" si="391"/>
        <v/>
      </c>
      <c r="AS405" t="str">
        <f t="shared" si="392"/>
        <v/>
      </c>
      <c r="AT405" t="str">
        <f t="shared" si="393"/>
        <v/>
      </c>
      <c r="AU405" t="str">
        <f t="shared" si="394"/>
        <v/>
      </c>
      <c r="AV405" t="str">
        <f t="shared" si="395"/>
        <v/>
      </c>
      <c r="AW405" t="str">
        <f t="shared" si="396"/>
        <v/>
      </c>
      <c r="AX405" t="str">
        <f t="shared" si="397"/>
        <v/>
      </c>
      <c r="AY405" t="str">
        <f t="shared" si="398"/>
        <v/>
      </c>
      <c r="AZ405" t="str">
        <f t="shared" si="399"/>
        <v/>
      </c>
      <c r="BA405" t="str">
        <f t="shared" si="400"/>
        <v/>
      </c>
      <c r="BB405" t="str">
        <f t="shared" si="401"/>
        <v/>
      </c>
      <c r="BC405" t="str">
        <f t="shared" si="402"/>
        <v/>
      </c>
      <c r="BD405" t="str">
        <f t="shared" si="403"/>
        <v/>
      </c>
      <c r="BE405" t="str">
        <f t="shared" si="404"/>
        <v>Angol gazdasági szaknyelv I., 2. csoport ()</v>
      </c>
      <c r="BF405" s="2">
        <v>926</v>
      </c>
      <c r="BG405" s="2">
        <v>5</v>
      </c>
      <c r="BH405" s="18">
        <f>VLOOKUP(BF405,segéd!$F$9:$G$41,2,FALSE)</f>
        <v>46291</v>
      </c>
      <c r="BI405" s="2" t="str">
        <f>VLOOKUP(BG405,segéd!$F$1:$G$7,2,FALSE)</f>
        <v>15.15-16.45</v>
      </c>
      <c r="BJ405" t="s">
        <v>270</v>
      </c>
      <c r="BK405" s="20" t="s">
        <v>549</v>
      </c>
      <c r="BL405" t="s">
        <v>194</v>
      </c>
      <c r="BM405" s="2">
        <v>208</v>
      </c>
      <c r="BO405" s="2"/>
      <c r="BP405" s="33"/>
      <c r="BQ405" s="2">
        <f t="shared" si="405"/>
        <v>19</v>
      </c>
      <c r="BR405" s="2">
        <f>IF(BM405="","",IFERROR(VLOOKUP(BJ405,segéd!T:U,2,FALSE),"x"))</f>
        <v>19</v>
      </c>
      <c r="BS405" s="2" t="str">
        <f>IF(BN405="","",IFERROR(VLOOKUP(BJ405,segéd!O:P,2,FALSE),"x"))</f>
        <v/>
      </c>
      <c r="BT405" s="2">
        <v>27</v>
      </c>
      <c r="BU405" s="2">
        <v>7</v>
      </c>
      <c r="BV405" s="2"/>
      <c r="BX405" s="2"/>
      <c r="CQ405" s="2"/>
      <c r="CR405" s="2"/>
    </row>
    <row r="406" spans="1:113" ht="15" customHeight="1" x14ac:dyDescent="0.3">
      <c r="A406" t="str">
        <f t="shared" si="348"/>
        <v>2029265</v>
      </c>
      <c r="B406" t="str">
        <f t="shared" si="349"/>
        <v>Beruházások elemzése - Kárpáti-Daróczi Judit (web) 13</v>
      </c>
      <c r="C406" t="str">
        <f t="shared" si="350"/>
        <v>9265</v>
      </c>
      <c r="D406" t="str">
        <f t="shared" si="351"/>
        <v xml:space="preserve">Beruházások elemzése - Kárpáti-Daróczi Judit (web) </v>
      </c>
      <c r="E406" t="str">
        <f t="shared" si="352"/>
        <v>Kárpáti-Daróczi Judit9265</v>
      </c>
      <c r="F406" t="str">
        <f t="shared" si="353"/>
        <v>Beruházások elemzése (Bp. 202, web)</v>
      </c>
      <c r="G406" t="str">
        <f t="shared" si="354"/>
        <v/>
      </c>
      <c r="H406" t="str">
        <f t="shared" si="355"/>
        <v/>
      </c>
      <c r="I406" t="str">
        <f t="shared" si="356"/>
        <v/>
      </c>
      <c r="J406" t="str">
        <f t="shared" si="357"/>
        <v/>
      </c>
      <c r="K406" t="str">
        <f t="shared" si="358"/>
        <v/>
      </c>
      <c r="L406" t="str">
        <f t="shared" si="359"/>
        <v>9265</v>
      </c>
      <c r="M406" t="str">
        <f t="shared" si="360"/>
        <v/>
      </c>
      <c r="N406" t="str">
        <f t="shared" si="361"/>
        <v/>
      </c>
      <c r="O406" t="str">
        <f t="shared" si="362"/>
        <v/>
      </c>
      <c r="P406" t="str">
        <f t="shared" si="363"/>
        <v/>
      </c>
      <c r="Q406" t="str">
        <f t="shared" si="364"/>
        <v/>
      </c>
      <c r="R406" t="str">
        <f t="shared" si="365"/>
        <v/>
      </c>
      <c r="S406" t="str">
        <f t="shared" si="366"/>
        <v/>
      </c>
      <c r="T406" t="str">
        <f t="shared" si="367"/>
        <v/>
      </c>
      <c r="U406" t="str">
        <f t="shared" si="368"/>
        <v/>
      </c>
      <c r="V406" t="str">
        <f t="shared" si="369"/>
        <v/>
      </c>
      <c r="W406" t="str">
        <f t="shared" si="370"/>
        <v/>
      </c>
      <c r="X406" t="str">
        <f t="shared" si="371"/>
        <v/>
      </c>
      <c r="Y406" t="str">
        <f t="shared" si="372"/>
        <v/>
      </c>
      <c r="Z406" t="str">
        <f t="shared" si="373"/>
        <v/>
      </c>
      <c r="AA406" t="str">
        <f t="shared" si="374"/>
        <v>Beruházások elemzése (202, web)</v>
      </c>
      <c r="AB406" t="str">
        <f t="shared" si="375"/>
        <v/>
      </c>
      <c r="AC406" t="str">
        <f t="shared" si="376"/>
        <v/>
      </c>
      <c r="AD406" t="str">
        <f t="shared" si="377"/>
        <v/>
      </c>
      <c r="AE406" t="str">
        <f t="shared" si="378"/>
        <v/>
      </c>
      <c r="AF406" t="str">
        <f t="shared" si="379"/>
        <v/>
      </c>
      <c r="AG406" t="str">
        <f t="shared" si="380"/>
        <v/>
      </c>
      <c r="AH406" t="str">
        <f t="shared" si="381"/>
        <v/>
      </c>
      <c r="AI406" t="str">
        <f t="shared" si="382"/>
        <v/>
      </c>
      <c r="AJ406" t="str">
        <f t="shared" si="383"/>
        <v/>
      </c>
      <c r="AK406" t="str">
        <f t="shared" si="384"/>
        <v/>
      </c>
      <c r="AL406" t="str">
        <f t="shared" si="385"/>
        <v/>
      </c>
      <c r="AM406" t="str">
        <f t="shared" si="386"/>
        <v/>
      </c>
      <c r="AN406" t="str">
        <f t="shared" si="387"/>
        <v/>
      </c>
      <c r="AO406" t="str">
        <f t="shared" si="388"/>
        <v/>
      </c>
      <c r="AP406" t="str">
        <f t="shared" si="389"/>
        <v/>
      </c>
      <c r="AQ406" t="str">
        <f t="shared" si="390"/>
        <v/>
      </c>
      <c r="AR406" t="str">
        <f t="shared" si="391"/>
        <v/>
      </c>
      <c r="AS406" t="str">
        <f t="shared" si="392"/>
        <v/>
      </c>
      <c r="AT406" t="str">
        <f t="shared" si="393"/>
        <v/>
      </c>
      <c r="AU406" t="str">
        <f t="shared" si="394"/>
        <v/>
      </c>
      <c r="AV406" t="str">
        <f t="shared" si="395"/>
        <v/>
      </c>
      <c r="AW406" t="str">
        <f t="shared" si="396"/>
        <v/>
      </c>
      <c r="AX406" t="str">
        <f t="shared" si="397"/>
        <v/>
      </c>
      <c r="AY406" t="str">
        <f t="shared" si="398"/>
        <v/>
      </c>
      <c r="AZ406" t="str">
        <f t="shared" si="399"/>
        <v/>
      </c>
      <c r="BA406" t="str">
        <f t="shared" si="400"/>
        <v/>
      </c>
      <c r="BB406" t="str">
        <f t="shared" si="401"/>
        <v/>
      </c>
      <c r="BC406" t="str">
        <f t="shared" si="402"/>
        <v/>
      </c>
      <c r="BD406" t="str">
        <f t="shared" si="403"/>
        <v/>
      </c>
      <c r="BE406" t="str">
        <f t="shared" si="404"/>
        <v>Beruházások elemzése (, web)</v>
      </c>
      <c r="BF406" s="2">
        <v>926</v>
      </c>
      <c r="BG406" s="2">
        <v>5</v>
      </c>
      <c r="BH406" s="18">
        <f>VLOOKUP(BF406,segéd!$F$9:$G$41,2,FALSE)</f>
        <v>46291</v>
      </c>
      <c r="BI406" s="2" t="str">
        <f>VLOOKUP(BG406,segéd!$F$1:$G$7,2,FALSE)</f>
        <v>15.15-16.45</v>
      </c>
      <c r="BJ406" t="s">
        <v>389</v>
      </c>
      <c r="BK406" s="20" t="s">
        <v>280</v>
      </c>
      <c r="BL406" t="s">
        <v>206</v>
      </c>
      <c r="BM406" s="2">
        <v>202</v>
      </c>
      <c r="BO406" s="2" t="s">
        <v>117</v>
      </c>
      <c r="BP406" s="33" t="s">
        <v>688</v>
      </c>
      <c r="BQ406" s="2">
        <f t="shared" si="405"/>
        <v>13</v>
      </c>
      <c r="BR406" s="2">
        <f>IF(BM406="","",IFERROR(VLOOKUP(BJ406,segéd!T:U,2,FALSE),"x"))</f>
        <v>13</v>
      </c>
      <c r="BS406" s="2" t="str">
        <f>IF(BN406="","",IFERROR(VLOOKUP(BJ406,segéd!O:P,2,FALSE),"x"))</f>
        <v/>
      </c>
      <c r="BT406" s="2"/>
      <c r="BU406" s="2"/>
      <c r="BV406" s="2"/>
      <c r="BX406" s="2"/>
      <c r="BY406" s="2">
        <v>13</v>
      </c>
      <c r="CQ406" s="2"/>
      <c r="CR406" s="2"/>
    </row>
    <row r="407" spans="1:113" ht="15" customHeight="1" x14ac:dyDescent="0.3">
      <c r="A407" t="str">
        <f t="shared" si="348"/>
        <v>2149265</v>
      </c>
      <c r="B407" t="str">
        <f t="shared" si="349"/>
        <v>Hibrid projektmenedzsment - Peredy Zoltán (Bp.-ről web) 21</v>
      </c>
      <c r="C407" t="str">
        <f t="shared" si="350"/>
        <v>4049265</v>
      </c>
      <c r="D407" t="str">
        <f t="shared" si="351"/>
        <v>Hibrid projektmenedzsment - Peredy Zoltán (Bp.-ről web) 7</v>
      </c>
      <c r="E407" t="str">
        <f t="shared" si="352"/>
        <v>Peredy Zoltán9265</v>
      </c>
      <c r="F407" t="str">
        <f t="shared" si="353"/>
        <v>Hibrid projektmenedzsment (Bp. 214, Bp.-ről web)</v>
      </c>
      <c r="G407" t="str">
        <f t="shared" si="354"/>
        <v/>
      </c>
      <c r="H407" t="str">
        <f t="shared" si="355"/>
        <v/>
      </c>
      <c r="I407" t="str">
        <f t="shared" si="356"/>
        <v/>
      </c>
      <c r="J407" t="str">
        <f t="shared" si="357"/>
        <v/>
      </c>
      <c r="K407" t="str">
        <f t="shared" si="358"/>
        <v>9265</v>
      </c>
      <c r="L407" t="str">
        <f t="shared" si="359"/>
        <v/>
      </c>
      <c r="M407" t="str">
        <f t="shared" si="360"/>
        <v/>
      </c>
      <c r="N407" t="str">
        <f t="shared" si="361"/>
        <v/>
      </c>
      <c r="O407" t="str">
        <f t="shared" si="362"/>
        <v/>
      </c>
      <c r="P407" t="str">
        <f t="shared" si="363"/>
        <v/>
      </c>
      <c r="Q407" t="str">
        <f t="shared" si="364"/>
        <v/>
      </c>
      <c r="R407" t="str">
        <f t="shared" si="365"/>
        <v/>
      </c>
      <c r="S407" t="str">
        <f t="shared" si="366"/>
        <v/>
      </c>
      <c r="T407" t="str">
        <f t="shared" si="367"/>
        <v/>
      </c>
      <c r="U407" t="str">
        <f t="shared" si="368"/>
        <v/>
      </c>
      <c r="V407" t="str">
        <f t="shared" si="369"/>
        <v/>
      </c>
      <c r="W407" t="str">
        <f t="shared" si="370"/>
        <v/>
      </c>
      <c r="X407" t="str">
        <f t="shared" si="371"/>
        <v/>
      </c>
      <c r="Y407" t="str">
        <f t="shared" si="372"/>
        <v/>
      </c>
      <c r="Z407" t="str">
        <f t="shared" si="373"/>
        <v/>
      </c>
      <c r="AA407" t="str">
        <f t="shared" si="374"/>
        <v>Hibrid projektmenedzsment (214, Bp.-ről web)</v>
      </c>
      <c r="AB407" t="str">
        <f t="shared" si="375"/>
        <v/>
      </c>
      <c r="AC407" t="str">
        <f t="shared" si="376"/>
        <v/>
      </c>
      <c r="AD407" t="str">
        <f t="shared" si="377"/>
        <v/>
      </c>
      <c r="AE407" t="str">
        <f t="shared" si="378"/>
        <v/>
      </c>
      <c r="AF407" t="str">
        <f t="shared" si="379"/>
        <v/>
      </c>
      <c r="AG407" t="str">
        <f t="shared" si="380"/>
        <v>9265</v>
      </c>
      <c r="AH407" t="str">
        <f t="shared" si="381"/>
        <v/>
      </c>
      <c r="AI407" t="str">
        <f t="shared" si="382"/>
        <v/>
      </c>
      <c r="AJ407" t="str">
        <f t="shared" si="383"/>
        <v/>
      </c>
      <c r="AK407" t="str">
        <f t="shared" si="384"/>
        <v/>
      </c>
      <c r="AL407" t="str">
        <f t="shared" si="385"/>
        <v/>
      </c>
      <c r="AM407" t="str">
        <f t="shared" si="386"/>
        <v/>
      </c>
      <c r="AN407" t="str">
        <f t="shared" si="387"/>
        <v/>
      </c>
      <c r="AO407" t="str">
        <f t="shared" si="388"/>
        <v/>
      </c>
      <c r="AP407" t="str">
        <f t="shared" si="389"/>
        <v/>
      </c>
      <c r="AQ407" t="str">
        <f t="shared" si="390"/>
        <v/>
      </c>
      <c r="AR407" t="str">
        <f t="shared" si="391"/>
        <v/>
      </c>
      <c r="AS407" t="str">
        <f t="shared" si="392"/>
        <v/>
      </c>
      <c r="AT407" t="str">
        <f t="shared" si="393"/>
        <v/>
      </c>
      <c r="AU407" t="str">
        <f t="shared" si="394"/>
        <v/>
      </c>
      <c r="AV407" t="str">
        <f t="shared" si="395"/>
        <v/>
      </c>
      <c r="AW407" t="str">
        <f t="shared" si="396"/>
        <v/>
      </c>
      <c r="AX407" t="str">
        <f t="shared" si="397"/>
        <v/>
      </c>
      <c r="AY407" t="str">
        <f t="shared" si="398"/>
        <v/>
      </c>
      <c r="AZ407" t="str">
        <f t="shared" si="399"/>
        <v/>
      </c>
      <c r="BA407" t="str">
        <f t="shared" si="400"/>
        <v/>
      </c>
      <c r="BB407" t="str">
        <f t="shared" si="401"/>
        <v/>
      </c>
      <c r="BC407" t="str">
        <f t="shared" si="402"/>
        <v/>
      </c>
      <c r="BD407" t="str">
        <f t="shared" si="403"/>
        <v/>
      </c>
      <c r="BE407" t="str">
        <f t="shared" si="404"/>
        <v>Hibrid projektmenedzsment (404, Bp.-ről web)</v>
      </c>
      <c r="BF407" s="2">
        <v>926</v>
      </c>
      <c r="BG407" s="2">
        <v>5</v>
      </c>
      <c r="BH407" s="18">
        <f>VLOOKUP(BF407,segéd!$F$9:$G$41,2,FALSE)</f>
        <v>46291</v>
      </c>
      <c r="BI407" s="2" t="str">
        <f>VLOOKUP(BG407,segéd!$F$1:$G$7,2,FALSE)</f>
        <v>15.15-16.45</v>
      </c>
      <c r="BJ407" t="s">
        <v>387</v>
      </c>
      <c r="BK407" s="20" t="s">
        <v>141</v>
      </c>
      <c r="BL407" t="s">
        <v>225</v>
      </c>
      <c r="BM407" s="2">
        <v>214</v>
      </c>
      <c r="BN407" s="2">
        <v>404</v>
      </c>
      <c r="BO407" s="2" t="s">
        <v>118</v>
      </c>
      <c r="BP407" s="33" t="s">
        <v>603</v>
      </c>
      <c r="BQ407" s="2">
        <f t="shared" si="405"/>
        <v>28</v>
      </c>
      <c r="BR407" s="2">
        <f>IF(BM407="","",IFERROR(VLOOKUP(BJ407,segéd!T:U,2,FALSE),"x"))</f>
        <v>21</v>
      </c>
      <c r="BS407" s="2">
        <f>IF(BN407="","",IFERROR(VLOOKUP(BJ407,segéd!O:P,2,FALSE),"x"))</f>
        <v>7</v>
      </c>
      <c r="BU407" s="2"/>
      <c r="BV407" s="2"/>
      <c r="BX407" s="2">
        <v>15</v>
      </c>
      <c r="CS407" s="2">
        <v>8</v>
      </c>
    </row>
    <row r="408" spans="1:113" ht="15" customHeight="1" x14ac:dyDescent="0.3">
      <c r="A408" t="str">
        <f t="shared" si="348"/>
        <v>9265</v>
      </c>
      <c r="B408" t="str">
        <f t="shared" si="349"/>
        <v xml:space="preserve">Informatika, 1. csoport - Nagyné Csóti Beáta (gépterem, web) </v>
      </c>
      <c r="C408" t="str">
        <f t="shared" si="350"/>
        <v>6059265</v>
      </c>
      <c r="D408" t="str">
        <f t="shared" si="351"/>
        <v>Informatika, 1. csoport - Nagyné Csóti Beáta (gépterem, web) 49</v>
      </c>
      <c r="E408" t="str">
        <f t="shared" si="352"/>
        <v>Nagyné Csóti Beáta9265</v>
      </c>
      <c r="F408" t="str">
        <f t="shared" si="353"/>
        <v>Informatika, 1. csoport (Tb. 605, gépterem, web)</v>
      </c>
      <c r="G408" t="str">
        <f t="shared" si="354"/>
        <v/>
      </c>
      <c r="H408" t="str">
        <f t="shared" si="355"/>
        <v/>
      </c>
      <c r="I408" t="str">
        <f t="shared" si="356"/>
        <v/>
      </c>
      <c r="J408" t="str">
        <f t="shared" si="357"/>
        <v/>
      </c>
      <c r="K408" t="str">
        <f t="shared" si="358"/>
        <v/>
      </c>
      <c r="L408" t="str">
        <f t="shared" si="359"/>
        <v/>
      </c>
      <c r="M408" t="str">
        <f t="shared" si="360"/>
        <v/>
      </c>
      <c r="N408" t="str">
        <f t="shared" si="361"/>
        <v/>
      </c>
      <c r="O408" t="str">
        <f t="shared" si="362"/>
        <v/>
      </c>
      <c r="P408" t="str">
        <f t="shared" si="363"/>
        <v/>
      </c>
      <c r="Q408" t="str">
        <f t="shared" si="364"/>
        <v/>
      </c>
      <c r="R408" t="str">
        <f t="shared" si="365"/>
        <v/>
      </c>
      <c r="S408" t="str">
        <f t="shared" si="366"/>
        <v/>
      </c>
      <c r="T408" t="str">
        <f t="shared" si="367"/>
        <v/>
      </c>
      <c r="U408" t="str">
        <f t="shared" si="368"/>
        <v/>
      </c>
      <c r="V408" t="str">
        <f t="shared" si="369"/>
        <v/>
      </c>
      <c r="W408" t="str">
        <f t="shared" si="370"/>
        <v/>
      </c>
      <c r="X408" t="str">
        <f t="shared" si="371"/>
        <v/>
      </c>
      <c r="Y408" t="str">
        <f t="shared" si="372"/>
        <v/>
      </c>
      <c r="Z408" t="str">
        <f t="shared" si="373"/>
        <v/>
      </c>
      <c r="AA408" t="str">
        <f t="shared" si="374"/>
        <v>Informatika, 1. csoport (, gépterem, web)</v>
      </c>
      <c r="AB408" t="str">
        <f t="shared" si="375"/>
        <v>9265</v>
      </c>
      <c r="AC408" t="str">
        <f t="shared" si="376"/>
        <v/>
      </c>
      <c r="AD408" t="str">
        <f t="shared" si="377"/>
        <v>9265</v>
      </c>
      <c r="AE408" t="str">
        <f t="shared" si="378"/>
        <v/>
      </c>
      <c r="AF408" t="str">
        <f t="shared" si="379"/>
        <v/>
      </c>
      <c r="AG408" t="str">
        <f t="shared" si="380"/>
        <v/>
      </c>
      <c r="AH408" t="str">
        <f t="shared" si="381"/>
        <v/>
      </c>
      <c r="AI408" t="str">
        <f t="shared" si="382"/>
        <v/>
      </c>
      <c r="AJ408" t="str">
        <f t="shared" si="383"/>
        <v/>
      </c>
      <c r="AK408" t="str">
        <f t="shared" si="384"/>
        <v/>
      </c>
      <c r="AL408" t="str">
        <f t="shared" si="385"/>
        <v/>
      </c>
      <c r="AM408" t="str">
        <f t="shared" si="386"/>
        <v/>
      </c>
      <c r="AN408" t="str">
        <f t="shared" si="387"/>
        <v/>
      </c>
      <c r="AO408" t="str">
        <f t="shared" si="388"/>
        <v/>
      </c>
      <c r="AP408" t="str">
        <f t="shared" si="389"/>
        <v/>
      </c>
      <c r="AQ408" t="str">
        <f t="shared" si="390"/>
        <v/>
      </c>
      <c r="AR408" t="str">
        <f t="shared" si="391"/>
        <v/>
      </c>
      <c r="AS408" t="str">
        <f t="shared" si="392"/>
        <v/>
      </c>
      <c r="AT408" t="str">
        <f t="shared" si="393"/>
        <v/>
      </c>
      <c r="AU408" t="str">
        <f t="shared" si="394"/>
        <v/>
      </c>
      <c r="AV408" t="str">
        <f t="shared" si="395"/>
        <v/>
      </c>
      <c r="AW408" t="str">
        <f t="shared" si="396"/>
        <v/>
      </c>
      <c r="AX408" t="str">
        <f t="shared" si="397"/>
        <v/>
      </c>
      <c r="AY408" t="str">
        <f t="shared" si="398"/>
        <v/>
      </c>
      <c r="AZ408" t="str">
        <f t="shared" si="399"/>
        <v/>
      </c>
      <c r="BA408" t="str">
        <f t="shared" si="400"/>
        <v/>
      </c>
      <c r="BB408" t="str">
        <f t="shared" si="401"/>
        <v/>
      </c>
      <c r="BC408" t="str">
        <f t="shared" si="402"/>
        <v/>
      </c>
      <c r="BD408" t="str">
        <f t="shared" si="403"/>
        <v/>
      </c>
      <c r="BE408" t="str">
        <f t="shared" si="404"/>
        <v>Informatika, 1. csoport (605, gépterem, web)</v>
      </c>
      <c r="BF408" s="2">
        <v>926</v>
      </c>
      <c r="BG408" s="2">
        <v>5</v>
      </c>
      <c r="BH408" s="18">
        <f>VLOOKUP(BF408,segéd!$F$9:$G$41,2,FALSE)</f>
        <v>46291</v>
      </c>
      <c r="BI408" s="2" t="str">
        <f>VLOOKUP(BG408,segéd!$F$1:$G$7,2,FALSE)</f>
        <v>15.15-16.45</v>
      </c>
      <c r="BJ408" t="s">
        <v>267</v>
      </c>
      <c r="BK408" s="20" t="s">
        <v>304</v>
      </c>
      <c r="BL408" t="s">
        <v>193</v>
      </c>
      <c r="BM408" s="2"/>
      <c r="BN408" s="2">
        <v>605</v>
      </c>
      <c r="BO408" s="2" t="s">
        <v>216</v>
      </c>
      <c r="BP408" s="33" t="s">
        <v>690</v>
      </c>
      <c r="BQ408" s="2">
        <f t="shared" si="405"/>
        <v>49</v>
      </c>
      <c r="BR408" s="2" t="str">
        <f>IF(BM408="","",IFERROR(VLOOKUP(BJ408,segéd!T:U,2,FALSE),"x"))</f>
        <v/>
      </c>
      <c r="BS408" s="2">
        <f>IF(BN408="","",IFERROR(VLOOKUP(BJ408,segéd!O:P,2,FALSE),"x"))</f>
        <v>49</v>
      </c>
      <c r="BT408" s="2"/>
      <c r="BU408" s="2"/>
      <c r="BV408" s="2"/>
      <c r="BX408" s="2"/>
      <c r="CN408" s="2">
        <v>31</v>
      </c>
      <c r="CP408" s="2">
        <v>8</v>
      </c>
      <c r="CQ408" s="2"/>
      <c r="CR408" s="2"/>
    </row>
    <row r="409" spans="1:113" ht="15" customHeight="1" x14ac:dyDescent="0.3">
      <c r="A409" t="str">
        <f t="shared" si="348"/>
        <v>9265</v>
      </c>
      <c r="B409" t="str">
        <f t="shared" si="349"/>
        <v xml:space="preserve">Informatika, 1. csoport (dupla terem) - Nagyné Csóti Beáta (gépterem, web) </v>
      </c>
      <c r="C409" t="str">
        <f t="shared" si="350"/>
        <v>6049265</v>
      </c>
      <c r="D409" t="str">
        <f t="shared" si="351"/>
        <v xml:space="preserve">Informatika, 1. csoport (dupla terem) - Nagyné Csóti Beáta (gépterem, web) </v>
      </c>
      <c r="E409" t="str">
        <f t="shared" si="352"/>
        <v>Nagyné Csóti Beáta9265</v>
      </c>
      <c r="F409" t="str">
        <f t="shared" si="353"/>
        <v>Informatika, 1. csoport (dupla terem) (Tb. 604, gépterem, web)</v>
      </c>
      <c r="G409" t="str">
        <f t="shared" si="354"/>
        <v/>
      </c>
      <c r="H409" t="str">
        <f t="shared" si="355"/>
        <v/>
      </c>
      <c r="I409" t="str">
        <f t="shared" si="356"/>
        <v/>
      </c>
      <c r="J409" t="str">
        <f t="shared" si="357"/>
        <v/>
      </c>
      <c r="K409" t="str">
        <f t="shared" si="358"/>
        <v/>
      </c>
      <c r="L409" t="str">
        <f t="shared" si="359"/>
        <v/>
      </c>
      <c r="M409" t="str">
        <f t="shared" si="360"/>
        <v/>
      </c>
      <c r="N409" t="str">
        <f t="shared" si="361"/>
        <v/>
      </c>
      <c r="O409" t="str">
        <f t="shared" si="362"/>
        <v/>
      </c>
      <c r="P409" t="str">
        <f t="shared" si="363"/>
        <v/>
      </c>
      <c r="Q409" t="str">
        <f t="shared" si="364"/>
        <v/>
      </c>
      <c r="R409" t="str">
        <f t="shared" si="365"/>
        <v/>
      </c>
      <c r="S409" t="str">
        <f t="shared" si="366"/>
        <v/>
      </c>
      <c r="T409" t="str">
        <f t="shared" si="367"/>
        <v/>
      </c>
      <c r="U409" t="str">
        <f t="shared" si="368"/>
        <v/>
      </c>
      <c r="V409" t="str">
        <f t="shared" si="369"/>
        <v/>
      </c>
      <c r="W409" t="str">
        <f t="shared" si="370"/>
        <v/>
      </c>
      <c r="X409" t="str">
        <f t="shared" si="371"/>
        <v/>
      </c>
      <c r="Y409" t="str">
        <f t="shared" si="372"/>
        <v/>
      </c>
      <c r="Z409" t="str">
        <f t="shared" si="373"/>
        <v/>
      </c>
      <c r="AA409" t="str">
        <f t="shared" si="374"/>
        <v>Informatika, 1. csoport (dupla terem) (, gépterem, web)</v>
      </c>
      <c r="AB409" t="str">
        <f t="shared" si="375"/>
        <v/>
      </c>
      <c r="AC409" t="str">
        <f t="shared" si="376"/>
        <v/>
      </c>
      <c r="AD409" t="str">
        <f t="shared" si="377"/>
        <v/>
      </c>
      <c r="AE409" t="str">
        <f t="shared" si="378"/>
        <v/>
      </c>
      <c r="AF409" t="str">
        <f t="shared" si="379"/>
        <v/>
      </c>
      <c r="AG409" t="str">
        <f t="shared" si="380"/>
        <v/>
      </c>
      <c r="AH409" t="str">
        <f t="shared" si="381"/>
        <v/>
      </c>
      <c r="AI409" t="str">
        <f t="shared" si="382"/>
        <v/>
      </c>
      <c r="AJ409" t="str">
        <f t="shared" si="383"/>
        <v/>
      </c>
      <c r="AK409" t="str">
        <f t="shared" si="384"/>
        <v/>
      </c>
      <c r="AL409" t="str">
        <f t="shared" si="385"/>
        <v/>
      </c>
      <c r="AM409" t="str">
        <f t="shared" si="386"/>
        <v/>
      </c>
      <c r="AN409" t="str">
        <f t="shared" si="387"/>
        <v/>
      </c>
      <c r="AO409" t="str">
        <f t="shared" si="388"/>
        <v/>
      </c>
      <c r="AP409" t="str">
        <f t="shared" si="389"/>
        <v/>
      </c>
      <c r="AQ409" t="str">
        <f t="shared" si="390"/>
        <v/>
      </c>
      <c r="AR409" t="str">
        <f t="shared" si="391"/>
        <v/>
      </c>
      <c r="AS409" t="str">
        <f t="shared" si="392"/>
        <v/>
      </c>
      <c r="AT409" t="str">
        <f t="shared" si="393"/>
        <v/>
      </c>
      <c r="AU409" t="str">
        <f t="shared" si="394"/>
        <v/>
      </c>
      <c r="AV409" t="str">
        <f t="shared" si="395"/>
        <v/>
      </c>
      <c r="AW409" t="str">
        <f t="shared" si="396"/>
        <v/>
      </c>
      <c r="AX409" t="str">
        <f t="shared" si="397"/>
        <v/>
      </c>
      <c r="AY409" t="str">
        <f t="shared" si="398"/>
        <v/>
      </c>
      <c r="AZ409" t="str">
        <f t="shared" si="399"/>
        <v/>
      </c>
      <c r="BA409" t="str">
        <f t="shared" si="400"/>
        <v/>
      </c>
      <c r="BB409" t="str">
        <f t="shared" si="401"/>
        <v/>
      </c>
      <c r="BC409" t="str">
        <f t="shared" si="402"/>
        <v/>
      </c>
      <c r="BD409" t="str">
        <f t="shared" si="403"/>
        <v/>
      </c>
      <c r="BE409" t="str">
        <f t="shared" si="404"/>
        <v>Informatika, 1. csoport (dupla terem) (604, gépterem, web)</v>
      </c>
      <c r="BF409" s="2">
        <v>926</v>
      </c>
      <c r="BG409" s="2">
        <v>5</v>
      </c>
      <c r="BH409" s="18">
        <f>VLOOKUP(BF409,segéd!$F$9:$G$41,2,FALSE)</f>
        <v>46291</v>
      </c>
      <c r="BI409" s="2" t="str">
        <f>VLOOKUP(BG409,segéd!$F$1:$G$7,2,FALSE)</f>
        <v>15.15-16.45</v>
      </c>
      <c r="BJ409" t="s">
        <v>510</v>
      </c>
      <c r="BK409" s="20" t="s">
        <v>304</v>
      </c>
      <c r="BL409" t="s">
        <v>193</v>
      </c>
      <c r="BM409" s="2"/>
      <c r="BN409" s="2">
        <v>604</v>
      </c>
      <c r="BO409" s="2" t="s">
        <v>216</v>
      </c>
      <c r="BP409" s="33" t="s">
        <v>690</v>
      </c>
      <c r="BQ409" s="2">
        <f t="shared" si="405"/>
        <v>0</v>
      </c>
      <c r="BR409" s="2" t="str">
        <f>IF(BM409="","",IFERROR(VLOOKUP(BJ409,segéd!T:U,2,FALSE),"x"))</f>
        <v/>
      </c>
      <c r="BS409" s="2"/>
      <c r="BT409" s="2"/>
      <c r="BU409" s="2"/>
      <c r="BV409" s="2"/>
      <c r="BX409" s="2"/>
      <c r="CQ409" s="2"/>
      <c r="CR409" s="2"/>
    </row>
    <row r="410" spans="1:113" ht="15" customHeight="1" x14ac:dyDescent="0.3">
      <c r="A410" t="str">
        <f t="shared" si="348"/>
        <v>9265</v>
      </c>
      <c r="B410" t="str">
        <f t="shared" si="349"/>
        <v xml:space="preserve">Ipari szabályozás - Varga István (web) </v>
      </c>
      <c r="C410" t="str">
        <f t="shared" si="350"/>
        <v>69265</v>
      </c>
      <c r="D410" t="str">
        <f t="shared" si="351"/>
        <v>Ipari szabályozás - Varga István (web) 13</v>
      </c>
      <c r="E410" t="str">
        <f t="shared" si="352"/>
        <v>Varga István9265</v>
      </c>
      <c r="F410" t="str">
        <f t="shared" si="353"/>
        <v>Ipari szabályozás (Tb. 6, web)</v>
      </c>
      <c r="G410" t="str">
        <f t="shared" si="354"/>
        <v/>
      </c>
      <c r="H410" t="str">
        <f t="shared" si="355"/>
        <v/>
      </c>
      <c r="I410" t="str">
        <f t="shared" si="356"/>
        <v/>
      </c>
      <c r="J410" t="str">
        <f t="shared" si="357"/>
        <v/>
      </c>
      <c r="K410" t="str">
        <f t="shared" si="358"/>
        <v/>
      </c>
      <c r="L410" t="str">
        <f t="shared" si="359"/>
        <v/>
      </c>
      <c r="M410" t="str">
        <f t="shared" si="360"/>
        <v/>
      </c>
      <c r="N410" t="str">
        <f t="shared" si="361"/>
        <v/>
      </c>
      <c r="O410" t="str">
        <f t="shared" si="362"/>
        <v/>
      </c>
      <c r="P410" t="str">
        <f t="shared" si="363"/>
        <v/>
      </c>
      <c r="Q410" t="str">
        <f t="shared" si="364"/>
        <v/>
      </c>
      <c r="R410" t="str">
        <f t="shared" si="365"/>
        <v/>
      </c>
      <c r="S410" t="str">
        <f t="shared" si="366"/>
        <v/>
      </c>
      <c r="T410" t="str">
        <f t="shared" si="367"/>
        <v/>
      </c>
      <c r="U410" t="str">
        <f t="shared" si="368"/>
        <v/>
      </c>
      <c r="V410" t="str">
        <f t="shared" si="369"/>
        <v/>
      </c>
      <c r="W410" t="str">
        <f t="shared" si="370"/>
        <v/>
      </c>
      <c r="X410" t="str">
        <f t="shared" si="371"/>
        <v/>
      </c>
      <c r="Y410" t="str">
        <f t="shared" si="372"/>
        <v/>
      </c>
      <c r="Z410" t="str">
        <f t="shared" si="373"/>
        <v/>
      </c>
      <c r="AA410" t="str">
        <f t="shared" si="374"/>
        <v>Ipari szabályozás (, web)</v>
      </c>
      <c r="AB410" t="str">
        <f t="shared" si="375"/>
        <v/>
      </c>
      <c r="AC410" t="str">
        <f t="shared" si="376"/>
        <v/>
      </c>
      <c r="AD410" t="str">
        <f t="shared" si="377"/>
        <v/>
      </c>
      <c r="AE410" t="str">
        <f t="shared" si="378"/>
        <v/>
      </c>
      <c r="AF410" t="str">
        <f t="shared" si="379"/>
        <v/>
      </c>
      <c r="AG410" t="str">
        <f t="shared" si="380"/>
        <v/>
      </c>
      <c r="AH410" t="str">
        <f t="shared" si="381"/>
        <v/>
      </c>
      <c r="AI410" t="str">
        <f t="shared" si="382"/>
        <v/>
      </c>
      <c r="AJ410" t="str">
        <f t="shared" si="383"/>
        <v/>
      </c>
      <c r="AK410" t="str">
        <f t="shared" si="384"/>
        <v/>
      </c>
      <c r="AL410" t="str">
        <f t="shared" si="385"/>
        <v/>
      </c>
      <c r="AM410" t="str">
        <f t="shared" si="386"/>
        <v/>
      </c>
      <c r="AN410" t="str">
        <f t="shared" si="387"/>
        <v/>
      </c>
      <c r="AO410" t="str">
        <f t="shared" si="388"/>
        <v/>
      </c>
      <c r="AP410" t="str">
        <f t="shared" si="389"/>
        <v/>
      </c>
      <c r="AQ410" t="str">
        <f t="shared" si="390"/>
        <v/>
      </c>
      <c r="AR410" t="str">
        <f t="shared" si="391"/>
        <v/>
      </c>
      <c r="AS410" t="str">
        <f t="shared" si="392"/>
        <v/>
      </c>
      <c r="AT410" t="str">
        <f t="shared" si="393"/>
        <v/>
      </c>
      <c r="AU410" t="str">
        <f t="shared" si="394"/>
        <v/>
      </c>
      <c r="AV410" t="str">
        <f t="shared" si="395"/>
        <v/>
      </c>
      <c r="AW410" t="str">
        <f t="shared" si="396"/>
        <v>9265</v>
      </c>
      <c r="AX410" t="str">
        <f t="shared" si="397"/>
        <v/>
      </c>
      <c r="AY410" t="str">
        <f t="shared" si="398"/>
        <v/>
      </c>
      <c r="AZ410" t="str">
        <f t="shared" si="399"/>
        <v/>
      </c>
      <c r="BA410" t="str">
        <f t="shared" si="400"/>
        <v/>
      </c>
      <c r="BB410" t="str">
        <f t="shared" si="401"/>
        <v/>
      </c>
      <c r="BC410" t="str">
        <f t="shared" si="402"/>
        <v/>
      </c>
      <c r="BD410" t="str">
        <f t="shared" si="403"/>
        <v/>
      </c>
      <c r="BE410" t="str">
        <f t="shared" si="404"/>
        <v>Ipari szabályozás (6, web)</v>
      </c>
      <c r="BF410" s="2">
        <v>926</v>
      </c>
      <c r="BG410" s="2">
        <v>5</v>
      </c>
      <c r="BH410" s="18">
        <f>VLOOKUP(BF410,segéd!$F$9:$G$41,2,FALSE)</f>
        <v>46291</v>
      </c>
      <c r="BI410" s="2" t="str">
        <f>VLOOKUP(BG410,segéd!$F$1:$G$7,2,FALSE)</f>
        <v>15.15-16.45</v>
      </c>
      <c r="BJ410" t="s">
        <v>402</v>
      </c>
      <c r="BK410" s="20" t="s">
        <v>278</v>
      </c>
      <c r="BL410" t="s">
        <v>191</v>
      </c>
      <c r="BM410" s="2"/>
      <c r="BN410" s="2">
        <v>6</v>
      </c>
      <c r="BO410" s="2" t="s">
        <v>117</v>
      </c>
      <c r="BP410" s="33" t="s">
        <v>590</v>
      </c>
      <c r="BQ410" s="2">
        <f t="shared" si="405"/>
        <v>13</v>
      </c>
      <c r="BR410" s="2" t="str">
        <f>IF(BM410="","",IFERROR(VLOOKUP(BJ410,segéd!T:U,2,FALSE),"x"))</f>
        <v/>
      </c>
      <c r="BS410" s="2">
        <f>IF(BN410="","",IFERROR(VLOOKUP(BJ410,segéd!O:P,2,FALSE),"x"))</f>
        <v>13</v>
      </c>
      <c r="BU410" s="2"/>
      <c r="BV410" s="2"/>
      <c r="DI410" s="2">
        <v>14</v>
      </c>
    </row>
    <row r="411" spans="1:113" ht="15" customHeight="1" x14ac:dyDescent="0.3">
      <c r="A411" t="str">
        <f t="shared" si="348"/>
        <v>2179265</v>
      </c>
      <c r="B411" t="str">
        <f t="shared" si="349"/>
        <v>Jogi alapismeretek - Zalahegyi Zoltán (Bp.-ről web) 10</v>
      </c>
      <c r="C411" t="str">
        <f t="shared" si="350"/>
        <v>4019265</v>
      </c>
      <c r="D411" t="str">
        <f t="shared" si="351"/>
        <v>Jogi alapismeretek - Zalahegyi Zoltán (Bp.-ről web) 7</v>
      </c>
      <c r="E411" t="str">
        <f t="shared" si="352"/>
        <v>Zalahegyi Zoltán9265</v>
      </c>
      <c r="F411" t="str">
        <f t="shared" si="353"/>
        <v>Jogi alapismeretek (Bp. 217, Bp.-ről web)</v>
      </c>
      <c r="G411" t="str">
        <f t="shared" si="354"/>
        <v/>
      </c>
      <c r="H411" t="str">
        <f t="shared" si="355"/>
        <v/>
      </c>
      <c r="I411" t="str">
        <f t="shared" si="356"/>
        <v>9265</v>
      </c>
      <c r="J411" t="str">
        <f t="shared" si="357"/>
        <v/>
      </c>
      <c r="K411" t="str">
        <f t="shared" si="358"/>
        <v/>
      </c>
      <c r="L411" t="str">
        <f t="shared" si="359"/>
        <v/>
      </c>
      <c r="M411" t="str">
        <f t="shared" si="360"/>
        <v/>
      </c>
      <c r="N411" t="str">
        <f t="shared" si="361"/>
        <v/>
      </c>
      <c r="O411" t="str">
        <f t="shared" si="362"/>
        <v/>
      </c>
      <c r="P411" t="str">
        <f t="shared" si="363"/>
        <v/>
      </c>
      <c r="Q411" t="str">
        <f t="shared" si="364"/>
        <v/>
      </c>
      <c r="R411" t="str">
        <f t="shared" si="365"/>
        <v/>
      </c>
      <c r="S411" t="str">
        <f t="shared" si="366"/>
        <v/>
      </c>
      <c r="T411" t="str">
        <f t="shared" si="367"/>
        <v/>
      </c>
      <c r="U411" t="str">
        <f t="shared" si="368"/>
        <v/>
      </c>
      <c r="V411" t="str">
        <f t="shared" si="369"/>
        <v/>
      </c>
      <c r="W411" t="str">
        <f t="shared" si="370"/>
        <v/>
      </c>
      <c r="X411" t="str">
        <f t="shared" si="371"/>
        <v/>
      </c>
      <c r="Y411" t="str">
        <f t="shared" si="372"/>
        <v/>
      </c>
      <c r="Z411" t="str">
        <f t="shared" si="373"/>
        <v/>
      </c>
      <c r="AA411" t="str">
        <f t="shared" si="374"/>
        <v>Jogi alapismeretek (217, Bp.-ről web)</v>
      </c>
      <c r="AB411" t="str">
        <f t="shared" si="375"/>
        <v/>
      </c>
      <c r="AC411" t="str">
        <f t="shared" si="376"/>
        <v>9265</v>
      </c>
      <c r="AD411" t="str">
        <f t="shared" si="377"/>
        <v/>
      </c>
      <c r="AE411" t="str">
        <f t="shared" si="378"/>
        <v/>
      </c>
      <c r="AF411" t="str">
        <f t="shared" si="379"/>
        <v/>
      </c>
      <c r="AG411" t="str">
        <f t="shared" si="380"/>
        <v/>
      </c>
      <c r="AH411" t="str">
        <f t="shared" si="381"/>
        <v/>
      </c>
      <c r="AI411" t="str">
        <f t="shared" si="382"/>
        <v/>
      </c>
      <c r="AJ411" t="str">
        <f t="shared" si="383"/>
        <v/>
      </c>
      <c r="AK411" t="str">
        <f t="shared" si="384"/>
        <v/>
      </c>
      <c r="AL411" t="str">
        <f t="shared" si="385"/>
        <v/>
      </c>
      <c r="AM411" t="str">
        <f t="shared" si="386"/>
        <v/>
      </c>
      <c r="AN411" t="str">
        <f t="shared" si="387"/>
        <v/>
      </c>
      <c r="AO411" t="str">
        <f t="shared" si="388"/>
        <v/>
      </c>
      <c r="AP411" t="str">
        <f t="shared" si="389"/>
        <v/>
      </c>
      <c r="AQ411" t="str">
        <f t="shared" si="390"/>
        <v/>
      </c>
      <c r="AR411" t="str">
        <f t="shared" si="391"/>
        <v/>
      </c>
      <c r="AS411" t="str">
        <f t="shared" si="392"/>
        <v/>
      </c>
      <c r="AT411" t="str">
        <f t="shared" si="393"/>
        <v/>
      </c>
      <c r="AU411" t="str">
        <f t="shared" si="394"/>
        <v/>
      </c>
      <c r="AV411" t="str">
        <f t="shared" si="395"/>
        <v/>
      </c>
      <c r="AW411" t="str">
        <f t="shared" si="396"/>
        <v/>
      </c>
      <c r="AX411" t="str">
        <f t="shared" si="397"/>
        <v/>
      </c>
      <c r="AY411" t="str">
        <f t="shared" si="398"/>
        <v/>
      </c>
      <c r="AZ411" t="str">
        <f t="shared" si="399"/>
        <v/>
      </c>
      <c r="BA411" t="str">
        <f t="shared" si="400"/>
        <v/>
      </c>
      <c r="BB411" t="str">
        <f t="shared" si="401"/>
        <v/>
      </c>
      <c r="BC411" t="str">
        <f t="shared" si="402"/>
        <v/>
      </c>
      <c r="BD411" t="str">
        <f t="shared" si="403"/>
        <v/>
      </c>
      <c r="BE411" t="str">
        <f t="shared" si="404"/>
        <v>Jogi alapismeretek (401, Bp.-ről web)</v>
      </c>
      <c r="BF411" s="2">
        <v>926</v>
      </c>
      <c r="BG411" s="2">
        <v>5</v>
      </c>
      <c r="BH411" s="18">
        <f>VLOOKUP(BF411,segéd!$F$9:$G$41,2,FALSE)</f>
        <v>46291</v>
      </c>
      <c r="BI411" s="2" t="str">
        <f>VLOOKUP(BG411,segéd!$F$1:$G$7,2,FALSE)</f>
        <v>15.15-16.45</v>
      </c>
      <c r="BJ411" t="s">
        <v>129</v>
      </c>
      <c r="BK411" s="20" t="s">
        <v>303</v>
      </c>
      <c r="BL411" t="s">
        <v>511</v>
      </c>
      <c r="BM411" s="2">
        <v>217</v>
      </c>
      <c r="BN411" s="2">
        <v>401</v>
      </c>
      <c r="BO411" s="2" t="s">
        <v>118</v>
      </c>
      <c r="BP411" s="33" t="s">
        <v>691</v>
      </c>
      <c r="BQ411" s="2">
        <f t="shared" si="405"/>
        <v>17</v>
      </c>
      <c r="BR411" s="2">
        <f>IF(BM411="","",IFERROR(VLOOKUP(BJ411,segéd!T:U,2,FALSE),"x"))</f>
        <v>10</v>
      </c>
      <c r="BS411" s="2">
        <f>IF(BN411="","",IFERROR(VLOOKUP(BJ411,segéd!O:P,2,FALSE),"x"))</f>
        <v>7</v>
      </c>
      <c r="BT411" s="2"/>
      <c r="BU411" s="2"/>
      <c r="BV411" s="2">
        <v>9</v>
      </c>
      <c r="BX411" s="2"/>
      <c r="CO411" s="2">
        <v>6</v>
      </c>
      <c r="CQ411" s="2"/>
      <c r="CR411" s="2"/>
    </row>
    <row r="412" spans="1:113" ht="15" customHeight="1" x14ac:dyDescent="0.3">
      <c r="A412" t="str">
        <f t="shared" si="348"/>
        <v>2099265</v>
      </c>
      <c r="B412" t="str">
        <f t="shared" si="349"/>
        <v>Költségelemzés és árképzés - Menner Petra (Tb.-ről web) 21</v>
      </c>
      <c r="C412" t="str">
        <f t="shared" si="350"/>
        <v>2179265</v>
      </c>
      <c r="D412" t="str">
        <f t="shared" si="351"/>
        <v>Költségelemzés és árképzés - Menner Petra (Tb.-ről web) 18</v>
      </c>
      <c r="E412" t="str">
        <f t="shared" si="352"/>
        <v>Menner Petra9265</v>
      </c>
      <c r="F412" t="str">
        <f t="shared" si="353"/>
        <v>Költségelemzés és árképzés (Tb. 217, Tb.-ről web)</v>
      </c>
      <c r="G412" t="str">
        <f t="shared" si="354"/>
        <v/>
      </c>
      <c r="H412" t="str">
        <f t="shared" si="355"/>
        <v/>
      </c>
      <c r="I412" t="str">
        <f t="shared" si="356"/>
        <v/>
      </c>
      <c r="J412" t="str">
        <f t="shared" si="357"/>
        <v/>
      </c>
      <c r="K412" t="str">
        <f t="shared" si="358"/>
        <v/>
      </c>
      <c r="L412" t="str">
        <f t="shared" si="359"/>
        <v/>
      </c>
      <c r="M412" t="str">
        <f t="shared" si="360"/>
        <v/>
      </c>
      <c r="N412" t="str">
        <f t="shared" si="361"/>
        <v/>
      </c>
      <c r="O412" t="str">
        <f t="shared" si="362"/>
        <v/>
      </c>
      <c r="P412" t="str">
        <f t="shared" si="363"/>
        <v/>
      </c>
      <c r="Q412" t="str">
        <f t="shared" si="364"/>
        <v/>
      </c>
      <c r="R412" t="str">
        <f t="shared" si="365"/>
        <v/>
      </c>
      <c r="S412" t="str">
        <f t="shared" si="366"/>
        <v/>
      </c>
      <c r="T412" t="str">
        <f t="shared" si="367"/>
        <v/>
      </c>
      <c r="U412" t="str">
        <f t="shared" si="368"/>
        <v/>
      </c>
      <c r="V412" t="str">
        <f t="shared" si="369"/>
        <v/>
      </c>
      <c r="W412" t="str">
        <f t="shared" si="370"/>
        <v>9265</v>
      </c>
      <c r="X412" t="str">
        <f t="shared" si="371"/>
        <v>9265</v>
      </c>
      <c r="Y412" t="str">
        <f t="shared" si="372"/>
        <v>9265</v>
      </c>
      <c r="Z412" t="str">
        <f t="shared" si="373"/>
        <v/>
      </c>
      <c r="AA412" t="str">
        <f t="shared" si="374"/>
        <v>Költségelemzés és árképzés (209, Tb.-ről web)</v>
      </c>
      <c r="AB412" t="str">
        <f t="shared" si="375"/>
        <v/>
      </c>
      <c r="AC412" t="str">
        <f t="shared" si="376"/>
        <v/>
      </c>
      <c r="AD412" t="str">
        <f t="shared" si="377"/>
        <v/>
      </c>
      <c r="AE412" t="str">
        <f t="shared" si="378"/>
        <v/>
      </c>
      <c r="AF412" t="str">
        <f t="shared" si="379"/>
        <v/>
      </c>
      <c r="AG412" t="str">
        <f t="shared" si="380"/>
        <v/>
      </c>
      <c r="AH412" t="str">
        <f t="shared" si="381"/>
        <v/>
      </c>
      <c r="AI412" t="str">
        <f t="shared" si="382"/>
        <v/>
      </c>
      <c r="AJ412" t="str">
        <f t="shared" si="383"/>
        <v/>
      </c>
      <c r="AK412" t="str">
        <f t="shared" si="384"/>
        <v/>
      </c>
      <c r="AL412" t="str">
        <f t="shared" si="385"/>
        <v/>
      </c>
      <c r="AM412" t="str">
        <f t="shared" si="386"/>
        <v/>
      </c>
      <c r="AN412" t="str">
        <f t="shared" si="387"/>
        <v/>
      </c>
      <c r="AO412" t="str">
        <f t="shared" si="388"/>
        <v/>
      </c>
      <c r="AP412" t="str">
        <f t="shared" si="389"/>
        <v/>
      </c>
      <c r="AQ412" t="str">
        <f t="shared" si="390"/>
        <v>9265</v>
      </c>
      <c r="AR412" t="str">
        <f t="shared" si="391"/>
        <v>9265</v>
      </c>
      <c r="AS412" t="str">
        <f t="shared" si="392"/>
        <v>9265</v>
      </c>
      <c r="AT412" t="str">
        <f t="shared" si="393"/>
        <v/>
      </c>
      <c r="AU412" t="str">
        <f t="shared" si="394"/>
        <v/>
      </c>
      <c r="AV412" t="str">
        <f t="shared" si="395"/>
        <v/>
      </c>
      <c r="AW412" t="str">
        <f t="shared" si="396"/>
        <v/>
      </c>
      <c r="AX412" t="str">
        <f t="shared" si="397"/>
        <v/>
      </c>
      <c r="AY412" t="str">
        <f t="shared" si="398"/>
        <v/>
      </c>
      <c r="AZ412" t="str">
        <f t="shared" si="399"/>
        <v/>
      </c>
      <c r="BA412" t="str">
        <f t="shared" si="400"/>
        <v/>
      </c>
      <c r="BB412" t="str">
        <f t="shared" si="401"/>
        <v/>
      </c>
      <c r="BC412" t="str">
        <f t="shared" si="402"/>
        <v/>
      </c>
      <c r="BD412" t="str">
        <f t="shared" si="403"/>
        <v/>
      </c>
      <c r="BE412" t="str">
        <f t="shared" si="404"/>
        <v>Költségelemzés és árképzés (217, Tb.-ről web)</v>
      </c>
      <c r="BF412" s="2">
        <v>926</v>
      </c>
      <c r="BG412" s="2">
        <v>5</v>
      </c>
      <c r="BH412" s="18">
        <f>VLOOKUP(BF412,segéd!$F$9:$G$41,2,FALSE)</f>
        <v>46291</v>
      </c>
      <c r="BI412" s="2" t="str">
        <f>VLOOKUP(BG412,segéd!$F$1:$G$7,2,FALSE)</f>
        <v>15.15-16.45</v>
      </c>
      <c r="BJ412" t="s">
        <v>196</v>
      </c>
      <c r="BK412" s="20" t="s">
        <v>567</v>
      </c>
      <c r="BL412" t="s">
        <v>192</v>
      </c>
      <c r="BM412" s="2">
        <v>209</v>
      </c>
      <c r="BN412" s="2">
        <v>217</v>
      </c>
      <c r="BO412" s="2" t="s">
        <v>119</v>
      </c>
      <c r="BP412" s="33" t="s">
        <v>618</v>
      </c>
      <c r="BQ412" s="2">
        <f t="shared" si="405"/>
        <v>39</v>
      </c>
      <c r="BR412" s="2">
        <f>IF(BM412="","",IFERROR(VLOOKUP(BJ412,segéd!T:U,2,FALSE),"x"))</f>
        <v>21</v>
      </c>
      <c r="BS412" s="2">
        <f>IF(BN412="","",IFERROR(VLOOKUP(BJ412,segéd!O:P,2,FALSE),"x"))</f>
        <v>18</v>
      </c>
      <c r="BU412" s="2"/>
      <c r="BV412" s="2"/>
      <c r="BX412" s="2"/>
      <c r="CJ412" s="2">
        <v>6</v>
      </c>
      <c r="CK412" s="2">
        <v>13</v>
      </c>
      <c r="CL412" s="2">
        <v>4</v>
      </c>
      <c r="DC412" s="2">
        <v>3</v>
      </c>
      <c r="DD412" s="2">
        <v>2</v>
      </c>
      <c r="DE412" s="2">
        <v>6</v>
      </c>
    </row>
    <row r="413" spans="1:113" ht="15" customHeight="1" x14ac:dyDescent="0.3">
      <c r="A413" t="str">
        <f t="shared" si="348"/>
        <v>2069265</v>
      </c>
      <c r="B413" t="str">
        <f t="shared" si="349"/>
        <v>Marketing tervezés és kont. - Rojkovich Ádám Konstantin (web) 6</v>
      </c>
      <c r="C413" t="str">
        <f t="shared" si="350"/>
        <v>9265</v>
      </c>
      <c r="D413" t="str">
        <f t="shared" si="351"/>
        <v xml:space="preserve">Marketing tervezés és kont. - Rojkovich Ádám Konstantin (web) </v>
      </c>
      <c r="E413" t="str">
        <f t="shared" si="352"/>
        <v>Rojkovich Ádám Konstantin9265</v>
      </c>
      <c r="F413" t="str">
        <f t="shared" si="353"/>
        <v>Marketing tervezés és kont. (Bp. 206, web)</v>
      </c>
      <c r="G413" t="str">
        <f t="shared" si="354"/>
        <v/>
      </c>
      <c r="H413" t="str">
        <f t="shared" si="355"/>
        <v/>
      </c>
      <c r="I413" t="str">
        <f t="shared" si="356"/>
        <v/>
      </c>
      <c r="J413" t="str">
        <f t="shared" si="357"/>
        <v>9265</v>
      </c>
      <c r="K413" t="str">
        <f t="shared" si="358"/>
        <v/>
      </c>
      <c r="L413" t="str">
        <f t="shared" si="359"/>
        <v/>
      </c>
      <c r="M413" t="str">
        <f t="shared" si="360"/>
        <v/>
      </c>
      <c r="N413" t="str">
        <f t="shared" si="361"/>
        <v/>
      </c>
      <c r="O413" t="str">
        <f t="shared" si="362"/>
        <v/>
      </c>
      <c r="P413" t="str">
        <f t="shared" si="363"/>
        <v/>
      </c>
      <c r="Q413" t="str">
        <f t="shared" si="364"/>
        <v>9265</v>
      </c>
      <c r="R413" t="str">
        <f t="shared" si="365"/>
        <v/>
      </c>
      <c r="S413" t="str">
        <f t="shared" si="366"/>
        <v/>
      </c>
      <c r="T413" t="str">
        <f t="shared" si="367"/>
        <v/>
      </c>
      <c r="U413" t="str">
        <f t="shared" si="368"/>
        <v/>
      </c>
      <c r="V413" t="str">
        <f t="shared" si="369"/>
        <v/>
      </c>
      <c r="W413" t="str">
        <f t="shared" si="370"/>
        <v/>
      </c>
      <c r="X413" t="str">
        <f t="shared" si="371"/>
        <v/>
      </c>
      <c r="Y413" t="str">
        <f t="shared" si="372"/>
        <v/>
      </c>
      <c r="Z413" t="str">
        <f t="shared" si="373"/>
        <v/>
      </c>
      <c r="AA413" t="str">
        <f t="shared" si="374"/>
        <v>Marketing tervezés és kont. (206, web)</v>
      </c>
      <c r="AB413" t="str">
        <f t="shared" si="375"/>
        <v/>
      </c>
      <c r="AC413" t="str">
        <f t="shared" si="376"/>
        <v/>
      </c>
      <c r="AD413" t="str">
        <f t="shared" si="377"/>
        <v/>
      </c>
      <c r="AE413" t="str">
        <f t="shared" si="378"/>
        <v/>
      </c>
      <c r="AF413" t="str">
        <f t="shared" si="379"/>
        <v/>
      </c>
      <c r="AG413" t="str">
        <f t="shared" si="380"/>
        <v/>
      </c>
      <c r="AH413" t="str">
        <f t="shared" si="381"/>
        <v/>
      </c>
      <c r="AI413" t="str">
        <f t="shared" si="382"/>
        <v/>
      </c>
      <c r="AJ413" t="str">
        <f t="shared" si="383"/>
        <v/>
      </c>
      <c r="AK413" t="str">
        <f t="shared" si="384"/>
        <v/>
      </c>
      <c r="AL413" t="str">
        <f t="shared" si="385"/>
        <v/>
      </c>
      <c r="AM413" t="str">
        <f t="shared" si="386"/>
        <v/>
      </c>
      <c r="AN413" t="str">
        <f t="shared" si="387"/>
        <v/>
      </c>
      <c r="AO413" t="str">
        <f t="shared" si="388"/>
        <v/>
      </c>
      <c r="AP413" t="str">
        <f t="shared" si="389"/>
        <v/>
      </c>
      <c r="AQ413" t="str">
        <f t="shared" si="390"/>
        <v/>
      </c>
      <c r="AR413" t="str">
        <f t="shared" si="391"/>
        <v/>
      </c>
      <c r="AS413" t="str">
        <f t="shared" si="392"/>
        <v/>
      </c>
      <c r="AT413" t="str">
        <f t="shared" si="393"/>
        <v/>
      </c>
      <c r="AU413" t="str">
        <f t="shared" si="394"/>
        <v/>
      </c>
      <c r="AV413" t="str">
        <f t="shared" si="395"/>
        <v/>
      </c>
      <c r="AW413" t="str">
        <f t="shared" si="396"/>
        <v/>
      </c>
      <c r="AX413" t="str">
        <f t="shared" si="397"/>
        <v/>
      </c>
      <c r="AY413" t="str">
        <f t="shared" si="398"/>
        <v/>
      </c>
      <c r="AZ413" t="str">
        <f t="shared" si="399"/>
        <v/>
      </c>
      <c r="BA413" t="str">
        <f t="shared" si="400"/>
        <v/>
      </c>
      <c r="BB413" t="str">
        <f t="shared" si="401"/>
        <v/>
      </c>
      <c r="BC413" t="str">
        <f t="shared" si="402"/>
        <v/>
      </c>
      <c r="BD413" t="str">
        <f t="shared" si="403"/>
        <v/>
      </c>
      <c r="BE413" t="str">
        <f t="shared" si="404"/>
        <v>Marketing tervezés és kont. (, web)</v>
      </c>
      <c r="BF413" s="2">
        <v>926</v>
      </c>
      <c r="BG413" s="2">
        <v>5</v>
      </c>
      <c r="BH413" s="18">
        <f>VLOOKUP(BF413,segéd!$F$9:$G$41,2,FALSE)</f>
        <v>46291</v>
      </c>
      <c r="BI413" s="2" t="str">
        <f>VLOOKUP(BG413,segéd!$F$1:$G$7,2,FALSE)</f>
        <v>15.15-16.45</v>
      </c>
      <c r="BJ413" t="s">
        <v>116</v>
      </c>
      <c r="BK413" s="20" t="s">
        <v>573</v>
      </c>
      <c r="BL413" t="s">
        <v>206</v>
      </c>
      <c r="BM413" s="2">
        <v>206</v>
      </c>
      <c r="BO413" s="2" t="s">
        <v>117</v>
      </c>
      <c r="BP413" s="33" t="s">
        <v>692</v>
      </c>
      <c r="BQ413" s="2">
        <f t="shared" si="405"/>
        <v>6</v>
      </c>
      <c r="BR413" s="2">
        <f>IF(BM413="","",IFERROR(VLOOKUP(BJ413,segéd!T:U,2,FALSE),"x"))</f>
        <v>6</v>
      </c>
      <c r="BS413" s="2" t="str">
        <f>IF(BN413="","",IFERROR(VLOOKUP(BJ413,segéd!O:P,2,FALSE),"x"))</f>
        <v/>
      </c>
      <c r="BT413" s="2"/>
      <c r="BU413" s="2"/>
      <c r="BV413" s="2"/>
      <c r="BW413" s="2">
        <v>8</v>
      </c>
      <c r="BX413" s="2"/>
      <c r="CD413" s="2">
        <v>5</v>
      </c>
      <c r="CQ413" s="2"/>
      <c r="CR413" s="2"/>
    </row>
    <row r="414" spans="1:113" ht="15" customHeight="1" x14ac:dyDescent="0.3">
      <c r="A414" t="str">
        <f t="shared" si="348"/>
        <v>9265</v>
      </c>
      <c r="B414" t="str">
        <f t="shared" si="349"/>
        <v xml:space="preserve">Mérnöki alapismeretek - Szabó Veronika Anna (web) </v>
      </c>
      <c r="C414" t="str">
        <f t="shared" si="350"/>
        <v>5019265</v>
      </c>
      <c r="D414" t="str">
        <f t="shared" si="351"/>
        <v>Mérnöki alapismeretek - Szabó Veronika Anna (web) 128</v>
      </c>
      <c r="E414" t="str">
        <f t="shared" si="352"/>
        <v>Szabó Veronika Anna9265</v>
      </c>
      <c r="F414" t="str">
        <f t="shared" si="353"/>
        <v>Mérnöki alapismeretek (Tb. 501, web)</v>
      </c>
      <c r="G414" t="str">
        <f t="shared" si="354"/>
        <v/>
      </c>
      <c r="H414" t="str">
        <f t="shared" si="355"/>
        <v/>
      </c>
      <c r="I414" t="str">
        <f t="shared" si="356"/>
        <v/>
      </c>
      <c r="J414" t="str">
        <f t="shared" si="357"/>
        <v/>
      </c>
      <c r="K414" t="str">
        <f t="shared" si="358"/>
        <v/>
      </c>
      <c r="L414" t="str">
        <f t="shared" si="359"/>
        <v/>
      </c>
      <c r="M414" t="str">
        <f t="shared" si="360"/>
        <v/>
      </c>
      <c r="N414" t="str">
        <f t="shared" si="361"/>
        <v/>
      </c>
      <c r="O414" t="str">
        <f t="shared" si="362"/>
        <v/>
      </c>
      <c r="P414" t="str">
        <f t="shared" si="363"/>
        <v/>
      </c>
      <c r="Q414" t="str">
        <f t="shared" si="364"/>
        <v/>
      </c>
      <c r="R414" t="str">
        <f t="shared" si="365"/>
        <v/>
      </c>
      <c r="S414" t="str">
        <f t="shared" si="366"/>
        <v/>
      </c>
      <c r="T414" t="str">
        <f t="shared" si="367"/>
        <v/>
      </c>
      <c r="U414" t="str">
        <f t="shared" si="368"/>
        <v/>
      </c>
      <c r="V414" t="str">
        <f t="shared" si="369"/>
        <v/>
      </c>
      <c r="W414" t="str">
        <f t="shared" si="370"/>
        <v/>
      </c>
      <c r="X414" t="str">
        <f t="shared" si="371"/>
        <v/>
      </c>
      <c r="Y414" t="str">
        <f t="shared" si="372"/>
        <v/>
      </c>
      <c r="Z414" t="str">
        <f t="shared" si="373"/>
        <v/>
      </c>
      <c r="AA414" t="str">
        <f t="shared" si="374"/>
        <v>Mérnöki alapismeretek (, web)</v>
      </c>
      <c r="AB414" t="str">
        <f t="shared" si="375"/>
        <v/>
      </c>
      <c r="AC414" t="str">
        <f t="shared" si="376"/>
        <v/>
      </c>
      <c r="AD414" t="str">
        <f t="shared" si="377"/>
        <v/>
      </c>
      <c r="AE414" t="str">
        <f t="shared" si="378"/>
        <v>9265</v>
      </c>
      <c r="AF414" t="str">
        <f t="shared" si="379"/>
        <v>9265</v>
      </c>
      <c r="AG414" t="str">
        <f t="shared" si="380"/>
        <v/>
      </c>
      <c r="AH414" t="str">
        <f t="shared" si="381"/>
        <v/>
      </c>
      <c r="AI414" t="str">
        <f t="shared" si="382"/>
        <v/>
      </c>
      <c r="AJ414" t="str">
        <f t="shared" si="383"/>
        <v/>
      </c>
      <c r="AK414" t="str">
        <f t="shared" si="384"/>
        <v/>
      </c>
      <c r="AL414" t="str">
        <f t="shared" si="385"/>
        <v/>
      </c>
      <c r="AM414" t="str">
        <f t="shared" si="386"/>
        <v/>
      </c>
      <c r="AN414" t="str">
        <f t="shared" si="387"/>
        <v/>
      </c>
      <c r="AO414" t="str">
        <f t="shared" si="388"/>
        <v/>
      </c>
      <c r="AP414" t="str">
        <f t="shared" si="389"/>
        <v/>
      </c>
      <c r="AQ414" t="str">
        <f t="shared" si="390"/>
        <v/>
      </c>
      <c r="AR414" t="str">
        <f t="shared" si="391"/>
        <v/>
      </c>
      <c r="AS414" t="str">
        <f t="shared" si="392"/>
        <v/>
      </c>
      <c r="AT414" t="str">
        <f t="shared" si="393"/>
        <v/>
      </c>
      <c r="AU414" t="str">
        <f t="shared" si="394"/>
        <v/>
      </c>
      <c r="AV414" t="str">
        <f t="shared" si="395"/>
        <v/>
      </c>
      <c r="AW414" t="str">
        <f t="shared" si="396"/>
        <v/>
      </c>
      <c r="AX414" t="str">
        <f t="shared" si="397"/>
        <v/>
      </c>
      <c r="AY414" t="str">
        <f t="shared" si="398"/>
        <v/>
      </c>
      <c r="AZ414" t="str">
        <f t="shared" si="399"/>
        <v/>
      </c>
      <c r="BA414" t="str">
        <f t="shared" si="400"/>
        <v/>
      </c>
      <c r="BB414" t="str">
        <f t="shared" si="401"/>
        <v/>
      </c>
      <c r="BC414" t="str">
        <f t="shared" si="402"/>
        <v/>
      </c>
      <c r="BD414" t="str">
        <f t="shared" si="403"/>
        <v/>
      </c>
      <c r="BE414" t="str">
        <f t="shared" si="404"/>
        <v>Mérnöki alapismeretek (501, web)</v>
      </c>
      <c r="BF414" s="2">
        <v>926</v>
      </c>
      <c r="BG414" s="2">
        <v>5</v>
      </c>
      <c r="BH414" s="18">
        <f>VLOOKUP(BF414,segéd!$F$9:$G$41,2,FALSE)</f>
        <v>46291</v>
      </c>
      <c r="BI414" s="2" t="str">
        <f>VLOOKUP(BG414,segéd!$F$1:$G$7,2,FALSE)</f>
        <v>15.15-16.45</v>
      </c>
      <c r="BJ414" t="s">
        <v>104</v>
      </c>
      <c r="BK414" s="20" t="s">
        <v>539</v>
      </c>
      <c r="BL414" t="s">
        <v>191</v>
      </c>
      <c r="BM414" s="2"/>
      <c r="BN414" s="2">
        <v>501</v>
      </c>
      <c r="BO414" s="2" t="s">
        <v>117</v>
      </c>
      <c r="BP414" s="33" t="s">
        <v>674</v>
      </c>
      <c r="BQ414" s="2">
        <f t="shared" si="405"/>
        <v>128</v>
      </c>
      <c r="BR414" s="2" t="str">
        <f>IF(BM414="","",IFERROR(VLOOKUP(BJ414,segéd!T:U,2,FALSE),"x"))</f>
        <v/>
      </c>
      <c r="BS414" s="2">
        <f>IF(BN414="","",IFERROR(VLOOKUP(BJ414,segéd!O:P,2,FALSE),"x"))</f>
        <v>128</v>
      </c>
      <c r="BT414" s="2"/>
      <c r="BU414" s="2"/>
      <c r="BV414" s="2"/>
      <c r="BX414" s="2"/>
      <c r="CQ414" s="2">
        <v>74</v>
      </c>
      <c r="CR414" s="2">
        <v>48</v>
      </c>
    </row>
    <row r="415" spans="1:113" ht="15" customHeight="1" x14ac:dyDescent="0.3">
      <c r="A415" t="str">
        <f t="shared" si="348"/>
        <v>9265</v>
      </c>
      <c r="B415" t="str">
        <f t="shared" si="349"/>
        <v xml:space="preserve">Műszaki szaknyelv I., 1. csoport - Gellért Judit Márta </v>
      </c>
      <c r="C415" t="str">
        <f t="shared" si="350"/>
        <v>2139265</v>
      </c>
      <c r="D415" t="str">
        <f t="shared" si="351"/>
        <v>Műszaki szaknyelv I., 1. csoport - Gellért Judit Márta 0</v>
      </c>
      <c r="E415" t="str">
        <f t="shared" si="352"/>
        <v>Gellért Judit Márta9265</v>
      </c>
      <c r="F415" t="str">
        <f t="shared" si="353"/>
        <v>Műszaki szaknyelv I., 1. csoport (Tb. 213)</v>
      </c>
      <c r="G415" t="str">
        <f t="shared" si="354"/>
        <v/>
      </c>
      <c r="H415" t="str">
        <f t="shared" si="355"/>
        <v/>
      </c>
      <c r="I415" t="str">
        <f t="shared" si="356"/>
        <v/>
      </c>
      <c r="J415" t="str">
        <f t="shared" si="357"/>
        <v/>
      </c>
      <c r="K415" t="str">
        <f t="shared" si="358"/>
        <v/>
      </c>
      <c r="L415" t="str">
        <f t="shared" si="359"/>
        <v/>
      </c>
      <c r="M415" t="str">
        <f t="shared" si="360"/>
        <v/>
      </c>
      <c r="N415" t="str">
        <f t="shared" si="361"/>
        <v/>
      </c>
      <c r="O415" t="str">
        <f t="shared" si="362"/>
        <v/>
      </c>
      <c r="P415" t="str">
        <f t="shared" si="363"/>
        <v/>
      </c>
      <c r="Q415" t="str">
        <f t="shared" si="364"/>
        <v/>
      </c>
      <c r="R415" t="str">
        <f t="shared" si="365"/>
        <v/>
      </c>
      <c r="S415" t="str">
        <f t="shared" si="366"/>
        <v/>
      </c>
      <c r="T415" t="str">
        <f t="shared" si="367"/>
        <v/>
      </c>
      <c r="U415" t="str">
        <f t="shared" si="368"/>
        <v/>
      </c>
      <c r="V415" t="str">
        <f t="shared" si="369"/>
        <v/>
      </c>
      <c r="W415" t="str">
        <f t="shared" si="370"/>
        <v/>
      </c>
      <c r="X415" t="str">
        <f t="shared" si="371"/>
        <v/>
      </c>
      <c r="Y415" t="str">
        <f t="shared" si="372"/>
        <v/>
      </c>
      <c r="Z415" t="str">
        <f t="shared" si="373"/>
        <v/>
      </c>
      <c r="AA415" t="str">
        <f t="shared" si="374"/>
        <v>Műszaki szaknyelv I., 1. csoport ()</v>
      </c>
      <c r="AB415" t="str">
        <f t="shared" si="375"/>
        <v/>
      </c>
      <c r="AC415" t="str">
        <f t="shared" si="376"/>
        <v/>
      </c>
      <c r="AD415" t="str">
        <f t="shared" si="377"/>
        <v/>
      </c>
      <c r="AE415" t="str">
        <f t="shared" si="378"/>
        <v/>
      </c>
      <c r="AF415" t="str">
        <f t="shared" si="379"/>
        <v/>
      </c>
      <c r="AG415" t="str">
        <f t="shared" si="380"/>
        <v/>
      </c>
      <c r="AH415" t="str">
        <f t="shared" si="381"/>
        <v/>
      </c>
      <c r="AI415" t="str">
        <f t="shared" si="382"/>
        <v/>
      </c>
      <c r="AJ415" t="str">
        <f t="shared" si="383"/>
        <v/>
      </c>
      <c r="AK415" t="str">
        <f t="shared" si="384"/>
        <v>9265</v>
      </c>
      <c r="AL415" t="str">
        <f t="shared" si="385"/>
        <v/>
      </c>
      <c r="AM415" t="str">
        <f t="shared" si="386"/>
        <v/>
      </c>
      <c r="AN415" t="str">
        <f t="shared" si="387"/>
        <v/>
      </c>
      <c r="AO415" t="str">
        <f t="shared" si="388"/>
        <v/>
      </c>
      <c r="AP415" t="str">
        <f t="shared" si="389"/>
        <v/>
      </c>
      <c r="AQ415" t="str">
        <f t="shared" si="390"/>
        <v/>
      </c>
      <c r="AR415" t="str">
        <f t="shared" si="391"/>
        <v/>
      </c>
      <c r="AS415" t="str">
        <f t="shared" si="392"/>
        <v/>
      </c>
      <c r="AT415" t="str">
        <f t="shared" si="393"/>
        <v/>
      </c>
      <c r="AU415" t="str">
        <f t="shared" si="394"/>
        <v/>
      </c>
      <c r="AV415" t="str">
        <f t="shared" si="395"/>
        <v/>
      </c>
      <c r="AW415" t="str">
        <f t="shared" si="396"/>
        <v/>
      </c>
      <c r="AX415" t="str">
        <f t="shared" si="397"/>
        <v/>
      </c>
      <c r="AY415" t="str">
        <f t="shared" si="398"/>
        <v/>
      </c>
      <c r="AZ415" t="str">
        <f t="shared" si="399"/>
        <v/>
      </c>
      <c r="BA415" t="str">
        <f t="shared" si="400"/>
        <v/>
      </c>
      <c r="BB415" t="str">
        <f t="shared" si="401"/>
        <v/>
      </c>
      <c r="BC415" t="str">
        <f t="shared" si="402"/>
        <v/>
      </c>
      <c r="BD415" t="str">
        <f t="shared" si="403"/>
        <v/>
      </c>
      <c r="BE415" t="str">
        <f t="shared" si="404"/>
        <v>Műszaki szaknyelv I., 1. csoport (213)</v>
      </c>
      <c r="BF415" s="2">
        <v>926</v>
      </c>
      <c r="BG415" s="2">
        <v>5</v>
      </c>
      <c r="BH415" s="18">
        <f>VLOOKUP(BF415,segéd!$F$9:$G$41,2,FALSE)</f>
        <v>46291</v>
      </c>
      <c r="BI415" s="2" t="str">
        <f>VLOOKUP(BG415,segéd!$F$1:$G$7,2,FALSE)</f>
        <v>15.15-16.45</v>
      </c>
      <c r="BJ415" t="s">
        <v>299</v>
      </c>
      <c r="BK415" s="20" t="s">
        <v>281</v>
      </c>
      <c r="BL415" t="s">
        <v>191</v>
      </c>
      <c r="BM415" s="2"/>
      <c r="BN415" s="2">
        <v>213</v>
      </c>
      <c r="BO415" s="2"/>
      <c r="BP415" s="33"/>
      <c r="BQ415" s="2">
        <f t="shared" si="405"/>
        <v>0</v>
      </c>
      <c r="BR415" s="2" t="str">
        <f>IF(BM415="","",IFERROR(VLOOKUP(BJ415,segéd!T:U,2,FALSE),"x"))</f>
        <v/>
      </c>
      <c r="BS415" s="2">
        <f>IF(BN415="","",IFERROR(VLOOKUP(BJ415,segéd!O:P,2,FALSE),"x"))</f>
        <v>0</v>
      </c>
      <c r="BT415" s="2"/>
      <c r="BU415" s="2"/>
      <c r="BV415" s="2"/>
      <c r="BX415" s="2"/>
      <c r="CQ415" s="2"/>
      <c r="CR415" s="2"/>
      <c r="CW415" s="2">
        <v>17</v>
      </c>
    </row>
    <row r="416" spans="1:113" ht="15" customHeight="1" x14ac:dyDescent="0.3">
      <c r="A416" t="str">
        <f t="shared" si="348"/>
        <v>9265</v>
      </c>
      <c r="B416" t="str">
        <f t="shared" si="349"/>
        <v xml:space="preserve">Műszaki szaknyelv I., 2. csoport - Nagy Mónika </v>
      </c>
      <c r="C416" t="str">
        <f t="shared" si="350"/>
        <v>4089265</v>
      </c>
      <c r="D416" t="str">
        <f t="shared" si="351"/>
        <v>Műszaki szaknyelv I., 2. csoport - Nagy Mónika 0</v>
      </c>
      <c r="E416" t="str">
        <f t="shared" si="352"/>
        <v>Nagy Mónika9265</v>
      </c>
      <c r="F416" t="str">
        <f t="shared" si="353"/>
        <v>Műszaki szaknyelv I., 2. csoport (Tb. 408)</v>
      </c>
      <c r="G416" t="str">
        <f t="shared" si="354"/>
        <v/>
      </c>
      <c r="H416" t="str">
        <f t="shared" si="355"/>
        <v/>
      </c>
      <c r="I416" t="str">
        <f t="shared" si="356"/>
        <v/>
      </c>
      <c r="J416" t="str">
        <f t="shared" si="357"/>
        <v/>
      </c>
      <c r="K416" t="str">
        <f t="shared" si="358"/>
        <v/>
      </c>
      <c r="L416" t="str">
        <f t="shared" si="359"/>
        <v/>
      </c>
      <c r="M416" t="str">
        <f t="shared" si="360"/>
        <v/>
      </c>
      <c r="N416" t="str">
        <f t="shared" si="361"/>
        <v/>
      </c>
      <c r="O416" t="str">
        <f t="shared" si="362"/>
        <v/>
      </c>
      <c r="P416" t="str">
        <f t="shared" si="363"/>
        <v/>
      </c>
      <c r="Q416" t="str">
        <f t="shared" si="364"/>
        <v/>
      </c>
      <c r="R416" t="str">
        <f t="shared" si="365"/>
        <v/>
      </c>
      <c r="S416" t="str">
        <f t="shared" si="366"/>
        <v/>
      </c>
      <c r="T416" t="str">
        <f t="shared" si="367"/>
        <v/>
      </c>
      <c r="U416" t="str">
        <f t="shared" si="368"/>
        <v/>
      </c>
      <c r="V416" t="str">
        <f t="shared" si="369"/>
        <v/>
      </c>
      <c r="W416" t="str">
        <f t="shared" si="370"/>
        <v/>
      </c>
      <c r="X416" t="str">
        <f t="shared" si="371"/>
        <v/>
      </c>
      <c r="Y416" t="str">
        <f t="shared" si="372"/>
        <v/>
      </c>
      <c r="Z416" t="str">
        <f t="shared" si="373"/>
        <v/>
      </c>
      <c r="AA416" t="str">
        <f t="shared" si="374"/>
        <v>Műszaki szaknyelv I., 2. csoport ()</v>
      </c>
      <c r="AB416" t="str">
        <f t="shared" si="375"/>
        <v/>
      </c>
      <c r="AC416" t="str">
        <f t="shared" si="376"/>
        <v/>
      </c>
      <c r="AD416" t="str">
        <f t="shared" si="377"/>
        <v/>
      </c>
      <c r="AE416" t="str">
        <f t="shared" si="378"/>
        <v/>
      </c>
      <c r="AF416" t="str">
        <f t="shared" si="379"/>
        <v/>
      </c>
      <c r="AG416" t="str">
        <f t="shared" si="380"/>
        <v/>
      </c>
      <c r="AH416" t="str">
        <f t="shared" si="381"/>
        <v/>
      </c>
      <c r="AI416" t="str">
        <f t="shared" si="382"/>
        <v/>
      </c>
      <c r="AJ416" t="str">
        <f t="shared" si="383"/>
        <v/>
      </c>
      <c r="AK416" t="str">
        <f t="shared" si="384"/>
        <v>9265</v>
      </c>
      <c r="AL416" t="str">
        <f t="shared" si="385"/>
        <v/>
      </c>
      <c r="AM416" t="str">
        <f t="shared" si="386"/>
        <v/>
      </c>
      <c r="AN416" t="str">
        <f t="shared" si="387"/>
        <v/>
      </c>
      <c r="AO416" t="str">
        <f t="shared" si="388"/>
        <v/>
      </c>
      <c r="AP416" t="str">
        <f t="shared" si="389"/>
        <v/>
      </c>
      <c r="AQ416" t="str">
        <f t="shared" si="390"/>
        <v/>
      </c>
      <c r="AR416" t="str">
        <f t="shared" si="391"/>
        <v/>
      </c>
      <c r="AS416" t="str">
        <f t="shared" si="392"/>
        <v/>
      </c>
      <c r="AT416" t="str">
        <f t="shared" si="393"/>
        <v/>
      </c>
      <c r="AU416" t="str">
        <f t="shared" si="394"/>
        <v/>
      </c>
      <c r="AV416" t="str">
        <f t="shared" si="395"/>
        <v/>
      </c>
      <c r="AW416" t="str">
        <f t="shared" si="396"/>
        <v/>
      </c>
      <c r="AX416" t="str">
        <f t="shared" si="397"/>
        <v/>
      </c>
      <c r="AY416" t="str">
        <f t="shared" si="398"/>
        <v/>
      </c>
      <c r="AZ416" t="str">
        <f t="shared" si="399"/>
        <v/>
      </c>
      <c r="BA416" t="str">
        <f t="shared" si="400"/>
        <v/>
      </c>
      <c r="BB416" t="str">
        <f t="shared" si="401"/>
        <v/>
      </c>
      <c r="BC416" t="str">
        <f t="shared" si="402"/>
        <v/>
      </c>
      <c r="BD416" t="str">
        <f t="shared" si="403"/>
        <v/>
      </c>
      <c r="BE416" t="str">
        <f t="shared" si="404"/>
        <v>Műszaki szaknyelv I., 2. csoport (408)</v>
      </c>
      <c r="BF416" s="2">
        <v>926</v>
      </c>
      <c r="BG416" s="2">
        <v>5</v>
      </c>
      <c r="BH416" s="18">
        <f>VLOOKUP(BF416,segéd!$F$9:$G$41,2,FALSE)</f>
        <v>46291</v>
      </c>
      <c r="BI416" s="2" t="str">
        <f>VLOOKUP(BG416,segéd!$F$1:$G$7,2,FALSE)</f>
        <v>15.15-16.45</v>
      </c>
      <c r="BJ416" t="s">
        <v>300</v>
      </c>
      <c r="BK416" s="20" t="s">
        <v>543</v>
      </c>
      <c r="BL416" t="s">
        <v>191</v>
      </c>
      <c r="BM416" s="2"/>
      <c r="BN416" s="2">
        <v>408</v>
      </c>
      <c r="BO416" s="2"/>
      <c r="BP416" s="33"/>
      <c r="BQ416" s="2">
        <f t="shared" si="405"/>
        <v>0</v>
      </c>
      <c r="BR416" s="2" t="str">
        <f>IF(BM416="","",IFERROR(VLOOKUP(BJ416,segéd!T:U,2,FALSE),"x"))</f>
        <v/>
      </c>
      <c r="BS416" s="2">
        <f>IF(BN416="","",IFERROR(VLOOKUP(BJ416,segéd!O:P,2,FALSE),"x"))</f>
        <v>0</v>
      </c>
      <c r="BT416" s="2"/>
      <c r="BU416" s="2"/>
      <c r="BV416" s="2"/>
      <c r="BX416" s="2"/>
      <c r="CQ416" s="2"/>
      <c r="CR416" s="2"/>
      <c r="CW416" s="2">
        <v>17</v>
      </c>
    </row>
    <row r="417" spans="1:116" ht="15" customHeight="1" x14ac:dyDescent="0.3">
      <c r="A417" t="str">
        <f t="shared" si="348"/>
        <v>2059265</v>
      </c>
      <c r="B417" t="str">
        <f t="shared" si="349"/>
        <v>Művelődéstörténet - Keszthelyi Csaba (Tb.-ről web) 10</v>
      </c>
      <c r="C417" t="str">
        <f t="shared" si="350"/>
        <v>2169265</v>
      </c>
      <c r="D417" t="str">
        <f t="shared" si="351"/>
        <v>Művelődéstörténet - Keszthelyi Csaba (Tb.-ről web) 15</v>
      </c>
      <c r="E417" t="str">
        <f t="shared" si="352"/>
        <v>Keszthelyi Csaba9265</v>
      </c>
      <c r="F417" t="str">
        <f t="shared" si="353"/>
        <v>Művelődéstörténet (Tb. 216, Tb.-ről web)</v>
      </c>
      <c r="G417" t="str">
        <f t="shared" si="354"/>
        <v/>
      </c>
      <c r="H417" t="str">
        <f t="shared" si="355"/>
        <v/>
      </c>
      <c r="I417" t="str">
        <f t="shared" si="356"/>
        <v/>
      </c>
      <c r="J417" t="str">
        <f t="shared" si="357"/>
        <v/>
      </c>
      <c r="K417" t="str">
        <f t="shared" si="358"/>
        <v/>
      </c>
      <c r="L417" t="str">
        <f t="shared" si="359"/>
        <v/>
      </c>
      <c r="M417" t="str">
        <f t="shared" si="360"/>
        <v>9265</v>
      </c>
      <c r="N417" t="str">
        <f t="shared" si="361"/>
        <v>9265</v>
      </c>
      <c r="O417" t="str">
        <f t="shared" si="362"/>
        <v>9265</v>
      </c>
      <c r="P417" t="str">
        <f t="shared" si="363"/>
        <v/>
      </c>
      <c r="Q417" t="str">
        <f t="shared" si="364"/>
        <v/>
      </c>
      <c r="R417" t="str">
        <f t="shared" si="365"/>
        <v/>
      </c>
      <c r="S417" t="str">
        <f t="shared" si="366"/>
        <v/>
      </c>
      <c r="T417" t="str">
        <f t="shared" si="367"/>
        <v/>
      </c>
      <c r="U417" t="str">
        <f t="shared" si="368"/>
        <v/>
      </c>
      <c r="V417" t="str">
        <f t="shared" si="369"/>
        <v/>
      </c>
      <c r="W417" t="str">
        <f t="shared" si="370"/>
        <v/>
      </c>
      <c r="X417" t="str">
        <f t="shared" si="371"/>
        <v/>
      </c>
      <c r="Y417" t="str">
        <f t="shared" si="372"/>
        <v/>
      </c>
      <c r="Z417" t="str">
        <f t="shared" si="373"/>
        <v/>
      </c>
      <c r="AA417" t="str">
        <f t="shared" si="374"/>
        <v>Művelődéstörténet (205, Tb.-ről web)</v>
      </c>
      <c r="AB417" t="str">
        <f t="shared" si="375"/>
        <v/>
      </c>
      <c r="AC417" t="str">
        <f t="shared" si="376"/>
        <v/>
      </c>
      <c r="AD417" t="str">
        <f t="shared" si="377"/>
        <v/>
      </c>
      <c r="AE417" t="str">
        <f t="shared" si="378"/>
        <v/>
      </c>
      <c r="AF417" t="str">
        <f t="shared" si="379"/>
        <v/>
      </c>
      <c r="AG417" t="str">
        <f t="shared" si="380"/>
        <v/>
      </c>
      <c r="AH417" t="str">
        <f t="shared" si="381"/>
        <v>9265</v>
      </c>
      <c r="AI417" t="str">
        <f t="shared" si="382"/>
        <v>9265</v>
      </c>
      <c r="AJ417" t="str">
        <f t="shared" si="383"/>
        <v/>
      </c>
      <c r="AK417" t="str">
        <f t="shared" si="384"/>
        <v/>
      </c>
      <c r="AL417" t="str">
        <f t="shared" si="385"/>
        <v/>
      </c>
      <c r="AM417" t="str">
        <f t="shared" si="386"/>
        <v/>
      </c>
      <c r="AN417" t="str">
        <f t="shared" si="387"/>
        <v/>
      </c>
      <c r="AO417" t="str">
        <f t="shared" si="388"/>
        <v/>
      </c>
      <c r="AP417" t="str">
        <f t="shared" si="389"/>
        <v/>
      </c>
      <c r="AQ417" t="str">
        <f t="shared" si="390"/>
        <v/>
      </c>
      <c r="AR417" t="str">
        <f t="shared" si="391"/>
        <v/>
      </c>
      <c r="AS417" t="str">
        <f t="shared" si="392"/>
        <v/>
      </c>
      <c r="AT417" t="str">
        <f t="shared" si="393"/>
        <v/>
      </c>
      <c r="AU417" t="str">
        <f t="shared" si="394"/>
        <v/>
      </c>
      <c r="AV417" t="str">
        <f t="shared" si="395"/>
        <v/>
      </c>
      <c r="AW417" t="str">
        <f t="shared" si="396"/>
        <v/>
      </c>
      <c r="AX417" t="str">
        <f t="shared" si="397"/>
        <v/>
      </c>
      <c r="AY417" t="str">
        <f t="shared" si="398"/>
        <v/>
      </c>
      <c r="AZ417" t="str">
        <f t="shared" si="399"/>
        <v/>
      </c>
      <c r="BA417" t="str">
        <f t="shared" si="400"/>
        <v/>
      </c>
      <c r="BB417" t="str">
        <f t="shared" si="401"/>
        <v/>
      </c>
      <c r="BC417" t="str">
        <f t="shared" si="402"/>
        <v/>
      </c>
      <c r="BD417" t="str">
        <f t="shared" si="403"/>
        <v/>
      </c>
      <c r="BE417" t="str">
        <f t="shared" si="404"/>
        <v>Művelődéstörténet (216, Tb.-ről web)</v>
      </c>
      <c r="BF417" s="2">
        <v>926</v>
      </c>
      <c r="BG417" s="2">
        <v>5</v>
      </c>
      <c r="BH417" s="18">
        <f>VLOOKUP(BF417,segéd!$F$9:$G$41,2,FALSE)</f>
        <v>46291</v>
      </c>
      <c r="BI417" s="2" t="str">
        <f>VLOOKUP(BG417,segéd!$F$1:$G$7,2,FALSE)</f>
        <v>15.15-16.45</v>
      </c>
      <c r="BJ417" t="s">
        <v>39</v>
      </c>
      <c r="BK417" s="20" t="s">
        <v>38</v>
      </c>
      <c r="BL417" t="s">
        <v>192</v>
      </c>
      <c r="BM417" s="2">
        <v>205</v>
      </c>
      <c r="BN417" s="2">
        <v>216</v>
      </c>
      <c r="BO417" s="2" t="s">
        <v>119</v>
      </c>
      <c r="BP417" s="33" t="s">
        <v>693</v>
      </c>
      <c r="BQ417" s="2">
        <f t="shared" si="405"/>
        <v>25</v>
      </c>
      <c r="BR417" s="2">
        <f>IF(BM417="","",IFERROR(VLOOKUP(BJ417,segéd!T:U,2,FALSE),"x"))</f>
        <v>10</v>
      </c>
      <c r="BS417" s="2">
        <f>IF(BN417="","",IFERROR(VLOOKUP(BJ417,segéd!O:P,2,FALSE),"x"))</f>
        <v>15</v>
      </c>
      <c r="BU417" s="2"/>
      <c r="BV417" s="2"/>
      <c r="BW417" s="19"/>
      <c r="BX417" s="2"/>
      <c r="BY417" s="19"/>
      <c r="BZ417" s="2">
        <v>5</v>
      </c>
      <c r="CA417" s="2">
        <v>12</v>
      </c>
      <c r="CB417" s="2">
        <v>3</v>
      </c>
      <c r="CC417" s="19"/>
      <c r="CT417" s="2">
        <v>10</v>
      </c>
      <c r="CU417" s="2">
        <v>8</v>
      </c>
      <c r="DC417" s="19"/>
      <c r="DD417" s="19"/>
      <c r="DE417" s="19"/>
      <c r="DF417" s="19"/>
      <c r="DI417" s="19"/>
      <c r="DL417" s="19"/>
    </row>
    <row r="418" spans="1:116" ht="15" customHeight="1" x14ac:dyDescent="0.3">
      <c r="A418" t="str">
        <f t="shared" si="348"/>
        <v>9265</v>
      </c>
      <c r="B418" t="str">
        <f t="shared" si="349"/>
        <v xml:space="preserve">Számítógéppel segített gy. és m. alapjai - Molnár László </v>
      </c>
      <c r="C418" t="str">
        <f t="shared" si="350"/>
        <v>49265</v>
      </c>
      <c r="D418" t="str">
        <f t="shared" si="351"/>
        <v>Számítógéppel segített gy. és m. alapjai - Molnár László 9</v>
      </c>
      <c r="E418" t="str">
        <f t="shared" si="352"/>
        <v>Molnár László9265</v>
      </c>
      <c r="F418" t="str">
        <f t="shared" si="353"/>
        <v>Számítógéppel segített gy. és m. alapjai (Tb. 4)</v>
      </c>
      <c r="G418" t="str">
        <f t="shared" si="354"/>
        <v/>
      </c>
      <c r="H418" t="str">
        <f t="shared" si="355"/>
        <v/>
      </c>
      <c r="I418" t="str">
        <f t="shared" si="356"/>
        <v/>
      </c>
      <c r="J418" t="str">
        <f t="shared" si="357"/>
        <v/>
      </c>
      <c r="K418" t="str">
        <f t="shared" si="358"/>
        <v/>
      </c>
      <c r="L418" t="str">
        <f t="shared" si="359"/>
        <v/>
      </c>
      <c r="M418" t="str">
        <f t="shared" si="360"/>
        <v/>
      </c>
      <c r="N418" t="str">
        <f t="shared" si="361"/>
        <v/>
      </c>
      <c r="O418" t="str">
        <f t="shared" si="362"/>
        <v/>
      </c>
      <c r="P418" t="str">
        <f t="shared" si="363"/>
        <v/>
      </c>
      <c r="Q418" t="str">
        <f t="shared" si="364"/>
        <v/>
      </c>
      <c r="R418" t="str">
        <f t="shared" si="365"/>
        <v/>
      </c>
      <c r="S418" t="str">
        <f t="shared" si="366"/>
        <v/>
      </c>
      <c r="T418" t="str">
        <f t="shared" si="367"/>
        <v/>
      </c>
      <c r="U418" t="str">
        <f t="shared" si="368"/>
        <v/>
      </c>
      <c r="V418" t="str">
        <f t="shared" si="369"/>
        <v/>
      </c>
      <c r="W418" t="str">
        <f t="shared" si="370"/>
        <v/>
      </c>
      <c r="X418" t="str">
        <f t="shared" si="371"/>
        <v/>
      </c>
      <c r="Y418" t="str">
        <f t="shared" si="372"/>
        <v/>
      </c>
      <c r="Z418" t="str">
        <f t="shared" si="373"/>
        <v/>
      </c>
      <c r="AA418" t="str">
        <f t="shared" si="374"/>
        <v>Számítógéppel segített gy. és m. alapjai ()</v>
      </c>
      <c r="AB418" t="str">
        <f t="shared" si="375"/>
        <v/>
      </c>
      <c r="AC418" t="str">
        <f t="shared" si="376"/>
        <v/>
      </c>
      <c r="AD418" t="str">
        <f t="shared" si="377"/>
        <v/>
      </c>
      <c r="AE418" t="str">
        <f t="shared" si="378"/>
        <v/>
      </c>
      <c r="AF418" t="str">
        <f t="shared" si="379"/>
        <v/>
      </c>
      <c r="AG418" t="str">
        <f t="shared" si="380"/>
        <v/>
      </c>
      <c r="AH418" t="str">
        <f t="shared" si="381"/>
        <v/>
      </c>
      <c r="AI418" t="str">
        <f t="shared" si="382"/>
        <v/>
      </c>
      <c r="AJ418" t="str">
        <f t="shared" si="383"/>
        <v>9265</v>
      </c>
      <c r="AK418" t="str">
        <f t="shared" si="384"/>
        <v/>
      </c>
      <c r="AL418" t="str">
        <f t="shared" si="385"/>
        <v/>
      </c>
      <c r="AM418" t="str">
        <f t="shared" si="386"/>
        <v/>
      </c>
      <c r="AN418" t="str">
        <f t="shared" si="387"/>
        <v/>
      </c>
      <c r="AO418" t="str">
        <f t="shared" si="388"/>
        <v/>
      </c>
      <c r="AP418" t="str">
        <f t="shared" si="389"/>
        <v/>
      </c>
      <c r="AQ418" t="str">
        <f t="shared" si="390"/>
        <v/>
      </c>
      <c r="AR418" t="str">
        <f t="shared" si="391"/>
        <v/>
      </c>
      <c r="AS418" t="str">
        <f t="shared" si="392"/>
        <v/>
      </c>
      <c r="AT418" t="str">
        <f t="shared" si="393"/>
        <v/>
      </c>
      <c r="AU418" t="str">
        <f t="shared" si="394"/>
        <v/>
      </c>
      <c r="AV418" t="str">
        <f t="shared" si="395"/>
        <v/>
      </c>
      <c r="AW418" t="str">
        <f t="shared" si="396"/>
        <v/>
      </c>
      <c r="AX418" t="str">
        <f t="shared" si="397"/>
        <v/>
      </c>
      <c r="AY418" t="str">
        <f t="shared" si="398"/>
        <v/>
      </c>
      <c r="AZ418" t="str">
        <f t="shared" si="399"/>
        <v/>
      </c>
      <c r="BA418" t="str">
        <f t="shared" si="400"/>
        <v/>
      </c>
      <c r="BB418" t="str">
        <f t="shared" si="401"/>
        <v/>
      </c>
      <c r="BC418" t="str">
        <f t="shared" si="402"/>
        <v/>
      </c>
      <c r="BD418" t="str">
        <f t="shared" si="403"/>
        <v/>
      </c>
      <c r="BE418" t="str">
        <f t="shared" si="404"/>
        <v>Számítógéppel segített gy. és m. alapjai (4)</v>
      </c>
      <c r="BF418" s="2">
        <v>926</v>
      </c>
      <c r="BG418" s="2">
        <v>5</v>
      </c>
      <c r="BH418" s="18">
        <f>VLOOKUP(BF418,segéd!$F$9:$G$41,2,FALSE)</f>
        <v>46291</v>
      </c>
      <c r="BI418" s="2" t="str">
        <f>VLOOKUP(BG418,segéd!$F$1:$G$7,2,FALSE)</f>
        <v>15.15-16.45</v>
      </c>
      <c r="BJ418" t="s">
        <v>298</v>
      </c>
      <c r="BK418" s="20" t="s">
        <v>48</v>
      </c>
      <c r="BL418" t="s">
        <v>114</v>
      </c>
      <c r="BM418" s="2"/>
      <c r="BN418" s="2">
        <v>4</v>
      </c>
      <c r="BO418" s="2"/>
      <c r="BP418" s="33"/>
      <c r="BQ418" s="2">
        <f t="shared" si="405"/>
        <v>9</v>
      </c>
      <c r="BR418" s="2" t="str">
        <f>IF(BM418="","",IFERROR(VLOOKUP(BJ418,segéd!T:U,2,FALSE),"x"))</f>
        <v/>
      </c>
      <c r="BS418" s="2">
        <f>IF(BN418="","",IFERROR(VLOOKUP(BJ418,segéd!O:P,2,FALSE),"x"))</f>
        <v>9</v>
      </c>
      <c r="BU418" s="2"/>
      <c r="BV418" s="2"/>
      <c r="BX418" s="2"/>
      <c r="CV418" s="2">
        <v>7</v>
      </c>
    </row>
    <row r="419" spans="1:116" ht="15" customHeight="1" x14ac:dyDescent="0.3">
      <c r="A419" t="str">
        <f t="shared" si="348"/>
        <v>9265</v>
      </c>
      <c r="B419" t="str">
        <f t="shared" si="349"/>
        <v xml:space="preserve">Számvitel III. - Labossa Ildikó (web) </v>
      </c>
      <c r="C419" t="str">
        <f t="shared" si="350"/>
        <v>2149265</v>
      </c>
      <c r="D419" t="str">
        <f t="shared" si="351"/>
        <v>Számvitel III. - Labossa Ildikó (web) 24</v>
      </c>
      <c r="E419" t="str">
        <f t="shared" si="352"/>
        <v>Labossa Ildikó9265</v>
      </c>
      <c r="F419" t="str">
        <f t="shared" si="353"/>
        <v>Számvitel III. (Tb. 214, web)</v>
      </c>
      <c r="G419" t="str">
        <f t="shared" si="354"/>
        <v/>
      </c>
      <c r="H419" t="str">
        <f t="shared" si="355"/>
        <v/>
      </c>
      <c r="I419" t="str">
        <f t="shared" si="356"/>
        <v/>
      </c>
      <c r="J419" t="str">
        <f t="shared" si="357"/>
        <v/>
      </c>
      <c r="K419" t="str">
        <f t="shared" si="358"/>
        <v/>
      </c>
      <c r="L419" t="str">
        <f t="shared" si="359"/>
        <v/>
      </c>
      <c r="M419" t="str">
        <f t="shared" si="360"/>
        <v/>
      </c>
      <c r="N419" t="str">
        <f t="shared" si="361"/>
        <v/>
      </c>
      <c r="O419" t="str">
        <f t="shared" si="362"/>
        <v/>
      </c>
      <c r="P419" t="str">
        <f t="shared" si="363"/>
        <v/>
      </c>
      <c r="Q419" t="str">
        <f t="shared" si="364"/>
        <v/>
      </c>
      <c r="R419" t="str">
        <f t="shared" si="365"/>
        <v/>
      </c>
      <c r="S419" t="str">
        <f t="shared" si="366"/>
        <v/>
      </c>
      <c r="T419" t="str">
        <f t="shared" si="367"/>
        <v/>
      </c>
      <c r="U419" t="str">
        <f t="shared" si="368"/>
        <v/>
      </c>
      <c r="V419" t="str">
        <f t="shared" si="369"/>
        <v/>
      </c>
      <c r="W419" t="str">
        <f t="shared" si="370"/>
        <v/>
      </c>
      <c r="X419" t="str">
        <f t="shared" si="371"/>
        <v/>
      </c>
      <c r="Y419" t="str">
        <f t="shared" si="372"/>
        <v/>
      </c>
      <c r="Z419" t="str">
        <f t="shared" si="373"/>
        <v/>
      </c>
      <c r="AA419" t="str">
        <f t="shared" si="374"/>
        <v>Számvitel III. (, web)</v>
      </c>
      <c r="AB419" t="str">
        <f t="shared" si="375"/>
        <v/>
      </c>
      <c r="AC419" t="str">
        <f t="shared" si="376"/>
        <v/>
      </c>
      <c r="AD419" t="str">
        <f t="shared" si="377"/>
        <v/>
      </c>
      <c r="AE419" t="str">
        <f t="shared" si="378"/>
        <v/>
      </c>
      <c r="AF419" t="str">
        <f t="shared" si="379"/>
        <v/>
      </c>
      <c r="AG419" t="str">
        <f t="shared" si="380"/>
        <v/>
      </c>
      <c r="AH419" t="str">
        <f t="shared" si="381"/>
        <v/>
      </c>
      <c r="AI419" t="str">
        <f t="shared" si="382"/>
        <v/>
      </c>
      <c r="AJ419" t="str">
        <f t="shared" si="383"/>
        <v/>
      </c>
      <c r="AK419" t="str">
        <f t="shared" si="384"/>
        <v/>
      </c>
      <c r="AL419" t="str">
        <f t="shared" si="385"/>
        <v/>
      </c>
      <c r="AM419" t="str">
        <f t="shared" si="386"/>
        <v/>
      </c>
      <c r="AN419" t="str">
        <f t="shared" si="387"/>
        <v>9265</v>
      </c>
      <c r="AO419" t="str">
        <f t="shared" si="388"/>
        <v>9265</v>
      </c>
      <c r="AP419" t="str">
        <f t="shared" si="389"/>
        <v>9265</v>
      </c>
      <c r="AQ419" t="str">
        <f t="shared" si="390"/>
        <v/>
      </c>
      <c r="AR419" t="str">
        <f t="shared" si="391"/>
        <v/>
      </c>
      <c r="AS419" t="str">
        <f t="shared" si="392"/>
        <v/>
      </c>
      <c r="AT419" t="str">
        <f t="shared" si="393"/>
        <v/>
      </c>
      <c r="AU419" t="str">
        <f t="shared" si="394"/>
        <v/>
      </c>
      <c r="AV419" t="str">
        <f t="shared" si="395"/>
        <v/>
      </c>
      <c r="AW419" t="str">
        <f t="shared" si="396"/>
        <v/>
      </c>
      <c r="AX419" t="str">
        <f t="shared" si="397"/>
        <v/>
      </c>
      <c r="AY419" t="str">
        <f t="shared" si="398"/>
        <v/>
      </c>
      <c r="AZ419" t="str">
        <f t="shared" si="399"/>
        <v/>
      </c>
      <c r="BA419" t="str">
        <f t="shared" si="400"/>
        <v/>
      </c>
      <c r="BB419" t="str">
        <f t="shared" si="401"/>
        <v/>
      </c>
      <c r="BC419" t="str">
        <f t="shared" si="402"/>
        <v/>
      </c>
      <c r="BD419" t="str">
        <f t="shared" si="403"/>
        <v/>
      </c>
      <c r="BE419" t="str">
        <f t="shared" si="404"/>
        <v>Számvitel III. (214, web)</v>
      </c>
      <c r="BF419" s="2">
        <v>926</v>
      </c>
      <c r="BG419" s="2">
        <v>5</v>
      </c>
      <c r="BH419" s="18">
        <f>VLOOKUP(BF419,segéd!$F$9:$G$41,2,FALSE)</f>
        <v>46291</v>
      </c>
      <c r="BI419" s="2" t="str">
        <f>VLOOKUP(BG419,segéd!$F$1:$G$7,2,FALSE)</f>
        <v>15.15-16.45</v>
      </c>
      <c r="BJ419" t="s">
        <v>93</v>
      </c>
      <c r="BK419" s="20" t="s">
        <v>220</v>
      </c>
      <c r="BL419" t="s">
        <v>191</v>
      </c>
      <c r="BM419" s="2"/>
      <c r="BN419" s="2">
        <v>214</v>
      </c>
      <c r="BO419" s="2" t="s">
        <v>117</v>
      </c>
      <c r="BP419" s="33" t="s">
        <v>595</v>
      </c>
      <c r="BQ419" s="2">
        <f t="shared" si="405"/>
        <v>24</v>
      </c>
      <c r="BR419" s="2" t="str">
        <f>IF(BM419="","",IFERROR(VLOOKUP(BJ419,segéd!T:U,2,FALSE),"x"))</f>
        <v/>
      </c>
      <c r="BS419" s="2">
        <f>IF(BN419="","",IFERROR(VLOOKUP(BJ419,segéd!O:P,2,FALSE),"x"))</f>
        <v>24</v>
      </c>
      <c r="BT419" s="2"/>
      <c r="BU419" s="2"/>
      <c r="BV419" s="2"/>
      <c r="BX419" s="2"/>
      <c r="CQ419" s="2"/>
      <c r="CR419" s="2"/>
      <c r="CZ419" s="2">
        <v>3</v>
      </c>
      <c r="DA419" s="2">
        <v>7</v>
      </c>
      <c r="DB419" s="2">
        <v>8</v>
      </c>
    </row>
    <row r="420" spans="1:116" ht="15" customHeight="1" x14ac:dyDescent="0.3">
      <c r="A420" t="str">
        <f t="shared" si="348"/>
        <v>2109265</v>
      </c>
      <c r="B420" t="str">
        <f t="shared" si="349"/>
        <v>Számvitel III. - Péter Sára (web) 24</v>
      </c>
      <c r="C420" t="str">
        <f t="shared" si="350"/>
        <v>9265</v>
      </c>
      <c r="D420" t="str">
        <f t="shared" si="351"/>
        <v xml:space="preserve">Számvitel III. - Péter Sára (web) </v>
      </c>
      <c r="E420" t="str">
        <f t="shared" si="352"/>
        <v>Péter Sára9265</v>
      </c>
      <c r="F420" t="str">
        <f t="shared" si="353"/>
        <v>Számvitel III. (Bp. 210, web)</v>
      </c>
      <c r="G420" t="str">
        <f t="shared" si="354"/>
        <v/>
      </c>
      <c r="H420" t="str">
        <f t="shared" si="355"/>
        <v/>
      </c>
      <c r="I420" t="str">
        <f t="shared" si="356"/>
        <v/>
      </c>
      <c r="J420" t="str">
        <f t="shared" si="357"/>
        <v/>
      </c>
      <c r="K420" t="str">
        <f t="shared" si="358"/>
        <v/>
      </c>
      <c r="L420" t="str">
        <f t="shared" si="359"/>
        <v/>
      </c>
      <c r="M420" t="str">
        <f t="shared" si="360"/>
        <v/>
      </c>
      <c r="N420" t="str">
        <f t="shared" si="361"/>
        <v/>
      </c>
      <c r="O420" t="str">
        <f t="shared" si="362"/>
        <v/>
      </c>
      <c r="P420" t="str">
        <f t="shared" si="363"/>
        <v/>
      </c>
      <c r="Q420" t="str">
        <f t="shared" si="364"/>
        <v/>
      </c>
      <c r="R420" t="str">
        <f t="shared" si="365"/>
        <v/>
      </c>
      <c r="S420" t="str">
        <f t="shared" si="366"/>
        <v/>
      </c>
      <c r="T420" t="str">
        <f t="shared" si="367"/>
        <v>9265</v>
      </c>
      <c r="U420" t="str">
        <f t="shared" si="368"/>
        <v>9265</v>
      </c>
      <c r="V420" t="str">
        <f t="shared" si="369"/>
        <v>9265</v>
      </c>
      <c r="W420" t="str">
        <f t="shared" si="370"/>
        <v/>
      </c>
      <c r="X420" t="str">
        <f t="shared" si="371"/>
        <v/>
      </c>
      <c r="Y420" t="str">
        <f t="shared" si="372"/>
        <v/>
      </c>
      <c r="Z420" t="str">
        <f t="shared" si="373"/>
        <v/>
      </c>
      <c r="AA420" t="str">
        <f t="shared" si="374"/>
        <v>Számvitel III. (210, web)</v>
      </c>
      <c r="AB420" t="str">
        <f t="shared" si="375"/>
        <v/>
      </c>
      <c r="AC420" t="str">
        <f t="shared" si="376"/>
        <v/>
      </c>
      <c r="AD420" t="str">
        <f t="shared" si="377"/>
        <v/>
      </c>
      <c r="AE420" t="str">
        <f t="shared" si="378"/>
        <v/>
      </c>
      <c r="AF420" t="str">
        <f t="shared" si="379"/>
        <v/>
      </c>
      <c r="AG420" t="str">
        <f t="shared" si="380"/>
        <v/>
      </c>
      <c r="AH420" t="str">
        <f t="shared" si="381"/>
        <v/>
      </c>
      <c r="AI420" t="str">
        <f t="shared" si="382"/>
        <v/>
      </c>
      <c r="AJ420" t="str">
        <f t="shared" si="383"/>
        <v/>
      </c>
      <c r="AK420" t="str">
        <f t="shared" si="384"/>
        <v/>
      </c>
      <c r="AL420" t="str">
        <f t="shared" si="385"/>
        <v/>
      </c>
      <c r="AM420" t="str">
        <f t="shared" si="386"/>
        <v/>
      </c>
      <c r="AN420" t="str">
        <f t="shared" si="387"/>
        <v/>
      </c>
      <c r="AO420" t="str">
        <f t="shared" si="388"/>
        <v/>
      </c>
      <c r="AP420" t="str">
        <f t="shared" si="389"/>
        <v/>
      </c>
      <c r="AQ420" t="str">
        <f t="shared" si="390"/>
        <v/>
      </c>
      <c r="AR420" t="str">
        <f t="shared" si="391"/>
        <v/>
      </c>
      <c r="AS420" t="str">
        <f t="shared" si="392"/>
        <v/>
      </c>
      <c r="AT420" t="str">
        <f t="shared" si="393"/>
        <v/>
      </c>
      <c r="AU420" t="str">
        <f t="shared" si="394"/>
        <v/>
      </c>
      <c r="AV420" t="str">
        <f t="shared" si="395"/>
        <v/>
      </c>
      <c r="AW420" t="str">
        <f t="shared" si="396"/>
        <v/>
      </c>
      <c r="AX420" t="str">
        <f t="shared" si="397"/>
        <v/>
      </c>
      <c r="AY420" t="str">
        <f t="shared" si="398"/>
        <v/>
      </c>
      <c r="AZ420" t="str">
        <f t="shared" si="399"/>
        <v/>
      </c>
      <c r="BA420" t="str">
        <f t="shared" si="400"/>
        <v/>
      </c>
      <c r="BB420" t="str">
        <f t="shared" si="401"/>
        <v/>
      </c>
      <c r="BC420" t="str">
        <f t="shared" si="402"/>
        <v/>
      </c>
      <c r="BD420" t="str">
        <f t="shared" si="403"/>
        <v/>
      </c>
      <c r="BE420" t="str">
        <f t="shared" si="404"/>
        <v>Számvitel III. (, web)</v>
      </c>
      <c r="BF420" s="2">
        <v>926</v>
      </c>
      <c r="BG420" s="2">
        <v>5</v>
      </c>
      <c r="BH420" s="18">
        <f>VLOOKUP(BF420,segéd!$F$9:$G$41,2,FALSE)</f>
        <v>46291</v>
      </c>
      <c r="BI420" s="2" t="str">
        <f>VLOOKUP(BG420,segéd!$F$1:$G$7,2,FALSE)</f>
        <v>15.15-16.45</v>
      </c>
      <c r="BJ420" t="s">
        <v>93</v>
      </c>
      <c r="BK420" s="20" t="s">
        <v>305</v>
      </c>
      <c r="BL420" t="s">
        <v>194</v>
      </c>
      <c r="BM420" s="2">
        <v>210</v>
      </c>
      <c r="BO420" s="2" t="s">
        <v>117</v>
      </c>
      <c r="BP420" s="33" t="s">
        <v>733</v>
      </c>
      <c r="BQ420" s="2">
        <f t="shared" si="405"/>
        <v>24</v>
      </c>
      <c r="BR420" s="2">
        <f>IF(BM420="","",IFERROR(VLOOKUP(BJ420,segéd!T:U,2,FALSE),"x"))</f>
        <v>24</v>
      </c>
      <c r="BS420" s="2" t="str">
        <f>IF(BN420="","",IFERROR(VLOOKUP(BJ420,segéd!O:P,2,FALSE),"x"))</f>
        <v/>
      </c>
      <c r="BT420" s="2"/>
      <c r="BU420" s="2"/>
      <c r="BV420" s="2"/>
      <c r="BX420" s="2"/>
      <c r="CG420" s="2">
        <v>6</v>
      </c>
      <c r="CH420" s="2">
        <v>6</v>
      </c>
      <c r="CI420" s="2">
        <v>7</v>
      </c>
      <c r="CQ420" s="2"/>
      <c r="CR420" s="2"/>
    </row>
    <row r="421" spans="1:116" ht="15" customHeight="1" x14ac:dyDescent="0.3">
      <c r="A421" t="str">
        <f t="shared" si="348"/>
        <v>2019265</v>
      </c>
      <c r="B421" t="str">
        <f t="shared" si="349"/>
        <v>Szociológia - Gondos Borbála (Tb.-ről web) 22</v>
      </c>
      <c r="C421" t="str">
        <f t="shared" si="350"/>
        <v>2129265</v>
      </c>
      <c r="D421" t="str">
        <f t="shared" si="351"/>
        <v>Szociológia - Gondos Borbála (Tb.-ről web) 25</v>
      </c>
      <c r="E421" t="str">
        <f t="shared" si="352"/>
        <v>Gondos Borbála9265</v>
      </c>
      <c r="F421" t="str">
        <f t="shared" si="353"/>
        <v>Szociológia (Tb. 212, Tb.-ről web)</v>
      </c>
      <c r="G421" t="str">
        <f t="shared" si="354"/>
        <v/>
      </c>
      <c r="H421" t="str">
        <f t="shared" si="355"/>
        <v/>
      </c>
      <c r="I421" t="str">
        <f t="shared" si="356"/>
        <v/>
      </c>
      <c r="J421" t="str">
        <f t="shared" si="357"/>
        <v/>
      </c>
      <c r="K421" t="str">
        <f t="shared" si="358"/>
        <v/>
      </c>
      <c r="L421" t="str">
        <f t="shared" si="359"/>
        <v/>
      </c>
      <c r="M421" t="str">
        <f t="shared" si="360"/>
        <v>9265</v>
      </c>
      <c r="N421" t="str">
        <f t="shared" si="361"/>
        <v>9265</v>
      </c>
      <c r="O421" t="str">
        <f t="shared" si="362"/>
        <v>9265</v>
      </c>
      <c r="P421" t="str">
        <f t="shared" si="363"/>
        <v/>
      </c>
      <c r="Q421" t="str">
        <f t="shared" si="364"/>
        <v/>
      </c>
      <c r="R421" t="str">
        <f t="shared" si="365"/>
        <v/>
      </c>
      <c r="S421" t="str">
        <f t="shared" si="366"/>
        <v/>
      </c>
      <c r="T421" t="str">
        <f t="shared" si="367"/>
        <v/>
      </c>
      <c r="U421" t="str">
        <f t="shared" si="368"/>
        <v/>
      </c>
      <c r="V421" t="str">
        <f t="shared" si="369"/>
        <v/>
      </c>
      <c r="W421" t="str">
        <f t="shared" si="370"/>
        <v/>
      </c>
      <c r="X421" t="str">
        <f t="shared" si="371"/>
        <v/>
      </c>
      <c r="Y421" t="str">
        <f t="shared" si="372"/>
        <v/>
      </c>
      <c r="Z421" t="str">
        <f t="shared" si="373"/>
        <v/>
      </c>
      <c r="AA421" t="str">
        <f t="shared" si="374"/>
        <v>Szociológia (201, Tb.-ről web)</v>
      </c>
      <c r="AB421" t="str">
        <f t="shared" si="375"/>
        <v/>
      </c>
      <c r="AC421" t="str">
        <f t="shared" si="376"/>
        <v/>
      </c>
      <c r="AD421" t="str">
        <f t="shared" si="377"/>
        <v/>
      </c>
      <c r="AE421" t="str">
        <f t="shared" si="378"/>
        <v/>
      </c>
      <c r="AF421" t="str">
        <f t="shared" si="379"/>
        <v/>
      </c>
      <c r="AG421" t="str">
        <f t="shared" si="380"/>
        <v/>
      </c>
      <c r="AH421" t="str">
        <f t="shared" si="381"/>
        <v>9265</v>
      </c>
      <c r="AI421" t="str">
        <f t="shared" si="382"/>
        <v>9265</v>
      </c>
      <c r="AJ421" t="str">
        <f t="shared" si="383"/>
        <v/>
      </c>
      <c r="AK421" t="str">
        <f t="shared" si="384"/>
        <v/>
      </c>
      <c r="AL421" t="str">
        <f t="shared" si="385"/>
        <v/>
      </c>
      <c r="AM421" t="str">
        <f t="shared" si="386"/>
        <v/>
      </c>
      <c r="AN421" t="str">
        <f t="shared" si="387"/>
        <v/>
      </c>
      <c r="AO421" t="str">
        <f t="shared" si="388"/>
        <v/>
      </c>
      <c r="AP421" t="str">
        <f t="shared" si="389"/>
        <v/>
      </c>
      <c r="AQ421" t="str">
        <f t="shared" si="390"/>
        <v/>
      </c>
      <c r="AR421" t="str">
        <f t="shared" si="391"/>
        <v/>
      </c>
      <c r="AS421" t="str">
        <f t="shared" si="392"/>
        <v/>
      </c>
      <c r="AT421" t="str">
        <f t="shared" si="393"/>
        <v/>
      </c>
      <c r="AU421" t="str">
        <f t="shared" si="394"/>
        <v/>
      </c>
      <c r="AV421" t="str">
        <f t="shared" si="395"/>
        <v/>
      </c>
      <c r="AW421" t="str">
        <f t="shared" si="396"/>
        <v/>
      </c>
      <c r="AX421" t="str">
        <f t="shared" si="397"/>
        <v/>
      </c>
      <c r="AY421" t="str">
        <f t="shared" si="398"/>
        <v/>
      </c>
      <c r="AZ421" t="str">
        <f t="shared" si="399"/>
        <v/>
      </c>
      <c r="BA421" t="str">
        <f t="shared" si="400"/>
        <v/>
      </c>
      <c r="BB421" t="str">
        <f t="shared" si="401"/>
        <v/>
      </c>
      <c r="BC421" t="str">
        <f t="shared" si="402"/>
        <v/>
      </c>
      <c r="BD421" t="str">
        <f t="shared" si="403"/>
        <v/>
      </c>
      <c r="BE421" t="str">
        <f t="shared" si="404"/>
        <v>Szociológia (212, Tb.-ről web)</v>
      </c>
      <c r="BF421" s="2">
        <v>926</v>
      </c>
      <c r="BG421" s="2">
        <v>5</v>
      </c>
      <c r="BH421" s="18">
        <f>VLOOKUP(BF421,segéd!$F$9:$G$41,2,FALSE)</f>
        <v>46291</v>
      </c>
      <c r="BI421" s="2" t="str">
        <f>VLOOKUP(BG421,segéd!$F$1:$G$7,2,FALSE)</f>
        <v>15.15-16.45</v>
      </c>
      <c r="BJ421" t="s">
        <v>139</v>
      </c>
      <c r="BK421" s="20" t="s">
        <v>40</v>
      </c>
      <c r="BL421" t="s">
        <v>192</v>
      </c>
      <c r="BM421" s="2">
        <v>201</v>
      </c>
      <c r="BN421" s="2">
        <v>212</v>
      </c>
      <c r="BO421" s="2" t="s">
        <v>119</v>
      </c>
      <c r="BP421" s="33" t="s">
        <v>694</v>
      </c>
      <c r="BQ421" s="2">
        <f t="shared" si="405"/>
        <v>47</v>
      </c>
      <c r="BR421" s="2">
        <f>IF(BM421="","",IFERROR(VLOOKUP(BJ421,segéd!T:U,2,FALSE),"x"))</f>
        <v>22</v>
      </c>
      <c r="BS421" s="2">
        <f>IF(BN421="","",IFERROR(VLOOKUP(BJ421,segéd!O:P,2,FALSE),"x"))</f>
        <v>25</v>
      </c>
      <c r="BU421" s="2"/>
      <c r="BV421" s="2"/>
      <c r="BX421" s="2"/>
      <c r="BZ421" s="2">
        <v>5</v>
      </c>
      <c r="CA421" s="2">
        <v>13</v>
      </c>
      <c r="CB421" s="2">
        <v>3</v>
      </c>
      <c r="CD421" s="19"/>
      <c r="CE421" s="19"/>
      <c r="CH421" s="19"/>
      <c r="CT421" s="2">
        <v>11</v>
      </c>
      <c r="CU421" s="2">
        <v>9</v>
      </c>
    </row>
    <row r="422" spans="1:116" ht="15" customHeight="1" x14ac:dyDescent="0.3">
      <c r="A422" t="str">
        <f t="shared" si="348"/>
        <v>9266</v>
      </c>
      <c r="B422" t="str">
        <f t="shared" si="349"/>
        <v xml:space="preserve">Épületvillamosság és világítástechnika - Baksa Dániel (web) </v>
      </c>
      <c r="C422" t="str">
        <f t="shared" si="350"/>
        <v>69266</v>
      </c>
      <c r="D422" t="str">
        <f t="shared" si="351"/>
        <v>Épületvillamosság és világítástechnika - Baksa Dániel (web) 8</v>
      </c>
      <c r="E422" t="str">
        <f t="shared" si="352"/>
        <v>Baksa Dániel9266</v>
      </c>
      <c r="F422" t="str">
        <f t="shared" si="353"/>
        <v>Épületvillamosság és világítástechnika (Tb. 6, web)</v>
      </c>
      <c r="G422" t="str">
        <f t="shared" si="354"/>
        <v/>
      </c>
      <c r="H422" t="str">
        <f t="shared" si="355"/>
        <v/>
      </c>
      <c r="I422" t="str">
        <f t="shared" si="356"/>
        <v/>
      </c>
      <c r="J422" t="str">
        <f t="shared" si="357"/>
        <v/>
      </c>
      <c r="K422" t="str">
        <f t="shared" si="358"/>
        <v/>
      </c>
      <c r="L422" t="str">
        <f t="shared" si="359"/>
        <v/>
      </c>
      <c r="M422" t="str">
        <f t="shared" si="360"/>
        <v/>
      </c>
      <c r="N422" t="str">
        <f t="shared" si="361"/>
        <v/>
      </c>
      <c r="O422" t="str">
        <f t="shared" si="362"/>
        <v/>
      </c>
      <c r="P422" t="str">
        <f t="shared" si="363"/>
        <v/>
      </c>
      <c r="Q422" t="str">
        <f t="shared" si="364"/>
        <v/>
      </c>
      <c r="R422" t="str">
        <f t="shared" si="365"/>
        <v/>
      </c>
      <c r="S422" t="str">
        <f t="shared" si="366"/>
        <v/>
      </c>
      <c r="T422" t="str">
        <f t="shared" si="367"/>
        <v/>
      </c>
      <c r="U422" t="str">
        <f t="shared" si="368"/>
        <v/>
      </c>
      <c r="V422" t="str">
        <f t="shared" si="369"/>
        <v/>
      </c>
      <c r="W422" t="str">
        <f t="shared" si="370"/>
        <v/>
      </c>
      <c r="X422" t="str">
        <f t="shared" si="371"/>
        <v/>
      </c>
      <c r="Y422" t="str">
        <f t="shared" si="372"/>
        <v/>
      </c>
      <c r="Z422" t="str">
        <f t="shared" si="373"/>
        <v/>
      </c>
      <c r="AA422" t="str">
        <f t="shared" si="374"/>
        <v>Épületvillamosság és világítástechnika (, web)</v>
      </c>
      <c r="AB422" t="str">
        <f t="shared" si="375"/>
        <v/>
      </c>
      <c r="AC422" t="str">
        <f t="shared" si="376"/>
        <v/>
      </c>
      <c r="AD422" t="str">
        <f t="shared" si="377"/>
        <v/>
      </c>
      <c r="AE422" t="str">
        <f t="shared" si="378"/>
        <v/>
      </c>
      <c r="AF422" t="str">
        <f t="shared" si="379"/>
        <v/>
      </c>
      <c r="AG422" t="str">
        <f t="shared" si="380"/>
        <v/>
      </c>
      <c r="AH422" t="str">
        <f t="shared" si="381"/>
        <v/>
      </c>
      <c r="AI422" t="str">
        <f t="shared" si="382"/>
        <v/>
      </c>
      <c r="AJ422" t="str">
        <f t="shared" si="383"/>
        <v/>
      </c>
      <c r="AK422" t="str">
        <f t="shared" si="384"/>
        <v/>
      </c>
      <c r="AL422" t="str">
        <f t="shared" si="385"/>
        <v/>
      </c>
      <c r="AM422" t="str">
        <f t="shared" si="386"/>
        <v/>
      </c>
      <c r="AN422" t="str">
        <f t="shared" si="387"/>
        <v/>
      </c>
      <c r="AO422" t="str">
        <f t="shared" si="388"/>
        <v/>
      </c>
      <c r="AP422" t="str">
        <f t="shared" si="389"/>
        <v/>
      </c>
      <c r="AQ422" t="str">
        <f t="shared" si="390"/>
        <v/>
      </c>
      <c r="AR422" t="str">
        <f t="shared" si="391"/>
        <v/>
      </c>
      <c r="AS422" t="str">
        <f t="shared" si="392"/>
        <v/>
      </c>
      <c r="AT422" t="str">
        <f t="shared" si="393"/>
        <v/>
      </c>
      <c r="AU422" t="str">
        <f t="shared" si="394"/>
        <v>9266</v>
      </c>
      <c r="AV422" t="str">
        <f t="shared" si="395"/>
        <v/>
      </c>
      <c r="AW422" t="str">
        <f t="shared" si="396"/>
        <v/>
      </c>
      <c r="AX422" t="str">
        <f t="shared" si="397"/>
        <v/>
      </c>
      <c r="AY422" t="str">
        <f t="shared" si="398"/>
        <v/>
      </c>
      <c r="AZ422" t="str">
        <f t="shared" si="399"/>
        <v/>
      </c>
      <c r="BA422" t="str">
        <f t="shared" si="400"/>
        <v/>
      </c>
      <c r="BB422" t="str">
        <f t="shared" si="401"/>
        <v/>
      </c>
      <c r="BC422" t="str">
        <f t="shared" si="402"/>
        <v/>
      </c>
      <c r="BD422" t="str">
        <f t="shared" si="403"/>
        <v/>
      </c>
      <c r="BE422" t="str">
        <f t="shared" si="404"/>
        <v>Épületvillamosság és világítástechnika (6, web)</v>
      </c>
      <c r="BF422" s="2">
        <v>926</v>
      </c>
      <c r="BG422" s="2">
        <v>6</v>
      </c>
      <c r="BH422" s="18">
        <f>VLOOKUP(BF422,segéd!$F$9:$G$41,2,FALSE)</f>
        <v>46291</v>
      </c>
      <c r="BI422" s="2" t="str">
        <f>VLOOKUP(BG422,segéd!$F$1:$G$7,2,FALSE)</f>
        <v>17.00-18.30</v>
      </c>
      <c r="BJ422" t="s">
        <v>398</v>
      </c>
      <c r="BK422" s="20" t="s">
        <v>752</v>
      </c>
      <c r="BL422" t="s">
        <v>191</v>
      </c>
      <c r="BM422" s="2"/>
      <c r="BN422" s="2">
        <v>6</v>
      </c>
      <c r="BO422" s="2" t="s">
        <v>117</v>
      </c>
      <c r="BP422" s="33" t="s">
        <v>608</v>
      </c>
      <c r="BQ422" s="2">
        <f t="shared" si="405"/>
        <v>8</v>
      </c>
      <c r="BR422" s="2" t="str">
        <f>IF(BM422="","",IFERROR(VLOOKUP(BJ422,segéd!T:U,2,FALSE),"x"))</f>
        <v/>
      </c>
      <c r="BS422" s="2">
        <f>IF(BN422="","",IFERROR(VLOOKUP(BJ422,segéd!O:P,2,FALSE),"x"))</f>
        <v>8</v>
      </c>
      <c r="BU422" s="2"/>
      <c r="BV422" s="2"/>
      <c r="DG422" s="2">
        <v>8</v>
      </c>
    </row>
    <row r="423" spans="1:116" ht="15" customHeight="1" x14ac:dyDescent="0.3">
      <c r="A423" t="str">
        <f t="shared" si="348"/>
        <v>9266</v>
      </c>
      <c r="B423" t="str">
        <f t="shared" si="349"/>
        <v xml:space="preserve">Műszaki szaknyelv I., 1. csoport - Gellért Judit Márta </v>
      </c>
      <c r="C423" t="str">
        <f t="shared" si="350"/>
        <v>2139266</v>
      </c>
      <c r="D423" t="str">
        <f t="shared" si="351"/>
        <v>Műszaki szaknyelv I., 1. csoport - Gellért Judit Márta 0</v>
      </c>
      <c r="E423" t="str">
        <f t="shared" si="352"/>
        <v>Gellért Judit Márta9266</v>
      </c>
      <c r="F423" t="str">
        <f t="shared" si="353"/>
        <v>Műszaki szaknyelv I., 1. csoport (Tb. 213)</v>
      </c>
      <c r="G423" t="str">
        <f t="shared" si="354"/>
        <v/>
      </c>
      <c r="H423" t="str">
        <f t="shared" si="355"/>
        <v/>
      </c>
      <c r="I423" t="str">
        <f t="shared" si="356"/>
        <v/>
      </c>
      <c r="J423" t="str">
        <f t="shared" si="357"/>
        <v/>
      </c>
      <c r="K423" t="str">
        <f t="shared" si="358"/>
        <v/>
      </c>
      <c r="L423" t="str">
        <f t="shared" si="359"/>
        <v/>
      </c>
      <c r="M423" t="str">
        <f t="shared" si="360"/>
        <v/>
      </c>
      <c r="N423" t="str">
        <f t="shared" si="361"/>
        <v/>
      </c>
      <c r="O423" t="str">
        <f t="shared" si="362"/>
        <v/>
      </c>
      <c r="P423" t="str">
        <f t="shared" si="363"/>
        <v/>
      </c>
      <c r="Q423" t="str">
        <f t="shared" si="364"/>
        <v/>
      </c>
      <c r="R423" t="str">
        <f t="shared" si="365"/>
        <v/>
      </c>
      <c r="S423" t="str">
        <f t="shared" si="366"/>
        <v/>
      </c>
      <c r="T423" t="str">
        <f t="shared" si="367"/>
        <v/>
      </c>
      <c r="U423" t="str">
        <f t="shared" si="368"/>
        <v/>
      </c>
      <c r="V423" t="str">
        <f t="shared" si="369"/>
        <v/>
      </c>
      <c r="W423" t="str">
        <f t="shared" si="370"/>
        <v/>
      </c>
      <c r="X423" t="str">
        <f t="shared" si="371"/>
        <v/>
      </c>
      <c r="Y423" t="str">
        <f t="shared" si="372"/>
        <v/>
      </c>
      <c r="Z423" t="str">
        <f t="shared" si="373"/>
        <v/>
      </c>
      <c r="AA423" t="str">
        <f t="shared" si="374"/>
        <v>Műszaki szaknyelv I., 1. csoport ()</v>
      </c>
      <c r="AB423" t="str">
        <f t="shared" si="375"/>
        <v/>
      </c>
      <c r="AC423" t="str">
        <f t="shared" si="376"/>
        <v/>
      </c>
      <c r="AD423" t="str">
        <f t="shared" si="377"/>
        <v/>
      </c>
      <c r="AE423" t="str">
        <f t="shared" si="378"/>
        <v/>
      </c>
      <c r="AF423" t="str">
        <f t="shared" si="379"/>
        <v/>
      </c>
      <c r="AG423" t="str">
        <f t="shared" si="380"/>
        <v/>
      </c>
      <c r="AH423" t="str">
        <f t="shared" si="381"/>
        <v/>
      </c>
      <c r="AI423" t="str">
        <f t="shared" si="382"/>
        <v/>
      </c>
      <c r="AJ423" t="str">
        <f t="shared" si="383"/>
        <v/>
      </c>
      <c r="AK423" t="str">
        <f t="shared" si="384"/>
        <v>9266</v>
      </c>
      <c r="AL423" t="str">
        <f t="shared" si="385"/>
        <v/>
      </c>
      <c r="AM423" t="str">
        <f t="shared" si="386"/>
        <v/>
      </c>
      <c r="AN423" t="str">
        <f t="shared" si="387"/>
        <v/>
      </c>
      <c r="AO423" t="str">
        <f t="shared" si="388"/>
        <v/>
      </c>
      <c r="AP423" t="str">
        <f t="shared" si="389"/>
        <v/>
      </c>
      <c r="AQ423" t="str">
        <f t="shared" si="390"/>
        <v/>
      </c>
      <c r="AR423" t="str">
        <f t="shared" si="391"/>
        <v/>
      </c>
      <c r="AS423" t="str">
        <f t="shared" si="392"/>
        <v/>
      </c>
      <c r="AT423" t="str">
        <f t="shared" si="393"/>
        <v/>
      </c>
      <c r="AU423" t="str">
        <f t="shared" si="394"/>
        <v/>
      </c>
      <c r="AV423" t="str">
        <f t="shared" si="395"/>
        <v/>
      </c>
      <c r="AW423" t="str">
        <f t="shared" si="396"/>
        <v/>
      </c>
      <c r="AX423" t="str">
        <f t="shared" si="397"/>
        <v/>
      </c>
      <c r="AY423" t="str">
        <f t="shared" si="398"/>
        <v/>
      </c>
      <c r="AZ423" t="str">
        <f t="shared" si="399"/>
        <v/>
      </c>
      <c r="BA423" t="str">
        <f t="shared" si="400"/>
        <v/>
      </c>
      <c r="BB423" t="str">
        <f t="shared" si="401"/>
        <v/>
      </c>
      <c r="BC423" t="str">
        <f t="shared" si="402"/>
        <v/>
      </c>
      <c r="BD423" t="str">
        <f t="shared" si="403"/>
        <v/>
      </c>
      <c r="BE423" t="str">
        <f t="shared" si="404"/>
        <v>Műszaki szaknyelv I., 1. csoport (213)</v>
      </c>
      <c r="BF423" s="2">
        <v>926</v>
      </c>
      <c r="BG423" s="2">
        <v>6</v>
      </c>
      <c r="BH423" s="18">
        <f>VLOOKUP(BF423,segéd!$F$9:$G$41,2,FALSE)</f>
        <v>46291</v>
      </c>
      <c r="BI423" s="2" t="str">
        <f>VLOOKUP(BG423,segéd!$F$1:$G$7,2,FALSE)</f>
        <v>17.00-18.30</v>
      </c>
      <c r="BJ423" t="s">
        <v>299</v>
      </c>
      <c r="BK423" s="20" t="s">
        <v>281</v>
      </c>
      <c r="BL423" t="s">
        <v>191</v>
      </c>
      <c r="BM423" s="2"/>
      <c r="BN423" s="2">
        <v>213</v>
      </c>
      <c r="BO423" s="2"/>
      <c r="BP423" s="33"/>
      <c r="BQ423" s="2">
        <f t="shared" si="405"/>
        <v>0</v>
      </c>
      <c r="BR423" s="2" t="str">
        <f>IF(BM423="","",IFERROR(VLOOKUP(BJ423,segéd!T:U,2,FALSE),"x"))</f>
        <v/>
      </c>
      <c r="BS423" s="2">
        <f>IF(BN423="","",IFERROR(VLOOKUP(BJ423,segéd!O:P,2,FALSE),"x"))</f>
        <v>0</v>
      </c>
      <c r="BT423" s="2"/>
      <c r="BU423" s="2"/>
      <c r="BV423" s="2"/>
      <c r="BX423" s="2"/>
      <c r="CQ423" s="2"/>
      <c r="CR423" s="2"/>
      <c r="CW423" s="2">
        <v>17</v>
      </c>
    </row>
    <row r="424" spans="1:116" ht="15" customHeight="1" x14ac:dyDescent="0.3">
      <c r="A424" t="str">
        <f t="shared" si="348"/>
        <v>9266</v>
      </c>
      <c r="B424" t="str">
        <f t="shared" si="349"/>
        <v xml:space="preserve">Műszaki szaknyelv I., 2. csoport - Nagy Mónika </v>
      </c>
      <c r="C424" t="str">
        <f t="shared" si="350"/>
        <v>4089266</v>
      </c>
      <c r="D424" t="str">
        <f t="shared" si="351"/>
        <v>Műszaki szaknyelv I., 2. csoport - Nagy Mónika 0</v>
      </c>
      <c r="E424" t="str">
        <f t="shared" si="352"/>
        <v>Nagy Mónika9266</v>
      </c>
      <c r="F424" t="str">
        <f t="shared" si="353"/>
        <v>Műszaki szaknyelv I., 2. csoport (Tb. 408)</v>
      </c>
      <c r="G424" t="str">
        <f t="shared" si="354"/>
        <v/>
      </c>
      <c r="H424" t="str">
        <f t="shared" si="355"/>
        <v/>
      </c>
      <c r="I424" t="str">
        <f t="shared" si="356"/>
        <v/>
      </c>
      <c r="J424" t="str">
        <f t="shared" si="357"/>
        <v/>
      </c>
      <c r="K424" t="str">
        <f t="shared" si="358"/>
        <v/>
      </c>
      <c r="L424" t="str">
        <f t="shared" si="359"/>
        <v/>
      </c>
      <c r="M424" t="str">
        <f t="shared" si="360"/>
        <v/>
      </c>
      <c r="N424" t="str">
        <f t="shared" si="361"/>
        <v/>
      </c>
      <c r="O424" t="str">
        <f t="shared" si="362"/>
        <v/>
      </c>
      <c r="P424" t="str">
        <f t="shared" si="363"/>
        <v/>
      </c>
      <c r="Q424" t="str">
        <f t="shared" si="364"/>
        <v/>
      </c>
      <c r="R424" t="str">
        <f t="shared" si="365"/>
        <v/>
      </c>
      <c r="S424" t="str">
        <f t="shared" si="366"/>
        <v/>
      </c>
      <c r="T424" t="str">
        <f t="shared" si="367"/>
        <v/>
      </c>
      <c r="U424" t="str">
        <f t="shared" si="368"/>
        <v/>
      </c>
      <c r="V424" t="str">
        <f t="shared" si="369"/>
        <v/>
      </c>
      <c r="W424" t="str">
        <f t="shared" si="370"/>
        <v/>
      </c>
      <c r="X424" t="str">
        <f t="shared" si="371"/>
        <v/>
      </c>
      <c r="Y424" t="str">
        <f t="shared" si="372"/>
        <v/>
      </c>
      <c r="Z424" t="str">
        <f t="shared" si="373"/>
        <v/>
      </c>
      <c r="AA424" t="str">
        <f t="shared" si="374"/>
        <v>Műszaki szaknyelv I., 2. csoport ()</v>
      </c>
      <c r="AB424" t="str">
        <f t="shared" si="375"/>
        <v/>
      </c>
      <c r="AC424" t="str">
        <f t="shared" si="376"/>
        <v/>
      </c>
      <c r="AD424" t="str">
        <f t="shared" si="377"/>
        <v/>
      </c>
      <c r="AE424" t="str">
        <f t="shared" si="378"/>
        <v/>
      </c>
      <c r="AF424" t="str">
        <f t="shared" si="379"/>
        <v/>
      </c>
      <c r="AG424" t="str">
        <f t="shared" si="380"/>
        <v/>
      </c>
      <c r="AH424" t="str">
        <f t="shared" si="381"/>
        <v/>
      </c>
      <c r="AI424" t="str">
        <f t="shared" si="382"/>
        <v/>
      </c>
      <c r="AJ424" t="str">
        <f t="shared" si="383"/>
        <v/>
      </c>
      <c r="AK424" t="str">
        <f t="shared" si="384"/>
        <v>9266</v>
      </c>
      <c r="AL424" t="str">
        <f t="shared" si="385"/>
        <v/>
      </c>
      <c r="AM424" t="str">
        <f t="shared" si="386"/>
        <v/>
      </c>
      <c r="AN424" t="str">
        <f t="shared" si="387"/>
        <v/>
      </c>
      <c r="AO424" t="str">
        <f t="shared" si="388"/>
        <v/>
      </c>
      <c r="AP424" t="str">
        <f t="shared" si="389"/>
        <v/>
      </c>
      <c r="AQ424" t="str">
        <f t="shared" si="390"/>
        <v/>
      </c>
      <c r="AR424" t="str">
        <f t="shared" si="391"/>
        <v/>
      </c>
      <c r="AS424" t="str">
        <f t="shared" si="392"/>
        <v/>
      </c>
      <c r="AT424" t="str">
        <f t="shared" si="393"/>
        <v/>
      </c>
      <c r="AU424" t="str">
        <f t="shared" si="394"/>
        <v/>
      </c>
      <c r="AV424" t="str">
        <f t="shared" si="395"/>
        <v/>
      </c>
      <c r="AW424" t="str">
        <f t="shared" si="396"/>
        <v/>
      </c>
      <c r="AX424" t="str">
        <f t="shared" si="397"/>
        <v/>
      </c>
      <c r="AY424" t="str">
        <f t="shared" si="398"/>
        <v/>
      </c>
      <c r="AZ424" t="str">
        <f t="shared" si="399"/>
        <v/>
      </c>
      <c r="BA424" t="str">
        <f t="shared" si="400"/>
        <v/>
      </c>
      <c r="BB424" t="str">
        <f t="shared" si="401"/>
        <v/>
      </c>
      <c r="BC424" t="str">
        <f t="shared" si="402"/>
        <v/>
      </c>
      <c r="BD424" t="str">
        <f t="shared" si="403"/>
        <v/>
      </c>
      <c r="BE424" t="str">
        <f t="shared" si="404"/>
        <v>Műszaki szaknyelv I., 2. csoport (408)</v>
      </c>
      <c r="BF424" s="2">
        <v>926</v>
      </c>
      <c r="BG424" s="2">
        <v>6</v>
      </c>
      <c r="BH424" s="18">
        <f>VLOOKUP(BF424,segéd!$F$9:$G$41,2,FALSE)</f>
        <v>46291</v>
      </c>
      <c r="BI424" s="2" t="str">
        <f>VLOOKUP(BG424,segéd!$F$1:$G$7,2,FALSE)</f>
        <v>17.00-18.30</v>
      </c>
      <c r="BJ424" t="s">
        <v>300</v>
      </c>
      <c r="BK424" s="20" t="s">
        <v>543</v>
      </c>
      <c r="BL424" t="s">
        <v>191</v>
      </c>
      <c r="BM424" s="2"/>
      <c r="BN424" s="2">
        <v>408</v>
      </c>
      <c r="BO424" s="2"/>
      <c r="BP424" s="33"/>
      <c r="BQ424" s="2">
        <f t="shared" si="405"/>
        <v>0</v>
      </c>
      <c r="BR424" s="2" t="str">
        <f>IF(BM424="","",IFERROR(VLOOKUP(BJ424,segéd!T:U,2,FALSE),"x"))</f>
        <v/>
      </c>
      <c r="BS424" s="2">
        <f>IF(BN424="","",IFERROR(VLOOKUP(BJ424,segéd!O:P,2,FALSE),"x"))</f>
        <v>0</v>
      </c>
      <c r="BT424" s="2"/>
      <c r="BU424" s="2"/>
      <c r="BV424" s="2"/>
      <c r="BX424" s="2"/>
      <c r="CQ424" s="2"/>
      <c r="CR424" s="2"/>
      <c r="CW424" s="2">
        <v>17</v>
      </c>
    </row>
    <row r="425" spans="1:116" ht="15" customHeight="1" x14ac:dyDescent="0.3">
      <c r="A425" t="str">
        <f t="shared" si="348"/>
        <v>9266</v>
      </c>
      <c r="B425" t="str">
        <f t="shared" si="349"/>
        <v xml:space="preserve">Számítógéppel segített gy. és m. alapjai - Molnár László </v>
      </c>
      <c r="C425" t="str">
        <f t="shared" si="350"/>
        <v>49266</v>
      </c>
      <c r="D425" t="str">
        <f t="shared" si="351"/>
        <v>Számítógéppel segített gy. és m. alapjai - Molnár László 9</v>
      </c>
      <c r="E425" t="str">
        <f t="shared" si="352"/>
        <v>Molnár László9266</v>
      </c>
      <c r="F425" t="str">
        <f t="shared" si="353"/>
        <v>Számítógéppel segített gy. és m. alapjai (Tb. 4)</v>
      </c>
      <c r="G425" t="str">
        <f t="shared" si="354"/>
        <v/>
      </c>
      <c r="H425" t="str">
        <f t="shared" si="355"/>
        <v/>
      </c>
      <c r="I425" t="str">
        <f t="shared" si="356"/>
        <v/>
      </c>
      <c r="J425" t="str">
        <f t="shared" si="357"/>
        <v/>
      </c>
      <c r="K425" t="str">
        <f t="shared" si="358"/>
        <v/>
      </c>
      <c r="L425" t="str">
        <f t="shared" si="359"/>
        <v/>
      </c>
      <c r="M425" t="str">
        <f t="shared" si="360"/>
        <v/>
      </c>
      <c r="N425" t="str">
        <f t="shared" si="361"/>
        <v/>
      </c>
      <c r="O425" t="str">
        <f t="shared" si="362"/>
        <v/>
      </c>
      <c r="P425" t="str">
        <f t="shared" si="363"/>
        <v/>
      </c>
      <c r="Q425" t="str">
        <f t="shared" si="364"/>
        <v/>
      </c>
      <c r="R425" t="str">
        <f t="shared" si="365"/>
        <v/>
      </c>
      <c r="S425" t="str">
        <f t="shared" si="366"/>
        <v/>
      </c>
      <c r="T425" t="str">
        <f t="shared" si="367"/>
        <v/>
      </c>
      <c r="U425" t="str">
        <f t="shared" si="368"/>
        <v/>
      </c>
      <c r="V425" t="str">
        <f t="shared" si="369"/>
        <v/>
      </c>
      <c r="W425" t="str">
        <f t="shared" si="370"/>
        <v/>
      </c>
      <c r="X425" t="str">
        <f t="shared" si="371"/>
        <v/>
      </c>
      <c r="Y425" t="str">
        <f t="shared" si="372"/>
        <v/>
      </c>
      <c r="Z425" t="str">
        <f t="shared" si="373"/>
        <v/>
      </c>
      <c r="AA425" t="str">
        <f t="shared" si="374"/>
        <v>Számítógéppel segített gy. és m. alapjai ()</v>
      </c>
      <c r="AB425" t="str">
        <f t="shared" si="375"/>
        <v/>
      </c>
      <c r="AC425" t="str">
        <f t="shared" si="376"/>
        <v/>
      </c>
      <c r="AD425" t="str">
        <f t="shared" si="377"/>
        <v/>
      </c>
      <c r="AE425" t="str">
        <f t="shared" si="378"/>
        <v/>
      </c>
      <c r="AF425" t="str">
        <f t="shared" si="379"/>
        <v/>
      </c>
      <c r="AG425" t="str">
        <f t="shared" si="380"/>
        <v/>
      </c>
      <c r="AH425" t="str">
        <f t="shared" si="381"/>
        <v/>
      </c>
      <c r="AI425" t="str">
        <f t="shared" si="382"/>
        <v/>
      </c>
      <c r="AJ425" t="str">
        <f t="shared" si="383"/>
        <v>9266</v>
      </c>
      <c r="AK425" t="str">
        <f t="shared" si="384"/>
        <v/>
      </c>
      <c r="AL425" t="str">
        <f t="shared" si="385"/>
        <v/>
      </c>
      <c r="AM425" t="str">
        <f t="shared" si="386"/>
        <v/>
      </c>
      <c r="AN425" t="str">
        <f t="shared" si="387"/>
        <v/>
      </c>
      <c r="AO425" t="str">
        <f t="shared" si="388"/>
        <v/>
      </c>
      <c r="AP425" t="str">
        <f t="shared" si="389"/>
        <v/>
      </c>
      <c r="AQ425" t="str">
        <f t="shared" si="390"/>
        <v/>
      </c>
      <c r="AR425" t="str">
        <f t="shared" si="391"/>
        <v/>
      </c>
      <c r="AS425" t="str">
        <f t="shared" si="392"/>
        <v/>
      </c>
      <c r="AT425" t="str">
        <f t="shared" si="393"/>
        <v/>
      </c>
      <c r="AU425" t="str">
        <f t="shared" si="394"/>
        <v/>
      </c>
      <c r="AV425" t="str">
        <f t="shared" si="395"/>
        <v/>
      </c>
      <c r="AW425" t="str">
        <f t="shared" si="396"/>
        <v/>
      </c>
      <c r="AX425" t="str">
        <f t="shared" si="397"/>
        <v/>
      </c>
      <c r="AY425" t="str">
        <f t="shared" si="398"/>
        <v/>
      </c>
      <c r="AZ425" t="str">
        <f t="shared" si="399"/>
        <v/>
      </c>
      <c r="BA425" t="str">
        <f t="shared" si="400"/>
        <v/>
      </c>
      <c r="BB425" t="str">
        <f t="shared" si="401"/>
        <v/>
      </c>
      <c r="BC425" t="str">
        <f t="shared" si="402"/>
        <v/>
      </c>
      <c r="BD425" t="str">
        <f t="shared" si="403"/>
        <v/>
      </c>
      <c r="BE425" t="str">
        <f t="shared" si="404"/>
        <v>Számítógéppel segített gy. és m. alapjai (4)</v>
      </c>
      <c r="BF425" s="2">
        <v>926</v>
      </c>
      <c r="BG425" s="2">
        <v>6</v>
      </c>
      <c r="BH425" s="18">
        <f>VLOOKUP(BF425,segéd!$F$9:$G$41,2,FALSE)</f>
        <v>46291</v>
      </c>
      <c r="BI425" s="2" t="str">
        <f>VLOOKUP(BG425,segéd!$F$1:$G$7,2,FALSE)</f>
        <v>17.00-18.30</v>
      </c>
      <c r="BJ425" t="s">
        <v>298</v>
      </c>
      <c r="BK425" s="20" t="s">
        <v>48</v>
      </c>
      <c r="BL425" t="s">
        <v>114</v>
      </c>
      <c r="BM425" s="2"/>
      <c r="BN425" s="2">
        <v>4</v>
      </c>
      <c r="BO425" s="2"/>
      <c r="BP425" s="33"/>
      <c r="BQ425" s="2">
        <f t="shared" si="405"/>
        <v>9</v>
      </c>
      <c r="BR425" s="2" t="str">
        <f>IF(BM425="","",IFERROR(VLOOKUP(BJ425,segéd!T:U,2,FALSE),"x"))</f>
        <v/>
      </c>
      <c r="BS425" s="2">
        <f>IF(BN425="","",IFERROR(VLOOKUP(BJ425,segéd!O:P,2,FALSE),"x"))</f>
        <v>9</v>
      </c>
      <c r="BU425" s="2"/>
      <c r="BV425" s="2"/>
      <c r="BX425" s="2"/>
      <c r="CV425" s="2">
        <v>7</v>
      </c>
    </row>
    <row r="426" spans="1:116" ht="15" customHeight="1" x14ac:dyDescent="0.3">
      <c r="A426" t="str">
        <f t="shared" si="348"/>
        <v>20510025</v>
      </c>
      <c r="B426" t="str">
        <f t="shared" si="349"/>
        <v>Közgazdaságtan II. - Barócsi Zoltán (Tb.-ről web) 3</v>
      </c>
      <c r="C426" t="str">
        <f t="shared" si="350"/>
        <v>21210025</v>
      </c>
      <c r="D426" t="str">
        <f t="shared" si="351"/>
        <v>Közgazdaságtan II. - Barócsi Zoltán (Tb.-ről web) 20</v>
      </c>
      <c r="E426" t="str">
        <f t="shared" si="352"/>
        <v>Barócsi Zoltán10025</v>
      </c>
      <c r="F426" t="str">
        <f t="shared" si="353"/>
        <v>Közgazdaságtan II. (Tb. 212, Tb.-ről web)</v>
      </c>
      <c r="G426" t="str">
        <f t="shared" si="354"/>
        <v/>
      </c>
      <c r="H426" t="str">
        <f t="shared" si="355"/>
        <v/>
      </c>
      <c r="I426" t="str">
        <f t="shared" si="356"/>
        <v/>
      </c>
      <c r="J426" t="str">
        <f t="shared" si="357"/>
        <v/>
      </c>
      <c r="K426" t="str">
        <f t="shared" si="358"/>
        <v/>
      </c>
      <c r="L426" t="str">
        <f t="shared" si="359"/>
        <v/>
      </c>
      <c r="M426" t="str">
        <f t="shared" si="360"/>
        <v>10025</v>
      </c>
      <c r="N426" t="str">
        <f t="shared" si="361"/>
        <v>10025</v>
      </c>
      <c r="O426" t="str">
        <f t="shared" si="362"/>
        <v>10025</v>
      </c>
      <c r="P426" t="str">
        <f t="shared" si="363"/>
        <v/>
      </c>
      <c r="Q426" t="str">
        <f t="shared" si="364"/>
        <v/>
      </c>
      <c r="R426" t="str">
        <f t="shared" si="365"/>
        <v/>
      </c>
      <c r="S426" t="str">
        <f t="shared" si="366"/>
        <v/>
      </c>
      <c r="T426" t="str">
        <f t="shared" si="367"/>
        <v/>
      </c>
      <c r="U426" t="str">
        <f t="shared" si="368"/>
        <v/>
      </c>
      <c r="V426" t="str">
        <f t="shared" si="369"/>
        <v/>
      </c>
      <c r="W426" t="str">
        <f t="shared" si="370"/>
        <v/>
      </c>
      <c r="X426" t="str">
        <f t="shared" si="371"/>
        <v/>
      </c>
      <c r="Y426" t="str">
        <f t="shared" si="372"/>
        <v/>
      </c>
      <c r="Z426" t="str">
        <f t="shared" si="373"/>
        <v/>
      </c>
      <c r="AA426" t="str">
        <f t="shared" si="374"/>
        <v>Közgazdaságtan II. (205, Tb.-ről web)</v>
      </c>
      <c r="AB426" t="str">
        <f t="shared" si="375"/>
        <v/>
      </c>
      <c r="AC426" t="str">
        <f t="shared" si="376"/>
        <v/>
      </c>
      <c r="AD426" t="str">
        <f t="shared" si="377"/>
        <v/>
      </c>
      <c r="AE426" t="str">
        <f t="shared" si="378"/>
        <v/>
      </c>
      <c r="AF426" t="str">
        <f t="shared" si="379"/>
        <v/>
      </c>
      <c r="AG426" t="str">
        <f t="shared" si="380"/>
        <v/>
      </c>
      <c r="AH426" t="str">
        <f t="shared" si="381"/>
        <v>10025</v>
      </c>
      <c r="AI426" t="str">
        <f t="shared" si="382"/>
        <v>10025</v>
      </c>
      <c r="AJ426" t="str">
        <f t="shared" si="383"/>
        <v/>
      </c>
      <c r="AK426" t="str">
        <f t="shared" si="384"/>
        <v>10025</v>
      </c>
      <c r="AL426" t="str">
        <f t="shared" si="385"/>
        <v/>
      </c>
      <c r="AM426" t="str">
        <f t="shared" si="386"/>
        <v/>
      </c>
      <c r="AN426" t="str">
        <f t="shared" si="387"/>
        <v/>
      </c>
      <c r="AO426" t="str">
        <f t="shared" si="388"/>
        <v/>
      </c>
      <c r="AP426" t="str">
        <f t="shared" si="389"/>
        <v/>
      </c>
      <c r="AQ426" t="str">
        <f t="shared" si="390"/>
        <v/>
      </c>
      <c r="AR426" t="str">
        <f t="shared" si="391"/>
        <v/>
      </c>
      <c r="AS426" t="str">
        <f t="shared" si="392"/>
        <v/>
      </c>
      <c r="AT426" t="str">
        <f t="shared" si="393"/>
        <v/>
      </c>
      <c r="AU426" t="str">
        <f t="shared" si="394"/>
        <v/>
      </c>
      <c r="AV426" t="str">
        <f t="shared" si="395"/>
        <v/>
      </c>
      <c r="AW426" t="str">
        <f t="shared" si="396"/>
        <v/>
      </c>
      <c r="AX426" t="str">
        <f t="shared" si="397"/>
        <v/>
      </c>
      <c r="AY426" t="str">
        <f t="shared" si="398"/>
        <v/>
      </c>
      <c r="AZ426" t="str">
        <f t="shared" si="399"/>
        <v/>
      </c>
      <c r="BA426" t="str">
        <f t="shared" si="400"/>
        <v/>
      </c>
      <c r="BB426" t="str">
        <f t="shared" si="401"/>
        <v/>
      </c>
      <c r="BC426" t="str">
        <f t="shared" si="402"/>
        <v/>
      </c>
      <c r="BD426" t="str">
        <f t="shared" si="403"/>
        <v/>
      </c>
      <c r="BE426" t="str">
        <f t="shared" si="404"/>
        <v>Közgazdaságtan II. (212, Tb.-ről web)</v>
      </c>
      <c r="BF426" s="2">
        <v>1002</v>
      </c>
      <c r="BG426" s="2">
        <v>5</v>
      </c>
      <c r="BH426" s="18">
        <f>VLOOKUP(BF426,segéd!$F$9:$G$41,2,FALSE)</f>
        <v>46297</v>
      </c>
      <c r="BI426" s="2" t="str">
        <f>VLOOKUP(BG426,segéd!$F$1:$G$7,2,FALSE)</f>
        <v>15.15-16.45</v>
      </c>
      <c r="BJ426" t="s">
        <v>294</v>
      </c>
      <c r="BK426" s="20" t="s">
        <v>35</v>
      </c>
      <c r="BL426" t="s">
        <v>192</v>
      </c>
      <c r="BM426" s="2">
        <v>205</v>
      </c>
      <c r="BN426" s="2">
        <v>212</v>
      </c>
      <c r="BO426" s="2" t="s">
        <v>119</v>
      </c>
      <c r="BP426" s="33" t="s">
        <v>628</v>
      </c>
      <c r="BQ426" s="2">
        <f t="shared" si="405"/>
        <v>23</v>
      </c>
      <c r="BR426" s="2">
        <f>IF(BM426="","",IFERROR(VLOOKUP(BJ426,segéd!T:U,2,FALSE),"x"))</f>
        <v>3</v>
      </c>
      <c r="BS426" s="2">
        <f>IF(BN426="","",IFERROR(VLOOKUP(BJ426,segéd!O:P,2,FALSE),"x"))</f>
        <v>20</v>
      </c>
      <c r="BT426" s="2"/>
      <c r="BU426" s="2"/>
      <c r="BV426" s="2"/>
      <c r="BX426" s="2"/>
      <c r="BZ426" s="2">
        <v>3</v>
      </c>
      <c r="CA426" s="2">
        <v>7</v>
      </c>
      <c r="CB426" s="2">
        <v>2</v>
      </c>
      <c r="CQ426" s="2"/>
      <c r="CR426" s="2"/>
      <c r="CT426" s="2">
        <v>6</v>
      </c>
      <c r="CU426" s="2">
        <v>5</v>
      </c>
      <c r="CW426" s="2">
        <v>7</v>
      </c>
    </row>
    <row r="427" spans="1:116" ht="15" customHeight="1" x14ac:dyDescent="0.3">
      <c r="A427" t="str">
        <f t="shared" si="348"/>
        <v>20210026</v>
      </c>
      <c r="B427" t="str">
        <f t="shared" si="349"/>
        <v>Beszerzés az ellátási láncban - Mészáros Sándor (web) 11</v>
      </c>
      <c r="C427" t="str">
        <f t="shared" si="350"/>
        <v>10026</v>
      </c>
      <c r="D427" t="str">
        <f t="shared" si="351"/>
        <v xml:space="preserve">Beszerzés az ellátási láncban - Mészáros Sándor (web) </v>
      </c>
      <c r="E427" t="str">
        <f t="shared" si="352"/>
        <v>Mészáros Sándor10026</v>
      </c>
      <c r="F427" t="str">
        <f t="shared" si="353"/>
        <v>Beszerzés az ellátási láncban (Bp. 202, web)</v>
      </c>
      <c r="G427" t="str">
        <f t="shared" si="354"/>
        <v/>
      </c>
      <c r="H427" t="str">
        <f t="shared" si="355"/>
        <v/>
      </c>
      <c r="I427" t="str">
        <f t="shared" si="356"/>
        <v/>
      </c>
      <c r="J427" t="str">
        <f t="shared" si="357"/>
        <v/>
      </c>
      <c r="K427" t="str">
        <f t="shared" si="358"/>
        <v/>
      </c>
      <c r="L427" t="str">
        <f t="shared" si="359"/>
        <v/>
      </c>
      <c r="M427" t="str">
        <f t="shared" si="360"/>
        <v/>
      </c>
      <c r="N427" t="str">
        <f t="shared" si="361"/>
        <v/>
      </c>
      <c r="O427" t="str">
        <f t="shared" si="362"/>
        <v/>
      </c>
      <c r="P427" t="str">
        <f t="shared" si="363"/>
        <v/>
      </c>
      <c r="Q427" t="str">
        <f t="shared" si="364"/>
        <v/>
      </c>
      <c r="R427" t="str">
        <f t="shared" si="365"/>
        <v>10026</v>
      </c>
      <c r="S427" t="str">
        <f t="shared" si="366"/>
        <v/>
      </c>
      <c r="T427" t="str">
        <f t="shared" si="367"/>
        <v/>
      </c>
      <c r="U427" t="str">
        <f t="shared" si="368"/>
        <v/>
      </c>
      <c r="V427" t="str">
        <f t="shared" si="369"/>
        <v/>
      </c>
      <c r="W427" t="str">
        <f t="shared" si="370"/>
        <v/>
      </c>
      <c r="X427" t="str">
        <f t="shared" si="371"/>
        <v/>
      </c>
      <c r="Y427" t="str">
        <f t="shared" si="372"/>
        <v/>
      </c>
      <c r="Z427" t="str">
        <f t="shared" si="373"/>
        <v/>
      </c>
      <c r="AA427" t="str">
        <f t="shared" si="374"/>
        <v>Beszerzés az ellátási láncban (202, web)</v>
      </c>
      <c r="AB427" t="str">
        <f t="shared" si="375"/>
        <v/>
      </c>
      <c r="AC427" t="str">
        <f t="shared" si="376"/>
        <v/>
      </c>
      <c r="AD427" t="str">
        <f t="shared" si="377"/>
        <v/>
      </c>
      <c r="AE427" t="str">
        <f t="shared" si="378"/>
        <v/>
      </c>
      <c r="AF427" t="str">
        <f t="shared" si="379"/>
        <v/>
      </c>
      <c r="AG427" t="str">
        <f t="shared" si="380"/>
        <v/>
      </c>
      <c r="AH427" t="str">
        <f t="shared" si="381"/>
        <v/>
      </c>
      <c r="AI427" t="str">
        <f t="shared" si="382"/>
        <v/>
      </c>
      <c r="AJ427" t="str">
        <f t="shared" si="383"/>
        <v/>
      </c>
      <c r="AK427" t="str">
        <f t="shared" si="384"/>
        <v/>
      </c>
      <c r="AL427" t="str">
        <f t="shared" si="385"/>
        <v/>
      </c>
      <c r="AM427" t="str">
        <f t="shared" si="386"/>
        <v/>
      </c>
      <c r="AN427" t="str">
        <f t="shared" si="387"/>
        <v/>
      </c>
      <c r="AO427" t="str">
        <f t="shared" si="388"/>
        <v/>
      </c>
      <c r="AP427" t="str">
        <f t="shared" si="389"/>
        <v/>
      </c>
      <c r="AQ427" t="str">
        <f t="shared" si="390"/>
        <v/>
      </c>
      <c r="AR427" t="str">
        <f t="shared" si="391"/>
        <v/>
      </c>
      <c r="AS427" t="str">
        <f t="shared" si="392"/>
        <v/>
      </c>
      <c r="AT427" t="str">
        <f t="shared" si="393"/>
        <v/>
      </c>
      <c r="AU427" t="str">
        <f t="shared" si="394"/>
        <v/>
      </c>
      <c r="AV427" t="str">
        <f t="shared" si="395"/>
        <v/>
      </c>
      <c r="AW427" t="str">
        <f t="shared" si="396"/>
        <v/>
      </c>
      <c r="AX427" t="str">
        <f t="shared" si="397"/>
        <v/>
      </c>
      <c r="AY427" t="str">
        <f t="shared" si="398"/>
        <v/>
      </c>
      <c r="AZ427" t="str">
        <f t="shared" si="399"/>
        <v/>
      </c>
      <c r="BA427" t="str">
        <f t="shared" si="400"/>
        <v/>
      </c>
      <c r="BB427" t="str">
        <f t="shared" si="401"/>
        <v/>
      </c>
      <c r="BC427" t="str">
        <f t="shared" si="402"/>
        <v/>
      </c>
      <c r="BD427" t="str">
        <f t="shared" si="403"/>
        <v/>
      </c>
      <c r="BE427" t="str">
        <f t="shared" si="404"/>
        <v>Beszerzés az ellátási láncban (, web)</v>
      </c>
      <c r="BF427" s="2">
        <v>1002</v>
      </c>
      <c r="BG427" s="2">
        <v>6</v>
      </c>
      <c r="BH427" s="18">
        <f>VLOOKUP(BF427,segéd!$F$9:$G$41,2,FALSE)</f>
        <v>46297</v>
      </c>
      <c r="BI427" s="2" t="str">
        <f>VLOOKUP(BG427,segéd!$F$1:$G$7,2,FALSE)</f>
        <v>17.00-18.30</v>
      </c>
      <c r="BJ427" t="s">
        <v>750</v>
      </c>
      <c r="BK427" s="20" t="s">
        <v>306</v>
      </c>
      <c r="BL427" t="s">
        <v>206</v>
      </c>
      <c r="BM427" s="2">
        <v>202</v>
      </c>
      <c r="BO427" s="2" t="s">
        <v>117</v>
      </c>
      <c r="BP427" s="33" t="s">
        <v>753</v>
      </c>
      <c r="BQ427" s="2">
        <f t="shared" si="405"/>
        <v>11</v>
      </c>
      <c r="BR427" s="2">
        <f>IF(BM427="","",IFERROR(VLOOKUP(BJ427,segéd!T:U,2,FALSE),"x"))</f>
        <v>11</v>
      </c>
      <c r="BS427" s="2" t="str">
        <f>IF(BN427="","",IFERROR(VLOOKUP(BJ427,segéd!O:P,2,FALSE),"x"))</f>
        <v/>
      </c>
      <c r="BT427" s="2"/>
      <c r="BU427" s="2"/>
      <c r="BV427" s="2"/>
      <c r="BX427" s="2"/>
      <c r="CE427" s="2">
        <v>8</v>
      </c>
      <c r="CQ427" s="2"/>
      <c r="CR427" s="2"/>
    </row>
    <row r="428" spans="1:116" ht="15" customHeight="1" x14ac:dyDescent="0.3">
      <c r="A428" t="str">
        <f t="shared" si="348"/>
        <v>otthon10026</v>
      </c>
      <c r="B428" t="str">
        <f t="shared" si="349"/>
        <v>Idegen nyelv I., angol - Nagy Mónika (otthonról web) 8</v>
      </c>
      <c r="C428" t="str">
        <f t="shared" si="350"/>
        <v>otthon10026</v>
      </c>
      <c r="D428" t="str">
        <f t="shared" si="351"/>
        <v>Idegen nyelv I., angol - Nagy Mónika (otthonról web) 13</v>
      </c>
      <c r="E428" t="str">
        <f t="shared" si="352"/>
        <v>Nagy Mónika10026</v>
      </c>
      <c r="F428" t="str">
        <f t="shared" si="353"/>
        <v>Idegen nyelv I., angol (Bp. otthonTb. otthon, otthonról web)</v>
      </c>
      <c r="G428" t="str">
        <f t="shared" si="354"/>
        <v/>
      </c>
      <c r="H428" t="str">
        <f t="shared" si="355"/>
        <v/>
      </c>
      <c r="I428" t="str">
        <f t="shared" si="356"/>
        <v>10026</v>
      </c>
      <c r="J428" t="str">
        <f t="shared" si="357"/>
        <v/>
      </c>
      <c r="K428" t="str">
        <f t="shared" si="358"/>
        <v/>
      </c>
      <c r="L428" t="str">
        <f t="shared" si="359"/>
        <v/>
      </c>
      <c r="M428" t="str">
        <f t="shared" si="360"/>
        <v/>
      </c>
      <c r="N428" t="str">
        <f t="shared" si="361"/>
        <v/>
      </c>
      <c r="O428" t="str">
        <f t="shared" si="362"/>
        <v/>
      </c>
      <c r="P428" t="str">
        <f t="shared" si="363"/>
        <v/>
      </c>
      <c r="Q428" t="str">
        <f t="shared" si="364"/>
        <v/>
      </c>
      <c r="R428" t="str">
        <f t="shared" si="365"/>
        <v/>
      </c>
      <c r="S428" t="str">
        <f t="shared" si="366"/>
        <v/>
      </c>
      <c r="T428" t="str">
        <f t="shared" si="367"/>
        <v/>
      </c>
      <c r="U428" t="str">
        <f t="shared" si="368"/>
        <v/>
      </c>
      <c r="V428" t="str">
        <f t="shared" si="369"/>
        <v/>
      </c>
      <c r="W428" t="str">
        <f t="shared" si="370"/>
        <v/>
      </c>
      <c r="X428" t="str">
        <f t="shared" si="371"/>
        <v/>
      </c>
      <c r="Y428" t="str">
        <f t="shared" si="372"/>
        <v/>
      </c>
      <c r="Z428" t="str">
        <f t="shared" si="373"/>
        <v/>
      </c>
      <c r="AA428" t="str">
        <f t="shared" si="374"/>
        <v>Idegen nyelv I., angol (otthon, otthonról web)</v>
      </c>
      <c r="AB428" t="str">
        <f t="shared" si="375"/>
        <v/>
      </c>
      <c r="AC428" t="str">
        <f t="shared" si="376"/>
        <v>10026</v>
      </c>
      <c r="AD428" t="str">
        <f t="shared" si="377"/>
        <v>10026</v>
      </c>
      <c r="AE428" t="str">
        <f t="shared" si="378"/>
        <v/>
      </c>
      <c r="AF428" t="str">
        <f t="shared" si="379"/>
        <v/>
      </c>
      <c r="AG428" t="str">
        <f t="shared" si="380"/>
        <v/>
      </c>
      <c r="AH428" t="str">
        <f t="shared" si="381"/>
        <v/>
      </c>
      <c r="AI428" t="str">
        <f t="shared" si="382"/>
        <v/>
      </c>
      <c r="AJ428" t="str">
        <f t="shared" si="383"/>
        <v/>
      </c>
      <c r="AK428" t="str">
        <f t="shared" si="384"/>
        <v/>
      </c>
      <c r="AL428" t="str">
        <f t="shared" si="385"/>
        <v/>
      </c>
      <c r="AM428" t="str">
        <f t="shared" si="386"/>
        <v/>
      </c>
      <c r="AN428" t="str">
        <f t="shared" si="387"/>
        <v/>
      </c>
      <c r="AO428" t="str">
        <f t="shared" si="388"/>
        <v/>
      </c>
      <c r="AP428" t="str">
        <f t="shared" si="389"/>
        <v/>
      </c>
      <c r="AQ428" t="str">
        <f t="shared" si="390"/>
        <v/>
      </c>
      <c r="AR428" t="str">
        <f t="shared" si="391"/>
        <v/>
      </c>
      <c r="AS428" t="str">
        <f t="shared" si="392"/>
        <v/>
      </c>
      <c r="AT428" t="str">
        <f t="shared" si="393"/>
        <v/>
      </c>
      <c r="AU428" t="str">
        <f t="shared" si="394"/>
        <v/>
      </c>
      <c r="AV428" t="str">
        <f t="shared" si="395"/>
        <v/>
      </c>
      <c r="AW428" t="str">
        <f t="shared" si="396"/>
        <v/>
      </c>
      <c r="AX428" t="str">
        <f t="shared" si="397"/>
        <v/>
      </c>
      <c r="AY428" t="str">
        <f t="shared" si="398"/>
        <v/>
      </c>
      <c r="AZ428" t="str">
        <f t="shared" si="399"/>
        <v/>
      </c>
      <c r="BA428" t="str">
        <f t="shared" si="400"/>
        <v/>
      </c>
      <c r="BB428" t="str">
        <f t="shared" si="401"/>
        <v/>
      </c>
      <c r="BC428" t="str">
        <f t="shared" si="402"/>
        <v/>
      </c>
      <c r="BD428" t="str">
        <f t="shared" si="403"/>
        <v/>
      </c>
      <c r="BE428" t="str">
        <f t="shared" si="404"/>
        <v>Idegen nyelv I., angol (otthon, otthonról web)</v>
      </c>
      <c r="BF428" s="2">
        <v>1002</v>
      </c>
      <c r="BG428" s="2">
        <v>6</v>
      </c>
      <c r="BH428" s="18">
        <f>VLOOKUP(BF428,segéd!$F$9:$G$41,2,FALSE)</f>
        <v>46297</v>
      </c>
      <c r="BI428" s="2" t="str">
        <f>VLOOKUP(BG428,segéd!$F$1:$G$7,2,FALSE)</f>
        <v>17.00-18.30</v>
      </c>
      <c r="BJ428" t="s">
        <v>293</v>
      </c>
      <c r="BK428" s="20" t="s">
        <v>543</v>
      </c>
      <c r="BL428" t="s">
        <v>511</v>
      </c>
      <c r="BM428" s="2" t="s">
        <v>424</v>
      </c>
      <c r="BN428" s="2" t="s">
        <v>424</v>
      </c>
      <c r="BO428" s="2" t="s">
        <v>423</v>
      </c>
      <c r="BP428" s="33" t="s">
        <v>695</v>
      </c>
      <c r="BQ428" s="2">
        <f t="shared" si="405"/>
        <v>21</v>
      </c>
      <c r="BR428" s="2">
        <f>IF(BM428="","",IFERROR(VLOOKUP(BJ428,segéd!T:U,2,FALSE),"x"))</f>
        <v>8</v>
      </c>
      <c r="BS428" s="2">
        <f>IF(BN428="","",IFERROR(VLOOKUP(BJ428,segéd!O:P,2,FALSE),"x"))</f>
        <v>13</v>
      </c>
      <c r="BT428" s="2"/>
      <c r="BU428" s="2"/>
      <c r="BV428" s="2">
        <v>9</v>
      </c>
      <c r="BX428" s="2"/>
      <c r="CO428" s="2">
        <v>6</v>
      </c>
      <c r="CP428" s="2">
        <v>8</v>
      </c>
      <c r="CQ428" s="2"/>
      <c r="CR428" s="2"/>
    </row>
    <row r="429" spans="1:116" ht="15" customHeight="1" x14ac:dyDescent="0.3">
      <c r="A429" t="str">
        <f t="shared" si="348"/>
        <v>20510026</v>
      </c>
      <c r="B429" t="str">
        <f t="shared" si="349"/>
        <v>Közgazdaságtan II. - Barócsi Zoltán (Tb.-ről web) 3</v>
      </c>
      <c r="C429" t="str">
        <f t="shared" si="350"/>
        <v>21210026</v>
      </c>
      <c r="D429" t="str">
        <f t="shared" si="351"/>
        <v>Közgazdaságtan II. - Barócsi Zoltán (Tb.-ről web) 20</v>
      </c>
      <c r="E429" t="str">
        <f t="shared" si="352"/>
        <v>Barócsi Zoltán10026</v>
      </c>
      <c r="F429" t="str">
        <f t="shared" si="353"/>
        <v>Közgazdaságtan II. (Tb. 212, Tb.-ről web)</v>
      </c>
      <c r="G429" t="str">
        <f t="shared" si="354"/>
        <v/>
      </c>
      <c r="H429" t="str">
        <f t="shared" si="355"/>
        <v/>
      </c>
      <c r="I429" t="str">
        <f t="shared" si="356"/>
        <v/>
      </c>
      <c r="J429" t="str">
        <f t="shared" si="357"/>
        <v/>
      </c>
      <c r="K429" t="str">
        <f t="shared" si="358"/>
        <v/>
      </c>
      <c r="L429" t="str">
        <f t="shared" si="359"/>
        <v/>
      </c>
      <c r="M429" t="str">
        <f t="shared" si="360"/>
        <v>10026</v>
      </c>
      <c r="N429" t="str">
        <f t="shared" si="361"/>
        <v>10026</v>
      </c>
      <c r="O429" t="str">
        <f t="shared" si="362"/>
        <v>10026</v>
      </c>
      <c r="P429" t="str">
        <f t="shared" si="363"/>
        <v/>
      </c>
      <c r="Q429" t="str">
        <f t="shared" si="364"/>
        <v/>
      </c>
      <c r="R429" t="str">
        <f t="shared" si="365"/>
        <v/>
      </c>
      <c r="S429" t="str">
        <f t="shared" si="366"/>
        <v/>
      </c>
      <c r="T429" t="str">
        <f t="shared" si="367"/>
        <v/>
      </c>
      <c r="U429" t="str">
        <f t="shared" si="368"/>
        <v/>
      </c>
      <c r="V429" t="str">
        <f t="shared" si="369"/>
        <v/>
      </c>
      <c r="W429" t="str">
        <f t="shared" si="370"/>
        <v/>
      </c>
      <c r="X429" t="str">
        <f t="shared" si="371"/>
        <v/>
      </c>
      <c r="Y429" t="str">
        <f t="shared" si="372"/>
        <v/>
      </c>
      <c r="Z429" t="str">
        <f t="shared" si="373"/>
        <v/>
      </c>
      <c r="AA429" t="str">
        <f t="shared" si="374"/>
        <v>Közgazdaságtan II. (205, Tb.-ről web)</v>
      </c>
      <c r="AB429" t="str">
        <f t="shared" si="375"/>
        <v/>
      </c>
      <c r="AC429" t="str">
        <f t="shared" si="376"/>
        <v/>
      </c>
      <c r="AD429" t="str">
        <f t="shared" si="377"/>
        <v/>
      </c>
      <c r="AE429" t="str">
        <f t="shared" si="378"/>
        <v/>
      </c>
      <c r="AF429" t="str">
        <f t="shared" si="379"/>
        <v/>
      </c>
      <c r="AG429" t="str">
        <f t="shared" si="380"/>
        <v/>
      </c>
      <c r="AH429" t="str">
        <f t="shared" si="381"/>
        <v>10026</v>
      </c>
      <c r="AI429" t="str">
        <f t="shared" si="382"/>
        <v>10026</v>
      </c>
      <c r="AJ429" t="str">
        <f t="shared" si="383"/>
        <v/>
      </c>
      <c r="AK429" t="str">
        <f t="shared" si="384"/>
        <v>10026</v>
      </c>
      <c r="AL429" t="str">
        <f t="shared" si="385"/>
        <v/>
      </c>
      <c r="AM429" t="str">
        <f t="shared" si="386"/>
        <v/>
      </c>
      <c r="AN429" t="str">
        <f t="shared" si="387"/>
        <v/>
      </c>
      <c r="AO429" t="str">
        <f t="shared" si="388"/>
        <v/>
      </c>
      <c r="AP429" t="str">
        <f t="shared" si="389"/>
        <v/>
      </c>
      <c r="AQ429" t="str">
        <f t="shared" si="390"/>
        <v/>
      </c>
      <c r="AR429" t="str">
        <f t="shared" si="391"/>
        <v/>
      </c>
      <c r="AS429" t="str">
        <f t="shared" si="392"/>
        <v/>
      </c>
      <c r="AT429" t="str">
        <f t="shared" si="393"/>
        <v/>
      </c>
      <c r="AU429" t="str">
        <f t="shared" si="394"/>
        <v/>
      </c>
      <c r="AV429" t="str">
        <f t="shared" si="395"/>
        <v/>
      </c>
      <c r="AW429" t="str">
        <f t="shared" si="396"/>
        <v/>
      </c>
      <c r="AX429" t="str">
        <f t="shared" si="397"/>
        <v/>
      </c>
      <c r="AY429" t="str">
        <f t="shared" si="398"/>
        <v/>
      </c>
      <c r="AZ429" t="str">
        <f t="shared" si="399"/>
        <v/>
      </c>
      <c r="BA429" t="str">
        <f t="shared" si="400"/>
        <v/>
      </c>
      <c r="BB429" t="str">
        <f t="shared" si="401"/>
        <v/>
      </c>
      <c r="BC429" t="str">
        <f t="shared" si="402"/>
        <v/>
      </c>
      <c r="BD429" t="str">
        <f t="shared" si="403"/>
        <v/>
      </c>
      <c r="BE429" t="str">
        <f t="shared" si="404"/>
        <v>Közgazdaságtan II. (212, Tb.-ről web)</v>
      </c>
      <c r="BF429" s="2">
        <v>1002</v>
      </c>
      <c r="BG429" s="2">
        <v>6</v>
      </c>
      <c r="BH429" s="18">
        <f>VLOOKUP(BF429,segéd!$F$9:$G$41,2,FALSE)</f>
        <v>46297</v>
      </c>
      <c r="BI429" s="2" t="str">
        <f>VLOOKUP(BG429,segéd!$F$1:$G$7,2,FALSE)</f>
        <v>17.00-18.30</v>
      </c>
      <c r="BJ429" t="s">
        <v>294</v>
      </c>
      <c r="BK429" s="20" t="s">
        <v>35</v>
      </c>
      <c r="BL429" t="s">
        <v>192</v>
      </c>
      <c r="BM429" s="2">
        <v>205</v>
      </c>
      <c r="BN429" s="2">
        <v>212</v>
      </c>
      <c r="BO429" s="2" t="s">
        <v>119</v>
      </c>
      <c r="BP429" s="33" t="s">
        <v>628</v>
      </c>
      <c r="BQ429" s="2">
        <f t="shared" si="405"/>
        <v>23</v>
      </c>
      <c r="BR429" s="2">
        <f>IF(BM429="","",IFERROR(VLOOKUP(BJ429,segéd!T:U,2,FALSE),"x"))</f>
        <v>3</v>
      </c>
      <c r="BS429" s="2">
        <f>IF(BN429="","",IFERROR(VLOOKUP(BJ429,segéd!O:P,2,FALSE),"x"))</f>
        <v>20</v>
      </c>
      <c r="BT429" s="2"/>
      <c r="BU429" s="2"/>
      <c r="BV429" s="2"/>
      <c r="BX429" s="2"/>
      <c r="BZ429" s="2">
        <v>3</v>
      </c>
      <c r="CA429" s="2">
        <v>7</v>
      </c>
      <c r="CB429" s="2">
        <v>2</v>
      </c>
      <c r="CQ429" s="2"/>
      <c r="CR429" s="2"/>
      <c r="CT429" s="2">
        <v>6</v>
      </c>
      <c r="CU429" s="2">
        <v>5</v>
      </c>
      <c r="CW429" s="2">
        <v>7</v>
      </c>
    </row>
    <row r="430" spans="1:116" ht="15" customHeight="1" x14ac:dyDescent="0.3">
      <c r="A430" t="str">
        <f t="shared" si="348"/>
        <v>10026</v>
      </c>
      <c r="B430" t="str">
        <f t="shared" si="349"/>
        <v xml:space="preserve">Nyelvi záróvizgsa felkészítő - Balog Mónika (otthonról web) </v>
      </c>
      <c r="C430" t="str">
        <f t="shared" si="350"/>
        <v>otthon10026</v>
      </c>
      <c r="D430" t="str">
        <f t="shared" si="351"/>
        <v>Nyelvi záróvizgsa felkészítő - Balog Mónika (otthonról web) x</v>
      </c>
      <c r="E430" t="str">
        <f t="shared" si="352"/>
        <v>Balog Mónika10026</v>
      </c>
      <c r="F430" t="str">
        <f t="shared" si="353"/>
        <v>Nyelvi záróvizgsa felkészítő (Tb. otthon, otthonról web)</v>
      </c>
      <c r="G430" t="str">
        <f t="shared" si="354"/>
        <v/>
      </c>
      <c r="H430" t="str">
        <f t="shared" si="355"/>
        <v/>
      </c>
      <c r="I430" t="str">
        <f t="shared" si="356"/>
        <v/>
      </c>
      <c r="J430" t="str">
        <f t="shared" si="357"/>
        <v/>
      </c>
      <c r="K430" t="str">
        <f t="shared" si="358"/>
        <v/>
      </c>
      <c r="L430" t="str">
        <f t="shared" si="359"/>
        <v/>
      </c>
      <c r="M430" t="str">
        <f t="shared" si="360"/>
        <v/>
      </c>
      <c r="N430" t="str">
        <f t="shared" si="361"/>
        <v/>
      </c>
      <c r="O430" t="str">
        <f t="shared" si="362"/>
        <v/>
      </c>
      <c r="P430" t="str">
        <f t="shared" si="363"/>
        <v/>
      </c>
      <c r="Q430" t="str">
        <f t="shared" si="364"/>
        <v/>
      </c>
      <c r="R430" t="str">
        <f t="shared" si="365"/>
        <v/>
      </c>
      <c r="S430" t="str">
        <f t="shared" si="366"/>
        <v/>
      </c>
      <c r="T430" t="str">
        <f t="shared" si="367"/>
        <v/>
      </c>
      <c r="U430" t="str">
        <f t="shared" si="368"/>
        <v/>
      </c>
      <c r="V430" t="str">
        <f t="shared" si="369"/>
        <v/>
      </c>
      <c r="W430" t="str">
        <f t="shared" si="370"/>
        <v/>
      </c>
      <c r="X430" t="str">
        <f t="shared" si="371"/>
        <v/>
      </c>
      <c r="Y430" t="str">
        <f t="shared" si="372"/>
        <v/>
      </c>
      <c r="Z430" t="str">
        <f t="shared" si="373"/>
        <v/>
      </c>
      <c r="AA430" t="str">
        <f t="shared" si="374"/>
        <v>Nyelvi záróvizgsa felkészítő (, otthonról web)</v>
      </c>
      <c r="AB430" t="str">
        <f t="shared" si="375"/>
        <v/>
      </c>
      <c r="AC430" t="str">
        <f t="shared" si="376"/>
        <v/>
      </c>
      <c r="AD430" t="str">
        <f t="shared" si="377"/>
        <v/>
      </c>
      <c r="AE430" t="str">
        <f t="shared" si="378"/>
        <v/>
      </c>
      <c r="AF430" t="str">
        <f t="shared" si="379"/>
        <v/>
      </c>
      <c r="AG430" t="str">
        <f t="shared" si="380"/>
        <v/>
      </c>
      <c r="AH430" t="str">
        <f t="shared" si="381"/>
        <v/>
      </c>
      <c r="AI430" t="str">
        <f t="shared" si="382"/>
        <v/>
      </c>
      <c r="AJ430" t="str">
        <f t="shared" si="383"/>
        <v/>
      </c>
      <c r="AK430" t="str">
        <f t="shared" si="384"/>
        <v/>
      </c>
      <c r="AL430" t="str">
        <f t="shared" si="385"/>
        <v/>
      </c>
      <c r="AM430" t="str">
        <f t="shared" si="386"/>
        <v/>
      </c>
      <c r="AN430" t="str">
        <f t="shared" si="387"/>
        <v/>
      </c>
      <c r="AO430" t="str">
        <f t="shared" si="388"/>
        <v/>
      </c>
      <c r="AP430" t="str">
        <f t="shared" si="389"/>
        <v/>
      </c>
      <c r="AQ430" t="str">
        <f t="shared" si="390"/>
        <v/>
      </c>
      <c r="AR430" t="str">
        <f t="shared" si="391"/>
        <v/>
      </c>
      <c r="AS430" t="str">
        <f t="shared" si="392"/>
        <v/>
      </c>
      <c r="AT430" t="str">
        <f t="shared" si="393"/>
        <v/>
      </c>
      <c r="AU430" t="str">
        <f t="shared" si="394"/>
        <v/>
      </c>
      <c r="AV430" t="str">
        <f t="shared" si="395"/>
        <v/>
      </c>
      <c r="AW430" t="str">
        <f t="shared" si="396"/>
        <v/>
      </c>
      <c r="AX430" t="str">
        <f t="shared" si="397"/>
        <v/>
      </c>
      <c r="AY430" t="str">
        <f t="shared" si="398"/>
        <v/>
      </c>
      <c r="AZ430" t="str">
        <f t="shared" si="399"/>
        <v/>
      </c>
      <c r="BA430" t="str">
        <f t="shared" si="400"/>
        <v/>
      </c>
      <c r="BB430" t="str">
        <f t="shared" si="401"/>
        <v/>
      </c>
      <c r="BC430" t="str">
        <f t="shared" si="402"/>
        <v/>
      </c>
      <c r="BD430" t="str">
        <f t="shared" si="403"/>
        <v/>
      </c>
      <c r="BE430" t="str">
        <f t="shared" si="404"/>
        <v>Nyelvi záróvizgsa felkészítő (otthon, otthonról web)</v>
      </c>
      <c r="BF430" s="2">
        <v>1002</v>
      </c>
      <c r="BG430" s="2">
        <v>6</v>
      </c>
      <c r="BH430" s="18">
        <f>VLOOKUP(BF430,segéd!$F$9:$G$41,2,FALSE)</f>
        <v>46297</v>
      </c>
      <c r="BI430" s="2" t="str">
        <f>VLOOKUP(BG430,segéd!$F$1:$G$7,2,FALSE)</f>
        <v>17.00-18.30</v>
      </c>
      <c r="BJ430" t="s">
        <v>2384</v>
      </c>
      <c r="BK430" s="20" t="s">
        <v>70</v>
      </c>
      <c r="BL430" t="s">
        <v>191</v>
      </c>
      <c r="BM430" s="2"/>
      <c r="BN430" s="2" t="s">
        <v>424</v>
      </c>
      <c r="BO430" s="2" t="s">
        <v>423</v>
      </c>
      <c r="BP430" s="33" t="s">
        <v>2385</v>
      </c>
      <c r="BQ430" s="2" t="e">
        <f t="shared" si="405"/>
        <v>#VALUE!</v>
      </c>
      <c r="BR430" s="2" t="str">
        <f>IF(BM430="","",IFERROR(VLOOKUP(BJ430,segéd!T:U,2,FALSE),"x"))</f>
        <v/>
      </c>
      <c r="BS430" s="2" t="str">
        <f>IF(BN430="","",IFERROR(VLOOKUP(BJ430,segéd!O:P,2,FALSE),"x"))</f>
        <v>x</v>
      </c>
      <c r="BU430" s="2"/>
      <c r="BV430" s="2"/>
      <c r="BX430" s="2"/>
    </row>
    <row r="431" spans="1:116" ht="15" customHeight="1" x14ac:dyDescent="0.3">
      <c r="A431" t="str">
        <f t="shared" si="348"/>
        <v>20210027</v>
      </c>
      <c r="B431" t="str">
        <f t="shared" si="349"/>
        <v>Beszerzés az ellátási láncban - Mészáros Sándor (web) 11</v>
      </c>
      <c r="C431" t="str">
        <f t="shared" si="350"/>
        <v>10027</v>
      </c>
      <c r="D431" t="str">
        <f t="shared" si="351"/>
        <v xml:space="preserve">Beszerzés az ellátási láncban - Mészáros Sándor (web) </v>
      </c>
      <c r="E431" t="str">
        <f t="shared" si="352"/>
        <v>Mészáros Sándor10027</v>
      </c>
      <c r="F431" t="str">
        <f t="shared" si="353"/>
        <v>Beszerzés az ellátási láncban (Bp. 202, web)</v>
      </c>
      <c r="G431" t="str">
        <f t="shared" si="354"/>
        <v/>
      </c>
      <c r="H431" t="str">
        <f t="shared" si="355"/>
        <v/>
      </c>
      <c r="I431" t="str">
        <f t="shared" si="356"/>
        <v/>
      </c>
      <c r="J431" t="str">
        <f t="shared" si="357"/>
        <v/>
      </c>
      <c r="K431" t="str">
        <f t="shared" si="358"/>
        <v/>
      </c>
      <c r="L431" t="str">
        <f t="shared" si="359"/>
        <v/>
      </c>
      <c r="M431" t="str">
        <f t="shared" si="360"/>
        <v/>
      </c>
      <c r="N431" t="str">
        <f t="shared" si="361"/>
        <v/>
      </c>
      <c r="O431" t="str">
        <f t="shared" si="362"/>
        <v/>
      </c>
      <c r="P431" t="str">
        <f t="shared" si="363"/>
        <v/>
      </c>
      <c r="Q431" t="str">
        <f t="shared" si="364"/>
        <v/>
      </c>
      <c r="R431" t="str">
        <f t="shared" si="365"/>
        <v>10027</v>
      </c>
      <c r="S431" t="str">
        <f t="shared" si="366"/>
        <v/>
      </c>
      <c r="T431" t="str">
        <f t="shared" si="367"/>
        <v/>
      </c>
      <c r="U431" t="str">
        <f t="shared" si="368"/>
        <v/>
      </c>
      <c r="V431" t="str">
        <f t="shared" si="369"/>
        <v/>
      </c>
      <c r="W431" t="str">
        <f t="shared" si="370"/>
        <v/>
      </c>
      <c r="X431" t="str">
        <f t="shared" si="371"/>
        <v/>
      </c>
      <c r="Y431" t="str">
        <f t="shared" si="372"/>
        <v/>
      </c>
      <c r="Z431" t="str">
        <f t="shared" si="373"/>
        <v/>
      </c>
      <c r="AA431" t="str">
        <f t="shared" si="374"/>
        <v>Beszerzés az ellátási láncban (202, web)</v>
      </c>
      <c r="AB431" t="str">
        <f t="shared" si="375"/>
        <v/>
      </c>
      <c r="AC431" t="str">
        <f t="shared" si="376"/>
        <v/>
      </c>
      <c r="AD431" t="str">
        <f t="shared" si="377"/>
        <v/>
      </c>
      <c r="AE431" t="str">
        <f t="shared" si="378"/>
        <v/>
      </c>
      <c r="AF431" t="str">
        <f t="shared" si="379"/>
        <v/>
      </c>
      <c r="AG431" t="str">
        <f t="shared" si="380"/>
        <v/>
      </c>
      <c r="AH431" t="str">
        <f t="shared" si="381"/>
        <v/>
      </c>
      <c r="AI431" t="str">
        <f t="shared" si="382"/>
        <v/>
      </c>
      <c r="AJ431" t="str">
        <f t="shared" si="383"/>
        <v/>
      </c>
      <c r="AK431" t="str">
        <f t="shared" si="384"/>
        <v/>
      </c>
      <c r="AL431" t="str">
        <f t="shared" si="385"/>
        <v/>
      </c>
      <c r="AM431" t="str">
        <f t="shared" si="386"/>
        <v/>
      </c>
      <c r="AN431" t="str">
        <f t="shared" si="387"/>
        <v/>
      </c>
      <c r="AO431" t="str">
        <f t="shared" si="388"/>
        <v/>
      </c>
      <c r="AP431" t="str">
        <f t="shared" si="389"/>
        <v/>
      </c>
      <c r="AQ431" t="str">
        <f t="shared" si="390"/>
        <v/>
      </c>
      <c r="AR431" t="str">
        <f t="shared" si="391"/>
        <v/>
      </c>
      <c r="AS431" t="str">
        <f t="shared" si="392"/>
        <v/>
      </c>
      <c r="AT431" t="str">
        <f t="shared" si="393"/>
        <v/>
      </c>
      <c r="AU431" t="str">
        <f t="shared" si="394"/>
        <v/>
      </c>
      <c r="AV431" t="str">
        <f t="shared" si="395"/>
        <v/>
      </c>
      <c r="AW431" t="str">
        <f t="shared" si="396"/>
        <v/>
      </c>
      <c r="AX431" t="str">
        <f t="shared" si="397"/>
        <v/>
      </c>
      <c r="AY431" t="str">
        <f t="shared" si="398"/>
        <v/>
      </c>
      <c r="AZ431" t="str">
        <f t="shared" si="399"/>
        <v/>
      </c>
      <c r="BA431" t="str">
        <f t="shared" si="400"/>
        <v/>
      </c>
      <c r="BB431" t="str">
        <f t="shared" si="401"/>
        <v/>
      </c>
      <c r="BC431" t="str">
        <f t="shared" si="402"/>
        <v/>
      </c>
      <c r="BD431" t="str">
        <f t="shared" si="403"/>
        <v/>
      </c>
      <c r="BE431" t="str">
        <f t="shared" si="404"/>
        <v>Beszerzés az ellátási láncban (, web)</v>
      </c>
      <c r="BF431" s="2">
        <v>1002</v>
      </c>
      <c r="BG431" s="2">
        <v>7</v>
      </c>
      <c r="BH431" s="18">
        <f>VLOOKUP(BF431,segéd!$F$9:$G$41,2,FALSE)</f>
        <v>46297</v>
      </c>
      <c r="BI431" s="2" t="str">
        <f>VLOOKUP(BG431,segéd!$F$1:$G$7,2,FALSE)</f>
        <v>18.45-20.15</v>
      </c>
      <c r="BJ431" t="s">
        <v>750</v>
      </c>
      <c r="BK431" s="20" t="s">
        <v>306</v>
      </c>
      <c r="BL431" t="s">
        <v>206</v>
      </c>
      <c r="BM431" s="2">
        <v>202</v>
      </c>
      <c r="BO431" s="2" t="s">
        <v>117</v>
      </c>
      <c r="BP431" s="33" t="s">
        <v>753</v>
      </c>
      <c r="BQ431" s="2">
        <f t="shared" si="405"/>
        <v>11</v>
      </c>
      <c r="BR431" s="2">
        <f>IF(BM431="","",IFERROR(VLOOKUP(BJ431,segéd!T:U,2,FALSE),"x"))</f>
        <v>11</v>
      </c>
      <c r="BS431" s="2" t="str">
        <f>IF(BN431="","",IFERROR(VLOOKUP(BJ431,segéd!O:P,2,FALSE),"x"))</f>
        <v/>
      </c>
      <c r="BT431" s="2"/>
      <c r="BU431" s="2"/>
      <c r="BV431" s="2"/>
      <c r="BX431" s="2"/>
      <c r="CE431" s="2">
        <v>8</v>
      </c>
      <c r="CQ431" s="2"/>
      <c r="CR431" s="2"/>
    </row>
    <row r="432" spans="1:116" ht="15" customHeight="1" x14ac:dyDescent="0.3">
      <c r="A432" t="str">
        <f t="shared" si="348"/>
        <v>otthon10027</v>
      </c>
      <c r="B432" t="str">
        <f t="shared" si="349"/>
        <v>Idegen nyelv I., angol - Nagy Mónika (otthonról web) 8</v>
      </c>
      <c r="C432" t="str">
        <f t="shared" si="350"/>
        <v>otthon10027</v>
      </c>
      <c r="D432" t="str">
        <f t="shared" si="351"/>
        <v>Idegen nyelv I., angol - Nagy Mónika (otthonról web) 13</v>
      </c>
      <c r="E432" t="str">
        <f t="shared" si="352"/>
        <v>Nagy Mónika10027</v>
      </c>
      <c r="F432" t="str">
        <f t="shared" si="353"/>
        <v>Idegen nyelv I., angol (Bp. otthonTb. otthon, otthonról web)</v>
      </c>
      <c r="G432" t="str">
        <f t="shared" si="354"/>
        <v/>
      </c>
      <c r="H432" t="str">
        <f t="shared" si="355"/>
        <v/>
      </c>
      <c r="I432" t="str">
        <f t="shared" si="356"/>
        <v>10027</v>
      </c>
      <c r="J432" t="str">
        <f t="shared" si="357"/>
        <v/>
      </c>
      <c r="K432" t="str">
        <f t="shared" si="358"/>
        <v/>
      </c>
      <c r="L432" t="str">
        <f t="shared" si="359"/>
        <v/>
      </c>
      <c r="M432" t="str">
        <f t="shared" si="360"/>
        <v/>
      </c>
      <c r="N432" t="str">
        <f t="shared" si="361"/>
        <v/>
      </c>
      <c r="O432" t="str">
        <f t="shared" si="362"/>
        <v/>
      </c>
      <c r="P432" t="str">
        <f t="shared" si="363"/>
        <v/>
      </c>
      <c r="Q432" t="str">
        <f t="shared" si="364"/>
        <v/>
      </c>
      <c r="R432" t="str">
        <f t="shared" si="365"/>
        <v/>
      </c>
      <c r="S432" t="str">
        <f t="shared" si="366"/>
        <v/>
      </c>
      <c r="T432" t="str">
        <f t="shared" si="367"/>
        <v/>
      </c>
      <c r="U432" t="str">
        <f t="shared" si="368"/>
        <v/>
      </c>
      <c r="V432" t="str">
        <f t="shared" si="369"/>
        <v/>
      </c>
      <c r="W432" t="str">
        <f t="shared" si="370"/>
        <v/>
      </c>
      <c r="X432" t="str">
        <f t="shared" si="371"/>
        <v/>
      </c>
      <c r="Y432" t="str">
        <f t="shared" si="372"/>
        <v/>
      </c>
      <c r="Z432" t="str">
        <f t="shared" si="373"/>
        <v/>
      </c>
      <c r="AA432" t="str">
        <f t="shared" si="374"/>
        <v>Idegen nyelv I., angol (otthon, otthonról web)</v>
      </c>
      <c r="AB432" t="str">
        <f t="shared" si="375"/>
        <v/>
      </c>
      <c r="AC432" t="str">
        <f t="shared" si="376"/>
        <v>10027</v>
      </c>
      <c r="AD432" t="str">
        <f t="shared" si="377"/>
        <v>10027</v>
      </c>
      <c r="AE432" t="str">
        <f t="shared" si="378"/>
        <v/>
      </c>
      <c r="AF432" t="str">
        <f t="shared" si="379"/>
        <v/>
      </c>
      <c r="AG432" t="str">
        <f t="shared" si="380"/>
        <v/>
      </c>
      <c r="AH432" t="str">
        <f t="shared" si="381"/>
        <v/>
      </c>
      <c r="AI432" t="str">
        <f t="shared" si="382"/>
        <v/>
      </c>
      <c r="AJ432" t="str">
        <f t="shared" si="383"/>
        <v/>
      </c>
      <c r="AK432" t="str">
        <f t="shared" si="384"/>
        <v/>
      </c>
      <c r="AL432" t="str">
        <f t="shared" si="385"/>
        <v/>
      </c>
      <c r="AM432" t="str">
        <f t="shared" si="386"/>
        <v/>
      </c>
      <c r="AN432" t="str">
        <f t="shared" si="387"/>
        <v/>
      </c>
      <c r="AO432" t="str">
        <f t="shared" si="388"/>
        <v/>
      </c>
      <c r="AP432" t="str">
        <f t="shared" si="389"/>
        <v/>
      </c>
      <c r="AQ432" t="str">
        <f t="shared" si="390"/>
        <v/>
      </c>
      <c r="AR432" t="str">
        <f t="shared" si="391"/>
        <v/>
      </c>
      <c r="AS432" t="str">
        <f t="shared" si="392"/>
        <v/>
      </c>
      <c r="AT432" t="str">
        <f t="shared" si="393"/>
        <v/>
      </c>
      <c r="AU432" t="str">
        <f t="shared" si="394"/>
        <v/>
      </c>
      <c r="AV432" t="str">
        <f t="shared" si="395"/>
        <v/>
      </c>
      <c r="AW432" t="str">
        <f t="shared" si="396"/>
        <v/>
      </c>
      <c r="AX432" t="str">
        <f t="shared" si="397"/>
        <v/>
      </c>
      <c r="AY432" t="str">
        <f t="shared" si="398"/>
        <v/>
      </c>
      <c r="AZ432" t="str">
        <f t="shared" si="399"/>
        <v/>
      </c>
      <c r="BA432" t="str">
        <f t="shared" si="400"/>
        <v/>
      </c>
      <c r="BB432" t="str">
        <f t="shared" si="401"/>
        <v/>
      </c>
      <c r="BC432" t="str">
        <f t="shared" si="402"/>
        <v/>
      </c>
      <c r="BD432" t="str">
        <f t="shared" si="403"/>
        <v/>
      </c>
      <c r="BE432" t="str">
        <f t="shared" si="404"/>
        <v>Idegen nyelv I., angol (otthon, otthonról web)</v>
      </c>
      <c r="BF432" s="2">
        <v>1002</v>
      </c>
      <c r="BG432" s="2">
        <v>7</v>
      </c>
      <c r="BH432" s="18">
        <f>VLOOKUP(BF432,segéd!$F$9:$G$41,2,FALSE)</f>
        <v>46297</v>
      </c>
      <c r="BI432" s="2" t="str">
        <f>VLOOKUP(BG432,segéd!$F$1:$G$7,2,FALSE)</f>
        <v>18.45-20.15</v>
      </c>
      <c r="BJ432" t="s">
        <v>293</v>
      </c>
      <c r="BK432" s="20" t="s">
        <v>543</v>
      </c>
      <c r="BL432" t="s">
        <v>511</v>
      </c>
      <c r="BM432" s="2" t="s">
        <v>424</v>
      </c>
      <c r="BN432" s="2" t="s">
        <v>424</v>
      </c>
      <c r="BO432" s="2" t="s">
        <v>423</v>
      </c>
      <c r="BP432" s="33" t="s">
        <v>695</v>
      </c>
      <c r="BQ432" s="2">
        <f t="shared" si="405"/>
        <v>21</v>
      </c>
      <c r="BR432" s="2">
        <f>IF(BM432="","",IFERROR(VLOOKUP(BJ432,segéd!T:U,2,FALSE),"x"))</f>
        <v>8</v>
      </c>
      <c r="BS432" s="2">
        <f>IF(BN432="","",IFERROR(VLOOKUP(BJ432,segéd!O:P,2,FALSE),"x"))</f>
        <v>13</v>
      </c>
      <c r="BT432" s="2"/>
      <c r="BU432" s="2"/>
      <c r="BV432" s="2">
        <v>9</v>
      </c>
      <c r="BX432" s="2"/>
      <c r="CO432" s="2">
        <v>6</v>
      </c>
      <c r="CP432" s="2">
        <v>8</v>
      </c>
      <c r="CQ432" s="2"/>
      <c r="CR432" s="2"/>
    </row>
    <row r="433" spans="1:120" ht="15" customHeight="1" x14ac:dyDescent="0.3">
      <c r="A433" t="str">
        <f t="shared" si="348"/>
        <v>10027</v>
      </c>
      <c r="B433" t="str">
        <f t="shared" si="349"/>
        <v xml:space="preserve">Nyelvi záróvizgsa felkészítő - Balog Mónika (otthonról web) </v>
      </c>
      <c r="C433" t="str">
        <f t="shared" si="350"/>
        <v>otthon10027</v>
      </c>
      <c r="D433" t="str">
        <f t="shared" si="351"/>
        <v>Nyelvi záróvizgsa felkészítő - Balog Mónika (otthonról web) x</v>
      </c>
      <c r="E433" t="str">
        <f t="shared" si="352"/>
        <v>Balog Mónika10027</v>
      </c>
      <c r="F433" t="str">
        <f t="shared" si="353"/>
        <v>Nyelvi záróvizgsa felkészítő (Tb. otthon, otthonról web)</v>
      </c>
      <c r="G433" t="str">
        <f t="shared" si="354"/>
        <v/>
      </c>
      <c r="H433" t="str">
        <f t="shared" si="355"/>
        <v/>
      </c>
      <c r="I433" t="str">
        <f t="shared" si="356"/>
        <v/>
      </c>
      <c r="J433" t="str">
        <f t="shared" si="357"/>
        <v/>
      </c>
      <c r="K433" t="str">
        <f t="shared" si="358"/>
        <v/>
      </c>
      <c r="L433" t="str">
        <f t="shared" si="359"/>
        <v/>
      </c>
      <c r="M433" t="str">
        <f t="shared" si="360"/>
        <v/>
      </c>
      <c r="N433" t="str">
        <f t="shared" si="361"/>
        <v/>
      </c>
      <c r="O433" t="str">
        <f t="shared" si="362"/>
        <v/>
      </c>
      <c r="P433" t="str">
        <f t="shared" si="363"/>
        <v/>
      </c>
      <c r="Q433" t="str">
        <f t="shared" si="364"/>
        <v/>
      </c>
      <c r="R433" t="str">
        <f t="shared" si="365"/>
        <v/>
      </c>
      <c r="S433" t="str">
        <f t="shared" si="366"/>
        <v/>
      </c>
      <c r="T433" t="str">
        <f t="shared" si="367"/>
        <v/>
      </c>
      <c r="U433" t="str">
        <f t="shared" si="368"/>
        <v/>
      </c>
      <c r="V433" t="str">
        <f t="shared" si="369"/>
        <v/>
      </c>
      <c r="W433" t="str">
        <f t="shared" si="370"/>
        <v/>
      </c>
      <c r="X433" t="str">
        <f t="shared" si="371"/>
        <v/>
      </c>
      <c r="Y433" t="str">
        <f t="shared" si="372"/>
        <v/>
      </c>
      <c r="Z433" t="str">
        <f t="shared" si="373"/>
        <v/>
      </c>
      <c r="AA433" t="str">
        <f t="shared" si="374"/>
        <v>Nyelvi záróvizgsa felkészítő (, otthonról web)</v>
      </c>
      <c r="AB433" t="str">
        <f t="shared" si="375"/>
        <v/>
      </c>
      <c r="AC433" t="str">
        <f t="shared" si="376"/>
        <v/>
      </c>
      <c r="AD433" t="str">
        <f t="shared" si="377"/>
        <v/>
      </c>
      <c r="AE433" t="str">
        <f t="shared" si="378"/>
        <v/>
      </c>
      <c r="AF433" t="str">
        <f t="shared" si="379"/>
        <v/>
      </c>
      <c r="AG433" t="str">
        <f t="shared" si="380"/>
        <v/>
      </c>
      <c r="AH433" t="str">
        <f t="shared" si="381"/>
        <v/>
      </c>
      <c r="AI433" t="str">
        <f t="shared" si="382"/>
        <v/>
      </c>
      <c r="AJ433" t="str">
        <f t="shared" si="383"/>
        <v/>
      </c>
      <c r="AK433" t="str">
        <f t="shared" si="384"/>
        <v/>
      </c>
      <c r="AL433" t="str">
        <f t="shared" si="385"/>
        <v/>
      </c>
      <c r="AM433" t="str">
        <f t="shared" si="386"/>
        <v/>
      </c>
      <c r="AN433" t="str">
        <f t="shared" si="387"/>
        <v/>
      </c>
      <c r="AO433" t="str">
        <f t="shared" si="388"/>
        <v/>
      </c>
      <c r="AP433" t="str">
        <f t="shared" si="389"/>
        <v/>
      </c>
      <c r="AQ433" t="str">
        <f t="shared" si="390"/>
        <v/>
      </c>
      <c r="AR433" t="str">
        <f t="shared" si="391"/>
        <v/>
      </c>
      <c r="AS433" t="str">
        <f t="shared" si="392"/>
        <v/>
      </c>
      <c r="AT433" t="str">
        <f t="shared" si="393"/>
        <v/>
      </c>
      <c r="AU433" t="str">
        <f t="shared" si="394"/>
        <v/>
      </c>
      <c r="AV433" t="str">
        <f t="shared" si="395"/>
        <v/>
      </c>
      <c r="AW433" t="str">
        <f t="shared" si="396"/>
        <v/>
      </c>
      <c r="AX433" t="str">
        <f t="shared" si="397"/>
        <v/>
      </c>
      <c r="AY433" t="str">
        <f t="shared" si="398"/>
        <v/>
      </c>
      <c r="AZ433" t="str">
        <f t="shared" si="399"/>
        <v/>
      </c>
      <c r="BA433" t="str">
        <f t="shared" si="400"/>
        <v/>
      </c>
      <c r="BB433" t="str">
        <f t="shared" si="401"/>
        <v/>
      </c>
      <c r="BC433" t="str">
        <f t="shared" si="402"/>
        <v/>
      </c>
      <c r="BD433" t="str">
        <f t="shared" si="403"/>
        <v/>
      </c>
      <c r="BE433" t="str">
        <f t="shared" si="404"/>
        <v>Nyelvi záróvizgsa felkészítő (otthon, otthonról web)</v>
      </c>
      <c r="BF433" s="2">
        <v>1002</v>
      </c>
      <c r="BG433" s="2">
        <v>7</v>
      </c>
      <c r="BH433" s="18">
        <f>VLOOKUP(BF433,segéd!$F$9:$G$41,2,FALSE)</f>
        <v>46297</v>
      </c>
      <c r="BI433" s="2" t="str">
        <f>VLOOKUP(BG433,segéd!$F$1:$G$7,2,FALSE)</f>
        <v>18.45-20.15</v>
      </c>
      <c r="BJ433" t="s">
        <v>2384</v>
      </c>
      <c r="BK433" s="20" t="s">
        <v>70</v>
      </c>
      <c r="BL433" t="s">
        <v>191</v>
      </c>
      <c r="BM433" s="2"/>
      <c r="BN433" s="2" t="s">
        <v>424</v>
      </c>
      <c r="BO433" s="2" t="s">
        <v>423</v>
      </c>
      <c r="BP433" s="33" t="s">
        <v>2385</v>
      </c>
      <c r="BQ433" s="2" t="e">
        <f t="shared" si="405"/>
        <v>#VALUE!</v>
      </c>
      <c r="BR433" s="2" t="str">
        <f>IF(BM433="","",IFERROR(VLOOKUP(BJ433,segéd!T:U,2,FALSE),"x"))</f>
        <v/>
      </c>
      <c r="BS433" s="2" t="str">
        <f>IF(BN433="","",IFERROR(VLOOKUP(BJ433,segéd!O:P,2,FALSE),"x"))</f>
        <v>x</v>
      </c>
      <c r="BU433" s="2"/>
      <c r="BV433" s="2"/>
      <c r="BX433" s="2"/>
    </row>
    <row r="434" spans="1:120" ht="15" customHeight="1" x14ac:dyDescent="0.3">
      <c r="A434" t="str">
        <f t="shared" si="348"/>
        <v>10031</v>
      </c>
      <c r="B434" t="str">
        <f t="shared" si="349"/>
        <v xml:space="preserve">CAD alapjai, 2. csoport - Szentgyörgyiné Gyöngyösi Éva (web) </v>
      </c>
      <c r="C434" t="str">
        <f t="shared" si="350"/>
        <v>60410031</v>
      </c>
      <c r="D434" t="str">
        <f t="shared" si="351"/>
        <v>CAD alapjai, 2. csoport - Szentgyörgyiné Gyöngyösi Éva (web) 45</v>
      </c>
      <c r="E434" t="str">
        <f t="shared" si="352"/>
        <v>Szentgyörgyiné Gyöngyösi Éva10031</v>
      </c>
      <c r="F434" t="str">
        <f t="shared" si="353"/>
        <v>CAD alapjai, 2. csoport (Tb. 604, web)</v>
      </c>
      <c r="G434" t="str">
        <f t="shared" si="354"/>
        <v/>
      </c>
      <c r="H434" t="str">
        <f t="shared" si="355"/>
        <v/>
      </c>
      <c r="I434" t="str">
        <f t="shared" si="356"/>
        <v/>
      </c>
      <c r="J434" t="str">
        <f t="shared" si="357"/>
        <v/>
      </c>
      <c r="K434" t="str">
        <f t="shared" si="358"/>
        <v/>
      </c>
      <c r="L434" t="str">
        <f t="shared" si="359"/>
        <v/>
      </c>
      <c r="M434" t="str">
        <f t="shared" si="360"/>
        <v/>
      </c>
      <c r="N434" t="str">
        <f t="shared" si="361"/>
        <v/>
      </c>
      <c r="O434" t="str">
        <f t="shared" si="362"/>
        <v/>
      </c>
      <c r="P434" t="str">
        <f t="shared" si="363"/>
        <v/>
      </c>
      <c r="Q434" t="str">
        <f t="shared" si="364"/>
        <v/>
      </c>
      <c r="R434" t="str">
        <f t="shared" si="365"/>
        <v/>
      </c>
      <c r="S434" t="str">
        <f t="shared" si="366"/>
        <v/>
      </c>
      <c r="T434" t="str">
        <f t="shared" si="367"/>
        <v/>
      </c>
      <c r="U434" t="str">
        <f t="shared" si="368"/>
        <v/>
      </c>
      <c r="V434" t="str">
        <f t="shared" si="369"/>
        <v/>
      </c>
      <c r="W434" t="str">
        <f t="shared" si="370"/>
        <v/>
      </c>
      <c r="X434" t="str">
        <f t="shared" si="371"/>
        <v/>
      </c>
      <c r="Y434" t="str">
        <f t="shared" si="372"/>
        <v/>
      </c>
      <c r="Z434" t="str">
        <f t="shared" si="373"/>
        <v/>
      </c>
      <c r="AA434" t="str">
        <f t="shared" si="374"/>
        <v>CAD alapjai, 2. csoport (, web)</v>
      </c>
      <c r="AB434" t="str">
        <f t="shared" si="375"/>
        <v/>
      </c>
      <c r="AC434" t="str">
        <f t="shared" si="376"/>
        <v/>
      </c>
      <c r="AD434" t="str">
        <f t="shared" si="377"/>
        <v/>
      </c>
      <c r="AE434" t="str">
        <f t="shared" si="378"/>
        <v/>
      </c>
      <c r="AF434" t="str">
        <f t="shared" si="379"/>
        <v/>
      </c>
      <c r="AG434" t="str">
        <f t="shared" si="380"/>
        <v/>
      </c>
      <c r="AH434" t="str">
        <f t="shared" si="381"/>
        <v/>
      </c>
      <c r="AI434" t="str">
        <f t="shared" si="382"/>
        <v/>
      </c>
      <c r="AJ434" t="str">
        <f t="shared" si="383"/>
        <v/>
      </c>
      <c r="AK434" t="str">
        <f t="shared" si="384"/>
        <v/>
      </c>
      <c r="AL434" t="str">
        <f t="shared" si="385"/>
        <v>10031</v>
      </c>
      <c r="AM434" t="str">
        <f t="shared" si="386"/>
        <v/>
      </c>
      <c r="AN434" t="str">
        <f t="shared" si="387"/>
        <v/>
      </c>
      <c r="AO434" t="str">
        <f t="shared" si="388"/>
        <v/>
      </c>
      <c r="AP434" t="str">
        <f t="shared" si="389"/>
        <v/>
      </c>
      <c r="AQ434" t="str">
        <f t="shared" si="390"/>
        <v/>
      </c>
      <c r="AR434" t="str">
        <f t="shared" si="391"/>
        <v/>
      </c>
      <c r="AS434" t="str">
        <f t="shared" si="392"/>
        <v/>
      </c>
      <c r="AT434" t="str">
        <f t="shared" si="393"/>
        <v/>
      </c>
      <c r="AU434" t="str">
        <f t="shared" si="394"/>
        <v/>
      </c>
      <c r="AV434" t="str">
        <f t="shared" si="395"/>
        <v/>
      </c>
      <c r="AW434" t="str">
        <f t="shared" si="396"/>
        <v/>
      </c>
      <c r="AX434" t="str">
        <f t="shared" si="397"/>
        <v/>
      </c>
      <c r="AY434" t="str">
        <f t="shared" si="398"/>
        <v/>
      </c>
      <c r="AZ434" t="str">
        <f t="shared" si="399"/>
        <v/>
      </c>
      <c r="BA434" t="str">
        <f t="shared" si="400"/>
        <v/>
      </c>
      <c r="BB434" t="str">
        <f t="shared" si="401"/>
        <v/>
      </c>
      <c r="BC434" t="str">
        <f t="shared" si="402"/>
        <v/>
      </c>
      <c r="BD434" t="str">
        <f t="shared" si="403"/>
        <v/>
      </c>
      <c r="BE434" t="str">
        <f t="shared" si="404"/>
        <v>CAD alapjai, 2. csoport (604, web)</v>
      </c>
      <c r="BF434" s="2">
        <v>1003</v>
      </c>
      <c r="BG434" s="2">
        <v>1</v>
      </c>
      <c r="BH434" s="18">
        <f>VLOOKUP(BF434,segéd!$F$9:$G$41,2,FALSE)</f>
        <v>46298</v>
      </c>
      <c r="BI434" s="2" t="str">
        <f>VLOOKUP(BG434,segéd!$F$1:$G$7,2,FALSE)</f>
        <v>8.00-9.30</v>
      </c>
      <c r="BJ434" t="s">
        <v>315</v>
      </c>
      <c r="BK434" s="20" t="s">
        <v>320</v>
      </c>
      <c r="BL434" t="s">
        <v>191</v>
      </c>
      <c r="BM434" s="2"/>
      <c r="BN434" s="2">
        <v>604</v>
      </c>
      <c r="BO434" s="2" t="s">
        <v>117</v>
      </c>
      <c r="BP434" s="33" t="s">
        <v>664</v>
      </c>
      <c r="BQ434" s="2">
        <f t="shared" si="405"/>
        <v>45</v>
      </c>
      <c r="BR434" s="2" t="str">
        <f>IF(BM434="","",IFERROR(VLOOKUP(BJ434,segéd!T:U,2,FALSE),"x"))</f>
        <v/>
      </c>
      <c r="BS434" s="2">
        <f>IF(BN434="","",IFERROR(VLOOKUP(BJ434,segéd!O:P,2,FALSE),"x"))</f>
        <v>45</v>
      </c>
      <c r="BU434" s="2"/>
      <c r="BV434" s="2"/>
      <c r="BX434" s="2"/>
      <c r="CX434" s="2">
        <v>56</v>
      </c>
    </row>
    <row r="435" spans="1:120" ht="15" customHeight="1" x14ac:dyDescent="0.3">
      <c r="A435" t="str">
        <f t="shared" si="348"/>
        <v>10031</v>
      </c>
      <c r="B435" t="str">
        <f t="shared" si="349"/>
        <v xml:space="preserve">CAD alapjai, 2. csoport (dupla terem) - Szentgyörgyiné Gyöngyösi Éva (web) </v>
      </c>
      <c r="C435" t="str">
        <f t="shared" si="350"/>
        <v>60310031</v>
      </c>
      <c r="D435" t="str">
        <f t="shared" si="351"/>
        <v xml:space="preserve">CAD alapjai, 2. csoport (dupla terem) - Szentgyörgyiné Gyöngyösi Éva (web) </v>
      </c>
      <c r="E435" t="str">
        <f t="shared" si="352"/>
        <v>Szentgyörgyiné Gyöngyösi Éva10031</v>
      </c>
      <c r="F435" t="str">
        <f t="shared" si="353"/>
        <v>CAD alapjai, 2. csoport (dupla terem) (Tb. 603, web)</v>
      </c>
      <c r="G435" t="str">
        <f t="shared" si="354"/>
        <v/>
      </c>
      <c r="H435" t="str">
        <f t="shared" si="355"/>
        <v/>
      </c>
      <c r="I435" t="str">
        <f t="shared" si="356"/>
        <v/>
      </c>
      <c r="J435" t="str">
        <f t="shared" si="357"/>
        <v/>
      </c>
      <c r="K435" t="str">
        <f t="shared" si="358"/>
        <v/>
      </c>
      <c r="L435" t="str">
        <f t="shared" si="359"/>
        <v/>
      </c>
      <c r="M435" t="str">
        <f t="shared" si="360"/>
        <v/>
      </c>
      <c r="N435" t="str">
        <f t="shared" si="361"/>
        <v/>
      </c>
      <c r="O435" t="str">
        <f t="shared" si="362"/>
        <v/>
      </c>
      <c r="P435" t="str">
        <f t="shared" si="363"/>
        <v/>
      </c>
      <c r="Q435" t="str">
        <f t="shared" si="364"/>
        <v/>
      </c>
      <c r="R435" t="str">
        <f t="shared" si="365"/>
        <v/>
      </c>
      <c r="S435" t="str">
        <f t="shared" si="366"/>
        <v/>
      </c>
      <c r="T435" t="str">
        <f t="shared" si="367"/>
        <v/>
      </c>
      <c r="U435" t="str">
        <f t="shared" si="368"/>
        <v/>
      </c>
      <c r="V435" t="str">
        <f t="shared" si="369"/>
        <v/>
      </c>
      <c r="W435" t="str">
        <f t="shared" si="370"/>
        <v/>
      </c>
      <c r="X435" t="str">
        <f t="shared" si="371"/>
        <v/>
      </c>
      <c r="Y435" t="str">
        <f t="shared" si="372"/>
        <v/>
      </c>
      <c r="Z435" t="str">
        <f t="shared" si="373"/>
        <v/>
      </c>
      <c r="AA435" t="str">
        <f t="shared" si="374"/>
        <v>CAD alapjai, 2. csoport (dupla terem) (, web)</v>
      </c>
      <c r="AB435" t="str">
        <f t="shared" si="375"/>
        <v/>
      </c>
      <c r="AC435" t="str">
        <f t="shared" si="376"/>
        <v/>
      </c>
      <c r="AD435" t="str">
        <f t="shared" si="377"/>
        <v/>
      </c>
      <c r="AE435" t="str">
        <f t="shared" si="378"/>
        <v/>
      </c>
      <c r="AF435" t="str">
        <f t="shared" si="379"/>
        <v/>
      </c>
      <c r="AG435" t="str">
        <f t="shared" si="380"/>
        <v/>
      </c>
      <c r="AH435" t="str">
        <f t="shared" si="381"/>
        <v/>
      </c>
      <c r="AI435" t="str">
        <f t="shared" si="382"/>
        <v/>
      </c>
      <c r="AJ435" t="str">
        <f t="shared" si="383"/>
        <v/>
      </c>
      <c r="AK435" t="str">
        <f t="shared" si="384"/>
        <v/>
      </c>
      <c r="AL435" t="str">
        <f t="shared" si="385"/>
        <v/>
      </c>
      <c r="AM435" t="str">
        <f t="shared" si="386"/>
        <v/>
      </c>
      <c r="AN435" t="str">
        <f t="shared" si="387"/>
        <v/>
      </c>
      <c r="AO435" t="str">
        <f t="shared" si="388"/>
        <v/>
      </c>
      <c r="AP435" t="str">
        <f t="shared" si="389"/>
        <v/>
      </c>
      <c r="AQ435" t="str">
        <f t="shared" si="390"/>
        <v/>
      </c>
      <c r="AR435" t="str">
        <f t="shared" si="391"/>
        <v/>
      </c>
      <c r="AS435" t="str">
        <f t="shared" si="392"/>
        <v/>
      </c>
      <c r="AT435" t="str">
        <f t="shared" si="393"/>
        <v/>
      </c>
      <c r="AU435" t="str">
        <f t="shared" si="394"/>
        <v/>
      </c>
      <c r="AV435" t="str">
        <f t="shared" si="395"/>
        <v/>
      </c>
      <c r="AW435" t="str">
        <f t="shared" si="396"/>
        <v/>
      </c>
      <c r="AX435" t="str">
        <f t="shared" si="397"/>
        <v/>
      </c>
      <c r="AY435" t="str">
        <f t="shared" si="398"/>
        <v/>
      </c>
      <c r="AZ435" t="str">
        <f t="shared" si="399"/>
        <v/>
      </c>
      <c r="BA435" t="str">
        <f t="shared" si="400"/>
        <v/>
      </c>
      <c r="BB435" t="str">
        <f t="shared" si="401"/>
        <v/>
      </c>
      <c r="BC435" t="str">
        <f t="shared" si="402"/>
        <v/>
      </c>
      <c r="BD435" t="str">
        <f t="shared" si="403"/>
        <v/>
      </c>
      <c r="BE435" t="str">
        <f t="shared" si="404"/>
        <v>CAD alapjai, 2. csoport (dupla terem) (603, web)</v>
      </c>
      <c r="BF435" s="2">
        <v>1003</v>
      </c>
      <c r="BG435" s="2">
        <v>1</v>
      </c>
      <c r="BH435" s="18">
        <f>VLOOKUP(BF435,segéd!$F$9:$G$41,2,FALSE)</f>
        <v>46298</v>
      </c>
      <c r="BI435" s="2" t="str">
        <f>VLOOKUP(BG435,segéd!$F$1:$G$7,2,FALSE)</f>
        <v>8.00-9.30</v>
      </c>
      <c r="BJ435" t="s">
        <v>316</v>
      </c>
      <c r="BK435" s="20" t="s">
        <v>320</v>
      </c>
      <c r="BL435" t="s">
        <v>191</v>
      </c>
      <c r="BM435" s="2"/>
      <c r="BN435" s="2">
        <v>603</v>
      </c>
      <c r="BO435" s="2" t="s">
        <v>117</v>
      </c>
      <c r="BP435" s="33" t="s">
        <v>664</v>
      </c>
      <c r="BQ435" s="2">
        <f t="shared" si="405"/>
        <v>0</v>
      </c>
      <c r="BR435" s="2" t="str">
        <f>IF(BM435="","",IFERROR(VLOOKUP(BJ435,segéd!T:U,2,FALSE),"x"))</f>
        <v/>
      </c>
      <c r="BS435" s="2"/>
      <c r="BU435" s="2"/>
      <c r="BV435" s="2"/>
      <c r="BX435" s="2"/>
    </row>
    <row r="436" spans="1:120" ht="15" customHeight="1" x14ac:dyDescent="0.3">
      <c r="A436" t="str">
        <f t="shared" si="348"/>
        <v>21010031</v>
      </c>
      <c r="B436" t="str">
        <f t="shared" si="349"/>
        <v>Ellátási lánc menedzsment - Póka Viktor (web) 8</v>
      </c>
      <c r="C436" t="str">
        <f t="shared" si="350"/>
        <v>10031</v>
      </c>
      <c r="D436" t="str">
        <f t="shared" si="351"/>
        <v xml:space="preserve">Ellátási lánc menedzsment - Póka Viktor (web) </v>
      </c>
      <c r="E436" t="str">
        <f t="shared" si="352"/>
        <v>Póka Viktor10031</v>
      </c>
      <c r="F436" t="str">
        <f t="shared" si="353"/>
        <v>Ellátási lánc menedzsment (Bp. 210, web)</v>
      </c>
      <c r="G436" t="str">
        <f t="shared" si="354"/>
        <v/>
      </c>
      <c r="H436" t="str">
        <f t="shared" si="355"/>
        <v/>
      </c>
      <c r="I436" t="str">
        <f t="shared" si="356"/>
        <v/>
      </c>
      <c r="J436" t="str">
        <f t="shared" si="357"/>
        <v/>
      </c>
      <c r="K436" t="str">
        <f t="shared" si="358"/>
        <v/>
      </c>
      <c r="L436" t="str">
        <f t="shared" si="359"/>
        <v/>
      </c>
      <c r="M436" t="str">
        <f t="shared" si="360"/>
        <v/>
      </c>
      <c r="N436" t="str">
        <f t="shared" si="361"/>
        <v/>
      </c>
      <c r="O436" t="str">
        <f t="shared" si="362"/>
        <v/>
      </c>
      <c r="P436" t="str">
        <f t="shared" si="363"/>
        <v>10031</v>
      </c>
      <c r="Q436" t="str">
        <f t="shared" si="364"/>
        <v/>
      </c>
      <c r="R436" t="str">
        <f t="shared" si="365"/>
        <v/>
      </c>
      <c r="S436" t="str">
        <f t="shared" si="366"/>
        <v/>
      </c>
      <c r="T436" t="str">
        <f t="shared" si="367"/>
        <v/>
      </c>
      <c r="U436" t="str">
        <f t="shared" si="368"/>
        <v/>
      </c>
      <c r="V436" t="str">
        <f t="shared" si="369"/>
        <v/>
      </c>
      <c r="W436" t="str">
        <f t="shared" si="370"/>
        <v/>
      </c>
      <c r="X436" t="str">
        <f t="shared" si="371"/>
        <v/>
      </c>
      <c r="Y436" t="str">
        <f t="shared" si="372"/>
        <v/>
      </c>
      <c r="Z436" t="str">
        <f t="shared" si="373"/>
        <v/>
      </c>
      <c r="AA436" t="str">
        <f t="shared" si="374"/>
        <v>Ellátási lánc menedzsment (210, web)</v>
      </c>
      <c r="AB436" t="str">
        <f t="shared" si="375"/>
        <v/>
      </c>
      <c r="AC436" t="str">
        <f t="shared" si="376"/>
        <v/>
      </c>
      <c r="AD436" t="str">
        <f t="shared" si="377"/>
        <v/>
      </c>
      <c r="AE436" t="str">
        <f t="shared" si="378"/>
        <v/>
      </c>
      <c r="AF436" t="str">
        <f t="shared" si="379"/>
        <v/>
      </c>
      <c r="AG436" t="str">
        <f t="shared" si="380"/>
        <v/>
      </c>
      <c r="AH436" t="str">
        <f t="shared" si="381"/>
        <v/>
      </c>
      <c r="AI436" t="str">
        <f t="shared" si="382"/>
        <v/>
      </c>
      <c r="AJ436" t="str">
        <f t="shared" si="383"/>
        <v/>
      </c>
      <c r="AK436" t="str">
        <f t="shared" si="384"/>
        <v/>
      </c>
      <c r="AL436" t="str">
        <f t="shared" si="385"/>
        <v/>
      </c>
      <c r="AM436" t="str">
        <f t="shared" si="386"/>
        <v/>
      </c>
      <c r="AN436" t="str">
        <f t="shared" si="387"/>
        <v/>
      </c>
      <c r="AO436" t="str">
        <f t="shared" si="388"/>
        <v/>
      </c>
      <c r="AP436" t="str">
        <f t="shared" si="389"/>
        <v/>
      </c>
      <c r="AQ436" t="str">
        <f t="shared" si="390"/>
        <v/>
      </c>
      <c r="AR436" t="str">
        <f t="shared" si="391"/>
        <v/>
      </c>
      <c r="AS436" t="str">
        <f t="shared" si="392"/>
        <v/>
      </c>
      <c r="AT436" t="str">
        <f t="shared" si="393"/>
        <v/>
      </c>
      <c r="AU436" t="str">
        <f t="shared" si="394"/>
        <v/>
      </c>
      <c r="AV436" t="str">
        <f t="shared" si="395"/>
        <v/>
      </c>
      <c r="AW436" t="str">
        <f t="shared" si="396"/>
        <v/>
      </c>
      <c r="AX436" t="str">
        <f t="shared" si="397"/>
        <v/>
      </c>
      <c r="AY436" t="str">
        <f t="shared" si="398"/>
        <v/>
      </c>
      <c r="AZ436" t="str">
        <f t="shared" si="399"/>
        <v/>
      </c>
      <c r="BA436" t="str">
        <f t="shared" si="400"/>
        <v/>
      </c>
      <c r="BB436" t="str">
        <f t="shared" si="401"/>
        <v/>
      </c>
      <c r="BC436" t="str">
        <f t="shared" si="402"/>
        <v/>
      </c>
      <c r="BD436" t="str">
        <f t="shared" si="403"/>
        <v/>
      </c>
      <c r="BE436" t="str">
        <f t="shared" si="404"/>
        <v>Ellátási lánc menedzsment (, web)</v>
      </c>
      <c r="BF436" s="2">
        <v>1003</v>
      </c>
      <c r="BG436" s="2">
        <v>1</v>
      </c>
      <c r="BH436" s="18">
        <f>VLOOKUP(BF436,segéd!$F$9:$G$41,2,FALSE)</f>
        <v>46298</v>
      </c>
      <c r="BI436" s="2" t="str">
        <f>VLOOKUP(BG436,segéd!$F$1:$G$7,2,FALSE)</f>
        <v>8.00-9.30</v>
      </c>
      <c r="BJ436" t="s">
        <v>144</v>
      </c>
      <c r="BK436" s="20" t="s">
        <v>537</v>
      </c>
      <c r="BL436" t="s">
        <v>395</v>
      </c>
      <c r="BM436" s="2">
        <v>210</v>
      </c>
      <c r="BO436" s="2" t="s">
        <v>117</v>
      </c>
      <c r="BP436" s="33" t="s">
        <v>672</v>
      </c>
      <c r="BQ436" s="2">
        <f t="shared" si="405"/>
        <v>8</v>
      </c>
      <c r="BR436" s="2">
        <f>IF(BM436="","",IFERROR(VLOOKUP(BJ436,segéd!T:U,2,FALSE),"x"))</f>
        <v>8</v>
      </c>
      <c r="BS436" s="2" t="str">
        <f>IF(BN436="","",IFERROR(VLOOKUP(BJ436,segéd!O:P,2,FALSE),"x"))</f>
        <v/>
      </c>
      <c r="BU436" s="2"/>
      <c r="BV436" s="2"/>
      <c r="BX436" s="2"/>
      <c r="CC436" s="2">
        <v>6</v>
      </c>
    </row>
    <row r="437" spans="1:120" ht="15" customHeight="1" x14ac:dyDescent="0.3">
      <c r="A437" t="str">
        <f t="shared" si="348"/>
        <v>10031</v>
      </c>
      <c r="B437" t="str">
        <f t="shared" si="349"/>
        <v xml:space="preserve">Építőanyagok, épít. kapcs. előírások - Tarján Gábor (web) </v>
      </c>
      <c r="C437" t="str">
        <f t="shared" si="350"/>
        <v>21710031</v>
      </c>
      <c r="D437" t="str">
        <f t="shared" si="351"/>
        <v>Építőanyagok, épít. kapcs. előírások - Tarján Gábor (web) 8</v>
      </c>
      <c r="E437" t="str">
        <f t="shared" si="352"/>
        <v>Tarján Gábor10031</v>
      </c>
      <c r="F437" t="str">
        <f t="shared" si="353"/>
        <v>Építőanyagok, épít. kapcs. előírások (Tb. 217, web)</v>
      </c>
      <c r="G437" t="str">
        <f t="shared" si="354"/>
        <v/>
      </c>
      <c r="H437" t="str">
        <f t="shared" si="355"/>
        <v/>
      </c>
      <c r="I437" t="str">
        <f t="shared" si="356"/>
        <v/>
      </c>
      <c r="J437" t="str">
        <f t="shared" si="357"/>
        <v/>
      </c>
      <c r="K437" t="str">
        <f t="shared" si="358"/>
        <v/>
      </c>
      <c r="L437" t="str">
        <f t="shared" si="359"/>
        <v/>
      </c>
      <c r="M437" t="str">
        <f t="shared" si="360"/>
        <v/>
      </c>
      <c r="N437" t="str">
        <f t="shared" si="361"/>
        <v/>
      </c>
      <c r="O437" t="str">
        <f t="shared" si="362"/>
        <v/>
      </c>
      <c r="P437" t="str">
        <f t="shared" si="363"/>
        <v/>
      </c>
      <c r="Q437" t="str">
        <f t="shared" si="364"/>
        <v/>
      </c>
      <c r="R437" t="str">
        <f t="shared" si="365"/>
        <v/>
      </c>
      <c r="S437" t="str">
        <f t="shared" si="366"/>
        <v/>
      </c>
      <c r="T437" t="str">
        <f t="shared" si="367"/>
        <v/>
      </c>
      <c r="U437" t="str">
        <f t="shared" si="368"/>
        <v/>
      </c>
      <c r="V437" t="str">
        <f t="shared" si="369"/>
        <v/>
      </c>
      <c r="W437" t="str">
        <f t="shared" si="370"/>
        <v/>
      </c>
      <c r="X437" t="str">
        <f t="shared" si="371"/>
        <v/>
      </c>
      <c r="Y437" t="str">
        <f t="shared" si="372"/>
        <v/>
      </c>
      <c r="Z437" t="str">
        <f t="shared" si="373"/>
        <v/>
      </c>
      <c r="AA437" t="str">
        <f t="shared" si="374"/>
        <v>Építőanyagok, épít. kapcs. előírások (, web)</v>
      </c>
      <c r="AB437" t="str">
        <f t="shared" si="375"/>
        <v/>
      </c>
      <c r="AC437" t="str">
        <f t="shared" si="376"/>
        <v/>
      </c>
      <c r="AD437" t="str">
        <f t="shared" si="377"/>
        <v/>
      </c>
      <c r="AE437" t="str">
        <f t="shared" si="378"/>
        <v/>
      </c>
      <c r="AF437" t="str">
        <f t="shared" si="379"/>
        <v/>
      </c>
      <c r="AG437" t="str">
        <f t="shared" si="380"/>
        <v/>
      </c>
      <c r="AH437" t="str">
        <f t="shared" si="381"/>
        <v/>
      </c>
      <c r="AI437" t="str">
        <f t="shared" si="382"/>
        <v/>
      </c>
      <c r="AJ437" t="str">
        <f t="shared" si="383"/>
        <v/>
      </c>
      <c r="AK437" t="str">
        <f t="shared" si="384"/>
        <v/>
      </c>
      <c r="AL437" t="str">
        <f t="shared" si="385"/>
        <v/>
      </c>
      <c r="AM437" t="str">
        <f t="shared" si="386"/>
        <v/>
      </c>
      <c r="AN437" t="str">
        <f t="shared" si="387"/>
        <v/>
      </c>
      <c r="AO437" t="str">
        <f t="shared" si="388"/>
        <v/>
      </c>
      <c r="AP437" t="str">
        <f t="shared" si="389"/>
        <v/>
      </c>
      <c r="AQ437" t="str">
        <f t="shared" si="390"/>
        <v/>
      </c>
      <c r="AR437" t="str">
        <f t="shared" si="391"/>
        <v/>
      </c>
      <c r="AS437" t="str">
        <f t="shared" si="392"/>
        <v/>
      </c>
      <c r="AT437" t="str">
        <f t="shared" si="393"/>
        <v/>
      </c>
      <c r="AU437" t="str">
        <f t="shared" si="394"/>
        <v>10031</v>
      </c>
      <c r="AV437" t="str">
        <f t="shared" si="395"/>
        <v/>
      </c>
      <c r="AW437" t="str">
        <f t="shared" si="396"/>
        <v/>
      </c>
      <c r="AX437" t="str">
        <f t="shared" si="397"/>
        <v/>
      </c>
      <c r="AY437" t="str">
        <f t="shared" si="398"/>
        <v/>
      </c>
      <c r="AZ437" t="str">
        <f t="shared" si="399"/>
        <v/>
      </c>
      <c r="BA437" t="str">
        <f t="shared" si="400"/>
        <v/>
      </c>
      <c r="BB437" t="str">
        <f t="shared" si="401"/>
        <v/>
      </c>
      <c r="BC437" t="str">
        <f t="shared" si="402"/>
        <v/>
      </c>
      <c r="BD437" t="str">
        <f t="shared" si="403"/>
        <v/>
      </c>
      <c r="BE437" t="str">
        <f t="shared" si="404"/>
        <v>Építőanyagok, épít. kapcs. előírások (217, web)</v>
      </c>
      <c r="BF437" s="2">
        <v>1003</v>
      </c>
      <c r="BG437" s="2">
        <v>1</v>
      </c>
      <c r="BH437" s="18">
        <f>VLOOKUP(BF437,segéd!$F$9:$G$41,2,FALSE)</f>
        <v>46298</v>
      </c>
      <c r="BI437" s="2" t="str">
        <f>VLOOKUP(BG437,segéd!$F$1:$G$7,2,FALSE)</f>
        <v>8.00-9.30</v>
      </c>
      <c r="BJ437" t="s">
        <v>399</v>
      </c>
      <c r="BK437" s="20" t="s">
        <v>541</v>
      </c>
      <c r="BL437" t="s">
        <v>191</v>
      </c>
      <c r="BM437" s="2"/>
      <c r="BN437" s="2">
        <v>217</v>
      </c>
      <c r="BO437" s="2" t="s">
        <v>117</v>
      </c>
      <c r="BP437" s="33" t="s">
        <v>666</v>
      </c>
      <c r="BQ437" s="2">
        <f t="shared" si="405"/>
        <v>8</v>
      </c>
      <c r="BR437" s="2" t="str">
        <f>IF(BM437="","",IFERROR(VLOOKUP(BJ437,segéd!T:U,2,FALSE),"x"))</f>
        <v/>
      </c>
      <c r="BS437" s="2">
        <f>IF(BN437="","",IFERROR(VLOOKUP(BJ437,segéd!O:P,2,FALSE),"x"))</f>
        <v>8</v>
      </c>
      <c r="BU437" s="2"/>
      <c r="BV437" s="2"/>
      <c r="DG437" s="2">
        <v>8</v>
      </c>
    </row>
    <row r="438" spans="1:120" ht="15" customHeight="1" x14ac:dyDescent="0.3">
      <c r="A438" t="str">
        <f t="shared" si="348"/>
        <v>10031</v>
      </c>
      <c r="B438" t="str">
        <f t="shared" si="349"/>
        <v xml:space="preserve">Épületek műszaki szolg. irányítása - Molnárné Dőry Zsófia (web) </v>
      </c>
      <c r="C438" t="str">
        <f t="shared" si="350"/>
        <v>Passzív10031</v>
      </c>
      <c r="D438" t="str">
        <f t="shared" si="351"/>
        <v>Épületek műszaki szolg. irányítása - Molnárné Dőry Zsófia (web) 5</v>
      </c>
      <c r="E438" t="str">
        <f t="shared" si="352"/>
        <v>Molnárné Dőry Zsófia10031</v>
      </c>
      <c r="F438" t="str">
        <f t="shared" si="353"/>
        <v>Épületek műszaki szolg. irányítása (Tb. Passzív, web)</v>
      </c>
      <c r="G438" t="str">
        <f t="shared" si="354"/>
        <v/>
      </c>
      <c r="H438" t="str">
        <f t="shared" si="355"/>
        <v/>
      </c>
      <c r="I438" t="str">
        <f t="shared" si="356"/>
        <v/>
      </c>
      <c r="J438" t="str">
        <f t="shared" si="357"/>
        <v/>
      </c>
      <c r="K438" t="str">
        <f t="shared" si="358"/>
        <v/>
      </c>
      <c r="L438" t="str">
        <f t="shared" si="359"/>
        <v/>
      </c>
      <c r="M438" t="str">
        <f t="shared" si="360"/>
        <v/>
      </c>
      <c r="N438" t="str">
        <f t="shared" si="361"/>
        <v/>
      </c>
      <c r="O438" t="str">
        <f t="shared" si="362"/>
        <v/>
      </c>
      <c r="P438" t="str">
        <f t="shared" si="363"/>
        <v/>
      </c>
      <c r="Q438" t="str">
        <f t="shared" si="364"/>
        <v/>
      </c>
      <c r="R438" t="str">
        <f t="shared" si="365"/>
        <v/>
      </c>
      <c r="S438" t="str">
        <f t="shared" si="366"/>
        <v/>
      </c>
      <c r="T438" t="str">
        <f t="shared" si="367"/>
        <v/>
      </c>
      <c r="U438" t="str">
        <f t="shared" si="368"/>
        <v/>
      </c>
      <c r="V438" t="str">
        <f t="shared" si="369"/>
        <v/>
      </c>
      <c r="W438" t="str">
        <f t="shared" si="370"/>
        <v/>
      </c>
      <c r="X438" t="str">
        <f t="shared" si="371"/>
        <v/>
      </c>
      <c r="Y438" t="str">
        <f t="shared" si="372"/>
        <v/>
      </c>
      <c r="Z438" t="str">
        <f t="shared" si="373"/>
        <v/>
      </c>
      <c r="AA438" t="str">
        <f t="shared" si="374"/>
        <v>Épületek műszaki szolg. irányítása (, web)</v>
      </c>
      <c r="AB438" t="str">
        <f t="shared" si="375"/>
        <v/>
      </c>
      <c r="AC438" t="str">
        <f t="shared" si="376"/>
        <v/>
      </c>
      <c r="AD438" t="str">
        <f t="shared" si="377"/>
        <v/>
      </c>
      <c r="AE438" t="str">
        <f t="shared" si="378"/>
        <v/>
      </c>
      <c r="AF438" t="str">
        <f t="shared" si="379"/>
        <v/>
      </c>
      <c r="AG438" t="str">
        <f t="shared" si="380"/>
        <v/>
      </c>
      <c r="AH438" t="str">
        <f t="shared" si="381"/>
        <v/>
      </c>
      <c r="AI438" t="str">
        <f t="shared" si="382"/>
        <v/>
      </c>
      <c r="AJ438" t="str">
        <f t="shared" si="383"/>
        <v/>
      </c>
      <c r="AK438" t="str">
        <f t="shared" si="384"/>
        <v/>
      </c>
      <c r="AL438" t="str">
        <f t="shared" si="385"/>
        <v/>
      </c>
      <c r="AM438" t="str">
        <f t="shared" si="386"/>
        <v>10031</v>
      </c>
      <c r="AN438" t="str">
        <f t="shared" si="387"/>
        <v/>
      </c>
      <c r="AO438" t="str">
        <f t="shared" si="388"/>
        <v/>
      </c>
      <c r="AP438" t="str">
        <f t="shared" si="389"/>
        <v/>
      </c>
      <c r="AQ438" t="str">
        <f t="shared" si="390"/>
        <v/>
      </c>
      <c r="AR438" t="str">
        <f t="shared" si="391"/>
        <v/>
      </c>
      <c r="AS438" t="str">
        <f t="shared" si="392"/>
        <v/>
      </c>
      <c r="AT438" t="str">
        <f t="shared" si="393"/>
        <v/>
      </c>
      <c r="AU438" t="str">
        <f t="shared" si="394"/>
        <v/>
      </c>
      <c r="AV438" t="str">
        <f t="shared" si="395"/>
        <v/>
      </c>
      <c r="AW438" t="str">
        <f t="shared" si="396"/>
        <v/>
      </c>
      <c r="AX438" t="str">
        <f t="shared" si="397"/>
        <v/>
      </c>
      <c r="AY438" t="str">
        <f t="shared" si="398"/>
        <v/>
      </c>
      <c r="AZ438" t="str">
        <f t="shared" si="399"/>
        <v/>
      </c>
      <c r="BA438" t="str">
        <f t="shared" si="400"/>
        <v/>
      </c>
      <c r="BB438" t="str">
        <f t="shared" si="401"/>
        <v/>
      </c>
      <c r="BC438" t="str">
        <f t="shared" si="402"/>
        <v/>
      </c>
      <c r="BD438" t="str">
        <f t="shared" si="403"/>
        <v/>
      </c>
      <c r="BE438" t="str">
        <f t="shared" si="404"/>
        <v>Épületek műszaki szolg. irányítása (Passzív, web)</v>
      </c>
      <c r="BF438" s="2">
        <v>1003</v>
      </c>
      <c r="BG438" s="2">
        <v>1</v>
      </c>
      <c r="BH438" s="18">
        <f>VLOOKUP(BF438,segéd!$F$9:$G$41,2,FALSE)</f>
        <v>46298</v>
      </c>
      <c r="BI438" s="2" t="str">
        <f>VLOOKUP(BG438,segéd!$F$1:$G$7,2,FALSE)</f>
        <v>8.00-9.30</v>
      </c>
      <c r="BJ438" t="s">
        <v>205</v>
      </c>
      <c r="BK438" s="20" t="s">
        <v>219</v>
      </c>
      <c r="BL438" t="s">
        <v>190</v>
      </c>
      <c r="BM438" s="2"/>
      <c r="BN438" s="2" t="s">
        <v>221</v>
      </c>
      <c r="BO438" s="2" t="s">
        <v>117</v>
      </c>
      <c r="BP438" s="33" t="s">
        <v>622</v>
      </c>
      <c r="BQ438" s="2">
        <f t="shared" si="405"/>
        <v>5</v>
      </c>
      <c r="BR438" s="2" t="str">
        <f>IF(BM438="","",IFERROR(VLOOKUP(BJ438,segéd!T:U,2,FALSE),"x"))</f>
        <v/>
      </c>
      <c r="BS438" s="2">
        <f>IF(BN438="","",IFERROR(VLOOKUP(BJ438,segéd!O:P,2,FALSE),"x"))</f>
        <v>5</v>
      </c>
      <c r="BT438" s="2"/>
      <c r="BU438" s="2"/>
      <c r="BV438" s="2"/>
      <c r="CQ438" s="2"/>
      <c r="CR438" s="2"/>
      <c r="CY438" s="2">
        <v>5</v>
      </c>
    </row>
    <row r="439" spans="1:120" ht="15" customHeight="1" x14ac:dyDescent="0.3">
      <c r="A439" t="str">
        <f t="shared" si="348"/>
        <v>10031</v>
      </c>
      <c r="B439" t="str">
        <f t="shared" si="349"/>
        <v xml:space="preserve">Épületszolgáltatások irányítása - Molnárné Dőry Zsófia (web) </v>
      </c>
      <c r="C439" t="str">
        <f t="shared" si="350"/>
        <v>Passzív10031</v>
      </c>
      <c r="D439" t="str">
        <f t="shared" si="351"/>
        <v>Épületszolgáltatások irányítása - Molnárné Dőry Zsófia (web) 8</v>
      </c>
      <c r="E439" t="str">
        <f t="shared" si="352"/>
        <v>Molnárné Dőry Zsófia10031</v>
      </c>
      <c r="F439" t="str">
        <f t="shared" si="353"/>
        <v>Épületszolgáltatások irányítása (Tb. Passzív, web)</v>
      </c>
      <c r="G439" t="str">
        <f t="shared" si="354"/>
        <v/>
      </c>
      <c r="H439" t="str">
        <f t="shared" si="355"/>
        <v/>
      </c>
      <c r="I439" t="str">
        <f t="shared" si="356"/>
        <v/>
      </c>
      <c r="J439" t="str">
        <f t="shared" si="357"/>
        <v/>
      </c>
      <c r="K439" t="str">
        <f t="shared" si="358"/>
        <v/>
      </c>
      <c r="L439" t="str">
        <f t="shared" si="359"/>
        <v/>
      </c>
      <c r="M439" t="str">
        <f t="shared" si="360"/>
        <v/>
      </c>
      <c r="N439" t="str">
        <f t="shared" si="361"/>
        <v/>
      </c>
      <c r="O439" t="str">
        <f t="shared" si="362"/>
        <v/>
      </c>
      <c r="P439" t="str">
        <f t="shared" si="363"/>
        <v/>
      </c>
      <c r="Q439" t="str">
        <f t="shared" si="364"/>
        <v/>
      </c>
      <c r="R439" t="str">
        <f t="shared" si="365"/>
        <v/>
      </c>
      <c r="S439" t="str">
        <f t="shared" si="366"/>
        <v/>
      </c>
      <c r="T439" t="str">
        <f t="shared" si="367"/>
        <v/>
      </c>
      <c r="U439" t="str">
        <f t="shared" si="368"/>
        <v/>
      </c>
      <c r="V439" t="str">
        <f t="shared" si="369"/>
        <v/>
      </c>
      <c r="W439" t="str">
        <f t="shared" si="370"/>
        <v/>
      </c>
      <c r="X439" t="str">
        <f t="shared" si="371"/>
        <v/>
      </c>
      <c r="Y439" t="str">
        <f t="shared" si="372"/>
        <v/>
      </c>
      <c r="Z439" t="str">
        <f t="shared" si="373"/>
        <v/>
      </c>
      <c r="AA439" t="str">
        <f t="shared" si="374"/>
        <v>Épületszolgáltatások irányítása (, web)</v>
      </c>
      <c r="AB439" t="str">
        <f t="shared" si="375"/>
        <v/>
      </c>
      <c r="AC439" t="str">
        <f t="shared" si="376"/>
        <v/>
      </c>
      <c r="AD439" t="str">
        <f t="shared" si="377"/>
        <v/>
      </c>
      <c r="AE439" t="str">
        <f t="shared" si="378"/>
        <v/>
      </c>
      <c r="AF439" t="str">
        <f t="shared" si="379"/>
        <v/>
      </c>
      <c r="AG439" t="str">
        <f t="shared" si="380"/>
        <v/>
      </c>
      <c r="AH439" t="str">
        <f t="shared" si="381"/>
        <v/>
      </c>
      <c r="AI439" t="str">
        <f t="shared" si="382"/>
        <v/>
      </c>
      <c r="AJ439" t="str">
        <f t="shared" si="383"/>
        <v/>
      </c>
      <c r="AK439" t="str">
        <f t="shared" si="384"/>
        <v/>
      </c>
      <c r="AL439" t="str">
        <f t="shared" si="385"/>
        <v/>
      </c>
      <c r="AM439" t="str">
        <f t="shared" si="386"/>
        <v/>
      </c>
      <c r="AN439" t="str">
        <f t="shared" si="387"/>
        <v/>
      </c>
      <c r="AO439" t="str">
        <f t="shared" si="388"/>
        <v/>
      </c>
      <c r="AP439" t="str">
        <f t="shared" si="389"/>
        <v/>
      </c>
      <c r="AQ439" t="str">
        <f t="shared" si="390"/>
        <v/>
      </c>
      <c r="AR439" t="str">
        <f t="shared" si="391"/>
        <v/>
      </c>
      <c r="AS439" t="str">
        <f t="shared" si="392"/>
        <v/>
      </c>
      <c r="AT439" t="str">
        <f t="shared" si="393"/>
        <v/>
      </c>
      <c r="AU439" t="str">
        <f t="shared" si="394"/>
        <v/>
      </c>
      <c r="AV439" t="str">
        <f t="shared" si="395"/>
        <v/>
      </c>
      <c r="AW439" t="str">
        <f t="shared" si="396"/>
        <v/>
      </c>
      <c r="AX439" t="str">
        <f t="shared" si="397"/>
        <v/>
      </c>
      <c r="AY439" t="str">
        <f t="shared" si="398"/>
        <v/>
      </c>
      <c r="AZ439" t="str">
        <f t="shared" si="399"/>
        <v>10031</v>
      </c>
      <c r="BA439" t="str">
        <f t="shared" si="400"/>
        <v/>
      </c>
      <c r="BB439" t="str">
        <f t="shared" si="401"/>
        <v/>
      </c>
      <c r="BC439" t="str">
        <f t="shared" si="402"/>
        <v/>
      </c>
      <c r="BD439" t="str">
        <f t="shared" si="403"/>
        <v/>
      </c>
      <c r="BE439" t="str">
        <f t="shared" si="404"/>
        <v>Épületszolgáltatások irányítása (Passzív, web)</v>
      </c>
      <c r="BF439" s="2">
        <v>1003</v>
      </c>
      <c r="BG439" s="2">
        <v>1</v>
      </c>
      <c r="BH439" s="18">
        <f>VLOOKUP(BF439,segéd!$F$9:$G$41,2,FALSE)</f>
        <v>46298</v>
      </c>
      <c r="BI439" s="2" t="str">
        <f>VLOOKUP(BG439,segéd!$F$1:$G$7,2,FALSE)</f>
        <v>8.00-9.30</v>
      </c>
      <c r="BJ439" t="s">
        <v>523</v>
      </c>
      <c r="BK439" s="20" t="s">
        <v>219</v>
      </c>
      <c r="BL439" t="s">
        <v>191</v>
      </c>
      <c r="BM439" s="2"/>
      <c r="BN439" s="2" t="s">
        <v>221</v>
      </c>
      <c r="BO439" s="2" t="s">
        <v>117</v>
      </c>
      <c r="BP439" s="33" t="s">
        <v>622</v>
      </c>
      <c r="BQ439" s="2">
        <f t="shared" si="405"/>
        <v>8</v>
      </c>
      <c r="BR439" s="2" t="str">
        <f>IF(BM439="","",IFERROR(VLOOKUP(BJ439,segéd!T:U,2,FALSE),"x"))</f>
        <v/>
      </c>
      <c r="BS439" s="2">
        <f>IF(BN439="","",IFERROR(VLOOKUP(BJ439,segéd!O:P,2,FALSE),"x"))</f>
        <v>8</v>
      </c>
      <c r="BU439" s="2"/>
      <c r="BV439" s="2"/>
      <c r="DL439" s="2">
        <v>8</v>
      </c>
    </row>
    <row r="440" spans="1:120" x14ac:dyDescent="0.3">
      <c r="A440" t="str">
        <f t="shared" si="348"/>
        <v>20810031</v>
      </c>
      <c r="B440" t="str">
        <f t="shared" si="349"/>
        <v>Gazdaságpszichológia - Barócsi Zoltán (Bp.-ről web) 38</v>
      </c>
      <c r="C440" t="str">
        <f t="shared" si="350"/>
        <v>21610031</v>
      </c>
      <c r="D440" t="str">
        <f t="shared" si="351"/>
        <v>Gazdaságpszichológia - Barócsi Zoltán (Bp.-ről web) 35</v>
      </c>
      <c r="E440" t="str">
        <f t="shared" si="352"/>
        <v>Barócsi Zoltán10031</v>
      </c>
      <c r="F440" t="str">
        <f t="shared" si="353"/>
        <v>Gazdaságpszichológia (Bp. 208, Bp.-ről web)</v>
      </c>
      <c r="G440" t="str">
        <f t="shared" si="354"/>
        <v/>
      </c>
      <c r="H440" t="str">
        <f t="shared" si="355"/>
        <v/>
      </c>
      <c r="I440" t="str">
        <f t="shared" si="356"/>
        <v/>
      </c>
      <c r="J440" t="str">
        <f t="shared" si="357"/>
        <v/>
      </c>
      <c r="K440" t="str">
        <f t="shared" si="358"/>
        <v/>
      </c>
      <c r="L440" t="str">
        <f t="shared" si="359"/>
        <v/>
      </c>
      <c r="M440" t="str">
        <f t="shared" si="360"/>
        <v>10031</v>
      </c>
      <c r="N440" t="str">
        <f t="shared" si="361"/>
        <v>10031</v>
      </c>
      <c r="O440" t="str">
        <f t="shared" si="362"/>
        <v>10031</v>
      </c>
      <c r="P440" t="str">
        <f t="shared" si="363"/>
        <v/>
      </c>
      <c r="Q440" t="str">
        <f t="shared" si="364"/>
        <v/>
      </c>
      <c r="R440" t="str">
        <f t="shared" si="365"/>
        <v/>
      </c>
      <c r="S440" t="str">
        <f t="shared" si="366"/>
        <v/>
      </c>
      <c r="T440" t="str">
        <f t="shared" si="367"/>
        <v/>
      </c>
      <c r="U440" t="str">
        <f t="shared" si="368"/>
        <v/>
      </c>
      <c r="V440" t="str">
        <f t="shared" si="369"/>
        <v/>
      </c>
      <c r="W440" t="str">
        <f t="shared" si="370"/>
        <v/>
      </c>
      <c r="X440" t="str">
        <f t="shared" si="371"/>
        <v/>
      </c>
      <c r="Y440" t="str">
        <f t="shared" si="372"/>
        <v/>
      </c>
      <c r="Z440" t="str">
        <f t="shared" si="373"/>
        <v/>
      </c>
      <c r="AA440" t="str">
        <f t="shared" si="374"/>
        <v>Gazdaságpszichológia (208, Bp.-ről web)</v>
      </c>
      <c r="AB440" t="str">
        <f t="shared" si="375"/>
        <v/>
      </c>
      <c r="AC440" t="str">
        <f t="shared" si="376"/>
        <v/>
      </c>
      <c r="AD440" t="str">
        <f t="shared" si="377"/>
        <v/>
      </c>
      <c r="AE440" t="str">
        <f t="shared" si="378"/>
        <v/>
      </c>
      <c r="AF440" t="str">
        <f t="shared" si="379"/>
        <v/>
      </c>
      <c r="AG440" t="str">
        <f t="shared" si="380"/>
        <v/>
      </c>
      <c r="AH440" t="str">
        <f t="shared" si="381"/>
        <v>10031</v>
      </c>
      <c r="AI440" t="str">
        <f t="shared" si="382"/>
        <v>10031</v>
      </c>
      <c r="AJ440" t="str">
        <f t="shared" si="383"/>
        <v/>
      </c>
      <c r="AK440" t="str">
        <f t="shared" si="384"/>
        <v/>
      </c>
      <c r="AL440" t="str">
        <f t="shared" si="385"/>
        <v/>
      </c>
      <c r="AM440" t="str">
        <f t="shared" si="386"/>
        <v/>
      </c>
      <c r="AN440" t="str">
        <f t="shared" si="387"/>
        <v/>
      </c>
      <c r="AO440" t="str">
        <f t="shared" si="388"/>
        <v/>
      </c>
      <c r="AP440" t="str">
        <f t="shared" si="389"/>
        <v/>
      </c>
      <c r="AQ440" t="str">
        <f t="shared" si="390"/>
        <v/>
      </c>
      <c r="AR440" t="str">
        <f t="shared" si="391"/>
        <v/>
      </c>
      <c r="AS440" t="str">
        <f t="shared" si="392"/>
        <v/>
      </c>
      <c r="AT440" t="str">
        <f t="shared" si="393"/>
        <v/>
      </c>
      <c r="AU440" t="str">
        <f t="shared" si="394"/>
        <v/>
      </c>
      <c r="AV440" t="str">
        <f t="shared" si="395"/>
        <v/>
      </c>
      <c r="AW440" t="str">
        <f t="shared" si="396"/>
        <v/>
      </c>
      <c r="AX440" t="str">
        <f t="shared" si="397"/>
        <v/>
      </c>
      <c r="AY440" t="str">
        <f t="shared" si="398"/>
        <v/>
      </c>
      <c r="AZ440" t="str">
        <f t="shared" si="399"/>
        <v/>
      </c>
      <c r="BA440" t="str">
        <f t="shared" si="400"/>
        <v/>
      </c>
      <c r="BB440" t="str">
        <f t="shared" si="401"/>
        <v/>
      </c>
      <c r="BC440" t="str">
        <f t="shared" si="402"/>
        <v/>
      </c>
      <c r="BD440" t="str">
        <f t="shared" si="403"/>
        <v/>
      </c>
      <c r="BE440" t="str">
        <f t="shared" si="404"/>
        <v>Gazdaságpszichológia (216, Bp.-ről web)</v>
      </c>
      <c r="BF440" s="2">
        <v>1003</v>
      </c>
      <c r="BG440" s="2">
        <v>1</v>
      </c>
      <c r="BH440" s="18">
        <f>VLOOKUP(BF440,segéd!$F$9:$G$41,2,FALSE)</f>
        <v>46298</v>
      </c>
      <c r="BI440" s="2" t="str">
        <f>VLOOKUP(BG440,segéd!$F$1:$G$7,2,FALSE)</f>
        <v>8.00-9.30</v>
      </c>
      <c r="BJ440" t="s">
        <v>140</v>
      </c>
      <c r="BK440" s="20" t="s">
        <v>35</v>
      </c>
      <c r="BL440" t="s">
        <v>192</v>
      </c>
      <c r="BM440" s="2">
        <v>208</v>
      </c>
      <c r="BN440" s="2">
        <v>216</v>
      </c>
      <c r="BO440" s="2" t="s">
        <v>118</v>
      </c>
      <c r="BP440" s="33" t="s">
        <v>696</v>
      </c>
      <c r="BQ440" s="2">
        <f t="shared" si="405"/>
        <v>73</v>
      </c>
      <c r="BR440" s="2">
        <f>IF(BM440="","",IFERROR(VLOOKUP(BJ440,segéd!T:U,2,FALSE),"x"))</f>
        <v>38</v>
      </c>
      <c r="BS440" s="2">
        <f>IF(BN440="","",IFERROR(VLOOKUP(BJ440,segéd!O:P,2,FALSE),"x"))</f>
        <v>35</v>
      </c>
      <c r="BU440" s="2"/>
      <c r="BV440" s="2"/>
      <c r="BX440" s="2"/>
      <c r="BZ440" s="2">
        <v>5</v>
      </c>
      <c r="CA440" s="2">
        <v>12</v>
      </c>
      <c r="CB440" s="2">
        <v>2</v>
      </c>
      <c r="CD440" s="19"/>
      <c r="CE440" s="19"/>
      <c r="CH440" s="19"/>
      <c r="CT440" s="2">
        <v>10</v>
      </c>
      <c r="CU440" s="2">
        <v>8</v>
      </c>
    </row>
    <row r="441" spans="1:120" x14ac:dyDescent="0.3">
      <c r="A441" t="str">
        <f t="shared" si="348"/>
        <v>10031</v>
      </c>
      <c r="B441" t="str">
        <f t="shared" si="349"/>
        <v xml:space="preserve">Hidraulika, pneumatika alapjai - Baksa Dániel </v>
      </c>
      <c r="C441" t="str">
        <f t="shared" si="350"/>
        <v>110031</v>
      </c>
      <c r="D441" t="str">
        <f t="shared" si="351"/>
        <v>Hidraulika, pneumatika alapjai - Baksa Dániel 12</v>
      </c>
      <c r="E441" t="str">
        <f t="shared" si="352"/>
        <v>Baksa Dániel10031</v>
      </c>
      <c r="F441" t="str">
        <f t="shared" si="353"/>
        <v>Hidraulika, pneumatika alapjai (Tb. 1)</v>
      </c>
      <c r="G441" t="str">
        <f t="shared" si="354"/>
        <v/>
      </c>
      <c r="H441" t="str">
        <f t="shared" si="355"/>
        <v/>
      </c>
      <c r="I441" t="str">
        <f t="shared" si="356"/>
        <v/>
      </c>
      <c r="J441" t="str">
        <f t="shared" si="357"/>
        <v/>
      </c>
      <c r="K441" t="str">
        <f t="shared" si="358"/>
        <v/>
      </c>
      <c r="L441" t="str">
        <f t="shared" si="359"/>
        <v/>
      </c>
      <c r="M441" t="str">
        <f t="shared" si="360"/>
        <v/>
      </c>
      <c r="N441" t="str">
        <f t="shared" si="361"/>
        <v/>
      </c>
      <c r="O441" t="str">
        <f t="shared" si="362"/>
        <v/>
      </c>
      <c r="P441" t="str">
        <f t="shared" si="363"/>
        <v/>
      </c>
      <c r="Q441" t="str">
        <f t="shared" si="364"/>
        <v/>
      </c>
      <c r="R441" t="str">
        <f t="shared" si="365"/>
        <v/>
      </c>
      <c r="S441" t="str">
        <f t="shared" si="366"/>
        <v/>
      </c>
      <c r="T441" t="str">
        <f t="shared" si="367"/>
        <v/>
      </c>
      <c r="U441" t="str">
        <f t="shared" si="368"/>
        <v/>
      </c>
      <c r="V441" t="str">
        <f t="shared" si="369"/>
        <v/>
      </c>
      <c r="W441" t="str">
        <f t="shared" si="370"/>
        <v/>
      </c>
      <c r="X441" t="str">
        <f t="shared" si="371"/>
        <v/>
      </c>
      <c r="Y441" t="str">
        <f t="shared" si="372"/>
        <v/>
      </c>
      <c r="Z441" t="str">
        <f t="shared" si="373"/>
        <v/>
      </c>
      <c r="AA441" t="str">
        <f t="shared" si="374"/>
        <v>Hidraulika, pneumatika alapjai ()</v>
      </c>
      <c r="AB441" t="str">
        <f t="shared" si="375"/>
        <v/>
      </c>
      <c r="AC441" t="str">
        <f t="shared" si="376"/>
        <v/>
      </c>
      <c r="AD441" t="str">
        <f t="shared" si="377"/>
        <v/>
      </c>
      <c r="AE441" t="str">
        <f t="shared" si="378"/>
        <v/>
      </c>
      <c r="AF441" t="str">
        <f t="shared" si="379"/>
        <v/>
      </c>
      <c r="AG441" t="str">
        <f t="shared" si="380"/>
        <v/>
      </c>
      <c r="AH441" t="str">
        <f t="shared" si="381"/>
        <v/>
      </c>
      <c r="AI441" t="str">
        <f t="shared" si="382"/>
        <v/>
      </c>
      <c r="AJ441" t="str">
        <f t="shared" si="383"/>
        <v>10031</v>
      </c>
      <c r="AK441" t="str">
        <f t="shared" si="384"/>
        <v/>
      </c>
      <c r="AL441" t="str">
        <f t="shared" si="385"/>
        <v/>
      </c>
      <c r="AM441" t="str">
        <f t="shared" si="386"/>
        <v/>
      </c>
      <c r="AN441" t="str">
        <f t="shared" si="387"/>
        <v/>
      </c>
      <c r="AO441" t="str">
        <f t="shared" si="388"/>
        <v/>
      </c>
      <c r="AP441" t="str">
        <f t="shared" si="389"/>
        <v/>
      </c>
      <c r="AQ441" t="str">
        <f t="shared" si="390"/>
        <v/>
      </c>
      <c r="AR441" t="str">
        <f t="shared" si="391"/>
        <v/>
      </c>
      <c r="AS441" t="str">
        <f t="shared" si="392"/>
        <v/>
      </c>
      <c r="AT441" t="str">
        <f t="shared" si="393"/>
        <v/>
      </c>
      <c r="AU441" t="str">
        <f t="shared" si="394"/>
        <v/>
      </c>
      <c r="AV441" t="str">
        <f t="shared" si="395"/>
        <v/>
      </c>
      <c r="AW441" t="str">
        <f t="shared" si="396"/>
        <v/>
      </c>
      <c r="AX441" t="str">
        <f t="shared" si="397"/>
        <v/>
      </c>
      <c r="AY441" t="str">
        <f t="shared" si="398"/>
        <v/>
      </c>
      <c r="AZ441" t="str">
        <f t="shared" si="399"/>
        <v/>
      </c>
      <c r="BA441" t="str">
        <f t="shared" si="400"/>
        <v/>
      </c>
      <c r="BB441" t="str">
        <f t="shared" si="401"/>
        <v/>
      </c>
      <c r="BC441" t="str">
        <f t="shared" si="402"/>
        <v/>
      </c>
      <c r="BD441" t="str">
        <f t="shared" si="403"/>
        <v/>
      </c>
      <c r="BE441" t="str">
        <f t="shared" si="404"/>
        <v>Hidraulika, pneumatika alapjai (1)</v>
      </c>
      <c r="BF441" s="2">
        <v>1003</v>
      </c>
      <c r="BG441" s="2">
        <v>1</v>
      </c>
      <c r="BH441" s="18">
        <f>VLOOKUP(BF441,segéd!$F$9:$G$41,2,FALSE)</f>
        <v>46298</v>
      </c>
      <c r="BI441" s="2" t="str">
        <f>VLOOKUP(BG441,segéd!$F$1:$G$7,2,FALSE)</f>
        <v>8.00-9.30</v>
      </c>
      <c r="BJ441" t="s">
        <v>200</v>
      </c>
      <c r="BK441" s="20" t="s">
        <v>752</v>
      </c>
      <c r="BL441" t="s">
        <v>114</v>
      </c>
      <c r="BM441" s="2"/>
      <c r="BN441" s="2">
        <v>1</v>
      </c>
      <c r="BO441" s="2"/>
      <c r="BP441" s="33"/>
      <c r="BQ441" s="2">
        <f t="shared" si="405"/>
        <v>12</v>
      </c>
      <c r="BR441" s="2" t="str">
        <f>IF(BM441="","",IFERROR(VLOOKUP(BJ441,segéd!T:U,2,FALSE),"x"))</f>
        <v/>
      </c>
      <c r="BS441" s="2">
        <f>IF(BN441="","",IFERROR(VLOOKUP(BJ441,segéd!O:P,2,FALSE),"x"))</f>
        <v>12</v>
      </c>
      <c r="BU441" s="2"/>
      <c r="BV441" s="2"/>
      <c r="CV441" s="2">
        <v>7</v>
      </c>
    </row>
    <row r="442" spans="1:120" x14ac:dyDescent="0.3">
      <c r="A442" t="str">
        <f t="shared" si="348"/>
        <v>20510031</v>
      </c>
      <c r="B442" t="str">
        <f t="shared" si="349"/>
        <v>Információs rendszerek fejl. az ell. - Szabó László (web) 13</v>
      </c>
      <c r="C442" t="str">
        <f t="shared" si="350"/>
        <v>10031</v>
      </c>
      <c r="D442" t="str">
        <f t="shared" si="351"/>
        <v xml:space="preserve">Információs rendszerek fejl. az ell. - Szabó László (web) </v>
      </c>
      <c r="E442" t="str">
        <f t="shared" si="352"/>
        <v>Szabó László10031</v>
      </c>
      <c r="F442" t="str">
        <f t="shared" si="353"/>
        <v>Információs rendszerek fejl. az ell. (Bp. 205, web)</v>
      </c>
      <c r="G442" t="str">
        <f t="shared" si="354"/>
        <v/>
      </c>
      <c r="H442" t="str">
        <f t="shared" si="355"/>
        <v/>
      </c>
      <c r="I442" t="str">
        <f t="shared" si="356"/>
        <v/>
      </c>
      <c r="J442" t="str">
        <f t="shared" si="357"/>
        <v/>
      </c>
      <c r="K442" t="str">
        <f t="shared" si="358"/>
        <v>10031</v>
      </c>
      <c r="L442" t="str">
        <f t="shared" si="359"/>
        <v/>
      </c>
      <c r="M442" t="str">
        <f t="shared" si="360"/>
        <v/>
      </c>
      <c r="N442" t="str">
        <f t="shared" si="361"/>
        <v/>
      </c>
      <c r="O442" t="str">
        <f t="shared" si="362"/>
        <v/>
      </c>
      <c r="P442" t="str">
        <f t="shared" si="363"/>
        <v/>
      </c>
      <c r="Q442" t="str">
        <f t="shared" si="364"/>
        <v/>
      </c>
      <c r="R442" t="str">
        <f t="shared" si="365"/>
        <v>10031</v>
      </c>
      <c r="S442" t="str">
        <f t="shared" si="366"/>
        <v/>
      </c>
      <c r="T442" t="str">
        <f t="shared" si="367"/>
        <v/>
      </c>
      <c r="U442" t="str">
        <f t="shared" si="368"/>
        <v/>
      </c>
      <c r="V442" t="str">
        <f t="shared" si="369"/>
        <v/>
      </c>
      <c r="W442" t="str">
        <f t="shared" si="370"/>
        <v/>
      </c>
      <c r="X442" t="str">
        <f t="shared" si="371"/>
        <v/>
      </c>
      <c r="Y442" t="str">
        <f t="shared" si="372"/>
        <v/>
      </c>
      <c r="Z442" t="str">
        <f t="shared" si="373"/>
        <v/>
      </c>
      <c r="AA442" t="str">
        <f t="shared" si="374"/>
        <v>Információs rendszerek fejl. az ell. (205, web)</v>
      </c>
      <c r="AB442" t="str">
        <f t="shared" si="375"/>
        <v/>
      </c>
      <c r="AC442" t="str">
        <f t="shared" si="376"/>
        <v/>
      </c>
      <c r="AD442" t="str">
        <f t="shared" si="377"/>
        <v/>
      </c>
      <c r="AE442" t="str">
        <f t="shared" si="378"/>
        <v/>
      </c>
      <c r="AF442" t="str">
        <f t="shared" si="379"/>
        <v/>
      </c>
      <c r="AG442" t="str">
        <f t="shared" si="380"/>
        <v/>
      </c>
      <c r="AH442" t="str">
        <f t="shared" si="381"/>
        <v/>
      </c>
      <c r="AI442" t="str">
        <f t="shared" si="382"/>
        <v/>
      </c>
      <c r="AJ442" t="str">
        <f t="shared" si="383"/>
        <v/>
      </c>
      <c r="AK442" t="str">
        <f t="shared" si="384"/>
        <v/>
      </c>
      <c r="AL442" t="str">
        <f t="shared" si="385"/>
        <v/>
      </c>
      <c r="AM442" t="str">
        <f t="shared" si="386"/>
        <v/>
      </c>
      <c r="AN442" t="str">
        <f t="shared" si="387"/>
        <v/>
      </c>
      <c r="AO442" t="str">
        <f t="shared" si="388"/>
        <v/>
      </c>
      <c r="AP442" t="str">
        <f t="shared" si="389"/>
        <v/>
      </c>
      <c r="AQ442" t="str">
        <f t="shared" si="390"/>
        <v/>
      </c>
      <c r="AR442" t="str">
        <f t="shared" si="391"/>
        <v/>
      </c>
      <c r="AS442" t="str">
        <f t="shared" si="392"/>
        <v/>
      </c>
      <c r="AT442" t="str">
        <f t="shared" si="393"/>
        <v/>
      </c>
      <c r="AU442" t="str">
        <f t="shared" si="394"/>
        <v/>
      </c>
      <c r="AV442" t="str">
        <f t="shared" si="395"/>
        <v/>
      </c>
      <c r="AW442" t="str">
        <f t="shared" si="396"/>
        <v/>
      </c>
      <c r="AX442" t="str">
        <f t="shared" si="397"/>
        <v/>
      </c>
      <c r="AY442" t="str">
        <f t="shared" si="398"/>
        <v/>
      </c>
      <c r="AZ442" t="str">
        <f t="shared" si="399"/>
        <v/>
      </c>
      <c r="BA442" t="str">
        <f t="shared" si="400"/>
        <v/>
      </c>
      <c r="BB442" t="str">
        <f t="shared" si="401"/>
        <v/>
      </c>
      <c r="BC442" t="str">
        <f t="shared" si="402"/>
        <v/>
      </c>
      <c r="BD442" t="str">
        <f t="shared" si="403"/>
        <v/>
      </c>
      <c r="BE442" t="str">
        <f t="shared" si="404"/>
        <v>Információs rendszerek fejl. az ell. (, web)</v>
      </c>
      <c r="BF442" s="2">
        <v>1003</v>
      </c>
      <c r="BG442" s="2">
        <v>1</v>
      </c>
      <c r="BH442" s="18">
        <f>VLOOKUP(BF442,segéd!$F$9:$G$41,2,FALSE)</f>
        <v>46298</v>
      </c>
      <c r="BI442" s="2" t="str">
        <f>VLOOKUP(BG442,segéd!$F$1:$G$7,2,FALSE)</f>
        <v>8.00-9.30</v>
      </c>
      <c r="BJ442" t="s">
        <v>283</v>
      </c>
      <c r="BK442" s="20" t="s">
        <v>536</v>
      </c>
      <c r="BL442" t="s">
        <v>206</v>
      </c>
      <c r="BM442" s="2">
        <v>205</v>
      </c>
      <c r="BO442" s="19" t="s">
        <v>117</v>
      </c>
      <c r="BP442" s="33" t="s">
        <v>697</v>
      </c>
      <c r="BQ442" s="2">
        <f t="shared" si="405"/>
        <v>13</v>
      </c>
      <c r="BR442" s="2">
        <f>IF(BM442="","",IFERROR(VLOOKUP(BJ442,segéd!T:U,2,FALSE),"x"))</f>
        <v>13</v>
      </c>
      <c r="BS442" s="2" t="str">
        <f>IF(BN442="","",IFERROR(VLOOKUP(BJ442,segéd!O:P,2,FALSE),"x"))</f>
        <v/>
      </c>
      <c r="BT442" s="2"/>
      <c r="BU442" s="2"/>
      <c r="BV442" s="2"/>
      <c r="BX442" s="2">
        <v>10</v>
      </c>
      <c r="CE442" s="2">
        <v>9</v>
      </c>
      <c r="CQ442" s="2"/>
      <c r="CR442" s="2"/>
    </row>
    <row r="443" spans="1:120" x14ac:dyDescent="0.3">
      <c r="A443" t="str">
        <f t="shared" si="348"/>
        <v>20310031</v>
      </c>
      <c r="B443" t="str">
        <f t="shared" si="349"/>
        <v>Marketingmenedzsment - Gaál Béla (web) 9</v>
      </c>
      <c r="C443" t="str">
        <f t="shared" si="350"/>
        <v>10031</v>
      </c>
      <c r="D443" t="str">
        <f t="shared" si="351"/>
        <v xml:space="preserve">Marketingmenedzsment - Gaál Béla (web) </v>
      </c>
      <c r="E443" t="str">
        <f t="shared" si="352"/>
        <v>Gaál Béla10031</v>
      </c>
      <c r="F443" t="str">
        <f t="shared" si="353"/>
        <v>Marketingmenedzsment (Bp. 203, web)</v>
      </c>
      <c r="G443" t="str">
        <f t="shared" si="354"/>
        <v/>
      </c>
      <c r="H443" t="str">
        <f t="shared" si="355"/>
        <v/>
      </c>
      <c r="I443" t="str">
        <f t="shared" si="356"/>
        <v/>
      </c>
      <c r="J443" t="str">
        <f t="shared" si="357"/>
        <v>10031</v>
      </c>
      <c r="K443" t="str">
        <f t="shared" si="358"/>
        <v/>
      </c>
      <c r="L443" t="str">
        <f t="shared" si="359"/>
        <v/>
      </c>
      <c r="M443" t="str">
        <f t="shared" si="360"/>
        <v/>
      </c>
      <c r="N443" t="str">
        <f t="shared" si="361"/>
        <v/>
      </c>
      <c r="O443" t="str">
        <f t="shared" si="362"/>
        <v/>
      </c>
      <c r="P443" t="str">
        <f t="shared" si="363"/>
        <v/>
      </c>
      <c r="Q443" t="str">
        <f t="shared" si="364"/>
        <v/>
      </c>
      <c r="R443" t="str">
        <f t="shared" si="365"/>
        <v/>
      </c>
      <c r="S443" t="str">
        <f t="shared" si="366"/>
        <v/>
      </c>
      <c r="T443" t="str">
        <f t="shared" si="367"/>
        <v/>
      </c>
      <c r="U443" t="str">
        <f t="shared" si="368"/>
        <v/>
      </c>
      <c r="V443" t="str">
        <f t="shared" si="369"/>
        <v/>
      </c>
      <c r="W443" t="str">
        <f t="shared" si="370"/>
        <v/>
      </c>
      <c r="X443" t="str">
        <f t="shared" si="371"/>
        <v/>
      </c>
      <c r="Y443" t="str">
        <f t="shared" si="372"/>
        <v/>
      </c>
      <c r="Z443" t="str">
        <f t="shared" si="373"/>
        <v/>
      </c>
      <c r="AA443" t="str">
        <f t="shared" si="374"/>
        <v>Marketingmenedzsment (203, web)</v>
      </c>
      <c r="AB443" t="str">
        <f t="shared" si="375"/>
        <v/>
      </c>
      <c r="AC443" t="str">
        <f t="shared" si="376"/>
        <v/>
      </c>
      <c r="AD443" t="str">
        <f t="shared" si="377"/>
        <v/>
      </c>
      <c r="AE443" t="str">
        <f t="shared" si="378"/>
        <v/>
      </c>
      <c r="AF443" t="str">
        <f t="shared" si="379"/>
        <v/>
      </c>
      <c r="AG443" t="str">
        <f t="shared" si="380"/>
        <v/>
      </c>
      <c r="AH443" t="str">
        <f t="shared" si="381"/>
        <v/>
      </c>
      <c r="AI443" t="str">
        <f t="shared" si="382"/>
        <v/>
      </c>
      <c r="AJ443" t="str">
        <f t="shared" si="383"/>
        <v/>
      </c>
      <c r="AK443" t="str">
        <f t="shared" si="384"/>
        <v/>
      </c>
      <c r="AL443" t="str">
        <f t="shared" si="385"/>
        <v/>
      </c>
      <c r="AM443" t="str">
        <f t="shared" si="386"/>
        <v/>
      </c>
      <c r="AN443" t="str">
        <f t="shared" si="387"/>
        <v/>
      </c>
      <c r="AO443" t="str">
        <f t="shared" si="388"/>
        <v/>
      </c>
      <c r="AP443" t="str">
        <f t="shared" si="389"/>
        <v/>
      </c>
      <c r="AQ443" t="str">
        <f t="shared" si="390"/>
        <v/>
      </c>
      <c r="AR443" t="str">
        <f t="shared" si="391"/>
        <v/>
      </c>
      <c r="AS443" t="str">
        <f t="shared" si="392"/>
        <v/>
      </c>
      <c r="AT443" t="str">
        <f t="shared" si="393"/>
        <v/>
      </c>
      <c r="AU443" t="str">
        <f t="shared" si="394"/>
        <v/>
      </c>
      <c r="AV443" t="str">
        <f t="shared" si="395"/>
        <v/>
      </c>
      <c r="AW443" t="str">
        <f t="shared" si="396"/>
        <v/>
      </c>
      <c r="AX443" t="str">
        <f t="shared" si="397"/>
        <v/>
      </c>
      <c r="AY443" t="str">
        <f t="shared" si="398"/>
        <v/>
      </c>
      <c r="AZ443" t="str">
        <f t="shared" si="399"/>
        <v/>
      </c>
      <c r="BA443" t="str">
        <f t="shared" si="400"/>
        <v/>
      </c>
      <c r="BB443" t="str">
        <f t="shared" si="401"/>
        <v/>
      </c>
      <c r="BC443" t="str">
        <f t="shared" si="402"/>
        <v/>
      </c>
      <c r="BD443" t="str">
        <f t="shared" si="403"/>
        <v/>
      </c>
      <c r="BE443" t="str">
        <f t="shared" si="404"/>
        <v>Marketingmenedzsment (, web)</v>
      </c>
      <c r="BF443" s="2">
        <v>1003</v>
      </c>
      <c r="BG443" s="2">
        <v>1</v>
      </c>
      <c r="BH443" s="18">
        <f>VLOOKUP(BF443,segéd!$F$9:$G$41,2,FALSE)</f>
        <v>46298</v>
      </c>
      <c r="BI443" s="2" t="str">
        <f>VLOOKUP(BG443,segéd!$F$1:$G$7,2,FALSE)</f>
        <v>8.00-9.30</v>
      </c>
      <c r="BJ443" t="s">
        <v>86</v>
      </c>
      <c r="BK443" s="20" t="s">
        <v>307</v>
      </c>
      <c r="BL443" t="s">
        <v>206</v>
      </c>
      <c r="BM443" s="2">
        <v>203</v>
      </c>
      <c r="BO443" s="2" t="s">
        <v>117</v>
      </c>
      <c r="BP443" s="33" t="s">
        <v>698</v>
      </c>
      <c r="BQ443" s="2">
        <f t="shared" si="405"/>
        <v>9</v>
      </c>
      <c r="BR443" s="2">
        <f>IF(BM443="","",IFERROR(VLOOKUP(BJ443,segéd!T:U,2,FALSE),"x"))</f>
        <v>9</v>
      </c>
      <c r="BS443" s="2" t="str">
        <f>IF(BN443="","",IFERROR(VLOOKUP(BJ443,segéd!O:P,2,FALSE),"x"))</f>
        <v/>
      </c>
      <c r="BU443" s="2"/>
      <c r="BV443" s="2"/>
      <c r="BW443" s="2">
        <v>5</v>
      </c>
      <c r="BX443" s="2"/>
      <c r="CJ443" s="19"/>
      <c r="CK443" s="19"/>
    </row>
    <row r="444" spans="1:120" x14ac:dyDescent="0.3">
      <c r="A444" t="str">
        <f t="shared" si="348"/>
        <v>10031</v>
      </c>
      <c r="B444" t="str">
        <f t="shared" si="349"/>
        <v xml:space="preserve">Matematika III. - Kovács Gergely (gépterem, web) </v>
      </c>
      <c r="C444" t="str">
        <f t="shared" si="350"/>
        <v>60510031</v>
      </c>
      <c r="D444" t="str">
        <f t="shared" si="351"/>
        <v>Matematika III. - Kovács Gergely (gépterem, web) 41</v>
      </c>
      <c r="E444" t="str">
        <f t="shared" si="352"/>
        <v>Kovács Gergely10031</v>
      </c>
      <c r="F444" t="str">
        <f t="shared" si="353"/>
        <v>Matematika III. (Tb. 605, gépterem, web)</v>
      </c>
      <c r="G444" t="str">
        <f t="shared" si="354"/>
        <v/>
      </c>
      <c r="H444" t="str">
        <f t="shared" si="355"/>
        <v/>
      </c>
      <c r="I444" t="str">
        <f t="shared" si="356"/>
        <v/>
      </c>
      <c r="J444" t="str">
        <f t="shared" si="357"/>
        <v/>
      </c>
      <c r="K444" t="str">
        <f t="shared" si="358"/>
        <v/>
      </c>
      <c r="L444" t="str">
        <f t="shared" si="359"/>
        <v/>
      </c>
      <c r="M444" t="str">
        <f t="shared" si="360"/>
        <v/>
      </c>
      <c r="N444" t="str">
        <f t="shared" si="361"/>
        <v/>
      </c>
      <c r="O444" t="str">
        <f t="shared" si="362"/>
        <v/>
      </c>
      <c r="P444" t="str">
        <f t="shared" si="363"/>
        <v/>
      </c>
      <c r="Q444" t="str">
        <f t="shared" si="364"/>
        <v/>
      </c>
      <c r="R444" t="str">
        <f t="shared" si="365"/>
        <v/>
      </c>
      <c r="S444" t="str">
        <f t="shared" si="366"/>
        <v/>
      </c>
      <c r="T444" t="str">
        <f t="shared" si="367"/>
        <v/>
      </c>
      <c r="U444" t="str">
        <f t="shared" si="368"/>
        <v/>
      </c>
      <c r="V444" t="str">
        <f t="shared" si="369"/>
        <v/>
      </c>
      <c r="W444" t="str">
        <f t="shared" si="370"/>
        <v/>
      </c>
      <c r="X444" t="str">
        <f t="shared" si="371"/>
        <v/>
      </c>
      <c r="Y444" t="str">
        <f t="shared" si="372"/>
        <v/>
      </c>
      <c r="Z444" t="str">
        <f t="shared" si="373"/>
        <v/>
      </c>
      <c r="AA444" t="str">
        <f t="shared" si="374"/>
        <v>Matematika III. (, gépterem, web)</v>
      </c>
      <c r="AB444" t="str">
        <f t="shared" si="375"/>
        <v/>
      </c>
      <c r="AC444" t="str">
        <f t="shared" si="376"/>
        <v/>
      </c>
      <c r="AD444" t="str">
        <f t="shared" si="377"/>
        <v/>
      </c>
      <c r="AE444" t="str">
        <f t="shared" si="378"/>
        <v/>
      </c>
      <c r="AF444" t="str">
        <f t="shared" si="379"/>
        <v/>
      </c>
      <c r="AG444" t="str">
        <f t="shared" si="380"/>
        <v/>
      </c>
      <c r="AH444" t="str">
        <f t="shared" si="381"/>
        <v/>
      </c>
      <c r="AI444" t="str">
        <f t="shared" si="382"/>
        <v/>
      </c>
      <c r="AJ444" t="str">
        <f t="shared" si="383"/>
        <v/>
      </c>
      <c r="AK444" t="str">
        <f t="shared" si="384"/>
        <v>10031</v>
      </c>
      <c r="AL444" t="str">
        <f t="shared" si="385"/>
        <v/>
      </c>
      <c r="AM444" t="str">
        <f t="shared" si="386"/>
        <v/>
      </c>
      <c r="AN444" t="str">
        <f t="shared" si="387"/>
        <v/>
      </c>
      <c r="AO444" t="str">
        <f t="shared" si="388"/>
        <v/>
      </c>
      <c r="AP444" t="str">
        <f t="shared" si="389"/>
        <v/>
      </c>
      <c r="AQ444" t="str">
        <f t="shared" si="390"/>
        <v/>
      </c>
      <c r="AR444" t="str">
        <f t="shared" si="391"/>
        <v/>
      </c>
      <c r="AS444" t="str">
        <f t="shared" si="392"/>
        <v/>
      </c>
      <c r="AT444" t="str">
        <f t="shared" si="393"/>
        <v/>
      </c>
      <c r="AU444" t="str">
        <f t="shared" si="394"/>
        <v/>
      </c>
      <c r="AV444" t="str">
        <f t="shared" si="395"/>
        <v/>
      </c>
      <c r="AW444" t="str">
        <f t="shared" si="396"/>
        <v/>
      </c>
      <c r="AX444" t="str">
        <f t="shared" si="397"/>
        <v/>
      </c>
      <c r="AY444" t="str">
        <f t="shared" si="398"/>
        <v/>
      </c>
      <c r="AZ444" t="str">
        <f t="shared" si="399"/>
        <v/>
      </c>
      <c r="BA444" t="str">
        <f t="shared" si="400"/>
        <v/>
      </c>
      <c r="BB444" t="str">
        <f t="shared" si="401"/>
        <v/>
      </c>
      <c r="BC444" t="str">
        <f t="shared" si="402"/>
        <v/>
      </c>
      <c r="BD444" t="str">
        <f t="shared" si="403"/>
        <v/>
      </c>
      <c r="BE444" t="str">
        <f t="shared" si="404"/>
        <v>Matematika III. (605, gépterem, web)</v>
      </c>
      <c r="BF444" s="2">
        <v>1003</v>
      </c>
      <c r="BG444" s="2">
        <v>1</v>
      </c>
      <c r="BH444" s="18">
        <f>VLOOKUP(BF444,segéd!$F$9:$G$41,2,FALSE)</f>
        <v>46298</v>
      </c>
      <c r="BI444" s="2" t="str">
        <f>VLOOKUP(BG444,segéd!$F$1:$G$7,2,FALSE)</f>
        <v>8.00-9.30</v>
      </c>
      <c r="BJ444" t="s">
        <v>232</v>
      </c>
      <c r="BK444" s="20" t="s">
        <v>9</v>
      </c>
      <c r="BL444" t="s">
        <v>191</v>
      </c>
      <c r="BM444" s="2"/>
      <c r="BN444" s="2">
        <v>605</v>
      </c>
      <c r="BO444" s="2" t="s">
        <v>216</v>
      </c>
      <c r="BP444" s="33" t="s">
        <v>592</v>
      </c>
      <c r="BQ444" s="2">
        <f t="shared" si="405"/>
        <v>41</v>
      </c>
      <c r="BR444" s="2" t="str">
        <f>IF(BM444="","",IFERROR(VLOOKUP(BJ444,segéd!T:U,2,FALSE),"x"))</f>
        <v/>
      </c>
      <c r="BS444" s="2">
        <f>IF(BN444="","",IFERROR(VLOOKUP(BJ444,segéd!O:P,2,FALSE),"x"))</f>
        <v>41</v>
      </c>
      <c r="BU444" s="2"/>
      <c r="BV444" s="2"/>
      <c r="BX444" s="2"/>
      <c r="CW444" s="2">
        <v>37</v>
      </c>
    </row>
    <row r="445" spans="1:120" x14ac:dyDescent="0.3">
      <c r="A445" t="str">
        <f t="shared" si="348"/>
        <v>10031</v>
      </c>
      <c r="B445" t="str">
        <f t="shared" si="349"/>
        <v xml:space="preserve">Mérnöki etika - Szabó Veronika Anna (web) </v>
      </c>
      <c r="C445" t="str">
        <f t="shared" si="350"/>
        <v>21510031</v>
      </c>
      <c r="D445" t="str">
        <f t="shared" si="351"/>
        <v>Mérnöki etika - Szabó Veronika Anna (web) 55</v>
      </c>
      <c r="E445" t="str">
        <f t="shared" si="352"/>
        <v>Szabó Veronika Anna10031</v>
      </c>
      <c r="F445" t="str">
        <f t="shared" si="353"/>
        <v>Mérnöki etika (Tb. 215, web)</v>
      </c>
      <c r="G445" t="str">
        <f t="shared" si="354"/>
        <v/>
      </c>
      <c r="H445" t="str">
        <f t="shared" si="355"/>
        <v/>
      </c>
      <c r="I445" t="str">
        <f t="shared" si="356"/>
        <v/>
      </c>
      <c r="J445" t="str">
        <f t="shared" si="357"/>
        <v/>
      </c>
      <c r="K445" t="str">
        <f t="shared" si="358"/>
        <v/>
      </c>
      <c r="L445" t="str">
        <f t="shared" si="359"/>
        <v/>
      </c>
      <c r="M445" t="str">
        <f t="shared" si="360"/>
        <v/>
      </c>
      <c r="N445" t="str">
        <f t="shared" si="361"/>
        <v/>
      </c>
      <c r="O445" t="str">
        <f t="shared" si="362"/>
        <v/>
      </c>
      <c r="P445" t="str">
        <f t="shared" si="363"/>
        <v/>
      </c>
      <c r="Q445" t="str">
        <f t="shared" si="364"/>
        <v/>
      </c>
      <c r="R445" t="str">
        <f t="shared" si="365"/>
        <v/>
      </c>
      <c r="S445" t="str">
        <f t="shared" si="366"/>
        <v/>
      </c>
      <c r="T445" t="str">
        <f t="shared" si="367"/>
        <v/>
      </c>
      <c r="U445" t="str">
        <f t="shared" si="368"/>
        <v/>
      </c>
      <c r="V445" t="str">
        <f t="shared" si="369"/>
        <v/>
      </c>
      <c r="W445" t="str">
        <f t="shared" si="370"/>
        <v/>
      </c>
      <c r="X445" t="str">
        <f t="shared" si="371"/>
        <v/>
      </c>
      <c r="Y445" t="str">
        <f t="shared" si="372"/>
        <v/>
      </c>
      <c r="Z445" t="str">
        <f t="shared" si="373"/>
        <v/>
      </c>
      <c r="AA445" t="str">
        <f t="shared" si="374"/>
        <v>Mérnöki etika (, web)</v>
      </c>
      <c r="AB445" t="str">
        <f t="shared" si="375"/>
        <v/>
      </c>
      <c r="AC445" t="str">
        <f t="shared" si="376"/>
        <v/>
      </c>
      <c r="AD445" t="str">
        <f t="shared" si="377"/>
        <v/>
      </c>
      <c r="AE445" t="str">
        <f t="shared" si="378"/>
        <v/>
      </c>
      <c r="AF445" t="str">
        <f t="shared" si="379"/>
        <v/>
      </c>
      <c r="AG445" t="str">
        <f t="shared" si="380"/>
        <v/>
      </c>
      <c r="AH445" t="str">
        <f t="shared" si="381"/>
        <v/>
      </c>
      <c r="AI445" t="str">
        <f t="shared" si="382"/>
        <v/>
      </c>
      <c r="AJ445" t="str">
        <f t="shared" si="383"/>
        <v/>
      </c>
      <c r="AK445" t="str">
        <f t="shared" si="384"/>
        <v/>
      </c>
      <c r="AL445" t="str">
        <f t="shared" si="385"/>
        <v/>
      </c>
      <c r="AM445" t="str">
        <f t="shared" si="386"/>
        <v/>
      </c>
      <c r="AN445" t="str">
        <f t="shared" si="387"/>
        <v/>
      </c>
      <c r="AO445" t="str">
        <f t="shared" si="388"/>
        <v/>
      </c>
      <c r="AP445" t="str">
        <f t="shared" si="389"/>
        <v/>
      </c>
      <c r="AQ445" t="str">
        <f t="shared" si="390"/>
        <v/>
      </c>
      <c r="AR445" t="str">
        <f t="shared" si="391"/>
        <v/>
      </c>
      <c r="AS445" t="str">
        <f t="shared" si="392"/>
        <v/>
      </c>
      <c r="AT445" t="str">
        <f t="shared" si="393"/>
        <v/>
      </c>
      <c r="AU445" t="str">
        <f t="shared" si="394"/>
        <v/>
      </c>
      <c r="AV445" t="str">
        <f t="shared" si="395"/>
        <v/>
      </c>
      <c r="AW445" t="str">
        <f t="shared" si="396"/>
        <v/>
      </c>
      <c r="AX445" t="str">
        <f t="shared" si="397"/>
        <v/>
      </c>
      <c r="AY445" t="str">
        <f t="shared" si="398"/>
        <v/>
      </c>
      <c r="AZ445" t="str">
        <f t="shared" si="399"/>
        <v/>
      </c>
      <c r="BA445" t="str">
        <f t="shared" si="400"/>
        <v/>
      </c>
      <c r="BB445" t="str">
        <f t="shared" si="401"/>
        <v>10031</v>
      </c>
      <c r="BC445" t="str">
        <f t="shared" si="402"/>
        <v>10031</v>
      </c>
      <c r="BD445" t="str">
        <f t="shared" si="403"/>
        <v>10031</v>
      </c>
      <c r="BE445" t="str">
        <f t="shared" si="404"/>
        <v>Mérnöki etika (215, web)</v>
      </c>
      <c r="BF445" s="2">
        <v>1003</v>
      </c>
      <c r="BG445" s="2">
        <v>1</v>
      </c>
      <c r="BH445" s="18">
        <f>VLOOKUP(BF445,segéd!$F$9:$G$41,2,FALSE)</f>
        <v>46298</v>
      </c>
      <c r="BI445" s="2" t="str">
        <f>VLOOKUP(BG445,segéd!$F$1:$G$7,2,FALSE)</f>
        <v>8.00-9.30</v>
      </c>
      <c r="BJ445" t="s">
        <v>215</v>
      </c>
      <c r="BK445" s="20" t="s">
        <v>539</v>
      </c>
      <c r="BL445" t="s">
        <v>191</v>
      </c>
      <c r="BM445" s="2"/>
      <c r="BN445" s="2">
        <v>215</v>
      </c>
      <c r="BO445" s="2" t="s">
        <v>117</v>
      </c>
      <c r="BP445" s="33" t="s">
        <v>699</v>
      </c>
      <c r="BQ445" s="2">
        <f t="shared" si="405"/>
        <v>55</v>
      </c>
      <c r="BR445" s="2" t="str">
        <f>IF(BM445="","",IFERROR(VLOOKUP(BJ445,segéd!T:U,2,FALSE),"x"))</f>
        <v/>
      </c>
      <c r="BS445" s="2">
        <f>IF(BN445="","",IFERROR(VLOOKUP(BJ445,segéd!O:P,2,FALSE),"x"))</f>
        <v>55</v>
      </c>
      <c r="BT445" s="2"/>
      <c r="BU445" s="2"/>
      <c r="BV445" s="2"/>
      <c r="CQ445" s="2"/>
      <c r="CR445" s="2"/>
      <c r="DN445" s="2">
        <v>8</v>
      </c>
      <c r="DO445" s="2">
        <v>10</v>
      </c>
      <c r="DP445" s="2">
        <v>32</v>
      </c>
    </row>
    <row r="446" spans="1:120" x14ac:dyDescent="0.3">
      <c r="A446" t="str">
        <f t="shared" si="348"/>
        <v>10031</v>
      </c>
      <c r="B446" t="str">
        <f t="shared" si="349"/>
        <v xml:space="preserve">Meterológiai ismeretek d. ü. - Sándor Zsolt (web) </v>
      </c>
      <c r="C446" t="str">
        <f t="shared" si="350"/>
        <v>21210031</v>
      </c>
      <c r="D446" t="str">
        <f t="shared" si="351"/>
        <v>Meterológiai ismeretek d. ü. - Sándor Zsolt (web) 45</v>
      </c>
      <c r="E446" t="str">
        <f t="shared" si="352"/>
        <v>Sándor Zsolt10031</v>
      </c>
      <c r="F446" t="str">
        <f t="shared" si="353"/>
        <v>Meterológiai ismeretek d. ü. (Tb. 212, web)</v>
      </c>
      <c r="G446" t="str">
        <f t="shared" si="354"/>
        <v/>
      </c>
      <c r="H446" t="str">
        <f t="shared" si="355"/>
        <v/>
      </c>
      <c r="I446" t="str">
        <f t="shared" si="356"/>
        <v/>
      </c>
      <c r="J446" t="str">
        <f t="shared" si="357"/>
        <v/>
      </c>
      <c r="K446" t="str">
        <f t="shared" si="358"/>
        <v/>
      </c>
      <c r="L446" t="str">
        <f t="shared" si="359"/>
        <v/>
      </c>
      <c r="M446" t="str">
        <f t="shared" si="360"/>
        <v/>
      </c>
      <c r="N446" t="str">
        <f t="shared" si="361"/>
        <v/>
      </c>
      <c r="O446" t="str">
        <f t="shared" si="362"/>
        <v/>
      </c>
      <c r="P446" t="str">
        <f t="shared" si="363"/>
        <v/>
      </c>
      <c r="Q446" t="str">
        <f t="shared" si="364"/>
        <v/>
      </c>
      <c r="R446" t="str">
        <f t="shared" si="365"/>
        <v/>
      </c>
      <c r="S446" t="str">
        <f t="shared" si="366"/>
        <v/>
      </c>
      <c r="T446" t="str">
        <f t="shared" si="367"/>
        <v/>
      </c>
      <c r="U446" t="str">
        <f t="shared" si="368"/>
        <v/>
      </c>
      <c r="V446" t="str">
        <f t="shared" si="369"/>
        <v/>
      </c>
      <c r="W446" t="str">
        <f t="shared" si="370"/>
        <v/>
      </c>
      <c r="X446" t="str">
        <f t="shared" si="371"/>
        <v/>
      </c>
      <c r="Y446" t="str">
        <f t="shared" si="372"/>
        <v/>
      </c>
      <c r="Z446" t="str">
        <f t="shared" si="373"/>
        <v/>
      </c>
      <c r="AA446" t="str">
        <f t="shared" si="374"/>
        <v>Meterológiai ismeretek d. ü. (, web)</v>
      </c>
      <c r="AB446" t="str">
        <f t="shared" si="375"/>
        <v/>
      </c>
      <c r="AC446" t="str">
        <f t="shared" si="376"/>
        <v/>
      </c>
      <c r="AD446" t="str">
        <f t="shared" si="377"/>
        <v/>
      </c>
      <c r="AE446" t="str">
        <f t="shared" si="378"/>
        <v/>
      </c>
      <c r="AF446" t="str">
        <f t="shared" si="379"/>
        <v/>
      </c>
      <c r="AG446" t="str">
        <f t="shared" si="380"/>
        <v/>
      </c>
      <c r="AH446" t="str">
        <f t="shared" si="381"/>
        <v/>
      </c>
      <c r="AI446" t="str">
        <f t="shared" si="382"/>
        <v/>
      </c>
      <c r="AJ446" t="str">
        <f t="shared" si="383"/>
        <v/>
      </c>
      <c r="AK446" t="str">
        <f t="shared" si="384"/>
        <v/>
      </c>
      <c r="AL446" t="str">
        <f t="shared" si="385"/>
        <v/>
      </c>
      <c r="AM446" t="str">
        <f t="shared" si="386"/>
        <v/>
      </c>
      <c r="AN446" t="str">
        <f t="shared" si="387"/>
        <v/>
      </c>
      <c r="AO446" t="str">
        <f t="shared" si="388"/>
        <v/>
      </c>
      <c r="AP446" t="str">
        <f t="shared" si="389"/>
        <v/>
      </c>
      <c r="AQ446" t="str">
        <f t="shared" si="390"/>
        <v/>
      </c>
      <c r="AR446" t="str">
        <f t="shared" si="391"/>
        <v/>
      </c>
      <c r="AS446" t="str">
        <f t="shared" si="392"/>
        <v/>
      </c>
      <c r="AT446" t="str">
        <f t="shared" si="393"/>
        <v/>
      </c>
      <c r="AU446" t="str">
        <f t="shared" si="394"/>
        <v/>
      </c>
      <c r="AV446" t="str">
        <f t="shared" si="395"/>
        <v/>
      </c>
      <c r="AW446" t="str">
        <f t="shared" si="396"/>
        <v/>
      </c>
      <c r="AX446" t="str">
        <f t="shared" si="397"/>
        <v>10031</v>
      </c>
      <c r="AY446" t="str">
        <f t="shared" si="398"/>
        <v/>
      </c>
      <c r="AZ446" t="str">
        <f t="shared" si="399"/>
        <v/>
      </c>
      <c r="BA446" t="str">
        <f t="shared" si="400"/>
        <v/>
      </c>
      <c r="BB446" t="str">
        <f t="shared" si="401"/>
        <v/>
      </c>
      <c r="BC446" t="str">
        <f t="shared" si="402"/>
        <v/>
      </c>
      <c r="BD446" t="str">
        <f t="shared" si="403"/>
        <v/>
      </c>
      <c r="BE446" t="str">
        <f t="shared" si="404"/>
        <v>Meterológiai ismeretek d. ü. (212, web)</v>
      </c>
      <c r="BF446" s="2">
        <v>1003</v>
      </c>
      <c r="BG446" s="2">
        <v>1</v>
      </c>
      <c r="BH446" s="18">
        <f>VLOOKUP(BF446,segéd!$F$9:$G$41,2,FALSE)</f>
        <v>46298</v>
      </c>
      <c r="BI446" s="2" t="str">
        <f>VLOOKUP(BG446,segéd!$F$1:$G$7,2,FALSE)</f>
        <v>8.00-9.30</v>
      </c>
      <c r="BJ446" t="s">
        <v>407</v>
      </c>
      <c r="BK446" s="20" t="s">
        <v>420</v>
      </c>
      <c r="BL446" t="s">
        <v>191</v>
      </c>
      <c r="BM446" s="2"/>
      <c r="BN446" s="2">
        <v>212</v>
      </c>
      <c r="BO446" s="2" t="s">
        <v>117</v>
      </c>
      <c r="BP446" s="33" t="s">
        <v>700</v>
      </c>
      <c r="BQ446" s="2">
        <f t="shared" si="405"/>
        <v>45</v>
      </c>
      <c r="BR446" s="2" t="str">
        <f>IF(BM446="","",IFERROR(VLOOKUP(BJ446,segéd!T:U,2,FALSE),"x"))</f>
        <v/>
      </c>
      <c r="BS446" s="2">
        <f>IF(BN446="","",IFERROR(VLOOKUP(BJ446,segéd!O:P,2,FALSE),"x"))</f>
        <v>45</v>
      </c>
      <c r="BU446" s="2"/>
      <c r="BV446" s="2"/>
      <c r="DJ446" s="2">
        <v>44</v>
      </c>
    </row>
    <row r="447" spans="1:120" x14ac:dyDescent="0.3">
      <c r="A447" t="str">
        <f t="shared" si="348"/>
        <v>20710031</v>
      </c>
      <c r="B447" t="str">
        <f t="shared" si="349"/>
        <v>Modern ipari IT megoldások - Sas Zoltán (gépterem, web) 14</v>
      </c>
      <c r="C447" t="str">
        <f t="shared" si="350"/>
        <v>10031</v>
      </c>
      <c r="D447" t="str">
        <f t="shared" si="351"/>
        <v xml:space="preserve">Modern ipari IT megoldások - Sas Zoltán (gépterem, web) </v>
      </c>
      <c r="E447" t="str">
        <f t="shared" si="352"/>
        <v>Sas Zoltán10031</v>
      </c>
      <c r="F447" t="str">
        <f t="shared" si="353"/>
        <v>Modern ipari IT megoldások (Bp. 207, gépterem, web)</v>
      </c>
      <c r="G447" t="str">
        <f t="shared" si="354"/>
        <v/>
      </c>
      <c r="H447" t="str">
        <f t="shared" si="355"/>
        <v/>
      </c>
      <c r="I447" t="str">
        <f t="shared" si="356"/>
        <v/>
      </c>
      <c r="J447" t="str">
        <f t="shared" si="357"/>
        <v/>
      </c>
      <c r="K447" t="str">
        <f t="shared" si="358"/>
        <v/>
      </c>
      <c r="L447" t="str">
        <f t="shared" si="359"/>
        <v>10031</v>
      </c>
      <c r="M447" t="str">
        <f t="shared" si="360"/>
        <v/>
      </c>
      <c r="N447" t="str">
        <f t="shared" si="361"/>
        <v/>
      </c>
      <c r="O447" t="str">
        <f t="shared" si="362"/>
        <v/>
      </c>
      <c r="P447" t="str">
        <f t="shared" si="363"/>
        <v/>
      </c>
      <c r="Q447" t="str">
        <f t="shared" si="364"/>
        <v/>
      </c>
      <c r="R447" t="str">
        <f t="shared" si="365"/>
        <v/>
      </c>
      <c r="S447" t="str">
        <f t="shared" si="366"/>
        <v/>
      </c>
      <c r="T447" t="str">
        <f t="shared" si="367"/>
        <v/>
      </c>
      <c r="U447" t="str">
        <f t="shared" si="368"/>
        <v/>
      </c>
      <c r="V447" t="str">
        <f t="shared" si="369"/>
        <v/>
      </c>
      <c r="W447" t="str">
        <f t="shared" si="370"/>
        <v/>
      </c>
      <c r="X447" t="str">
        <f t="shared" si="371"/>
        <v/>
      </c>
      <c r="Y447" t="str">
        <f t="shared" si="372"/>
        <v/>
      </c>
      <c r="Z447" t="str">
        <f t="shared" si="373"/>
        <v/>
      </c>
      <c r="AA447" t="str">
        <f t="shared" si="374"/>
        <v>Modern ipari IT megoldások (207, gépterem, web)</v>
      </c>
      <c r="AB447" t="str">
        <f t="shared" si="375"/>
        <v/>
      </c>
      <c r="AC447" t="str">
        <f t="shared" si="376"/>
        <v/>
      </c>
      <c r="AD447" t="str">
        <f t="shared" si="377"/>
        <v/>
      </c>
      <c r="AE447" t="str">
        <f t="shared" si="378"/>
        <v/>
      </c>
      <c r="AF447" t="str">
        <f t="shared" si="379"/>
        <v/>
      </c>
      <c r="AG447" t="str">
        <f t="shared" si="380"/>
        <v/>
      </c>
      <c r="AH447" t="str">
        <f t="shared" si="381"/>
        <v/>
      </c>
      <c r="AI447" t="str">
        <f t="shared" si="382"/>
        <v/>
      </c>
      <c r="AJ447" t="str">
        <f t="shared" si="383"/>
        <v/>
      </c>
      <c r="AK447" t="str">
        <f t="shared" si="384"/>
        <v/>
      </c>
      <c r="AL447" t="str">
        <f t="shared" si="385"/>
        <v/>
      </c>
      <c r="AM447" t="str">
        <f t="shared" si="386"/>
        <v/>
      </c>
      <c r="AN447" t="str">
        <f t="shared" si="387"/>
        <v/>
      </c>
      <c r="AO447" t="str">
        <f t="shared" si="388"/>
        <v/>
      </c>
      <c r="AP447" t="str">
        <f t="shared" si="389"/>
        <v/>
      </c>
      <c r="AQ447" t="str">
        <f t="shared" si="390"/>
        <v/>
      </c>
      <c r="AR447" t="str">
        <f t="shared" si="391"/>
        <v/>
      </c>
      <c r="AS447" t="str">
        <f t="shared" si="392"/>
        <v/>
      </c>
      <c r="AT447" t="str">
        <f t="shared" si="393"/>
        <v/>
      </c>
      <c r="AU447" t="str">
        <f t="shared" si="394"/>
        <v/>
      </c>
      <c r="AV447" t="str">
        <f t="shared" si="395"/>
        <v/>
      </c>
      <c r="AW447" t="str">
        <f t="shared" si="396"/>
        <v/>
      </c>
      <c r="AX447" t="str">
        <f t="shared" si="397"/>
        <v/>
      </c>
      <c r="AY447" t="str">
        <f t="shared" si="398"/>
        <v/>
      </c>
      <c r="AZ447" t="str">
        <f t="shared" si="399"/>
        <v/>
      </c>
      <c r="BA447" t="str">
        <f t="shared" si="400"/>
        <v/>
      </c>
      <c r="BB447" t="str">
        <f t="shared" si="401"/>
        <v/>
      </c>
      <c r="BC447" t="str">
        <f t="shared" si="402"/>
        <v/>
      </c>
      <c r="BD447" t="str">
        <f t="shared" si="403"/>
        <v/>
      </c>
      <c r="BE447" t="str">
        <f t="shared" si="404"/>
        <v>Modern ipari IT megoldások (, gépterem, web)</v>
      </c>
      <c r="BF447" s="2">
        <v>1003</v>
      </c>
      <c r="BG447" s="2">
        <v>1</v>
      </c>
      <c r="BH447" s="18">
        <f>VLOOKUP(BF447,segéd!$F$9:$G$41,2,FALSE)</f>
        <v>46298</v>
      </c>
      <c r="BI447" s="2" t="str">
        <f>VLOOKUP(BG447,segéd!$F$1:$G$7,2,FALSE)</f>
        <v>8.00-9.30</v>
      </c>
      <c r="BJ447" t="s">
        <v>394</v>
      </c>
      <c r="BK447" s="20" t="s">
        <v>538</v>
      </c>
      <c r="BL447" t="s">
        <v>206</v>
      </c>
      <c r="BM447" s="2">
        <v>207</v>
      </c>
      <c r="BO447" s="2" t="s">
        <v>216</v>
      </c>
      <c r="BP447" s="33" t="s">
        <v>701</v>
      </c>
      <c r="BQ447" s="2">
        <f t="shared" si="405"/>
        <v>14</v>
      </c>
      <c r="BR447" s="2">
        <f>IF(BM447="","",IFERROR(VLOOKUP(BJ447,segéd!T:U,2,FALSE),"x"))</f>
        <v>14</v>
      </c>
      <c r="BS447" s="2" t="str">
        <f>IF(BN447="","",IFERROR(VLOOKUP(BJ447,segéd!O:P,2,FALSE),"x"))</f>
        <v/>
      </c>
      <c r="BT447" s="2"/>
      <c r="BU447" s="2"/>
      <c r="BV447" s="2"/>
      <c r="BX447" s="2"/>
      <c r="BY447" s="2">
        <v>13</v>
      </c>
      <c r="CQ447" s="2"/>
      <c r="CR447" s="2"/>
    </row>
    <row r="448" spans="1:120" x14ac:dyDescent="0.3">
      <c r="A448" t="str">
        <f t="shared" si="348"/>
        <v>20910031</v>
      </c>
      <c r="B448" t="str">
        <f t="shared" si="349"/>
        <v>Projektmenedzsment - Krupánszki Kornél (Bp.-ről web) 38</v>
      </c>
      <c r="C448" t="str">
        <f t="shared" si="350"/>
        <v>60110031</v>
      </c>
      <c r="D448" t="str">
        <f t="shared" si="351"/>
        <v>Projektmenedzsment - Krupánszki Kornél (Bp.-ről web) 119</v>
      </c>
      <c r="E448" t="str">
        <f t="shared" si="352"/>
        <v>Krupánszki Kornél10031</v>
      </c>
      <c r="F448" t="str">
        <f t="shared" si="353"/>
        <v>Projektmenedzsment (Bp. 209, Bp.-ről web)</v>
      </c>
      <c r="G448" t="str">
        <f t="shared" si="354"/>
        <v/>
      </c>
      <c r="H448" t="str">
        <f t="shared" si="355"/>
        <v/>
      </c>
      <c r="I448" t="str">
        <f t="shared" si="356"/>
        <v/>
      </c>
      <c r="J448" t="str">
        <f t="shared" si="357"/>
        <v/>
      </c>
      <c r="K448" t="str">
        <f t="shared" si="358"/>
        <v/>
      </c>
      <c r="L448" t="str">
        <f t="shared" si="359"/>
        <v/>
      </c>
      <c r="M448" t="str">
        <f t="shared" si="360"/>
        <v/>
      </c>
      <c r="N448" t="str">
        <f t="shared" si="361"/>
        <v/>
      </c>
      <c r="O448" t="str">
        <f t="shared" si="362"/>
        <v/>
      </c>
      <c r="P448" t="str">
        <f t="shared" si="363"/>
        <v/>
      </c>
      <c r="Q448" t="str">
        <f t="shared" si="364"/>
        <v/>
      </c>
      <c r="R448" t="str">
        <f t="shared" si="365"/>
        <v/>
      </c>
      <c r="S448" t="str">
        <f t="shared" si="366"/>
        <v/>
      </c>
      <c r="T448" t="str">
        <f t="shared" si="367"/>
        <v>10031</v>
      </c>
      <c r="U448" t="str">
        <f t="shared" si="368"/>
        <v>10031</v>
      </c>
      <c r="V448" t="str">
        <f t="shared" si="369"/>
        <v>10031</v>
      </c>
      <c r="W448" t="str">
        <f t="shared" si="370"/>
        <v>10031</v>
      </c>
      <c r="X448" t="str">
        <f t="shared" si="371"/>
        <v>10031</v>
      </c>
      <c r="Y448" t="str">
        <f t="shared" si="372"/>
        <v>10031</v>
      </c>
      <c r="Z448" t="str">
        <f t="shared" si="373"/>
        <v/>
      </c>
      <c r="AA448" t="str">
        <f t="shared" si="374"/>
        <v>Projektmenedzsment (209, Bp.-ről web)</v>
      </c>
      <c r="AB448" t="str">
        <f t="shared" si="375"/>
        <v/>
      </c>
      <c r="AC448" t="str">
        <f t="shared" si="376"/>
        <v/>
      </c>
      <c r="AD448" t="str">
        <f t="shared" si="377"/>
        <v/>
      </c>
      <c r="AE448" t="str">
        <f t="shared" si="378"/>
        <v/>
      </c>
      <c r="AF448" t="str">
        <f t="shared" si="379"/>
        <v/>
      </c>
      <c r="AG448" t="str">
        <f t="shared" si="380"/>
        <v/>
      </c>
      <c r="AH448" t="str">
        <f t="shared" si="381"/>
        <v/>
      </c>
      <c r="AI448" t="str">
        <f t="shared" si="382"/>
        <v/>
      </c>
      <c r="AJ448" t="str">
        <f t="shared" si="383"/>
        <v/>
      </c>
      <c r="AK448" t="str">
        <f t="shared" si="384"/>
        <v/>
      </c>
      <c r="AL448" t="str">
        <f t="shared" si="385"/>
        <v/>
      </c>
      <c r="AM448" t="str">
        <f t="shared" si="386"/>
        <v/>
      </c>
      <c r="AN448" t="str">
        <f t="shared" si="387"/>
        <v>10031</v>
      </c>
      <c r="AO448" t="str">
        <f t="shared" si="388"/>
        <v>10031</v>
      </c>
      <c r="AP448" t="str">
        <f t="shared" si="389"/>
        <v>10031</v>
      </c>
      <c r="AQ448" t="str">
        <f t="shared" si="390"/>
        <v>10031</v>
      </c>
      <c r="AR448" t="str">
        <f t="shared" si="391"/>
        <v>10031</v>
      </c>
      <c r="AS448" t="str">
        <f t="shared" si="392"/>
        <v>10031</v>
      </c>
      <c r="AT448" t="str">
        <f t="shared" si="393"/>
        <v>10031</v>
      </c>
      <c r="AU448" t="str">
        <f t="shared" si="394"/>
        <v/>
      </c>
      <c r="AV448" t="str">
        <f t="shared" si="395"/>
        <v>10031</v>
      </c>
      <c r="AW448" t="str">
        <f t="shared" si="396"/>
        <v/>
      </c>
      <c r="AX448" t="str">
        <f t="shared" si="397"/>
        <v/>
      </c>
      <c r="AY448" t="str">
        <f t="shared" si="398"/>
        <v/>
      </c>
      <c r="AZ448" t="str">
        <f t="shared" si="399"/>
        <v/>
      </c>
      <c r="BA448" t="str">
        <f t="shared" si="400"/>
        <v/>
      </c>
      <c r="BB448" t="str">
        <f t="shared" si="401"/>
        <v/>
      </c>
      <c r="BC448" t="str">
        <f t="shared" si="402"/>
        <v/>
      </c>
      <c r="BD448" t="str">
        <f t="shared" si="403"/>
        <v/>
      </c>
      <c r="BE448" t="str">
        <f t="shared" si="404"/>
        <v>Projektmenedzsment (601, Bp.-ről web)</v>
      </c>
      <c r="BF448" s="2">
        <v>1003</v>
      </c>
      <c r="BG448" s="2">
        <v>1</v>
      </c>
      <c r="BH448" s="18">
        <f>VLOOKUP(BF448,segéd!$F$9:$G$41,2,FALSE)</f>
        <v>46298</v>
      </c>
      <c r="BI448" s="2" t="str">
        <f>VLOOKUP(BG448,segéd!$F$1:$G$7,2,FALSE)</f>
        <v>8.00-9.30</v>
      </c>
      <c r="BJ448" t="s">
        <v>147</v>
      </c>
      <c r="BK448" s="20" t="s">
        <v>415</v>
      </c>
      <c r="BL448" t="s">
        <v>192</v>
      </c>
      <c r="BM448" s="2">
        <v>209</v>
      </c>
      <c r="BN448" s="2">
        <v>601</v>
      </c>
      <c r="BO448" s="2" t="s">
        <v>118</v>
      </c>
      <c r="BP448" s="33" t="s">
        <v>702</v>
      </c>
      <c r="BQ448" s="2">
        <f t="shared" si="405"/>
        <v>157</v>
      </c>
      <c r="BR448" s="2">
        <f>IF(BM448="","",IFERROR(VLOOKUP(BJ448,segéd!T:U,2,FALSE),"x"))</f>
        <v>38</v>
      </c>
      <c r="BS448" s="2">
        <f>IF(BN448="","",IFERROR(VLOOKUP(BJ448,segéd!O:P,2,FALSE),"x"))</f>
        <v>119</v>
      </c>
      <c r="BT448" s="2"/>
      <c r="BU448" s="2"/>
      <c r="BV448" s="2"/>
      <c r="BX448" s="2"/>
      <c r="CG448" s="2">
        <v>6</v>
      </c>
      <c r="CH448" s="2">
        <v>6</v>
      </c>
      <c r="CI448" s="2">
        <v>7</v>
      </c>
      <c r="CJ448" s="2">
        <v>3</v>
      </c>
      <c r="CK448" s="2">
        <v>7</v>
      </c>
      <c r="CL448" s="2">
        <v>3</v>
      </c>
      <c r="CQ448" s="2"/>
      <c r="CR448" s="2"/>
      <c r="CZ448" s="2">
        <v>3</v>
      </c>
      <c r="DA448" s="2">
        <v>7</v>
      </c>
      <c r="DB448" s="2">
        <v>8</v>
      </c>
      <c r="DC448" s="2">
        <v>2</v>
      </c>
      <c r="DD448" s="2">
        <v>2</v>
      </c>
      <c r="DE448" s="2">
        <v>3</v>
      </c>
      <c r="DF448" s="2">
        <v>27</v>
      </c>
      <c r="DH448" s="2">
        <v>13</v>
      </c>
    </row>
    <row r="449" spans="1:116" x14ac:dyDescent="0.3">
      <c r="A449" t="str">
        <f t="shared" si="348"/>
        <v>10031</v>
      </c>
      <c r="B449" t="str">
        <f t="shared" si="349"/>
        <v xml:space="preserve">Tanulás, kreativitás és MI - Tarcsiné Fábián Kata (web) </v>
      </c>
      <c r="C449" t="str">
        <f t="shared" si="350"/>
        <v>50110031</v>
      </c>
      <c r="D449" t="str">
        <f t="shared" si="351"/>
        <v>Tanulás, kreativitás és MI - Tarcsiné Fábián Kata (web) 216</v>
      </c>
      <c r="E449" t="str">
        <f t="shared" si="352"/>
        <v>Tarcsiné Fábián Kata10031</v>
      </c>
      <c r="F449" t="str">
        <f t="shared" si="353"/>
        <v>Tanulás, kreativitás és MI (Tb. 501, web)</v>
      </c>
      <c r="G449" t="str">
        <f t="shared" si="354"/>
        <v/>
      </c>
      <c r="H449" t="str">
        <f t="shared" si="355"/>
        <v/>
      </c>
      <c r="I449" t="str">
        <f t="shared" si="356"/>
        <v/>
      </c>
      <c r="J449" t="str">
        <f t="shared" si="357"/>
        <v/>
      </c>
      <c r="K449" t="str">
        <f t="shared" si="358"/>
        <v/>
      </c>
      <c r="L449" t="str">
        <f t="shared" si="359"/>
        <v/>
      </c>
      <c r="M449" t="str">
        <f t="shared" si="360"/>
        <v/>
      </c>
      <c r="N449" t="str">
        <f t="shared" si="361"/>
        <v/>
      </c>
      <c r="O449" t="str">
        <f t="shared" si="362"/>
        <v/>
      </c>
      <c r="P449" t="str">
        <f t="shared" si="363"/>
        <v/>
      </c>
      <c r="Q449" t="str">
        <f t="shared" si="364"/>
        <v/>
      </c>
      <c r="R449" t="str">
        <f t="shared" si="365"/>
        <v/>
      </c>
      <c r="S449" t="str">
        <f t="shared" si="366"/>
        <v/>
      </c>
      <c r="T449" t="str">
        <f t="shared" si="367"/>
        <v/>
      </c>
      <c r="U449" t="str">
        <f t="shared" si="368"/>
        <v/>
      </c>
      <c r="V449" t="str">
        <f t="shared" si="369"/>
        <v/>
      </c>
      <c r="W449" t="str">
        <f t="shared" si="370"/>
        <v/>
      </c>
      <c r="X449" t="str">
        <f t="shared" si="371"/>
        <v/>
      </c>
      <c r="Y449" t="str">
        <f t="shared" si="372"/>
        <v/>
      </c>
      <c r="Z449" t="str">
        <f t="shared" si="373"/>
        <v/>
      </c>
      <c r="AA449" t="str">
        <f t="shared" si="374"/>
        <v>Tanulás, kreativitás és MI (, web)</v>
      </c>
      <c r="AB449" t="str">
        <f t="shared" si="375"/>
        <v>10031</v>
      </c>
      <c r="AC449" t="str">
        <f t="shared" si="376"/>
        <v>10031</v>
      </c>
      <c r="AD449" t="str">
        <f t="shared" si="377"/>
        <v>10031</v>
      </c>
      <c r="AE449" t="str">
        <f t="shared" si="378"/>
        <v>10031</v>
      </c>
      <c r="AF449" t="str">
        <f t="shared" si="379"/>
        <v>10031</v>
      </c>
      <c r="AG449" t="str">
        <f t="shared" si="380"/>
        <v>10031</v>
      </c>
      <c r="AH449" t="str">
        <f t="shared" si="381"/>
        <v/>
      </c>
      <c r="AI449" t="str">
        <f t="shared" si="382"/>
        <v/>
      </c>
      <c r="AJ449" t="str">
        <f t="shared" si="383"/>
        <v/>
      </c>
      <c r="AK449" t="str">
        <f t="shared" si="384"/>
        <v/>
      </c>
      <c r="AL449" t="str">
        <f t="shared" si="385"/>
        <v/>
      </c>
      <c r="AM449" t="str">
        <f t="shared" si="386"/>
        <v/>
      </c>
      <c r="AN449" t="str">
        <f t="shared" si="387"/>
        <v/>
      </c>
      <c r="AO449" t="str">
        <f t="shared" si="388"/>
        <v/>
      </c>
      <c r="AP449" t="str">
        <f t="shared" si="389"/>
        <v/>
      </c>
      <c r="AQ449" t="str">
        <f t="shared" si="390"/>
        <v/>
      </c>
      <c r="AR449" t="str">
        <f t="shared" si="391"/>
        <v/>
      </c>
      <c r="AS449" t="str">
        <f t="shared" si="392"/>
        <v/>
      </c>
      <c r="AT449" t="str">
        <f t="shared" si="393"/>
        <v/>
      </c>
      <c r="AU449" t="str">
        <f t="shared" si="394"/>
        <v/>
      </c>
      <c r="AV449" t="str">
        <f t="shared" si="395"/>
        <v/>
      </c>
      <c r="AW449" t="str">
        <f t="shared" si="396"/>
        <v/>
      </c>
      <c r="AX449" t="str">
        <f t="shared" si="397"/>
        <v/>
      </c>
      <c r="AY449" t="str">
        <f t="shared" si="398"/>
        <v/>
      </c>
      <c r="AZ449" t="str">
        <f t="shared" si="399"/>
        <v/>
      </c>
      <c r="BA449" t="str">
        <f t="shared" si="400"/>
        <v/>
      </c>
      <c r="BB449" t="str">
        <f t="shared" si="401"/>
        <v/>
      </c>
      <c r="BC449" t="str">
        <f t="shared" si="402"/>
        <v/>
      </c>
      <c r="BD449" t="str">
        <f t="shared" si="403"/>
        <v/>
      </c>
      <c r="BE449" t="str">
        <f t="shared" si="404"/>
        <v>Tanulás, kreativitás és MI (501, web)</v>
      </c>
      <c r="BF449" s="2">
        <v>1003</v>
      </c>
      <c r="BG449" s="2">
        <v>1</v>
      </c>
      <c r="BH449" s="18">
        <f>VLOOKUP(BF449,segéd!$F$9:$G$41,2,FALSE)</f>
        <v>46298</v>
      </c>
      <c r="BI449" s="2" t="str">
        <f>VLOOKUP(BG449,segéd!$F$1:$G$7,2,FALSE)</f>
        <v>8.00-9.30</v>
      </c>
      <c r="BJ449" t="s">
        <v>374</v>
      </c>
      <c r="BK449" s="20" t="s">
        <v>531</v>
      </c>
      <c r="BL449" t="s">
        <v>372</v>
      </c>
      <c r="BM449" s="2"/>
      <c r="BN449" s="2">
        <v>501</v>
      </c>
      <c r="BO449" s="2" t="s">
        <v>117</v>
      </c>
      <c r="BP449" s="33" t="s">
        <v>703</v>
      </c>
      <c r="BQ449" s="2">
        <f t="shared" si="405"/>
        <v>216</v>
      </c>
      <c r="BR449" s="2" t="str">
        <f>IF(BM449="","",IFERROR(VLOOKUP(BJ449,segéd!T:U,2,FALSE),"x"))</f>
        <v/>
      </c>
      <c r="BS449" s="2">
        <f>IF(BN449="","",IFERROR(VLOOKUP(BJ449,segéd!O:P,2,FALSE),"x"))</f>
        <v>216</v>
      </c>
      <c r="BT449" s="2"/>
      <c r="BU449" s="2"/>
      <c r="BV449" s="2"/>
      <c r="BX449" s="2"/>
      <c r="CN449" s="2">
        <v>53</v>
      </c>
      <c r="CO449" s="2">
        <v>6</v>
      </c>
      <c r="CP449" s="2">
        <v>8</v>
      </c>
      <c r="CQ449" s="2">
        <v>74</v>
      </c>
      <c r="CR449" s="2">
        <v>48</v>
      </c>
      <c r="CS449" s="2">
        <v>8</v>
      </c>
    </row>
    <row r="450" spans="1:116" x14ac:dyDescent="0.3">
      <c r="A450" t="str">
        <f t="shared" si="348"/>
        <v>20610031</v>
      </c>
      <c r="B450" t="str">
        <f t="shared" si="349"/>
        <v>Termék-, kínálatpolitika - Duga Zsófia (8.45-től, web) 6</v>
      </c>
      <c r="C450" t="str">
        <f t="shared" si="350"/>
        <v>10031</v>
      </c>
      <c r="D450" t="str">
        <f t="shared" si="351"/>
        <v xml:space="preserve">Termék-, kínálatpolitika - Duga Zsófia (8.45-től, web) </v>
      </c>
      <c r="E450" t="str">
        <f t="shared" si="352"/>
        <v>Duga Zsófia10031</v>
      </c>
      <c r="F450" t="str">
        <f t="shared" si="353"/>
        <v>Termék-, kínálatpolitika (Bp. 206, 8.45-től, web)</v>
      </c>
      <c r="G450" t="str">
        <f t="shared" si="354"/>
        <v/>
      </c>
      <c r="H450" t="str">
        <f t="shared" si="355"/>
        <v/>
      </c>
      <c r="I450" t="str">
        <f t="shared" si="356"/>
        <v/>
      </c>
      <c r="J450" t="str">
        <f t="shared" si="357"/>
        <v/>
      </c>
      <c r="K450" t="str">
        <f t="shared" si="358"/>
        <v/>
      </c>
      <c r="L450" t="str">
        <f t="shared" si="359"/>
        <v/>
      </c>
      <c r="M450" t="str">
        <f t="shared" si="360"/>
        <v/>
      </c>
      <c r="N450" t="str">
        <f t="shared" si="361"/>
        <v/>
      </c>
      <c r="O450" t="str">
        <f t="shared" si="362"/>
        <v/>
      </c>
      <c r="P450" t="str">
        <f t="shared" si="363"/>
        <v/>
      </c>
      <c r="Q450" t="str">
        <f t="shared" si="364"/>
        <v>10031</v>
      </c>
      <c r="R450" t="str">
        <f t="shared" si="365"/>
        <v/>
      </c>
      <c r="S450" t="str">
        <f t="shared" si="366"/>
        <v/>
      </c>
      <c r="T450" t="str">
        <f t="shared" si="367"/>
        <v/>
      </c>
      <c r="U450" t="str">
        <f t="shared" si="368"/>
        <v/>
      </c>
      <c r="V450" t="str">
        <f t="shared" si="369"/>
        <v/>
      </c>
      <c r="W450" t="str">
        <f t="shared" si="370"/>
        <v/>
      </c>
      <c r="X450" t="str">
        <f t="shared" si="371"/>
        <v/>
      </c>
      <c r="Y450" t="str">
        <f t="shared" si="372"/>
        <v/>
      </c>
      <c r="Z450" t="str">
        <f t="shared" si="373"/>
        <v/>
      </c>
      <c r="AA450" t="str">
        <f t="shared" si="374"/>
        <v>Termék-, kínálatpolitika (206, 8.45-től, web)</v>
      </c>
      <c r="AB450" t="str">
        <f t="shared" si="375"/>
        <v/>
      </c>
      <c r="AC450" t="str">
        <f t="shared" si="376"/>
        <v/>
      </c>
      <c r="AD450" t="str">
        <f t="shared" si="377"/>
        <v/>
      </c>
      <c r="AE450" t="str">
        <f t="shared" si="378"/>
        <v/>
      </c>
      <c r="AF450" t="str">
        <f t="shared" si="379"/>
        <v/>
      </c>
      <c r="AG450" t="str">
        <f t="shared" si="380"/>
        <v/>
      </c>
      <c r="AH450" t="str">
        <f t="shared" si="381"/>
        <v/>
      </c>
      <c r="AI450" t="str">
        <f t="shared" si="382"/>
        <v/>
      </c>
      <c r="AJ450" t="str">
        <f t="shared" si="383"/>
        <v/>
      </c>
      <c r="AK450" t="str">
        <f t="shared" si="384"/>
        <v/>
      </c>
      <c r="AL450" t="str">
        <f t="shared" si="385"/>
        <v/>
      </c>
      <c r="AM450" t="str">
        <f t="shared" si="386"/>
        <v/>
      </c>
      <c r="AN450" t="str">
        <f t="shared" si="387"/>
        <v/>
      </c>
      <c r="AO450" t="str">
        <f t="shared" si="388"/>
        <v/>
      </c>
      <c r="AP450" t="str">
        <f t="shared" si="389"/>
        <v/>
      </c>
      <c r="AQ450" t="str">
        <f t="shared" si="390"/>
        <v/>
      </c>
      <c r="AR450" t="str">
        <f t="shared" si="391"/>
        <v/>
      </c>
      <c r="AS450" t="str">
        <f t="shared" si="392"/>
        <v/>
      </c>
      <c r="AT450" t="str">
        <f t="shared" si="393"/>
        <v/>
      </c>
      <c r="AU450" t="str">
        <f t="shared" si="394"/>
        <v/>
      </c>
      <c r="AV450" t="str">
        <f t="shared" si="395"/>
        <v/>
      </c>
      <c r="AW450" t="str">
        <f t="shared" si="396"/>
        <v/>
      </c>
      <c r="AX450" t="str">
        <f t="shared" si="397"/>
        <v/>
      </c>
      <c r="AY450" t="str">
        <f t="shared" si="398"/>
        <v/>
      </c>
      <c r="AZ450" t="str">
        <f t="shared" si="399"/>
        <v/>
      </c>
      <c r="BA450" t="str">
        <f t="shared" si="400"/>
        <v/>
      </c>
      <c r="BB450" t="str">
        <f t="shared" si="401"/>
        <v/>
      </c>
      <c r="BC450" t="str">
        <f t="shared" si="402"/>
        <v/>
      </c>
      <c r="BD450" t="str">
        <f t="shared" si="403"/>
        <v/>
      </c>
      <c r="BE450" t="str">
        <f t="shared" si="404"/>
        <v>Termék-, kínálatpolitika (, 8.45-től, web)</v>
      </c>
      <c r="BF450" s="2">
        <v>1003</v>
      </c>
      <c r="BG450" s="2">
        <v>1</v>
      </c>
      <c r="BH450" s="18">
        <f>VLOOKUP(BF450,segéd!$F$9:$G$41,2,FALSE)</f>
        <v>46298</v>
      </c>
      <c r="BI450" s="2" t="s">
        <v>565</v>
      </c>
      <c r="BJ450" t="s">
        <v>95</v>
      </c>
      <c r="BK450" s="20" t="s">
        <v>120</v>
      </c>
      <c r="BL450" t="s">
        <v>206</v>
      </c>
      <c r="BM450" s="2">
        <v>206</v>
      </c>
      <c r="BO450" s="2" t="s">
        <v>286</v>
      </c>
      <c r="BP450" s="33" t="s">
        <v>704</v>
      </c>
      <c r="BQ450" s="2">
        <f t="shared" si="405"/>
        <v>6</v>
      </c>
      <c r="BR450" s="2">
        <f>IF(BM450="","",IFERROR(VLOOKUP(BJ450,segéd!T:U,2,FALSE),"x"))</f>
        <v>6</v>
      </c>
      <c r="BS450" s="2" t="str">
        <f>IF(BN450="","",IFERROR(VLOOKUP(BJ450,segéd!O:P,2,FALSE),"x"))</f>
        <v/>
      </c>
      <c r="BT450" s="2"/>
      <c r="BU450" s="2"/>
      <c r="BV450" s="2"/>
      <c r="BX450" s="2"/>
      <c r="CD450" s="2">
        <v>5</v>
      </c>
      <c r="CQ450" s="2"/>
      <c r="CR450" s="2"/>
    </row>
    <row r="451" spans="1:116" x14ac:dyDescent="0.3">
      <c r="A451" t="str">
        <f t="shared" ref="A451:A514" si="406">CONCATENATE(BM451,BF451,BG451)</f>
        <v>20210031</v>
      </c>
      <c r="B451" t="str">
        <f t="shared" ref="B451:B514" si="407">CONCATENATE(BJ451," - ",BK451,IF(BO451="","",CONCATENATE(" (",BO451,")"))," ",BR451)</f>
        <v>Turizmus marketing - Várnai Ibolya (web) 7</v>
      </c>
      <c r="C451" t="str">
        <f t="shared" ref="C451:C514" si="408">CONCATENATE(BN451,BF451,BG451)</f>
        <v>10031</v>
      </c>
      <c r="D451" t="str">
        <f t="shared" ref="D451:D514" si="409">CONCATENATE(BJ451," - ",BK451,IF(BO451="","",CONCATENATE(" (",BO451,")"))," ",BS451)</f>
        <v xml:space="preserve">Turizmus marketing - Várnai Ibolya (web) </v>
      </c>
      <c r="E451" t="str">
        <f t="shared" ref="E451:E514" si="410">CONCATENATE(BK451,BF451,BG451)</f>
        <v>Várnai Ibolya10031</v>
      </c>
      <c r="F451" t="str">
        <f t="shared" ref="F451:F514" si="411">CONCATENATE(BJ451," (",IF(OR(BM451="",BO451="Tb.-ről web"),"",CONCATENATE("Bp. ",BM451)),IF(OR(BN451="",BO451="Bp.-ről web"),"",CONCATENATE("Tb. ",BN451)),IF(BO451="","",CONCATENATE(", ",BO451)),")")</f>
        <v>Turizmus marketing (Bp. 202, web)</v>
      </c>
      <c r="G451" t="str">
        <f t="shared" ref="G451:G514" si="412">IF(BT451="","",CONCATENATE($BF451,$BG451))</f>
        <v/>
      </c>
      <c r="H451" t="str">
        <f t="shared" ref="H451:H514" si="413">IF(BU451="","",CONCATENATE($BF451,$BG451))</f>
        <v/>
      </c>
      <c r="I451" t="str">
        <f t="shared" ref="I451:I514" si="414">IF(BV451="","",CONCATENATE($BF451,$BG451))</f>
        <v/>
      </c>
      <c r="J451" t="str">
        <f t="shared" ref="J451:J514" si="415">IF(BW451="","",CONCATENATE($BF451,$BG451))</f>
        <v/>
      </c>
      <c r="K451" t="str">
        <f t="shared" ref="K451:K514" si="416">IF(BX451="","",CONCATENATE($BF451,$BG451))</f>
        <v/>
      </c>
      <c r="L451" t="str">
        <f t="shared" ref="L451:L514" si="417">IF(BY451="","",CONCATENATE($BF451,$BG451))</f>
        <v/>
      </c>
      <c r="M451" t="str">
        <f t="shared" ref="M451:M514" si="418">IF(BZ451="","",CONCATENATE($BF451,$BG451))</f>
        <v/>
      </c>
      <c r="N451" t="str">
        <f t="shared" ref="N451:N514" si="419">IF(CA451="","",CONCATENATE($BF451,$BG451))</f>
        <v/>
      </c>
      <c r="O451" t="str">
        <f t="shared" ref="O451:O514" si="420">IF(CB451="","",CONCATENATE($BF451,$BG451))</f>
        <v/>
      </c>
      <c r="P451" t="str">
        <f t="shared" ref="P451:P514" si="421">IF(CC451="","",CONCATENATE($BF451,$BG451))</f>
        <v/>
      </c>
      <c r="Q451" t="str">
        <f t="shared" ref="Q451:Q514" si="422">IF(CD451="","",CONCATENATE($BF451,$BG451))</f>
        <v/>
      </c>
      <c r="R451" t="str">
        <f t="shared" ref="R451:R514" si="423">IF(CE451="","",CONCATENATE($BF451,$BG451))</f>
        <v/>
      </c>
      <c r="S451" t="str">
        <f t="shared" ref="S451:S514" si="424">IF(CF451="","",CONCATENATE($BF451,$BG451))</f>
        <v/>
      </c>
      <c r="T451" t="str">
        <f t="shared" ref="T451:T514" si="425">IF(CG451="","",CONCATENATE($BF451,$BG451))</f>
        <v/>
      </c>
      <c r="U451" t="str">
        <f t="shared" ref="U451:U514" si="426">IF(CH451="","",CONCATENATE($BF451,$BG451))</f>
        <v/>
      </c>
      <c r="V451" t="str">
        <f t="shared" ref="V451:V514" si="427">IF(CI451="","",CONCATENATE($BF451,$BG451))</f>
        <v/>
      </c>
      <c r="W451" t="str">
        <f t="shared" ref="W451:W514" si="428">IF(CJ451="","",CONCATENATE($BF451,$BG451))</f>
        <v/>
      </c>
      <c r="X451" t="str">
        <f t="shared" ref="X451:X514" si="429">IF(CK451="","",CONCATENATE($BF451,$BG451))</f>
        <v/>
      </c>
      <c r="Y451" t="str">
        <f t="shared" ref="Y451:Y514" si="430">IF(CL451="","",CONCATENATE($BF451,$BG451))</f>
        <v/>
      </c>
      <c r="Z451" t="str">
        <f t="shared" ref="Z451:Z514" si="431">IF(CM451="","",CONCATENATE($BF451,$BG451))</f>
        <v>10031</v>
      </c>
      <c r="AA451" t="str">
        <f t="shared" ref="AA451:AA514" si="432">CONCATENATE(BJ451," (",BM451,IF(BO451="","",CONCATENATE(", ",BO451)),")")</f>
        <v>Turizmus marketing (202, web)</v>
      </c>
      <c r="AB451" t="str">
        <f t="shared" ref="AB451:AB514" si="433">IF(CN451="","",CONCATENATE($BF451,$BG451))</f>
        <v/>
      </c>
      <c r="AC451" t="str">
        <f t="shared" ref="AC451:AC514" si="434">IF(CO451="","",CONCATENATE($BF451,$BG451))</f>
        <v/>
      </c>
      <c r="AD451" t="str">
        <f t="shared" ref="AD451:AD514" si="435">IF(CP451="","",CONCATENATE($BF451,$BG451))</f>
        <v/>
      </c>
      <c r="AE451" t="str">
        <f t="shared" ref="AE451:AE514" si="436">IF(CQ451="","",CONCATENATE($BF451,$BG451))</f>
        <v/>
      </c>
      <c r="AF451" t="str">
        <f t="shared" ref="AF451:AF514" si="437">IF(CR451="","",CONCATENATE($BF451,$BG451))</f>
        <v/>
      </c>
      <c r="AG451" t="str">
        <f t="shared" ref="AG451:AG514" si="438">IF(CS451="","",CONCATENATE($BF451,$BG451))</f>
        <v/>
      </c>
      <c r="AH451" t="str">
        <f t="shared" ref="AH451:AH514" si="439">IF(CT451="","",CONCATENATE($BF451,$BG451))</f>
        <v/>
      </c>
      <c r="AI451" t="str">
        <f t="shared" ref="AI451:AI514" si="440">IF(CU451="","",CONCATENATE($BF451,$BG451))</f>
        <v/>
      </c>
      <c r="AJ451" t="str">
        <f t="shared" ref="AJ451:AJ514" si="441">IF(CV451="","",CONCATENATE($BF451,$BG451))</f>
        <v/>
      </c>
      <c r="AK451" t="str">
        <f t="shared" ref="AK451:AK514" si="442">IF(CW451="","",CONCATENATE($BF451,$BG451))</f>
        <v/>
      </c>
      <c r="AL451" t="str">
        <f t="shared" ref="AL451:AL514" si="443">IF(CX451="","",CONCATENATE($BF451,$BG451))</f>
        <v/>
      </c>
      <c r="AM451" t="str">
        <f t="shared" ref="AM451:AM514" si="444">IF(CY451="","",CONCATENATE($BF451,$BG451))</f>
        <v/>
      </c>
      <c r="AN451" t="str">
        <f t="shared" ref="AN451:AN514" si="445">IF(CZ451="","",CONCATENATE($BF451,$BG451))</f>
        <v/>
      </c>
      <c r="AO451" t="str">
        <f t="shared" ref="AO451:AO514" si="446">IF(DA451="","",CONCATENATE($BF451,$BG451))</f>
        <v/>
      </c>
      <c r="AP451" t="str">
        <f t="shared" ref="AP451:AP514" si="447">IF(DB451="","",CONCATENATE($BF451,$BG451))</f>
        <v/>
      </c>
      <c r="AQ451" t="str">
        <f t="shared" ref="AQ451:AQ514" si="448">IF(DC451="","",CONCATENATE($BF451,$BG451))</f>
        <v/>
      </c>
      <c r="AR451" t="str">
        <f t="shared" ref="AR451:AR514" si="449">IF(DD451="","",CONCATENATE($BF451,$BG451))</f>
        <v/>
      </c>
      <c r="AS451" t="str">
        <f t="shared" ref="AS451:AS514" si="450">IF(DE451="","",CONCATENATE($BF451,$BG451))</f>
        <v/>
      </c>
      <c r="AT451" t="str">
        <f t="shared" ref="AT451:AT514" si="451">IF(DF451="","",CONCATENATE($BF451,$BG451))</f>
        <v/>
      </c>
      <c r="AU451" t="str">
        <f t="shared" ref="AU451:AU514" si="452">IF(DG451="","",CONCATENATE($BF451,$BG451))</f>
        <v/>
      </c>
      <c r="AV451" t="str">
        <f t="shared" ref="AV451:AV514" si="453">IF(DH451="","",CONCATENATE($BF451,$BG451))</f>
        <v/>
      </c>
      <c r="AW451" t="str">
        <f t="shared" ref="AW451:AW514" si="454">IF(DI451="","",CONCATENATE($BF451,$BG451))</f>
        <v/>
      </c>
      <c r="AX451" t="str">
        <f t="shared" ref="AX451:AX514" si="455">IF(DJ451="","",CONCATENATE($BF451,$BG451))</f>
        <v/>
      </c>
      <c r="AY451" t="str">
        <f t="shared" ref="AY451:AY514" si="456">IF(DK451="","",CONCATENATE($BF451,$BG451))</f>
        <v/>
      </c>
      <c r="AZ451" t="str">
        <f t="shared" ref="AZ451:AZ514" si="457">IF(DL451="","",CONCATENATE($BF451,$BG451))</f>
        <v/>
      </c>
      <c r="BA451" t="str">
        <f t="shared" ref="BA451:BA514" si="458">IF(DM451="","",CONCATENATE($BF451,$BG451))</f>
        <v/>
      </c>
      <c r="BB451" t="str">
        <f t="shared" ref="BB451:BB514" si="459">IF(DN451="","",CONCATENATE($BF451,$BG451))</f>
        <v/>
      </c>
      <c r="BC451" t="str">
        <f t="shared" ref="BC451:BC514" si="460">IF(DO451="","",CONCATENATE($BF451,$BG451))</f>
        <v/>
      </c>
      <c r="BD451" t="str">
        <f t="shared" ref="BD451:BD514" si="461">IF(DP451="","",CONCATENATE($BF451,$BG451))</f>
        <v/>
      </c>
      <c r="BE451" t="str">
        <f t="shared" ref="BE451:BE514" si="462">CONCATENATE(BJ451," (",BN451,IF(BO451="","",CONCATENATE(", ",BO451)),")")</f>
        <v>Turizmus marketing (, web)</v>
      </c>
      <c r="BF451" s="2">
        <v>1003</v>
      </c>
      <c r="BG451" s="2">
        <v>1</v>
      </c>
      <c r="BH451" s="18">
        <f>VLOOKUP(BF451,segéd!$F$9:$G$41,2,FALSE)</f>
        <v>46298</v>
      </c>
      <c r="BI451" s="2" t="str">
        <f>VLOOKUP(BG451,segéd!$F$1:$G$7,2,FALSE)</f>
        <v>8.00-9.30</v>
      </c>
      <c r="BJ451" t="s">
        <v>519</v>
      </c>
      <c r="BK451" s="20" t="s">
        <v>308</v>
      </c>
      <c r="BL451" t="s">
        <v>194</v>
      </c>
      <c r="BM451" s="2">
        <v>202</v>
      </c>
      <c r="BO451" s="2" t="s">
        <v>117</v>
      </c>
      <c r="BP451" s="33" t="s">
        <v>705</v>
      </c>
      <c r="BQ451" s="2">
        <f t="shared" ref="BQ451:BQ514" si="463">IF(BR451="",0,BR451)+IF(BS451="",0,BS451)</f>
        <v>7</v>
      </c>
      <c r="BR451" s="2">
        <f>IF(BM451="","",IFERROR(VLOOKUP(BJ451,segéd!T:U,2,FALSE),"x"))</f>
        <v>7</v>
      </c>
      <c r="BS451" s="2" t="str">
        <f>IF(BN451="","",IFERROR(VLOOKUP(BJ451,segéd!O:P,2,FALSE),"x"))</f>
        <v/>
      </c>
      <c r="BU451" s="2"/>
      <c r="BV451" s="2"/>
      <c r="BX451" s="2"/>
      <c r="CM451" s="2">
        <v>6</v>
      </c>
    </row>
    <row r="452" spans="1:116" x14ac:dyDescent="0.3">
      <c r="A452" t="str">
        <f t="shared" si="406"/>
        <v>20110031</v>
      </c>
      <c r="B452" t="str">
        <f t="shared" si="407"/>
        <v>Vállalati gazdaságtan - Kárpáti-Daróczi Judit (web) 113</v>
      </c>
      <c r="C452" t="str">
        <f t="shared" si="408"/>
        <v>10031</v>
      </c>
      <c r="D452" t="str">
        <f t="shared" si="409"/>
        <v xml:space="preserve">Vállalati gazdaságtan - Kárpáti-Daróczi Judit (web) </v>
      </c>
      <c r="E452" t="str">
        <f t="shared" si="410"/>
        <v>Kárpáti-Daróczi Judit10031</v>
      </c>
      <c r="F452" t="str">
        <f t="shared" si="411"/>
        <v>Vállalati gazdaságtan (Bp. 201, web)</v>
      </c>
      <c r="G452" t="str">
        <f t="shared" si="412"/>
        <v>10031</v>
      </c>
      <c r="H452" t="str">
        <f t="shared" si="413"/>
        <v>10031</v>
      </c>
      <c r="I452" t="str">
        <f t="shared" si="414"/>
        <v>10031</v>
      </c>
      <c r="J452" t="str">
        <f t="shared" si="415"/>
        <v/>
      </c>
      <c r="K452" t="str">
        <f t="shared" si="416"/>
        <v/>
      </c>
      <c r="L452" t="str">
        <f t="shared" si="417"/>
        <v/>
      </c>
      <c r="M452" t="str">
        <f t="shared" si="418"/>
        <v/>
      </c>
      <c r="N452" t="str">
        <f t="shared" si="419"/>
        <v/>
      </c>
      <c r="O452" t="str">
        <f t="shared" si="420"/>
        <v/>
      </c>
      <c r="P452" t="str">
        <f t="shared" si="421"/>
        <v/>
      </c>
      <c r="Q452" t="str">
        <f t="shared" si="422"/>
        <v/>
      </c>
      <c r="R452" t="str">
        <f t="shared" si="423"/>
        <v/>
      </c>
      <c r="S452" t="str">
        <f t="shared" si="424"/>
        <v/>
      </c>
      <c r="T452" t="str">
        <f t="shared" si="425"/>
        <v/>
      </c>
      <c r="U452" t="str">
        <f t="shared" si="426"/>
        <v/>
      </c>
      <c r="V452" t="str">
        <f t="shared" si="427"/>
        <v/>
      </c>
      <c r="W452" t="str">
        <f t="shared" si="428"/>
        <v/>
      </c>
      <c r="X452" t="str">
        <f t="shared" si="429"/>
        <v/>
      </c>
      <c r="Y452" t="str">
        <f t="shared" si="430"/>
        <v/>
      </c>
      <c r="Z452" t="str">
        <f t="shared" si="431"/>
        <v/>
      </c>
      <c r="AA452" t="str">
        <f t="shared" si="432"/>
        <v>Vállalati gazdaságtan (201, web)</v>
      </c>
      <c r="AB452" t="str">
        <f t="shared" si="433"/>
        <v/>
      </c>
      <c r="AC452" t="str">
        <f t="shared" si="434"/>
        <v/>
      </c>
      <c r="AD452" t="str">
        <f t="shared" si="435"/>
        <v/>
      </c>
      <c r="AE452" t="str">
        <f t="shared" si="436"/>
        <v/>
      </c>
      <c r="AF452" t="str">
        <f t="shared" si="437"/>
        <v/>
      </c>
      <c r="AG452" t="str">
        <f t="shared" si="438"/>
        <v/>
      </c>
      <c r="AH452" t="str">
        <f t="shared" si="439"/>
        <v/>
      </c>
      <c r="AI452" t="str">
        <f t="shared" si="440"/>
        <v/>
      </c>
      <c r="AJ452" t="str">
        <f t="shared" si="441"/>
        <v/>
      </c>
      <c r="AK452" t="str">
        <f t="shared" si="442"/>
        <v/>
      </c>
      <c r="AL452" t="str">
        <f t="shared" si="443"/>
        <v/>
      </c>
      <c r="AM452" t="str">
        <f t="shared" si="444"/>
        <v/>
      </c>
      <c r="AN452" t="str">
        <f t="shared" si="445"/>
        <v/>
      </c>
      <c r="AO452" t="str">
        <f t="shared" si="446"/>
        <v/>
      </c>
      <c r="AP452" t="str">
        <f t="shared" si="447"/>
        <v/>
      </c>
      <c r="AQ452" t="str">
        <f t="shared" si="448"/>
        <v/>
      </c>
      <c r="AR452" t="str">
        <f t="shared" si="449"/>
        <v/>
      </c>
      <c r="AS452" t="str">
        <f t="shared" si="450"/>
        <v/>
      </c>
      <c r="AT452" t="str">
        <f t="shared" si="451"/>
        <v/>
      </c>
      <c r="AU452" t="str">
        <f t="shared" si="452"/>
        <v/>
      </c>
      <c r="AV452" t="str">
        <f t="shared" si="453"/>
        <v/>
      </c>
      <c r="AW452" t="str">
        <f t="shared" si="454"/>
        <v/>
      </c>
      <c r="AX452" t="str">
        <f t="shared" si="455"/>
        <v/>
      </c>
      <c r="AY452" t="str">
        <f t="shared" si="456"/>
        <v/>
      </c>
      <c r="AZ452" t="str">
        <f t="shared" si="457"/>
        <v/>
      </c>
      <c r="BA452" t="str">
        <f t="shared" si="458"/>
        <v/>
      </c>
      <c r="BB452" t="str">
        <f t="shared" si="459"/>
        <v/>
      </c>
      <c r="BC452" t="str">
        <f t="shared" si="460"/>
        <v/>
      </c>
      <c r="BD452" t="str">
        <f t="shared" si="461"/>
        <v/>
      </c>
      <c r="BE452" t="str">
        <f t="shared" si="462"/>
        <v>Vállalati gazdaságtan (, web)</v>
      </c>
      <c r="BF452" s="2">
        <v>1003</v>
      </c>
      <c r="BG452" s="2">
        <v>1</v>
      </c>
      <c r="BH452" s="18">
        <f>VLOOKUP(BF452,segéd!$F$9:$G$41,2,FALSE)</f>
        <v>46298</v>
      </c>
      <c r="BI452" s="2" t="str">
        <f>VLOOKUP(BG452,segéd!$F$1:$G$7,2,FALSE)</f>
        <v>8.00-9.30</v>
      </c>
      <c r="BJ452" t="s">
        <v>83</v>
      </c>
      <c r="BK452" s="20" t="s">
        <v>280</v>
      </c>
      <c r="BL452" t="s">
        <v>425</v>
      </c>
      <c r="BM452" s="2">
        <v>201</v>
      </c>
      <c r="BO452" s="2" t="s">
        <v>117</v>
      </c>
      <c r="BP452" s="33" t="s">
        <v>739</v>
      </c>
      <c r="BQ452" s="2">
        <f t="shared" si="463"/>
        <v>113</v>
      </c>
      <c r="BR452" s="2">
        <f>IF(BM452="","",IFERROR(VLOOKUP(BJ452,segéd!T:U,2,FALSE),"x"))</f>
        <v>113</v>
      </c>
      <c r="BS452" s="2" t="str">
        <f>IF(BN452="","",IFERROR(VLOOKUP(BJ452,segéd!O:P,2,FALSE),"x"))</f>
        <v/>
      </c>
      <c r="BT452" s="2">
        <v>67</v>
      </c>
      <c r="BU452" s="2">
        <v>18</v>
      </c>
      <c r="BV452" s="2">
        <v>9</v>
      </c>
      <c r="BX452" s="2"/>
      <c r="CQ452" s="2"/>
      <c r="CR452" s="2"/>
    </row>
    <row r="453" spans="1:116" x14ac:dyDescent="0.3">
      <c r="A453" t="str">
        <f t="shared" si="406"/>
        <v>10031</v>
      </c>
      <c r="B453" t="str">
        <f t="shared" si="407"/>
        <v xml:space="preserve">Villamos hajtások - Varga István (web) </v>
      </c>
      <c r="C453" t="str">
        <f t="shared" si="408"/>
        <v>610031</v>
      </c>
      <c r="D453" t="str">
        <f t="shared" si="409"/>
        <v>Villamos hajtások - Varga István (web) 13</v>
      </c>
      <c r="E453" t="str">
        <f t="shared" si="410"/>
        <v>Varga István10031</v>
      </c>
      <c r="F453" t="str">
        <f t="shared" si="411"/>
        <v>Villamos hajtások (Tb. 6, web)</v>
      </c>
      <c r="G453" t="str">
        <f t="shared" si="412"/>
        <v/>
      </c>
      <c r="H453" t="str">
        <f t="shared" si="413"/>
        <v/>
      </c>
      <c r="I453" t="str">
        <f t="shared" si="414"/>
        <v/>
      </c>
      <c r="J453" t="str">
        <f t="shared" si="415"/>
        <v/>
      </c>
      <c r="K453" t="str">
        <f t="shared" si="416"/>
        <v/>
      </c>
      <c r="L453" t="str">
        <f t="shared" si="417"/>
        <v/>
      </c>
      <c r="M453" t="str">
        <f t="shared" si="418"/>
        <v/>
      </c>
      <c r="N453" t="str">
        <f t="shared" si="419"/>
        <v/>
      </c>
      <c r="O453" t="str">
        <f t="shared" si="420"/>
        <v/>
      </c>
      <c r="P453" t="str">
        <f t="shared" si="421"/>
        <v/>
      </c>
      <c r="Q453" t="str">
        <f t="shared" si="422"/>
        <v/>
      </c>
      <c r="R453" t="str">
        <f t="shared" si="423"/>
        <v/>
      </c>
      <c r="S453" t="str">
        <f t="shared" si="424"/>
        <v/>
      </c>
      <c r="T453" t="str">
        <f t="shared" si="425"/>
        <v/>
      </c>
      <c r="U453" t="str">
        <f t="shared" si="426"/>
        <v/>
      </c>
      <c r="V453" t="str">
        <f t="shared" si="427"/>
        <v/>
      </c>
      <c r="W453" t="str">
        <f t="shared" si="428"/>
        <v/>
      </c>
      <c r="X453" t="str">
        <f t="shared" si="429"/>
        <v/>
      </c>
      <c r="Y453" t="str">
        <f t="shared" si="430"/>
        <v/>
      </c>
      <c r="Z453" t="str">
        <f t="shared" si="431"/>
        <v/>
      </c>
      <c r="AA453" t="str">
        <f t="shared" si="432"/>
        <v>Villamos hajtások (, web)</v>
      </c>
      <c r="AB453" t="str">
        <f t="shared" si="433"/>
        <v/>
      </c>
      <c r="AC453" t="str">
        <f t="shared" si="434"/>
        <v/>
      </c>
      <c r="AD453" t="str">
        <f t="shared" si="435"/>
        <v/>
      </c>
      <c r="AE453" t="str">
        <f t="shared" si="436"/>
        <v/>
      </c>
      <c r="AF453" t="str">
        <f t="shared" si="437"/>
        <v/>
      </c>
      <c r="AG453" t="str">
        <f t="shared" si="438"/>
        <v/>
      </c>
      <c r="AH453" t="str">
        <f t="shared" si="439"/>
        <v/>
      </c>
      <c r="AI453" t="str">
        <f t="shared" si="440"/>
        <v/>
      </c>
      <c r="AJ453" t="str">
        <f t="shared" si="441"/>
        <v/>
      </c>
      <c r="AK453" t="str">
        <f t="shared" si="442"/>
        <v/>
      </c>
      <c r="AL453" t="str">
        <f t="shared" si="443"/>
        <v/>
      </c>
      <c r="AM453" t="str">
        <f t="shared" si="444"/>
        <v/>
      </c>
      <c r="AN453" t="str">
        <f t="shared" si="445"/>
        <v/>
      </c>
      <c r="AO453" t="str">
        <f t="shared" si="446"/>
        <v/>
      </c>
      <c r="AP453" t="str">
        <f t="shared" si="447"/>
        <v/>
      </c>
      <c r="AQ453" t="str">
        <f t="shared" si="448"/>
        <v/>
      </c>
      <c r="AR453" t="str">
        <f t="shared" si="449"/>
        <v/>
      </c>
      <c r="AS453" t="str">
        <f t="shared" si="450"/>
        <v/>
      </c>
      <c r="AT453" t="str">
        <f t="shared" si="451"/>
        <v/>
      </c>
      <c r="AU453" t="str">
        <f t="shared" si="452"/>
        <v/>
      </c>
      <c r="AV453" t="str">
        <f t="shared" si="453"/>
        <v/>
      </c>
      <c r="AW453" t="str">
        <f t="shared" si="454"/>
        <v>10031</v>
      </c>
      <c r="AX453" t="str">
        <f t="shared" si="455"/>
        <v/>
      </c>
      <c r="AY453" t="str">
        <f t="shared" si="456"/>
        <v/>
      </c>
      <c r="AZ453" t="str">
        <f t="shared" si="457"/>
        <v/>
      </c>
      <c r="BA453" t="str">
        <f t="shared" si="458"/>
        <v/>
      </c>
      <c r="BB453" t="str">
        <f t="shared" si="459"/>
        <v/>
      </c>
      <c r="BC453" t="str">
        <f t="shared" si="460"/>
        <v/>
      </c>
      <c r="BD453" t="str">
        <f t="shared" si="461"/>
        <v/>
      </c>
      <c r="BE453" t="str">
        <f t="shared" si="462"/>
        <v>Villamos hajtások (6, web)</v>
      </c>
      <c r="BF453" s="2">
        <v>1003</v>
      </c>
      <c r="BG453" s="2">
        <v>1</v>
      </c>
      <c r="BH453" s="18">
        <f>VLOOKUP(BF453,segéd!$F$9:$G$41,2,FALSE)</f>
        <v>46298</v>
      </c>
      <c r="BI453" s="2" t="str">
        <f>VLOOKUP(BG453,segéd!$F$1:$G$7,2,FALSE)</f>
        <v>8.00-9.30</v>
      </c>
      <c r="BJ453" t="s">
        <v>404</v>
      </c>
      <c r="BK453" s="20" t="s">
        <v>278</v>
      </c>
      <c r="BL453" t="s">
        <v>191</v>
      </c>
      <c r="BM453" s="2"/>
      <c r="BN453" s="2">
        <v>6</v>
      </c>
      <c r="BO453" s="2" t="s">
        <v>117</v>
      </c>
      <c r="BP453" s="33" t="s">
        <v>645</v>
      </c>
      <c r="BQ453" s="2">
        <f t="shared" si="463"/>
        <v>13</v>
      </c>
      <c r="BR453" s="2" t="str">
        <f>IF(BM453="","",IFERROR(VLOOKUP(BJ453,segéd!T:U,2,FALSE),"x"))</f>
        <v/>
      </c>
      <c r="BS453" s="2">
        <f>IF(BN453="","",IFERROR(VLOOKUP(BJ453,segéd!O:P,2,FALSE),"x"))</f>
        <v>13</v>
      </c>
      <c r="BU453" s="2"/>
      <c r="BV453" s="2"/>
      <c r="DI453" s="2">
        <v>14</v>
      </c>
    </row>
    <row r="454" spans="1:116" x14ac:dyDescent="0.3">
      <c r="A454" t="str">
        <f t="shared" si="406"/>
        <v>10032</v>
      </c>
      <c r="B454" t="str">
        <f t="shared" si="407"/>
        <v xml:space="preserve">CAD alapjai, 2. csoport - Szentgyörgyiné Gyöngyösi Éva (web) </v>
      </c>
      <c r="C454" t="str">
        <f t="shared" si="408"/>
        <v>60410032</v>
      </c>
      <c r="D454" t="str">
        <f t="shared" si="409"/>
        <v>CAD alapjai, 2. csoport - Szentgyörgyiné Gyöngyösi Éva (web) 45</v>
      </c>
      <c r="E454" t="str">
        <f t="shared" si="410"/>
        <v>Szentgyörgyiné Gyöngyösi Éva10032</v>
      </c>
      <c r="F454" t="str">
        <f t="shared" si="411"/>
        <v>CAD alapjai, 2. csoport (Tb. 604, web)</v>
      </c>
      <c r="G454" t="str">
        <f t="shared" si="412"/>
        <v/>
      </c>
      <c r="H454" t="str">
        <f t="shared" si="413"/>
        <v/>
      </c>
      <c r="I454" t="str">
        <f t="shared" si="414"/>
        <v/>
      </c>
      <c r="J454" t="str">
        <f t="shared" si="415"/>
        <v/>
      </c>
      <c r="K454" t="str">
        <f t="shared" si="416"/>
        <v/>
      </c>
      <c r="L454" t="str">
        <f t="shared" si="417"/>
        <v/>
      </c>
      <c r="M454" t="str">
        <f t="shared" si="418"/>
        <v/>
      </c>
      <c r="N454" t="str">
        <f t="shared" si="419"/>
        <v/>
      </c>
      <c r="O454" t="str">
        <f t="shared" si="420"/>
        <v/>
      </c>
      <c r="P454" t="str">
        <f t="shared" si="421"/>
        <v/>
      </c>
      <c r="Q454" t="str">
        <f t="shared" si="422"/>
        <v/>
      </c>
      <c r="R454" t="str">
        <f t="shared" si="423"/>
        <v/>
      </c>
      <c r="S454" t="str">
        <f t="shared" si="424"/>
        <v/>
      </c>
      <c r="T454" t="str">
        <f t="shared" si="425"/>
        <v/>
      </c>
      <c r="U454" t="str">
        <f t="shared" si="426"/>
        <v/>
      </c>
      <c r="V454" t="str">
        <f t="shared" si="427"/>
        <v/>
      </c>
      <c r="W454" t="str">
        <f t="shared" si="428"/>
        <v/>
      </c>
      <c r="X454" t="str">
        <f t="shared" si="429"/>
        <v/>
      </c>
      <c r="Y454" t="str">
        <f t="shared" si="430"/>
        <v/>
      </c>
      <c r="Z454" t="str">
        <f t="shared" si="431"/>
        <v/>
      </c>
      <c r="AA454" t="str">
        <f t="shared" si="432"/>
        <v>CAD alapjai, 2. csoport (, web)</v>
      </c>
      <c r="AB454" t="str">
        <f t="shared" si="433"/>
        <v/>
      </c>
      <c r="AC454" t="str">
        <f t="shared" si="434"/>
        <v/>
      </c>
      <c r="AD454" t="str">
        <f t="shared" si="435"/>
        <v/>
      </c>
      <c r="AE454" t="str">
        <f t="shared" si="436"/>
        <v/>
      </c>
      <c r="AF454" t="str">
        <f t="shared" si="437"/>
        <v/>
      </c>
      <c r="AG454" t="str">
        <f t="shared" si="438"/>
        <v/>
      </c>
      <c r="AH454" t="str">
        <f t="shared" si="439"/>
        <v/>
      </c>
      <c r="AI454" t="str">
        <f t="shared" si="440"/>
        <v/>
      </c>
      <c r="AJ454" t="str">
        <f t="shared" si="441"/>
        <v/>
      </c>
      <c r="AK454" t="str">
        <f t="shared" si="442"/>
        <v/>
      </c>
      <c r="AL454" t="str">
        <f t="shared" si="443"/>
        <v>10032</v>
      </c>
      <c r="AM454" t="str">
        <f t="shared" si="444"/>
        <v/>
      </c>
      <c r="AN454" t="str">
        <f t="shared" si="445"/>
        <v/>
      </c>
      <c r="AO454" t="str">
        <f t="shared" si="446"/>
        <v/>
      </c>
      <c r="AP454" t="str">
        <f t="shared" si="447"/>
        <v/>
      </c>
      <c r="AQ454" t="str">
        <f t="shared" si="448"/>
        <v/>
      </c>
      <c r="AR454" t="str">
        <f t="shared" si="449"/>
        <v/>
      </c>
      <c r="AS454" t="str">
        <f t="shared" si="450"/>
        <v/>
      </c>
      <c r="AT454" t="str">
        <f t="shared" si="451"/>
        <v/>
      </c>
      <c r="AU454" t="str">
        <f t="shared" si="452"/>
        <v/>
      </c>
      <c r="AV454" t="str">
        <f t="shared" si="453"/>
        <v/>
      </c>
      <c r="AW454" t="str">
        <f t="shared" si="454"/>
        <v/>
      </c>
      <c r="AX454" t="str">
        <f t="shared" si="455"/>
        <v/>
      </c>
      <c r="AY454" t="str">
        <f t="shared" si="456"/>
        <v/>
      </c>
      <c r="AZ454" t="str">
        <f t="shared" si="457"/>
        <v/>
      </c>
      <c r="BA454" t="str">
        <f t="shared" si="458"/>
        <v/>
      </c>
      <c r="BB454" t="str">
        <f t="shared" si="459"/>
        <v/>
      </c>
      <c r="BC454" t="str">
        <f t="shared" si="460"/>
        <v/>
      </c>
      <c r="BD454" t="str">
        <f t="shared" si="461"/>
        <v/>
      </c>
      <c r="BE454" t="str">
        <f t="shared" si="462"/>
        <v>CAD alapjai, 2. csoport (604, web)</v>
      </c>
      <c r="BF454" s="2">
        <v>1003</v>
      </c>
      <c r="BG454" s="2">
        <v>2</v>
      </c>
      <c r="BH454" s="18">
        <f>VLOOKUP(BF454,segéd!$F$9:$G$41,2,FALSE)</f>
        <v>46298</v>
      </c>
      <c r="BI454" s="2" t="str">
        <f>VLOOKUP(BG454,segéd!$F$1:$G$7,2,FALSE)</f>
        <v>9.45-11.15</v>
      </c>
      <c r="BJ454" t="s">
        <v>315</v>
      </c>
      <c r="BK454" s="20" t="s">
        <v>320</v>
      </c>
      <c r="BL454" t="s">
        <v>191</v>
      </c>
      <c r="BM454" s="2"/>
      <c r="BN454" s="2">
        <v>604</v>
      </c>
      <c r="BO454" s="2" t="s">
        <v>117</v>
      </c>
      <c r="BP454" s="33" t="s">
        <v>664</v>
      </c>
      <c r="BQ454" s="2">
        <f t="shared" si="463"/>
        <v>45</v>
      </c>
      <c r="BR454" s="2" t="str">
        <f>IF(BM454="","",IFERROR(VLOOKUP(BJ454,segéd!T:U,2,FALSE),"x"))</f>
        <v/>
      </c>
      <c r="BS454" s="2">
        <f>IF(BN454="","",IFERROR(VLOOKUP(BJ454,segéd!O:P,2,FALSE),"x"))</f>
        <v>45</v>
      </c>
      <c r="BU454" s="2"/>
      <c r="BV454" s="2"/>
      <c r="BX454" s="2"/>
      <c r="CX454" s="2">
        <v>56</v>
      </c>
    </row>
    <row r="455" spans="1:116" x14ac:dyDescent="0.3">
      <c r="A455" t="str">
        <f t="shared" si="406"/>
        <v>10032</v>
      </c>
      <c r="B455" t="str">
        <f t="shared" si="407"/>
        <v xml:space="preserve">CAD alapjai, 2. csoport (dupla terem) - Szentgyörgyiné Gyöngyösi Éva (web) </v>
      </c>
      <c r="C455" t="str">
        <f t="shared" si="408"/>
        <v>60310032</v>
      </c>
      <c r="D455" t="str">
        <f t="shared" si="409"/>
        <v xml:space="preserve">CAD alapjai, 2. csoport (dupla terem) - Szentgyörgyiné Gyöngyösi Éva (web) </v>
      </c>
      <c r="E455" t="str">
        <f t="shared" si="410"/>
        <v>Szentgyörgyiné Gyöngyösi Éva10032</v>
      </c>
      <c r="F455" t="str">
        <f t="shared" si="411"/>
        <v>CAD alapjai, 2. csoport (dupla terem) (Tb. 603, web)</v>
      </c>
      <c r="G455" t="str">
        <f t="shared" si="412"/>
        <v/>
      </c>
      <c r="H455" t="str">
        <f t="shared" si="413"/>
        <v/>
      </c>
      <c r="I455" t="str">
        <f t="shared" si="414"/>
        <v/>
      </c>
      <c r="J455" t="str">
        <f t="shared" si="415"/>
        <v/>
      </c>
      <c r="K455" t="str">
        <f t="shared" si="416"/>
        <v/>
      </c>
      <c r="L455" t="str">
        <f t="shared" si="417"/>
        <v/>
      </c>
      <c r="M455" t="str">
        <f t="shared" si="418"/>
        <v/>
      </c>
      <c r="N455" t="str">
        <f t="shared" si="419"/>
        <v/>
      </c>
      <c r="O455" t="str">
        <f t="shared" si="420"/>
        <v/>
      </c>
      <c r="P455" t="str">
        <f t="shared" si="421"/>
        <v/>
      </c>
      <c r="Q455" t="str">
        <f t="shared" si="422"/>
        <v/>
      </c>
      <c r="R455" t="str">
        <f t="shared" si="423"/>
        <v/>
      </c>
      <c r="S455" t="str">
        <f t="shared" si="424"/>
        <v/>
      </c>
      <c r="T455" t="str">
        <f t="shared" si="425"/>
        <v/>
      </c>
      <c r="U455" t="str">
        <f t="shared" si="426"/>
        <v/>
      </c>
      <c r="V455" t="str">
        <f t="shared" si="427"/>
        <v/>
      </c>
      <c r="W455" t="str">
        <f t="shared" si="428"/>
        <v/>
      </c>
      <c r="X455" t="str">
        <f t="shared" si="429"/>
        <v/>
      </c>
      <c r="Y455" t="str">
        <f t="shared" si="430"/>
        <v/>
      </c>
      <c r="Z455" t="str">
        <f t="shared" si="431"/>
        <v/>
      </c>
      <c r="AA455" t="str">
        <f t="shared" si="432"/>
        <v>CAD alapjai, 2. csoport (dupla terem) (, web)</v>
      </c>
      <c r="AB455" t="str">
        <f t="shared" si="433"/>
        <v/>
      </c>
      <c r="AC455" t="str">
        <f t="shared" si="434"/>
        <v/>
      </c>
      <c r="AD455" t="str">
        <f t="shared" si="435"/>
        <v/>
      </c>
      <c r="AE455" t="str">
        <f t="shared" si="436"/>
        <v/>
      </c>
      <c r="AF455" t="str">
        <f t="shared" si="437"/>
        <v/>
      </c>
      <c r="AG455" t="str">
        <f t="shared" si="438"/>
        <v/>
      </c>
      <c r="AH455" t="str">
        <f t="shared" si="439"/>
        <v/>
      </c>
      <c r="AI455" t="str">
        <f t="shared" si="440"/>
        <v/>
      </c>
      <c r="AJ455" t="str">
        <f t="shared" si="441"/>
        <v/>
      </c>
      <c r="AK455" t="str">
        <f t="shared" si="442"/>
        <v/>
      </c>
      <c r="AL455" t="str">
        <f t="shared" si="443"/>
        <v/>
      </c>
      <c r="AM455" t="str">
        <f t="shared" si="444"/>
        <v/>
      </c>
      <c r="AN455" t="str">
        <f t="shared" si="445"/>
        <v/>
      </c>
      <c r="AO455" t="str">
        <f t="shared" si="446"/>
        <v/>
      </c>
      <c r="AP455" t="str">
        <f t="shared" si="447"/>
        <v/>
      </c>
      <c r="AQ455" t="str">
        <f t="shared" si="448"/>
        <v/>
      </c>
      <c r="AR455" t="str">
        <f t="shared" si="449"/>
        <v/>
      </c>
      <c r="AS455" t="str">
        <f t="shared" si="450"/>
        <v/>
      </c>
      <c r="AT455" t="str">
        <f t="shared" si="451"/>
        <v/>
      </c>
      <c r="AU455" t="str">
        <f t="shared" si="452"/>
        <v/>
      </c>
      <c r="AV455" t="str">
        <f t="shared" si="453"/>
        <v/>
      </c>
      <c r="AW455" t="str">
        <f t="shared" si="454"/>
        <v/>
      </c>
      <c r="AX455" t="str">
        <f t="shared" si="455"/>
        <v/>
      </c>
      <c r="AY455" t="str">
        <f t="shared" si="456"/>
        <v/>
      </c>
      <c r="AZ455" t="str">
        <f t="shared" si="457"/>
        <v/>
      </c>
      <c r="BA455" t="str">
        <f t="shared" si="458"/>
        <v/>
      </c>
      <c r="BB455" t="str">
        <f t="shared" si="459"/>
        <v/>
      </c>
      <c r="BC455" t="str">
        <f t="shared" si="460"/>
        <v/>
      </c>
      <c r="BD455" t="str">
        <f t="shared" si="461"/>
        <v/>
      </c>
      <c r="BE455" t="str">
        <f t="shared" si="462"/>
        <v>CAD alapjai, 2. csoport (dupla terem) (603, web)</v>
      </c>
      <c r="BF455" s="2">
        <v>1003</v>
      </c>
      <c r="BG455" s="2">
        <v>2</v>
      </c>
      <c r="BH455" s="18">
        <f>VLOOKUP(BF455,segéd!$F$9:$G$41,2,FALSE)</f>
        <v>46298</v>
      </c>
      <c r="BI455" s="2" t="str">
        <f>VLOOKUP(BG455,segéd!$F$1:$G$7,2,FALSE)</f>
        <v>9.45-11.15</v>
      </c>
      <c r="BJ455" t="s">
        <v>316</v>
      </c>
      <c r="BK455" s="20" t="s">
        <v>320</v>
      </c>
      <c r="BL455" t="s">
        <v>191</v>
      </c>
      <c r="BM455" s="2"/>
      <c r="BN455" s="2">
        <v>603</v>
      </c>
      <c r="BO455" s="2" t="s">
        <v>117</v>
      </c>
      <c r="BP455" s="33" t="s">
        <v>664</v>
      </c>
      <c r="BQ455" s="2">
        <f t="shared" si="463"/>
        <v>0</v>
      </c>
      <c r="BR455" s="2" t="str">
        <f>IF(BM455="","",IFERROR(VLOOKUP(BJ455,segéd!T:U,2,FALSE),"x"))</f>
        <v/>
      </c>
      <c r="BS455" s="2"/>
      <c r="BU455" s="2"/>
      <c r="BV455" s="2"/>
      <c r="BX455" s="2"/>
    </row>
    <row r="456" spans="1:116" x14ac:dyDescent="0.3">
      <c r="A456" t="str">
        <f t="shared" si="406"/>
        <v>21010032</v>
      </c>
      <c r="B456" t="str">
        <f t="shared" si="407"/>
        <v>Ellátási lánc menedzsment - Póka Viktor (web) 8</v>
      </c>
      <c r="C456" t="str">
        <f t="shared" si="408"/>
        <v>10032</v>
      </c>
      <c r="D456" t="str">
        <f t="shared" si="409"/>
        <v xml:space="preserve">Ellátási lánc menedzsment - Póka Viktor (web) </v>
      </c>
      <c r="E456" t="str">
        <f t="shared" si="410"/>
        <v>Póka Viktor10032</v>
      </c>
      <c r="F456" t="str">
        <f t="shared" si="411"/>
        <v>Ellátási lánc menedzsment (Bp. 210, web)</v>
      </c>
      <c r="G456" t="str">
        <f t="shared" si="412"/>
        <v/>
      </c>
      <c r="H456" t="str">
        <f t="shared" si="413"/>
        <v/>
      </c>
      <c r="I456" t="str">
        <f t="shared" si="414"/>
        <v/>
      </c>
      <c r="J456" t="str">
        <f t="shared" si="415"/>
        <v/>
      </c>
      <c r="K456" t="str">
        <f t="shared" si="416"/>
        <v/>
      </c>
      <c r="L456" t="str">
        <f t="shared" si="417"/>
        <v/>
      </c>
      <c r="M456" t="str">
        <f t="shared" si="418"/>
        <v/>
      </c>
      <c r="N456" t="str">
        <f t="shared" si="419"/>
        <v/>
      </c>
      <c r="O456" t="str">
        <f t="shared" si="420"/>
        <v/>
      </c>
      <c r="P456" t="str">
        <f t="shared" si="421"/>
        <v>10032</v>
      </c>
      <c r="Q456" t="str">
        <f t="shared" si="422"/>
        <v/>
      </c>
      <c r="R456" t="str">
        <f t="shared" si="423"/>
        <v/>
      </c>
      <c r="S456" t="str">
        <f t="shared" si="424"/>
        <v/>
      </c>
      <c r="T456" t="str">
        <f t="shared" si="425"/>
        <v/>
      </c>
      <c r="U456" t="str">
        <f t="shared" si="426"/>
        <v/>
      </c>
      <c r="V456" t="str">
        <f t="shared" si="427"/>
        <v/>
      </c>
      <c r="W456" t="str">
        <f t="shared" si="428"/>
        <v/>
      </c>
      <c r="X456" t="str">
        <f t="shared" si="429"/>
        <v/>
      </c>
      <c r="Y456" t="str">
        <f t="shared" si="430"/>
        <v/>
      </c>
      <c r="Z456" t="str">
        <f t="shared" si="431"/>
        <v/>
      </c>
      <c r="AA456" t="str">
        <f t="shared" si="432"/>
        <v>Ellátási lánc menedzsment (210, web)</v>
      </c>
      <c r="AB456" t="str">
        <f t="shared" si="433"/>
        <v/>
      </c>
      <c r="AC456" t="str">
        <f t="shared" si="434"/>
        <v/>
      </c>
      <c r="AD456" t="str">
        <f t="shared" si="435"/>
        <v/>
      </c>
      <c r="AE456" t="str">
        <f t="shared" si="436"/>
        <v/>
      </c>
      <c r="AF456" t="str">
        <f t="shared" si="437"/>
        <v/>
      </c>
      <c r="AG456" t="str">
        <f t="shared" si="438"/>
        <v/>
      </c>
      <c r="AH456" t="str">
        <f t="shared" si="439"/>
        <v/>
      </c>
      <c r="AI456" t="str">
        <f t="shared" si="440"/>
        <v/>
      </c>
      <c r="AJ456" t="str">
        <f t="shared" si="441"/>
        <v/>
      </c>
      <c r="AK456" t="str">
        <f t="shared" si="442"/>
        <v/>
      </c>
      <c r="AL456" t="str">
        <f t="shared" si="443"/>
        <v/>
      </c>
      <c r="AM456" t="str">
        <f t="shared" si="444"/>
        <v/>
      </c>
      <c r="AN456" t="str">
        <f t="shared" si="445"/>
        <v/>
      </c>
      <c r="AO456" t="str">
        <f t="shared" si="446"/>
        <v/>
      </c>
      <c r="AP456" t="str">
        <f t="shared" si="447"/>
        <v/>
      </c>
      <c r="AQ456" t="str">
        <f t="shared" si="448"/>
        <v/>
      </c>
      <c r="AR456" t="str">
        <f t="shared" si="449"/>
        <v/>
      </c>
      <c r="AS456" t="str">
        <f t="shared" si="450"/>
        <v/>
      </c>
      <c r="AT456" t="str">
        <f t="shared" si="451"/>
        <v/>
      </c>
      <c r="AU456" t="str">
        <f t="shared" si="452"/>
        <v/>
      </c>
      <c r="AV456" t="str">
        <f t="shared" si="453"/>
        <v/>
      </c>
      <c r="AW456" t="str">
        <f t="shared" si="454"/>
        <v/>
      </c>
      <c r="AX456" t="str">
        <f t="shared" si="455"/>
        <v/>
      </c>
      <c r="AY456" t="str">
        <f t="shared" si="456"/>
        <v/>
      </c>
      <c r="AZ456" t="str">
        <f t="shared" si="457"/>
        <v/>
      </c>
      <c r="BA456" t="str">
        <f t="shared" si="458"/>
        <v/>
      </c>
      <c r="BB456" t="str">
        <f t="shared" si="459"/>
        <v/>
      </c>
      <c r="BC456" t="str">
        <f t="shared" si="460"/>
        <v/>
      </c>
      <c r="BD456" t="str">
        <f t="shared" si="461"/>
        <v/>
      </c>
      <c r="BE456" t="str">
        <f t="shared" si="462"/>
        <v>Ellátási lánc menedzsment (, web)</v>
      </c>
      <c r="BF456" s="2">
        <v>1003</v>
      </c>
      <c r="BG456" s="2">
        <v>2</v>
      </c>
      <c r="BH456" s="18">
        <f>VLOOKUP(BF456,segéd!$F$9:$G$41,2,FALSE)</f>
        <v>46298</v>
      </c>
      <c r="BI456" s="2" t="str">
        <f>VLOOKUP(BG456,segéd!$F$1:$G$7,2,FALSE)</f>
        <v>9.45-11.15</v>
      </c>
      <c r="BJ456" t="s">
        <v>144</v>
      </c>
      <c r="BK456" s="20" t="s">
        <v>537</v>
      </c>
      <c r="BL456" t="s">
        <v>395</v>
      </c>
      <c r="BM456" s="2">
        <v>210</v>
      </c>
      <c r="BO456" s="2" t="s">
        <v>117</v>
      </c>
      <c r="BP456" s="33" t="s">
        <v>672</v>
      </c>
      <c r="BQ456" s="2">
        <f t="shared" si="463"/>
        <v>8</v>
      </c>
      <c r="BR456" s="2">
        <f>IF(BM456="","",IFERROR(VLOOKUP(BJ456,segéd!T:U,2,FALSE),"x"))</f>
        <v>8</v>
      </c>
      <c r="BS456" s="2" t="str">
        <f>IF(BN456="","",IFERROR(VLOOKUP(BJ456,segéd!O:P,2,FALSE),"x"))</f>
        <v/>
      </c>
      <c r="BU456" s="2"/>
      <c r="BV456" s="2"/>
      <c r="BX456" s="2"/>
      <c r="CC456" s="2">
        <v>6</v>
      </c>
    </row>
    <row r="457" spans="1:116" x14ac:dyDescent="0.3">
      <c r="A457" t="str">
        <f t="shared" si="406"/>
        <v>10032</v>
      </c>
      <c r="B457" t="str">
        <f t="shared" si="407"/>
        <v xml:space="preserve">Építőanyagok, épít. kapcs. előírások - Tarján Gábor (web) </v>
      </c>
      <c r="C457" t="str">
        <f t="shared" si="408"/>
        <v>21710032</v>
      </c>
      <c r="D457" t="str">
        <f t="shared" si="409"/>
        <v>Építőanyagok, épít. kapcs. előírások - Tarján Gábor (web) 8</v>
      </c>
      <c r="E457" t="str">
        <f t="shared" si="410"/>
        <v>Tarján Gábor10032</v>
      </c>
      <c r="F457" t="str">
        <f t="shared" si="411"/>
        <v>Építőanyagok, épít. kapcs. előírások (Tb. 217, web)</v>
      </c>
      <c r="G457" t="str">
        <f t="shared" si="412"/>
        <v/>
      </c>
      <c r="H457" t="str">
        <f t="shared" si="413"/>
        <v/>
      </c>
      <c r="I457" t="str">
        <f t="shared" si="414"/>
        <v/>
      </c>
      <c r="J457" t="str">
        <f t="shared" si="415"/>
        <v/>
      </c>
      <c r="K457" t="str">
        <f t="shared" si="416"/>
        <v/>
      </c>
      <c r="L457" t="str">
        <f t="shared" si="417"/>
        <v/>
      </c>
      <c r="M457" t="str">
        <f t="shared" si="418"/>
        <v/>
      </c>
      <c r="N457" t="str">
        <f t="shared" si="419"/>
        <v/>
      </c>
      <c r="O457" t="str">
        <f t="shared" si="420"/>
        <v/>
      </c>
      <c r="P457" t="str">
        <f t="shared" si="421"/>
        <v/>
      </c>
      <c r="Q457" t="str">
        <f t="shared" si="422"/>
        <v/>
      </c>
      <c r="R457" t="str">
        <f t="shared" si="423"/>
        <v/>
      </c>
      <c r="S457" t="str">
        <f t="shared" si="424"/>
        <v/>
      </c>
      <c r="T457" t="str">
        <f t="shared" si="425"/>
        <v/>
      </c>
      <c r="U457" t="str">
        <f t="shared" si="426"/>
        <v/>
      </c>
      <c r="V457" t="str">
        <f t="shared" si="427"/>
        <v/>
      </c>
      <c r="W457" t="str">
        <f t="shared" si="428"/>
        <v/>
      </c>
      <c r="X457" t="str">
        <f t="shared" si="429"/>
        <v/>
      </c>
      <c r="Y457" t="str">
        <f t="shared" si="430"/>
        <v/>
      </c>
      <c r="Z457" t="str">
        <f t="shared" si="431"/>
        <v/>
      </c>
      <c r="AA457" t="str">
        <f t="shared" si="432"/>
        <v>Építőanyagok, épít. kapcs. előírások (, web)</v>
      </c>
      <c r="AB457" t="str">
        <f t="shared" si="433"/>
        <v/>
      </c>
      <c r="AC457" t="str">
        <f t="shared" si="434"/>
        <v/>
      </c>
      <c r="AD457" t="str">
        <f t="shared" si="435"/>
        <v/>
      </c>
      <c r="AE457" t="str">
        <f t="shared" si="436"/>
        <v/>
      </c>
      <c r="AF457" t="str">
        <f t="shared" si="437"/>
        <v/>
      </c>
      <c r="AG457" t="str">
        <f t="shared" si="438"/>
        <v/>
      </c>
      <c r="AH457" t="str">
        <f t="shared" si="439"/>
        <v/>
      </c>
      <c r="AI457" t="str">
        <f t="shared" si="440"/>
        <v/>
      </c>
      <c r="AJ457" t="str">
        <f t="shared" si="441"/>
        <v/>
      </c>
      <c r="AK457" t="str">
        <f t="shared" si="442"/>
        <v/>
      </c>
      <c r="AL457" t="str">
        <f t="shared" si="443"/>
        <v/>
      </c>
      <c r="AM457" t="str">
        <f t="shared" si="444"/>
        <v/>
      </c>
      <c r="AN457" t="str">
        <f t="shared" si="445"/>
        <v/>
      </c>
      <c r="AO457" t="str">
        <f t="shared" si="446"/>
        <v/>
      </c>
      <c r="AP457" t="str">
        <f t="shared" si="447"/>
        <v/>
      </c>
      <c r="AQ457" t="str">
        <f t="shared" si="448"/>
        <v/>
      </c>
      <c r="AR457" t="str">
        <f t="shared" si="449"/>
        <v/>
      </c>
      <c r="AS457" t="str">
        <f t="shared" si="450"/>
        <v/>
      </c>
      <c r="AT457" t="str">
        <f t="shared" si="451"/>
        <v/>
      </c>
      <c r="AU457" t="str">
        <f t="shared" si="452"/>
        <v>10032</v>
      </c>
      <c r="AV457" t="str">
        <f t="shared" si="453"/>
        <v/>
      </c>
      <c r="AW457" t="str">
        <f t="shared" si="454"/>
        <v/>
      </c>
      <c r="AX457" t="str">
        <f t="shared" si="455"/>
        <v/>
      </c>
      <c r="AY457" t="str">
        <f t="shared" si="456"/>
        <v/>
      </c>
      <c r="AZ457" t="str">
        <f t="shared" si="457"/>
        <v/>
      </c>
      <c r="BA457" t="str">
        <f t="shared" si="458"/>
        <v/>
      </c>
      <c r="BB457" t="str">
        <f t="shared" si="459"/>
        <v/>
      </c>
      <c r="BC457" t="str">
        <f t="shared" si="460"/>
        <v/>
      </c>
      <c r="BD457" t="str">
        <f t="shared" si="461"/>
        <v/>
      </c>
      <c r="BE457" t="str">
        <f t="shared" si="462"/>
        <v>Építőanyagok, épít. kapcs. előírások (217, web)</v>
      </c>
      <c r="BF457" s="2">
        <v>1003</v>
      </c>
      <c r="BG457" s="2">
        <v>2</v>
      </c>
      <c r="BH457" s="18">
        <f>VLOOKUP(BF457,segéd!$F$9:$G$41,2,FALSE)</f>
        <v>46298</v>
      </c>
      <c r="BI457" s="2" t="str">
        <f>VLOOKUP(BG457,segéd!$F$1:$G$7,2,FALSE)</f>
        <v>9.45-11.15</v>
      </c>
      <c r="BJ457" t="s">
        <v>399</v>
      </c>
      <c r="BK457" s="20" t="s">
        <v>541</v>
      </c>
      <c r="BL457" t="s">
        <v>191</v>
      </c>
      <c r="BM457" s="2"/>
      <c r="BN457" s="2">
        <v>217</v>
      </c>
      <c r="BO457" s="2" t="s">
        <v>117</v>
      </c>
      <c r="BP457" s="33" t="s">
        <v>666</v>
      </c>
      <c r="BQ457" s="2">
        <f t="shared" si="463"/>
        <v>8</v>
      </c>
      <c r="BR457" s="2" t="str">
        <f>IF(BM457="","",IFERROR(VLOOKUP(BJ457,segéd!T:U,2,FALSE),"x"))</f>
        <v/>
      </c>
      <c r="BS457" s="2">
        <f>IF(BN457="","",IFERROR(VLOOKUP(BJ457,segéd!O:P,2,FALSE),"x"))</f>
        <v>8</v>
      </c>
      <c r="BU457" s="2"/>
      <c r="BV457" s="2"/>
      <c r="DG457" s="2">
        <v>8</v>
      </c>
    </row>
    <row r="458" spans="1:116" x14ac:dyDescent="0.3">
      <c r="A458" t="str">
        <f t="shared" si="406"/>
        <v>10032</v>
      </c>
      <c r="B458" t="str">
        <f t="shared" si="407"/>
        <v xml:space="preserve">Épületek műszaki szolg. irányítása - Molnárné Dőry Zsófia (web) </v>
      </c>
      <c r="C458" t="str">
        <f t="shared" si="408"/>
        <v>Passzív10032</v>
      </c>
      <c r="D458" t="str">
        <f t="shared" si="409"/>
        <v>Épületek műszaki szolg. irányítása - Molnárné Dőry Zsófia (web) 5</v>
      </c>
      <c r="E458" t="str">
        <f t="shared" si="410"/>
        <v>Molnárné Dőry Zsófia10032</v>
      </c>
      <c r="F458" t="str">
        <f t="shared" si="411"/>
        <v>Épületek műszaki szolg. irányítása (Tb. Passzív, web)</v>
      </c>
      <c r="G458" t="str">
        <f t="shared" si="412"/>
        <v/>
      </c>
      <c r="H458" t="str">
        <f t="shared" si="413"/>
        <v/>
      </c>
      <c r="I458" t="str">
        <f t="shared" si="414"/>
        <v/>
      </c>
      <c r="J458" t="str">
        <f t="shared" si="415"/>
        <v/>
      </c>
      <c r="K458" t="str">
        <f t="shared" si="416"/>
        <v/>
      </c>
      <c r="L458" t="str">
        <f t="shared" si="417"/>
        <v/>
      </c>
      <c r="M458" t="str">
        <f t="shared" si="418"/>
        <v/>
      </c>
      <c r="N458" t="str">
        <f t="shared" si="419"/>
        <v/>
      </c>
      <c r="O458" t="str">
        <f t="shared" si="420"/>
        <v/>
      </c>
      <c r="P458" t="str">
        <f t="shared" si="421"/>
        <v/>
      </c>
      <c r="Q458" t="str">
        <f t="shared" si="422"/>
        <v/>
      </c>
      <c r="R458" t="str">
        <f t="shared" si="423"/>
        <v/>
      </c>
      <c r="S458" t="str">
        <f t="shared" si="424"/>
        <v/>
      </c>
      <c r="T458" t="str">
        <f t="shared" si="425"/>
        <v/>
      </c>
      <c r="U458" t="str">
        <f t="shared" si="426"/>
        <v/>
      </c>
      <c r="V458" t="str">
        <f t="shared" si="427"/>
        <v/>
      </c>
      <c r="W458" t="str">
        <f t="shared" si="428"/>
        <v/>
      </c>
      <c r="X458" t="str">
        <f t="shared" si="429"/>
        <v/>
      </c>
      <c r="Y458" t="str">
        <f t="shared" si="430"/>
        <v/>
      </c>
      <c r="Z458" t="str">
        <f t="shared" si="431"/>
        <v/>
      </c>
      <c r="AA458" t="str">
        <f t="shared" si="432"/>
        <v>Épületek műszaki szolg. irányítása (, web)</v>
      </c>
      <c r="AB458" t="str">
        <f t="shared" si="433"/>
        <v/>
      </c>
      <c r="AC458" t="str">
        <f t="shared" si="434"/>
        <v/>
      </c>
      <c r="AD458" t="str">
        <f t="shared" si="435"/>
        <v/>
      </c>
      <c r="AE458" t="str">
        <f t="shared" si="436"/>
        <v/>
      </c>
      <c r="AF458" t="str">
        <f t="shared" si="437"/>
        <v/>
      </c>
      <c r="AG458" t="str">
        <f t="shared" si="438"/>
        <v/>
      </c>
      <c r="AH458" t="str">
        <f t="shared" si="439"/>
        <v/>
      </c>
      <c r="AI458" t="str">
        <f t="shared" si="440"/>
        <v/>
      </c>
      <c r="AJ458" t="str">
        <f t="shared" si="441"/>
        <v/>
      </c>
      <c r="AK458" t="str">
        <f t="shared" si="442"/>
        <v/>
      </c>
      <c r="AL458" t="str">
        <f t="shared" si="443"/>
        <v/>
      </c>
      <c r="AM458" t="str">
        <f t="shared" si="444"/>
        <v>10032</v>
      </c>
      <c r="AN458" t="str">
        <f t="shared" si="445"/>
        <v/>
      </c>
      <c r="AO458" t="str">
        <f t="shared" si="446"/>
        <v/>
      </c>
      <c r="AP458" t="str">
        <f t="shared" si="447"/>
        <v/>
      </c>
      <c r="AQ458" t="str">
        <f t="shared" si="448"/>
        <v/>
      </c>
      <c r="AR458" t="str">
        <f t="shared" si="449"/>
        <v/>
      </c>
      <c r="AS458" t="str">
        <f t="shared" si="450"/>
        <v/>
      </c>
      <c r="AT458" t="str">
        <f t="shared" si="451"/>
        <v/>
      </c>
      <c r="AU458" t="str">
        <f t="shared" si="452"/>
        <v/>
      </c>
      <c r="AV458" t="str">
        <f t="shared" si="453"/>
        <v/>
      </c>
      <c r="AW458" t="str">
        <f t="shared" si="454"/>
        <v/>
      </c>
      <c r="AX458" t="str">
        <f t="shared" si="455"/>
        <v/>
      </c>
      <c r="AY458" t="str">
        <f t="shared" si="456"/>
        <v/>
      </c>
      <c r="AZ458" t="str">
        <f t="shared" si="457"/>
        <v/>
      </c>
      <c r="BA458" t="str">
        <f t="shared" si="458"/>
        <v/>
      </c>
      <c r="BB458" t="str">
        <f t="shared" si="459"/>
        <v/>
      </c>
      <c r="BC458" t="str">
        <f t="shared" si="460"/>
        <v/>
      </c>
      <c r="BD458" t="str">
        <f t="shared" si="461"/>
        <v/>
      </c>
      <c r="BE458" t="str">
        <f t="shared" si="462"/>
        <v>Épületek műszaki szolg. irányítása (Passzív, web)</v>
      </c>
      <c r="BF458" s="2">
        <v>1003</v>
      </c>
      <c r="BG458" s="2">
        <v>2</v>
      </c>
      <c r="BH458" s="18">
        <f>VLOOKUP(BF458,segéd!$F$9:$G$41,2,FALSE)</f>
        <v>46298</v>
      </c>
      <c r="BI458" s="2" t="str">
        <f>VLOOKUP(BG458,segéd!$F$1:$G$7,2,FALSE)</f>
        <v>9.45-11.15</v>
      </c>
      <c r="BJ458" t="s">
        <v>205</v>
      </c>
      <c r="BK458" s="20" t="s">
        <v>219</v>
      </c>
      <c r="BL458" t="s">
        <v>190</v>
      </c>
      <c r="BM458" s="2"/>
      <c r="BN458" s="2" t="s">
        <v>221</v>
      </c>
      <c r="BO458" s="2" t="s">
        <v>117</v>
      </c>
      <c r="BP458" s="33" t="s">
        <v>622</v>
      </c>
      <c r="BQ458" s="2">
        <f t="shared" si="463"/>
        <v>5</v>
      </c>
      <c r="BR458" s="2" t="str">
        <f>IF(BM458="","",IFERROR(VLOOKUP(BJ458,segéd!T:U,2,FALSE),"x"))</f>
        <v/>
      </c>
      <c r="BS458" s="2">
        <f>IF(BN458="","",IFERROR(VLOOKUP(BJ458,segéd!O:P,2,FALSE),"x"))</f>
        <v>5</v>
      </c>
      <c r="BT458" s="2"/>
      <c r="BU458" s="2"/>
      <c r="BV458" s="2"/>
      <c r="CQ458" s="2"/>
      <c r="CR458" s="2"/>
      <c r="CY458" s="2">
        <v>5</v>
      </c>
    </row>
    <row r="459" spans="1:116" x14ac:dyDescent="0.3">
      <c r="A459" t="str">
        <f t="shared" si="406"/>
        <v>10032</v>
      </c>
      <c r="B459" t="str">
        <f t="shared" si="407"/>
        <v xml:space="preserve">Épületszolgáltatások irányítása - Molnárné Dőry Zsófia (web) </v>
      </c>
      <c r="C459" t="str">
        <f t="shared" si="408"/>
        <v>Passzív10032</v>
      </c>
      <c r="D459" t="str">
        <f t="shared" si="409"/>
        <v>Épületszolgáltatások irányítása - Molnárné Dőry Zsófia (web) 8</v>
      </c>
      <c r="E459" t="str">
        <f t="shared" si="410"/>
        <v>Molnárné Dőry Zsófia10032</v>
      </c>
      <c r="F459" t="str">
        <f t="shared" si="411"/>
        <v>Épületszolgáltatások irányítása (Tb. Passzív, web)</v>
      </c>
      <c r="G459" t="str">
        <f t="shared" si="412"/>
        <v/>
      </c>
      <c r="H459" t="str">
        <f t="shared" si="413"/>
        <v/>
      </c>
      <c r="I459" t="str">
        <f t="shared" si="414"/>
        <v/>
      </c>
      <c r="J459" t="str">
        <f t="shared" si="415"/>
        <v/>
      </c>
      <c r="K459" t="str">
        <f t="shared" si="416"/>
        <v/>
      </c>
      <c r="L459" t="str">
        <f t="shared" si="417"/>
        <v/>
      </c>
      <c r="M459" t="str">
        <f t="shared" si="418"/>
        <v/>
      </c>
      <c r="N459" t="str">
        <f t="shared" si="419"/>
        <v/>
      </c>
      <c r="O459" t="str">
        <f t="shared" si="420"/>
        <v/>
      </c>
      <c r="P459" t="str">
        <f t="shared" si="421"/>
        <v/>
      </c>
      <c r="Q459" t="str">
        <f t="shared" si="422"/>
        <v/>
      </c>
      <c r="R459" t="str">
        <f t="shared" si="423"/>
        <v/>
      </c>
      <c r="S459" t="str">
        <f t="shared" si="424"/>
        <v/>
      </c>
      <c r="T459" t="str">
        <f t="shared" si="425"/>
        <v/>
      </c>
      <c r="U459" t="str">
        <f t="shared" si="426"/>
        <v/>
      </c>
      <c r="V459" t="str">
        <f t="shared" si="427"/>
        <v/>
      </c>
      <c r="W459" t="str">
        <f t="shared" si="428"/>
        <v/>
      </c>
      <c r="X459" t="str">
        <f t="shared" si="429"/>
        <v/>
      </c>
      <c r="Y459" t="str">
        <f t="shared" si="430"/>
        <v/>
      </c>
      <c r="Z459" t="str">
        <f t="shared" si="431"/>
        <v/>
      </c>
      <c r="AA459" t="str">
        <f t="shared" si="432"/>
        <v>Épületszolgáltatások irányítása (, web)</v>
      </c>
      <c r="AB459" t="str">
        <f t="shared" si="433"/>
        <v/>
      </c>
      <c r="AC459" t="str">
        <f t="shared" si="434"/>
        <v/>
      </c>
      <c r="AD459" t="str">
        <f t="shared" si="435"/>
        <v/>
      </c>
      <c r="AE459" t="str">
        <f t="shared" si="436"/>
        <v/>
      </c>
      <c r="AF459" t="str">
        <f t="shared" si="437"/>
        <v/>
      </c>
      <c r="AG459" t="str">
        <f t="shared" si="438"/>
        <v/>
      </c>
      <c r="AH459" t="str">
        <f t="shared" si="439"/>
        <v/>
      </c>
      <c r="AI459" t="str">
        <f t="shared" si="440"/>
        <v/>
      </c>
      <c r="AJ459" t="str">
        <f t="shared" si="441"/>
        <v/>
      </c>
      <c r="AK459" t="str">
        <f t="shared" si="442"/>
        <v/>
      </c>
      <c r="AL459" t="str">
        <f t="shared" si="443"/>
        <v/>
      </c>
      <c r="AM459" t="str">
        <f t="shared" si="444"/>
        <v/>
      </c>
      <c r="AN459" t="str">
        <f t="shared" si="445"/>
        <v/>
      </c>
      <c r="AO459" t="str">
        <f t="shared" si="446"/>
        <v/>
      </c>
      <c r="AP459" t="str">
        <f t="shared" si="447"/>
        <v/>
      </c>
      <c r="AQ459" t="str">
        <f t="shared" si="448"/>
        <v/>
      </c>
      <c r="AR459" t="str">
        <f t="shared" si="449"/>
        <v/>
      </c>
      <c r="AS459" t="str">
        <f t="shared" si="450"/>
        <v/>
      </c>
      <c r="AT459" t="str">
        <f t="shared" si="451"/>
        <v/>
      </c>
      <c r="AU459" t="str">
        <f t="shared" si="452"/>
        <v/>
      </c>
      <c r="AV459" t="str">
        <f t="shared" si="453"/>
        <v/>
      </c>
      <c r="AW459" t="str">
        <f t="shared" si="454"/>
        <v/>
      </c>
      <c r="AX459" t="str">
        <f t="shared" si="455"/>
        <v/>
      </c>
      <c r="AY459" t="str">
        <f t="shared" si="456"/>
        <v/>
      </c>
      <c r="AZ459" t="str">
        <f t="shared" si="457"/>
        <v>10032</v>
      </c>
      <c r="BA459" t="str">
        <f t="shared" si="458"/>
        <v/>
      </c>
      <c r="BB459" t="str">
        <f t="shared" si="459"/>
        <v/>
      </c>
      <c r="BC459" t="str">
        <f t="shared" si="460"/>
        <v/>
      </c>
      <c r="BD459" t="str">
        <f t="shared" si="461"/>
        <v/>
      </c>
      <c r="BE459" t="str">
        <f t="shared" si="462"/>
        <v>Épületszolgáltatások irányítása (Passzív, web)</v>
      </c>
      <c r="BF459" s="2">
        <v>1003</v>
      </c>
      <c r="BG459" s="2">
        <v>2</v>
      </c>
      <c r="BH459" s="18">
        <f>VLOOKUP(BF459,segéd!$F$9:$G$41,2,FALSE)</f>
        <v>46298</v>
      </c>
      <c r="BI459" s="2" t="str">
        <f>VLOOKUP(BG459,segéd!$F$1:$G$7,2,FALSE)</f>
        <v>9.45-11.15</v>
      </c>
      <c r="BJ459" t="s">
        <v>523</v>
      </c>
      <c r="BK459" s="20" t="s">
        <v>219</v>
      </c>
      <c r="BL459" t="s">
        <v>191</v>
      </c>
      <c r="BM459" s="2"/>
      <c r="BN459" s="2" t="s">
        <v>221</v>
      </c>
      <c r="BO459" s="2" t="s">
        <v>117</v>
      </c>
      <c r="BP459" s="33" t="s">
        <v>622</v>
      </c>
      <c r="BQ459" s="2">
        <f t="shared" si="463"/>
        <v>8</v>
      </c>
      <c r="BR459" s="2" t="str">
        <f>IF(BM459="","",IFERROR(VLOOKUP(BJ459,segéd!T:U,2,FALSE),"x"))</f>
        <v/>
      </c>
      <c r="BS459" s="2">
        <f>IF(BN459="","",IFERROR(VLOOKUP(BJ459,segéd!O:P,2,FALSE),"x"))</f>
        <v>8</v>
      </c>
      <c r="BU459" s="2"/>
      <c r="BV459" s="2"/>
      <c r="DL459" s="2">
        <v>8</v>
      </c>
    </row>
    <row r="460" spans="1:116" x14ac:dyDescent="0.3">
      <c r="A460" t="str">
        <f t="shared" si="406"/>
        <v>20810032</v>
      </c>
      <c r="B460" t="str">
        <f t="shared" si="407"/>
        <v>Gazdaságpszichológia - Barócsi Zoltán (Bp.-ről web) 38</v>
      </c>
      <c r="C460" t="str">
        <f t="shared" si="408"/>
        <v>21610032</v>
      </c>
      <c r="D460" t="str">
        <f t="shared" si="409"/>
        <v>Gazdaságpszichológia - Barócsi Zoltán (Bp.-ről web) 35</v>
      </c>
      <c r="E460" t="str">
        <f t="shared" si="410"/>
        <v>Barócsi Zoltán10032</v>
      </c>
      <c r="F460" t="str">
        <f t="shared" si="411"/>
        <v>Gazdaságpszichológia (Bp. 208, Bp.-ről web)</v>
      </c>
      <c r="G460" t="str">
        <f t="shared" si="412"/>
        <v/>
      </c>
      <c r="H460" t="str">
        <f t="shared" si="413"/>
        <v/>
      </c>
      <c r="I460" t="str">
        <f t="shared" si="414"/>
        <v/>
      </c>
      <c r="J460" t="str">
        <f t="shared" si="415"/>
        <v/>
      </c>
      <c r="K460" t="str">
        <f t="shared" si="416"/>
        <v/>
      </c>
      <c r="L460" t="str">
        <f t="shared" si="417"/>
        <v/>
      </c>
      <c r="M460" t="str">
        <f t="shared" si="418"/>
        <v>10032</v>
      </c>
      <c r="N460" t="str">
        <f t="shared" si="419"/>
        <v>10032</v>
      </c>
      <c r="O460" t="str">
        <f t="shared" si="420"/>
        <v>10032</v>
      </c>
      <c r="P460" t="str">
        <f t="shared" si="421"/>
        <v/>
      </c>
      <c r="Q460" t="str">
        <f t="shared" si="422"/>
        <v/>
      </c>
      <c r="R460" t="str">
        <f t="shared" si="423"/>
        <v/>
      </c>
      <c r="S460" t="str">
        <f t="shared" si="424"/>
        <v/>
      </c>
      <c r="T460" t="str">
        <f t="shared" si="425"/>
        <v/>
      </c>
      <c r="U460" t="str">
        <f t="shared" si="426"/>
        <v/>
      </c>
      <c r="V460" t="str">
        <f t="shared" si="427"/>
        <v/>
      </c>
      <c r="W460" t="str">
        <f t="shared" si="428"/>
        <v/>
      </c>
      <c r="X460" t="str">
        <f t="shared" si="429"/>
        <v/>
      </c>
      <c r="Y460" t="str">
        <f t="shared" si="430"/>
        <v/>
      </c>
      <c r="Z460" t="str">
        <f t="shared" si="431"/>
        <v/>
      </c>
      <c r="AA460" t="str">
        <f t="shared" si="432"/>
        <v>Gazdaságpszichológia (208, Bp.-ről web)</v>
      </c>
      <c r="AB460" t="str">
        <f t="shared" si="433"/>
        <v/>
      </c>
      <c r="AC460" t="str">
        <f t="shared" si="434"/>
        <v/>
      </c>
      <c r="AD460" t="str">
        <f t="shared" si="435"/>
        <v/>
      </c>
      <c r="AE460" t="str">
        <f t="shared" si="436"/>
        <v/>
      </c>
      <c r="AF460" t="str">
        <f t="shared" si="437"/>
        <v/>
      </c>
      <c r="AG460" t="str">
        <f t="shared" si="438"/>
        <v/>
      </c>
      <c r="AH460" t="str">
        <f t="shared" si="439"/>
        <v>10032</v>
      </c>
      <c r="AI460" t="str">
        <f t="shared" si="440"/>
        <v>10032</v>
      </c>
      <c r="AJ460" t="str">
        <f t="shared" si="441"/>
        <v/>
      </c>
      <c r="AK460" t="str">
        <f t="shared" si="442"/>
        <v/>
      </c>
      <c r="AL460" t="str">
        <f t="shared" si="443"/>
        <v/>
      </c>
      <c r="AM460" t="str">
        <f t="shared" si="444"/>
        <v/>
      </c>
      <c r="AN460" t="str">
        <f t="shared" si="445"/>
        <v/>
      </c>
      <c r="AO460" t="str">
        <f t="shared" si="446"/>
        <v/>
      </c>
      <c r="AP460" t="str">
        <f t="shared" si="447"/>
        <v/>
      </c>
      <c r="AQ460" t="str">
        <f t="shared" si="448"/>
        <v/>
      </c>
      <c r="AR460" t="str">
        <f t="shared" si="449"/>
        <v/>
      </c>
      <c r="AS460" t="str">
        <f t="shared" si="450"/>
        <v/>
      </c>
      <c r="AT460" t="str">
        <f t="shared" si="451"/>
        <v/>
      </c>
      <c r="AU460" t="str">
        <f t="shared" si="452"/>
        <v/>
      </c>
      <c r="AV460" t="str">
        <f t="shared" si="453"/>
        <v/>
      </c>
      <c r="AW460" t="str">
        <f t="shared" si="454"/>
        <v/>
      </c>
      <c r="AX460" t="str">
        <f t="shared" si="455"/>
        <v/>
      </c>
      <c r="AY460" t="str">
        <f t="shared" si="456"/>
        <v/>
      </c>
      <c r="AZ460" t="str">
        <f t="shared" si="457"/>
        <v/>
      </c>
      <c r="BA460" t="str">
        <f t="shared" si="458"/>
        <v/>
      </c>
      <c r="BB460" t="str">
        <f t="shared" si="459"/>
        <v/>
      </c>
      <c r="BC460" t="str">
        <f t="shared" si="460"/>
        <v/>
      </c>
      <c r="BD460" t="str">
        <f t="shared" si="461"/>
        <v/>
      </c>
      <c r="BE460" t="str">
        <f t="shared" si="462"/>
        <v>Gazdaságpszichológia (216, Bp.-ről web)</v>
      </c>
      <c r="BF460" s="2">
        <v>1003</v>
      </c>
      <c r="BG460" s="2">
        <v>2</v>
      </c>
      <c r="BH460" s="18">
        <f>VLOOKUP(BF460,segéd!$F$9:$G$41,2,FALSE)</f>
        <v>46298</v>
      </c>
      <c r="BI460" s="2" t="str">
        <f>VLOOKUP(BG460,segéd!$F$1:$G$7,2,FALSE)</f>
        <v>9.45-11.15</v>
      </c>
      <c r="BJ460" t="s">
        <v>140</v>
      </c>
      <c r="BK460" s="20" t="s">
        <v>35</v>
      </c>
      <c r="BL460" t="s">
        <v>192</v>
      </c>
      <c r="BM460" s="2">
        <v>208</v>
      </c>
      <c r="BN460" s="2">
        <v>216</v>
      </c>
      <c r="BO460" s="2" t="s">
        <v>118</v>
      </c>
      <c r="BP460" s="33" t="s">
        <v>696</v>
      </c>
      <c r="BQ460" s="2">
        <f t="shared" si="463"/>
        <v>73</v>
      </c>
      <c r="BR460" s="2">
        <f>IF(BM460="","",IFERROR(VLOOKUP(BJ460,segéd!T:U,2,FALSE),"x"))</f>
        <v>38</v>
      </c>
      <c r="BS460" s="2">
        <f>IF(BN460="","",IFERROR(VLOOKUP(BJ460,segéd!O:P,2,FALSE),"x"))</f>
        <v>35</v>
      </c>
      <c r="BU460" s="2"/>
      <c r="BV460" s="2"/>
      <c r="BX460" s="2"/>
      <c r="BZ460" s="2">
        <v>5</v>
      </c>
      <c r="CA460" s="2">
        <v>12</v>
      </c>
      <c r="CB460" s="2">
        <v>2</v>
      </c>
      <c r="CD460" s="19"/>
      <c r="CE460" s="19"/>
      <c r="CH460" s="19"/>
      <c r="CT460" s="2">
        <v>10</v>
      </c>
      <c r="CU460" s="2">
        <v>8</v>
      </c>
    </row>
    <row r="461" spans="1:116" x14ac:dyDescent="0.3">
      <c r="A461" t="str">
        <f t="shared" si="406"/>
        <v>10032</v>
      </c>
      <c r="B461" t="str">
        <f t="shared" si="407"/>
        <v xml:space="preserve">Hidraulika, pneumatika alapjai - Baksa Dániel </v>
      </c>
      <c r="C461" t="str">
        <f t="shared" si="408"/>
        <v>110032</v>
      </c>
      <c r="D461" t="str">
        <f t="shared" si="409"/>
        <v>Hidraulika, pneumatika alapjai - Baksa Dániel 12</v>
      </c>
      <c r="E461" t="str">
        <f t="shared" si="410"/>
        <v>Baksa Dániel10032</v>
      </c>
      <c r="F461" t="str">
        <f t="shared" si="411"/>
        <v>Hidraulika, pneumatika alapjai (Tb. 1)</v>
      </c>
      <c r="G461" t="str">
        <f t="shared" si="412"/>
        <v/>
      </c>
      <c r="H461" t="str">
        <f t="shared" si="413"/>
        <v/>
      </c>
      <c r="I461" t="str">
        <f t="shared" si="414"/>
        <v/>
      </c>
      <c r="J461" t="str">
        <f t="shared" si="415"/>
        <v/>
      </c>
      <c r="K461" t="str">
        <f t="shared" si="416"/>
        <v/>
      </c>
      <c r="L461" t="str">
        <f t="shared" si="417"/>
        <v/>
      </c>
      <c r="M461" t="str">
        <f t="shared" si="418"/>
        <v/>
      </c>
      <c r="N461" t="str">
        <f t="shared" si="419"/>
        <v/>
      </c>
      <c r="O461" t="str">
        <f t="shared" si="420"/>
        <v/>
      </c>
      <c r="P461" t="str">
        <f t="shared" si="421"/>
        <v/>
      </c>
      <c r="Q461" t="str">
        <f t="shared" si="422"/>
        <v/>
      </c>
      <c r="R461" t="str">
        <f t="shared" si="423"/>
        <v/>
      </c>
      <c r="S461" t="str">
        <f t="shared" si="424"/>
        <v/>
      </c>
      <c r="T461" t="str">
        <f t="shared" si="425"/>
        <v/>
      </c>
      <c r="U461" t="str">
        <f t="shared" si="426"/>
        <v/>
      </c>
      <c r="V461" t="str">
        <f t="shared" si="427"/>
        <v/>
      </c>
      <c r="W461" t="str">
        <f t="shared" si="428"/>
        <v/>
      </c>
      <c r="X461" t="str">
        <f t="shared" si="429"/>
        <v/>
      </c>
      <c r="Y461" t="str">
        <f t="shared" si="430"/>
        <v/>
      </c>
      <c r="Z461" t="str">
        <f t="shared" si="431"/>
        <v/>
      </c>
      <c r="AA461" t="str">
        <f t="shared" si="432"/>
        <v>Hidraulika, pneumatika alapjai ()</v>
      </c>
      <c r="AB461" t="str">
        <f t="shared" si="433"/>
        <v/>
      </c>
      <c r="AC461" t="str">
        <f t="shared" si="434"/>
        <v/>
      </c>
      <c r="AD461" t="str">
        <f t="shared" si="435"/>
        <v/>
      </c>
      <c r="AE461" t="str">
        <f t="shared" si="436"/>
        <v/>
      </c>
      <c r="AF461" t="str">
        <f t="shared" si="437"/>
        <v/>
      </c>
      <c r="AG461" t="str">
        <f t="shared" si="438"/>
        <v/>
      </c>
      <c r="AH461" t="str">
        <f t="shared" si="439"/>
        <v/>
      </c>
      <c r="AI461" t="str">
        <f t="shared" si="440"/>
        <v/>
      </c>
      <c r="AJ461" t="str">
        <f t="shared" si="441"/>
        <v>10032</v>
      </c>
      <c r="AK461" t="str">
        <f t="shared" si="442"/>
        <v/>
      </c>
      <c r="AL461" t="str">
        <f t="shared" si="443"/>
        <v/>
      </c>
      <c r="AM461" t="str">
        <f t="shared" si="444"/>
        <v/>
      </c>
      <c r="AN461" t="str">
        <f t="shared" si="445"/>
        <v/>
      </c>
      <c r="AO461" t="str">
        <f t="shared" si="446"/>
        <v/>
      </c>
      <c r="AP461" t="str">
        <f t="shared" si="447"/>
        <v/>
      </c>
      <c r="AQ461" t="str">
        <f t="shared" si="448"/>
        <v/>
      </c>
      <c r="AR461" t="str">
        <f t="shared" si="449"/>
        <v/>
      </c>
      <c r="AS461" t="str">
        <f t="shared" si="450"/>
        <v/>
      </c>
      <c r="AT461" t="str">
        <f t="shared" si="451"/>
        <v/>
      </c>
      <c r="AU461" t="str">
        <f t="shared" si="452"/>
        <v/>
      </c>
      <c r="AV461" t="str">
        <f t="shared" si="453"/>
        <v/>
      </c>
      <c r="AW461" t="str">
        <f t="shared" si="454"/>
        <v/>
      </c>
      <c r="AX461" t="str">
        <f t="shared" si="455"/>
        <v/>
      </c>
      <c r="AY461" t="str">
        <f t="shared" si="456"/>
        <v/>
      </c>
      <c r="AZ461" t="str">
        <f t="shared" si="457"/>
        <v/>
      </c>
      <c r="BA461" t="str">
        <f t="shared" si="458"/>
        <v/>
      </c>
      <c r="BB461" t="str">
        <f t="shared" si="459"/>
        <v/>
      </c>
      <c r="BC461" t="str">
        <f t="shared" si="460"/>
        <v/>
      </c>
      <c r="BD461" t="str">
        <f t="shared" si="461"/>
        <v/>
      </c>
      <c r="BE461" t="str">
        <f t="shared" si="462"/>
        <v>Hidraulika, pneumatika alapjai (1)</v>
      </c>
      <c r="BF461" s="2">
        <v>1003</v>
      </c>
      <c r="BG461" s="2">
        <v>2</v>
      </c>
      <c r="BH461" s="18">
        <f>VLOOKUP(BF461,segéd!$F$9:$G$41,2,FALSE)</f>
        <v>46298</v>
      </c>
      <c r="BI461" s="2" t="str">
        <f>VLOOKUP(BG461,segéd!$F$1:$G$7,2,FALSE)</f>
        <v>9.45-11.15</v>
      </c>
      <c r="BJ461" t="s">
        <v>200</v>
      </c>
      <c r="BK461" s="20" t="s">
        <v>752</v>
      </c>
      <c r="BL461" t="s">
        <v>114</v>
      </c>
      <c r="BM461" s="2"/>
      <c r="BN461" s="2">
        <v>1</v>
      </c>
      <c r="BO461" s="2"/>
      <c r="BP461" s="33"/>
      <c r="BQ461" s="2">
        <f t="shared" si="463"/>
        <v>12</v>
      </c>
      <c r="BR461" s="2" t="str">
        <f>IF(BM461="","",IFERROR(VLOOKUP(BJ461,segéd!T:U,2,FALSE),"x"))</f>
        <v/>
      </c>
      <c r="BS461" s="2">
        <f>IF(BN461="","",IFERROR(VLOOKUP(BJ461,segéd!O:P,2,FALSE),"x"))</f>
        <v>12</v>
      </c>
      <c r="BU461" s="2"/>
      <c r="BV461" s="2"/>
      <c r="CV461" s="2">
        <v>7</v>
      </c>
    </row>
    <row r="462" spans="1:116" x14ac:dyDescent="0.3">
      <c r="A462" t="str">
        <f t="shared" si="406"/>
        <v>20510032</v>
      </c>
      <c r="B462" t="str">
        <f t="shared" si="407"/>
        <v>Információs rendszerek fejl. az ell. - Szabó László (web) 13</v>
      </c>
      <c r="C462" t="str">
        <f t="shared" si="408"/>
        <v>10032</v>
      </c>
      <c r="D462" t="str">
        <f t="shared" si="409"/>
        <v xml:space="preserve">Információs rendszerek fejl. az ell. - Szabó László (web) </v>
      </c>
      <c r="E462" t="str">
        <f t="shared" si="410"/>
        <v>Szabó László10032</v>
      </c>
      <c r="F462" t="str">
        <f t="shared" si="411"/>
        <v>Információs rendszerek fejl. az ell. (Bp. 205, web)</v>
      </c>
      <c r="G462" t="str">
        <f t="shared" si="412"/>
        <v/>
      </c>
      <c r="H462" t="str">
        <f t="shared" si="413"/>
        <v/>
      </c>
      <c r="I462" t="str">
        <f t="shared" si="414"/>
        <v/>
      </c>
      <c r="J462" t="str">
        <f t="shared" si="415"/>
        <v/>
      </c>
      <c r="K462" t="str">
        <f t="shared" si="416"/>
        <v>10032</v>
      </c>
      <c r="L462" t="str">
        <f t="shared" si="417"/>
        <v/>
      </c>
      <c r="M462" t="str">
        <f t="shared" si="418"/>
        <v/>
      </c>
      <c r="N462" t="str">
        <f t="shared" si="419"/>
        <v/>
      </c>
      <c r="O462" t="str">
        <f t="shared" si="420"/>
        <v/>
      </c>
      <c r="P462" t="str">
        <f t="shared" si="421"/>
        <v/>
      </c>
      <c r="Q462" t="str">
        <f t="shared" si="422"/>
        <v/>
      </c>
      <c r="R462" t="str">
        <f t="shared" si="423"/>
        <v>10032</v>
      </c>
      <c r="S462" t="str">
        <f t="shared" si="424"/>
        <v/>
      </c>
      <c r="T462" t="str">
        <f t="shared" si="425"/>
        <v/>
      </c>
      <c r="U462" t="str">
        <f t="shared" si="426"/>
        <v/>
      </c>
      <c r="V462" t="str">
        <f t="shared" si="427"/>
        <v/>
      </c>
      <c r="W462" t="str">
        <f t="shared" si="428"/>
        <v/>
      </c>
      <c r="X462" t="str">
        <f t="shared" si="429"/>
        <v/>
      </c>
      <c r="Y462" t="str">
        <f t="shared" si="430"/>
        <v/>
      </c>
      <c r="Z462" t="str">
        <f t="shared" si="431"/>
        <v/>
      </c>
      <c r="AA462" t="str">
        <f t="shared" si="432"/>
        <v>Információs rendszerek fejl. az ell. (205, web)</v>
      </c>
      <c r="AB462" t="str">
        <f t="shared" si="433"/>
        <v/>
      </c>
      <c r="AC462" t="str">
        <f t="shared" si="434"/>
        <v/>
      </c>
      <c r="AD462" t="str">
        <f t="shared" si="435"/>
        <v/>
      </c>
      <c r="AE462" t="str">
        <f t="shared" si="436"/>
        <v/>
      </c>
      <c r="AF462" t="str">
        <f t="shared" si="437"/>
        <v/>
      </c>
      <c r="AG462" t="str">
        <f t="shared" si="438"/>
        <v/>
      </c>
      <c r="AH462" t="str">
        <f t="shared" si="439"/>
        <v/>
      </c>
      <c r="AI462" t="str">
        <f t="shared" si="440"/>
        <v/>
      </c>
      <c r="AJ462" t="str">
        <f t="shared" si="441"/>
        <v/>
      </c>
      <c r="AK462" t="str">
        <f t="shared" si="442"/>
        <v/>
      </c>
      <c r="AL462" t="str">
        <f t="shared" si="443"/>
        <v/>
      </c>
      <c r="AM462" t="str">
        <f t="shared" si="444"/>
        <v/>
      </c>
      <c r="AN462" t="str">
        <f t="shared" si="445"/>
        <v/>
      </c>
      <c r="AO462" t="str">
        <f t="shared" si="446"/>
        <v/>
      </c>
      <c r="AP462" t="str">
        <f t="shared" si="447"/>
        <v/>
      </c>
      <c r="AQ462" t="str">
        <f t="shared" si="448"/>
        <v/>
      </c>
      <c r="AR462" t="str">
        <f t="shared" si="449"/>
        <v/>
      </c>
      <c r="AS462" t="str">
        <f t="shared" si="450"/>
        <v/>
      </c>
      <c r="AT462" t="str">
        <f t="shared" si="451"/>
        <v/>
      </c>
      <c r="AU462" t="str">
        <f t="shared" si="452"/>
        <v/>
      </c>
      <c r="AV462" t="str">
        <f t="shared" si="453"/>
        <v/>
      </c>
      <c r="AW462" t="str">
        <f t="shared" si="454"/>
        <v/>
      </c>
      <c r="AX462" t="str">
        <f t="shared" si="455"/>
        <v/>
      </c>
      <c r="AY462" t="str">
        <f t="shared" si="456"/>
        <v/>
      </c>
      <c r="AZ462" t="str">
        <f t="shared" si="457"/>
        <v/>
      </c>
      <c r="BA462" t="str">
        <f t="shared" si="458"/>
        <v/>
      </c>
      <c r="BB462" t="str">
        <f t="shared" si="459"/>
        <v/>
      </c>
      <c r="BC462" t="str">
        <f t="shared" si="460"/>
        <v/>
      </c>
      <c r="BD462" t="str">
        <f t="shared" si="461"/>
        <v/>
      </c>
      <c r="BE462" t="str">
        <f t="shared" si="462"/>
        <v>Információs rendszerek fejl. az ell. (, web)</v>
      </c>
      <c r="BF462" s="2">
        <v>1003</v>
      </c>
      <c r="BG462" s="2">
        <v>2</v>
      </c>
      <c r="BH462" s="18">
        <f>VLOOKUP(BF462,segéd!$F$9:$G$41,2,FALSE)</f>
        <v>46298</v>
      </c>
      <c r="BI462" s="2" t="str">
        <f>VLOOKUP(BG462,segéd!$F$1:$G$7,2,FALSE)</f>
        <v>9.45-11.15</v>
      </c>
      <c r="BJ462" t="s">
        <v>283</v>
      </c>
      <c r="BK462" s="20" t="s">
        <v>536</v>
      </c>
      <c r="BL462" t="s">
        <v>206</v>
      </c>
      <c r="BM462" s="2">
        <v>205</v>
      </c>
      <c r="BO462" s="19" t="s">
        <v>117</v>
      </c>
      <c r="BP462" s="33" t="s">
        <v>697</v>
      </c>
      <c r="BQ462" s="2">
        <f t="shared" si="463"/>
        <v>13</v>
      </c>
      <c r="BR462" s="2">
        <f>IF(BM462="","",IFERROR(VLOOKUP(BJ462,segéd!T:U,2,FALSE),"x"))</f>
        <v>13</v>
      </c>
      <c r="BS462" s="2" t="str">
        <f>IF(BN462="","",IFERROR(VLOOKUP(BJ462,segéd!O:P,2,FALSE),"x"))</f>
        <v/>
      </c>
      <c r="BT462" s="2"/>
      <c r="BU462" s="2"/>
      <c r="BV462" s="2"/>
      <c r="BX462" s="2">
        <v>10</v>
      </c>
      <c r="CE462" s="2">
        <v>9</v>
      </c>
      <c r="CQ462" s="2"/>
      <c r="CR462" s="2"/>
    </row>
    <row r="463" spans="1:116" x14ac:dyDescent="0.3">
      <c r="A463" t="str">
        <f t="shared" si="406"/>
        <v>20310032</v>
      </c>
      <c r="B463" t="str">
        <f t="shared" si="407"/>
        <v>Marketingmenedzsment - Gaál Béla (web) 9</v>
      </c>
      <c r="C463" t="str">
        <f t="shared" si="408"/>
        <v>10032</v>
      </c>
      <c r="D463" t="str">
        <f t="shared" si="409"/>
        <v xml:space="preserve">Marketingmenedzsment - Gaál Béla (web) </v>
      </c>
      <c r="E463" t="str">
        <f t="shared" si="410"/>
        <v>Gaál Béla10032</v>
      </c>
      <c r="F463" t="str">
        <f t="shared" si="411"/>
        <v>Marketingmenedzsment (Bp. 203, web)</v>
      </c>
      <c r="G463" t="str">
        <f t="shared" si="412"/>
        <v/>
      </c>
      <c r="H463" t="str">
        <f t="shared" si="413"/>
        <v/>
      </c>
      <c r="I463" t="str">
        <f t="shared" si="414"/>
        <v/>
      </c>
      <c r="J463" t="str">
        <f t="shared" si="415"/>
        <v>10032</v>
      </c>
      <c r="K463" t="str">
        <f t="shared" si="416"/>
        <v/>
      </c>
      <c r="L463" t="str">
        <f t="shared" si="417"/>
        <v/>
      </c>
      <c r="M463" t="str">
        <f t="shared" si="418"/>
        <v/>
      </c>
      <c r="N463" t="str">
        <f t="shared" si="419"/>
        <v/>
      </c>
      <c r="O463" t="str">
        <f t="shared" si="420"/>
        <v/>
      </c>
      <c r="P463" t="str">
        <f t="shared" si="421"/>
        <v/>
      </c>
      <c r="Q463" t="str">
        <f t="shared" si="422"/>
        <v/>
      </c>
      <c r="R463" t="str">
        <f t="shared" si="423"/>
        <v/>
      </c>
      <c r="S463" t="str">
        <f t="shared" si="424"/>
        <v/>
      </c>
      <c r="T463" t="str">
        <f t="shared" si="425"/>
        <v/>
      </c>
      <c r="U463" t="str">
        <f t="shared" si="426"/>
        <v/>
      </c>
      <c r="V463" t="str">
        <f t="shared" si="427"/>
        <v/>
      </c>
      <c r="W463" t="str">
        <f t="shared" si="428"/>
        <v/>
      </c>
      <c r="X463" t="str">
        <f t="shared" si="429"/>
        <v/>
      </c>
      <c r="Y463" t="str">
        <f t="shared" si="430"/>
        <v/>
      </c>
      <c r="Z463" t="str">
        <f t="shared" si="431"/>
        <v/>
      </c>
      <c r="AA463" t="str">
        <f t="shared" si="432"/>
        <v>Marketingmenedzsment (203, web)</v>
      </c>
      <c r="AB463" t="str">
        <f t="shared" si="433"/>
        <v/>
      </c>
      <c r="AC463" t="str">
        <f t="shared" si="434"/>
        <v/>
      </c>
      <c r="AD463" t="str">
        <f t="shared" si="435"/>
        <v/>
      </c>
      <c r="AE463" t="str">
        <f t="shared" si="436"/>
        <v/>
      </c>
      <c r="AF463" t="str">
        <f t="shared" si="437"/>
        <v/>
      </c>
      <c r="AG463" t="str">
        <f t="shared" si="438"/>
        <v/>
      </c>
      <c r="AH463" t="str">
        <f t="shared" si="439"/>
        <v/>
      </c>
      <c r="AI463" t="str">
        <f t="shared" si="440"/>
        <v/>
      </c>
      <c r="AJ463" t="str">
        <f t="shared" si="441"/>
        <v/>
      </c>
      <c r="AK463" t="str">
        <f t="shared" si="442"/>
        <v/>
      </c>
      <c r="AL463" t="str">
        <f t="shared" si="443"/>
        <v/>
      </c>
      <c r="AM463" t="str">
        <f t="shared" si="444"/>
        <v/>
      </c>
      <c r="AN463" t="str">
        <f t="shared" si="445"/>
        <v/>
      </c>
      <c r="AO463" t="str">
        <f t="shared" si="446"/>
        <v/>
      </c>
      <c r="AP463" t="str">
        <f t="shared" si="447"/>
        <v/>
      </c>
      <c r="AQ463" t="str">
        <f t="shared" si="448"/>
        <v/>
      </c>
      <c r="AR463" t="str">
        <f t="shared" si="449"/>
        <v/>
      </c>
      <c r="AS463" t="str">
        <f t="shared" si="450"/>
        <v/>
      </c>
      <c r="AT463" t="str">
        <f t="shared" si="451"/>
        <v/>
      </c>
      <c r="AU463" t="str">
        <f t="shared" si="452"/>
        <v/>
      </c>
      <c r="AV463" t="str">
        <f t="shared" si="453"/>
        <v/>
      </c>
      <c r="AW463" t="str">
        <f t="shared" si="454"/>
        <v/>
      </c>
      <c r="AX463" t="str">
        <f t="shared" si="455"/>
        <v/>
      </c>
      <c r="AY463" t="str">
        <f t="shared" si="456"/>
        <v/>
      </c>
      <c r="AZ463" t="str">
        <f t="shared" si="457"/>
        <v/>
      </c>
      <c r="BA463" t="str">
        <f t="shared" si="458"/>
        <v/>
      </c>
      <c r="BB463" t="str">
        <f t="shared" si="459"/>
        <v/>
      </c>
      <c r="BC463" t="str">
        <f t="shared" si="460"/>
        <v/>
      </c>
      <c r="BD463" t="str">
        <f t="shared" si="461"/>
        <v/>
      </c>
      <c r="BE463" t="str">
        <f t="shared" si="462"/>
        <v>Marketingmenedzsment (, web)</v>
      </c>
      <c r="BF463" s="2">
        <v>1003</v>
      </c>
      <c r="BG463" s="2">
        <v>2</v>
      </c>
      <c r="BH463" s="18">
        <f>VLOOKUP(BF463,segéd!$F$9:$G$41,2,FALSE)</f>
        <v>46298</v>
      </c>
      <c r="BI463" s="2" t="str">
        <f>VLOOKUP(BG463,segéd!$F$1:$G$7,2,FALSE)</f>
        <v>9.45-11.15</v>
      </c>
      <c r="BJ463" t="s">
        <v>86</v>
      </c>
      <c r="BK463" s="20" t="s">
        <v>307</v>
      </c>
      <c r="BL463" t="s">
        <v>206</v>
      </c>
      <c r="BM463" s="2">
        <v>203</v>
      </c>
      <c r="BO463" s="2" t="s">
        <v>117</v>
      </c>
      <c r="BP463" s="33" t="s">
        <v>698</v>
      </c>
      <c r="BQ463" s="2">
        <f t="shared" si="463"/>
        <v>9</v>
      </c>
      <c r="BR463" s="2">
        <f>IF(BM463="","",IFERROR(VLOOKUP(BJ463,segéd!T:U,2,FALSE),"x"))</f>
        <v>9</v>
      </c>
      <c r="BS463" s="2" t="str">
        <f>IF(BN463="","",IFERROR(VLOOKUP(BJ463,segéd!O:P,2,FALSE),"x"))</f>
        <v/>
      </c>
      <c r="BU463" s="2"/>
      <c r="BV463" s="2"/>
      <c r="BW463" s="2">
        <v>5</v>
      </c>
      <c r="BX463" s="2"/>
      <c r="CU463" s="19"/>
      <c r="CV463" s="19"/>
      <c r="CW463" s="19"/>
      <c r="DA463" s="19"/>
    </row>
    <row r="464" spans="1:116" x14ac:dyDescent="0.3">
      <c r="A464" t="str">
        <f t="shared" si="406"/>
        <v>10032</v>
      </c>
      <c r="B464" t="str">
        <f t="shared" si="407"/>
        <v xml:space="preserve">Matematika III. - Kovács Gergely (gépterem, web) </v>
      </c>
      <c r="C464" t="str">
        <f t="shared" si="408"/>
        <v>60510032</v>
      </c>
      <c r="D464" t="str">
        <f t="shared" si="409"/>
        <v>Matematika III. - Kovács Gergely (gépterem, web) 41</v>
      </c>
      <c r="E464" t="str">
        <f t="shared" si="410"/>
        <v>Kovács Gergely10032</v>
      </c>
      <c r="F464" t="str">
        <f t="shared" si="411"/>
        <v>Matematika III. (Tb. 605, gépterem, web)</v>
      </c>
      <c r="G464" t="str">
        <f t="shared" si="412"/>
        <v/>
      </c>
      <c r="H464" t="str">
        <f t="shared" si="413"/>
        <v/>
      </c>
      <c r="I464" t="str">
        <f t="shared" si="414"/>
        <v/>
      </c>
      <c r="J464" t="str">
        <f t="shared" si="415"/>
        <v/>
      </c>
      <c r="K464" t="str">
        <f t="shared" si="416"/>
        <v/>
      </c>
      <c r="L464" t="str">
        <f t="shared" si="417"/>
        <v/>
      </c>
      <c r="M464" t="str">
        <f t="shared" si="418"/>
        <v/>
      </c>
      <c r="N464" t="str">
        <f t="shared" si="419"/>
        <v/>
      </c>
      <c r="O464" t="str">
        <f t="shared" si="420"/>
        <v/>
      </c>
      <c r="P464" t="str">
        <f t="shared" si="421"/>
        <v/>
      </c>
      <c r="Q464" t="str">
        <f t="shared" si="422"/>
        <v/>
      </c>
      <c r="R464" t="str">
        <f t="shared" si="423"/>
        <v/>
      </c>
      <c r="S464" t="str">
        <f t="shared" si="424"/>
        <v/>
      </c>
      <c r="T464" t="str">
        <f t="shared" si="425"/>
        <v/>
      </c>
      <c r="U464" t="str">
        <f t="shared" si="426"/>
        <v/>
      </c>
      <c r="V464" t="str">
        <f t="shared" si="427"/>
        <v/>
      </c>
      <c r="W464" t="str">
        <f t="shared" si="428"/>
        <v/>
      </c>
      <c r="X464" t="str">
        <f t="shared" si="429"/>
        <v/>
      </c>
      <c r="Y464" t="str">
        <f t="shared" si="430"/>
        <v/>
      </c>
      <c r="Z464" t="str">
        <f t="shared" si="431"/>
        <v/>
      </c>
      <c r="AA464" t="str">
        <f t="shared" si="432"/>
        <v>Matematika III. (, gépterem, web)</v>
      </c>
      <c r="AB464" t="str">
        <f t="shared" si="433"/>
        <v/>
      </c>
      <c r="AC464" t="str">
        <f t="shared" si="434"/>
        <v/>
      </c>
      <c r="AD464" t="str">
        <f t="shared" si="435"/>
        <v/>
      </c>
      <c r="AE464" t="str">
        <f t="shared" si="436"/>
        <v/>
      </c>
      <c r="AF464" t="str">
        <f t="shared" si="437"/>
        <v/>
      </c>
      <c r="AG464" t="str">
        <f t="shared" si="438"/>
        <v/>
      </c>
      <c r="AH464" t="str">
        <f t="shared" si="439"/>
        <v/>
      </c>
      <c r="AI464" t="str">
        <f t="shared" si="440"/>
        <v/>
      </c>
      <c r="AJ464" t="str">
        <f t="shared" si="441"/>
        <v/>
      </c>
      <c r="AK464" t="str">
        <f t="shared" si="442"/>
        <v>10032</v>
      </c>
      <c r="AL464" t="str">
        <f t="shared" si="443"/>
        <v/>
      </c>
      <c r="AM464" t="str">
        <f t="shared" si="444"/>
        <v/>
      </c>
      <c r="AN464" t="str">
        <f t="shared" si="445"/>
        <v/>
      </c>
      <c r="AO464" t="str">
        <f t="shared" si="446"/>
        <v/>
      </c>
      <c r="AP464" t="str">
        <f t="shared" si="447"/>
        <v/>
      </c>
      <c r="AQ464" t="str">
        <f t="shared" si="448"/>
        <v/>
      </c>
      <c r="AR464" t="str">
        <f t="shared" si="449"/>
        <v/>
      </c>
      <c r="AS464" t="str">
        <f t="shared" si="450"/>
        <v/>
      </c>
      <c r="AT464" t="str">
        <f t="shared" si="451"/>
        <v/>
      </c>
      <c r="AU464" t="str">
        <f t="shared" si="452"/>
        <v/>
      </c>
      <c r="AV464" t="str">
        <f t="shared" si="453"/>
        <v/>
      </c>
      <c r="AW464" t="str">
        <f t="shared" si="454"/>
        <v/>
      </c>
      <c r="AX464" t="str">
        <f t="shared" si="455"/>
        <v/>
      </c>
      <c r="AY464" t="str">
        <f t="shared" si="456"/>
        <v/>
      </c>
      <c r="AZ464" t="str">
        <f t="shared" si="457"/>
        <v/>
      </c>
      <c r="BA464" t="str">
        <f t="shared" si="458"/>
        <v/>
      </c>
      <c r="BB464" t="str">
        <f t="shared" si="459"/>
        <v/>
      </c>
      <c r="BC464" t="str">
        <f t="shared" si="460"/>
        <v/>
      </c>
      <c r="BD464" t="str">
        <f t="shared" si="461"/>
        <v/>
      </c>
      <c r="BE464" t="str">
        <f t="shared" si="462"/>
        <v>Matematika III. (605, gépterem, web)</v>
      </c>
      <c r="BF464" s="2">
        <v>1003</v>
      </c>
      <c r="BG464" s="2">
        <v>2</v>
      </c>
      <c r="BH464" s="18">
        <f>VLOOKUP(BF464,segéd!$F$9:$G$41,2,FALSE)</f>
        <v>46298</v>
      </c>
      <c r="BI464" s="2" t="str">
        <f>VLOOKUP(BG464,segéd!$F$1:$G$7,2,FALSE)</f>
        <v>9.45-11.15</v>
      </c>
      <c r="BJ464" t="s">
        <v>232</v>
      </c>
      <c r="BK464" s="20" t="s">
        <v>9</v>
      </c>
      <c r="BL464" t="s">
        <v>191</v>
      </c>
      <c r="BM464" s="2"/>
      <c r="BN464" s="2">
        <v>605</v>
      </c>
      <c r="BO464" s="2" t="s">
        <v>216</v>
      </c>
      <c r="BP464" s="33" t="s">
        <v>592</v>
      </c>
      <c r="BQ464" s="2">
        <f t="shared" si="463"/>
        <v>41</v>
      </c>
      <c r="BR464" s="2" t="str">
        <f>IF(BM464="","",IFERROR(VLOOKUP(BJ464,segéd!T:U,2,FALSE),"x"))</f>
        <v/>
      </c>
      <c r="BS464" s="2">
        <f>IF(BN464="","",IFERROR(VLOOKUP(BJ464,segéd!O:P,2,FALSE),"x"))</f>
        <v>41</v>
      </c>
      <c r="BU464" s="2"/>
      <c r="BV464" s="2"/>
      <c r="BX464" s="2"/>
      <c r="CW464" s="2">
        <v>37</v>
      </c>
    </row>
    <row r="465" spans="1:120" x14ac:dyDescent="0.3">
      <c r="A465" t="str">
        <f t="shared" si="406"/>
        <v>10032</v>
      </c>
      <c r="B465" t="str">
        <f t="shared" si="407"/>
        <v xml:space="preserve">Mérnöki etika - Szabó Veronika Anna (web) </v>
      </c>
      <c r="C465" t="str">
        <f t="shared" si="408"/>
        <v>21510032</v>
      </c>
      <c r="D465" t="str">
        <f t="shared" si="409"/>
        <v>Mérnöki etika - Szabó Veronika Anna (web) 55</v>
      </c>
      <c r="E465" t="str">
        <f t="shared" si="410"/>
        <v>Szabó Veronika Anna10032</v>
      </c>
      <c r="F465" t="str">
        <f t="shared" si="411"/>
        <v>Mérnöki etika (Tb. 215, web)</v>
      </c>
      <c r="G465" t="str">
        <f t="shared" si="412"/>
        <v/>
      </c>
      <c r="H465" t="str">
        <f t="shared" si="413"/>
        <v/>
      </c>
      <c r="I465" t="str">
        <f t="shared" si="414"/>
        <v/>
      </c>
      <c r="J465" t="str">
        <f t="shared" si="415"/>
        <v/>
      </c>
      <c r="K465" t="str">
        <f t="shared" si="416"/>
        <v/>
      </c>
      <c r="L465" t="str">
        <f t="shared" si="417"/>
        <v/>
      </c>
      <c r="M465" t="str">
        <f t="shared" si="418"/>
        <v/>
      </c>
      <c r="N465" t="str">
        <f t="shared" si="419"/>
        <v/>
      </c>
      <c r="O465" t="str">
        <f t="shared" si="420"/>
        <v/>
      </c>
      <c r="P465" t="str">
        <f t="shared" si="421"/>
        <v/>
      </c>
      <c r="Q465" t="str">
        <f t="shared" si="422"/>
        <v/>
      </c>
      <c r="R465" t="str">
        <f t="shared" si="423"/>
        <v/>
      </c>
      <c r="S465" t="str">
        <f t="shared" si="424"/>
        <v/>
      </c>
      <c r="T465" t="str">
        <f t="shared" si="425"/>
        <v/>
      </c>
      <c r="U465" t="str">
        <f t="shared" si="426"/>
        <v/>
      </c>
      <c r="V465" t="str">
        <f t="shared" si="427"/>
        <v/>
      </c>
      <c r="W465" t="str">
        <f t="shared" si="428"/>
        <v/>
      </c>
      <c r="X465" t="str">
        <f t="shared" si="429"/>
        <v/>
      </c>
      <c r="Y465" t="str">
        <f t="shared" si="430"/>
        <v/>
      </c>
      <c r="Z465" t="str">
        <f t="shared" si="431"/>
        <v/>
      </c>
      <c r="AA465" t="str">
        <f t="shared" si="432"/>
        <v>Mérnöki etika (, web)</v>
      </c>
      <c r="AB465" t="str">
        <f t="shared" si="433"/>
        <v/>
      </c>
      <c r="AC465" t="str">
        <f t="shared" si="434"/>
        <v/>
      </c>
      <c r="AD465" t="str">
        <f t="shared" si="435"/>
        <v/>
      </c>
      <c r="AE465" t="str">
        <f t="shared" si="436"/>
        <v/>
      </c>
      <c r="AF465" t="str">
        <f t="shared" si="437"/>
        <v/>
      </c>
      <c r="AG465" t="str">
        <f t="shared" si="438"/>
        <v/>
      </c>
      <c r="AH465" t="str">
        <f t="shared" si="439"/>
        <v/>
      </c>
      <c r="AI465" t="str">
        <f t="shared" si="440"/>
        <v/>
      </c>
      <c r="AJ465" t="str">
        <f t="shared" si="441"/>
        <v/>
      </c>
      <c r="AK465" t="str">
        <f t="shared" si="442"/>
        <v/>
      </c>
      <c r="AL465" t="str">
        <f t="shared" si="443"/>
        <v/>
      </c>
      <c r="AM465" t="str">
        <f t="shared" si="444"/>
        <v/>
      </c>
      <c r="AN465" t="str">
        <f t="shared" si="445"/>
        <v/>
      </c>
      <c r="AO465" t="str">
        <f t="shared" si="446"/>
        <v/>
      </c>
      <c r="AP465" t="str">
        <f t="shared" si="447"/>
        <v/>
      </c>
      <c r="AQ465" t="str">
        <f t="shared" si="448"/>
        <v/>
      </c>
      <c r="AR465" t="str">
        <f t="shared" si="449"/>
        <v/>
      </c>
      <c r="AS465" t="str">
        <f t="shared" si="450"/>
        <v/>
      </c>
      <c r="AT465" t="str">
        <f t="shared" si="451"/>
        <v/>
      </c>
      <c r="AU465" t="str">
        <f t="shared" si="452"/>
        <v/>
      </c>
      <c r="AV465" t="str">
        <f t="shared" si="453"/>
        <v/>
      </c>
      <c r="AW465" t="str">
        <f t="shared" si="454"/>
        <v/>
      </c>
      <c r="AX465" t="str">
        <f t="shared" si="455"/>
        <v/>
      </c>
      <c r="AY465" t="str">
        <f t="shared" si="456"/>
        <v/>
      </c>
      <c r="AZ465" t="str">
        <f t="shared" si="457"/>
        <v/>
      </c>
      <c r="BA465" t="str">
        <f t="shared" si="458"/>
        <v/>
      </c>
      <c r="BB465" t="str">
        <f t="shared" si="459"/>
        <v>10032</v>
      </c>
      <c r="BC465" t="str">
        <f t="shared" si="460"/>
        <v>10032</v>
      </c>
      <c r="BD465" t="str">
        <f t="shared" si="461"/>
        <v>10032</v>
      </c>
      <c r="BE465" t="str">
        <f t="shared" si="462"/>
        <v>Mérnöki etika (215, web)</v>
      </c>
      <c r="BF465" s="2">
        <v>1003</v>
      </c>
      <c r="BG465" s="2">
        <v>2</v>
      </c>
      <c r="BH465" s="18">
        <f>VLOOKUP(BF465,segéd!$F$9:$G$41,2,FALSE)</f>
        <v>46298</v>
      </c>
      <c r="BI465" s="2" t="str">
        <f>VLOOKUP(BG465,segéd!$F$1:$G$7,2,FALSE)</f>
        <v>9.45-11.15</v>
      </c>
      <c r="BJ465" t="s">
        <v>215</v>
      </c>
      <c r="BK465" s="20" t="s">
        <v>539</v>
      </c>
      <c r="BL465" t="s">
        <v>191</v>
      </c>
      <c r="BM465" s="2"/>
      <c r="BN465" s="2">
        <v>215</v>
      </c>
      <c r="BO465" s="2" t="s">
        <v>117</v>
      </c>
      <c r="BP465" s="33" t="s">
        <v>699</v>
      </c>
      <c r="BQ465" s="2">
        <f t="shared" si="463"/>
        <v>55</v>
      </c>
      <c r="BR465" s="2" t="str">
        <f>IF(BM465="","",IFERROR(VLOOKUP(BJ465,segéd!T:U,2,FALSE),"x"))</f>
        <v/>
      </c>
      <c r="BS465" s="2">
        <f>IF(BN465="","",IFERROR(VLOOKUP(BJ465,segéd!O:P,2,FALSE),"x"))</f>
        <v>55</v>
      </c>
      <c r="BT465" s="2"/>
      <c r="BU465" s="2"/>
      <c r="BV465" s="2"/>
      <c r="CQ465" s="2"/>
      <c r="CR465" s="2"/>
      <c r="DN465" s="2">
        <v>8</v>
      </c>
      <c r="DO465" s="2">
        <v>10</v>
      </c>
      <c r="DP465" s="2">
        <v>32</v>
      </c>
    </row>
    <row r="466" spans="1:120" x14ac:dyDescent="0.3">
      <c r="A466" t="str">
        <f t="shared" si="406"/>
        <v>10032</v>
      </c>
      <c r="B466" t="str">
        <f t="shared" si="407"/>
        <v xml:space="preserve">Meterológiai ismeretek d. ü. - Sándor Zsolt (web) </v>
      </c>
      <c r="C466" t="str">
        <f t="shared" si="408"/>
        <v>21210032</v>
      </c>
      <c r="D466" t="str">
        <f t="shared" si="409"/>
        <v>Meterológiai ismeretek d. ü. - Sándor Zsolt (web) 45</v>
      </c>
      <c r="E466" t="str">
        <f t="shared" si="410"/>
        <v>Sándor Zsolt10032</v>
      </c>
      <c r="F466" t="str">
        <f t="shared" si="411"/>
        <v>Meterológiai ismeretek d. ü. (Tb. 212, web)</v>
      </c>
      <c r="G466" t="str">
        <f t="shared" si="412"/>
        <v/>
      </c>
      <c r="H466" t="str">
        <f t="shared" si="413"/>
        <v/>
      </c>
      <c r="I466" t="str">
        <f t="shared" si="414"/>
        <v/>
      </c>
      <c r="J466" t="str">
        <f t="shared" si="415"/>
        <v/>
      </c>
      <c r="K466" t="str">
        <f t="shared" si="416"/>
        <v/>
      </c>
      <c r="L466" t="str">
        <f t="shared" si="417"/>
        <v/>
      </c>
      <c r="M466" t="str">
        <f t="shared" si="418"/>
        <v/>
      </c>
      <c r="N466" t="str">
        <f t="shared" si="419"/>
        <v/>
      </c>
      <c r="O466" t="str">
        <f t="shared" si="420"/>
        <v/>
      </c>
      <c r="P466" t="str">
        <f t="shared" si="421"/>
        <v/>
      </c>
      <c r="Q466" t="str">
        <f t="shared" si="422"/>
        <v/>
      </c>
      <c r="R466" t="str">
        <f t="shared" si="423"/>
        <v/>
      </c>
      <c r="S466" t="str">
        <f t="shared" si="424"/>
        <v/>
      </c>
      <c r="T466" t="str">
        <f t="shared" si="425"/>
        <v/>
      </c>
      <c r="U466" t="str">
        <f t="shared" si="426"/>
        <v/>
      </c>
      <c r="V466" t="str">
        <f t="shared" si="427"/>
        <v/>
      </c>
      <c r="W466" t="str">
        <f t="shared" si="428"/>
        <v/>
      </c>
      <c r="X466" t="str">
        <f t="shared" si="429"/>
        <v/>
      </c>
      <c r="Y466" t="str">
        <f t="shared" si="430"/>
        <v/>
      </c>
      <c r="Z466" t="str">
        <f t="shared" si="431"/>
        <v/>
      </c>
      <c r="AA466" t="str">
        <f t="shared" si="432"/>
        <v>Meterológiai ismeretek d. ü. (, web)</v>
      </c>
      <c r="AB466" t="str">
        <f t="shared" si="433"/>
        <v/>
      </c>
      <c r="AC466" t="str">
        <f t="shared" si="434"/>
        <v/>
      </c>
      <c r="AD466" t="str">
        <f t="shared" si="435"/>
        <v/>
      </c>
      <c r="AE466" t="str">
        <f t="shared" si="436"/>
        <v/>
      </c>
      <c r="AF466" t="str">
        <f t="shared" si="437"/>
        <v/>
      </c>
      <c r="AG466" t="str">
        <f t="shared" si="438"/>
        <v/>
      </c>
      <c r="AH466" t="str">
        <f t="shared" si="439"/>
        <v/>
      </c>
      <c r="AI466" t="str">
        <f t="shared" si="440"/>
        <v/>
      </c>
      <c r="AJ466" t="str">
        <f t="shared" si="441"/>
        <v/>
      </c>
      <c r="AK466" t="str">
        <f t="shared" si="442"/>
        <v/>
      </c>
      <c r="AL466" t="str">
        <f t="shared" si="443"/>
        <v/>
      </c>
      <c r="AM466" t="str">
        <f t="shared" si="444"/>
        <v/>
      </c>
      <c r="AN466" t="str">
        <f t="shared" si="445"/>
        <v/>
      </c>
      <c r="AO466" t="str">
        <f t="shared" si="446"/>
        <v/>
      </c>
      <c r="AP466" t="str">
        <f t="shared" si="447"/>
        <v/>
      </c>
      <c r="AQ466" t="str">
        <f t="shared" si="448"/>
        <v/>
      </c>
      <c r="AR466" t="str">
        <f t="shared" si="449"/>
        <v/>
      </c>
      <c r="AS466" t="str">
        <f t="shared" si="450"/>
        <v/>
      </c>
      <c r="AT466" t="str">
        <f t="shared" si="451"/>
        <v/>
      </c>
      <c r="AU466" t="str">
        <f t="shared" si="452"/>
        <v/>
      </c>
      <c r="AV466" t="str">
        <f t="shared" si="453"/>
        <v/>
      </c>
      <c r="AW466" t="str">
        <f t="shared" si="454"/>
        <v/>
      </c>
      <c r="AX466" t="str">
        <f t="shared" si="455"/>
        <v>10032</v>
      </c>
      <c r="AY466" t="str">
        <f t="shared" si="456"/>
        <v/>
      </c>
      <c r="AZ466" t="str">
        <f t="shared" si="457"/>
        <v/>
      </c>
      <c r="BA466" t="str">
        <f t="shared" si="458"/>
        <v/>
      </c>
      <c r="BB466" t="str">
        <f t="shared" si="459"/>
        <v/>
      </c>
      <c r="BC466" t="str">
        <f t="shared" si="460"/>
        <v/>
      </c>
      <c r="BD466" t="str">
        <f t="shared" si="461"/>
        <v/>
      </c>
      <c r="BE466" t="str">
        <f t="shared" si="462"/>
        <v>Meterológiai ismeretek d. ü. (212, web)</v>
      </c>
      <c r="BF466" s="2">
        <v>1003</v>
      </c>
      <c r="BG466" s="2">
        <v>2</v>
      </c>
      <c r="BH466" s="18">
        <f>VLOOKUP(BF466,segéd!$F$9:$G$41,2,FALSE)</f>
        <v>46298</v>
      </c>
      <c r="BI466" s="2" t="str">
        <f>VLOOKUP(BG466,segéd!$F$1:$G$7,2,FALSE)</f>
        <v>9.45-11.15</v>
      </c>
      <c r="BJ466" t="s">
        <v>407</v>
      </c>
      <c r="BK466" s="20" t="s">
        <v>420</v>
      </c>
      <c r="BL466" t="s">
        <v>191</v>
      </c>
      <c r="BM466" s="2"/>
      <c r="BN466" s="2">
        <v>212</v>
      </c>
      <c r="BO466" s="2" t="s">
        <v>117</v>
      </c>
      <c r="BP466" s="33" t="s">
        <v>700</v>
      </c>
      <c r="BQ466" s="2">
        <f t="shared" si="463"/>
        <v>45</v>
      </c>
      <c r="BR466" s="2" t="str">
        <f>IF(BM466="","",IFERROR(VLOOKUP(BJ466,segéd!T:U,2,FALSE),"x"))</f>
        <v/>
      </c>
      <c r="BS466" s="2">
        <f>IF(BN466="","",IFERROR(VLOOKUP(BJ466,segéd!O:P,2,FALSE),"x"))</f>
        <v>45</v>
      </c>
      <c r="BU466" s="2"/>
      <c r="BV466" s="2"/>
      <c r="DJ466" s="2">
        <v>44</v>
      </c>
    </row>
    <row r="467" spans="1:120" x14ac:dyDescent="0.3">
      <c r="A467" t="str">
        <f t="shared" si="406"/>
        <v>20710032</v>
      </c>
      <c r="B467" t="str">
        <f t="shared" si="407"/>
        <v>Modern ipari IT megoldások - Sas Zoltán (gépterem, web) 14</v>
      </c>
      <c r="C467" t="str">
        <f t="shared" si="408"/>
        <v>10032</v>
      </c>
      <c r="D467" t="str">
        <f t="shared" si="409"/>
        <v xml:space="preserve">Modern ipari IT megoldások - Sas Zoltán (gépterem, web) </v>
      </c>
      <c r="E467" t="str">
        <f t="shared" si="410"/>
        <v>Sas Zoltán10032</v>
      </c>
      <c r="F467" t="str">
        <f t="shared" si="411"/>
        <v>Modern ipari IT megoldások (Bp. 207, gépterem, web)</v>
      </c>
      <c r="G467" t="str">
        <f t="shared" si="412"/>
        <v/>
      </c>
      <c r="H467" t="str">
        <f t="shared" si="413"/>
        <v/>
      </c>
      <c r="I467" t="str">
        <f t="shared" si="414"/>
        <v/>
      </c>
      <c r="J467" t="str">
        <f t="shared" si="415"/>
        <v/>
      </c>
      <c r="K467" t="str">
        <f t="shared" si="416"/>
        <v/>
      </c>
      <c r="L467" t="str">
        <f t="shared" si="417"/>
        <v>10032</v>
      </c>
      <c r="M467" t="str">
        <f t="shared" si="418"/>
        <v/>
      </c>
      <c r="N467" t="str">
        <f t="shared" si="419"/>
        <v/>
      </c>
      <c r="O467" t="str">
        <f t="shared" si="420"/>
        <v/>
      </c>
      <c r="P467" t="str">
        <f t="shared" si="421"/>
        <v/>
      </c>
      <c r="Q467" t="str">
        <f t="shared" si="422"/>
        <v/>
      </c>
      <c r="R467" t="str">
        <f t="shared" si="423"/>
        <v/>
      </c>
      <c r="S467" t="str">
        <f t="shared" si="424"/>
        <v/>
      </c>
      <c r="T467" t="str">
        <f t="shared" si="425"/>
        <v/>
      </c>
      <c r="U467" t="str">
        <f t="shared" si="426"/>
        <v/>
      </c>
      <c r="V467" t="str">
        <f t="shared" si="427"/>
        <v/>
      </c>
      <c r="W467" t="str">
        <f t="shared" si="428"/>
        <v/>
      </c>
      <c r="X467" t="str">
        <f t="shared" si="429"/>
        <v/>
      </c>
      <c r="Y467" t="str">
        <f t="shared" si="430"/>
        <v/>
      </c>
      <c r="Z467" t="str">
        <f t="shared" si="431"/>
        <v/>
      </c>
      <c r="AA467" t="str">
        <f t="shared" si="432"/>
        <v>Modern ipari IT megoldások (207, gépterem, web)</v>
      </c>
      <c r="AB467" t="str">
        <f t="shared" si="433"/>
        <v/>
      </c>
      <c r="AC467" t="str">
        <f t="shared" si="434"/>
        <v/>
      </c>
      <c r="AD467" t="str">
        <f t="shared" si="435"/>
        <v/>
      </c>
      <c r="AE467" t="str">
        <f t="shared" si="436"/>
        <v/>
      </c>
      <c r="AF467" t="str">
        <f t="shared" si="437"/>
        <v/>
      </c>
      <c r="AG467" t="str">
        <f t="shared" si="438"/>
        <v/>
      </c>
      <c r="AH467" t="str">
        <f t="shared" si="439"/>
        <v/>
      </c>
      <c r="AI467" t="str">
        <f t="shared" si="440"/>
        <v/>
      </c>
      <c r="AJ467" t="str">
        <f t="shared" si="441"/>
        <v/>
      </c>
      <c r="AK467" t="str">
        <f t="shared" si="442"/>
        <v/>
      </c>
      <c r="AL467" t="str">
        <f t="shared" si="443"/>
        <v/>
      </c>
      <c r="AM467" t="str">
        <f t="shared" si="444"/>
        <v/>
      </c>
      <c r="AN467" t="str">
        <f t="shared" si="445"/>
        <v/>
      </c>
      <c r="AO467" t="str">
        <f t="shared" si="446"/>
        <v/>
      </c>
      <c r="AP467" t="str">
        <f t="shared" si="447"/>
        <v/>
      </c>
      <c r="AQ467" t="str">
        <f t="shared" si="448"/>
        <v/>
      </c>
      <c r="AR467" t="str">
        <f t="shared" si="449"/>
        <v/>
      </c>
      <c r="AS467" t="str">
        <f t="shared" si="450"/>
        <v/>
      </c>
      <c r="AT467" t="str">
        <f t="shared" si="451"/>
        <v/>
      </c>
      <c r="AU467" t="str">
        <f t="shared" si="452"/>
        <v/>
      </c>
      <c r="AV467" t="str">
        <f t="shared" si="453"/>
        <v/>
      </c>
      <c r="AW467" t="str">
        <f t="shared" si="454"/>
        <v/>
      </c>
      <c r="AX467" t="str">
        <f t="shared" si="455"/>
        <v/>
      </c>
      <c r="AY467" t="str">
        <f t="shared" si="456"/>
        <v/>
      </c>
      <c r="AZ467" t="str">
        <f t="shared" si="457"/>
        <v/>
      </c>
      <c r="BA467" t="str">
        <f t="shared" si="458"/>
        <v/>
      </c>
      <c r="BB467" t="str">
        <f t="shared" si="459"/>
        <v/>
      </c>
      <c r="BC467" t="str">
        <f t="shared" si="460"/>
        <v/>
      </c>
      <c r="BD467" t="str">
        <f t="shared" si="461"/>
        <v/>
      </c>
      <c r="BE467" t="str">
        <f t="shared" si="462"/>
        <v>Modern ipari IT megoldások (, gépterem, web)</v>
      </c>
      <c r="BF467" s="2">
        <v>1003</v>
      </c>
      <c r="BG467" s="2">
        <v>2</v>
      </c>
      <c r="BH467" s="18">
        <f>VLOOKUP(BF467,segéd!$F$9:$G$41,2,FALSE)</f>
        <v>46298</v>
      </c>
      <c r="BI467" s="2" t="str">
        <f>VLOOKUP(BG467,segéd!$F$1:$G$7,2,FALSE)</f>
        <v>9.45-11.15</v>
      </c>
      <c r="BJ467" t="s">
        <v>394</v>
      </c>
      <c r="BK467" s="20" t="s">
        <v>538</v>
      </c>
      <c r="BL467" t="s">
        <v>206</v>
      </c>
      <c r="BM467" s="2">
        <v>207</v>
      </c>
      <c r="BO467" s="2" t="s">
        <v>216</v>
      </c>
      <c r="BP467" s="33" t="s">
        <v>701</v>
      </c>
      <c r="BQ467" s="2">
        <f t="shared" si="463"/>
        <v>14</v>
      </c>
      <c r="BR467" s="2">
        <f>IF(BM467="","",IFERROR(VLOOKUP(BJ467,segéd!T:U,2,FALSE),"x"))</f>
        <v>14</v>
      </c>
      <c r="BS467" s="2" t="str">
        <f>IF(BN467="","",IFERROR(VLOOKUP(BJ467,segéd!O:P,2,FALSE),"x"))</f>
        <v/>
      </c>
      <c r="BT467" s="2"/>
      <c r="BU467" s="2"/>
      <c r="BV467" s="2"/>
      <c r="BX467" s="2"/>
      <c r="BY467" s="2">
        <v>13</v>
      </c>
      <c r="CQ467" s="2"/>
      <c r="CR467" s="2"/>
    </row>
    <row r="468" spans="1:120" x14ac:dyDescent="0.3">
      <c r="A468" t="str">
        <f t="shared" si="406"/>
        <v>20910032</v>
      </c>
      <c r="B468" t="str">
        <f t="shared" si="407"/>
        <v>Projektmenedzsment - Krupánszki Kornél (Bp.-ről web) 38</v>
      </c>
      <c r="C468" t="str">
        <f t="shared" si="408"/>
        <v>60110032</v>
      </c>
      <c r="D468" t="str">
        <f t="shared" si="409"/>
        <v>Projektmenedzsment - Krupánszki Kornél (Bp.-ről web) 119</v>
      </c>
      <c r="E468" t="str">
        <f t="shared" si="410"/>
        <v>Krupánszki Kornél10032</v>
      </c>
      <c r="F468" t="str">
        <f t="shared" si="411"/>
        <v>Projektmenedzsment (Bp. 209, Bp.-ről web)</v>
      </c>
      <c r="G468" t="str">
        <f t="shared" si="412"/>
        <v/>
      </c>
      <c r="H468" t="str">
        <f t="shared" si="413"/>
        <v/>
      </c>
      <c r="I468" t="str">
        <f t="shared" si="414"/>
        <v/>
      </c>
      <c r="J468" t="str">
        <f t="shared" si="415"/>
        <v/>
      </c>
      <c r="K468" t="str">
        <f t="shared" si="416"/>
        <v/>
      </c>
      <c r="L468" t="str">
        <f t="shared" si="417"/>
        <v/>
      </c>
      <c r="M468" t="str">
        <f t="shared" si="418"/>
        <v/>
      </c>
      <c r="N468" t="str">
        <f t="shared" si="419"/>
        <v/>
      </c>
      <c r="O468" t="str">
        <f t="shared" si="420"/>
        <v/>
      </c>
      <c r="P468" t="str">
        <f t="shared" si="421"/>
        <v/>
      </c>
      <c r="Q468" t="str">
        <f t="shared" si="422"/>
        <v/>
      </c>
      <c r="R468" t="str">
        <f t="shared" si="423"/>
        <v/>
      </c>
      <c r="S468" t="str">
        <f t="shared" si="424"/>
        <v/>
      </c>
      <c r="T468" t="str">
        <f t="shared" si="425"/>
        <v>10032</v>
      </c>
      <c r="U468" t="str">
        <f t="shared" si="426"/>
        <v>10032</v>
      </c>
      <c r="V468" t="str">
        <f t="shared" si="427"/>
        <v>10032</v>
      </c>
      <c r="W468" t="str">
        <f t="shared" si="428"/>
        <v>10032</v>
      </c>
      <c r="X468" t="str">
        <f t="shared" si="429"/>
        <v>10032</v>
      </c>
      <c r="Y468" t="str">
        <f t="shared" si="430"/>
        <v>10032</v>
      </c>
      <c r="Z468" t="str">
        <f t="shared" si="431"/>
        <v/>
      </c>
      <c r="AA468" t="str">
        <f t="shared" si="432"/>
        <v>Projektmenedzsment (209, Bp.-ről web)</v>
      </c>
      <c r="AB468" t="str">
        <f t="shared" si="433"/>
        <v/>
      </c>
      <c r="AC468" t="str">
        <f t="shared" si="434"/>
        <v/>
      </c>
      <c r="AD468" t="str">
        <f t="shared" si="435"/>
        <v/>
      </c>
      <c r="AE468" t="str">
        <f t="shared" si="436"/>
        <v/>
      </c>
      <c r="AF468" t="str">
        <f t="shared" si="437"/>
        <v/>
      </c>
      <c r="AG468" t="str">
        <f t="shared" si="438"/>
        <v/>
      </c>
      <c r="AH468" t="str">
        <f t="shared" si="439"/>
        <v/>
      </c>
      <c r="AI468" t="str">
        <f t="shared" si="440"/>
        <v/>
      </c>
      <c r="AJ468" t="str">
        <f t="shared" si="441"/>
        <v/>
      </c>
      <c r="AK468" t="str">
        <f t="shared" si="442"/>
        <v/>
      </c>
      <c r="AL468" t="str">
        <f t="shared" si="443"/>
        <v/>
      </c>
      <c r="AM468" t="str">
        <f t="shared" si="444"/>
        <v/>
      </c>
      <c r="AN468" t="str">
        <f t="shared" si="445"/>
        <v>10032</v>
      </c>
      <c r="AO468" t="str">
        <f t="shared" si="446"/>
        <v>10032</v>
      </c>
      <c r="AP468" t="str">
        <f t="shared" si="447"/>
        <v>10032</v>
      </c>
      <c r="AQ468" t="str">
        <f t="shared" si="448"/>
        <v>10032</v>
      </c>
      <c r="AR468" t="str">
        <f t="shared" si="449"/>
        <v>10032</v>
      </c>
      <c r="AS468" t="str">
        <f t="shared" si="450"/>
        <v>10032</v>
      </c>
      <c r="AT468" t="str">
        <f t="shared" si="451"/>
        <v>10032</v>
      </c>
      <c r="AU468" t="str">
        <f t="shared" si="452"/>
        <v/>
      </c>
      <c r="AV468" t="str">
        <f t="shared" si="453"/>
        <v>10032</v>
      </c>
      <c r="AW468" t="str">
        <f t="shared" si="454"/>
        <v/>
      </c>
      <c r="AX468" t="str">
        <f t="shared" si="455"/>
        <v/>
      </c>
      <c r="AY468" t="str">
        <f t="shared" si="456"/>
        <v/>
      </c>
      <c r="AZ468" t="str">
        <f t="shared" si="457"/>
        <v/>
      </c>
      <c r="BA468" t="str">
        <f t="shared" si="458"/>
        <v/>
      </c>
      <c r="BB468" t="str">
        <f t="shared" si="459"/>
        <v/>
      </c>
      <c r="BC468" t="str">
        <f t="shared" si="460"/>
        <v/>
      </c>
      <c r="BD468" t="str">
        <f t="shared" si="461"/>
        <v/>
      </c>
      <c r="BE468" t="str">
        <f t="shared" si="462"/>
        <v>Projektmenedzsment (601, Bp.-ről web)</v>
      </c>
      <c r="BF468" s="2">
        <v>1003</v>
      </c>
      <c r="BG468" s="2">
        <v>2</v>
      </c>
      <c r="BH468" s="18">
        <f>VLOOKUP(BF468,segéd!$F$9:$G$41,2,FALSE)</f>
        <v>46298</v>
      </c>
      <c r="BI468" s="2" t="str">
        <f>VLOOKUP(BG468,segéd!$F$1:$G$7,2,FALSE)</f>
        <v>9.45-11.15</v>
      </c>
      <c r="BJ468" t="s">
        <v>147</v>
      </c>
      <c r="BK468" s="20" t="s">
        <v>415</v>
      </c>
      <c r="BL468" t="s">
        <v>192</v>
      </c>
      <c r="BM468" s="2">
        <v>209</v>
      </c>
      <c r="BN468" s="2">
        <v>601</v>
      </c>
      <c r="BO468" s="2" t="s">
        <v>118</v>
      </c>
      <c r="BP468" s="33" t="s">
        <v>702</v>
      </c>
      <c r="BQ468" s="2">
        <f t="shared" si="463"/>
        <v>157</v>
      </c>
      <c r="BR468" s="2">
        <f>IF(BM468="","",IFERROR(VLOOKUP(BJ468,segéd!T:U,2,FALSE),"x"))</f>
        <v>38</v>
      </c>
      <c r="BS468" s="2">
        <f>IF(BN468="","",IFERROR(VLOOKUP(BJ468,segéd!O:P,2,FALSE),"x"))</f>
        <v>119</v>
      </c>
      <c r="BT468" s="2"/>
      <c r="BU468" s="2"/>
      <c r="BV468" s="2"/>
      <c r="BX468" s="2"/>
      <c r="CG468" s="2">
        <v>6</v>
      </c>
      <c r="CH468" s="2">
        <v>6</v>
      </c>
      <c r="CI468" s="2">
        <v>7</v>
      </c>
      <c r="CJ468" s="2">
        <v>3</v>
      </c>
      <c r="CK468" s="2">
        <v>7</v>
      </c>
      <c r="CL468" s="2">
        <v>3</v>
      </c>
      <c r="CQ468" s="2"/>
      <c r="CR468" s="2"/>
      <c r="CZ468" s="2">
        <v>3</v>
      </c>
      <c r="DA468" s="2">
        <v>7</v>
      </c>
      <c r="DB468" s="2">
        <v>8</v>
      </c>
      <c r="DC468" s="2">
        <v>2</v>
      </c>
      <c r="DD468" s="2">
        <v>2</v>
      </c>
      <c r="DE468" s="2">
        <v>3</v>
      </c>
      <c r="DF468" s="2">
        <v>27</v>
      </c>
      <c r="DH468" s="2">
        <v>13</v>
      </c>
    </row>
    <row r="469" spans="1:120" x14ac:dyDescent="0.3">
      <c r="A469" t="str">
        <f t="shared" si="406"/>
        <v>10032</v>
      </c>
      <c r="B469" t="str">
        <f t="shared" si="407"/>
        <v xml:space="preserve">Tanulás, kreativitás és MI - Tarcsiné Fábián Kata (web) </v>
      </c>
      <c r="C469" t="str">
        <f t="shared" si="408"/>
        <v>50110032</v>
      </c>
      <c r="D469" t="str">
        <f t="shared" si="409"/>
        <v>Tanulás, kreativitás és MI - Tarcsiné Fábián Kata (web) 216</v>
      </c>
      <c r="E469" t="str">
        <f t="shared" si="410"/>
        <v>Tarcsiné Fábián Kata10032</v>
      </c>
      <c r="F469" t="str">
        <f t="shared" si="411"/>
        <v>Tanulás, kreativitás és MI (Tb. 501, web)</v>
      </c>
      <c r="G469" t="str">
        <f t="shared" si="412"/>
        <v/>
      </c>
      <c r="H469" t="str">
        <f t="shared" si="413"/>
        <v/>
      </c>
      <c r="I469" t="str">
        <f t="shared" si="414"/>
        <v/>
      </c>
      <c r="J469" t="str">
        <f t="shared" si="415"/>
        <v/>
      </c>
      <c r="K469" t="str">
        <f t="shared" si="416"/>
        <v/>
      </c>
      <c r="L469" t="str">
        <f t="shared" si="417"/>
        <v/>
      </c>
      <c r="M469" t="str">
        <f t="shared" si="418"/>
        <v/>
      </c>
      <c r="N469" t="str">
        <f t="shared" si="419"/>
        <v/>
      </c>
      <c r="O469" t="str">
        <f t="shared" si="420"/>
        <v/>
      </c>
      <c r="P469" t="str">
        <f t="shared" si="421"/>
        <v/>
      </c>
      <c r="Q469" t="str">
        <f t="shared" si="422"/>
        <v/>
      </c>
      <c r="R469" t="str">
        <f t="shared" si="423"/>
        <v/>
      </c>
      <c r="S469" t="str">
        <f t="shared" si="424"/>
        <v/>
      </c>
      <c r="T469" t="str">
        <f t="shared" si="425"/>
        <v/>
      </c>
      <c r="U469" t="str">
        <f t="shared" si="426"/>
        <v/>
      </c>
      <c r="V469" t="str">
        <f t="shared" si="427"/>
        <v/>
      </c>
      <c r="W469" t="str">
        <f t="shared" si="428"/>
        <v/>
      </c>
      <c r="X469" t="str">
        <f t="shared" si="429"/>
        <v/>
      </c>
      <c r="Y469" t="str">
        <f t="shared" si="430"/>
        <v/>
      </c>
      <c r="Z469" t="str">
        <f t="shared" si="431"/>
        <v/>
      </c>
      <c r="AA469" t="str">
        <f t="shared" si="432"/>
        <v>Tanulás, kreativitás és MI (, web)</v>
      </c>
      <c r="AB469" t="str">
        <f t="shared" si="433"/>
        <v>10032</v>
      </c>
      <c r="AC469" t="str">
        <f t="shared" si="434"/>
        <v>10032</v>
      </c>
      <c r="AD469" t="str">
        <f t="shared" si="435"/>
        <v>10032</v>
      </c>
      <c r="AE469" t="str">
        <f t="shared" si="436"/>
        <v>10032</v>
      </c>
      <c r="AF469" t="str">
        <f t="shared" si="437"/>
        <v>10032</v>
      </c>
      <c r="AG469" t="str">
        <f t="shared" si="438"/>
        <v>10032</v>
      </c>
      <c r="AH469" t="str">
        <f t="shared" si="439"/>
        <v/>
      </c>
      <c r="AI469" t="str">
        <f t="shared" si="440"/>
        <v/>
      </c>
      <c r="AJ469" t="str">
        <f t="shared" si="441"/>
        <v/>
      </c>
      <c r="AK469" t="str">
        <f t="shared" si="442"/>
        <v/>
      </c>
      <c r="AL469" t="str">
        <f t="shared" si="443"/>
        <v/>
      </c>
      <c r="AM469" t="str">
        <f t="shared" si="444"/>
        <v/>
      </c>
      <c r="AN469" t="str">
        <f t="shared" si="445"/>
        <v/>
      </c>
      <c r="AO469" t="str">
        <f t="shared" si="446"/>
        <v/>
      </c>
      <c r="AP469" t="str">
        <f t="shared" si="447"/>
        <v/>
      </c>
      <c r="AQ469" t="str">
        <f t="shared" si="448"/>
        <v/>
      </c>
      <c r="AR469" t="str">
        <f t="shared" si="449"/>
        <v/>
      </c>
      <c r="AS469" t="str">
        <f t="shared" si="450"/>
        <v/>
      </c>
      <c r="AT469" t="str">
        <f t="shared" si="451"/>
        <v/>
      </c>
      <c r="AU469" t="str">
        <f t="shared" si="452"/>
        <v/>
      </c>
      <c r="AV469" t="str">
        <f t="shared" si="453"/>
        <v/>
      </c>
      <c r="AW469" t="str">
        <f t="shared" si="454"/>
        <v/>
      </c>
      <c r="AX469" t="str">
        <f t="shared" si="455"/>
        <v/>
      </c>
      <c r="AY469" t="str">
        <f t="shared" si="456"/>
        <v/>
      </c>
      <c r="AZ469" t="str">
        <f t="shared" si="457"/>
        <v/>
      </c>
      <c r="BA469" t="str">
        <f t="shared" si="458"/>
        <v/>
      </c>
      <c r="BB469" t="str">
        <f t="shared" si="459"/>
        <v/>
      </c>
      <c r="BC469" t="str">
        <f t="shared" si="460"/>
        <v/>
      </c>
      <c r="BD469" t="str">
        <f t="shared" si="461"/>
        <v/>
      </c>
      <c r="BE469" t="str">
        <f t="shared" si="462"/>
        <v>Tanulás, kreativitás és MI (501, web)</v>
      </c>
      <c r="BF469" s="2">
        <v>1003</v>
      </c>
      <c r="BG469" s="2">
        <v>2</v>
      </c>
      <c r="BH469" s="18">
        <f>VLOOKUP(BF469,segéd!$F$9:$G$41,2,FALSE)</f>
        <v>46298</v>
      </c>
      <c r="BI469" s="2" t="str">
        <f>VLOOKUP(BG469,segéd!$F$1:$G$7,2,FALSE)</f>
        <v>9.45-11.15</v>
      </c>
      <c r="BJ469" t="s">
        <v>374</v>
      </c>
      <c r="BK469" s="20" t="s">
        <v>531</v>
      </c>
      <c r="BL469" t="s">
        <v>372</v>
      </c>
      <c r="BM469" s="2"/>
      <c r="BN469" s="2">
        <v>501</v>
      </c>
      <c r="BO469" s="2" t="s">
        <v>117</v>
      </c>
      <c r="BP469" s="33" t="s">
        <v>703</v>
      </c>
      <c r="BQ469" s="2">
        <f t="shared" si="463"/>
        <v>216</v>
      </c>
      <c r="BR469" s="2" t="str">
        <f>IF(BM469="","",IFERROR(VLOOKUP(BJ469,segéd!T:U,2,FALSE),"x"))</f>
        <v/>
      </c>
      <c r="BS469" s="2">
        <f>IF(BN469="","",IFERROR(VLOOKUP(BJ469,segéd!O:P,2,FALSE),"x"))</f>
        <v>216</v>
      </c>
      <c r="BT469" s="2"/>
      <c r="BU469" s="2"/>
      <c r="BV469" s="2"/>
      <c r="BX469" s="2"/>
      <c r="CN469" s="2">
        <v>53</v>
      </c>
      <c r="CO469" s="2">
        <v>6</v>
      </c>
      <c r="CP469" s="2">
        <v>8</v>
      </c>
      <c r="CQ469" s="2">
        <v>74</v>
      </c>
      <c r="CR469" s="2">
        <v>48</v>
      </c>
      <c r="CS469" s="2">
        <v>8</v>
      </c>
    </row>
    <row r="470" spans="1:120" x14ac:dyDescent="0.3">
      <c r="A470" t="str">
        <f t="shared" si="406"/>
        <v>20610032</v>
      </c>
      <c r="B470" t="str">
        <f t="shared" si="407"/>
        <v>Termék-, kínálatpolitika - Duga Zsófia (web) 6</v>
      </c>
      <c r="C470" t="str">
        <f t="shared" si="408"/>
        <v>10032</v>
      </c>
      <c r="D470" t="str">
        <f t="shared" si="409"/>
        <v xml:space="preserve">Termék-, kínálatpolitika - Duga Zsófia (web) </v>
      </c>
      <c r="E470" t="str">
        <f t="shared" si="410"/>
        <v>Duga Zsófia10032</v>
      </c>
      <c r="F470" t="str">
        <f t="shared" si="411"/>
        <v>Termék-, kínálatpolitika (Bp. 206, web)</v>
      </c>
      <c r="G470" t="str">
        <f t="shared" si="412"/>
        <v/>
      </c>
      <c r="H470" t="str">
        <f t="shared" si="413"/>
        <v/>
      </c>
      <c r="I470" t="str">
        <f t="shared" si="414"/>
        <v/>
      </c>
      <c r="J470" t="str">
        <f t="shared" si="415"/>
        <v/>
      </c>
      <c r="K470" t="str">
        <f t="shared" si="416"/>
        <v/>
      </c>
      <c r="L470" t="str">
        <f t="shared" si="417"/>
        <v/>
      </c>
      <c r="M470" t="str">
        <f t="shared" si="418"/>
        <v/>
      </c>
      <c r="N470" t="str">
        <f t="shared" si="419"/>
        <v/>
      </c>
      <c r="O470" t="str">
        <f t="shared" si="420"/>
        <v/>
      </c>
      <c r="P470" t="str">
        <f t="shared" si="421"/>
        <v/>
      </c>
      <c r="Q470" t="str">
        <f t="shared" si="422"/>
        <v>10032</v>
      </c>
      <c r="R470" t="str">
        <f t="shared" si="423"/>
        <v/>
      </c>
      <c r="S470" t="str">
        <f t="shared" si="424"/>
        <v/>
      </c>
      <c r="T470" t="str">
        <f t="shared" si="425"/>
        <v/>
      </c>
      <c r="U470" t="str">
        <f t="shared" si="426"/>
        <v/>
      </c>
      <c r="V470" t="str">
        <f t="shared" si="427"/>
        <v/>
      </c>
      <c r="W470" t="str">
        <f t="shared" si="428"/>
        <v/>
      </c>
      <c r="X470" t="str">
        <f t="shared" si="429"/>
        <v/>
      </c>
      <c r="Y470" t="str">
        <f t="shared" si="430"/>
        <v/>
      </c>
      <c r="Z470" t="str">
        <f t="shared" si="431"/>
        <v/>
      </c>
      <c r="AA470" t="str">
        <f t="shared" si="432"/>
        <v>Termék-, kínálatpolitika (206, web)</v>
      </c>
      <c r="AB470" t="str">
        <f t="shared" si="433"/>
        <v/>
      </c>
      <c r="AC470" t="str">
        <f t="shared" si="434"/>
        <v/>
      </c>
      <c r="AD470" t="str">
        <f t="shared" si="435"/>
        <v/>
      </c>
      <c r="AE470" t="str">
        <f t="shared" si="436"/>
        <v/>
      </c>
      <c r="AF470" t="str">
        <f t="shared" si="437"/>
        <v/>
      </c>
      <c r="AG470" t="str">
        <f t="shared" si="438"/>
        <v/>
      </c>
      <c r="AH470" t="str">
        <f t="shared" si="439"/>
        <v/>
      </c>
      <c r="AI470" t="str">
        <f t="shared" si="440"/>
        <v/>
      </c>
      <c r="AJ470" t="str">
        <f t="shared" si="441"/>
        <v/>
      </c>
      <c r="AK470" t="str">
        <f t="shared" si="442"/>
        <v/>
      </c>
      <c r="AL470" t="str">
        <f t="shared" si="443"/>
        <v/>
      </c>
      <c r="AM470" t="str">
        <f t="shared" si="444"/>
        <v/>
      </c>
      <c r="AN470" t="str">
        <f t="shared" si="445"/>
        <v/>
      </c>
      <c r="AO470" t="str">
        <f t="shared" si="446"/>
        <v/>
      </c>
      <c r="AP470" t="str">
        <f t="shared" si="447"/>
        <v/>
      </c>
      <c r="AQ470" t="str">
        <f t="shared" si="448"/>
        <v/>
      </c>
      <c r="AR470" t="str">
        <f t="shared" si="449"/>
        <v/>
      </c>
      <c r="AS470" t="str">
        <f t="shared" si="450"/>
        <v/>
      </c>
      <c r="AT470" t="str">
        <f t="shared" si="451"/>
        <v/>
      </c>
      <c r="AU470" t="str">
        <f t="shared" si="452"/>
        <v/>
      </c>
      <c r="AV470" t="str">
        <f t="shared" si="453"/>
        <v/>
      </c>
      <c r="AW470" t="str">
        <f t="shared" si="454"/>
        <v/>
      </c>
      <c r="AX470" t="str">
        <f t="shared" si="455"/>
        <v/>
      </c>
      <c r="AY470" t="str">
        <f t="shared" si="456"/>
        <v/>
      </c>
      <c r="AZ470" t="str">
        <f t="shared" si="457"/>
        <v/>
      </c>
      <c r="BA470" t="str">
        <f t="shared" si="458"/>
        <v/>
      </c>
      <c r="BB470" t="str">
        <f t="shared" si="459"/>
        <v/>
      </c>
      <c r="BC470" t="str">
        <f t="shared" si="460"/>
        <v/>
      </c>
      <c r="BD470" t="str">
        <f t="shared" si="461"/>
        <v/>
      </c>
      <c r="BE470" t="str">
        <f t="shared" si="462"/>
        <v>Termék-, kínálatpolitika (, web)</v>
      </c>
      <c r="BF470" s="2">
        <v>1003</v>
      </c>
      <c r="BG470" s="2">
        <v>2</v>
      </c>
      <c r="BH470" s="18">
        <f>VLOOKUP(BF470,segéd!$F$9:$G$41,2,FALSE)</f>
        <v>46298</v>
      </c>
      <c r="BI470" s="2" t="str">
        <f>VLOOKUP(BG470,segéd!$F$1:$G$7,2,FALSE)</f>
        <v>9.45-11.15</v>
      </c>
      <c r="BJ470" t="s">
        <v>95</v>
      </c>
      <c r="BK470" s="20" t="s">
        <v>120</v>
      </c>
      <c r="BL470" t="s">
        <v>206</v>
      </c>
      <c r="BM470" s="2">
        <v>206</v>
      </c>
      <c r="BO470" s="19" t="s">
        <v>117</v>
      </c>
      <c r="BP470" s="33" t="s">
        <v>704</v>
      </c>
      <c r="BQ470" s="2">
        <f t="shared" si="463"/>
        <v>6</v>
      </c>
      <c r="BR470" s="2">
        <f>IF(BM470="","",IFERROR(VLOOKUP(BJ470,segéd!T:U,2,FALSE),"x"))</f>
        <v>6</v>
      </c>
      <c r="BS470" s="2" t="str">
        <f>IF(BN470="","",IFERROR(VLOOKUP(BJ470,segéd!O:P,2,FALSE),"x"))</f>
        <v/>
      </c>
      <c r="BT470" s="2"/>
      <c r="BU470" s="2"/>
      <c r="BV470" s="2"/>
      <c r="BX470" s="2"/>
      <c r="CD470" s="2">
        <v>5</v>
      </c>
      <c r="CQ470" s="2"/>
      <c r="CR470" s="2"/>
    </row>
    <row r="471" spans="1:120" x14ac:dyDescent="0.3">
      <c r="A471" t="str">
        <f t="shared" si="406"/>
        <v>20210032</v>
      </c>
      <c r="B471" t="str">
        <f t="shared" si="407"/>
        <v>Turizmus marketing - Várnai Ibolya (web) 7</v>
      </c>
      <c r="C471" t="str">
        <f t="shared" si="408"/>
        <v>10032</v>
      </c>
      <c r="D471" t="str">
        <f t="shared" si="409"/>
        <v xml:space="preserve">Turizmus marketing - Várnai Ibolya (web) </v>
      </c>
      <c r="E471" t="str">
        <f t="shared" si="410"/>
        <v>Várnai Ibolya10032</v>
      </c>
      <c r="F471" t="str">
        <f t="shared" si="411"/>
        <v>Turizmus marketing (Bp. 202, web)</v>
      </c>
      <c r="G471" t="str">
        <f t="shared" si="412"/>
        <v/>
      </c>
      <c r="H471" t="str">
        <f t="shared" si="413"/>
        <v/>
      </c>
      <c r="I471" t="str">
        <f t="shared" si="414"/>
        <v/>
      </c>
      <c r="J471" t="str">
        <f t="shared" si="415"/>
        <v/>
      </c>
      <c r="K471" t="str">
        <f t="shared" si="416"/>
        <v/>
      </c>
      <c r="L471" t="str">
        <f t="shared" si="417"/>
        <v/>
      </c>
      <c r="M471" t="str">
        <f t="shared" si="418"/>
        <v/>
      </c>
      <c r="N471" t="str">
        <f t="shared" si="419"/>
        <v/>
      </c>
      <c r="O471" t="str">
        <f t="shared" si="420"/>
        <v/>
      </c>
      <c r="P471" t="str">
        <f t="shared" si="421"/>
        <v/>
      </c>
      <c r="Q471" t="str">
        <f t="shared" si="422"/>
        <v/>
      </c>
      <c r="R471" t="str">
        <f t="shared" si="423"/>
        <v/>
      </c>
      <c r="S471" t="str">
        <f t="shared" si="424"/>
        <v/>
      </c>
      <c r="T471" t="str">
        <f t="shared" si="425"/>
        <v/>
      </c>
      <c r="U471" t="str">
        <f t="shared" si="426"/>
        <v/>
      </c>
      <c r="V471" t="str">
        <f t="shared" si="427"/>
        <v/>
      </c>
      <c r="W471" t="str">
        <f t="shared" si="428"/>
        <v/>
      </c>
      <c r="X471" t="str">
        <f t="shared" si="429"/>
        <v/>
      </c>
      <c r="Y471" t="str">
        <f t="shared" si="430"/>
        <v/>
      </c>
      <c r="Z471" t="str">
        <f t="shared" si="431"/>
        <v>10032</v>
      </c>
      <c r="AA471" t="str">
        <f t="shared" si="432"/>
        <v>Turizmus marketing (202, web)</v>
      </c>
      <c r="AB471" t="str">
        <f t="shared" si="433"/>
        <v/>
      </c>
      <c r="AC471" t="str">
        <f t="shared" si="434"/>
        <v/>
      </c>
      <c r="AD471" t="str">
        <f t="shared" si="435"/>
        <v/>
      </c>
      <c r="AE471" t="str">
        <f t="shared" si="436"/>
        <v/>
      </c>
      <c r="AF471" t="str">
        <f t="shared" si="437"/>
        <v/>
      </c>
      <c r="AG471" t="str">
        <f t="shared" si="438"/>
        <v/>
      </c>
      <c r="AH471" t="str">
        <f t="shared" si="439"/>
        <v/>
      </c>
      <c r="AI471" t="str">
        <f t="shared" si="440"/>
        <v/>
      </c>
      <c r="AJ471" t="str">
        <f t="shared" si="441"/>
        <v/>
      </c>
      <c r="AK471" t="str">
        <f t="shared" si="442"/>
        <v/>
      </c>
      <c r="AL471" t="str">
        <f t="shared" si="443"/>
        <v/>
      </c>
      <c r="AM471" t="str">
        <f t="shared" si="444"/>
        <v/>
      </c>
      <c r="AN471" t="str">
        <f t="shared" si="445"/>
        <v/>
      </c>
      <c r="AO471" t="str">
        <f t="shared" si="446"/>
        <v/>
      </c>
      <c r="AP471" t="str">
        <f t="shared" si="447"/>
        <v/>
      </c>
      <c r="AQ471" t="str">
        <f t="shared" si="448"/>
        <v/>
      </c>
      <c r="AR471" t="str">
        <f t="shared" si="449"/>
        <v/>
      </c>
      <c r="AS471" t="str">
        <f t="shared" si="450"/>
        <v/>
      </c>
      <c r="AT471" t="str">
        <f t="shared" si="451"/>
        <v/>
      </c>
      <c r="AU471" t="str">
        <f t="shared" si="452"/>
        <v/>
      </c>
      <c r="AV471" t="str">
        <f t="shared" si="453"/>
        <v/>
      </c>
      <c r="AW471" t="str">
        <f t="shared" si="454"/>
        <v/>
      </c>
      <c r="AX471" t="str">
        <f t="shared" si="455"/>
        <v/>
      </c>
      <c r="AY471" t="str">
        <f t="shared" si="456"/>
        <v/>
      </c>
      <c r="AZ471" t="str">
        <f t="shared" si="457"/>
        <v/>
      </c>
      <c r="BA471" t="str">
        <f t="shared" si="458"/>
        <v/>
      </c>
      <c r="BB471" t="str">
        <f t="shared" si="459"/>
        <v/>
      </c>
      <c r="BC471" t="str">
        <f t="shared" si="460"/>
        <v/>
      </c>
      <c r="BD471" t="str">
        <f t="shared" si="461"/>
        <v/>
      </c>
      <c r="BE471" t="str">
        <f t="shared" si="462"/>
        <v>Turizmus marketing (, web)</v>
      </c>
      <c r="BF471" s="2">
        <v>1003</v>
      </c>
      <c r="BG471" s="2">
        <v>2</v>
      </c>
      <c r="BH471" s="18">
        <f>VLOOKUP(BF471,segéd!$F$9:$G$41,2,FALSE)</f>
        <v>46298</v>
      </c>
      <c r="BI471" s="2" t="str">
        <f>VLOOKUP(BG471,segéd!$F$1:$G$7,2,FALSE)</f>
        <v>9.45-11.15</v>
      </c>
      <c r="BJ471" t="s">
        <v>519</v>
      </c>
      <c r="BK471" s="20" t="s">
        <v>308</v>
      </c>
      <c r="BL471" t="s">
        <v>194</v>
      </c>
      <c r="BM471" s="2">
        <v>202</v>
      </c>
      <c r="BO471" s="2" t="s">
        <v>117</v>
      </c>
      <c r="BP471" s="33" t="s">
        <v>705</v>
      </c>
      <c r="BQ471" s="2">
        <f t="shared" si="463"/>
        <v>7</v>
      </c>
      <c r="BR471" s="2">
        <f>IF(BM471="","",IFERROR(VLOOKUP(BJ471,segéd!T:U,2,FALSE),"x"))</f>
        <v>7</v>
      </c>
      <c r="BS471" s="2" t="str">
        <f>IF(BN471="","",IFERROR(VLOOKUP(BJ471,segéd!O:P,2,FALSE),"x"))</f>
        <v/>
      </c>
      <c r="BU471" s="2"/>
      <c r="BV471" s="2"/>
      <c r="BX471" s="2"/>
      <c r="CM471" s="2">
        <v>6</v>
      </c>
    </row>
    <row r="472" spans="1:120" x14ac:dyDescent="0.3">
      <c r="A472" t="str">
        <f t="shared" si="406"/>
        <v>20110032</v>
      </c>
      <c r="B472" t="str">
        <f t="shared" si="407"/>
        <v>Vállalati gazdaságtan - Kárpáti-Daróczi Judit (web) 113</v>
      </c>
      <c r="C472" t="str">
        <f t="shared" si="408"/>
        <v>10032</v>
      </c>
      <c r="D472" t="str">
        <f t="shared" si="409"/>
        <v xml:space="preserve">Vállalati gazdaságtan - Kárpáti-Daróczi Judit (web) </v>
      </c>
      <c r="E472" t="str">
        <f t="shared" si="410"/>
        <v>Kárpáti-Daróczi Judit10032</v>
      </c>
      <c r="F472" t="str">
        <f t="shared" si="411"/>
        <v>Vállalati gazdaságtan (Bp. 201, web)</v>
      </c>
      <c r="G472" t="str">
        <f t="shared" si="412"/>
        <v>10032</v>
      </c>
      <c r="H472" t="str">
        <f t="shared" si="413"/>
        <v>10032</v>
      </c>
      <c r="I472" t="str">
        <f t="shared" si="414"/>
        <v>10032</v>
      </c>
      <c r="J472" t="str">
        <f t="shared" si="415"/>
        <v/>
      </c>
      <c r="K472" t="str">
        <f t="shared" si="416"/>
        <v/>
      </c>
      <c r="L472" t="str">
        <f t="shared" si="417"/>
        <v/>
      </c>
      <c r="M472" t="str">
        <f t="shared" si="418"/>
        <v/>
      </c>
      <c r="N472" t="str">
        <f t="shared" si="419"/>
        <v/>
      </c>
      <c r="O472" t="str">
        <f t="shared" si="420"/>
        <v/>
      </c>
      <c r="P472" t="str">
        <f t="shared" si="421"/>
        <v/>
      </c>
      <c r="Q472" t="str">
        <f t="shared" si="422"/>
        <v/>
      </c>
      <c r="R472" t="str">
        <f t="shared" si="423"/>
        <v/>
      </c>
      <c r="S472" t="str">
        <f t="shared" si="424"/>
        <v/>
      </c>
      <c r="T472" t="str">
        <f t="shared" si="425"/>
        <v/>
      </c>
      <c r="U472" t="str">
        <f t="shared" si="426"/>
        <v/>
      </c>
      <c r="V472" t="str">
        <f t="shared" si="427"/>
        <v/>
      </c>
      <c r="W472" t="str">
        <f t="shared" si="428"/>
        <v/>
      </c>
      <c r="X472" t="str">
        <f t="shared" si="429"/>
        <v/>
      </c>
      <c r="Y472" t="str">
        <f t="shared" si="430"/>
        <v/>
      </c>
      <c r="Z472" t="str">
        <f t="shared" si="431"/>
        <v/>
      </c>
      <c r="AA472" t="str">
        <f t="shared" si="432"/>
        <v>Vállalati gazdaságtan (201, web)</v>
      </c>
      <c r="AB472" t="str">
        <f t="shared" si="433"/>
        <v/>
      </c>
      <c r="AC472" t="str">
        <f t="shared" si="434"/>
        <v/>
      </c>
      <c r="AD472" t="str">
        <f t="shared" si="435"/>
        <v/>
      </c>
      <c r="AE472" t="str">
        <f t="shared" si="436"/>
        <v/>
      </c>
      <c r="AF472" t="str">
        <f t="shared" si="437"/>
        <v/>
      </c>
      <c r="AG472" t="str">
        <f t="shared" si="438"/>
        <v/>
      </c>
      <c r="AH472" t="str">
        <f t="shared" si="439"/>
        <v/>
      </c>
      <c r="AI472" t="str">
        <f t="shared" si="440"/>
        <v/>
      </c>
      <c r="AJ472" t="str">
        <f t="shared" si="441"/>
        <v/>
      </c>
      <c r="AK472" t="str">
        <f t="shared" si="442"/>
        <v/>
      </c>
      <c r="AL472" t="str">
        <f t="shared" si="443"/>
        <v/>
      </c>
      <c r="AM472" t="str">
        <f t="shared" si="444"/>
        <v/>
      </c>
      <c r="AN472" t="str">
        <f t="shared" si="445"/>
        <v/>
      </c>
      <c r="AO472" t="str">
        <f t="shared" si="446"/>
        <v/>
      </c>
      <c r="AP472" t="str">
        <f t="shared" si="447"/>
        <v/>
      </c>
      <c r="AQ472" t="str">
        <f t="shared" si="448"/>
        <v/>
      </c>
      <c r="AR472" t="str">
        <f t="shared" si="449"/>
        <v/>
      </c>
      <c r="AS472" t="str">
        <f t="shared" si="450"/>
        <v/>
      </c>
      <c r="AT472" t="str">
        <f t="shared" si="451"/>
        <v/>
      </c>
      <c r="AU472" t="str">
        <f t="shared" si="452"/>
        <v/>
      </c>
      <c r="AV472" t="str">
        <f t="shared" si="453"/>
        <v/>
      </c>
      <c r="AW472" t="str">
        <f t="shared" si="454"/>
        <v/>
      </c>
      <c r="AX472" t="str">
        <f t="shared" si="455"/>
        <v/>
      </c>
      <c r="AY472" t="str">
        <f t="shared" si="456"/>
        <v/>
      </c>
      <c r="AZ472" t="str">
        <f t="shared" si="457"/>
        <v/>
      </c>
      <c r="BA472" t="str">
        <f t="shared" si="458"/>
        <v/>
      </c>
      <c r="BB472" t="str">
        <f t="shared" si="459"/>
        <v/>
      </c>
      <c r="BC472" t="str">
        <f t="shared" si="460"/>
        <v/>
      </c>
      <c r="BD472" t="str">
        <f t="shared" si="461"/>
        <v/>
      </c>
      <c r="BE472" t="str">
        <f t="shared" si="462"/>
        <v>Vállalati gazdaságtan (, web)</v>
      </c>
      <c r="BF472" s="2">
        <v>1003</v>
      </c>
      <c r="BG472" s="2">
        <v>2</v>
      </c>
      <c r="BH472" s="18">
        <f>VLOOKUP(BF472,segéd!$F$9:$G$41,2,FALSE)</f>
        <v>46298</v>
      </c>
      <c r="BI472" s="2" t="str">
        <f>VLOOKUP(BG472,segéd!$F$1:$G$7,2,FALSE)</f>
        <v>9.45-11.15</v>
      </c>
      <c r="BJ472" t="s">
        <v>83</v>
      </c>
      <c r="BK472" s="20" t="s">
        <v>280</v>
      </c>
      <c r="BL472" t="s">
        <v>425</v>
      </c>
      <c r="BM472" s="2">
        <v>201</v>
      </c>
      <c r="BO472" s="2" t="s">
        <v>117</v>
      </c>
      <c r="BP472" s="33" t="s">
        <v>739</v>
      </c>
      <c r="BQ472" s="2">
        <f t="shared" si="463"/>
        <v>113</v>
      </c>
      <c r="BR472" s="2">
        <f>IF(BM472="","",IFERROR(VLOOKUP(BJ472,segéd!T:U,2,FALSE),"x"))</f>
        <v>113</v>
      </c>
      <c r="BS472" s="2" t="str">
        <f>IF(BN472="","",IFERROR(VLOOKUP(BJ472,segéd!O:P,2,FALSE),"x"))</f>
        <v/>
      </c>
      <c r="BT472" s="2">
        <v>67</v>
      </c>
      <c r="BU472" s="2">
        <v>18</v>
      </c>
      <c r="BV472" s="2">
        <v>9</v>
      </c>
      <c r="BX472" s="2"/>
      <c r="CQ472" s="2"/>
      <c r="CR472" s="2"/>
    </row>
    <row r="473" spans="1:120" x14ac:dyDescent="0.3">
      <c r="A473" t="str">
        <f t="shared" si="406"/>
        <v>10032</v>
      </c>
      <c r="B473" t="str">
        <f t="shared" si="407"/>
        <v xml:space="preserve">Villamos hajtások - Varga István (web) </v>
      </c>
      <c r="C473" t="str">
        <f t="shared" si="408"/>
        <v>610032</v>
      </c>
      <c r="D473" t="str">
        <f t="shared" si="409"/>
        <v>Villamos hajtások - Varga István (web) 13</v>
      </c>
      <c r="E473" t="str">
        <f t="shared" si="410"/>
        <v>Varga István10032</v>
      </c>
      <c r="F473" t="str">
        <f t="shared" si="411"/>
        <v>Villamos hajtások (Tb. 6, web)</v>
      </c>
      <c r="G473" t="str">
        <f t="shared" si="412"/>
        <v/>
      </c>
      <c r="H473" t="str">
        <f t="shared" si="413"/>
        <v/>
      </c>
      <c r="I473" t="str">
        <f t="shared" si="414"/>
        <v/>
      </c>
      <c r="J473" t="str">
        <f t="shared" si="415"/>
        <v/>
      </c>
      <c r="K473" t="str">
        <f t="shared" si="416"/>
        <v/>
      </c>
      <c r="L473" t="str">
        <f t="shared" si="417"/>
        <v/>
      </c>
      <c r="M473" t="str">
        <f t="shared" si="418"/>
        <v/>
      </c>
      <c r="N473" t="str">
        <f t="shared" si="419"/>
        <v/>
      </c>
      <c r="O473" t="str">
        <f t="shared" si="420"/>
        <v/>
      </c>
      <c r="P473" t="str">
        <f t="shared" si="421"/>
        <v/>
      </c>
      <c r="Q473" t="str">
        <f t="shared" si="422"/>
        <v/>
      </c>
      <c r="R473" t="str">
        <f t="shared" si="423"/>
        <v/>
      </c>
      <c r="S473" t="str">
        <f t="shared" si="424"/>
        <v/>
      </c>
      <c r="T473" t="str">
        <f t="shared" si="425"/>
        <v/>
      </c>
      <c r="U473" t="str">
        <f t="shared" si="426"/>
        <v/>
      </c>
      <c r="V473" t="str">
        <f t="shared" si="427"/>
        <v/>
      </c>
      <c r="W473" t="str">
        <f t="shared" si="428"/>
        <v/>
      </c>
      <c r="X473" t="str">
        <f t="shared" si="429"/>
        <v/>
      </c>
      <c r="Y473" t="str">
        <f t="shared" si="430"/>
        <v/>
      </c>
      <c r="Z473" t="str">
        <f t="shared" si="431"/>
        <v/>
      </c>
      <c r="AA473" t="str">
        <f t="shared" si="432"/>
        <v>Villamos hajtások (, web)</v>
      </c>
      <c r="AB473" t="str">
        <f t="shared" si="433"/>
        <v/>
      </c>
      <c r="AC473" t="str">
        <f t="shared" si="434"/>
        <v/>
      </c>
      <c r="AD473" t="str">
        <f t="shared" si="435"/>
        <v/>
      </c>
      <c r="AE473" t="str">
        <f t="shared" si="436"/>
        <v/>
      </c>
      <c r="AF473" t="str">
        <f t="shared" si="437"/>
        <v/>
      </c>
      <c r="AG473" t="str">
        <f t="shared" si="438"/>
        <v/>
      </c>
      <c r="AH473" t="str">
        <f t="shared" si="439"/>
        <v/>
      </c>
      <c r="AI473" t="str">
        <f t="shared" si="440"/>
        <v/>
      </c>
      <c r="AJ473" t="str">
        <f t="shared" si="441"/>
        <v/>
      </c>
      <c r="AK473" t="str">
        <f t="shared" si="442"/>
        <v/>
      </c>
      <c r="AL473" t="str">
        <f t="shared" si="443"/>
        <v/>
      </c>
      <c r="AM473" t="str">
        <f t="shared" si="444"/>
        <v/>
      </c>
      <c r="AN473" t="str">
        <f t="shared" si="445"/>
        <v/>
      </c>
      <c r="AO473" t="str">
        <f t="shared" si="446"/>
        <v/>
      </c>
      <c r="AP473" t="str">
        <f t="shared" si="447"/>
        <v/>
      </c>
      <c r="AQ473" t="str">
        <f t="shared" si="448"/>
        <v/>
      </c>
      <c r="AR473" t="str">
        <f t="shared" si="449"/>
        <v/>
      </c>
      <c r="AS473" t="str">
        <f t="shared" si="450"/>
        <v/>
      </c>
      <c r="AT473" t="str">
        <f t="shared" si="451"/>
        <v/>
      </c>
      <c r="AU473" t="str">
        <f t="shared" si="452"/>
        <v/>
      </c>
      <c r="AV473" t="str">
        <f t="shared" si="453"/>
        <v/>
      </c>
      <c r="AW473" t="str">
        <f t="shared" si="454"/>
        <v>10032</v>
      </c>
      <c r="AX473" t="str">
        <f t="shared" si="455"/>
        <v/>
      </c>
      <c r="AY473" t="str">
        <f t="shared" si="456"/>
        <v/>
      </c>
      <c r="AZ473" t="str">
        <f t="shared" si="457"/>
        <v/>
      </c>
      <c r="BA473" t="str">
        <f t="shared" si="458"/>
        <v/>
      </c>
      <c r="BB473" t="str">
        <f t="shared" si="459"/>
        <v/>
      </c>
      <c r="BC473" t="str">
        <f t="shared" si="460"/>
        <v/>
      </c>
      <c r="BD473" t="str">
        <f t="shared" si="461"/>
        <v/>
      </c>
      <c r="BE473" t="str">
        <f t="shared" si="462"/>
        <v>Villamos hajtások (6, web)</v>
      </c>
      <c r="BF473" s="2">
        <v>1003</v>
      </c>
      <c r="BG473" s="2">
        <v>2</v>
      </c>
      <c r="BH473" s="18">
        <f>VLOOKUP(BF473,segéd!$F$9:$G$41,2,FALSE)</f>
        <v>46298</v>
      </c>
      <c r="BI473" s="2" t="str">
        <f>VLOOKUP(BG473,segéd!$F$1:$G$7,2,FALSE)</f>
        <v>9.45-11.15</v>
      </c>
      <c r="BJ473" t="s">
        <v>404</v>
      </c>
      <c r="BK473" s="20" t="s">
        <v>278</v>
      </c>
      <c r="BL473" t="s">
        <v>191</v>
      </c>
      <c r="BM473" s="2"/>
      <c r="BN473" s="2">
        <v>6</v>
      </c>
      <c r="BO473" s="2" t="s">
        <v>117</v>
      </c>
      <c r="BP473" s="33" t="s">
        <v>645</v>
      </c>
      <c r="BQ473" s="2">
        <f t="shared" si="463"/>
        <v>13</v>
      </c>
      <c r="BR473" s="2" t="str">
        <f>IF(BM473="","",IFERROR(VLOOKUP(BJ473,segéd!T:U,2,FALSE),"x"))</f>
        <v/>
      </c>
      <c r="BS473" s="2">
        <f>IF(BN473="","",IFERROR(VLOOKUP(BJ473,segéd!O:P,2,FALSE),"x"))</f>
        <v>13</v>
      </c>
      <c r="BU473" s="2"/>
      <c r="BV473" s="2"/>
      <c r="DI473" s="2">
        <v>14</v>
      </c>
    </row>
    <row r="474" spans="1:120" x14ac:dyDescent="0.3">
      <c r="A474" t="str">
        <f t="shared" si="406"/>
        <v>21010033</v>
      </c>
      <c r="B474" t="str">
        <f t="shared" si="407"/>
        <v>Áruforgalmi ismeretek - Várnai Ibolya (web) 7</v>
      </c>
      <c r="C474" t="str">
        <f t="shared" si="408"/>
        <v>10033</v>
      </c>
      <c r="D474" t="str">
        <f t="shared" si="409"/>
        <v xml:space="preserve">Áruforgalmi ismeretek - Várnai Ibolya (web) </v>
      </c>
      <c r="E474" t="str">
        <f t="shared" si="410"/>
        <v>Várnai Ibolya10033</v>
      </c>
      <c r="F474" t="str">
        <f t="shared" si="411"/>
        <v>Áruforgalmi ismeretek (Bp. 210, web)</v>
      </c>
      <c r="G474" t="str">
        <f t="shared" si="412"/>
        <v/>
      </c>
      <c r="H474" t="str">
        <f t="shared" si="413"/>
        <v/>
      </c>
      <c r="I474" t="str">
        <f t="shared" si="414"/>
        <v/>
      </c>
      <c r="J474" t="str">
        <f t="shared" si="415"/>
        <v/>
      </c>
      <c r="K474" t="str">
        <f t="shared" si="416"/>
        <v/>
      </c>
      <c r="L474" t="str">
        <f t="shared" si="417"/>
        <v/>
      </c>
      <c r="M474" t="str">
        <f t="shared" si="418"/>
        <v/>
      </c>
      <c r="N474" t="str">
        <f t="shared" si="419"/>
        <v/>
      </c>
      <c r="O474" t="str">
        <f t="shared" si="420"/>
        <v/>
      </c>
      <c r="P474" t="str">
        <f t="shared" si="421"/>
        <v>10033</v>
      </c>
      <c r="Q474" t="str">
        <f t="shared" si="422"/>
        <v/>
      </c>
      <c r="R474" t="str">
        <f t="shared" si="423"/>
        <v/>
      </c>
      <c r="S474" t="str">
        <f t="shared" si="424"/>
        <v/>
      </c>
      <c r="T474" t="str">
        <f t="shared" si="425"/>
        <v/>
      </c>
      <c r="U474" t="str">
        <f t="shared" si="426"/>
        <v/>
      </c>
      <c r="V474" t="str">
        <f t="shared" si="427"/>
        <v/>
      </c>
      <c r="W474" t="str">
        <f t="shared" si="428"/>
        <v/>
      </c>
      <c r="X474" t="str">
        <f t="shared" si="429"/>
        <v/>
      </c>
      <c r="Y474" t="str">
        <f t="shared" si="430"/>
        <v/>
      </c>
      <c r="Z474" t="str">
        <f t="shared" si="431"/>
        <v/>
      </c>
      <c r="AA474" t="str">
        <f t="shared" si="432"/>
        <v>Áruforgalmi ismeretek (210, web)</v>
      </c>
      <c r="AB474" t="str">
        <f t="shared" si="433"/>
        <v/>
      </c>
      <c r="AC474" t="str">
        <f t="shared" si="434"/>
        <v/>
      </c>
      <c r="AD474" t="str">
        <f t="shared" si="435"/>
        <v/>
      </c>
      <c r="AE474" t="str">
        <f t="shared" si="436"/>
        <v/>
      </c>
      <c r="AF474" t="str">
        <f t="shared" si="437"/>
        <v/>
      </c>
      <c r="AG474" t="str">
        <f t="shared" si="438"/>
        <v/>
      </c>
      <c r="AH474" t="str">
        <f t="shared" si="439"/>
        <v/>
      </c>
      <c r="AI474" t="str">
        <f t="shared" si="440"/>
        <v/>
      </c>
      <c r="AJ474" t="str">
        <f t="shared" si="441"/>
        <v/>
      </c>
      <c r="AK474" t="str">
        <f t="shared" si="442"/>
        <v/>
      </c>
      <c r="AL474" t="str">
        <f t="shared" si="443"/>
        <v/>
      </c>
      <c r="AM474" t="str">
        <f t="shared" si="444"/>
        <v/>
      </c>
      <c r="AN474" t="str">
        <f t="shared" si="445"/>
        <v/>
      </c>
      <c r="AO474" t="str">
        <f t="shared" si="446"/>
        <v/>
      </c>
      <c r="AP474" t="str">
        <f t="shared" si="447"/>
        <v/>
      </c>
      <c r="AQ474" t="str">
        <f t="shared" si="448"/>
        <v/>
      </c>
      <c r="AR474" t="str">
        <f t="shared" si="449"/>
        <v/>
      </c>
      <c r="AS474" t="str">
        <f t="shared" si="450"/>
        <v/>
      </c>
      <c r="AT474" t="str">
        <f t="shared" si="451"/>
        <v/>
      </c>
      <c r="AU474" t="str">
        <f t="shared" si="452"/>
        <v/>
      </c>
      <c r="AV474" t="str">
        <f t="shared" si="453"/>
        <v/>
      </c>
      <c r="AW474" t="str">
        <f t="shared" si="454"/>
        <v/>
      </c>
      <c r="AX474" t="str">
        <f t="shared" si="455"/>
        <v/>
      </c>
      <c r="AY474" t="str">
        <f t="shared" si="456"/>
        <v/>
      </c>
      <c r="AZ474" t="str">
        <f t="shared" si="457"/>
        <v/>
      </c>
      <c r="BA474" t="str">
        <f t="shared" si="458"/>
        <v/>
      </c>
      <c r="BB474" t="str">
        <f t="shared" si="459"/>
        <v/>
      </c>
      <c r="BC474" t="str">
        <f t="shared" si="460"/>
        <v/>
      </c>
      <c r="BD474" t="str">
        <f t="shared" si="461"/>
        <v/>
      </c>
      <c r="BE474" t="str">
        <f t="shared" si="462"/>
        <v>Áruforgalmi ismeretek (, web)</v>
      </c>
      <c r="BF474" s="2">
        <v>1003</v>
      </c>
      <c r="BG474" s="2">
        <v>3</v>
      </c>
      <c r="BH474" s="18">
        <f>VLOOKUP(BF474,segéd!$F$9:$G$41,2,FALSE)</f>
        <v>46298</v>
      </c>
      <c r="BI474" s="2" t="str">
        <f>VLOOKUP(BG474,segéd!$F$1:$G$7,2,FALSE)</f>
        <v>11.30-13.00</v>
      </c>
      <c r="BJ474" t="s">
        <v>94</v>
      </c>
      <c r="BK474" s="20" t="s">
        <v>308</v>
      </c>
      <c r="BL474" t="s">
        <v>395</v>
      </c>
      <c r="BM474" s="2">
        <v>210</v>
      </c>
      <c r="BO474" s="2" t="s">
        <v>117</v>
      </c>
      <c r="BP474" s="33" t="s">
        <v>706</v>
      </c>
      <c r="BQ474" s="2">
        <f t="shared" si="463"/>
        <v>7</v>
      </c>
      <c r="BR474" s="2">
        <f>IF(BM474="","",IFERROR(VLOOKUP(BJ474,segéd!T:U,2,FALSE),"x"))</f>
        <v>7</v>
      </c>
      <c r="BS474" s="2" t="str">
        <f>IF(BN474="","",IFERROR(VLOOKUP(BJ474,segéd!O:P,2,FALSE),"x"))</f>
        <v/>
      </c>
      <c r="BU474" s="2"/>
      <c r="BV474" s="2"/>
      <c r="BX474" s="2"/>
      <c r="CC474" s="2">
        <v>6</v>
      </c>
    </row>
    <row r="475" spans="1:120" x14ac:dyDescent="0.3">
      <c r="A475" t="str">
        <f t="shared" si="406"/>
        <v>10033</v>
      </c>
      <c r="B475" t="str">
        <f t="shared" si="407"/>
        <v xml:space="preserve">Bevezetés a robottechnikába - Vavra Gábor (web) </v>
      </c>
      <c r="C475" t="str">
        <f t="shared" si="408"/>
        <v>21210033</v>
      </c>
      <c r="D475" t="str">
        <f t="shared" si="409"/>
        <v>Bevezetés a robottechnikába - Vavra Gábor (web) 50</v>
      </c>
      <c r="E475" t="str">
        <f t="shared" si="410"/>
        <v>Vavra Gábor10033</v>
      </c>
      <c r="F475" t="str">
        <f t="shared" si="411"/>
        <v>Bevezetés a robottechnikába (Tb. 212, web)</v>
      </c>
      <c r="G475" t="str">
        <f t="shared" si="412"/>
        <v/>
      </c>
      <c r="H475" t="str">
        <f t="shared" si="413"/>
        <v/>
      </c>
      <c r="I475" t="str">
        <f t="shared" si="414"/>
        <v/>
      </c>
      <c r="J475" t="str">
        <f t="shared" si="415"/>
        <v/>
      </c>
      <c r="K475" t="str">
        <f t="shared" si="416"/>
        <v/>
      </c>
      <c r="L475" t="str">
        <f t="shared" si="417"/>
        <v/>
      </c>
      <c r="M475" t="str">
        <f t="shared" si="418"/>
        <v/>
      </c>
      <c r="N475" t="str">
        <f t="shared" si="419"/>
        <v/>
      </c>
      <c r="O475" t="str">
        <f t="shared" si="420"/>
        <v/>
      </c>
      <c r="P475" t="str">
        <f t="shared" si="421"/>
        <v/>
      </c>
      <c r="Q475" t="str">
        <f t="shared" si="422"/>
        <v/>
      </c>
      <c r="R475" t="str">
        <f t="shared" si="423"/>
        <v/>
      </c>
      <c r="S475" t="str">
        <f t="shared" si="424"/>
        <v/>
      </c>
      <c r="T475" t="str">
        <f t="shared" si="425"/>
        <v/>
      </c>
      <c r="U475" t="str">
        <f t="shared" si="426"/>
        <v/>
      </c>
      <c r="V475" t="str">
        <f t="shared" si="427"/>
        <v/>
      </c>
      <c r="W475" t="str">
        <f t="shared" si="428"/>
        <v/>
      </c>
      <c r="X475" t="str">
        <f t="shared" si="429"/>
        <v/>
      </c>
      <c r="Y475" t="str">
        <f t="shared" si="430"/>
        <v/>
      </c>
      <c r="Z475" t="str">
        <f t="shared" si="431"/>
        <v/>
      </c>
      <c r="AA475" t="str">
        <f t="shared" si="432"/>
        <v>Bevezetés a robottechnikába (, web)</v>
      </c>
      <c r="AB475" t="str">
        <f t="shared" si="433"/>
        <v/>
      </c>
      <c r="AC475" t="str">
        <f t="shared" si="434"/>
        <v/>
      </c>
      <c r="AD475" t="str">
        <f t="shared" si="435"/>
        <v/>
      </c>
      <c r="AE475" t="str">
        <f t="shared" si="436"/>
        <v/>
      </c>
      <c r="AF475" t="str">
        <f t="shared" si="437"/>
        <v/>
      </c>
      <c r="AG475" t="str">
        <f t="shared" si="438"/>
        <v/>
      </c>
      <c r="AH475" t="str">
        <f t="shared" si="439"/>
        <v/>
      </c>
      <c r="AI475" t="str">
        <f t="shared" si="440"/>
        <v/>
      </c>
      <c r="AJ475" t="str">
        <f t="shared" si="441"/>
        <v/>
      </c>
      <c r="AK475" t="str">
        <f t="shared" si="442"/>
        <v/>
      </c>
      <c r="AL475" t="str">
        <f t="shared" si="443"/>
        <v/>
      </c>
      <c r="AM475" t="str">
        <f t="shared" si="444"/>
        <v/>
      </c>
      <c r="AN475" t="str">
        <f t="shared" si="445"/>
        <v/>
      </c>
      <c r="AO475" t="str">
        <f t="shared" si="446"/>
        <v/>
      </c>
      <c r="AP475" t="str">
        <f t="shared" si="447"/>
        <v/>
      </c>
      <c r="AQ475" t="str">
        <f t="shared" si="448"/>
        <v/>
      </c>
      <c r="AR475" t="str">
        <f t="shared" si="449"/>
        <v/>
      </c>
      <c r="AS475" t="str">
        <f t="shared" si="450"/>
        <v/>
      </c>
      <c r="AT475" t="str">
        <f t="shared" si="451"/>
        <v/>
      </c>
      <c r="AU475" t="str">
        <f t="shared" si="452"/>
        <v/>
      </c>
      <c r="AV475" t="str">
        <f t="shared" si="453"/>
        <v/>
      </c>
      <c r="AW475" t="str">
        <f t="shared" si="454"/>
        <v/>
      </c>
      <c r="AX475" t="str">
        <f t="shared" si="455"/>
        <v>10033</v>
      </c>
      <c r="AY475" t="str">
        <f t="shared" si="456"/>
        <v/>
      </c>
      <c r="AZ475" t="str">
        <f t="shared" si="457"/>
        <v/>
      </c>
      <c r="BA475" t="str">
        <f t="shared" si="458"/>
        <v/>
      </c>
      <c r="BB475" t="str">
        <f t="shared" si="459"/>
        <v/>
      </c>
      <c r="BC475" t="str">
        <f t="shared" si="460"/>
        <v/>
      </c>
      <c r="BD475" t="str">
        <f t="shared" si="461"/>
        <v/>
      </c>
      <c r="BE475" t="str">
        <f t="shared" si="462"/>
        <v>Bevezetés a robottechnikába (212, web)</v>
      </c>
      <c r="BF475" s="2">
        <v>1003</v>
      </c>
      <c r="BG475" s="2">
        <v>3</v>
      </c>
      <c r="BH475" s="18">
        <f>VLOOKUP(BF475,segéd!$F$9:$G$41,2,FALSE)</f>
        <v>46298</v>
      </c>
      <c r="BI475" s="2" t="str">
        <f>VLOOKUP(BG475,segéd!$F$1:$G$7,2,FALSE)</f>
        <v>11.30-13.00</v>
      </c>
      <c r="BJ475" t="s">
        <v>408</v>
      </c>
      <c r="BK475" s="20" t="s">
        <v>419</v>
      </c>
      <c r="BL475" t="s">
        <v>191</v>
      </c>
      <c r="BM475" s="2"/>
      <c r="BN475" s="2">
        <v>212</v>
      </c>
      <c r="BO475" s="2" t="s">
        <v>117</v>
      </c>
      <c r="BP475" s="33" t="s">
        <v>689</v>
      </c>
      <c r="BQ475" s="2">
        <f t="shared" si="463"/>
        <v>50</v>
      </c>
      <c r="BR475" s="2" t="str">
        <f>IF(BM475="","",IFERROR(VLOOKUP(BJ475,segéd!T:U,2,FALSE),"x"))</f>
        <v/>
      </c>
      <c r="BS475" s="2">
        <f>IF(BN475="","",IFERROR(VLOOKUP(BJ475,segéd!O:P,2,FALSE),"x"))</f>
        <v>50</v>
      </c>
      <c r="BU475" s="2"/>
      <c r="BV475" s="2"/>
      <c r="DJ475" s="2">
        <v>44</v>
      </c>
    </row>
    <row r="476" spans="1:120" x14ac:dyDescent="0.3">
      <c r="A476" t="str">
        <f t="shared" si="406"/>
        <v>10033</v>
      </c>
      <c r="B476" t="str">
        <f t="shared" si="407"/>
        <v xml:space="preserve">CAD alapjai, 1. csoport - Szentgyörgyiné Gyöngyösi Éva (web) </v>
      </c>
      <c r="C476" t="str">
        <f t="shared" si="408"/>
        <v>60410033</v>
      </c>
      <c r="D476" t="str">
        <f t="shared" si="409"/>
        <v>CAD alapjai, 1. csoport - Szentgyörgyiné Gyöngyösi Éva (web) 33</v>
      </c>
      <c r="E476" t="str">
        <f t="shared" si="410"/>
        <v>Szentgyörgyiné Gyöngyösi Éva10033</v>
      </c>
      <c r="F476" t="str">
        <f t="shared" si="411"/>
        <v>CAD alapjai, 1. csoport (Tb. 604, web)</v>
      </c>
      <c r="G476" t="str">
        <f t="shared" si="412"/>
        <v/>
      </c>
      <c r="H476" t="str">
        <f t="shared" si="413"/>
        <v/>
      </c>
      <c r="I476" t="str">
        <f t="shared" si="414"/>
        <v/>
      </c>
      <c r="J476" t="str">
        <f t="shared" si="415"/>
        <v/>
      </c>
      <c r="K476" t="str">
        <f t="shared" si="416"/>
        <v/>
      </c>
      <c r="L476" t="str">
        <f t="shared" si="417"/>
        <v/>
      </c>
      <c r="M476" t="str">
        <f t="shared" si="418"/>
        <v/>
      </c>
      <c r="N476" t="str">
        <f t="shared" si="419"/>
        <v/>
      </c>
      <c r="O476" t="str">
        <f t="shared" si="420"/>
        <v/>
      </c>
      <c r="P476" t="str">
        <f t="shared" si="421"/>
        <v/>
      </c>
      <c r="Q476" t="str">
        <f t="shared" si="422"/>
        <v/>
      </c>
      <c r="R476" t="str">
        <f t="shared" si="423"/>
        <v/>
      </c>
      <c r="S476" t="str">
        <f t="shared" si="424"/>
        <v/>
      </c>
      <c r="T476" t="str">
        <f t="shared" si="425"/>
        <v/>
      </c>
      <c r="U476" t="str">
        <f t="shared" si="426"/>
        <v/>
      </c>
      <c r="V476" t="str">
        <f t="shared" si="427"/>
        <v/>
      </c>
      <c r="W476" t="str">
        <f t="shared" si="428"/>
        <v/>
      </c>
      <c r="X476" t="str">
        <f t="shared" si="429"/>
        <v/>
      </c>
      <c r="Y476" t="str">
        <f t="shared" si="430"/>
        <v/>
      </c>
      <c r="Z476" t="str">
        <f t="shared" si="431"/>
        <v/>
      </c>
      <c r="AA476" t="str">
        <f t="shared" si="432"/>
        <v>CAD alapjai, 1. csoport (, web)</v>
      </c>
      <c r="AB476" t="str">
        <f t="shared" si="433"/>
        <v/>
      </c>
      <c r="AC476" t="str">
        <f t="shared" si="434"/>
        <v/>
      </c>
      <c r="AD476" t="str">
        <f t="shared" si="435"/>
        <v/>
      </c>
      <c r="AE476" t="str">
        <f t="shared" si="436"/>
        <v/>
      </c>
      <c r="AF476" t="str">
        <f t="shared" si="437"/>
        <v/>
      </c>
      <c r="AG476" t="str">
        <f t="shared" si="438"/>
        <v/>
      </c>
      <c r="AH476" t="str">
        <f t="shared" si="439"/>
        <v/>
      </c>
      <c r="AI476" t="str">
        <f t="shared" si="440"/>
        <v/>
      </c>
      <c r="AJ476" t="str">
        <f t="shared" si="441"/>
        <v/>
      </c>
      <c r="AK476" t="str">
        <f t="shared" si="442"/>
        <v>10033</v>
      </c>
      <c r="AL476" t="str">
        <f t="shared" si="443"/>
        <v/>
      </c>
      <c r="AM476" t="str">
        <f t="shared" si="444"/>
        <v/>
      </c>
      <c r="AN476" t="str">
        <f t="shared" si="445"/>
        <v/>
      </c>
      <c r="AO476" t="str">
        <f t="shared" si="446"/>
        <v/>
      </c>
      <c r="AP476" t="str">
        <f t="shared" si="447"/>
        <v/>
      </c>
      <c r="AQ476" t="str">
        <f t="shared" si="448"/>
        <v/>
      </c>
      <c r="AR476" t="str">
        <f t="shared" si="449"/>
        <v/>
      </c>
      <c r="AS476" t="str">
        <f t="shared" si="450"/>
        <v/>
      </c>
      <c r="AT476" t="str">
        <f t="shared" si="451"/>
        <v/>
      </c>
      <c r="AU476" t="str">
        <f t="shared" si="452"/>
        <v/>
      </c>
      <c r="AV476" t="str">
        <f t="shared" si="453"/>
        <v/>
      </c>
      <c r="AW476" t="str">
        <f t="shared" si="454"/>
        <v/>
      </c>
      <c r="AX476" t="str">
        <f t="shared" si="455"/>
        <v/>
      </c>
      <c r="AY476" t="str">
        <f t="shared" si="456"/>
        <v/>
      </c>
      <c r="AZ476" t="str">
        <f t="shared" si="457"/>
        <v/>
      </c>
      <c r="BA476" t="str">
        <f t="shared" si="458"/>
        <v/>
      </c>
      <c r="BB476" t="str">
        <f t="shared" si="459"/>
        <v/>
      </c>
      <c r="BC476" t="str">
        <f t="shared" si="460"/>
        <v/>
      </c>
      <c r="BD476" t="str">
        <f t="shared" si="461"/>
        <v/>
      </c>
      <c r="BE476" t="str">
        <f t="shared" si="462"/>
        <v>CAD alapjai, 1. csoport (604, web)</v>
      </c>
      <c r="BF476" s="2">
        <v>1003</v>
      </c>
      <c r="BG476" s="2">
        <v>3</v>
      </c>
      <c r="BH476" s="18">
        <f>VLOOKUP(BF476,segéd!$F$9:$G$41,2,FALSE)</f>
        <v>46298</v>
      </c>
      <c r="BI476" s="2" t="str">
        <f>VLOOKUP(BG476,segéd!$F$1:$G$7,2,FALSE)</f>
        <v>11.30-13.00</v>
      </c>
      <c r="BJ476" t="s">
        <v>313</v>
      </c>
      <c r="BK476" s="20" t="s">
        <v>320</v>
      </c>
      <c r="BL476" t="s">
        <v>191</v>
      </c>
      <c r="BM476" s="2"/>
      <c r="BN476" s="2">
        <v>604</v>
      </c>
      <c r="BO476" s="2" t="s">
        <v>117</v>
      </c>
      <c r="BP476" s="33" t="s">
        <v>673</v>
      </c>
      <c r="BQ476" s="2">
        <f t="shared" si="463"/>
        <v>33</v>
      </c>
      <c r="BR476" s="2" t="str">
        <f>IF(BM476="","",IFERROR(VLOOKUP(BJ476,segéd!T:U,2,FALSE),"x"))</f>
        <v/>
      </c>
      <c r="BS476" s="2">
        <f>IF(BN476="","",IFERROR(VLOOKUP(BJ476,segéd!O:P,2,FALSE),"x"))</f>
        <v>33</v>
      </c>
      <c r="BU476" s="2"/>
      <c r="BV476" s="2"/>
      <c r="BX476" s="2"/>
      <c r="CW476" s="2">
        <v>37</v>
      </c>
    </row>
    <row r="477" spans="1:120" x14ac:dyDescent="0.3">
      <c r="A477" t="str">
        <f t="shared" si="406"/>
        <v>10033</v>
      </c>
      <c r="B477" t="str">
        <f t="shared" si="407"/>
        <v xml:space="preserve">CAD alapjai, 1. csoport (dupla terem) - Szentgyörgyiné Gyöngyösi Éva (web) </v>
      </c>
      <c r="C477" t="str">
        <f t="shared" si="408"/>
        <v>60310033</v>
      </c>
      <c r="D477" t="str">
        <f t="shared" si="409"/>
        <v xml:space="preserve">CAD alapjai, 1. csoport (dupla terem) - Szentgyörgyiné Gyöngyösi Éva (web) </v>
      </c>
      <c r="E477" t="str">
        <f t="shared" si="410"/>
        <v>Szentgyörgyiné Gyöngyösi Éva10033</v>
      </c>
      <c r="F477" t="str">
        <f t="shared" si="411"/>
        <v>CAD alapjai, 1. csoport (dupla terem) (Tb. 603, web)</v>
      </c>
      <c r="G477" t="str">
        <f t="shared" si="412"/>
        <v/>
      </c>
      <c r="H477" t="str">
        <f t="shared" si="413"/>
        <v/>
      </c>
      <c r="I477" t="str">
        <f t="shared" si="414"/>
        <v/>
      </c>
      <c r="J477" t="str">
        <f t="shared" si="415"/>
        <v/>
      </c>
      <c r="K477" t="str">
        <f t="shared" si="416"/>
        <v/>
      </c>
      <c r="L477" t="str">
        <f t="shared" si="417"/>
        <v/>
      </c>
      <c r="M477" t="str">
        <f t="shared" si="418"/>
        <v/>
      </c>
      <c r="N477" t="str">
        <f t="shared" si="419"/>
        <v/>
      </c>
      <c r="O477" t="str">
        <f t="shared" si="420"/>
        <v/>
      </c>
      <c r="P477" t="str">
        <f t="shared" si="421"/>
        <v/>
      </c>
      <c r="Q477" t="str">
        <f t="shared" si="422"/>
        <v/>
      </c>
      <c r="R477" t="str">
        <f t="shared" si="423"/>
        <v/>
      </c>
      <c r="S477" t="str">
        <f t="shared" si="424"/>
        <v/>
      </c>
      <c r="T477" t="str">
        <f t="shared" si="425"/>
        <v/>
      </c>
      <c r="U477" t="str">
        <f t="shared" si="426"/>
        <v/>
      </c>
      <c r="V477" t="str">
        <f t="shared" si="427"/>
        <v/>
      </c>
      <c r="W477" t="str">
        <f t="shared" si="428"/>
        <v/>
      </c>
      <c r="X477" t="str">
        <f t="shared" si="429"/>
        <v/>
      </c>
      <c r="Y477" t="str">
        <f t="shared" si="430"/>
        <v/>
      </c>
      <c r="Z477" t="str">
        <f t="shared" si="431"/>
        <v/>
      </c>
      <c r="AA477" t="str">
        <f t="shared" si="432"/>
        <v>CAD alapjai, 1. csoport (dupla terem) (, web)</v>
      </c>
      <c r="AB477" t="str">
        <f t="shared" si="433"/>
        <v/>
      </c>
      <c r="AC477" t="str">
        <f t="shared" si="434"/>
        <v/>
      </c>
      <c r="AD477" t="str">
        <f t="shared" si="435"/>
        <v/>
      </c>
      <c r="AE477" t="str">
        <f t="shared" si="436"/>
        <v/>
      </c>
      <c r="AF477" t="str">
        <f t="shared" si="437"/>
        <v/>
      </c>
      <c r="AG477" t="str">
        <f t="shared" si="438"/>
        <v/>
      </c>
      <c r="AH477" t="str">
        <f t="shared" si="439"/>
        <v/>
      </c>
      <c r="AI477" t="str">
        <f t="shared" si="440"/>
        <v/>
      </c>
      <c r="AJ477" t="str">
        <f t="shared" si="441"/>
        <v/>
      </c>
      <c r="AK477" t="str">
        <f t="shared" si="442"/>
        <v/>
      </c>
      <c r="AL477" t="str">
        <f t="shared" si="443"/>
        <v/>
      </c>
      <c r="AM477" t="str">
        <f t="shared" si="444"/>
        <v/>
      </c>
      <c r="AN477" t="str">
        <f t="shared" si="445"/>
        <v/>
      </c>
      <c r="AO477" t="str">
        <f t="shared" si="446"/>
        <v/>
      </c>
      <c r="AP477" t="str">
        <f t="shared" si="447"/>
        <v/>
      </c>
      <c r="AQ477" t="str">
        <f t="shared" si="448"/>
        <v/>
      </c>
      <c r="AR477" t="str">
        <f t="shared" si="449"/>
        <v/>
      </c>
      <c r="AS477" t="str">
        <f t="shared" si="450"/>
        <v/>
      </c>
      <c r="AT477" t="str">
        <f t="shared" si="451"/>
        <v/>
      </c>
      <c r="AU477" t="str">
        <f t="shared" si="452"/>
        <v/>
      </c>
      <c r="AV477" t="str">
        <f t="shared" si="453"/>
        <v/>
      </c>
      <c r="AW477" t="str">
        <f t="shared" si="454"/>
        <v/>
      </c>
      <c r="AX477" t="str">
        <f t="shared" si="455"/>
        <v/>
      </c>
      <c r="AY477" t="str">
        <f t="shared" si="456"/>
        <v/>
      </c>
      <c r="AZ477" t="str">
        <f t="shared" si="457"/>
        <v/>
      </c>
      <c r="BA477" t="str">
        <f t="shared" si="458"/>
        <v/>
      </c>
      <c r="BB477" t="str">
        <f t="shared" si="459"/>
        <v/>
      </c>
      <c r="BC477" t="str">
        <f t="shared" si="460"/>
        <v/>
      </c>
      <c r="BD477" t="str">
        <f t="shared" si="461"/>
        <v/>
      </c>
      <c r="BE477" t="str">
        <f t="shared" si="462"/>
        <v>CAD alapjai, 1. csoport (dupla terem) (603, web)</v>
      </c>
      <c r="BF477" s="2">
        <v>1003</v>
      </c>
      <c r="BG477" s="2">
        <v>3</v>
      </c>
      <c r="BH477" s="18">
        <f>VLOOKUP(BF477,segéd!$F$9:$G$41,2,FALSE)</f>
        <v>46298</v>
      </c>
      <c r="BI477" s="2" t="str">
        <f>VLOOKUP(BG477,segéd!$F$1:$G$7,2,FALSE)</f>
        <v>11.30-13.00</v>
      </c>
      <c r="BJ477" t="s">
        <v>314</v>
      </c>
      <c r="BK477" s="20" t="s">
        <v>320</v>
      </c>
      <c r="BL477" t="s">
        <v>191</v>
      </c>
      <c r="BM477" s="2"/>
      <c r="BN477" s="2">
        <v>603</v>
      </c>
      <c r="BO477" s="2" t="s">
        <v>117</v>
      </c>
      <c r="BP477" s="33" t="s">
        <v>673</v>
      </c>
      <c r="BQ477" s="2">
        <f t="shared" si="463"/>
        <v>0</v>
      </c>
      <c r="BR477" s="2" t="str">
        <f>IF(BM477="","",IFERROR(VLOOKUP(BJ477,segéd!T:U,2,FALSE),"x"))</f>
        <v/>
      </c>
      <c r="BS477" s="2"/>
      <c r="BU477" s="2"/>
      <c r="BV477" s="2"/>
      <c r="BX477" s="2"/>
    </row>
    <row r="478" spans="1:120" x14ac:dyDescent="0.3">
      <c r="A478" t="str">
        <f t="shared" si="406"/>
        <v>10033</v>
      </c>
      <c r="B478" t="str">
        <f t="shared" si="407"/>
        <v xml:space="preserve">Energiamen. és fenntarthatóság - Molnárné Dőry Zsófia (web) </v>
      </c>
      <c r="C478" t="str">
        <f t="shared" si="408"/>
        <v>Passzív10033</v>
      </c>
      <c r="D478" t="str">
        <f t="shared" si="409"/>
        <v>Energiamen. és fenntarthatóság - Molnárné Dőry Zsófia (web) 5</v>
      </c>
      <c r="E478" t="str">
        <f t="shared" si="410"/>
        <v>Molnárné Dőry Zsófia10033</v>
      </c>
      <c r="F478" t="str">
        <f t="shared" si="411"/>
        <v>Energiamen. és fenntarthatóság (Tb. Passzív, web)</v>
      </c>
      <c r="G478" t="str">
        <f t="shared" si="412"/>
        <v/>
      </c>
      <c r="H478" t="str">
        <f t="shared" si="413"/>
        <v/>
      </c>
      <c r="I478" t="str">
        <f t="shared" si="414"/>
        <v/>
      </c>
      <c r="J478" t="str">
        <f t="shared" si="415"/>
        <v/>
      </c>
      <c r="K478" t="str">
        <f t="shared" si="416"/>
        <v/>
      </c>
      <c r="L478" t="str">
        <f t="shared" si="417"/>
        <v/>
      </c>
      <c r="M478" t="str">
        <f t="shared" si="418"/>
        <v/>
      </c>
      <c r="N478" t="str">
        <f t="shared" si="419"/>
        <v/>
      </c>
      <c r="O478" t="str">
        <f t="shared" si="420"/>
        <v/>
      </c>
      <c r="P478" t="str">
        <f t="shared" si="421"/>
        <v/>
      </c>
      <c r="Q478" t="str">
        <f t="shared" si="422"/>
        <v/>
      </c>
      <c r="R478" t="str">
        <f t="shared" si="423"/>
        <v/>
      </c>
      <c r="S478" t="str">
        <f t="shared" si="424"/>
        <v/>
      </c>
      <c r="T478" t="str">
        <f t="shared" si="425"/>
        <v/>
      </c>
      <c r="U478" t="str">
        <f t="shared" si="426"/>
        <v/>
      </c>
      <c r="V478" t="str">
        <f t="shared" si="427"/>
        <v/>
      </c>
      <c r="W478" t="str">
        <f t="shared" si="428"/>
        <v/>
      </c>
      <c r="X478" t="str">
        <f t="shared" si="429"/>
        <v/>
      </c>
      <c r="Y478" t="str">
        <f t="shared" si="430"/>
        <v/>
      </c>
      <c r="Z478" t="str">
        <f t="shared" si="431"/>
        <v/>
      </c>
      <c r="AA478" t="str">
        <f t="shared" si="432"/>
        <v>Energiamen. és fenntarthatóság (, web)</v>
      </c>
      <c r="AB478" t="str">
        <f t="shared" si="433"/>
        <v/>
      </c>
      <c r="AC478" t="str">
        <f t="shared" si="434"/>
        <v/>
      </c>
      <c r="AD478" t="str">
        <f t="shared" si="435"/>
        <v/>
      </c>
      <c r="AE478" t="str">
        <f t="shared" si="436"/>
        <v/>
      </c>
      <c r="AF478" t="str">
        <f t="shared" si="437"/>
        <v/>
      </c>
      <c r="AG478" t="str">
        <f t="shared" si="438"/>
        <v/>
      </c>
      <c r="AH478" t="str">
        <f t="shared" si="439"/>
        <v/>
      </c>
      <c r="AI478" t="str">
        <f t="shared" si="440"/>
        <v/>
      </c>
      <c r="AJ478" t="str">
        <f t="shared" si="441"/>
        <v/>
      </c>
      <c r="AK478" t="str">
        <f t="shared" si="442"/>
        <v/>
      </c>
      <c r="AL478" t="str">
        <f t="shared" si="443"/>
        <v/>
      </c>
      <c r="AM478" t="str">
        <f t="shared" si="444"/>
        <v>10033</v>
      </c>
      <c r="AN478" t="str">
        <f t="shared" si="445"/>
        <v/>
      </c>
      <c r="AO478" t="str">
        <f t="shared" si="446"/>
        <v/>
      </c>
      <c r="AP478" t="str">
        <f t="shared" si="447"/>
        <v/>
      </c>
      <c r="AQ478" t="str">
        <f t="shared" si="448"/>
        <v/>
      </c>
      <c r="AR478" t="str">
        <f t="shared" si="449"/>
        <v/>
      </c>
      <c r="AS478" t="str">
        <f t="shared" si="450"/>
        <v/>
      </c>
      <c r="AT478" t="str">
        <f t="shared" si="451"/>
        <v/>
      </c>
      <c r="AU478" t="str">
        <f t="shared" si="452"/>
        <v/>
      </c>
      <c r="AV478" t="str">
        <f t="shared" si="453"/>
        <v/>
      </c>
      <c r="AW478" t="str">
        <f t="shared" si="454"/>
        <v/>
      </c>
      <c r="AX478" t="str">
        <f t="shared" si="455"/>
        <v/>
      </c>
      <c r="AY478" t="str">
        <f t="shared" si="456"/>
        <v/>
      </c>
      <c r="AZ478" t="str">
        <f t="shared" si="457"/>
        <v/>
      </c>
      <c r="BA478" t="str">
        <f t="shared" si="458"/>
        <v/>
      </c>
      <c r="BB478" t="str">
        <f t="shared" si="459"/>
        <v/>
      </c>
      <c r="BC478" t="str">
        <f t="shared" si="460"/>
        <v/>
      </c>
      <c r="BD478" t="str">
        <f t="shared" si="461"/>
        <v/>
      </c>
      <c r="BE478" t="str">
        <f t="shared" si="462"/>
        <v>Energiamen. és fenntarthatóság (Passzív, web)</v>
      </c>
      <c r="BF478" s="2">
        <v>1003</v>
      </c>
      <c r="BG478" s="2">
        <v>3</v>
      </c>
      <c r="BH478" s="18">
        <f>VLOOKUP(BF478,segéd!$F$9:$G$41,2,FALSE)</f>
        <v>46298</v>
      </c>
      <c r="BI478" s="2" t="str">
        <f>VLOOKUP(BG478,segéd!$F$1:$G$7,2,FALSE)</f>
        <v>11.30-13.00</v>
      </c>
      <c r="BJ478" t="s">
        <v>204</v>
      </c>
      <c r="BK478" s="20" t="s">
        <v>219</v>
      </c>
      <c r="BL478" t="s">
        <v>190</v>
      </c>
      <c r="BM478" s="2"/>
      <c r="BN478" s="2" t="s">
        <v>221</v>
      </c>
      <c r="BO478" s="2" t="s">
        <v>117</v>
      </c>
      <c r="BP478" s="33" t="s">
        <v>607</v>
      </c>
      <c r="BQ478" s="2">
        <f t="shared" si="463"/>
        <v>5</v>
      </c>
      <c r="BR478" s="2" t="str">
        <f>IF(BM478="","",IFERROR(VLOOKUP(BJ478,segéd!T:U,2,FALSE),"x"))</f>
        <v/>
      </c>
      <c r="BS478" s="2">
        <f>IF(BN478="","",IFERROR(VLOOKUP(BJ478,segéd!O:P,2,FALSE),"x"))</f>
        <v>5</v>
      </c>
      <c r="BU478" s="2"/>
      <c r="BV478" s="2"/>
      <c r="CY478" s="2">
        <v>5</v>
      </c>
    </row>
    <row r="479" spans="1:120" x14ac:dyDescent="0.3">
      <c r="A479" t="str">
        <f t="shared" si="406"/>
        <v>10033</v>
      </c>
      <c r="B479" t="str">
        <f t="shared" si="407"/>
        <v xml:space="preserve">Épületenergetika - Nagy Judit (web) </v>
      </c>
      <c r="C479" t="str">
        <f t="shared" si="408"/>
        <v>40110033</v>
      </c>
      <c r="D479" t="str">
        <f t="shared" si="409"/>
        <v>Épületenergetika - Nagy Judit (web) 10</v>
      </c>
      <c r="E479" t="str">
        <f t="shared" si="410"/>
        <v>Nagy Judit10033</v>
      </c>
      <c r="F479" t="str">
        <f t="shared" si="411"/>
        <v>Épületenergetika (Tb. 401, web)</v>
      </c>
      <c r="G479" t="str">
        <f t="shared" si="412"/>
        <v/>
      </c>
      <c r="H479" t="str">
        <f t="shared" si="413"/>
        <v/>
      </c>
      <c r="I479" t="str">
        <f t="shared" si="414"/>
        <v/>
      </c>
      <c r="J479" t="str">
        <f t="shared" si="415"/>
        <v/>
      </c>
      <c r="K479" t="str">
        <f t="shared" si="416"/>
        <v/>
      </c>
      <c r="L479" t="str">
        <f t="shared" si="417"/>
        <v/>
      </c>
      <c r="M479" t="str">
        <f t="shared" si="418"/>
        <v/>
      </c>
      <c r="N479" t="str">
        <f t="shared" si="419"/>
        <v/>
      </c>
      <c r="O479" t="str">
        <f t="shared" si="420"/>
        <v/>
      </c>
      <c r="P479" t="str">
        <f t="shared" si="421"/>
        <v/>
      </c>
      <c r="Q479" t="str">
        <f t="shared" si="422"/>
        <v/>
      </c>
      <c r="R479" t="str">
        <f t="shared" si="423"/>
        <v/>
      </c>
      <c r="S479" t="str">
        <f t="shared" si="424"/>
        <v/>
      </c>
      <c r="T479" t="str">
        <f t="shared" si="425"/>
        <v/>
      </c>
      <c r="U479" t="str">
        <f t="shared" si="426"/>
        <v/>
      </c>
      <c r="V479" t="str">
        <f t="shared" si="427"/>
        <v/>
      </c>
      <c r="W479" t="str">
        <f t="shared" si="428"/>
        <v/>
      </c>
      <c r="X479" t="str">
        <f t="shared" si="429"/>
        <v/>
      </c>
      <c r="Y479" t="str">
        <f t="shared" si="430"/>
        <v/>
      </c>
      <c r="Z479" t="str">
        <f t="shared" si="431"/>
        <v/>
      </c>
      <c r="AA479" t="str">
        <f t="shared" si="432"/>
        <v>Épületenergetika (, web)</v>
      </c>
      <c r="AB479" t="str">
        <f t="shared" si="433"/>
        <v/>
      </c>
      <c r="AC479" t="str">
        <f t="shared" si="434"/>
        <v/>
      </c>
      <c r="AD479" t="str">
        <f t="shared" si="435"/>
        <v/>
      </c>
      <c r="AE479" t="str">
        <f t="shared" si="436"/>
        <v/>
      </c>
      <c r="AF479" t="str">
        <f t="shared" si="437"/>
        <v/>
      </c>
      <c r="AG479" t="str">
        <f t="shared" si="438"/>
        <v/>
      </c>
      <c r="AH479" t="str">
        <f t="shared" si="439"/>
        <v/>
      </c>
      <c r="AI479" t="str">
        <f t="shared" si="440"/>
        <v/>
      </c>
      <c r="AJ479" t="str">
        <f t="shared" si="441"/>
        <v/>
      </c>
      <c r="AK479" t="str">
        <f t="shared" si="442"/>
        <v/>
      </c>
      <c r="AL479" t="str">
        <f t="shared" si="443"/>
        <v/>
      </c>
      <c r="AM479" t="str">
        <f t="shared" si="444"/>
        <v/>
      </c>
      <c r="AN479" t="str">
        <f t="shared" si="445"/>
        <v/>
      </c>
      <c r="AO479" t="str">
        <f t="shared" si="446"/>
        <v/>
      </c>
      <c r="AP479" t="str">
        <f t="shared" si="447"/>
        <v/>
      </c>
      <c r="AQ479" t="str">
        <f t="shared" si="448"/>
        <v/>
      </c>
      <c r="AR479" t="str">
        <f t="shared" si="449"/>
        <v/>
      </c>
      <c r="AS479" t="str">
        <f t="shared" si="450"/>
        <v/>
      </c>
      <c r="AT479" t="str">
        <f t="shared" si="451"/>
        <v/>
      </c>
      <c r="AU479" t="str">
        <f t="shared" si="452"/>
        <v>10033</v>
      </c>
      <c r="AV479" t="str">
        <f t="shared" si="453"/>
        <v/>
      </c>
      <c r="AW479" t="str">
        <f t="shared" si="454"/>
        <v/>
      </c>
      <c r="AX479" t="str">
        <f t="shared" si="455"/>
        <v/>
      </c>
      <c r="AY479" t="str">
        <f t="shared" si="456"/>
        <v/>
      </c>
      <c r="AZ479" t="str">
        <f t="shared" si="457"/>
        <v/>
      </c>
      <c r="BA479" t="str">
        <f t="shared" si="458"/>
        <v/>
      </c>
      <c r="BB479" t="str">
        <f t="shared" si="459"/>
        <v/>
      </c>
      <c r="BC479" t="str">
        <f t="shared" si="460"/>
        <v/>
      </c>
      <c r="BD479" t="str">
        <f t="shared" si="461"/>
        <v/>
      </c>
      <c r="BE479" t="str">
        <f t="shared" si="462"/>
        <v>Épületenergetika (401, web)</v>
      </c>
      <c r="BF479" s="2">
        <v>1003</v>
      </c>
      <c r="BG479" s="2">
        <v>3</v>
      </c>
      <c r="BH479" s="18">
        <f>VLOOKUP(BF479,segéd!$F$9:$G$41,2,FALSE)</f>
        <v>46298</v>
      </c>
      <c r="BI479" s="2" t="str">
        <f>VLOOKUP(BG479,segéd!$F$1:$G$7,2,FALSE)</f>
        <v>11.30-13.00</v>
      </c>
      <c r="BJ479" t="s">
        <v>410</v>
      </c>
      <c r="BK479" s="20" t="s">
        <v>418</v>
      </c>
      <c r="BL479" t="s">
        <v>191</v>
      </c>
      <c r="BM479" s="2"/>
      <c r="BN479" s="2">
        <v>401</v>
      </c>
      <c r="BO479" s="2" t="s">
        <v>117</v>
      </c>
      <c r="BP479" s="33" t="s">
        <v>657</v>
      </c>
      <c r="BQ479" s="2">
        <f t="shared" si="463"/>
        <v>10</v>
      </c>
      <c r="BR479" s="2" t="str">
        <f>IF(BM479="","",IFERROR(VLOOKUP(BJ479,segéd!T:U,2,FALSE),"x"))</f>
        <v/>
      </c>
      <c r="BS479" s="2">
        <f>IF(BN479="","",IFERROR(VLOOKUP(BJ479,segéd!O:P,2,FALSE),"x"))</f>
        <v>10</v>
      </c>
      <c r="BU479" s="2"/>
      <c r="BV479" s="2"/>
      <c r="DG479" s="2">
        <v>8</v>
      </c>
    </row>
    <row r="480" spans="1:120" x14ac:dyDescent="0.3">
      <c r="A480" t="str">
        <f t="shared" si="406"/>
        <v>10033</v>
      </c>
      <c r="B480" t="str">
        <f t="shared" si="407"/>
        <v xml:space="preserve">Fémtan - Peredy Zoltán (web) </v>
      </c>
      <c r="C480" t="str">
        <f t="shared" si="408"/>
        <v>21610033</v>
      </c>
      <c r="D480" t="str">
        <f t="shared" si="409"/>
        <v>Fémtan - Peredy Zoltán (web) 14</v>
      </c>
      <c r="E480" t="str">
        <f t="shared" si="410"/>
        <v>Peredy Zoltán10033</v>
      </c>
      <c r="F480" t="str">
        <f t="shared" si="411"/>
        <v>Fémtan (Tb. 216, web)</v>
      </c>
      <c r="G480" t="str">
        <f t="shared" si="412"/>
        <v/>
      </c>
      <c r="H480" t="str">
        <f t="shared" si="413"/>
        <v/>
      </c>
      <c r="I480" t="str">
        <f t="shared" si="414"/>
        <v/>
      </c>
      <c r="J480" t="str">
        <f t="shared" si="415"/>
        <v/>
      </c>
      <c r="K480" t="str">
        <f t="shared" si="416"/>
        <v/>
      </c>
      <c r="L480" t="str">
        <f t="shared" si="417"/>
        <v/>
      </c>
      <c r="M480" t="str">
        <f t="shared" si="418"/>
        <v/>
      </c>
      <c r="N480" t="str">
        <f t="shared" si="419"/>
        <v/>
      </c>
      <c r="O480" t="str">
        <f t="shared" si="420"/>
        <v/>
      </c>
      <c r="P480" t="str">
        <f t="shared" si="421"/>
        <v/>
      </c>
      <c r="Q480" t="str">
        <f t="shared" si="422"/>
        <v/>
      </c>
      <c r="R480" t="str">
        <f t="shared" si="423"/>
        <v/>
      </c>
      <c r="S480" t="str">
        <f t="shared" si="424"/>
        <v/>
      </c>
      <c r="T480" t="str">
        <f t="shared" si="425"/>
        <v/>
      </c>
      <c r="U480" t="str">
        <f t="shared" si="426"/>
        <v/>
      </c>
      <c r="V480" t="str">
        <f t="shared" si="427"/>
        <v/>
      </c>
      <c r="W480" t="str">
        <f t="shared" si="428"/>
        <v/>
      </c>
      <c r="X480" t="str">
        <f t="shared" si="429"/>
        <v/>
      </c>
      <c r="Y480" t="str">
        <f t="shared" si="430"/>
        <v/>
      </c>
      <c r="Z480" t="str">
        <f t="shared" si="431"/>
        <v/>
      </c>
      <c r="AA480" t="str">
        <f t="shared" si="432"/>
        <v>Fémtan (, web)</v>
      </c>
      <c r="AB480" t="str">
        <f t="shared" si="433"/>
        <v/>
      </c>
      <c r="AC480" t="str">
        <f t="shared" si="434"/>
        <v/>
      </c>
      <c r="AD480" t="str">
        <f t="shared" si="435"/>
        <v/>
      </c>
      <c r="AE480" t="str">
        <f t="shared" si="436"/>
        <v/>
      </c>
      <c r="AF480" t="str">
        <f t="shared" si="437"/>
        <v/>
      </c>
      <c r="AG480" t="str">
        <f t="shared" si="438"/>
        <v/>
      </c>
      <c r="AH480" t="str">
        <f t="shared" si="439"/>
        <v/>
      </c>
      <c r="AI480" t="str">
        <f t="shared" si="440"/>
        <v/>
      </c>
      <c r="AJ480" t="str">
        <f t="shared" si="441"/>
        <v/>
      </c>
      <c r="AK480" t="str">
        <f t="shared" si="442"/>
        <v/>
      </c>
      <c r="AL480" t="str">
        <f t="shared" si="443"/>
        <v/>
      </c>
      <c r="AM480" t="str">
        <f t="shared" si="444"/>
        <v/>
      </c>
      <c r="AN480" t="str">
        <f t="shared" si="445"/>
        <v/>
      </c>
      <c r="AO480" t="str">
        <f t="shared" si="446"/>
        <v/>
      </c>
      <c r="AP480" t="str">
        <f t="shared" si="447"/>
        <v/>
      </c>
      <c r="AQ480" t="str">
        <f t="shared" si="448"/>
        <v/>
      </c>
      <c r="AR480" t="str">
        <f t="shared" si="449"/>
        <v/>
      </c>
      <c r="AS480" t="str">
        <f t="shared" si="450"/>
        <v/>
      </c>
      <c r="AT480" t="str">
        <f t="shared" si="451"/>
        <v/>
      </c>
      <c r="AU480" t="str">
        <f t="shared" si="452"/>
        <v/>
      </c>
      <c r="AV480" t="str">
        <f t="shared" si="453"/>
        <v/>
      </c>
      <c r="AW480" t="str">
        <f t="shared" si="454"/>
        <v>10033</v>
      </c>
      <c r="AX480" t="str">
        <f t="shared" si="455"/>
        <v/>
      </c>
      <c r="AY480" t="str">
        <f t="shared" si="456"/>
        <v/>
      </c>
      <c r="AZ480" t="str">
        <f t="shared" si="457"/>
        <v/>
      </c>
      <c r="BA480" t="str">
        <f t="shared" si="458"/>
        <v/>
      </c>
      <c r="BB480" t="str">
        <f t="shared" si="459"/>
        <v/>
      </c>
      <c r="BC480" t="str">
        <f t="shared" si="460"/>
        <v/>
      </c>
      <c r="BD480" t="str">
        <f t="shared" si="461"/>
        <v/>
      </c>
      <c r="BE480" t="str">
        <f t="shared" si="462"/>
        <v>Fémtan (216, web)</v>
      </c>
      <c r="BF480" s="2">
        <v>1003</v>
      </c>
      <c r="BG480" s="2">
        <v>3</v>
      </c>
      <c r="BH480" s="18">
        <f>VLOOKUP(BF480,segéd!$F$9:$G$41,2,FALSE)</f>
        <v>46298</v>
      </c>
      <c r="BI480" s="2" t="str">
        <f>VLOOKUP(BG480,segéd!$F$1:$G$7,2,FALSE)</f>
        <v>11.30-13.00</v>
      </c>
      <c r="BJ480" t="s">
        <v>403</v>
      </c>
      <c r="BK480" s="20" t="s">
        <v>141</v>
      </c>
      <c r="BL480" t="s">
        <v>191</v>
      </c>
      <c r="BM480" s="2"/>
      <c r="BN480" s="2">
        <v>216</v>
      </c>
      <c r="BO480" s="2" t="s">
        <v>117</v>
      </c>
      <c r="BP480" s="33" t="s">
        <v>707</v>
      </c>
      <c r="BQ480" s="2">
        <f t="shared" si="463"/>
        <v>14</v>
      </c>
      <c r="BR480" s="2" t="str">
        <f>IF(BM480="","",IFERROR(VLOOKUP(BJ480,segéd!T:U,2,FALSE),"x"))</f>
        <v/>
      </c>
      <c r="BS480" s="2">
        <f>IF(BN480="","",IFERROR(VLOOKUP(BJ480,segéd!O:P,2,FALSE),"x"))</f>
        <v>14</v>
      </c>
      <c r="BU480" s="2"/>
      <c r="BV480" s="2"/>
      <c r="DI480" s="2">
        <v>14</v>
      </c>
    </row>
    <row r="481" spans="1:117" ht="15" customHeight="1" x14ac:dyDescent="0.3">
      <c r="A481" t="str">
        <f t="shared" si="406"/>
        <v>10033</v>
      </c>
      <c r="B481" t="str">
        <f t="shared" si="407"/>
        <v xml:space="preserve">Gazdasági matematika I. - Kovács Gergely (web) </v>
      </c>
      <c r="C481" t="str">
        <f t="shared" si="408"/>
        <v>21510033</v>
      </c>
      <c r="D481" t="str">
        <f t="shared" si="409"/>
        <v>Gazdasági matematika I. - Kovács Gergely (web) 69</v>
      </c>
      <c r="E481" t="str">
        <f t="shared" si="410"/>
        <v>Kovács Gergely10033</v>
      </c>
      <c r="F481" t="str">
        <f t="shared" si="411"/>
        <v>Gazdasági matematika I. (Tb. 215, web)</v>
      </c>
      <c r="G481" t="str">
        <f t="shared" si="412"/>
        <v/>
      </c>
      <c r="H481" t="str">
        <f t="shared" si="413"/>
        <v/>
      </c>
      <c r="I481" t="str">
        <f t="shared" si="414"/>
        <v/>
      </c>
      <c r="J481" t="str">
        <f t="shared" si="415"/>
        <v/>
      </c>
      <c r="K481" t="str">
        <f t="shared" si="416"/>
        <v/>
      </c>
      <c r="L481" t="str">
        <f t="shared" si="417"/>
        <v/>
      </c>
      <c r="M481" t="str">
        <f t="shared" si="418"/>
        <v/>
      </c>
      <c r="N481" t="str">
        <f t="shared" si="419"/>
        <v/>
      </c>
      <c r="O481" t="str">
        <f t="shared" si="420"/>
        <v/>
      </c>
      <c r="P481" t="str">
        <f t="shared" si="421"/>
        <v/>
      </c>
      <c r="Q481" t="str">
        <f t="shared" si="422"/>
        <v/>
      </c>
      <c r="R481" t="str">
        <f t="shared" si="423"/>
        <v/>
      </c>
      <c r="S481" t="str">
        <f t="shared" si="424"/>
        <v/>
      </c>
      <c r="T481" t="str">
        <f t="shared" si="425"/>
        <v/>
      </c>
      <c r="U481" t="str">
        <f t="shared" si="426"/>
        <v/>
      </c>
      <c r="V481" t="str">
        <f t="shared" si="427"/>
        <v/>
      </c>
      <c r="W481" t="str">
        <f t="shared" si="428"/>
        <v/>
      </c>
      <c r="X481" t="str">
        <f t="shared" si="429"/>
        <v/>
      </c>
      <c r="Y481" t="str">
        <f t="shared" si="430"/>
        <v/>
      </c>
      <c r="Z481" t="str">
        <f t="shared" si="431"/>
        <v/>
      </c>
      <c r="AA481" t="str">
        <f t="shared" si="432"/>
        <v>Gazdasági matematika I. (, web)</v>
      </c>
      <c r="AB481" t="str">
        <f t="shared" si="433"/>
        <v>10033</v>
      </c>
      <c r="AC481" t="str">
        <f t="shared" si="434"/>
        <v/>
      </c>
      <c r="AD481" t="str">
        <f t="shared" si="435"/>
        <v/>
      </c>
      <c r="AE481" t="str">
        <f t="shared" si="436"/>
        <v/>
      </c>
      <c r="AF481" t="str">
        <f t="shared" si="437"/>
        <v/>
      </c>
      <c r="AG481" t="str">
        <f t="shared" si="438"/>
        <v/>
      </c>
      <c r="AH481" t="str">
        <f t="shared" si="439"/>
        <v/>
      </c>
      <c r="AI481" t="str">
        <f t="shared" si="440"/>
        <v/>
      </c>
      <c r="AJ481" t="str">
        <f t="shared" si="441"/>
        <v/>
      </c>
      <c r="AK481" t="str">
        <f t="shared" si="442"/>
        <v/>
      </c>
      <c r="AL481" t="str">
        <f t="shared" si="443"/>
        <v/>
      </c>
      <c r="AM481" t="str">
        <f t="shared" si="444"/>
        <v/>
      </c>
      <c r="AN481" t="str">
        <f t="shared" si="445"/>
        <v/>
      </c>
      <c r="AO481" t="str">
        <f t="shared" si="446"/>
        <v/>
      </c>
      <c r="AP481" t="str">
        <f t="shared" si="447"/>
        <v/>
      </c>
      <c r="AQ481" t="str">
        <f t="shared" si="448"/>
        <v/>
      </c>
      <c r="AR481" t="str">
        <f t="shared" si="449"/>
        <v/>
      </c>
      <c r="AS481" t="str">
        <f t="shared" si="450"/>
        <v/>
      </c>
      <c r="AT481" t="str">
        <f t="shared" si="451"/>
        <v/>
      </c>
      <c r="AU481" t="str">
        <f t="shared" si="452"/>
        <v/>
      </c>
      <c r="AV481" t="str">
        <f t="shared" si="453"/>
        <v/>
      </c>
      <c r="AW481" t="str">
        <f t="shared" si="454"/>
        <v/>
      </c>
      <c r="AX481" t="str">
        <f t="shared" si="455"/>
        <v/>
      </c>
      <c r="AY481" t="str">
        <f t="shared" si="456"/>
        <v/>
      </c>
      <c r="AZ481" t="str">
        <f t="shared" si="457"/>
        <v/>
      </c>
      <c r="BA481" t="str">
        <f t="shared" si="458"/>
        <v/>
      </c>
      <c r="BB481" t="str">
        <f t="shared" si="459"/>
        <v/>
      </c>
      <c r="BC481" t="str">
        <f t="shared" si="460"/>
        <v/>
      </c>
      <c r="BD481" t="str">
        <f t="shared" si="461"/>
        <v/>
      </c>
      <c r="BE481" t="str">
        <f t="shared" si="462"/>
        <v>Gazdasági matematika I. (215, web)</v>
      </c>
      <c r="BF481" s="2">
        <v>1003</v>
      </c>
      <c r="BG481" s="2">
        <v>3</v>
      </c>
      <c r="BH481" s="18">
        <f>VLOOKUP(BF481,segéd!$F$9:$G$41,2,FALSE)</f>
        <v>46298</v>
      </c>
      <c r="BI481" s="2" t="str">
        <f>VLOOKUP(BG481,segéd!$F$1:$G$7,2,FALSE)</f>
        <v>11.30-13.00</v>
      </c>
      <c r="BJ481" t="s">
        <v>8</v>
      </c>
      <c r="BK481" s="20" t="s">
        <v>9</v>
      </c>
      <c r="BL481" t="s">
        <v>191</v>
      </c>
      <c r="BM481" s="2"/>
      <c r="BN481" s="2">
        <v>215</v>
      </c>
      <c r="BO481" s="2" t="s">
        <v>117</v>
      </c>
      <c r="BP481" s="33" t="s">
        <v>601</v>
      </c>
      <c r="BQ481" s="2">
        <f t="shared" si="463"/>
        <v>69</v>
      </c>
      <c r="BR481" s="2" t="str">
        <f>IF(BM481="","",IFERROR(VLOOKUP(BJ481,segéd!T:U,2,FALSE),"x"))</f>
        <v/>
      </c>
      <c r="BS481" s="2">
        <f>IF(BN481="","",IFERROR(VLOOKUP(BJ481,segéd!O:P,2,FALSE),"x"))</f>
        <v>69</v>
      </c>
      <c r="BT481" s="2"/>
      <c r="BU481" s="2"/>
      <c r="BV481" s="2"/>
      <c r="BX481" s="2"/>
      <c r="CN481" s="2">
        <v>53</v>
      </c>
      <c r="CQ481" s="2"/>
      <c r="CR481" s="2"/>
    </row>
    <row r="482" spans="1:117" ht="15" customHeight="1" x14ac:dyDescent="0.3">
      <c r="A482" t="str">
        <f t="shared" si="406"/>
        <v>20510033</v>
      </c>
      <c r="B482" t="str">
        <f t="shared" si="407"/>
        <v>Információs rendszerek fejl. az ell. - Szabó László (web) 13</v>
      </c>
      <c r="C482" t="str">
        <f t="shared" si="408"/>
        <v>10033</v>
      </c>
      <c r="D482" t="str">
        <f t="shared" si="409"/>
        <v xml:space="preserve">Információs rendszerek fejl. az ell. - Szabó László (web) </v>
      </c>
      <c r="E482" t="str">
        <f t="shared" si="410"/>
        <v>Szabó László10033</v>
      </c>
      <c r="F482" t="str">
        <f t="shared" si="411"/>
        <v>Információs rendszerek fejl. az ell. (Bp. 205, web)</v>
      </c>
      <c r="G482" t="str">
        <f t="shared" si="412"/>
        <v/>
      </c>
      <c r="H482" t="str">
        <f t="shared" si="413"/>
        <v/>
      </c>
      <c r="I482" t="str">
        <f t="shared" si="414"/>
        <v/>
      </c>
      <c r="J482" t="str">
        <f t="shared" si="415"/>
        <v/>
      </c>
      <c r="K482" t="str">
        <f t="shared" si="416"/>
        <v>10033</v>
      </c>
      <c r="L482" t="str">
        <f t="shared" si="417"/>
        <v/>
      </c>
      <c r="M482" t="str">
        <f t="shared" si="418"/>
        <v/>
      </c>
      <c r="N482" t="str">
        <f t="shared" si="419"/>
        <v/>
      </c>
      <c r="O482" t="str">
        <f t="shared" si="420"/>
        <v/>
      </c>
      <c r="P482" t="str">
        <f t="shared" si="421"/>
        <v/>
      </c>
      <c r="Q482" t="str">
        <f t="shared" si="422"/>
        <v/>
      </c>
      <c r="R482" t="str">
        <f t="shared" si="423"/>
        <v>10033</v>
      </c>
      <c r="S482" t="str">
        <f t="shared" si="424"/>
        <v/>
      </c>
      <c r="T482" t="str">
        <f t="shared" si="425"/>
        <v/>
      </c>
      <c r="U482" t="str">
        <f t="shared" si="426"/>
        <v/>
      </c>
      <c r="V482" t="str">
        <f t="shared" si="427"/>
        <v/>
      </c>
      <c r="W482" t="str">
        <f t="shared" si="428"/>
        <v/>
      </c>
      <c r="X482" t="str">
        <f t="shared" si="429"/>
        <v/>
      </c>
      <c r="Y482" t="str">
        <f t="shared" si="430"/>
        <v/>
      </c>
      <c r="Z482" t="str">
        <f t="shared" si="431"/>
        <v/>
      </c>
      <c r="AA482" t="str">
        <f t="shared" si="432"/>
        <v>Információs rendszerek fejl. az ell. (205, web)</v>
      </c>
      <c r="AB482" t="str">
        <f t="shared" si="433"/>
        <v/>
      </c>
      <c r="AC482" t="str">
        <f t="shared" si="434"/>
        <v/>
      </c>
      <c r="AD482" t="str">
        <f t="shared" si="435"/>
        <v/>
      </c>
      <c r="AE482" t="str">
        <f t="shared" si="436"/>
        <v/>
      </c>
      <c r="AF482" t="str">
        <f t="shared" si="437"/>
        <v/>
      </c>
      <c r="AG482" t="str">
        <f t="shared" si="438"/>
        <v/>
      </c>
      <c r="AH482" t="str">
        <f t="shared" si="439"/>
        <v/>
      </c>
      <c r="AI482" t="str">
        <f t="shared" si="440"/>
        <v/>
      </c>
      <c r="AJ482" t="str">
        <f t="shared" si="441"/>
        <v/>
      </c>
      <c r="AK482" t="str">
        <f t="shared" si="442"/>
        <v/>
      </c>
      <c r="AL482" t="str">
        <f t="shared" si="443"/>
        <v/>
      </c>
      <c r="AM482" t="str">
        <f t="shared" si="444"/>
        <v/>
      </c>
      <c r="AN482" t="str">
        <f t="shared" si="445"/>
        <v/>
      </c>
      <c r="AO482" t="str">
        <f t="shared" si="446"/>
        <v/>
      </c>
      <c r="AP482" t="str">
        <f t="shared" si="447"/>
        <v/>
      </c>
      <c r="AQ482" t="str">
        <f t="shared" si="448"/>
        <v/>
      </c>
      <c r="AR482" t="str">
        <f t="shared" si="449"/>
        <v/>
      </c>
      <c r="AS482" t="str">
        <f t="shared" si="450"/>
        <v/>
      </c>
      <c r="AT482" t="str">
        <f t="shared" si="451"/>
        <v/>
      </c>
      <c r="AU482" t="str">
        <f t="shared" si="452"/>
        <v/>
      </c>
      <c r="AV482" t="str">
        <f t="shared" si="453"/>
        <v/>
      </c>
      <c r="AW482" t="str">
        <f t="shared" si="454"/>
        <v/>
      </c>
      <c r="AX482" t="str">
        <f t="shared" si="455"/>
        <v/>
      </c>
      <c r="AY482" t="str">
        <f t="shared" si="456"/>
        <v/>
      </c>
      <c r="AZ482" t="str">
        <f t="shared" si="457"/>
        <v/>
      </c>
      <c r="BA482" t="str">
        <f t="shared" si="458"/>
        <v/>
      </c>
      <c r="BB482" t="str">
        <f t="shared" si="459"/>
        <v/>
      </c>
      <c r="BC482" t="str">
        <f t="shared" si="460"/>
        <v/>
      </c>
      <c r="BD482" t="str">
        <f t="shared" si="461"/>
        <v/>
      </c>
      <c r="BE482" t="str">
        <f t="shared" si="462"/>
        <v>Információs rendszerek fejl. az ell. (, web)</v>
      </c>
      <c r="BF482" s="2">
        <v>1003</v>
      </c>
      <c r="BG482" s="2">
        <v>3</v>
      </c>
      <c r="BH482" s="18">
        <f>VLOOKUP(BF482,segéd!$F$9:$G$41,2,FALSE)</f>
        <v>46298</v>
      </c>
      <c r="BI482" s="2" t="str">
        <f>VLOOKUP(BG482,segéd!$F$1:$G$7,2,FALSE)</f>
        <v>11.30-13.00</v>
      </c>
      <c r="BJ482" t="s">
        <v>283</v>
      </c>
      <c r="BK482" s="20" t="s">
        <v>536</v>
      </c>
      <c r="BL482" t="s">
        <v>206</v>
      </c>
      <c r="BM482" s="2">
        <v>205</v>
      </c>
      <c r="BO482" s="19" t="s">
        <v>117</v>
      </c>
      <c r="BP482" s="33" t="s">
        <v>697</v>
      </c>
      <c r="BQ482" s="2">
        <f t="shared" si="463"/>
        <v>13</v>
      </c>
      <c r="BR482" s="2">
        <f>IF(BM482="","",IFERROR(VLOOKUP(BJ482,segéd!T:U,2,FALSE),"x"))</f>
        <v>13</v>
      </c>
      <c r="BS482" s="2" t="str">
        <f>IF(BN482="","",IFERROR(VLOOKUP(BJ482,segéd!O:P,2,FALSE),"x"))</f>
        <v/>
      </c>
      <c r="BT482" s="2"/>
      <c r="BU482" s="2"/>
      <c r="BV482" s="2"/>
      <c r="BX482" s="2">
        <v>10</v>
      </c>
      <c r="CE482" s="2">
        <v>9</v>
      </c>
      <c r="CQ482" s="2"/>
      <c r="CR482" s="2"/>
    </row>
    <row r="483" spans="1:117" ht="15" customHeight="1" x14ac:dyDescent="0.3">
      <c r="A483" t="str">
        <f t="shared" si="406"/>
        <v>10033</v>
      </c>
      <c r="B483" t="str">
        <f t="shared" si="407"/>
        <v xml:space="preserve">Jelfeldolgozás és sz. ir. - Varga István (web) </v>
      </c>
      <c r="C483" t="str">
        <f t="shared" si="408"/>
        <v>21710033</v>
      </c>
      <c r="D483" t="str">
        <f t="shared" si="409"/>
        <v>Jelfeldolgozás és sz. ir. - Varga István (web) 27</v>
      </c>
      <c r="E483" t="str">
        <f t="shared" si="410"/>
        <v>Varga István10033</v>
      </c>
      <c r="F483" t="str">
        <f t="shared" si="411"/>
        <v>Jelfeldolgozás és sz. ir. (Tb. 217, web)</v>
      </c>
      <c r="G483" t="str">
        <f t="shared" si="412"/>
        <v/>
      </c>
      <c r="H483" t="str">
        <f t="shared" si="413"/>
        <v/>
      </c>
      <c r="I483" t="str">
        <f t="shared" si="414"/>
        <v/>
      </c>
      <c r="J483" t="str">
        <f t="shared" si="415"/>
        <v/>
      </c>
      <c r="K483" t="str">
        <f t="shared" si="416"/>
        <v/>
      </c>
      <c r="L483" t="str">
        <f t="shared" si="417"/>
        <v/>
      </c>
      <c r="M483" t="str">
        <f t="shared" si="418"/>
        <v/>
      </c>
      <c r="N483" t="str">
        <f t="shared" si="419"/>
        <v/>
      </c>
      <c r="O483" t="str">
        <f t="shared" si="420"/>
        <v/>
      </c>
      <c r="P483" t="str">
        <f t="shared" si="421"/>
        <v/>
      </c>
      <c r="Q483" t="str">
        <f t="shared" si="422"/>
        <v/>
      </c>
      <c r="R483" t="str">
        <f t="shared" si="423"/>
        <v/>
      </c>
      <c r="S483" t="str">
        <f t="shared" si="424"/>
        <v/>
      </c>
      <c r="T483" t="str">
        <f t="shared" si="425"/>
        <v/>
      </c>
      <c r="U483" t="str">
        <f t="shared" si="426"/>
        <v/>
      </c>
      <c r="V483" t="str">
        <f t="shared" si="427"/>
        <v/>
      </c>
      <c r="W483" t="str">
        <f t="shared" si="428"/>
        <v/>
      </c>
      <c r="X483" t="str">
        <f t="shared" si="429"/>
        <v/>
      </c>
      <c r="Y483" t="str">
        <f t="shared" si="430"/>
        <v/>
      </c>
      <c r="Z483" t="str">
        <f t="shared" si="431"/>
        <v/>
      </c>
      <c r="AA483" t="str">
        <f t="shared" si="432"/>
        <v>Jelfeldolgozás és sz. ir. (, web)</v>
      </c>
      <c r="AB483" t="str">
        <f t="shared" si="433"/>
        <v/>
      </c>
      <c r="AC483" t="str">
        <f t="shared" si="434"/>
        <v/>
      </c>
      <c r="AD483" t="str">
        <f t="shared" si="435"/>
        <v/>
      </c>
      <c r="AE483" t="str">
        <f t="shared" si="436"/>
        <v/>
      </c>
      <c r="AF483" t="str">
        <f t="shared" si="437"/>
        <v/>
      </c>
      <c r="AG483" t="str">
        <f t="shared" si="438"/>
        <v/>
      </c>
      <c r="AH483" t="str">
        <f t="shared" si="439"/>
        <v/>
      </c>
      <c r="AI483" t="str">
        <f t="shared" si="440"/>
        <v/>
      </c>
      <c r="AJ483" t="str">
        <f t="shared" si="441"/>
        <v/>
      </c>
      <c r="AK483" t="str">
        <f t="shared" si="442"/>
        <v/>
      </c>
      <c r="AL483" t="str">
        <f t="shared" si="443"/>
        <v/>
      </c>
      <c r="AM483" t="str">
        <f t="shared" si="444"/>
        <v/>
      </c>
      <c r="AN483" t="str">
        <f t="shared" si="445"/>
        <v/>
      </c>
      <c r="AO483" t="str">
        <f t="shared" si="446"/>
        <v/>
      </c>
      <c r="AP483" t="str">
        <f t="shared" si="447"/>
        <v/>
      </c>
      <c r="AQ483" t="str">
        <f t="shared" si="448"/>
        <v/>
      </c>
      <c r="AR483" t="str">
        <f t="shared" si="449"/>
        <v/>
      </c>
      <c r="AS483" t="str">
        <f t="shared" si="450"/>
        <v/>
      </c>
      <c r="AT483" t="str">
        <f t="shared" si="451"/>
        <v>10033</v>
      </c>
      <c r="AU483" t="str">
        <f t="shared" si="452"/>
        <v/>
      </c>
      <c r="AV483" t="str">
        <f t="shared" si="453"/>
        <v/>
      </c>
      <c r="AW483" t="str">
        <f t="shared" si="454"/>
        <v/>
      </c>
      <c r="AX483" t="str">
        <f t="shared" si="455"/>
        <v/>
      </c>
      <c r="AY483" t="str">
        <f t="shared" si="456"/>
        <v/>
      </c>
      <c r="AZ483" t="str">
        <f t="shared" si="457"/>
        <v/>
      </c>
      <c r="BA483" t="str">
        <f t="shared" si="458"/>
        <v/>
      </c>
      <c r="BB483" t="str">
        <f t="shared" si="459"/>
        <v/>
      </c>
      <c r="BC483" t="str">
        <f t="shared" si="460"/>
        <v/>
      </c>
      <c r="BD483" t="str">
        <f t="shared" si="461"/>
        <v/>
      </c>
      <c r="BE483" t="str">
        <f t="shared" si="462"/>
        <v>Jelfeldolgozás és sz. ir. (217, web)</v>
      </c>
      <c r="BF483" s="2">
        <v>1003</v>
      </c>
      <c r="BG483" s="2">
        <v>3</v>
      </c>
      <c r="BH483" s="18">
        <f>VLOOKUP(BF483,segéd!$F$9:$G$41,2,FALSE)</f>
        <v>46298</v>
      </c>
      <c r="BI483" s="2" t="str">
        <f>VLOOKUP(BG483,segéd!$F$1:$G$7,2,FALSE)</f>
        <v>11.30-13.00</v>
      </c>
      <c r="BJ483" t="s">
        <v>110</v>
      </c>
      <c r="BK483" s="20" t="s">
        <v>278</v>
      </c>
      <c r="BL483" t="s">
        <v>191</v>
      </c>
      <c r="BM483" s="2"/>
      <c r="BN483" s="2">
        <v>217</v>
      </c>
      <c r="BO483" s="2" t="s">
        <v>117</v>
      </c>
      <c r="BP483" s="33" t="s">
        <v>686</v>
      </c>
      <c r="BQ483" s="2">
        <f t="shared" si="463"/>
        <v>27</v>
      </c>
      <c r="BR483" s="2" t="str">
        <f>IF(BM483="","",IFERROR(VLOOKUP(BJ483,segéd!T:U,2,FALSE),"x"))</f>
        <v/>
      </c>
      <c r="BS483" s="2">
        <f>IF(BN483="","",IFERROR(VLOOKUP(BJ483,segéd!O:P,2,FALSE),"x"))</f>
        <v>27</v>
      </c>
      <c r="BU483" s="2"/>
      <c r="BV483" s="2"/>
      <c r="DF483" s="2">
        <v>27</v>
      </c>
    </row>
    <row r="484" spans="1:117" ht="15" customHeight="1" x14ac:dyDescent="0.3">
      <c r="A484" t="str">
        <f t="shared" si="406"/>
        <v>10033</v>
      </c>
      <c r="B484" t="str">
        <f t="shared" si="407"/>
        <v xml:space="preserve">Logisztika - Nemes Ágnes (web) </v>
      </c>
      <c r="C484" t="str">
        <f t="shared" si="408"/>
        <v>60110033</v>
      </c>
      <c r="D484" t="str">
        <f t="shared" si="409"/>
        <v>Logisztika - Nemes Ágnes (web) 63</v>
      </c>
      <c r="E484" t="str">
        <f t="shared" si="410"/>
        <v>Nemes Ágnes10033</v>
      </c>
      <c r="F484" t="str">
        <f t="shared" si="411"/>
        <v>Logisztika (Tb. 601, web)</v>
      </c>
      <c r="G484" t="str">
        <f t="shared" si="412"/>
        <v/>
      </c>
      <c r="H484" t="str">
        <f t="shared" si="413"/>
        <v/>
      </c>
      <c r="I484" t="str">
        <f t="shared" si="414"/>
        <v/>
      </c>
      <c r="J484" t="str">
        <f t="shared" si="415"/>
        <v/>
      </c>
      <c r="K484" t="str">
        <f t="shared" si="416"/>
        <v/>
      </c>
      <c r="L484" t="str">
        <f t="shared" si="417"/>
        <v/>
      </c>
      <c r="M484" t="str">
        <f t="shared" si="418"/>
        <v/>
      </c>
      <c r="N484" t="str">
        <f t="shared" si="419"/>
        <v/>
      </c>
      <c r="O484" t="str">
        <f t="shared" si="420"/>
        <v/>
      </c>
      <c r="P484" t="str">
        <f t="shared" si="421"/>
        <v/>
      </c>
      <c r="Q484" t="str">
        <f t="shared" si="422"/>
        <v/>
      </c>
      <c r="R484" t="str">
        <f t="shared" si="423"/>
        <v/>
      </c>
      <c r="S484" t="str">
        <f t="shared" si="424"/>
        <v/>
      </c>
      <c r="T484" t="str">
        <f t="shared" si="425"/>
        <v/>
      </c>
      <c r="U484" t="str">
        <f t="shared" si="426"/>
        <v/>
      </c>
      <c r="V484" t="str">
        <f t="shared" si="427"/>
        <v/>
      </c>
      <c r="W484" t="str">
        <f t="shared" si="428"/>
        <v/>
      </c>
      <c r="X484" t="str">
        <f t="shared" si="429"/>
        <v/>
      </c>
      <c r="Y484" t="str">
        <f t="shared" si="430"/>
        <v/>
      </c>
      <c r="Z484" t="str">
        <f t="shared" si="431"/>
        <v/>
      </c>
      <c r="AA484" t="str">
        <f t="shared" si="432"/>
        <v>Logisztika (, web)</v>
      </c>
      <c r="AB484" t="str">
        <f t="shared" si="433"/>
        <v/>
      </c>
      <c r="AC484" t="str">
        <f t="shared" si="434"/>
        <v>10033</v>
      </c>
      <c r="AD484" t="str">
        <f t="shared" si="435"/>
        <v/>
      </c>
      <c r="AE484" t="str">
        <f t="shared" si="436"/>
        <v/>
      </c>
      <c r="AF484" t="str">
        <f t="shared" si="437"/>
        <v/>
      </c>
      <c r="AG484" t="str">
        <f t="shared" si="438"/>
        <v/>
      </c>
      <c r="AH484" t="str">
        <f t="shared" si="439"/>
        <v>10033</v>
      </c>
      <c r="AI484" t="str">
        <f t="shared" si="440"/>
        <v>10033</v>
      </c>
      <c r="AJ484" t="str">
        <f t="shared" si="441"/>
        <v/>
      </c>
      <c r="AK484" t="str">
        <f t="shared" si="442"/>
        <v/>
      </c>
      <c r="AL484" t="str">
        <f t="shared" si="443"/>
        <v/>
      </c>
      <c r="AM484" t="str">
        <f t="shared" si="444"/>
        <v/>
      </c>
      <c r="AN484" t="str">
        <f t="shared" si="445"/>
        <v/>
      </c>
      <c r="AO484" t="str">
        <f t="shared" si="446"/>
        <v/>
      </c>
      <c r="AP484" t="str">
        <f t="shared" si="447"/>
        <v/>
      </c>
      <c r="AQ484" t="str">
        <f t="shared" si="448"/>
        <v/>
      </c>
      <c r="AR484" t="str">
        <f t="shared" si="449"/>
        <v/>
      </c>
      <c r="AS484" t="str">
        <f t="shared" si="450"/>
        <v/>
      </c>
      <c r="AT484" t="str">
        <f t="shared" si="451"/>
        <v/>
      </c>
      <c r="AU484" t="str">
        <f t="shared" si="452"/>
        <v/>
      </c>
      <c r="AV484" t="str">
        <f t="shared" si="453"/>
        <v/>
      </c>
      <c r="AW484" t="str">
        <f t="shared" si="454"/>
        <v/>
      </c>
      <c r="AX484" t="str">
        <f t="shared" si="455"/>
        <v/>
      </c>
      <c r="AY484" t="str">
        <f t="shared" si="456"/>
        <v>10033</v>
      </c>
      <c r="AZ484" t="str">
        <f t="shared" si="457"/>
        <v>10033</v>
      </c>
      <c r="BA484" t="str">
        <f t="shared" si="458"/>
        <v>10033</v>
      </c>
      <c r="BB484" t="str">
        <f t="shared" si="459"/>
        <v/>
      </c>
      <c r="BC484" t="str">
        <f t="shared" si="460"/>
        <v/>
      </c>
      <c r="BD484" t="str">
        <f t="shared" si="461"/>
        <v/>
      </c>
      <c r="BE484" t="str">
        <f t="shared" si="462"/>
        <v>Logisztika (601, web)</v>
      </c>
      <c r="BF484" s="2">
        <v>1003</v>
      </c>
      <c r="BG484" s="2">
        <v>3</v>
      </c>
      <c r="BH484" s="18">
        <f>VLOOKUP(BF484,segéd!$F$9:$G$41,2,FALSE)</f>
        <v>46298</v>
      </c>
      <c r="BI484" s="2" t="str">
        <f>VLOOKUP(BG484,segéd!$F$1:$G$7,2,FALSE)</f>
        <v>11.30-13.00</v>
      </c>
      <c r="BJ484" t="s">
        <v>102</v>
      </c>
      <c r="BK484" s="20" t="s">
        <v>302</v>
      </c>
      <c r="BL484" t="s">
        <v>193</v>
      </c>
      <c r="BM484" s="2"/>
      <c r="BN484" s="2">
        <v>601</v>
      </c>
      <c r="BO484" s="2" t="s">
        <v>117</v>
      </c>
      <c r="BP484" s="33" t="s">
        <v>730</v>
      </c>
      <c r="BQ484" s="2">
        <f t="shared" si="463"/>
        <v>63</v>
      </c>
      <c r="BR484" s="2" t="str">
        <f>IF(BM484="","",IFERROR(VLOOKUP(BJ484,segéd!T:U,2,FALSE),"x"))</f>
        <v/>
      </c>
      <c r="BS484" s="2">
        <f>IF(BN484="","",IFERROR(VLOOKUP(BJ484,segéd!O:P,2,FALSE),"x"))</f>
        <v>63</v>
      </c>
      <c r="BT484" s="2"/>
      <c r="BU484" s="2"/>
      <c r="BV484" s="2"/>
      <c r="BW484" s="19"/>
      <c r="BX484" s="2"/>
      <c r="BY484" s="19"/>
      <c r="CC484" s="19"/>
      <c r="CO484" s="2">
        <v>6</v>
      </c>
      <c r="CQ484" s="2"/>
      <c r="CR484" s="2"/>
      <c r="CT484" s="2">
        <v>31</v>
      </c>
      <c r="CU484" s="2">
        <v>25</v>
      </c>
      <c r="DK484" s="2">
        <v>8</v>
      </c>
      <c r="DL484" s="2">
        <v>4</v>
      </c>
      <c r="DM484" s="2">
        <v>11</v>
      </c>
    </row>
    <row r="485" spans="1:117" ht="15" customHeight="1" x14ac:dyDescent="0.3">
      <c r="A485" t="str">
        <f t="shared" si="406"/>
        <v>20310033</v>
      </c>
      <c r="B485" t="str">
        <f t="shared" si="407"/>
        <v>Marketingmenedzsment - Gaál Béla (web) 9</v>
      </c>
      <c r="C485" t="str">
        <f t="shared" si="408"/>
        <v>10033</v>
      </c>
      <c r="D485" t="str">
        <f t="shared" si="409"/>
        <v xml:space="preserve">Marketingmenedzsment - Gaál Béla (web) </v>
      </c>
      <c r="E485" t="str">
        <f t="shared" si="410"/>
        <v>Gaál Béla10033</v>
      </c>
      <c r="F485" t="str">
        <f t="shared" si="411"/>
        <v>Marketingmenedzsment (Bp. 203, web)</v>
      </c>
      <c r="G485" t="str">
        <f t="shared" si="412"/>
        <v/>
      </c>
      <c r="H485" t="str">
        <f t="shared" si="413"/>
        <v/>
      </c>
      <c r="I485" t="str">
        <f t="shared" si="414"/>
        <v/>
      </c>
      <c r="J485" t="str">
        <f t="shared" si="415"/>
        <v>10033</v>
      </c>
      <c r="K485" t="str">
        <f t="shared" si="416"/>
        <v/>
      </c>
      <c r="L485" t="str">
        <f t="shared" si="417"/>
        <v/>
      </c>
      <c r="M485" t="str">
        <f t="shared" si="418"/>
        <v/>
      </c>
      <c r="N485" t="str">
        <f t="shared" si="419"/>
        <v/>
      </c>
      <c r="O485" t="str">
        <f t="shared" si="420"/>
        <v/>
      </c>
      <c r="P485" t="str">
        <f t="shared" si="421"/>
        <v/>
      </c>
      <c r="Q485" t="str">
        <f t="shared" si="422"/>
        <v/>
      </c>
      <c r="R485" t="str">
        <f t="shared" si="423"/>
        <v/>
      </c>
      <c r="S485" t="str">
        <f t="shared" si="424"/>
        <v/>
      </c>
      <c r="T485" t="str">
        <f t="shared" si="425"/>
        <v/>
      </c>
      <c r="U485" t="str">
        <f t="shared" si="426"/>
        <v/>
      </c>
      <c r="V485" t="str">
        <f t="shared" si="427"/>
        <v/>
      </c>
      <c r="W485" t="str">
        <f t="shared" si="428"/>
        <v/>
      </c>
      <c r="X485" t="str">
        <f t="shared" si="429"/>
        <v/>
      </c>
      <c r="Y485" t="str">
        <f t="shared" si="430"/>
        <v/>
      </c>
      <c r="Z485" t="str">
        <f t="shared" si="431"/>
        <v/>
      </c>
      <c r="AA485" t="str">
        <f t="shared" si="432"/>
        <v>Marketingmenedzsment (203, web)</v>
      </c>
      <c r="AB485" t="str">
        <f t="shared" si="433"/>
        <v/>
      </c>
      <c r="AC485" t="str">
        <f t="shared" si="434"/>
        <v/>
      </c>
      <c r="AD485" t="str">
        <f t="shared" si="435"/>
        <v/>
      </c>
      <c r="AE485" t="str">
        <f t="shared" si="436"/>
        <v/>
      </c>
      <c r="AF485" t="str">
        <f t="shared" si="437"/>
        <v/>
      </c>
      <c r="AG485" t="str">
        <f t="shared" si="438"/>
        <v/>
      </c>
      <c r="AH485" t="str">
        <f t="shared" si="439"/>
        <v/>
      </c>
      <c r="AI485" t="str">
        <f t="shared" si="440"/>
        <v/>
      </c>
      <c r="AJ485" t="str">
        <f t="shared" si="441"/>
        <v/>
      </c>
      <c r="AK485" t="str">
        <f t="shared" si="442"/>
        <v/>
      </c>
      <c r="AL485" t="str">
        <f t="shared" si="443"/>
        <v/>
      </c>
      <c r="AM485" t="str">
        <f t="shared" si="444"/>
        <v/>
      </c>
      <c r="AN485" t="str">
        <f t="shared" si="445"/>
        <v/>
      </c>
      <c r="AO485" t="str">
        <f t="shared" si="446"/>
        <v/>
      </c>
      <c r="AP485" t="str">
        <f t="shared" si="447"/>
        <v/>
      </c>
      <c r="AQ485" t="str">
        <f t="shared" si="448"/>
        <v/>
      </c>
      <c r="AR485" t="str">
        <f t="shared" si="449"/>
        <v/>
      </c>
      <c r="AS485" t="str">
        <f t="shared" si="450"/>
        <v/>
      </c>
      <c r="AT485" t="str">
        <f t="shared" si="451"/>
        <v/>
      </c>
      <c r="AU485" t="str">
        <f t="shared" si="452"/>
        <v/>
      </c>
      <c r="AV485" t="str">
        <f t="shared" si="453"/>
        <v/>
      </c>
      <c r="AW485" t="str">
        <f t="shared" si="454"/>
        <v/>
      </c>
      <c r="AX485" t="str">
        <f t="shared" si="455"/>
        <v/>
      </c>
      <c r="AY485" t="str">
        <f t="shared" si="456"/>
        <v/>
      </c>
      <c r="AZ485" t="str">
        <f t="shared" si="457"/>
        <v/>
      </c>
      <c r="BA485" t="str">
        <f t="shared" si="458"/>
        <v/>
      </c>
      <c r="BB485" t="str">
        <f t="shared" si="459"/>
        <v/>
      </c>
      <c r="BC485" t="str">
        <f t="shared" si="460"/>
        <v/>
      </c>
      <c r="BD485" t="str">
        <f t="shared" si="461"/>
        <v/>
      </c>
      <c r="BE485" t="str">
        <f t="shared" si="462"/>
        <v>Marketingmenedzsment (, web)</v>
      </c>
      <c r="BF485" s="2">
        <v>1003</v>
      </c>
      <c r="BG485" s="2">
        <v>3</v>
      </c>
      <c r="BH485" s="18">
        <f>VLOOKUP(BF485,segéd!$F$9:$G$41,2,FALSE)</f>
        <v>46298</v>
      </c>
      <c r="BI485" s="2" t="str">
        <f>VLOOKUP(BG485,segéd!$F$1:$G$7,2,FALSE)</f>
        <v>11.30-13.00</v>
      </c>
      <c r="BJ485" t="s">
        <v>86</v>
      </c>
      <c r="BK485" s="20" t="s">
        <v>307</v>
      </c>
      <c r="BL485" t="s">
        <v>206</v>
      </c>
      <c r="BM485" s="2">
        <v>203</v>
      </c>
      <c r="BO485" s="2" t="s">
        <v>117</v>
      </c>
      <c r="BP485" s="33" t="s">
        <v>698</v>
      </c>
      <c r="BQ485" s="2">
        <f t="shared" si="463"/>
        <v>9</v>
      </c>
      <c r="BR485" s="2">
        <f>IF(BM485="","",IFERROR(VLOOKUP(BJ485,segéd!T:U,2,FALSE),"x"))</f>
        <v>9</v>
      </c>
      <c r="BS485" s="2" t="str">
        <f>IF(BN485="","",IFERROR(VLOOKUP(BJ485,segéd!O:P,2,FALSE),"x"))</f>
        <v/>
      </c>
      <c r="BU485" s="2"/>
      <c r="BV485" s="2"/>
      <c r="BW485" s="2">
        <v>5</v>
      </c>
      <c r="BX485" s="2"/>
    </row>
    <row r="486" spans="1:117" ht="15" customHeight="1" x14ac:dyDescent="0.3">
      <c r="A486" t="str">
        <f t="shared" si="406"/>
        <v>10033</v>
      </c>
      <c r="B486" t="str">
        <f t="shared" si="407"/>
        <v xml:space="preserve">Men. és minőségmen. alapjai - Szabó Veronika Anna (web) </v>
      </c>
      <c r="C486" t="str">
        <f t="shared" si="408"/>
        <v>310033</v>
      </c>
      <c r="D486" t="str">
        <f t="shared" si="409"/>
        <v>Men. és minőségmen. alapjai - Szabó Veronika Anna (web) 8</v>
      </c>
      <c r="E486" t="str">
        <f t="shared" si="410"/>
        <v>Szabó Veronika Anna10033</v>
      </c>
      <c r="F486" t="str">
        <f t="shared" si="411"/>
        <v>Men. és minőségmen. alapjai (Tb. 3, web)</v>
      </c>
      <c r="G486" t="str">
        <f t="shared" si="412"/>
        <v/>
      </c>
      <c r="H486" t="str">
        <f t="shared" si="413"/>
        <v/>
      </c>
      <c r="I486" t="str">
        <f t="shared" si="414"/>
        <v/>
      </c>
      <c r="J486" t="str">
        <f t="shared" si="415"/>
        <v/>
      </c>
      <c r="K486" t="str">
        <f t="shared" si="416"/>
        <v/>
      </c>
      <c r="L486" t="str">
        <f t="shared" si="417"/>
        <v/>
      </c>
      <c r="M486" t="str">
        <f t="shared" si="418"/>
        <v/>
      </c>
      <c r="N486" t="str">
        <f t="shared" si="419"/>
        <v/>
      </c>
      <c r="O486" t="str">
        <f t="shared" si="420"/>
        <v/>
      </c>
      <c r="P486" t="str">
        <f t="shared" si="421"/>
        <v/>
      </c>
      <c r="Q486" t="str">
        <f t="shared" si="422"/>
        <v/>
      </c>
      <c r="R486" t="str">
        <f t="shared" si="423"/>
        <v/>
      </c>
      <c r="S486" t="str">
        <f t="shared" si="424"/>
        <v/>
      </c>
      <c r="T486" t="str">
        <f t="shared" si="425"/>
        <v/>
      </c>
      <c r="U486" t="str">
        <f t="shared" si="426"/>
        <v/>
      </c>
      <c r="V486" t="str">
        <f t="shared" si="427"/>
        <v/>
      </c>
      <c r="W486" t="str">
        <f t="shared" si="428"/>
        <v/>
      </c>
      <c r="X486" t="str">
        <f t="shared" si="429"/>
        <v/>
      </c>
      <c r="Y486" t="str">
        <f t="shared" si="430"/>
        <v/>
      </c>
      <c r="Z486" t="str">
        <f t="shared" si="431"/>
        <v/>
      </c>
      <c r="AA486" t="str">
        <f t="shared" si="432"/>
        <v>Men. és minőségmen. alapjai (, web)</v>
      </c>
      <c r="AB486" t="str">
        <f t="shared" si="433"/>
        <v/>
      </c>
      <c r="AC486" t="str">
        <f t="shared" si="434"/>
        <v/>
      </c>
      <c r="AD486" t="str">
        <f t="shared" si="435"/>
        <v/>
      </c>
      <c r="AE486" t="str">
        <f t="shared" si="436"/>
        <v/>
      </c>
      <c r="AF486" t="str">
        <f t="shared" si="437"/>
        <v/>
      </c>
      <c r="AG486" t="str">
        <f t="shared" si="438"/>
        <v/>
      </c>
      <c r="AH486" t="str">
        <f t="shared" si="439"/>
        <v/>
      </c>
      <c r="AI486" t="str">
        <f t="shared" si="440"/>
        <v/>
      </c>
      <c r="AJ486" t="str">
        <f t="shared" si="441"/>
        <v>10033</v>
      </c>
      <c r="AK486" t="str">
        <f t="shared" si="442"/>
        <v/>
      </c>
      <c r="AL486" t="str">
        <f t="shared" si="443"/>
        <v/>
      </c>
      <c r="AM486" t="str">
        <f t="shared" si="444"/>
        <v/>
      </c>
      <c r="AN486" t="str">
        <f t="shared" si="445"/>
        <v/>
      </c>
      <c r="AO486" t="str">
        <f t="shared" si="446"/>
        <v/>
      </c>
      <c r="AP486" t="str">
        <f t="shared" si="447"/>
        <v/>
      </c>
      <c r="AQ486" t="str">
        <f t="shared" si="448"/>
        <v/>
      </c>
      <c r="AR486" t="str">
        <f t="shared" si="449"/>
        <v/>
      </c>
      <c r="AS486" t="str">
        <f t="shared" si="450"/>
        <v/>
      </c>
      <c r="AT486" t="str">
        <f t="shared" si="451"/>
        <v/>
      </c>
      <c r="AU486" t="str">
        <f t="shared" si="452"/>
        <v/>
      </c>
      <c r="AV486" t="str">
        <f t="shared" si="453"/>
        <v/>
      </c>
      <c r="AW486" t="str">
        <f t="shared" si="454"/>
        <v/>
      </c>
      <c r="AX486" t="str">
        <f t="shared" si="455"/>
        <v/>
      </c>
      <c r="AY486" t="str">
        <f t="shared" si="456"/>
        <v/>
      </c>
      <c r="AZ486" t="str">
        <f t="shared" si="457"/>
        <v/>
      </c>
      <c r="BA486" t="str">
        <f t="shared" si="458"/>
        <v/>
      </c>
      <c r="BB486" t="str">
        <f t="shared" si="459"/>
        <v/>
      </c>
      <c r="BC486" t="str">
        <f t="shared" si="460"/>
        <v/>
      </c>
      <c r="BD486" t="str">
        <f t="shared" si="461"/>
        <v/>
      </c>
      <c r="BE486" t="str">
        <f t="shared" si="462"/>
        <v>Men. és minőségmen. alapjai (3, web)</v>
      </c>
      <c r="BF486" s="2">
        <v>1003</v>
      </c>
      <c r="BG486" s="2">
        <v>3</v>
      </c>
      <c r="BH486" s="18">
        <f>VLOOKUP(BF486,segéd!$F$9:$G$41,2,FALSE)</f>
        <v>46298</v>
      </c>
      <c r="BI486" s="2" t="str">
        <f>VLOOKUP(BG486,segéd!$F$1:$G$7,2,FALSE)</f>
        <v>11.30-13.00</v>
      </c>
      <c r="BJ486" t="s">
        <v>514</v>
      </c>
      <c r="BK486" s="20" t="s">
        <v>539</v>
      </c>
      <c r="BL486" t="s">
        <v>114</v>
      </c>
      <c r="BM486" s="2"/>
      <c r="BN486" s="2">
        <v>3</v>
      </c>
      <c r="BO486" s="2" t="s">
        <v>117</v>
      </c>
      <c r="BP486" s="33" t="s">
        <v>709</v>
      </c>
      <c r="BQ486" s="2">
        <f t="shared" si="463"/>
        <v>8</v>
      </c>
      <c r="BR486" s="2" t="str">
        <f>IF(BM486="","",IFERROR(VLOOKUP(BJ486,segéd!T:U,2,FALSE),"x"))</f>
        <v/>
      </c>
      <c r="BS486" s="2">
        <f>IF(BN486="","",IFERROR(VLOOKUP(BJ486,segéd!O:P,2,FALSE),"x"))</f>
        <v>8</v>
      </c>
      <c r="BU486" s="2"/>
      <c r="BV486" s="2"/>
      <c r="BX486" s="2"/>
      <c r="CV486" s="2">
        <v>7</v>
      </c>
    </row>
    <row r="487" spans="1:117" ht="15" customHeight="1" x14ac:dyDescent="0.3">
      <c r="A487" t="str">
        <f t="shared" si="406"/>
        <v>10033</v>
      </c>
      <c r="B487" t="str">
        <f t="shared" si="407"/>
        <v xml:space="preserve">Mérnöki fizika - Böröczki Ágoston (web) </v>
      </c>
      <c r="C487" t="str">
        <f t="shared" si="408"/>
        <v>40410033</v>
      </c>
      <c r="D487" t="str">
        <f t="shared" si="409"/>
        <v>Mérnöki fizika - Böröczki Ágoston (web) 4</v>
      </c>
      <c r="E487" t="str">
        <f t="shared" si="410"/>
        <v>Böröczki Ágoston10033</v>
      </c>
      <c r="F487" t="str">
        <f t="shared" si="411"/>
        <v>Mérnöki fizika (Tb. 404, web)</v>
      </c>
      <c r="G487" t="str">
        <f t="shared" si="412"/>
        <v/>
      </c>
      <c r="H487" t="str">
        <f t="shared" si="413"/>
        <v/>
      </c>
      <c r="I487" t="str">
        <f t="shared" si="414"/>
        <v/>
      </c>
      <c r="J487" t="str">
        <f t="shared" si="415"/>
        <v/>
      </c>
      <c r="K487" t="str">
        <f t="shared" si="416"/>
        <v/>
      </c>
      <c r="L487" t="str">
        <f t="shared" si="417"/>
        <v/>
      </c>
      <c r="M487" t="str">
        <f t="shared" si="418"/>
        <v/>
      </c>
      <c r="N487" t="str">
        <f t="shared" si="419"/>
        <v/>
      </c>
      <c r="O487" t="str">
        <f t="shared" si="420"/>
        <v/>
      </c>
      <c r="P487" t="str">
        <f t="shared" si="421"/>
        <v/>
      </c>
      <c r="Q487" t="str">
        <f t="shared" si="422"/>
        <v/>
      </c>
      <c r="R487" t="str">
        <f t="shared" si="423"/>
        <v/>
      </c>
      <c r="S487" t="str">
        <f t="shared" si="424"/>
        <v/>
      </c>
      <c r="T487" t="str">
        <f t="shared" si="425"/>
        <v/>
      </c>
      <c r="U487" t="str">
        <f t="shared" si="426"/>
        <v/>
      </c>
      <c r="V487" t="str">
        <f t="shared" si="427"/>
        <v/>
      </c>
      <c r="W487" t="str">
        <f t="shared" si="428"/>
        <v/>
      </c>
      <c r="X487" t="str">
        <f t="shared" si="429"/>
        <v/>
      </c>
      <c r="Y487" t="str">
        <f t="shared" si="430"/>
        <v/>
      </c>
      <c r="Z487" t="str">
        <f t="shared" si="431"/>
        <v/>
      </c>
      <c r="AA487" t="str">
        <f t="shared" si="432"/>
        <v>Mérnöki fizika (, web)</v>
      </c>
      <c r="AB487" t="str">
        <f t="shared" si="433"/>
        <v/>
      </c>
      <c r="AC487" t="str">
        <f t="shared" si="434"/>
        <v/>
      </c>
      <c r="AD487" t="str">
        <f t="shared" si="435"/>
        <v/>
      </c>
      <c r="AE487" t="str">
        <f t="shared" si="436"/>
        <v/>
      </c>
      <c r="AF487" t="str">
        <f t="shared" si="437"/>
        <v/>
      </c>
      <c r="AG487" t="str">
        <f t="shared" si="438"/>
        <v>10033</v>
      </c>
      <c r="AH487" t="str">
        <f t="shared" si="439"/>
        <v/>
      </c>
      <c r="AI487" t="str">
        <f t="shared" si="440"/>
        <v/>
      </c>
      <c r="AJ487" t="str">
        <f t="shared" si="441"/>
        <v/>
      </c>
      <c r="AK487" t="str">
        <f t="shared" si="442"/>
        <v/>
      </c>
      <c r="AL487" t="str">
        <f t="shared" si="443"/>
        <v/>
      </c>
      <c r="AM487" t="str">
        <f t="shared" si="444"/>
        <v/>
      </c>
      <c r="AN487" t="str">
        <f t="shared" si="445"/>
        <v/>
      </c>
      <c r="AO487" t="str">
        <f t="shared" si="446"/>
        <v/>
      </c>
      <c r="AP487" t="str">
        <f t="shared" si="447"/>
        <v/>
      </c>
      <c r="AQ487" t="str">
        <f t="shared" si="448"/>
        <v/>
      </c>
      <c r="AR487" t="str">
        <f t="shared" si="449"/>
        <v/>
      </c>
      <c r="AS487" t="str">
        <f t="shared" si="450"/>
        <v/>
      </c>
      <c r="AT487" t="str">
        <f t="shared" si="451"/>
        <v/>
      </c>
      <c r="AU487" t="str">
        <f t="shared" si="452"/>
        <v/>
      </c>
      <c r="AV487" t="str">
        <f t="shared" si="453"/>
        <v/>
      </c>
      <c r="AW487" t="str">
        <f t="shared" si="454"/>
        <v/>
      </c>
      <c r="AX487" t="str">
        <f t="shared" si="455"/>
        <v/>
      </c>
      <c r="AY487" t="str">
        <f t="shared" si="456"/>
        <v/>
      </c>
      <c r="AZ487" t="str">
        <f t="shared" si="457"/>
        <v/>
      </c>
      <c r="BA487" t="str">
        <f t="shared" si="458"/>
        <v/>
      </c>
      <c r="BB487" t="str">
        <f t="shared" si="459"/>
        <v/>
      </c>
      <c r="BC487" t="str">
        <f t="shared" si="460"/>
        <v/>
      </c>
      <c r="BD487" t="str">
        <f t="shared" si="461"/>
        <v/>
      </c>
      <c r="BE487" t="str">
        <f t="shared" si="462"/>
        <v>Mérnöki fizika (404, web)</v>
      </c>
      <c r="BF487" s="2">
        <v>1003</v>
      </c>
      <c r="BG487" s="2">
        <v>3</v>
      </c>
      <c r="BH487" s="18">
        <f>VLOOKUP(BF487,segéd!$F$9:$G$41,2,FALSE)</f>
        <v>46298</v>
      </c>
      <c r="BI487" s="2" t="str">
        <f>VLOOKUP(BG487,segéd!$F$1:$G$7,2,FALSE)</f>
        <v>11.30-13.00</v>
      </c>
      <c r="BJ487" t="s">
        <v>150</v>
      </c>
      <c r="BK487" s="20" t="s">
        <v>207</v>
      </c>
      <c r="BL487" t="s">
        <v>190</v>
      </c>
      <c r="BM487" s="2"/>
      <c r="BN487" s="2">
        <v>404</v>
      </c>
      <c r="BO487" s="2" t="s">
        <v>117</v>
      </c>
      <c r="BP487" s="33" t="s">
        <v>710</v>
      </c>
      <c r="BQ487" s="2">
        <f t="shared" si="463"/>
        <v>4</v>
      </c>
      <c r="BR487" s="2" t="str">
        <f>IF(BM487="","",IFERROR(VLOOKUP(BJ487,segéd!T:U,2,FALSE),"x"))</f>
        <v/>
      </c>
      <c r="BS487" s="2">
        <f>IF(BN487="","",IFERROR(VLOOKUP(BJ487,segéd!O:P,2,FALSE),"x"))</f>
        <v>4</v>
      </c>
      <c r="BU487" s="2"/>
      <c r="BV487" s="2"/>
      <c r="CS487" s="2">
        <v>5</v>
      </c>
    </row>
    <row r="488" spans="1:117" ht="15" customHeight="1" x14ac:dyDescent="0.3">
      <c r="A488" t="str">
        <f t="shared" si="406"/>
        <v>10033</v>
      </c>
      <c r="B488" t="str">
        <f t="shared" si="407"/>
        <v xml:space="preserve">Műszaki kommunikáció - Maráczi Rodrigó Dávid (web) </v>
      </c>
      <c r="C488" t="str">
        <f t="shared" si="408"/>
        <v>50110033</v>
      </c>
      <c r="D488" t="str">
        <f t="shared" si="409"/>
        <v>Műszaki kommunikáció - Maráczi Rodrigó Dávid (web) 140</v>
      </c>
      <c r="E488" t="str">
        <f t="shared" si="410"/>
        <v>Maráczi Rodrigó Dávid10033</v>
      </c>
      <c r="F488" t="str">
        <f t="shared" si="411"/>
        <v>Műszaki kommunikáció (Tb. 501, web)</v>
      </c>
      <c r="G488" t="str">
        <f t="shared" si="412"/>
        <v/>
      </c>
      <c r="H488" t="str">
        <f t="shared" si="413"/>
        <v/>
      </c>
      <c r="I488" t="str">
        <f t="shared" si="414"/>
        <v/>
      </c>
      <c r="J488" t="str">
        <f t="shared" si="415"/>
        <v/>
      </c>
      <c r="K488" t="str">
        <f t="shared" si="416"/>
        <v/>
      </c>
      <c r="L488" t="str">
        <f t="shared" si="417"/>
        <v/>
      </c>
      <c r="M488" t="str">
        <f t="shared" si="418"/>
        <v/>
      </c>
      <c r="N488" t="str">
        <f t="shared" si="419"/>
        <v/>
      </c>
      <c r="O488" t="str">
        <f t="shared" si="420"/>
        <v/>
      </c>
      <c r="P488" t="str">
        <f t="shared" si="421"/>
        <v/>
      </c>
      <c r="Q488" t="str">
        <f t="shared" si="422"/>
        <v/>
      </c>
      <c r="R488" t="str">
        <f t="shared" si="423"/>
        <v/>
      </c>
      <c r="S488" t="str">
        <f t="shared" si="424"/>
        <v/>
      </c>
      <c r="T488" t="str">
        <f t="shared" si="425"/>
        <v/>
      </c>
      <c r="U488" t="str">
        <f t="shared" si="426"/>
        <v/>
      </c>
      <c r="V488" t="str">
        <f t="shared" si="427"/>
        <v/>
      </c>
      <c r="W488" t="str">
        <f t="shared" si="428"/>
        <v/>
      </c>
      <c r="X488" t="str">
        <f t="shared" si="429"/>
        <v/>
      </c>
      <c r="Y488" t="str">
        <f t="shared" si="430"/>
        <v/>
      </c>
      <c r="Z488" t="str">
        <f t="shared" si="431"/>
        <v/>
      </c>
      <c r="AA488" t="str">
        <f t="shared" si="432"/>
        <v>Műszaki kommunikáció (, web)</v>
      </c>
      <c r="AB488" t="str">
        <f t="shared" si="433"/>
        <v/>
      </c>
      <c r="AC488" t="str">
        <f t="shared" si="434"/>
        <v/>
      </c>
      <c r="AD488" t="str">
        <f t="shared" si="435"/>
        <v>10033</v>
      </c>
      <c r="AE488" t="str">
        <f t="shared" si="436"/>
        <v>10033</v>
      </c>
      <c r="AF488" t="str">
        <f t="shared" si="437"/>
        <v>10033</v>
      </c>
      <c r="AG488" t="str">
        <f t="shared" si="438"/>
        <v/>
      </c>
      <c r="AH488" t="str">
        <f t="shared" si="439"/>
        <v/>
      </c>
      <c r="AI488" t="str">
        <f t="shared" si="440"/>
        <v/>
      </c>
      <c r="AJ488" t="str">
        <f t="shared" si="441"/>
        <v/>
      </c>
      <c r="AK488" t="str">
        <f t="shared" si="442"/>
        <v/>
      </c>
      <c r="AL488" t="str">
        <f t="shared" si="443"/>
        <v/>
      </c>
      <c r="AM488" t="str">
        <f t="shared" si="444"/>
        <v/>
      </c>
      <c r="AN488" t="str">
        <f t="shared" si="445"/>
        <v/>
      </c>
      <c r="AO488" t="str">
        <f t="shared" si="446"/>
        <v/>
      </c>
      <c r="AP488" t="str">
        <f t="shared" si="447"/>
        <v/>
      </c>
      <c r="AQ488" t="str">
        <f t="shared" si="448"/>
        <v/>
      </c>
      <c r="AR488" t="str">
        <f t="shared" si="449"/>
        <v/>
      </c>
      <c r="AS488" t="str">
        <f t="shared" si="450"/>
        <v/>
      </c>
      <c r="AT488" t="str">
        <f t="shared" si="451"/>
        <v/>
      </c>
      <c r="AU488" t="str">
        <f t="shared" si="452"/>
        <v/>
      </c>
      <c r="AV488" t="str">
        <f t="shared" si="453"/>
        <v/>
      </c>
      <c r="AW488" t="str">
        <f t="shared" si="454"/>
        <v/>
      </c>
      <c r="AX488" t="str">
        <f t="shared" si="455"/>
        <v/>
      </c>
      <c r="AY488" t="str">
        <f t="shared" si="456"/>
        <v/>
      </c>
      <c r="AZ488" t="str">
        <f t="shared" si="457"/>
        <v/>
      </c>
      <c r="BA488" t="str">
        <f t="shared" si="458"/>
        <v/>
      </c>
      <c r="BB488" t="str">
        <f t="shared" si="459"/>
        <v/>
      </c>
      <c r="BC488" t="str">
        <f t="shared" si="460"/>
        <v/>
      </c>
      <c r="BD488" t="str">
        <f t="shared" si="461"/>
        <v/>
      </c>
      <c r="BE488" t="str">
        <f t="shared" si="462"/>
        <v>Műszaki kommunikáció (501, web)</v>
      </c>
      <c r="BF488" s="2">
        <v>1003</v>
      </c>
      <c r="BG488" s="2">
        <v>3</v>
      </c>
      <c r="BH488" s="18">
        <f>VLOOKUP(BF488,segéd!$F$9:$G$41,2,FALSE)</f>
        <v>46298</v>
      </c>
      <c r="BI488" s="2" t="str">
        <f>VLOOKUP(BG488,segéd!$F$1:$G$7,2,FALSE)</f>
        <v>11.30-13.00</v>
      </c>
      <c r="BJ488" t="s">
        <v>103</v>
      </c>
      <c r="BK488" s="20" t="s">
        <v>742</v>
      </c>
      <c r="BL488" t="s">
        <v>193</v>
      </c>
      <c r="BM488" s="2"/>
      <c r="BN488" s="2">
        <v>501</v>
      </c>
      <c r="BO488" s="2" t="s">
        <v>117</v>
      </c>
      <c r="BP488" s="33" t="s">
        <v>651</v>
      </c>
      <c r="BQ488" s="2">
        <f t="shared" si="463"/>
        <v>140</v>
      </c>
      <c r="BR488" s="2" t="str">
        <f>IF(BM488="","",IFERROR(VLOOKUP(BJ488,segéd!T:U,2,FALSE),"x"))</f>
        <v/>
      </c>
      <c r="BS488" s="2">
        <f>IF(BN488="","",IFERROR(VLOOKUP(BJ488,segéd!O:P,2,FALSE),"x"))</f>
        <v>140</v>
      </c>
      <c r="BT488" s="2"/>
      <c r="BU488" s="2"/>
      <c r="BV488" s="2"/>
      <c r="BX488" s="2"/>
      <c r="CP488" s="2">
        <v>8</v>
      </c>
      <c r="CQ488" s="2">
        <v>74</v>
      </c>
      <c r="CR488" s="2">
        <v>48</v>
      </c>
    </row>
    <row r="489" spans="1:117" ht="15" customHeight="1" x14ac:dyDescent="0.3">
      <c r="A489" t="str">
        <f t="shared" si="406"/>
        <v>10033</v>
      </c>
      <c r="B489" t="str">
        <f t="shared" si="407"/>
        <v xml:space="preserve">Műszaki szaknyelv I., 4. csoport - Balog Mónika </v>
      </c>
      <c r="C489" t="str">
        <f t="shared" si="408"/>
        <v>21310033</v>
      </c>
      <c r="D489" t="str">
        <f t="shared" si="409"/>
        <v>Műszaki szaknyelv I., 4. csoport - Balog Mónika 1</v>
      </c>
      <c r="E489" t="str">
        <f t="shared" si="410"/>
        <v>Balog Mónika10033</v>
      </c>
      <c r="F489" t="str">
        <f t="shared" si="411"/>
        <v>Műszaki szaknyelv I., 4. csoport (Tb. 213)</v>
      </c>
      <c r="G489" t="str">
        <f t="shared" si="412"/>
        <v/>
      </c>
      <c r="H489" t="str">
        <f t="shared" si="413"/>
        <v/>
      </c>
      <c r="I489" t="str">
        <f t="shared" si="414"/>
        <v/>
      </c>
      <c r="J489" t="str">
        <f t="shared" si="415"/>
        <v/>
      </c>
      <c r="K489" t="str">
        <f t="shared" si="416"/>
        <v/>
      </c>
      <c r="L489" t="str">
        <f t="shared" si="417"/>
        <v/>
      </c>
      <c r="M489" t="str">
        <f t="shared" si="418"/>
        <v/>
      </c>
      <c r="N489" t="str">
        <f t="shared" si="419"/>
        <v/>
      </c>
      <c r="O489" t="str">
        <f t="shared" si="420"/>
        <v/>
      </c>
      <c r="P489" t="str">
        <f t="shared" si="421"/>
        <v/>
      </c>
      <c r="Q489" t="str">
        <f t="shared" si="422"/>
        <v/>
      </c>
      <c r="R489" t="str">
        <f t="shared" si="423"/>
        <v/>
      </c>
      <c r="S489" t="str">
        <f t="shared" si="424"/>
        <v/>
      </c>
      <c r="T489" t="str">
        <f t="shared" si="425"/>
        <v/>
      </c>
      <c r="U489" t="str">
        <f t="shared" si="426"/>
        <v/>
      </c>
      <c r="V489" t="str">
        <f t="shared" si="427"/>
        <v/>
      </c>
      <c r="W489" t="str">
        <f t="shared" si="428"/>
        <v/>
      </c>
      <c r="X489" t="str">
        <f t="shared" si="429"/>
        <v/>
      </c>
      <c r="Y489" t="str">
        <f t="shared" si="430"/>
        <v/>
      </c>
      <c r="Z489" t="str">
        <f t="shared" si="431"/>
        <v/>
      </c>
      <c r="AA489" t="str">
        <f t="shared" si="432"/>
        <v>Műszaki szaknyelv I., 4. csoport ()</v>
      </c>
      <c r="AB489" t="str">
        <f t="shared" si="433"/>
        <v/>
      </c>
      <c r="AC489" t="str">
        <f t="shared" si="434"/>
        <v/>
      </c>
      <c r="AD489" t="str">
        <f t="shared" si="435"/>
        <v/>
      </c>
      <c r="AE489" t="str">
        <f t="shared" si="436"/>
        <v/>
      </c>
      <c r="AF489" t="str">
        <f t="shared" si="437"/>
        <v/>
      </c>
      <c r="AG489" t="str">
        <f t="shared" si="438"/>
        <v/>
      </c>
      <c r="AH489" t="str">
        <f t="shared" si="439"/>
        <v/>
      </c>
      <c r="AI489" t="str">
        <f t="shared" si="440"/>
        <v/>
      </c>
      <c r="AJ489" t="str">
        <f t="shared" si="441"/>
        <v/>
      </c>
      <c r="AK489" t="str">
        <f t="shared" si="442"/>
        <v/>
      </c>
      <c r="AL489" t="str">
        <f t="shared" si="443"/>
        <v>10033</v>
      </c>
      <c r="AM489" t="str">
        <f t="shared" si="444"/>
        <v/>
      </c>
      <c r="AN489" t="str">
        <f t="shared" si="445"/>
        <v/>
      </c>
      <c r="AO489" t="str">
        <f t="shared" si="446"/>
        <v/>
      </c>
      <c r="AP489" t="str">
        <f t="shared" si="447"/>
        <v/>
      </c>
      <c r="AQ489" t="str">
        <f t="shared" si="448"/>
        <v/>
      </c>
      <c r="AR489" t="str">
        <f t="shared" si="449"/>
        <v/>
      </c>
      <c r="AS489" t="str">
        <f t="shared" si="450"/>
        <v/>
      </c>
      <c r="AT489" t="str">
        <f t="shared" si="451"/>
        <v/>
      </c>
      <c r="AU489" t="str">
        <f t="shared" si="452"/>
        <v/>
      </c>
      <c r="AV489" t="str">
        <f t="shared" si="453"/>
        <v/>
      </c>
      <c r="AW489" t="str">
        <f t="shared" si="454"/>
        <v/>
      </c>
      <c r="AX489" t="str">
        <f t="shared" si="455"/>
        <v/>
      </c>
      <c r="AY489" t="str">
        <f t="shared" si="456"/>
        <v/>
      </c>
      <c r="AZ489" t="str">
        <f t="shared" si="457"/>
        <v/>
      </c>
      <c r="BA489" t="str">
        <f t="shared" si="458"/>
        <v/>
      </c>
      <c r="BB489" t="str">
        <f t="shared" si="459"/>
        <v/>
      </c>
      <c r="BC489" t="str">
        <f t="shared" si="460"/>
        <v/>
      </c>
      <c r="BD489" t="str">
        <f t="shared" si="461"/>
        <v/>
      </c>
      <c r="BE489" t="str">
        <f t="shared" si="462"/>
        <v>Műszaki szaknyelv I., 4. csoport (213)</v>
      </c>
      <c r="BF489" s="2">
        <v>1003</v>
      </c>
      <c r="BG489" s="2">
        <v>3</v>
      </c>
      <c r="BH489" s="18">
        <f>VLOOKUP(BF489,segéd!$F$9:$G$41,2,FALSE)</f>
        <v>46298</v>
      </c>
      <c r="BI489" s="2" t="str">
        <f>VLOOKUP(BG489,segéd!$F$1:$G$7,2,FALSE)</f>
        <v>11.30-13.00</v>
      </c>
      <c r="BJ489" t="s">
        <v>396</v>
      </c>
      <c r="BK489" s="20" t="s">
        <v>70</v>
      </c>
      <c r="BL489" t="s">
        <v>191</v>
      </c>
      <c r="BM489" s="2"/>
      <c r="BN489" s="2">
        <v>213</v>
      </c>
      <c r="BO489" s="2"/>
      <c r="BP489" s="33"/>
      <c r="BQ489" s="2">
        <f t="shared" si="463"/>
        <v>1</v>
      </c>
      <c r="BR489" s="2" t="str">
        <f>IF(BM489="","",IFERROR(VLOOKUP(BJ489,segéd!T:U,2,FALSE),"x"))</f>
        <v/>
      </c>
      <c r="BS489" s="2">
        <f>IF(BN489="","",IFERROR(VLOOKUP(BJ489,segéd!O:P,2,FALSE),"x"))</f>
        <v>1</v>
      </c>
      <c r="BT489" s="2"/>
      <c r="BU489" s="2"/>
      <c r="BV489" s="2"/>
      <c r="BX489" s="2"/>
      <c r="CQ489" s="2"/>
      <c r="CR489" s="2"/>
      <c r="CX489" s="2">
        <v>25</v>
      </c>
    </row>
    <row r="490" spans="1:117" ht="15" customHeight="1" x14ac:dyDescent="0.3">
      <c r="A490" t="str">
        <f t="shared" si="406"/>
        <v>20210033</v>
      </c>
      <c r="B490" t="str">
        <f t="shared" si="407"/>
        <v>Nemzetközi turizmusföldrajz - Köbli Ádám (web) 7</v>
      </c>
      <c r="C490" t="str">
        <f t="shared" si="408"/>
        <v>10033</v>
      </c>
      <c r="D490" t="str">
        <f t="shared" si="409"/>
        <v xml:space="preserve">Nemzetközi turizmusföldrajz - Köbli Ádám (web) </v>
      </c>
      <c r="E490" t="str">
        <f t="shared" si="410"/>
        <v>Köbli Ádám10033</v>
      </c>
      <c r="F490" t="str">
        <f t="shared" si="411"/>
        <v>Nemzetközi turizmusföldrajz (Bp. 202, web)</v>
      </c>
      <c r="G490" t="str">
        <f t="shared" si="412"/>
        <v/>
      </c>
      <c r="H490" t="str">
        <f t="shared" si="413"/>
        <v/>
      </c>
      <c r="I490" t="str">
        <f t="shared" si="414"/>
        <v/>
      </c>
      <c r="J490" t="str">
        <f t="shared" si="415"/>
        <v/>
      </c>
      <c r="K490" t="str">
        <f t="shared" si="416"/>
        <v/>
      </c>
      <c r="L490" t="str">
        <f t="shared" si="417"/>
        <v/>
      </c>
      <c r="M490" t="str">
        <f t="shared" si="418"/>
        <v/>
      </c>
      <c r="N490" t="str">
        <f t="shared" si="419"/>
        <v/>
      </c>
      <c r="O490" t="str">
        <f t="shared" si="420"/>
        <v/>
      </c>
      <c r="P490" t="str">
        <f t="shared" si="421"/>
        <v/>
      </c>
      <c r="Q490" t="str">
        <f t="shared" si="422"/>
        <v/>
      </c>
      <c r="R490" t="str">
        <f t="shared" si="423"/>
        <v/>
      </c>
      <c r="S490" t="str">
        <f t="shared" si="424"/>
        <v/>
      </c>
      <c r="T490" t="str">
        <f t="shared" si="425"/>
        <v/>
      </c>
      <c r="U490" t="str">
        <f t="shared" si="426"/>
        <v/>
      </c>
      <c r="V490" t="str">
        <f t="shared" si="427"/>
        <v/>
      </c>
      <c r="W490" t="str">
        <f t="shared" si="428"/>
        <v/>
      </c>
      <c r="X490" t="str">
        <f t="shared" si="429"/>
        <v/>
      </c>
      <c r="Y490" t="str">
        <f t="shared" si="430"/>
        <v/>
      </c>
      <c r="Z490" t="str">
        <f t="shared" si="431"/>
        <v>10033</v>
      </c>
      <c r="AA490" t="str">
        <f t="shared" si="432"/>
        <v>Nemzetközi turizmusföldrajz (202, web)</v>
      </c>
      <c r="AB490" t="str">
        <f t="shared" si="433"/>
        <v/>
      </c>
      <c r="AC490" t="str">
        <f t="shared" si="434"/>
        <v/>
      </c>
      <c r="AD490" t="str">
        <f t="shared" si="435"/>
        <v/>
      </c>
      <c r="AE490" t="str">
        <f t="shared" si="436"/>
        <v/>
      </c>
      <c r="AF490" t="str">
        <f t="shared" si="437"/>
        <v/>
      </c>
      <c r="AG490" t="str">
        <f t="shared" si="438"/>
        <v/>
      </c>
      <c r="AH490" t="str">
        <f t="shared" si="439"/>
        <v/>
      </c>
      <c r="AI490" t="str">
        <f t="shared" si="440"/>
        <v/>
      </c>
      <c r="AJ490" t="str">
        <f t="shared" si="441"/>
        <v/>
      </c>
      <c r="AK490" t="str">
        <f t="shared" si="442"/>
        <v/>
      </c>
      <c r="AL490" t="str">
        <f t="shared" si="443"/>
        <v/>
      </c>
      <c r="AM490" t="str">
        <f t="shared" si="444"/>
        <v/>
      </c>
      <c r="AN490" t="str">
        <f t="shared" si="445"/>
        <v/>
      </c>
      <c r="AO490" t="str">
        <f t="shared" si="446"/>
        <v/>
      </c>
      <c r="AP490" t="str">
        <f t="shared" si="447"/>
        <v/>
      </c>
      <c r="AQ490" t="str">
        <f t="shared" si="448"/>
        <v/>
      </c>
      <c r="AR490" t="str">
        <f t="shared" si="449"/>
        <v/>
      </c>
      <c r="AS490" t="str">
        <f t="shared" si="450"/>
        <v/>
      </c>
      <c r="AT490" t="str">
        <f t="shared" si="451"/>
        <v/>
      </c>
      <c r="AU490" t="str">
        <f t="shared" si="452"/>
        <v/>
      </c>
      <c r="AV490" t="str">
        <f t="shared" si="453"/>
        <v/>
      </c>
      <c r="AW490" t="str">
        <f t="shared" si="454"/>
        <v/>
      </c>
      <c r="AX490" t="str">
        <f t="shared" si="455"/>
        <v/>
      </c>
      <c r="AY490" t="str">
        <f t="shared" si="456"/>
        <v/>
      </c>
      <c r="AZ490" t="str">
        <f t="shared" si="457"/>
        <v/>
      </c>
      <c r="BA490" t="str">
        <f t="shared" si="458"/>
        <v/>
      </c>
      <c r="BB490" t="str">
        <f t="shared" si="459"/>
        <v/>
      </c>
      <c r="BC490" t="str">
        <f t="shared" si="460"/>
        <v/>
      </c>
      <c r="BD490" t="str">
        <f t="shared" si="461"/>
        <v/>
      </c>
      <c r="BE490" t="str">
        <f t="shared" si="462"/>
        <v>Nemzetközi turizmusföldrajz (, web)</v>
      </c>
      <c r="BF490" s="2">
        <v>1003</v>
      </c>
      <c r="BG490" s="2">
        <v>3</v>
      </c>
      <c r="BH490" s="18">
        <f>VLOOKUP(BF490,segéd!$F$9:$G$41,2,FALSE)</f>
        <v>46298</v>
      </c>
      <c r="BI490" s="2" t="str">
        <f>VLOOKUP(BG490,segéd!$F$1:$G$7,2,FALSE)</f>
        <v>11.30-13.00</v>
      </c>
      <c r="BJ490" t="s">
        <v>520</v>
      </c>
      <c r="BK490" s="20" t="s">
        <v>133</v>
      </c>
      <c r="BL490" t="s">
        <v>194</v>
      </c>
      <c r="BM490" s="2">
        <v>202</v>
      </c>
      <c r="BO490" s="2" t="s">
        <v>117</v>
      </c>
      <c r="BP490" s="33" t="s">
        <v>642</v>
      </c>
      <c r="BQ490" s="2">
        <f t="shared" si="463"/>
        <v>7</v>
      </c>
      <c r="BR490" s="2">
        <f>IF(BM490="","",IFERROR(VLOOKUP(BJ490,segéd!T:U,2,FALSE),"x"))</f>
        <v>7</v>
      </c>
      <c r="BS490" s="2" t="str">
        <f>IF(BN490="","",IFERROR(VLOOKUP(BJ490,segéd!O:P,2,FALSE),"x"))</f>
        <v/>
      </c>
      <c r="BU490" s="2"/>
      <c r="BV490" s="2"/>
      <c r="BX490" s="2"/>
      <c r="CM490" s="2">
        <v>6</v>
      </c>
    </row>
    <row r="491" spans="1:117" ht="15" customHeight="1" x14ac:dyDescent="0.3">
      <c r="A491" t="str">
        <f t="shared" si="406"/>
        <v>20710033</v>
      </c>
      <c r="B491" t="str">
        <f t="shared" si="407"/>
        <v>Ökológiai gazdaságtan - Barócsi Zoltán (web) 7</v>
      </c>
      <c r="C491" t="str">
        <f t="shared" si="408"/>
        <v>10033</v>
      </c>
      <c r="D491" t="str">
        <f t="shared" si="409"/>
        <v xml:space="preserve">Ökológiai gazdaságtan - Barócsi Zoltán (web) </v>
      </c>
      <c r="E491" t="str">
        <f t="shared" si="410"/>
        <v>Barócsi Zoltán10033</v>
      </c>
      <c r="F491" t="str">
        <f t="shared" si="411"/>
        <v>Ökológiai gazdaságtan (Bp. 207, web)</v>
      </c>
      <c r="G491" t="str">
        <f t="shared" si="412"/>
        <v/>
      </c>
      <c r="H491" t="str">
        <f t="shared" si="413"/>
        <v/>
      </c>
      <c r="I491" t="str">
        <f t="shared" si="414"/>
        <v/>
      </c>
      <c r="J491" t="str">
        <f t="shared" si="415"/>
        <v/>
      </c>
      <c r="K491" t="str">
        <f t="shared" si="416"/>
        <v/>
      </c>
      <c r="L491" t="str">
        <f t="shared" si="417"/>
        <v>10033</v>
      </c>
      <c r="M491" t="str">
        <f t="shared" si="418"/>
        <v/>
      </c>
      <c r="N491" t="str">
        <f t="shared" si="419"/>
        <v/>
      </c>
      <c r="O491" t="str">
        <f t="shared" si="420"/>
        <v/>
      </c>
      <c r="P491" t="str">
        <f t="shared" si="421"/>
        <v/>
      </c>
      <c r="Q491" t="str">
        <f t="shared" si="422"/>
        <v/>
      </c>
      <c r="R491" t="str">
        <f t="shared" si="423"/>
        <v/>
      </c>
      <c r="S491" t="str">
        <f t="shared" si="424"/>
        <v/>
      </c>
      <c r="T491" t="str">
        <f t="shared" si="425"/>
        <v/>
      </c>
      <c r="U491" t="str">
        <f t="shared" si="426"/>
        <v/>
      </c>
      <c r="V491" t="str">
        <f t="shared" si="427"/>
        <v/>
      </c>
      <c r="W491" t="str">
        <f t="shared" si="428"/>
        <v/>
      </c>
      <c r="X491" t="str">
        <f t="shared" si="429"/>
        <v/>
      </c>
      <c r="Y491" t="str">
        <f t="shared" si="430"/>
        <v/>
      </c>
      <c r="Z491" t="str">
        <f t="shared" si="431"/>
        <v/>
      </c>
      <c r="AA491" t="str">
        <f t="shared" si="432"/>
        <v>Ökológiai gazdaságtan (207, web)</v>
      </c>
      <c r="AB491" t="str">
        <f t="shared" si="433"/>
        <v/>
      </c>
      <c r="AC491" t="str">
        <f t="shared" si="434"/>
        <v/>
      </c>
      <c r="AD491" t="str">
        <f t="shared" si="435"/>
        <v/>
      </c>
      <c r="AE491" t="str">
        <f t="shared" si="436"/>
        <v/>
      </c>
      <c r="AF491" t="str">
        <f t="shared" si="437"/>
        <v/>
      </c>
      <c r="AG491" t="str">
        <f t="shared" si="438"/>
        <v/>
      </c>
      <c r="AH491" t="str">
        <f t="shared" si="439"/>
        <v/>
      </c>
      <c r="AI491" t="str">
        <f t="shared" si="440"/>
        <v/>
      </c>
      <c r="AJ491" t="str">
        <f t="shared" si="441"/>
        <v/>
      </c>
      <c r="AK491" t="str">
        <f t="shared" si="442"/>
        <v/>
      </c>
      <c r="AL491" t="str">
        <f t="shared" si="443"/>
        <v/>
      </c>
      <c r="AM491" t="str">
        <f t="shared" si="444"/>
        <v/>
      </c>
      <c r="AN491" t="str">
        <f t="shared" si="445"/>
        <v/>
      </c>
      <c r="AO491" t="str">
        <f t="shared" si="446"/>
        <v/>
      </c>
      <c r="AP491" t="str">
        <f t="shared" si="447"/>
        <v/>
      </c>
      <c r="AQ491" t="str">
        <f t="shared" si="448"/>
        <v/>
      </c>
      <c r="AR491" t="str">
        <f t="shared" si="449"/>
        <v/>
      </c>
      <c r="AS491" t="str">
        <f t="shared" si="450"/>
        <v/>
      </c>
      <c r="AT491" t="str">
        <f t="shared" si="451"/>
        <v/>
      </c>
      <c r="AU491" t="str">
        <f t="shared" si="452"/>
        <v/>
      </c>
      <c r="AV491" t="str">
        <f t="shared" si="453"/>
        <v/>
      </c>
      <c r="AW491" t="str">
        <f t="shared" si="454"/>
        <v/>
      </c>
      <c r="AX491" t="str">
        <f t="shared" si="455"/>
        <v/>
      </c>
      <c r="AY491" t="str">
        <f t="shared" si="456"/>
        <v/>
      </c>
      <c r="AZ491" t="str">
        <f t="shared" si="457"/>
        <v/>
      </c>
      <c r="BA491" t="str">
        <f t="shared" si="458"/>
        <v/>
      </c>
      <c r="BB491" t="str">
        <f t="shared" si="459"/>
        <v/>
      </c>
      <c r="BC491" t="str">
        <f t="shared" si="460"/>
        <v/>
      </c>
      <c r="BD491" t="str">
        <f t="shared" si="461"/>
        <v/>
      </c>
      <c r="BE491" t="str">
        <f t="shared" si="462"/>
        <v>Ökológiai gazdaságtan (, web)</v>
      </c>
      <c r="BF491" s="2">
        <v>1003</v>
      </c>
      <c r="BG491" s="2">
        <v>3</v>
      </c>
      <c r="BH491" s="18">
        <f>VLOOKUP(BF491,segéd!$F$9:$G$41,2,FALSE)</f>
        <v>46298</v>
      </c>
      <c r="BI491" s="2" t="str">
        <f>VLOOKUP(BG491,segéd!$F$1:$G$7,2,FALSE)</f>
        <v>11.30-13.00</v>
      </c>
      <c r="BJ491" t="s">
        <v>391</v>
      </c>
      <c r="BK491" s="20" t="s">
        <v>35</v>
      </c>
      <c r="BL491" t="s">
        <v>206</v>
      </c>
      <c r="BM491" s="2">
        <v>207</v>
      </c>
      <c r="BO491" s="2" t="s">
        <v>117</v>
      </c>
      <c r="BP491" s="33" t="s">
        <v>669</v>
      </c>
      <c r="BQ491" s="2">
        <f t="shared" si="463"/>
        <v>7</v>
      </c>
      <c r="BR491" s="2">
        <f>IF(BM491="","",IFERROR(VLOOKUP(BJ491,segéd!T:U,2,FALSE),"x"))</f>
        <v>7</v>
      </c>
      <c r="BS491" s="2" t="str">
        <f>IF(BN491="","",IFERROR(VLOOKUP(BJ491,segéd!O:P,2,FALSE),"x"))</f>
        <v/>
      </c>
      <c r="BT491" s="2"/>
      <c r="BU491" s="2"/>
      <c r="BV491" s="2"/>
      <c r="BX491" s="2"/>
      <c r="BY491" s="2">
        <v>6</v>
      </c>
      <c r="CQ491" s="2"/>
      <c r="CR491" s="2"/>
    </row>
    <row r="492" spans="1:117" x14ac:dyDescent="0.3">
      <c r="A492" t="str">
        <f t="shared" si="406"/>
        <v>20810033</v>
      </c>
      <c r="B492" t="str">
        <f t="shared" si="407"/>
        <v>Statisztika II. - Piroska László (web) 45</v>
      </c>
      <c r="C492" t="str">
        <f t="shared" si="408"/>
        <v>10033</v>
      </c>
      <c r="D492" t="str">
        <f t="shared" si="409"/>
        <v xml:space="preserve">Statisztika II. - Piroska László (web) </v>
      </c>
      <c r="E492" t="str">
        <f t="shared" si="410"/>
        <v>Piroska László10033</v>
      </c>
      <c r="F492" t="str">
        <f t="shared" si="411"/>
        <v>Statisztika II. (Bp. 208, web)</v>
      </c>
      <c r="G492" t="str">
        <f t="shared" si="412"/>
        <v/>
      </c>
      <c r="H492" t="str">
        <f t="shared" si="413"/>
        <v/>
      </c>
      <c r="I492" t="str">
        <f t="shared" si="414"/>
        <v/>
      </c>
      <c r="J492" t="str">
        <f t="shared" si="415"/>
        <v/>
      </c>
      <c r="K492" t="str">
        <f t="shared" si="416"/>
        <v/>
      </c>
      <c r="L492" t="str">
        <f t="shared" si="417"/>
        <v/>
      </c>
      <c r="M492" t="str">
        <f t="shared" si="418"/>
        <v>10033</v>
      </c>
      <c r="N492" t="str">
        <f t="shared" si="419"/>
        <v>10033</v>
      </c>
      <c r="O492" t="str">
        <f t="shared" si="420"/>
        <v>10033</v>
      </c>
      <c r="P492" t="str">
        <f t="shared" si="421"/>
        <v/>
      </c>
      <c r="Q492" t="str">
        <f t="shared" si="422"/>
        <v/>
      </c>
      <c r="R492" t="str">
        <f t="shared" si="423"/>
        <v/>
      </c>
      <c r="S492" t="str">
        <f t="shared" si="424"/>
        <v/>
      </c>
      <c r="T492" t="str">
        <f t="shared" si="425"/>
        <v/>
      </c>
      <c r="U492" t="str">
        <f t="shared" si="426"/>
        <v/>
      </c>
      <c r="V492" t="str">
        <f t="shared" si="427"/>
        <v/>
      </c>
      <c r="W492" t="str">
        <f t="shared" si="428"/>
        <v/>
      </c>
      <c r="X492" t="str">
        <f t="shared" si="429"/>
        <v/>
      </c>
      <c r="Y492" t="str">
        <f t="shared" si="430"/>
        <v/>
      </c>
      <c r="Z492" t="str">
        <f t="shared" si="431"/>
        <v/>
      </c>
      <c r="AA492" t="str">
        <f t="shared" si="432"/>
        <v>Statisztika II. (208, web)</v>
      </c>
      <c r="AB492" t="str">
        <f t="shared" si="433"/>
        <v/>
      </c>
      <c r="AC492" t="str">
        <f t="shared" si="434"/>
        <v/>
      </c>
      <c r="AD492" t="str">
        <f t="shared" si="435"/>
        <v/>
      </c>
      <c r="AE492" t="str">
        <f t="shared" si="436"/>
        <v/>
      </c>
      <c r="AF492" t="str">
        <f t="shared" si="437"/>
        <v/>
      </c>
      <c r="AG492" t="str">
        <f t="shared" si="438"/>
        <v/>
      </c>
      <c r="AH492" t="str">
        <f t="shared" si="439"/>
        <v/>
      </c>
      <c r="AI492" t="str">
        <f t="shared" si="440"/>
        <v/>
      </c>
      <c r="AJ492" t="str">
        <f t="shared" si="441"/>
        <v/>
      </c>
      <c r="AK492" t="str">
        <f t="shared" si="442"/>
        <v/>
      </c>
      <c r="AL492" t="str">
        <f t="shared" si="443"/>
        <v/>
      </c>
      <c r="AM492" t="str">
        <f t="shared" si="444"/>
        <v/>
      </c>
      <c r="AN492" t="str">
        <f t="shared" si="445"/>
        <v/>
      </c>
      <c r="AO492" t="str">
        <f t="shared" si="446"/>
        <v/>
      </c>
      <c r="AP492" t="str">
        <f t="shared" si="447"/>
        <v/>
      </c>
      <c r="AQ492" t="str">
        <f t="shared" si="448"/>
        <v/>
      </c>
      <c r="AR492" t="str">
        <f t="shared" si="449"/>
        <v/>
      </c>
      <c r="AS492" t="str">
        <f t="shared" si="450"/>
        <v/>
      </c>
      <c r="AT492" t="str">
        <f t="shared" si="451"/>
        <v/>
      </c>
      <c r="AU492" t="str">
        <f t="shared" si="452"/>
        <v/>
      </c>
      <c r="AV492" t="str">
        <f t="shared" si="453"/>
        <v/>
      </c>
      <c r="AW492" t="str">
        <f t="shared" si="454"/>
        <v/>
      </c>
      <c r="AX492" t="str">
        <f t="shared" si="455"/>
        <v/>
      </c>
      <c r="AY492" t="str">
        <f t="shared" si="456"/>
        <v/>
      </c>
      <c r="AZ492" t="str">
        <f t="shared" si="457"/>
        <v/>
      </c>
      <c r="BA492" t="str">
        <f t="shared" si="458"/>
        <v/>
      </c>
      <c r="BB492" t="str">
        <f t="shared" si="459"/>
        <v/>
      </c>
      <c r="BC492" t="str">
        <f t="shared" si="460"/>
        <v/>
      </c>
      <c r="BD492" t="str">
        <f t="shared" si="461"/>
        <v/>
      </c>
      <c r="BE492" t="str">
        <f t="shared" si="462"/>
        <v>Statisztika II. (, web)</v>
      </c>
      <c r="BF492" s="2">
        <v>1003</v>
      </c>
      <c r="BG492" s="2">
        <v>3</v>
      </c>
      <c r="BH492" s="18">
        <f>VLOOKUP(BF492,segéd!$F$9:$G$41,2,FALSE)</f>
        <v>46298</v>
      </c>
      <c r="BI492" s="2" t="str">
        <f>VLOOKUP(BG492,segéd!$F$1:$G$7,2,FALSE)</f>
        <v>11.30-13.00</v>
      </c>
      <c r="BJ492" t="s">
        <v>31</v>
      </c>
      <c r="BK492" s="20" t="s">
        <v>36</v>
      </c>
      <c r="BL492" t="s">
        <v>194</v>
      </c>
      <c r="BM492" s="2">
        <v>208</v>
      </c>
      <c r="BO492" s="2" t="s">
        <v>117</v>
      </c>
      <c r="BP492" s="33" t="s">
        <v>731</v>
      </c>
      <c r="BQ492" s="2">
        <f t="shared" si="463"/>
        <v>45</v>
      </c>
      <c r="BR492" s="2">
        <f>IF(BM492="","",IFERROR(VLOOKUP(BJ492,segéd!T:U,2,FALSE),"x"))</f>
        <v>45</v>
      </c>
      <c r="BS492" s="2" t="str">
        <f>IF(BN492="","",IFERROR(VLOOKUP(BJ492,segéd!O:P,2,FALSE),"x"))</f>
        <v/>
      </c>
      <c r="BT492" s="2"/>
      <c r="BU492" s="2"/>
      <c r="BV492" s="2"/>
      <c r="BX492" s="2"/>
      <c r="BZ492" s="2">
        <v>15</v>
      </c>
      <c r="CA492" s="2">
        <v>37</v>
      </c>
      <c r="CB492" s="2">
        <v>8</v>
      </c>
      <c r="CQ492" s="2"/>
      <c r="CR492" s="2"/>
    </row>
    <row r="493" spans="1:117" x14ac:dyDescent="0.3">
      <c r="A493" t="str">
        <f t="shared" si="406"/>
        <v>10033</v>
      </c>
      <c r="B493" t="str">
        <f t="shared" si="407"/>
        <v xml:space="preserve">Statisztikai folyamatirányítás - Szamosi Barna (gépterem, web) </v>
      </c>
      <c r="C493" t="str">
        <f t="shared" si="408"/>
        <v>60510033</v>
      </c>
      <c r="D493" t="str">
        <f t="shared" si="409"/>
        <v>Statisztikai folyamatirányítás - Szamosi Barna (gépterem, web) 12</v>
      </c>
      <c r="E493" t="str">
        <f t="shared" si="410"/>
        <v>Szamosi Barna10033</v>
      </c>
      <c r="F493" t="str">
        <f t="shared" si="411"/>
        <v>Statisztikai folyamatirányítás (Tb. 605, gépterem, web)</v>
      </c>
      <c r="G493" t="str">
        <f t="shared" si="412"/>
        <v/>
      </c>
      <c r="H493" t="str">
        <f t="shared" si="413"/>
        <v/>
      </c>
      <c r="I493" t="str">
        <f t="shared" si="414"/>
        <v/>
      </c>
      <c r="J493" t="str">
        <f t="shared" si="415"/>
        <v/>
      </c>
      <c r="K493" t="str">
        <f t="shared" si="416"/>
        <v/>
      </c>
      <c r="L493" t="str">
        <f t="shared" si="417"/>
        <v/>
      </c>
      <c r="M493" t="str">
        <f t="shared" si="418"/>
        <v/>
      </c>
      <c r="N493" t="str">
        <f t="shared" si="419"/>
        <v/>
      </c>
      <c r="O493" t="str">
        <f t="shared" si="420"/>
        <v/>
      </c>
      <c r="P493" t="str">
        <f t="shared" si="421"/>
        <v/>
      </c>
      <c r="Q493" t="str">
        <f t="shared" si="422"/>
        <v/>
      </c>
      <c r="R493" t="str">
        <f t="shared" si="423"/>
        <v/>
      </c>
      <c r="S493" t="str">
        <f t="shared" si="424"/>
        <v/>
      </c>
      <c r="T493" t="str">
        <f t="shared" si="425"/>
        <v/>
      </c>
      <c r="U493" t="str">
        <f t="shared" si="426"/>
        <v/>
      </c>
      <c r="V493" t="str">
        <f t="shared" si="427"/>
        <v/>
      </c>
      <c r="W493" t="str">
        <f t="shared" si="428"/>
        <v/>
      </c>
      <c r="X493" t="str">
        <f t="shared" si="429"/>
        <v/>
      </c>
      <c r="Y493" t="str">
        <f t="shared" si="430"/>
        <v/>
      </c>
      <c r="Z493" t="str">
        <f t="shared" si="431"/>
        <v/>
      </c>
      <c r="AA493" t="str">
        <f t="shared" si="432"/>
        <v>Statisztikai folyamatirányítás (, gépterem, web)</v>
      </c>
      <c r="AB493" t="str">
        <f t="shared" si="433"/>
        <v/>
      </c>
      <c r="AC493" t="str">
        <f t="shared" si="434"/>
        <v/>
      </c>
      <c r="AD493" t="str">
        <f t="shared" si="435"/>
        <v/>
      </c>
      <c r="AE493" t="str">
        <f t="shared" si="436"/>
        <v/>
      </c>
      <c r="AF493" t="str">
        <f t="shared" si="437"/>
        <v/>
      </c>
      <c r="AG493" t="str">
        <f t="shared" si="438"/>
        <v/>
      </c>
      <c r="AH493" t="str">
        <f t="shared" si="439"/>
        <v/>
      </c>
      <c r="AI493" t="str">
        <f t="shared" si="440"/>
        <v/>
      </c>
      <c r="AJ493" t="str">
        <f t="shared" si="441"/>
        <v/>
      </c>
      <c r="AK493" t="str">
        <f t="shared" si="442"/>
        <v/>
      </c>
      <c r="AL493" t="str">
        <f t="shared" si="443"/>
        <v/>
      </c>
      <c r="AM493" t="str">
        <f t="shared" si="444"/>
        <v/>
      </c>
      <c r="AN493" t="str">
        <f t="shared" si="445"/>
        <v/>
      </c>
      <c r="AO493" t="str">
        <f t="shared" si="446"/>
        <v/>
      </c>
      <c r="AP493" t="str">
        <f t="shared" si="447"/>
        <v/>
      </c>
      <c r="AQ493" t="str">
        <f t="shared" si="448"/>
        <v/>
      </c>
      <c r="AR493" t="str">
        <f t="shared" si="449"/>
        <v/>
      </c>
      <c r="AS493" t="str">
        <f t="shared" si="450"/>
        <v/>
      </c>
      <c r="AT493" t="str">
        <f t="shared" si="451"/>
        <v/>
      </c>
      <c r="AU493" t="str">
        <f t="shared" si="452"/>
        <v/>
      </c>
      <c r="AV493" t="str">
        <f t="shared" si="453"/>
        <v>10033</v>
      </c>
      <c r="AW493" t="str">
        <f t="shared" si="454"/>
        <v/>
      </c>
      <c r="AX493" t="str">
        <f t="shared" si="455"/>
        <v/>
      </c>
      <c r="AY493" t="str">
        <f t="shared" si="456"/>
        <v/>
      </c>
      <c r="AZ493" t="str">
        <f t="shared" si="457"/>
        <v/>
      </c>
      <c r="BA493" t="str">
        <f t="shared" si="458"/>
        <v/>
      </c>
      <c r="BB493" t="str">
        <f t="shared" si="459"/>
        <v/>
      </c>
      <c r="BC493" t="str">
        <f t="shared" si="460"/>
        <v/>
      </c>
      <c r="BD493" t="str">
        <f t="shared" si="461"/>
        <v/>
      </c>
      <c r="BE493" t="str">
        <f t="shared" si="462"/>
        <v>Statisztikai folyamatirányítás (605, gépterem, web)</v>
      </c>
      <c r="BF493" s="2">
        <v>1003</v>
      </c>
      <c r="BG493" s="2">
        <v>3</v>
      </c>
      <c r="BH493" s="18">
        <f>VLOOKUP(BF493,segéd!$F$9:$G$41,2,FALSE)</f>
        <v>46298</v>
      </c>
      <c r="BI493" s="2" t="str">
        <f>VLOOKUP(BG493,segéd!$F$1:$G$7,2,FALSE)</f>
        <v>11.30-13.00</v>
      </c>
      <c r="BJ493" t="s">
        <v>401</v>
      </c>
      <c r="BK493" s="20" t="s">
        <v>318</v>
      </c>
      <c r="BL493" t="s">
        <v>191</v>
      </c>
      <c r="BM493" s="2"/>
      <c r="BN493" s="2">
        <v>605</v>
      </c>
      <c r="BO493" s="2" t="s">
        <v>216</v>
      </c>
      <c r="BP493" s="33" t="s">
        <v>644</v>
      </c>
      <c r="BQ493" s="2">
        <f t="shared" si="463"/>
        <v>12</v>
      </c>
      <c r="BR493" s="2" t="str">
        <f>IF(BM493="","",IFERROR(VLOOKUP(BJ493,segéd!T:U,2,FALSE),"x"))</f>
        <v/>
      </c>
      <c r="BS493" s="2">
        <f>IF(BN493="","",IFERROR(VLOOKUP(BJ493,segéd!O:P,2,FALSE),"x"))</f>
        <v>12</v>
      </c>
      <c r="BU493" s="2"/>
      <c r="BV493" s="2"/>
      <c r="DH493" s="2">
        <v>13</v>
      </c>
    </row>
    <row r="494" spans="1:117" x14ac:dyDescent="0.3">
      <c r="A494" t="str">
        <f t="shared" si="406"/>
        <v>20910033</v>
      </c>
      <c r="B494" t="str">
        <f t="shared" si="407"/>
        <v>Stratégiai és üzleti tervezés - Krupánszki Kornél (Bp.-ről web) 41</v>
      </c>
      <c r="C494" t="str">
        <f t="shared" si="408"/>
        <v>21410033</v>
      </c>
      <c r="D494" t="str">
        <f t="shared" si="409"/>
        <v>Stratégiai és üzleti tervezés - Krupánszki Kornél (Bp.-ről web) 36</v>
      </c>
      <c r="E494" t="str">
        <f t="shared" si="410"/>
        <v>Krupánszki Kornél10033</v>
      </c>
      <c r="F494" t="str">
        <f t="shared" si="411"/>
        <v>Stratégiai és üzleti tervezés (Bp. 209, Bp.-ről web)</v>
      </c>
      <c r="G494" t="str">
        <f t="shared" si="412"/>
        <v/>
      </c>
      <c r="H494" t="str">
        <f t="shared" si="413"/>
        <v/>
      </c>
      <c r="I494" t="str">
        <f t="shared" si="414"/>
        <v/>
      </c>
      <c r="J494" t="str">
        <f t="shared" si="415"/>
        <v/>
      </c>
      <c r="K494" t="str">
        <f t="shared" si="416"/>
        <v/>
      </c>
      <c r="L494" t="str">
        <f t="shared" si="417"/>
        <v/>
      </c>
      <c r="M494" t="str">
        <f t="shared" si="418"/>
        <v/>
      </c>
      <c r="N494" t="str">
        <f t="shared" si="419"/>
        <v/>
      </c>
      <c r="O494" t="str">
        <f t="shared" si="420"/>
        <v/>
      </c>
      <c r="P494" t="str">
        <f t="shared" si="421"/>
        <v/>
      </c>
      <c r="Q494" t="str">
        <f t="shared" si="422"/>
        <v/>
      </c>
      <c r="R494" t="str">
        <f t="shared" si="423"/>
        <v/>
      </c>
      <c r="S494" t="str">
        <f t="shared" si="424"/>
        <v/>
      </c>
      <c r="T494" t="str">
        <f t="shared" si="425"/>
        <v>10033</v>
      </c>
      <c r="U494" t="str">
        <f t="shared" si="426"/>
        <v>10033</v>
      </c>
      <c r="V494" t="str">
        <f t="shared" si="427"/>
        <v>10033</v>
      </c>
      <c r="W494" t="str">
        <f t="shared" si="428"/>
        <v>10033</v>
      </c>
      <c r="X494" t="str">
        <f t="shared" si="429"/>
        <v>10033</v>
      </c>
      <c r="Y494" t="str">
        <f t="shared" si="430"/>
        <v>10033</v>
      </c>
      <c r="Z494" t="str">
        <f t="shared" si="431"/>
        <v/>
      </c>
      <c r="AA494" t="str">
        <f t="shared" si="432"/>
        <v>Stratégiai és üzleti tervezés (209, Bp.-ről web)</v>
      </c>
      <c r="AB494" t="str">
        <f t="shared" si="433"/>
        <v/>
      </c>
      <c r="AC494" t="str">
        <f t="shared" si="434"/>
        <v/>
      </c>
      <c r="AD494" t="str">
        <f t="shared" si="435"/>
        <v/>
      </c>
      <c r="AE494" t="str">
        <f t="shared" si="436"/>
        <v/>
      </c>
      <c r="AF494" t="str">
        <f t="shared" si="437"/>
        <v/>
      </c>
      <c r="AG494" t="str">
        <f t="shared" si="438"/>
        <v/>
      </c>
      <c r="AH494" t="str">
        <f t="shared" si="439"/>
        <v/>
      </c>
      <c r="AI494" t="str">
        <f t="shared" si="440"/>
        <v/>
      </c>
      <c r="AJ494" t="str">
        <f t="shared" si="441"/>
        <v/>
      </c>
      <c r="AK494" t="str">
        <f t="shared" si="442"/>
        <v/>
      </c>
      <c r="AL494" t="str">
        <f t="shared" si="443"/>
        <v/>
      </c>
      <c r="AM494" t="str">
        <f t="shared" si="444"/>
        <v/>
      </c>
      <c r="AN494" t="str">
        <f t="shared" si="445"/>
        <v>10033</v>
      </c>
      <c r="AO494" t="str">
        <f t="shared" si="446"/>
        <v>10033</v>
      </c>
      <c r="AP494" t="str">
        <f t="shared" si="447"/>
        <v>10033</v>
      </c>
      <c r="AQ494" t="str">
        <f t="shared" si="448"/>
        <v>10033</v>
      </c>
      <c r="AR494" t="str">
        <f t="shared" si="449"/>
        <v>10033</v>
      </c>
      <c r="AS494" t="str">
        <f t="shared" si="450"/>
        <v>10033</v>
      </c>
      <c r="AT494" t="str">
        <f t="shared" si="451"/>
        <v/>
      </c>
      <c r="AU494" t="str">
        <f t="shared" si="452"/>
        <v/>
      </c>
      <c r="AV494" t="str">
        <f t="shared" si="453"/>
        <v/>
      </c>
      <c r="AW494" t="str">
        <f t="shared" si="454"/>
        <v/>
      </c>
      <c r="AX494" t="str">
        <f t="shared" si="455"/>
        <v/>
      </c>
      <c r="AY494" t="str">
        <f t="shared" si="456"/>
        <v/>
      </c>
      <c r="AZ494" t="str">
        <f t="shared" si="457"/>
        <v/>
      </c>
      <c r="BA494" t="str">
        <f t="shared" si="458"/>
        <v/>
      </c>
      <c r="BB494" t="str">
        <f t="shared" si="459"/>
        <v/>
      </c>
      <c r="BC494" t="str">
        <f t="shared" si="460"/>
        <v/>
      </c>
      <c r="BD494" t="str">
        <f t="shared" si="461"/>
        <v/>
      </c>
      <c r="BE494" t="str">
        <f t="shared" si="462"/>
        <v>Stratégiai és üzleti tervezés (214, Bp.-ről web)</v>
      </c>
      <c r="BF494" s="2">
        <v>1003</v>
      </c>
      <c r="BG494" s="2">
        <v>3</v>
      </c>
      <c r="BH494" s="18">
        <f>VLOOKUP(BF494,segéd!$F$9:$G$41,2,FALSE)</f>
        <v>46298</v>
      </c>
      <c r="BI494" s="2" t="str">
        <f>VLOOKUP(BG494,segéd!$F$1:$G$7,2,FALSE)</f>
        <v>11.30-13.00</v>
      </c>
      <c r="BJ494" t="s">
        <v>30</v>
      </c>
      <c r="BK494" s="20" t="s">
        <v>415</v>
      </c>
      <c r="BL494" t="s">
        <v>192</v>
      </c>
      <c r="BM494" s="2">
        <v>209</v>
      </c>
      <c r="BN494" s="2">
        <v>214</v>
      </c>
      <c r="BO494" s="2" t="s">
        <v>118</v>
      </c>
      <c r="BP494" s="33" t="s">
        <v>681</v>
      </c>
      <c r="BQ494" s="2">
        <f t="shared" si="463"/>
        <v>77</v>
      </c>
      <c r="BR494" s="2">
        <f>IF(BM494="","",IFERROR(VLOOKUP(BJ494,segéd!T:U,2,FALSE),"x"))</f>
        <v>41</v>
      </c>
      <c r="BS494" s="2">
        <f>IF(BN494="","",IFERROR(VLOOKUP(BJ494,segéd!O:P,2,FALSE),"x"))</f>
        <v>36</v>
      </c>
      <c r="BT494" s="2"/>
      <c r="BU494" s="2"/>
      <c r="BV494" s="2"/>
      <c r="BX494" s="2"/>
      <c r="CA494" s="19"/>
      <c r="CG494" s="2">
        <v>6</v>
      </c>
      <c r="CH494" s="2">
        <v>6</v>
      </c>
      <c r="CI494" s="2">
        <v>7</v>
      </c>
      <c r="CJ494" s="2">
        <v>6</v>
      </c>
      <c r="CK494" s="2">
        <v>13</v>
      </c>
      <c r="CL494" s="2">
        <v>4</v>
      </c>
      <c r="CQ494" s="2"/>
      <c r="CR494" s="2"/>
      <c r="CZ494" s="2">
        <v>3</v>
      </c>
      <c r="DA494" s="2">
        <v>7</v>
      </c>
      <c r="DB494" s="2">
        <v>8</v>
      </c>
      <c r="DC494" s="2">
        <v>3</v>
      </c>
      <c r="DD494" s="2">
        <v>2</v>
      </c>
      <c r="DE494" s="2">
        <v>6</v>
      </c>
    </row>
    <row r="495" spans="1:117" x14ac:dyDescent="0.3">
      <c r="A495" t="str">
        <f t="shared" si="406"/>
        <v>20610033</v>
      </c>
      <c r="B495" t="str">
        <f t="shared" si="407"/>
        <v>Termék-, kínálatpolitika - Duga Zsófia (web) 6</v>
      </c>
      <c r="C495" t="str">
        <f t="shared" si="408"/>
        <v>10033</v>
      </c>
      <c r="D495" t="str">
        <f t="shared" si="409"/>
        <v xml:space="preserve">Termék-, kínálatpolitika - Duga Zsófia (web) </v>
      </c>
      <c r="E495" t="str">
        <f t="shared" si="410"/>
        <v>Duga Zsófia10033</v>
      </c>
      <c r="F495" t="str">
        <f t="shared" si="411"/>
        <v>Termék-, kínálatpolitika (Bp. 206, web)</v>
      </c>
      <c r="G495" t="str">
        <f t="shared" si="412"/>
        <v/>
      </c>
      <c r="H495" t="str">
        <f t="shared" si="413"/>
        <v/>
      </c>
      <c r="I495" t="str">
        <f t="shared" si="414"/>
        <v/>
      </c>
      <c r="J495" t="str">
        <f t="shared" si="415"/>
        <v/>
      </c>
      <c r="K495" t="str">
        <f t="shared" si="416"/>
        <v/>
      </c>
      <c r="L495" t="str">
        <f t="shared" si="417"/>
        <v/>
      </c>
      <c r="M495" t="str">
        <f t="shared" si="418"/>
        <v/>
      </c>
      <c r="N495" t="str">
        <f t="shared" si="419"/>
        <v/>
      </c>
      <c r="O495" t="str">
        <f t="shared" si="420"/>
        <v/>
      </c>
      <c r="P495" t="str">
        <f t="shared" si="421"/>
        <v/>
      </c>
      <c r="Q495" t="str">
        <f t="shared" si="422"/>
        <v>10033</v>
      </c>
      <c r="R495" t="str">
        <f t="shared" si="423"/>
        <v/>
      </c>
      <c r="S495" t="str">
        <f t="shared" si="424"/>
        <v/>
      </c>
      <c r="T495" t="str">
        <f t="shared" si="425"/>
        <v/>
      </c>
      <c r="U495" t="str">
        <f t="shared" si="426"/>
        <v/>
      </c>
      <c r="V495" t="str">
        <f t="shared" si="427"/>
        <v/>
      </c>
      <c r="W495" t="str">
        <f t="shared" si="428"/>
        <v/>
      </c>
      <c r="X495" t="str">
        <f t="shared" si="429"/>
        <v/>
      </c>
      <c r="Y495" t="str">
        <f t="shared" si="430"/>
        <v/>
      </c>
      <c r="Z495" t="str">
        <f t="shared" si="431"/>
        <v/>
      </c>
      <c r="AA495" t="str">
        <f t="shared" si="432"/>
        <v>Termék-, kínálatpolitika (206, web)</v>
      </c>
      <c r="AB495" t="str">
        <f t="shared" si="433"/>
        <v/>
      </c>
      <c r="AC495" t="str">
        <f t="shared" si="434"/>
        <v/>
      </c>
      <c r="AD495" t="str">
        <f t="shared" si="435"/>
        <v/>
      </c>
      <c r="AE495" t="str">
        <f t="shared" si="436"/>
        <v/>
      </c>
      <c r="AF495" t="str">
        <f t="shared" si="437"/>
        <v/>
      </c>
      <c r="AG495" t="str">
        <f t="shared" si="438"/>
        <v/>
      </c>
      <c r="AH495" t="str">
        <f t="shared" si="439"/>
        <v/>
      </c>
      <c r="AI495" t="str">
        <f t="shared" si="440"/>
        <v/>
      </c>
      <c r="AJ495" t="str">
        <f t="shared" si="441"/>
        <v/>
      </c>
      <c r="AK495" t="str">
        <f t="shared" si="442"/>
        <v/>
      </c>
      <c r="AL495" t="str">
        <f t="shared" si="443"/>
        <v/>
      </c>
      <c r="AM495" t="str">
        <f t="shared" si="444"/>
        <v/>
      </c>
      <c r="AN495" t="str">
        <f t="shared" si="445"/>
        <v/>
      </c>
      <c r="AO495" t="str">
        <f t="shared" si="446"/>
        <v/>
      </c>
      <c r="AP495" t="str">
        <f t="shared" si="447"/>
        <v/>
      </c>
      <c r="AQ495" t="str">
        <f t="shared" si="448"/>
        <v/>
      </c>
      <c r="AR495" t="str">
        <f t="shared" si="449"/>
        <v/>
      </c>
      <c r="AS495" t="str">
        <f t="shared" si="450"/>
        <v/>
      </c>
      <c r="AT495" t="str">
        <f t="shared" si="451"/>
        <v/>
      </c>
      <c r="AU495" t="str">
        <f t="shared" si="452"/>
        <v/>
      </c>
      <c r="AV495" t="str">
        <f t="shared" si="453"/>
        <v/>
      </c>
      <c r="AW495" t="str">
        <f t="shared" si="454"/>
        <v/>
      </c>
      <c r="AX495" t="str">
        <f t="shared" si="455"/>
        <v/>
      </c>
      <c r="AY495" t="str">
        <f t="shared" si="456"/>
        <v/>
      </c>
      <c r="AZ495" t="str">
        <f t="shared" si="457"/>
        <v/>
      </c>
      <c r="BA495" t="str">
        <f t="shared" si="458"/>
        <v/>
      </c>
      <c r="BB495" t="str">
        <f t="shared" si="459"/>
        <v/>
      </c>
      <c r="BC495" t="str">
        <f t="shared" si="460"/>
        <v/>
      </c>
      <c r="BD495" t="str">
        <f t="shared" si="461"/>
        <v/>
      </c>
      <c r="BE495" t="str">
        <f t="shared" si="462"/>
        <v>Termék-, kínálatpolitika (, web)</v>
      </c>
      <c r="BF495" s="2">
        <v>1003</v>
      </c>
      <c r="BG495" s="2">
        <v>3</v>
      </c>
      <c r="BH495" s="18">
        <f>VLOOKUP(BF495,segéd!$F$9:$G$41,2,FALSE)</f>
        <v>46298</v>
      </c>
      <c r="BI495" s="2" t="str">
        <f>VLOOKUP(BG495,segéd!$F$1:$G$7,2,FALSE)</f>
        <v>11.30-13.00</v>
      </c>
      <c r="BJ495" t="s">
        <v>95</v>
      </c>
      <c r="BK495" s="20" t="s">
        <v>120</v>
      </c>
      <c r="BL495" t="s">
        <v>206</v>
      </c>
      <c r="BM495" s="2">
        <v>206</v>
      </c>
      <c r="BO495" s="19" t="s">
        <v>117</v>
      </c>
      <c r="BP495" s="33" t="s">
        <v>704</v>
      </c>
      <c r="BQ495" s="2">
        <f t="shared" si="463"/>
        <v>6</v>
      </c>
      <c r="BR495" s="2">
        <f>IF(BM495="","",IFERROR(VLOOKUP(BJ495,segéd!T:U,2,FALSE),"x"))</f>
        <v>6</v>
      </c>
      <c r="BS495" s="2" t="str">
        <f>IF(BN495="","",IFERROR(VLOOKUP(BJ495,segéd!O:P,2,FALSE),"x"))</f>
        <v/>
      </c>
      <c r="BT495" s="2"/>
      <c r="BU495" s="2"/>
      <c r="BV495" s="2"/>
      <c r="BX495" s="2"/>
      <c r="CD495" s="2">
        <v>5</v>
      </c>
      <c r="CQ495" s="2"/>
      <c r="CR495" s="2"/>
    </row>
    <row r="496" spans="1:117" x14ac:dyDescent="0.3">
      <c r="A496" t="str">
        <f t="shared" si="406"/>
        <v>20110033</v>
      </c>
      <c r="B496" t="str">
        <f t="shared" si="407"/>
        <v>Vállalati gazdaságtan - Kárpáti-Daróczi Judit (web) 113</v>
      </c>
      <c r="C496" t="str">
        <f t="shared" si="408"/>
        <v>10033</v>
      </c>
      <c r="D496" t="str">
        <f t="shared" si="409"/>
        <v xml:space="preserve">Vállalati gazdaságtan - Kárpáti-Daróczi Judit (web) </v>
      </c>
      <c r="E496" t="str">
        <f t="shared" si="410"/>
        <v>Kárpáti-Daróczi Judit10033</v>
      </c>
      <c r="F496" t="str">
        <f t="shared" si="411"/>
        <v>Vállalati gazdaságtan (Bp. 201, web)</v>
      </c>
      <c r="G496" t="str">
        <f t="shared" si="412"/>
        <v>10033</v>
      </c>
      <c r="H496" t="str">
        <f t="shared" si="413"/>
        <v>10033</v>
      </c>
      <c r="I496" t="str">
        <f t="shared" si="414"/>
        <v>10033</v>
      </c>
      <c r="J496" t="str">
        <f t="shared" si="415"/>
        <v/>
      </c>
      <c r="K496" t="str">
        <f t="shared" si="416"/>
        <v/>
      </c>
      <c r="L496" t="str">
        <f t="shared" si="417"/>
        <v/>
      </c>
      <c r="M496" t="str">
        <f t="shared" si="418"/>
        <v/>
      </c>
      <c r="N496" t="str">
        <f t="shared" si="419"/>
        <v/>
      </c>
      <c r="O496" t="str">
        <f t="shared" si="420"/>
        <v/>
      </c>
      <c r="P496" t="str">
        <f t="shared" si="421"/>
        <v/>
      </c>
      <c r="Q496" t="str">
        <f t="shared" si="422"/>
        <v/>
      </c>
      <c r="R496" t="str">
        <f t="shared" si="423"/>
        <v/>
      </c>
      <c r="S496" t="str">
        <f t="shared" si="424"/>
        <v/>
      </c>
      <c r="T496" t="str">
        <f t="shared" si="425"/>
        <v/>
      </c>
      <c r="U496" t="str">
        <f t="shared" si="426"/>
        <v/>
      </c>
      <c r="V496" t="str">
        <f t="shared" si="427"/>
        <v/>
      </c>
      <c r="W496" t="str">
        <f t="shared" si="428"/>
        <v/>
      </c>
      <c r="X496" t="str">
        <f t="shared" si="429"/>
        <v/>
      </c>
      <c r="Y496" t="str">
        <f t="shared" si="430"/>
        <v/>
      </c>
      <c r="Z496" t="str">
        <f t="shared" si="431"/>
        <v/>
      </c>
      <c r="AA496" t="str">
        <f t="shared" si="432"/>
        <v>Vállalati gazdaságtan (201, web)</v>
      </c>
      <c r="AB496" t="str">
        <f t="shared" si="433"/>
        <v/>
      </c>
      <c r="AC496" t="str">
        <f t="shared" si="434"/>
        <v/>
      </c>
      <c r="AD496" t="str">
        <f t="shared" si="435"/>
        <v/>
      </c>
      <c r="AE496" t="str">
        <f t="shared" si="436"/>
        <v/>
      </c>
      <c r="AF496" t="str">
        <f t="shared" si="437"/>
        <v/>
      </c>
      <c r="AG496" t="str">
        <f t="shared" si="438"/>
        <v/>
      </c>
      <c r="AH496" t="str">
        <f t="shared" si="439"/>
        <v/>
      </c>
      <c r="AI496" t="str">
        <f t="shared" si="440"/>
        <v/>
      </c>
      <c r="AJ496" t="str">
        <f t="shared" si="441"/>
        <v/>
      </c>
      <c r="AK496" t="str">
        <f t="shared" si="442"/>
        <v/>
      </c>
      <c r="AL496" t="str">
        <f t="shared" si="443"/>
        <v/>
      </c>
      <c r="AM496" t="str">
        <f t="shared" si="444"/>
        <v/>
      </c>
      <c r="AN496" t="str">
        <f t="shared" si="445"/>
        <v/>
      </c>
      <c r="AO496" t="str">
        <f t="shared" si="446"/>
        <v/>
      </c>
      <c r="AP496" t="str">
        <f t="shared" si="447"/>
        <v/>
      </c>
      <c r="AQ496" t="str">
        <f t="shared" si="448"/>
        <v/>
      </c>
      <c r="AR496" t="str">
        <f t="shared" si="449"/>
        <v/>
      </c>
      <c r="AS496" t="str">
        <f t="shared" si="450"/>
        <v/>
      </c>
      <c r="AT496" t="str">
        <f t="shared" si="451"/>
        <v/>
      </c>
      <c r="AU496" t="str">
        <f t="shared" si="452"/>
        <v/>
      </c>
      <c r="AV496" t="str">
        <f t="shared" si="453"/>
        <v/>
      </c>
      <c r="AW496" t="str">
        <f t="shared" si="454"/>
        <v/>
      </c>
      <c r="AX496" t="str">
        <f t="shared" si="455"/>
        <v/>
      </c>
      <c r="AY496" t="str">
        <f t="shared" si="456"/>
        <v/>
      </c>
      <c r="AZ496" t="str">
        <f t="shared" si="457"/>
        <v/>
      </c>
      <c r="BA496" t="str">
        <f t="shared" si="458"/>
        <v/>
      </c>
      <c r="BB496" t="str">
        <f t="shared" si="459"/>
        <v/>
      </c>
      <c r="BC496" t="str">
        <f t="shared" si="460"/>
        <v/>
      </c>
      <c r="BD496" t="str">
        <f t="shared" si="461"/>
        <v/>
      </c>
      <c r="BE496" t="str">
        <f t="shared" si="462"/>
        <v>Vállalati gazdaságtan (, web)</v>
      </c>
      <c r="BF496" s="2">
        <v>1003</v>
      </c>
      <c r="BG496" s="2">
        <v>3</v>
      </c>
      <c r="BH496" s="18">
        <f>VLOOKUP(BF496,segéd!$F$9:$G$41,2,FALSE)</f>
        <v>46298</v>
      </c>
      <c r="BI496" s="2" t="str">
        <f>VLOOKUP(BG496,segéd!$F$1:$G$7,2,FALSE)</f>
        <v>11.30-13.00</v>
      </c>
      <c r="BJ496" t="s">
        <v>83</v>
      </c>
      <c r="BK496" s="20" t="s">
        <v>280</v>
      </c>
      <c r="BL496" t="s">
        <v>425</v>
      </c>
      <c r="BM496" s="2">
        <v>201</v>
      </c>
      <c r="BO496" s="2" t="s">
        <v>117</v>
      </c>
      <c r="BP496" s="33" t="s">
        <v>739</v>
      </c>
      <c r="BQ496" s="2">
        <f t="shared" si="463"/>
        <v>113</v>
      </c>
      <c r="BR496" s="2">
        <f>IF(BM496="","",IFERROR(VLOOKUP(BJ496,segéd!T:U,2,FALSE),"x"))</f>
        <v>113</v>
      </c>
      <c r="BS496" s="2" t="str">
        <f>IF(BN496="","",IFERROR(VLOOKUP(BJ496,segéd!O:P,2,FALSE),"x"))</f>
        <v/>
      </c>
      <c r="BT496" s="2">
        <v>67</v>
      </c>
      <c r="BU496" s="2">
        <v>18</v>
      </c>
      <c r="BV496" s="2">
        <v>9</v>
      </c>
      <c r="BX496" s="2"/>
      <c r="CQ496" s="2"/>
      <c r="CR496" s="2"/>
    </row>
    <row r="497" spans="1:117" x14ac:dyDescent="0.3">
      <c r="A497" t="str">
        <f t="shared" si="406"/>
        <v>21010034</v>
      </c>
      <c r="B497" t="str">
        <f t="shared" si="407"/>
        <v>Áruforgalmi ismeretek - Várnai Ibolya (web) 7</v>
      </c>
      <c r="C497" t="str">
        <f t="shared" si="408"/>
        <v>10034</v>
      </c>
      <c r="D497" t="str">
        <f t="shared" si="409"/>
        <v xml:space="preserve">Áruforgalmi ismeretek - Várnai Ibolya (web) </v>
      </c>
      <c r="E497" t="str">
        <f t="shared" si="410"/>
        <v>Várnai Ibolya10034</v>
      </c>
      <c r="F497" t="str">
        <f t="shared" si="411"/>
        <v>Áruforgalmi ismeretek (Bp. 210, web)</v>
      </c>
      <c r="G497" t="str">
        <f t="shared" si="412"/>
        <v/>
      </c>
      <c r="H497" t="str">
        <f t="shared" si="413"/>
        <v/>
      </c>
      <c r="I497" t="str">
        <f t="shared" si="414"/>
        <v/>
      </c>
      <c r="J497" t="str">
        <f t="shared" si="415"/>
        <v/>
      </c>
      <c r="K497" t="str">
        <f t="shared" si="416"/>
        <v/>
      </c>
      <c r="L497" t="str">
        <f t="shared" si="417"/>
        <v/>
      </c>
      <c r="M497" t="str">
        <f t="shared" si="418"/>
        <v/>
      </c>
      <c r="N497" t="str">
        <f t="shared" si="419"/>
        <v/>
      </c>
      <c r="O497" t="str">
        <f t="shared" si="420"/>
        <v/>
      </c>
      <c r="P497" t="str">
        <f t="shared" si="421"/>
        <v>10034</v>
      </c>
      <c r="Q497" t="str">
        <f t="shared" si="422"/>
        <v/>
      </c>
      <c r="R497" t="str">
        <f t="shared" si="423"/>
        <v/>
      </c>
      <c r="S497" t="str">
        <f t="shared" si="424"/>
        <v/>
      </c>
      <c r="T497" t="str">
        <f t="shared" si="425"/>
        <v/>
      </c>
      <c r="U497" t="str">
        <f t="shared" si="426"/>
        <v/>
      </c>
      <c r="V497" t="str">
        <f t="shared" si="427"/>
        <v/>
      </c>
      <c r="W497" t="str">
        <f t="shared" si="428"/>
        <v/>
      </c>
      <c r="X497" t="str">
        <f t="shared" si="429"/>
        <v/>
      </c>
      <c r="Y497" t="str">
        <f t="shared" si="430"/>
        <v/>
      </c>
      <c r="Z497" t="str">
        <f t="shared" si="431"/>
        <v/>
      </c>
      <c r="AA497" t="str">
        <f t="shared" si="432"/>
        <v>Áruforgalmi ismeretek (210, web)</v>
      </c>
      <c r="AB497" t="str">
        <f t="shared" si="433"/>
        <v/>
      </c>
      <c r="AC497" t="str">
        <f t="shared" si="434"/>
        <v/>
      </c>
      <c r="AD497" t="str">
        <f t="shared" si="435"/>
        <v/>
      </c>
      <c r="AE497" t="str">
        <f t="shared" si="436"/>
        <v/>
      </c>
      <c r="AF497" t="str">
        <f t="shared" si="437"/>
        <v/>
      </c>
      <c r="AG497" t="str">
        <f t="shared" si="438"/>
        <v/>
      </c>
      <c r="AH497" t="str">
        <f t="shared" si="439"/>
        <v/>
      </c>
      <c r="AI497" t="str">
        <f t="shared" si="440"/>
        <v/>
      </c>
      <c r="AJ497" t="str">
        <f t="shared" si="441"/>
        <v/>
      </c>
      <c r="AK497" t="str">
        <f t="shared" si="442"/>
        <v/>
      </c>
      <c r="AL497" t="str">
        <f t="shared" si="443"/>
        <v/>
      </c>
      <c r="AM497" t="str">
        <f t="shared" si="444"/>
        <v/>
      </c>
      <c r="AN497" t="str">
        <f t="shared" si="445"/>
        <v/>
      </c>
      <c r="AO497" t="str">
        <f t="shared" si="446"/>
        <v/>
      </c>
      <c r="AP497" t="str">
        <f t="shared" si="447"/>
        <v/>
      </c>
      <c r="AQ497" t="str">
        <f t="shared" si="448"/>
        <v/>
      </c>
      <c r="AR497" t="str">
        <f t="shared" si="449"/>
        <v/>
      </c>
      <c r="AS497" t="str">
        <f t="shared" si="450"/>
        <v/>
      </c>
      <c r="AT497" t="str">
        <f t="shared" si="451"/>
        <v/>
      </c>
      <c r="AU497" t="str">
        <f t="shared" si="452"/>
        <v/>
      </c>
      <c r="AV497" t="str">
        <f t="shared" si="453"/>
        <v/>
      </c>
      <c r="AW497" t="str">
        <f t="shared" si="454"/>
        <v/>
      </c>
      <c r="AX497" t="str">
        <f t="shared" si="455"/>
        <v/>
      </c>
      <c r="AY497" t="str">
        <f t="shared" si="456"/>
        <v/>
      </c>
      <c r="AZ497" t="str">
        <f t="shared" si="457"/>
        <v/>
      </c>
      <c r="BA497" t="str">
        <f t="shared" si="458"/>
        <v/>
      </c>
      <c r="BB497" t="str">
        <f t="shared" si="459"/>
        <v/>
      </c>
      <c r="BC497" t="str">
        <f t="shared" si="460"/>
        <v/>
      </c>
      <c r="BD497" t="str">
        <f t="shared" si="461"/>
        <v/>
      </c>
      <c r="BE497" t="str">
        <f t="shared" si="462"/>
        <v>Áruforgalmi ismeretek (, web)</v>
      </c>
      <c r="BF497" s="2">
        <v>1003</v>
      </c>
      <c r="BG497" s="2">
        <v>4</v>
      </c>
      <c r="BH497" s="18">
        <f>VLOOKUP(BF497,segéd!$F$9:$G$41,2,FALSE)</f>
        <v>46298</v>
      </c>
      <c r="BI497" s="2" t="str">
        <f>VLOOKUP(BG497,segéd!$F$1:$G$7,2,FALSE)</f>
        <v>13.30-15.00</v>
      </c>
      <c r="BJ497" t="s">
        <v>94</v>
      </c>
      <c r="BK497" s="20" t="s">
        <v>308</v>
      </c>
      <c r="BL497" t="s">
        <v>395</v>
      </c>
      <c r="BM497" s="2">
        <v>210</v>
      </c>
      <c r="BO497" s="2" t="s">
        <v>117</v>
      </c>
      <c r="BP497" s="33" t="s">
        <v>706</v>
      </c>
      <c r="BQ497" s="2">
        <f t="shared" si="463"/>
        <v>7</v>
      </c>
      <c r="BR497" s="2">
        <f>IF(BM497="","",IFERROR(VLOOKUP(BJ497,segéd!T:U,2,FALSE),"x"))</f>
        <v>7</v>
      </c>
      <c r="BS497" s="2" t="str">
        <f>IF(BN497="","",IFERROR(VLOOKUP(BJ497,segéd!O:P,2,FALSE),"x"))</f>
        <v/>
      </c>
      <c r="BU497" s="2"/>
      <c r="BV497" s="2"/>
      <c r="BX497" s="2"/>
      <c r="CC497" s="2">
        <v>6</v>
      </c>
    </row>
    <row r="498" spans="1:117" x14ac:dyDescent="0.3">
      <c r="A498" t="str">
        <f t="shared" si="406"/>
        <v>10034</v>
      </c>
      <c r="B498" t="str">
        <f t="shared" si="407"/>
        <v xml:space="preserve">Bevezetés a robottechnikába - Vavra Gábor (web) </v>
      </c>
      <c r="C498" t="str">
        <f t="shared" si="408"/>
        <v>21210034</v>
      </c>
      <c r="D498" t="str">
        <f t="shared" si="409"/>
        <v>Bevezetés a robottechnikába - Vavra Gábor (web) 50</v>
      </c>
      <c r="E498" t="str">
        <f t="shared" si="410"/>
        <v>Vavra Gábor10034</v>
      </c>
      <c r="F498" t="str">
        <f t="shared" si="411"/>
        <v>Bevezetés a robottechnikába (Tb. 212, web)</v>
      </c>
      <c r="G498" t="str">
        <f t="shared" si="412"/>
        <v/>
      </c>
      <c r="H498" t="str">
        <f t="shared" si="413"/>
        <v/>
      </c>
      <c r="I498" t="str">
        <f t="shared" si="414"/>
        <v/>
      </c>
      <c r="J498" t="str">
        <f t="shared" si="415"/>
        <v/>
      </c>
      <c r="K498" t="str">
        <f t="shared" si="416"/>
        <v/>
      </c>
      <c r="L498" t="str">
        <f t="shared" si="417"/>
        <v/>
      </c>
      <c r="M498" t="str">
        <f t="shared" si="418"/>
        <v/>
      </c>
      <c r="N498" t="str">
        <f t="shared" si="419"/>
        <v/>
      </c>
      <c r="O498" t="str">
        <f t="shared" si="420"/>
        <v/>
      </c>
      <c r="P498" t="str">
        <f t="shared" si="421"/>
        <v/>
      </c>
      <c r="Q498" t="str">
        <f t="shared" si="422"/>
        <v/>
      </c>
      <c r="R498" t="str">
        <f t="shared" si="423"/>
        <v/>
      </c>
      <c r="S498" t="str">
        <f t="shared" si="424"/>
        <v/>
      </c>
      <c r="T498" t="str">
        <f t="shared" si="425"/>
        <v/>
      </c>
      <c r="U498" t="str">
        <f t="shared" si="426"/>
        <v/>
      </c>
      <c r="V498" t="str">
        <f t="shared" si="427"/>
        <v/>
      </c>
      <c r="W498" t="str">
        <f t="shared" si="428"/>
        <v/>
      </c>
      <c r="X498" t="str">
        <f t="shared" si="429"/>
        <v/>
      </c>
      <c r="Y498" t="str">
        <f t="shared" si="430"/>
        <v/>
      </c>
      <c r="Z498" t="str">
        <f t="shared" si="431"/>
        <v/>
      </c>
      <c r="AA498" t="str">
        <f t="shared" si="432"/>
        <v>Bevezetés a robottechnikába (, web)</v>
      </c>
      <c r="AB498" t="str">
        <f t="shared" si="433"/>
        <v/>
      </c>
      <c r="AC498" t="str">
        <f t="shared" si="434"/>
        <v/>
      </c>
      <c r="AD498" t="str">
        <f t="shared" si="435"/>
        <v/>
      </c>
      <c r="AE498" t="str">
        <f t="shared" si="436"/>
        <v/>
      </c>
      <c r="AF498" t="str">
        <f t="shared" si="437"/>
        <v/>
      </c>
      <c r="AG498" t="str">
        <f t="shared" si="438"/>
        <v/>
      </c>
      <c r="AH498" t="str">
        <f t="shared" si="439"/>
        <v/>
      </c>
      <c r="AI498" t="str">
        <f t="shared" si="440"/>
        <v/>
      </c>
      <c r="AJ498" t="str">
        <f t="shared" si="441"/>
        <v/>
      </c>
      <c r="AK498" t="str">
        <f t="shared" si="442"/>
        <v/>
      </c>
      <c r="AL498" t="str">
        <f t="shared" si="443"/>
        <v/>
      </c>
      <c r="AM498" t="str">
        <f t="shared" si="444"/>
        <v/>
      </c>
      <c r="AN498" t="str">
        <f t="shared" si="445"/>
        <v/>
      </c>
      <c r="AO498" t="str">
        <f t="shared" si="446"/>
        <v/>
      </c>
      <c r="AP498" t="str">
        <f t="shared" si="447"/>
        <v/>
      </c>
      <c r="AQ498" t="str">
        <f t="shared" si="448"/>
        <v/>
      </c>
      <c r="AR498" t="str">
        <f t="shared" si="449"/>
        <v/>
      </c>
      <c r="AS498" t="str">
        <f t="shared" si="450"/>
        <v/>
      </c>
      <c r="AT498" t="str">
        <f t="shared" si="451"/>
        <v/>
      </c>
      <c r="AU498" t="str">
        <f t="shared" si="452"/>
        <v/>
      </c>
      <c r="AV498" t="str">
        <f t="shared" si="453"/>
        <v/>
      </c>
      <c r="AW498" t="str">
        <f t="shared" si="454"/>
        <v/>
      </c>
      <c r="AX498" t="str">
        <f t="shared" si="455"/>
        <v>10034</v>
      </c>
      <c r="AY498" t="str">
        <f t="shared" si="456"/>
        <v/>
      </c>
      <c r="AZ498" t="str">
        <f t="shared" si="457"/>
        <v/>
      </c>
      <c r="BA498" t="str">
        <f t="shared" si="458"/>
        <v/>
      </c>
      <c r="BB498" t="str">
        <f t="shared" si="459"/>
        <v/>
      </c>
      <c r="BC498" t="str">
        <f t="shared" si="460"/>
        <v/>
      </c>
      <c r="BD498" t="str">
        <f t="shared" si="461"/>
        <v/>
      </c>
      <c r="BE498" t="str">
        <f t="shared" si="462"/>
        <v>Bevezetés a robottechnikába (212, web)</v>
      </c>
      <c r="BF498" s="2">
        <v>1003</v>
      </c>
      <c r="BG498" s="2">
        <v>4</v>
      </c>
      <c r="BH498" s="18">
        <f>VLOOKUP(BF498,segéd!$F$9:$G$41,2,FALSE)</f>
        <v>46298</v>
      </c>
      <c r="BI498" s="2" t="str">
        <f>VLOOKUP(BG498,segéd!$F$1:$G$7,2,FALSE)</f>
        <v>13.30-15.00</v>
      </c>
      <c r="BJ498" t="s">
        <v>408</v>
      </c>
      <c r="BK498" s="20" t="s">
        <v>419</v>
      </c>
      <c r="BL498" t="s">
        <v>191</v>
      </c>
      <c r="BM498" s="2"/>
      <c r="BN498" s="2">
        <v>212</v>
      </c>
      <c r="BO498" s="2" t="s">
        <v>117</v>
      </c>
      <c r="BP498" s="33" t="s">
        <v>689</v>
      </c>
      <c r="BQ498" s="2">
        <f t="shared" si="463"/>
        <v>50</v>
      </c>
      <c r="BR498" s="2" t="str">
        <f>IF(BM498="","",IFERROR(VLOOKUP(BJ498,segéd!T:U,2,FALSE),"x"))</f>
        <v/>
      </c>
      <c r="BS498" s="2">
        <f>IF(BN498="","",IFERROR(VLOOKUP(BJ498,segéd!O:P,2,FALSE),"x"))</f>
        <v>50</v>
      </c>
      <c r="BU498" s="2"/>
      <c r="BV498" s="2"/>
      <c r="DJ498" s="2">
        <v>44</v>
      </c>
    </row>
    <row r="499" spans="1:117" x14ac:dyDescent="0.3">
      <c r="A499" t="str">
        <f t="shared" si="406"/>
        <v>10034</v>
      </c>
      <c r="B499" t="str">
        <f t="shared" si="407"/>
        <v xml:space="preserve">CAD alapjai, 1. csoport - Szentgyörgyiné Gyöngyösi Éva (web) </v>
      </c>
      <c r="C499" t="str">
        <f t="shared" si="408"/>
        <v>60410034</v>
      </c>
      <c r="D499" t="str">
        <f t="shared" si="409"/>
        <v>CAD alapjai, 1. csoport - Szentgyörgyiné Gyöngyösi Éva (web) 33</v>
      </c>
      <c r="E499" t="str">
        <f t="shared" si="410"/>
        <v>Szentgyörgyiné Gyöngyösi Éva10034</v>
      </c>
      <c r="F499" t="str">
        <f t="shared" si="411"/>
        <v>CAD alapjai, 1. csoport (Tb. 604, web)</v>
      </c>
      <c r="G499" t="str">
        <f t="shared" si="412"/>
        <v/>
      </c>
      <c r="H499" t="str">
        <f t="shared" si="413"/>
        <v/>
      </c>
      <c r="I499" t="str">
        <f t="shared" si="414"/>
        <v/>
      </c>
      <c r="J499" t="str">
        <f t="shared" si="415"/>
        <v/>
      </c>
      <c r="K499" t="str">
        <f t="shared" si="416"/>
        <v/>
      </c>
      <c r="L499" t="str">
        <f t="shared" si="417"/>
        <v/>
      </c>
      <c r="M499" t="str">
        <f t="shared" si="418"/>
        <v/>
      </c>
      <c r="N499" t="str">
        <f t="shared" si="419"/>
        <v/>
      </c>
      <c r="O499" t="str">
        <f t="shared" si="420"/>
        <v/>
      </c>
      <c r="P499" t="str">
        <f t="shared" si="421"/>
        <v/>
      </c>
      <c r="Q499" t="str">
        <f t="shared" si="422"/>
        <v/>
      </c>
      <c r="R499" t="str">
        <f t="shared" si="423"/>
        <v/>
      </c>
      <c r="S499" t="str">
        <f t="shared" si="424"/>
        <v/>
      </c>
      <c r="T499" t="str">
        <f t="shared" si="425"/>
        <v/>
      </c>
      <c r="U499" t="str">
        <f t="shared" si="426"/>
        <v/>
      </c>
      <c r="V499" t="str">
        <f t="shared" si="427"/>
        <v/>
      </c>
      <c r="W499" t="str">
        <f t="shared" si="428"/>
        <v/>
      </c>
      <c r="X499" t="str">
        <f t="shared" si="429"/>
        <v/>
      </c>
      <c r="Y499" t="str">
        <f t="shared" si="430"/>
        <v/>
      </c>
      <c r="Z499" t="str">
        <f t="shared" si="431"/>
        <v/>
      </c>
      <c r="AA499" t="str">
        <f t="shared" si="432"/>
        <v>CAD alapjai, 1. csoport (, web)</v>
      </c>
      <c r="AB499" t="str">
        <f t="shared" si="433"/>
        <v/>
      </c>
      <c r="AC499" t="str">
        <f t="shared" si="434"/>
        <v/>
      </c>
      <c r="AD499" t="str">
        <f t="shared" si="435"/>
        <v/>
      </c>
      <c r="AE499" t="str">
        <f t="shared" si="436"/>
        <v/>
      </c>
      <c r="AF499" t="str">
        <f t="shared" si="437"/>
        <v/>
      </c>
      <c r="AG499" t="str">
        <f t="shared" si="438"/>
        <v/>
      </c>
      <c r="AH499" t="str">
        <f t="shared" si="439"/>
        <v/>
      </c>
      <c r="AI499" t="str">
        <f t="shared" si="440"/>
        <v/>
      </c>
      <c r="AJ499" t="str">
        <f t="shared" si="441"/>
        <v/>
      </c>
      <c r="AK499" t="str">
        <f t="shared" si="442"/>
        <v>10034</v>
      </c>
      <c r="AL499" t="str">
        <f t="shared" si="443"/>
        <v/>
      </c>
      <c r="AM499" t="str">
        <f t="shared" si="444"/>
        <v/>
      </c>
      <c r="AN499" t="str">
        <f t="shared" si="445"/>
        <v/>
      </c>
      <c r="AO499" t="str">
        <f t="shared" si="446"/>
        <v/>
      </c>
      <c r="AP499" t="str">
        <f t="shared" si="447"/>
        <v/>
      </c>
      <c r="AQ499" t="str">
        <f t="shared" si="448"/>
        <v/>
      </c>
      <c r="AR499" t="str">
        <f t="shared" si="449"/>
        <v/>
      </c>
      <c r="AS499" t="str">
        <f t="shared" si="450"/>
        <v/>
      </c>
      <c r="AT499" t="str">
        <f t="shared" si="451"/>
        <v/>
      </c>
      <c r="AU499" t="str">
        <f t="shared" si="452"/>
        <v/>
      </c>
      <c r="AV499" t="str">
        <f t="shared" si="453"/>
        <v/>
      </c>
      <c r="AW499" t="str">
        <f t="shared" si="454"/>
        <v/>
      </c>
      <c r="AX499" t="str">
        <f t="shared" si="455"/>
        <v/>
      </c>
      <c r="AY499" t="str">
        <f t="shared" si="456"/>
        <v/>
      </c>
      <c r="AZ499" t="str">
        <f t="shared" si="457"/>
        <v/>
      </c>
      <c r="BA499" t="str">
        <f t="shared" si="458"/>
        <v/>
      </c>
      <c r="BB499" t="str">
        <f t="shared" si="459"/>
        <v/>
      </c>
      <c r="BC499" t="str">
        <f t="shared" si="460"/>
        <v/>
      </c>
      <c r="BD499" t="str">
        <f t="shared" si="461"/>
        <v/>
      </c>
      <c r="BE499" t="str">
        <f t="shared" si="462"/>
        <v>CAD alapjai, 1. csoport (604, web)</v>
      </c>
      <c r="BF499" s="2">
        <v>1003</v>
      </c>
      <c r="BG499" s="2">
        <v>4</v>
      </c>
      <c r="BH499" s="18">
        <f>VLOOKUP(BF499,segéd!$F$9:$G$41,2,FALSE)</f>
        <v>46298</v>
      </c>
      <c r="BI499" s="2" t="str">
        <f>VLOOKUP(BG499,segéd!$F$1:$G$7,2,FALSE)</f>
        <v>13.30-15.00</v>
      </c>
      <c r="BJ499" t="s">
        <v>313</v>
      </c>
      <c r="BK499" s="20" t="s">
        <v>320</v>
      </c>
      <c r="BL499" t="s">
        <v>191</v>
      </c>
      <c r="BM499" s="2"/>
      <c r="BN499" s="2">
        <v>604</v>
      </c>
      <c r="BO499" s="2" t="s">
        <v>117</v>
      </c>
      <c r="BP499" s="33" t="s">
        <v>673</v>
      </c>
      <c r="BQ499" s="2">
        <f t="shared" si="463"/>
        <v>33</v>
      </c>
      <c r="BR499" s="2" t="str">
        <f>IF(BM499="","",IFERROR(VLOOKUP(BJ499,segéd!T:U,2,FALSE),"x"))</f>
        <v/>
      </c>
      <c r="BS499" s="2">
        <f>IF(BN499="","",IFERROR(VLOOKUP(BJ499,segéd!O:P,2,FALSE),"x"))</f>
        <v>33</v>
      </c>
      <c r="BU499" s="2"/>
      <c r="BV499" s="2"/>
      <c r="BX499" s="2"/>
      <c r="CW499" s="2">
        <v>37</v>
      </c>
    </row>
    <row r="500" spans="1:117" x14ac:dyDescent="0.3">
      <c r="A500" t="str">
        <f t="shared" si="406"/>
        <v>10034</v>
      </c>
      <c r="B500" t="str">
        <f t="shared" si="407"/>
        <v xml:space="preserve">CAD alapjai, 1. csoport (dupla terem) - Szentgyörgyiné Gyöngyösi Éva (web) </v>
      </c>
      <c r="C500" t="str">
        <f t="shared" si="408"/>
        <v>60310034</v>
      </c>
      <c r="D500" t="str">
        <f t="shared" si="409"/>
        <v xml:space="preserve">CAD alapjai, 1. csoport (dupla terem) - Szentgyörgyiné Gyöngyösi Éva (web) </v>
      </c>
      <c r="E500" t="str">
        <f t="shared" si="410"/>
        <v>Szentgyörgyiné Gyöngyösi Éva10034</v>
      </c>
      <c r="F500" t="str">
        <f t="shared" si="411"/>
        <v>CAD alapjai, 1. csoport (dupla terem) (Tb. 603, web)</v>
      </c>
      <c r="G500" t="str">
        <f t="shared" si="412"/>
        <v/>
      </c>
      <c r="H500" t="str">
        <f t="shared" si="413"/>
        <v/>
      </c>
      <c r="I500" t="str">
        <f t="shared" si="414"/>
        <v/>
      </c>
      <c r="J500" t="str">
        <f t="shared" si="415"/>
        <v/>
      </c>
      <c r="K500" t="str">
        <f t="shared" si="416"/>
        <v/>
      </c>
      <c r="L500" t="str">
        <f t="shared" si="417"/>
        <v/>
      </c>
      <c r="M500" t="str">
        <f t="shared" si="418"/>
        <v/>
      </c>
      <c r="N500" t="str">
        <f t="shared" si="419"/>
        <v/>
      </c>
      <c r="O500" t="str">
        <f t="shared" si="420"/>
        <v/>
      </c>
      <c r="P500" t="str">
        <f t="shared" si="421"/>
        <v/>
      </c>
      <c r="Q500" t="str">
        <f t="shared" si="422"/>
        <v/>
      </c>
      <c r="R500" t="str">
        <f t="shared" si="423"/>
        <v/>
      </c>
      <c r="S500" t="str">
        <f t="shared" si="424"/>
        <v/>
      </c>
      <c r="T500" t="str">
        <f t="shared" si="425"/>
        <v/>
      </c>
      <c r="U500" t="str">
        <f t="shared" si="426"/>
        <v/>
      </c>
      <c r="V500" t="str">
        <f t="shared" si="427"/>
        <v/>
      </c>
      <c r="W500" t="str">
        <f t="shared" si="428"/>
        <v/>
      </c>
      <c r="X500" t="str">
        <f t="shared" si="429"/>
        <v/>
      </c>
      <c r="Y500" t="str">
        <f t="shared" si="430"/>
        <v/>
      </c>
      <c r="Z500" t="str">
        <f t="shared" si="431"/>
        <v/>
      </c>
      <c r="AA500" t="str">
        <f t="shared" si="432"/>
        <v>CAD alapjai, 1. csoport (dupla terem) (, web)</v>
      </c>
      <c r="AB500" t="str">
        <f t="shared" si="433"/>
        <v/>
      </c>
      <c r="AC500" t="str">
        <f t="shared" si="434"/>
        <v/>
      </c>
      <c r="AD500" t="str">
        <f t="shared" si="435"/>
        <v/>
      </c>
      <c r="AE500" t="str">
        <f t="shared" si="436"/>
        <v/>
      </c>
      <c r="AF500" t="str">
        <f t="shared" si="437"/>
        <v/>
      </c>
      <c r="AG500" t="str">
        <f t="shared" si="438"/>
        <v/>
      </c>
      <c r="AH500" t="str">
        <f t="shared" si="439"/>
        <v/>
      </c>
      <c r="AI500" t="str">
        <f t="shared" si="440"/>
        <v/>
      </c>
      <c r="AJ500" t="str">
        <f t="shared" si="441"/>
        <v/>
      </c>
      <c r="AK500" t="str">
        <f t="shared" si="442"/>
        <v/>
      </c>
      <c r="AL500" t="str">
        <f t="shared" si="443"/>
        <v/>
      </c>
      <c r="AM500" t="str">
        <f t="shared" si="444"/>
        <v/>
      </c>
      <c r="AN500" t="str">
        <f t="shared" si="445"/>
        <v/>
      </c>
      <c r="AO500" t="str">
        <f t="shared" si="446"/>
        <v/>
      </c>
      <c r="AP500" t="str">
        <f t="shared" si="447"/>
        <v/>
      </c>
      <c r="AQ500" t="str">
        <f t="shared" si="448"/>
        <v/>
      </c>
      <c r="AR500" t="str">
        <f t="shared" si="449"/>
        <v/>
      </c>
      <c r="AS500" t="str">
        <f t="shared" si="450"/>
        <v/>
      </c>
      <c r="AT500" t="str">
        <f t="shared" si="451"/>
        <v/>
      </c>
      <c r="AU500" t="str">
        <f t="shared" si="452"/>
        <v/>
      </c>
      <c r="AV500" t="str">
        <f t="shared" si="453"/>
        <v/>
      </c>
      <c r="AW500" t="str">
        <f t="shared" si="454"/>
        <v/>
      </c>
      <c r="AX500" t="str">
        <f t="shared" si="455"/>
        <v/>
      </c>
      <c r="AY500" t="str">
        <f t="shared" si="456"/>
        <v/>
      </c>
      <c r="AZ500" t="str">
        <f t="shared" si="457"/>
        <v/>
      </c>
      <c r="BA500" t="str">
        <f t="shared" si="458"/>
        <v/>
      </c>
      <c r="BB500" t="str">
        <f t="shared" si="459"/>
        <v/>
      </c>
      <c r="BC500" t="str">
        <f t="shared" si="460"/>
        <v/>
      </c>
      <c r="BD500" t="str">
        <f t="shared" si="461"/>
        <v/>
      </c>
      <c r="BE500" t="str">
        <f t="shared" si="462"/>
        <v>CAD alapjai, 1. csoport (dupla terem) (603, web)</v>
      </c>
      <c r="BF500" s="2">
        <v>1003</v>
      </c>
      <c r="BG500" s="2">
        <v>4</v>
      </c>
      <c r="BH500" s="18">
        <f>VLOOKUP(BF500,segéd!$F$9:$G$41,2,FALSE)</f>
        <v>46298</v>
      </c>
      <c r="BI500" s="2" t="str">
        <f>VLOOKUP(BG500,segéd!$F$1:$G$7,2,FALSE)</f>
        <v>13.30-15.00</v>
      </c>
      <c r="BJ500" t="s">
        <v>314</v>
      </c>
      <c r="BK500" s="20" t="s">
        <v>320</v>
      </c>
      <c r="BL500" t="s">
        <v>191</v>
      </c>
      <c r="BM500" s="2"/>
      <c r="BN500" s="2">
        <v>603</v>
      </c>
      <c r="BO500" s="2" t="s">
        <v>117</v>
      </c>
      <c r="BP500" s="33" t="s">
        <v>673</v>
      </c>
      <c r="BQ500" s="2">
        <f t="shared" si="463"/>
        <v>0</v>
      </c>
      <c r="BR500" s="2" t="str">
        <f>IF(BM500="","",IFERROR(VLOOKUP(BJ500,segéd!T:U,2,FALSE),"x"))</f>
        <v/>
      </c>
      <c r="BS500" s="2"/>
      <c r="BU500" s="2"/>
      <c r="BV500" s="2"/>
      <c r="BX500" s="2"/>
    </row>
    <row r="501" spans="1:117" x14ac:dyDescent="0.3">
      <c r="A501" t="str">
        <f t="shared" si="406"/>
        <v>10034</v>
      </c>
      <c r="B501" t="str">
        <f t="shared" si="407"/>
        <v xml:space="preserve">Épületenergetika - Nagy Judit (web) </v>
      </c>
      <c r="C501" t="str">
        <f t="shared" si="408"/>
        <v>40110034</v>
      </c>
      <c r="D501" t="str">
        <f t="shared" si="409"/>
        <v>Épületenergetika - Nagy Judit (web) 10</v>
      </c>
      <c r="E501" t="str">
        <f t="shared" si="410"/>
        <v>Nagy Judit10034</v>
      </c>
      <c r="F501" t="str">
        <f t="shared" si="411"/>
        <v>Épületenergetika (Tb. 401, web)</v>
      </c>
      <c r="G501" t="str">
        <f t="shared" si="412"/>
        <v/>
      </c>
      <c r="H501" t="str">
        <f t="shared" si="413"/>
        <v/>
      </c>
      <c r="I501" t="str">
        <f t="shared" si="414"/>
        <v/>
      </c>
      <c r="J501" t="str">
        <f t="shared" si="415"/>
        <v/>
      </c>
      <c r="K501" t="str">
        <f t="shared" si="416"/>
        <v/>
      </c>
      <c r="L501" t="str">
        <f t="shared" si="417"/>
        <v/>
      </c>
      <c r="M501" t="str">
        <f t="shared" si="418"/>
        <v/>
      </c>
      <c r="N501" t="str">
        <f t="shared" si="419"/>
        <v/>
      </c>
      <c r="O501" t="str">
        <f t="shared" si="420"/>
        <v/>
      </c>
      <c r="P501" t="str">
        <f t="shared" si="421"/>
        <v/>
      </c>
      <c r="Q501" t="str">
        <f t="shared" si="422"/>
        <v/>
      </c>
      <c r="R501" t="str">
        <f t="shared" si="423"/>
        <v/>
      </c>
      <c r="S501" t="str">
        <f t="shared" si="424"/>
        <v/>
      </c>
      <c r="T501" t="str">
        <f t="shared" si="425"/>
        <v/>
      </c>
      <c r="U501" t="str">
        <f t="shared" si="426"/>
        <v/>
      </c>
      <c r="V501" t="str">
        <f t="shared" si="427"/>
        <v/>
      </c>
      <c r="W501" t="str">
        <f t="shared" si="428"/>
        <v/>
      </c>
      <c r="X501" t="str">
        <f t="shared" si="429"/>
        <v/>
      </c>
      <c r="Y501" t="str">
        <f t="shared" si="430"/>
        <v/>
      </c>
      <c r="Z501" t="str">
        <f t="shared" si="431"/>
        <v/>
      </c>
      <c r="AA501" t="str">
        <f t="shared" si="432"/>
        <v>Épületenergetika (, web)</v>
      </c>
      <c r="AB501" t="str">
        <f t="shared" si="433"/>
        <v/>
      </c>
      <c r="AC501" t="str">
        <f t="shared" si="434"/>
        <v/>
      </c>
      <c r="AD501" t="str">
        <f t="shared" si="435"/>
        <v/>
      </c>
      <c r="AE501" t="str">
        <f t="shared" si="436"/>
        <v/>
      </c>
      <c r="AF501" t="str">
        <f t="shared" si="437"/>
        <v/>
      </c>
      <c r="AG501" t="str">
        <f t="shared" si="438"/>
        <v/>
      </c>
      <c r="AH501" t="str">
        <f t="shared" si="439"/>
        <v/>
      </c>
      <c r="AI501" t="str">
        <f t="shared" si="440"/>
        <v/>
      </c>
      <c r="AJ501" t="str">
        <f t="shared" si="441"/>
        <v/>
      </c>
      <c r="AK501" t="str">
        <f t="shared" si="442"/>
        <v/>
      </c>
      <c r="AL501" t="str">
        <f t="shared" si="443"/>
        <v/>
      </c>
      <c r="AM501" t="str">
        <f t="shared" si="444"/>
        <v/>
      </c>
      <c r="AN501" t="str">
        <f t="shared" si="445"/>
        <v/>
      </c>
      <c r="AO501" t="str">
        <f t="shared" si="446"/>
        <v/>
      </c>
      <c r="AP501" t="str">
        <f t="shared" si="447"/>
        <v/>
      </c>
      <c r="AQ501" t="str">
        <f t="shared" si="448"/>
        <v/>
      </c>
      <c r="AR501" t="str">
        <f t="shared" si="449"/>
        <v/>
      </c>
      <c r="AS501" t="str">
        <f t="shared" si="450"/>
        <v/>
      </c>
      <c r="AT501" t="str">
        <f t="shared" si="451"/>
        <v/>
      </c>
      <c r="AU501" t="str">
        <f t="shared" si="452"/>
        <v>10034</v>
      </c>
      <c r="AV501" t="str">
        <f t="shared" si="453"/>
        <v/>
      </c>
      <c r="AW501" t="str">
        <f t="shared" si="454"/>
        <v/>
      </c>
      <c r="AX501" t="str">
        <f t="shared" si="455"/>
        <v/>
      </c>
      <c r="AY501" t="str">
        <f t="shared" si="456"/>
        <v/>
      </c>
      <c r="AZ501" t="str">
        <f t="shared" si="457"/>
        <v/>
      </c>
      <c r="BA501" t="str">
        <f t="shared" si="458"/>
        <v/>
      </c>
      <c r="BB501" t="str">
        <f t="shared" si="459"/>
        <v/>
      </c>
      <c r="BC501" t="str">
        <f t="shared" si="460"/>
        <v/>
      </c>
      <c r="BD501" t="str">
        <f t="shared" si="461"/>
        <v/>
      </c>
      <c r="BE501" t="str">
        <f t="shared" si="462"/>
        <v>Épületenergetika (401, web)</v>
      </c>
      <c r="BF501" s="2">
        <v>1003</v>
      </c>
      <c r="BG501" s="2">
        <v>4</v>
      </c>
      <c r="BH501" s="18">
        <f>VLOOKUP(BF501,segéd!$F$9:$G$41,2,FALSE)</f>
        <v>46298</v>
      </c>
      <c r="BI501" s="2" t="str">
        <f>VLOOKUP(BG501,segéd!$F$1:$G$7,2,FALSE)</f>
        <v>13.30-15.00</v>
      </c>
      <c r="BJ501" t="s">
        <v>410</v>
      </c>
      <c r="BK501" s="20" t="s">
        <v>418</v>
      </c>
      <c r="BL501" t="s">
        <v>191</v>
      </c>
      <c r="BM501" s="2"/>
      <c r="BN501" s="2">
        <v>401</v>
      </c>
      <c r="BO501" s="2" t="s">
        <v>117</v>
      </c>
      <c r="BP501" s="33" t="s">
        <v>657</v>
      </c>
      <c r="BQ501" s="2">
        <f t="shared" si="463"/>
        <v>10</v>
      </c>
      <c r="BR501" s="2" t="str">
        <f>IF(BM501="","",IFERROR(VLOOKUP(BJ501,segéd!T:U,2,FALSE),"x"))</f>
        <v/>
      </c>
      <c r="BS501" s="2">
        <f>IF(BN501="","",IFERROR(VLOOKUP(BJ501,segéd!O:P,2,FALSE),"x"))</f>
        <v>10</v>
      </c>
      <c r="BU501" s="2"/>
      <c r="BV501" s="2"/>
      <c r="DG501" s="2">
        <v>8</v>
      </c>
    </row>
    <row r="502" spans="1:117" x14ac:dyDescent="0.3">
      <c r="A502" t="str">
        <f t="shared" si="406"/>
        <v>10034</v>
      </c>
      <c r="B502" t="str">
        <f t="shared" si="407"/>
        <v xml:space="preserve">Fémtan - Peredy Zoltán (web) </v>
      </c>
      <c r="C502" t="str">
        <f t="shared" si="408"/>
        <v>21610034</v>
      </c>
      <c r="D502" t="str">
        <f t="shared" si="409"/>
        <v>Fémtan - Peredy Zoltán (web) 14</v>
      </c>
      <c r="E502" t="str">
        <f t="shared" si="410"/>
        <v>Peredy Zoltán10034</v>
      </c>
      <c r="F502" t="str">
        <f t="shared" si="411"/>
        <v>Fémtan (Tb. 216, web)</v>
      </c>
      <c r="G502" t="str">
        <f t="shared" si="412"/>
        <v/>
      </c>
      <c r="H502" t="str">
        <f t="shared" si="413"/>
        <v/>
      </c>
      <c r="I502" t="str">
        <f t="shared" si="414"/>
        <v/>
      </c>
      <c r="J502" t="str">
        <f t="shared" si="415"/>
        <v/>
      </c>
      <c r="K502" t="str">
        <f t="shared" si="416"/>
        <v/>
      </c>
      <c r="L502" t="str">
        <f t="shared" si="417"/>
        <v/>
      </c>
      <c r="M502" t="str">
        <f t="shared" si="418"/>
        <v/>
      </c>
      <c r="N502" t="str">
        <f t="shared" si="419"/>
        <v/>
      </c>
      <c r="O502" t="str">
        <f t="shared" si="420"/>
        <v/>
      </c>
      <c r="P502" t="str">
        <f t="shared" si="421"/>
        <v/>
      </c>
      <c r="Q502" t="str">
        <f t="shared" si="422"/>
        <v/>
      </c>
      <c r="R502" t="str">
        <f t="shared" si="423"/>
        <v/>
      </c>
      <c r="S502" t="str">
        <f t="shared" si="424"/>
        <v/>
      </c>
      <c r="T502" t="str">
        <f t="shared" si="425"/>
        <v/>
      </c>
      <c r="U502" t="str">
        <f t="shared" si="426"/>
        <v/>
      </c>
      <c r="V502" t="str">
        <f t="shared" si="427"/>
        <v/>
      </c>
      <c r="W502" t="str">
        <f t="shared" si="428"/>
        <v/>
      </c>
      <c r="X502" t="str">
        <f t="shared" si="429"/>
        <v/>
      </c>
      <c r="Y502" t="str">
        <f t="shared" si="430"/>
        <v/>
      </c>
      <c r="Z502" t="str">
        <f t="shared" si="431"/>
        <v/>
      </c>
      <c r="AA502" t="str">
        <f t="shared" si="432"/>
        <v>Fémtan (, web)</v>
      </c>
      <c r="AB502" t="str">
        <f t="shared" si="433"/>
        <v/>
      </c>
      <c r="AC502" t="str">
        <f t="shared" si="434"/>
        <v/>
      </c>
      <c r="AD502" t="str">
        <f t="shared" si="435"/>
        <v/>
      </c>
      <c r="AE502" t="str">
        <f t="shared" si="436"/>
        <v/>
      </c>
      <c r="AF502" t="str">
        <f t="shared" si="437"/>
        <v/>
      </c>
      <c r="AG502" t="str">
        <f t="shared" si="438"/>
        <v/>
      </c>
      <c r="AH502" t="str">
        <f t="shared" si="439"/>
        <v/>
      </c>
      <c r="AI502" t="str">
        <f t="shared" si="440"/>
        <v/>
      </c>
      <c r="AJ502" t="str">
        <f t="shared" si="441"/>
        <v/>
      </c>
      <c r="AK502" t="str">
        <f t="shared" si="442"/>
        <v/>
      </c>
      <c r="AL502" t="str">
        <f t="shared" si="443"/>
        <v/>
      </c>
      <c r="AM502" t="str">
        <f t="shared" si="444"/>
        <v/>
      </c>
      <c r="AN502" t="str">
        <f t="shared" si="445"/>
        <v/>
      </c>
      <c r="AO502" t="str">
        <f t="shared" si="446"/>
        <v/>
      </c>
      <c r="AP502" t="str">
        <f t="shared" si="447"/>
        <v/>
      </c>
      <c r="AQ502" t="str">
        <f t="shared" si="448"/>
        <v/>
      </c>
      <c r="AR502" t="str">
        <f t="shared" si="449"/>
        <v/>
      </c>
      <c r="AS502" t="str">
        <f t="shared" si="450"/>
        <v/>
      </c>
      <c r="AT502" t="str">
        <f t="shared" si="451"/>
        <v/>
      </c>
      <c r="AU502" t="str">
        <f t="shared" si="452"/>
        <v/>
      </c>
      <c r="AV502" t="str">
        <f t="shared" si="453"/>
        <v/>
      </c>
      <c r="AW502" t="str">
        <f t="shared" si="454"/>
        <v>10034</v>
      </c>
      <c r="AX502" t="str">
        <f t="shared" si="455"/>
        <v/>
      </c>
      <c r="AY502" t="str">
        <f t="shared" si="456"/>
        <v/>
      </c>
      <c r="AZ502" t="str">
        <f t="shared" si="457"/>
        <v/>
      </c>
      <c r="BA502" t="str">
        <f t="shared" si="458"/>
        <v/>
      </c>
      <c r="BB502" t="str">
        <f t="shared" si="459"/>
        <v/>
      </c>
      <c r="BC502" t="str">
        <f t="shared" si="460"/>
        <v/>
      </c>
      <c r="BD502" t="str">
        <f t="shared" si="461"/>
        <v/>
      </c>
      <c r="BE502" t="str">
        <f t="shared" si="462"/>
        <v>Fémtan (216, web)</v>
      </c>
      <c r="BF502" s="2">
        <v>1003</v>
      </c>
      <c r="BG502" s="2">
        <v>4</v>
      </c>
      <c r="BH502" s="18">
        <f>VLOOKUP(BF502,segéd!$F$9:$G$41,2,FALSE)</f>
        <v>46298</v>
      </c>
      <c r="BI502" s="2" t="str">
        <f>VLOOKUP(BG502,segéd!$F$1:$G$7,2,FALSE)</f>
        <v>13.30-15.00</v>
      </c>
      <c r="BJ502" t="s">
        <v>403</v>
      </c>
      <c r="BK502" s="20" t="s">
        <v>141</v>
      </c>
      <c r="BL502" t="s">
        <v>191</v>
      </c>
      <c r="BM502" s="2"/>
      <c r="BN502" s="2">
        <v>216</v>
      </c>
      <c r="BO502" s="2" t="s">
        <v>117</v>
      </c>
      <c r="BP502" s="33" t="s">
        <v>707</v>
      </c>
      <c r="BQ502" s="2">
        <f t="shared" si="463"/>
        <v>14</v>
      </c>
      <c r="BR502" s="2" t="str">
        <f>IF(BM502="","",IFERROR(VLOOKUP(BJ502,segéd!T:U,2,FALSE),"x"))</f>
        <v/>
      </c>
      <c r="BS502" s="2">
        <f>IF(BN502="","",IFERROR(VLOOKUP(BJ502,segéd!O:P,2,FALSE),"x"))</f>
        <v>14</v>
      </c>
      <c r="BU502" s="2"/>
      <c r="BV502" s="2"/>
      <c r="DI502" s="2">
        <v>14</v>
      </c>
    </row>
    <row r="503" spans="1:117" x14ac:dyDescent="0.3">
      <c r="A503" t="str">
        <f t="shared" si="406"/>
        <v>10034</v>
      </c>
      <c r="B503" t="str">
        <f t="shared" si="407"/>
        <v xml:space="preserve">Gazdasági matematika I. - Kovács Gergely (web) </v>
      </c>
      <c r="C503" t="str">
        <f t="shared" si="408"/>
        <v>21510034</v>
      </c>
      <c r="D503" t="str">
        <f t="shared" si="409"/>
        <v>Gazdasági matematika I. - Kovács Gergely (web) 69</v>
      </c>
      <c r="E503" t="str">
        <f t="shared" si="410"/>
        <v>Kovács Gergely10034</v>
      </c>
      <c r="F503" t="str">
        <f t="shared" si="411"/>
        <v>Gazdasági matematika I. (Tb. 215, web)</v>
      </c>
      <c r="G503" t="str">
        <f t="shared" si="412"/>
        <v/>
      </c>
      <c r="H503" t="str">
        <f t="shared" si="413"/>
        <v/>
      </c>
      <c r="I503" t="str">
        <f t="shared" si="414"/>
        <v/>
      </c>
      <c r="J503" t="str">
        <f t="shared" si="415"/>
        <v/>
      </c>
      <c r="K503" t="str">
        <f t="shared" si="416"/>
        <v/>
      </c>
      <c r="L503" t="str">
        <f t="shared" si="417"/>
        <v/>
      </c>
      <c r="M503" t="str">
        <f t="shared" si="418"/>
        <v/>
      </c>
      <c r="N503" t="str">
        <f t="shared" si="419"/>
        <v/>
      </c>
      <c r="O503" t="str">
        <f t="shared" si="420"/>
        <v/>
      </c>
      <c r="P503" t="str">
        <f t="shared" si="421"/>
        <v/>
      </c>
      <c r="Q503" t="str">
        <f t="shared" si="422"/>
        <v/>
      </c>
      <c r="R503" t="str">
        <f t="shared" si="423"/>
        <v/>
      </c>
      <c r="S503" t="str">
        <f t="shared" si="424"/>
        <v/>
      </c>
      <c r="T503" t="str">
        <f t="shared" si="425"/>
        <v/>
      </c>
      <c r="U503" t="str">
        <f t="shared" si="426"/>
        <v/>
      </c>
      <c r="V503" t="str">
        <f t="shared" si="427"/>
        <v/>
      </c>
      <c r="W503" t="str">
        <f t="shared" si="428"/>
        <v/>
      </c>
      <c r="X503" t="str">
        <f t="shared" si="429"/>
        <v/>
      </c>
      <c r="Y503" t="str">
        <f t="shared" si="430"/>
        <v/>
      </c>
      <c r="Z503" t="str">
        <f t="shared" si="431"/>
        <v/>
      </c>
      <c r="AA503" t="str">
        <f t="shared" si="432"/>
        <v>Gazdasági matematika I. (, web)</v>
      </c>
      <c r="AB503" t="str">
        <f t="shared" si="433"/>
        <v>10034</v>
      </c>
      <c r="AC503" t="str">
        <f t="shared" si="434"/>
        <v/>
      </c>
      <c r="AD503" t="str">
        <f t="shared" si="435"/>
        <v/>
      </c>
      <c r="AE503" t="str">
        <f t="shared" si="436"/>
        <v/>
      </c>
      <c r="AF503" t="str">
        <f t="shared" si="437"/>
        <v/>
      </c>
      <c r="AG503" t="str">
        <f t="shared" si="438"/>
        <v/>
      </c>
      <c r="AH503" t="str">
        <f t="shared" si="439"/>
        <v/>
      </c>
      <c r="AI503" t="str">
        <f t="shared" si="440"/>
        <v/>
      </c>
      <c r="AJ503" t="str">
        <f t="shared" si="441"/>
        <v/>
      </c>
      <c r="AK503" t="str">
        <f t="shared" si="442"/>
        <v/>
      </c>
      <c r="AL503" t="str">
        <f t="shared" si="443"/>
        <v/>
      </c>
      <c r="AM503" t="str">
        <f t="shared" si="444"/>
        <v/>
      </c>
      <c r="AN503" t="str">
        <f t="shared" si="445"/>
        <v/>
      </c>
      <c r="AO503" t="str">
        <f t="shared" si="446"/>
        <v/>
      </c>
      <c r="AP503" t="str">
        <f t="shared" si="447"/>
        <v/>
      </c>
      <c r="AQ503" t="str">
        <f t="shared" si="448"/>
        <v/>
      </c>
      <c r="AR503" t="str">
        <f t="shared" si="449"/>
        <v/>
      </c>
      <c r="AS503" t="str">
        <f t="shared" si="450"/>
        <v/>
      </c>
      <c r="AT503" t="str">
        <f t="shared" si="451"/>
        <v/>
      </c>
      <c r="AU503" t="str">
        <f t="shared" si="452"/>
        <v/>
      </c>
      <c r="AV503" t="str">
        <f t="shared" si="453"/>
        <v/>
      </c>
      <c r="AW503" t="str">
        <f t="shared" si="454"/>
        <v/>
      </c>
      <c r="AX503" t="str">
        <f t="shared" si="455"/>
        <v/>
      </c>
      <c r="AY503" t="str">
        <f t="shared" si="456"/>
        <v/>
      </c>
      <c r="AZ503" t="str">
        <f t="shared" si="457"/>
        <v/>
      </c>
      <c r="BA503" t="str">
        <f t="shared" si="458"/>
        <v/>
      </c>
      <c r="BB503" t="str">
        <f t="shared" si="459"/>
        <v/>
      </c>
      <c r="BC503" t="str">
        <f t="shared" si="460"/>
        <v/>
      </c>
      <c r="BD503" t="str">
        <f t="shared" si="461"/>
        <v/>
      </c>
      <c r="BE503" t="str">
        <f t="shared" si="462"/>
        <v>Gazdasági matematika I. (215, web)</v>
      </c>
      <c r="BF503" s="2">
        <v>1003</v>
      </c>
      <c r="BG503" s="2">
        <v>4</v>
      </c>
      <c r="BH503" s="18">
        <f>VLOOKUP(BF503,segéd!$F$9:$G$41,2,FALSE)</f>
        <v>46298</v>
      </c>
      <c r="BI503" s="2" t="str">
        <f>VLOOKUP(BG503,segéd!$F$1:$G$7,2,FALSE)</f>
        <v>13.30-15.00</v>
      </c>
      <c r="BJ503" t="s">
        <v>8</v>
      </c>
      <c r="BK503" s="20" t="s">
        <v>9</v>
      </c>
      <c r="BL503" t="s">
        <v>191</v>
      </c>
      <c r="BM503" s="2"/>
      <c r="BN503" s="2">
        <v>215</v>
      </c>
      <c r="BO503" s="2" t="s">
        <v>117</v>
      </c>
      <c r="BP503" s="33" t="s">
        <v>601</v>
      </c>
      <c r="BQ503" s="2">
        <f t="shared" si="463"/>
        <v>69</v>
      </c>
      <c r="BR503" s="2" t="str">
        <f>IF(BM503="","",IFERROR(VLOOKUP(BJ503,segéd!T:U,2,FALSE),"x"))</f>
        <v/>
      </c>
      <c r="BS503" s="2">
        <f>IF(BN503="","",IFERROR(VLOOKUP(BJ503,segéd!O:P,2,FALSE),"x"))</f>
        <v>69</v>
      </c>
      <c r="BT503" s="2"/>
      <c r="BU503" s="2"/>
      <c r="BV503" s="2"/>
      <c r="BX503" s="2"/>
      <c r="CN503" s="2">
        <v>53</v>
      </c>
      <c r="CQ503" s="2"/>
      <c r="CR503" s="2"/>
    </row>
    <row r="504" spans="1:117" x14ac:dyDescent="0.3">
      <c r="A504" t="str">
        <f t="shared" si="406"/>
        <v>10034</v>
      </c>
      <c r="B504" t="str">
        <f t="shared" si="407"/>
        <v xml:space="preserve">Jelfeldolgozás és sz. ir. - Varga István (web) </v>
      </c>
      <c r="C504" t="str">
        <f t="shared" si="408"/>
        <v>21710034</v>
      </c>
      <c r="D504" t="str">
        <f t="shared" si="409"/>
        <v>Jelfeldolgozás és sz. ir. - Varga István (web) 27</v>
      </c>
      <c r="E504" t="str">
        <f t="shared" si="410"/>
        <v>Varga István10034</v>
      </c>
      <c r="F504" t="str">
        <f t="shared" si="411"/>
        <v>Jelfeldolgozás és sz. ir. (Tb. 217, web)</v>
      </c>
      <c r="G504" t="str">
        <f t="shared" si="412"/>
        <v/>
      </c>
      <c r="H504" t="str">
        <f t="shared" si="413"/>
        <v/>
      </c>
      <c r="I504" t="str">
        <f t="shared" si="414"/>
        <v/>
      </c>
      <c r="J504" t="str">
        <f t="shared" si="415"/>
        <v/>
      </c>
      <c r="K504" t="str">
        <f t="shared" si="416"/>
        <v/>
      </c>
      <c r="L504" t="str">
        <f t="shared" si="417"/>
        <v/>
      </c>
      <c r="M504" t="str">
        <f t="shared" si="418"/>
        <v/>
      </c>
      <c r="N504" t="str">
        <f t="shared" si="419"/>
        <v/>
      </c>
      <c r="O504" t="str">
        <f t="shared" si="420"/>
        <v/>
      </c>
      <c r="P504" t="str">
        <f t="shared" si="421"/>
        <v/>
      </c>
      <c r="Q504" t="str">
        <f t="shared" si="422"/>
        <v/>
      </c>
      <c r="R504" t="str">
        <f t="shared" si="423"/>
        <v/>
      </c>
      <c r="S504" t="str">
        <f t="shared" si="424"/>
        <v/>
      </c>
      <c r="T504" t="str">
        <f t="shared" si="425"/>
        <v/>
      </c>
      <c r="U504" t="str">
        <f t="shared" si="426"/>
        <v/>
      </c>
      <c r="V504" t="str">
        <f t="shared" si="427"/>
        <v/>
      </c>
      <c r="W504" t="str">
        <f t="shared" si="428"/>
        <v/>
      </c>
      <c r="X504" t="str">
        <f t="shared" si="429"/>
        <v/>
      </c>
      <c r="Y504" t="str">
        <f t="shared" si="430"/>
        <v/>
      </c>
      <c r="Z504" t="str">
        <f t="shared" si="431"/>
        <v/>
      </c>
      <c r="AA504" t="str">
        <f t="shared" si="432"/>
        <v>Jelfeldolgozás és sz. ir. (, web)</v>
      </c>
      <c r="AB504" t="str">
        <f t="shared" si="433"/>
        <v/>
      </c>
      <c r="AC504" t="str">
        <f t="shared" si="434"/>
        <v/>
      </c>
      <c r="AD504" t="str">
        <f t="shared" si="435"/>
        <v/>
      </c>
      <c r="AE504" t="str">
        <f t="shared" si="436"/>
        <v/>
      </c>
      <c r="AF504" t="str">
        <f t="shared" si="437"/>
        <v/>
      </c>
      <c r="AG504" t="str">
        <f t="shared" si="438"/>
        <v/>
      </c>
      <c r="AH504" t="str">
        <f t="shared" si="439"/>
        <v/>
      </c>
      <c r="AI504" t="str">
        <f t="shared" si="440"/>
        <v/>
      </c>
      <c r="AJ504" t="str">
        <f t="shared" si="441"/>
        <v/>
      </c>
      <c r="AK504" t="str">
        <f t="shared" si="442"/>
        <v/>
      </c>
      <c r="AL504" t="str">
        <f t="shared" si="443"/>
        <v/>
      </c>
      <c r="AM504" t="str">
        <f t="shared" si="444"/>
        <v/>
      </c>
      <c r="AN504" t="str">
        <f t="shared" si="445"/>
        <v/>
      </c>
      <c r="AO504" t="str">
        <f t="shared" si="446"/>
        <v/>
      </c>
      <c r="AP504" t="str">
        <f t="shared" si="447"/>
        <v/>
      </c>
      <c r="AQ504" t="str">
        <f t="shared" si="448"/>
        <v/>
      </c>
      <c r="AR504" t="str">
        <f t="shared" si="449"/>
        <v/>
      </c>
      <c r="AS504" t="str">
        <f t="shared" si="450"/>
        <v/>
      </c>
      <c r="AT504" t="str">
        <f t="shared" si="451"/>
        <v>10034</v>
      </c>
      <c r="AU504" t="str">
        <f t="shared" si="452"/>
        <v/>
      </c>
      <c r="AV504" t="str">
        <f t="shared" si="453"/>
        <v/>
      </c>
      <c r="AW504" t="str">
        <f t="shared" si="454"/>
        <v/>
      </c>
      <c r="AX504" t="str">
        <f t="shared" si="455"/>
        <v/>
      </c>
      <c r="AY504" t="str">
        <f t="shared" si="456"/>
        <v/>
      </c>
      <c r="AZ504" t="str">
        <f t="shared" si="457"/>
        <v/>
      </c>
      <c r="BA504" t="str">
        <f t="shared" si="458"/>
        <v/>
      </c>
      <c r="BB504" t="str">
        <f t="shared" si="459"/>
        <v/>
      </c>
      <c r="BC504" t="str">
        <f t="shared" si="460"/>
        <v/>
      </c>
      <c r="BD504" t="str">
        <f t="shared" si="461"/>
        <v/>
      </c>
      <c r="BE504" t="str">
        <f t="shared" si="462"/>
        <v>Jelfeldolgozás és sz. ir. (217, web)</v>
      </c>
      <c r="BF504" s="2">
        <v>1003</v>
      </c>
      <c r="BG504" s="2">
        <v>4</v>
      </c>
      <c r="BH504" s="18">
        <f>VLOOKUP(BF504,segéd!$F$9:$G$41,2,FALSE)</f>
        <v>46298</v>
      </c>
      <c r="BI504" s="2" t="str">
        <f>VLOOKUP(BG504,segéd!$F$1:$G$7,2,FALSE)</f>
        <v>13.30-15.00</v>
      </c>
      <c r="BJ504" t="s">
        <v>110</v>
      </c>
      <c r="BK504" s="20" t="s">
        <v>278</v>
      </c>
      <c r="BL504" t="s">
        <v>191</v>
      </c>
      <c r="BM504" s="2"/>
      <c r="BN504" s="2">
        <v>217</v>
      </c>
      <c r="BO504" s="2" t="s">
        <v>117</v>
      </c>
      <c r="BP504" s="33" t="s">
        <v>686</v>
      </c>
      <c r="BQ504" s="2">
        <f t="shared" si="463"/>
        <v>27</v>
      </c>
      <c r="BR504" s="2" t="str">
        <f>IF(BM504="","",IFERROR(VLOOKUP(BJ504,segéd!T:U,2,FALSE),"x"))</f>
        <v/>
      </c>
      <c r="BS504" s="2">
        <f>IF(BN504="","",IFERROR(VLOOKUP(BJ504,segéd!O:P,2,FALSE),"x"))</f>
        <v>27</v>
      </c>
      <c r="BU504" s="2"/>
      <c r="BV504" s="2"/>
      <c r="DF504" s="2">
        <v>27</v>
      </c>
    </row>
    <row r="505" spans="1:117" x14ac:dyDescent="0.3">
      <c r="A505" t="str">
        <f t="shared" si="406"/>
        <v>10034</v>
      </c>
      <c r="B505" t="str">
        <f t="shared" si="407"/>
        <v xml:space="preserve">Logisztika - Nemes Ágnes (web) </v>
      </c>
      <c r="C505" t="str">
        <f t="shared" si="408"/>
        <v>60110034</v>
      </c>
      <c r="D505" t="str">
        <f t="shared" si="409"/>
        <v>Logisztika - Nemes Ágnes (web) 63</v>
      </c>
      <c r="E505" t="str">
        <f t="shared" si="410"/>
        <v>Nemes Ágnes10034</v>
      </c>
      <c r="F505" t="str">
        <f t="shared" si="411"/>
        <v>Logisztika (Tb. 601, web)</v>
      </c>
      <c r="G505" t="str">
        <f t="shared" si="412"/>
        <v/>
      </c>
      <c r="H505" t="str">
        <f t="shared" si="413"/>
        <v/>
      </c>
      <c r="I505" t="str">
        <f t="shared" si="414"/>
        <v/>
      </c>
      <c r="J505" t="str">
        <f t="shared" si="415"/>
        <v/>
      </c>
      <c r="K505" t="str">
        <f t="shared" si="416"/>
        <v/>
      </c>
      <c r="L505" t="str">
        <f t="shared" si="417"/>
        <v/>
      </c>
      <c r="M505" t="str">
        <f t="shared" si="418"/>
        <v/>
      </c>
      <c r="N505" t="str">
        <f t="shared" si="419"/>
        <v/>
      </c>
      <c r="O505" t="str">
        <f t="shared" si="420"/>
        <v/>
      </c>
      <c r="P505" t="str">
        <f t="shared" si="421"/>
        <v/>
      </c>
      <c r="Q505" t="str">
        <f t="shared" si="422"/>
        <v/>
      </c>
      <c r="R505" t="str">
        <f t="shared" si="423"/>
        <v/>
      </c>
      <c r="S505" t="str">
        <f t="shared" si="424"/>
        <v/>
      </c>
      <c r="T505" t="str">
        <f t="shared" si="425"/>
        <v/>
      </c>
      <c r="U505" t="str">
        <f t="shared" si="426"/>
        <v/>
      </c>
      <c r="V505" t="str">
        <f t="shared" si="427"/>
        <v/>
      </c>
      <c r="W505" t="str">
        <f t="shared" si="428"/>
        <v/>
      </c>
      <c r="X505" t="str">
        <f t="shared" si="429"/>
        <v/>
      </c>
      <c r="Y505" t="str">
        <f t="shared" si="430"/>
        <v/>
      </c>
      <c r="Z505" t="str">
        <f t="shared" si="431"/>
        <v/>
      </c>
      <c r="AA505" t="str">
        <f t="shared" si="432"/>
        <v>Logisztika (, web)</v>
      </c>
      <c r="AB505" t="str">
        <f t="shared" si="433"/>
        <v/>
      </c>
      <c r="AC505" t="str">
        <f t="shared" si="434"/>
        <v>10034</v>
      </c>
      <c r="AD505" t="str">
        <f t="shared" si="435"/>
        <v/>
      </c>
      <c r="AE505" t="str">
        <f t="shared" si="436"/>
        <v/>
      </c>
      <c r="AF505" t="str">
        <f t="shared" si="437"/>
        <v/>
      </c>
      <c r="AG505" t="str">
        <f t="shared" si="438"/>
        <v/>
      </c>
      <c r="AH505" t="str">
        <f t="shared" si="439"/>
        <v>10034</v>
      </c>
      <c r="AI505" t="str">
        <f t="shared" si="440"/>
        <v>10034</v>
      </c>
      <c r="AJ505" t="str">
        <f t="shared" si="441"/>
        <v/>
      </c>
      <c r="AK505" t="str">
        <f t="shared" si="442"/>
        <v/>
      </c>
      <c r="AL505" t="str">
        <f t="shared" si="443"/>
        <v/>
      </c>
      <c r="AM505" t="str">
        <f t="shared" si="444"/>
        <v/>
      </c>
      <c r="AN505" t="str">
        <f t="shared" si="445"/>
        <v/>
      </c>
      <c r="AO505" t="str">
        <f t="shared" si="446"/>
        <v/>
      </c>
      <c r="AP505" t="str">
        <f t="shared" si="447"/>
        <v/>
      </c>
      <c r="AQ505" t="str">
        <f t="shared" si="448"/>
        <v/>
      </c>
      <c r="AR505" t="str">
        <f t="shared" si="449"/>
        <v/>
      </c>
      <c r="AS505" t="str">
        <f t="shared" si="450"/>
        <v/>
      </c>
      <c r="AT505" t="str">
        <f t="shared" si="451"/>
        <v/>
      </c>
      <c r="AU505" t="str">
        <f t="shared" si="452"/>
        <v/>
      </c>
      <c r="AV505" t="str">
        <f t="shared" si="453"/>
        <v/>
      </c>
      <c r="AW505" t="str">
        <f t="shared" si="454"/>
        <v/>
      </c>
      <c r="AX505" t="str">
        <f t="shared" si="455"/>
        <v/>
      </c>
      <c r="AY505" t="str">
        <f t="shared" si="456"/>
        <v>10034</v>
      </c>
      <c r="AZ505" t="str">
        <f t="shared" si="457"/>
        <v>10034</v>
      </c>
      <c r="BA505" t="str">
        <f t="shared" si="458"/>
        <v>10034</v>
      </c>
      <c r="BB505" t="str">
        <f t="shared" si="459"/>
        <v/>
      </c>
      <c r="BC505" t="str">
        <f t="shared" si="460"/>
        <v/>
      </c>
      <c r="BD505" t="str">
        <f t="shared" si="461"/>
        <v/>
      </c>
      <c r="BE505" t="str">
        <f t="shared" si="462"/>
        <v>Logisztika (601, web)</v>
      </c>
      <c r="BF505" s="2">
        <v>1003</v>
      </c>
      <c r="BG505" s="2">
        <v>4</v>
      </c>
      <c r="BH505" s="18">
        <f>VLOOKUP(BF505,segéd!$F$9:$G$41,2,FALSE)</f>
        <v>46298</v>
      </c>
      <c r="BI505" s="2" t="str">
        <f>VLOOKUP(BG505,segéd!$F$1:$G$7,2,FALSE)</f>
        <v>13.30-15.00</v>
      </c>
      <c r="BJ505" t="s">
        <v>102</v>
      </c>
      <c r="BK505" s="20" t="s">
        <v>302</v>
      </c>
      <c r="BL505" t="s">
        <v>193</v>
      </c>
      <c r="BM505" s="2"/>
      <c r="BN505" s="2">
        <v>601</v>
      </c>
      <c r="BO505" s="2" t="s">
        <v>117</v>
      </c>
      <c r="BP505" s="33" t="s">
        <v>730</v>
      </c>
      <c r="BQ505" s="2">
        <f t="shared" si="463"/>
        <v>63</v>
      </c>
      <c r="BR505" s="2" t="str">
        <f>IF(BM505="","",IFERROR(VLOOKUP(BJ505,segéd!T:U,2,FALSE),"x"))</f>
        <v/>
      </c>
      <c r="BS505" s="2">
        <f>IF(BN505="","",IFERROR(VLOOKUP(BJ505,segéd!O:P,2,FALSE),"x"))</f>
        <v>63</v>
      </c>
      <c r="BT505" s="2"/>
      <c r="BU505" s="2"/>
      <c r="BV505" s="2"/>
      <c r="BX505" s="2"/>
      <c r="CO505" s="2">
        <v>6</v>
      </c>
      <c r="CQ505" s="2"/>
      <c r="CR505" s="2"/>
      <c r="CT505" s="2">
        <v>31</v>
      </c>
      <c r="CU505" s="2">
        <v>25</v>
      </c>
      <c r="DK505" s="2">
        <v>8</v>
      </c>
      <c r="DL505" s="2">
        <v>4</v>
      </c>
      <c r="DM505" s="2">
        <v>11</v>
      </c>
    </row>
    <row r="506" spans="1:117" x14ac:dyDescent="0.3">
      <c r="A506" t="str">
        <f t="shared" si="406"/>
        <v>10034</v>
      </c>
      <c r="B506" t="str">
        <f t="shared" si="407"/>
        <v xml:space="preserve">Men. és minőségmen. alapjai - Szabó Veronika Anna (web) </v>
      </c>
      <c r="C506" t="str">
        <f t="shared" si="408"/>
        <v>310034</v>
      </c>
      <c r="D506" t="str">
        <f t="shared" si="409"/>
        <v>Men. és minőségmen. alapjai - Szabó Veronika Anna (web) 8</v>
      </c>
      <c r="E506" t="str">
        <f t="shared" si="410"/>
        <v>Szabó Veronika Anna10034</v>
      </c>
      <c r="F506" t="str">
        <f t="shared" si="411"/>
        <v>Men. és minőségmen. alapjai (Tb. 3, web)</v>
      </c>
      <c r="G506" t="str">
        <f t="shared" si="412"/>
        <v/>
      </c>
      <c r="H506" t="str">
        <f t="shared" si="413"/>
        <v/>
      </c>
      <c r="I506" t="str">
        <f t="shared" si="414"/>
        <v/>
      </c>
      <c r="J506" t="str">
        <f t="shared" si="415"/>
        <v/>
      </c>
      <c r="K506" t="str">
        <f t="shared" si="416"/>
        <v/>
      </c>
      <c r="L506" t="str">
        <f t="shared" si="417"/>
        <v/>
      </c>
      <c r="M506" t="str">
        <f t="shared" si="418"/>
        <v/>
      </c>
      <c r="N506" t="str">
        <f t="shared" si="419"/>
        <v/>
      </c>
      <c r="O506" t="str">
        <f t="shared" si="420"/>
        <v/>
      </c>
      <c r="P506" t="str">
        <f t="shared" si="421"/>
        <v/>
      </c>
      <c r="Q506" t="str">
        <f t="shared" si="422"/>
        <v/>
      </c>
      <c r="R506" t="str">
        <f t="shared" si="423"/>
        <v/>
      </c>
      <c r="S506" t="str">
        <f t="shared" si="424"/>
        <v/>
      </c>
      <c r="T506" t="str">
        <f t="shared" si="425"/>
        <v/>
      </c>
      <c r="U506" t="str">
        <f t="shared" si="426"/>
        <v/>
      </c>
      <c r="V506" t="str">
        <f t="shared" si="427"/>
        <v/>
      </c>
      <c r="W506" t="str">
        <f t="shared" si="428"/>
        <v/>
      </c>
      <c r="X506" t="str">
        <f t="shared" si="429"/>
        <v/>
      </c>
      <c r="Y506" t="str">
        <f t="shared" si="430"/>
        <v/>
      </c>
      <c r="Z506" t="str">
        <f t="shared" si="431"/>
        <v/>
      </c>
      <c r="AA506" t="str">
        <f t="shared" si="432"/>
        <v>Men. és minőségmen. alapjai (, web)</v>
      </c>
      <c r="AB506" t="str">
        <f t="shared" si="433"/>
        <v/>
      </c>
      <c r="AC506" t="str">
        <f t="shared" si="434"/>
        <v/>
      </c>
      <c r="AD506" t="str">
        <f t="shared" si="435"/>
        <v/>
      </c>
      <c r="AE506" t="str">
        <f t="shared" si="436"/>
        <v/>
      </c>
      <c r="AF506" t="str">
        <f t="shared" si="437"/>
        <v/>
      </c>
      <c r="AG506" t="str">
        <f t="shared" si="438"/>
        <v/>
      </c>
      <c r="AH506" t="str">
        <f t="shared" si="439"/>
        <v/>
      </c>
      <c r="AI506" t="str">
        <f t="shared" si="440"/>
        <v/>
      </c>
      <c r="AJ506" t="str">
        <f t="shared" si="441"/>
        <v>10034</v>
      </c>
      <c r="AK506" t="str">
        <f t="shared" si="442"/>
        <v/>
      </c>
      <c r="AL506" t="str">
        <f t="shared" si="443"/>
        <v/>
      </c>
      <c r="AM506" t="str">
        <f t="shared" si="444"/>
        <v/>
      </c>
      <c r="AN506" t="str">
        <f t="shared" si="445"/>
        <v/>
      </c>
      <c r="AO506" t="str">
        <f t="shared" si="446"/>
        <v/>
      </c>
      <c r="AP506" t="str">
        <f t="shared" si="447"/>
        <v/>
      </c>
      <c r="AQ506" t="str">
        <f t="shared" si="448"/>
        <v/>
      </c>
      <c r="AR506" t="str">
        <f t="shared" si="449"/>
        <v/>
      </c>
      <c r="AS506" t="str">
        <f t="shared" si="450"/>
        <v/>
      </c>
      <c r="AT506" t="str">
        <f t="shared" si="451"/>
        <v/>
      </c>
      <c r="AU506" t="str">
        <f t="shared" si="452"/>
        <v/>
      </c>
      <c r="AV506" t="str">
        <f t="shared" si="453"/>
        <v/>
      </c>
      <c r="AW506" t="str">
        <f t="shared" si="454"/>
        <v/>
      </c>
      <c r="AX506" t="str">
        <f t="shared" si="455"/>
        <v/>
      </c>
      <c r="AY506" t="str">
        <f t="shared" si="456"/>
        <v/>
      </c>
      <c r="AZ506" t="str">
        <f t="shared" si="457"/>
        <v/>
      </c>
      <c r="BA506" t="str">
        <f t="shared" si="458"/>
        <v/>
      </c>
      <c r="BB506" t="str">
        <f t="shared" si="459"/>
        <v/>
      </c>
      <c r="BC506" t="str">
        <f t="shared" si="460"/>
        <v/>
      </c>
      <c r="BD506" t="str">
        <f t="shared" si="461"/>
        <v/>
      </c>
      <c r="BE506" t="str">
        <f t="shared" si="462"/>
        <v>Men. és minőségmen. alapjai (3, web)</v>
      </c>
      <c r="BF506" s="2">
        <v>1003</v>
      </c>
      <c r="BG506" s="2">
        <v>4</v>
      </c>
      <c r="BH506" s="18">
        <f>VLOOKUP(BF506,segéd!$F$9:$G$41,2,FALSE)</f>
        <v>46298</v>
      </c>
      <c r="BI506" s="2" t="str">
        <f>VLOOKUP(BG506,segéd!$F$1:$G$7,2,FALSE)</f>
        <v>13.30-15.00</v>
      </c>
      <c r="BJ506" t="s">
        <v>514</v>
      </c>
      <c r="BK506" s="20" t="s">
        <v>539</v>
      </c>
      <c r="BL506" t="s">
        <v>114</v>
      </c>
      <c r="BM506" s="2"/>
      <c r="BN506" s="2">
        <v>3</v>
      </c>
      <c r="BO506" s="2" t="s">
        <v>117</v>
      </c>
      <c r="BP506" s="33" t="s">
        <v>709</v>
      </c>
      <c r="BQ506" s="2">
        <f t="shared" si="463"/>
        <v>8</v>
      </c>
      <c r="BR506" s="2" t="str">
        <f>IF(BM506="","",IFERROR(VLOOKUP(BJ506,segéd!T:U,2,FALSE),"x"))</f>
        <v/>
      </c>
      <c r="BS506" s="2">
        <f>IF(BN506="","",IFERROR(VLOOKUP(BJ506,segéd!O:P,2,FALSE),"x"))</f>
        <v>8</v>
      </c>
      <c r="BU506" s="2"/>
      <c r="BV506" s="2"/>
      <c r="BX506" s="2"/>
      <c r="CV506" s="2">
        <v>7</v>
      </c>
    </row>
    <row r="507" spans="1:117" x14ac:dyDescent="0.3">
      <c r="A507" t="str">
        <f t="shared" si="406"/>
        <v>10034</v>
      </c>
      <c r="B507" t="str">
        <f t="shared" si="407"/>
        <v xml:space="preserve">Mérnöki fizika - Böröczki Ágoston (web) </v>
      </c>
      <c r="C507" t="str">
        <f t="shared" si="408"/>
        <v>40410034</v>
      </c>
      <c r="D507" t="str">
        <f t="shared" si="409"/>
        <v>Mérnöki fizika - Böröczki Ágoston (web) 4</v>
      </c>
      <c r="E507" t="str">
        <f t="shared" si="410"/>
        <v>Böröczki Ágoston10034</v>
      </c>
      <c r="F507" t="str">
        <f t="shared" si="411"/>
        <v>Mérnöki fizika (Tb. 404, web)</v>
      </c>
      <c r="G507" t="str">
        <f t="shared" si="412"/>
        <v/>
      </c>
      <c r="H507" t="str">
        <f t="shared" si="413"/>
        <v/>
      </c>
      <c r="I507" t="str">
        <f t="shared" si="414"/>
        <v/>
      </c>
      <c r="J507" t="str">
        <f t="shared" si="415"/>
        <v/>
      </c>
      <c r="K507" t="str">
        <f t="shared" si="416"/>
        <v/>
      </c>
      <c r="L507" t="str">
        <f t="shared" si="417"/>
        <v/>
      </c>
      <c r="M507" t="str">
        <f t="shared" si="418"/>
        <v/>
      </c>
      <c r="N507" t="str">
        <f t="shared" si="419"/>
        <v/>
      </c>
      <c r="O507" t="str">
        <f t="shared" si="420"/>
        <v/>
      </c>
      <c r="P507" t="str">
        <f t="shared" si="421"/>
        <v/>
      </c>
      <c r="Q507" t="str">
        <f t="shared" si="422"/>
        <v/>
      </c>
      <c r="R507" t="str">
        <f t="shared" si="423"/>
        <v/>
      </c>
      <c r="S507" t="str">
        <f t="shared" si="424"/>
        <v/>
      </c>
      <c r="T507" t="str">
        <f t="shared" si="425"/>
        <v/>
      </c>
      <c r="U507" t="str">
        <f t="shared" si="426"/>
        <v/>
      </c>
      <c r="V507" t="str">
        <f t="shared" si="427"/>
        <v/>
      </c>
      <c r="W507" t="str">
        <f t="shared" si="428"/>
        <v/>
      </c>
      <c r="X507" t="str">
        <f t="shared" si="429"/>
        <v/>
      </c>
      <c r="Y507" t="str">
        <f t="shared" si="430"/>
        <v/>
      </c>
      <c r="Z507" t="str">
        <f t="shared" si="431"/>
        <v/>
      </c>
      <c r="AA507" t="str">
        <f t="shared" si="432"/>
        <v>Mérnöki fizika (, web)</v>
      </c>
      <c r="AB507" t="str">
        <f t="shared" si="433"/>
        <v/>
      </c>
      <c r="AC507" t="str">
        <f t="shared" si="434"/>
        <v/>
      </c>
      <c r="AD507" t="str">
        <f t="shared" si="435"/>
        <v/>
      </c>
      <c r="AE507" t="str">
        <f t="shared" si="436"/>
        <v/>
      </c>
      <c r="AF507" t="str">
        <f t="shared" si="437"/>
        <v/>
      </c>
      <c r="AG507" t="str">
        <f t="shared" si="438"/>
        <v>10034</v>
      </c>
      <c r="AH507" t="str">
        <f t="shared" si="439"/>
        <v/>
      </c>
      <c r="AI507" t="str">
        <f t="shared" si="440"/>
        <v/>
      </c>
      <c r="AJ507" t="str">
        <f t="shared" si="441"/>
        <v/>
      </c>
      <c r="AK507" t="str">
        <f t="shared" si="442"/>
        <v/>
      </c>
      <c r="AL507" t="str">
        <f t="shared" si="443"/>
        <v/>
      </c>
      <c r="AM507" t="str">
        <f t="shared" si="444"/>
        <v/>
      </c>
      <c r="AN507" t="str">
        <f t="shared" si="445"/>
        <v/>
      </c>
      <c r="AO507" t="str">
        <f t="shared" si="446"/>
        <v/>
      </c>
      <c r="AP507" t="str">
        <f t="shared" si="447"/>
        <v/>
      </c>
      <c r="AQ507" t="str">
        <f t="shared" si="448"/>
        <v/>
      </c>
      <c r="AR507" t="str">
        <f t="shared" si="449"/>
        <v/>
      </c>
      <c r="AS507" t="str">
        <f t="shared" si="450"/>
        <v/>
      </c>
      <c r="AT507" t="str">
        <f t="shared" si="451"/>
        <v/>
      </c>
      <c r="AU507" t="str">
        <f t="shared" si="452"/>
        <v/>
      </c>
      <c r="AV507" t="str">
        <f t="shared" si="453"/>
        <v/>
      </c>
      <c r="AW507" t="str">
        <f t="shared" si="454"/>
        <v/>
      </c>
      <c r="AX507" t="str">
        <f t="shared" si="455"/>
        <v/>
      </c>
      <c r="AY507" t="str">
        <f t="shared" si="456"/>
        <v/>
      </c>
      <c r="AZ507" t="str">
        <f t="shared" si="457"/>
        <v/>
      </c>
      <c r="BA507" t="str">
        <f t="shared" si="458"/>
        <v/>
      </c>
      <c r="BB507" t="str">
        <f t="shared" si="459"/>
        <v/>
      </c>
      <c r="BC507" t="str">
        <f t="shared" si="460"/>
        <v/>
      </c>
      <c r="BD507" t="str">
        <f t="shared" si="461"/>
        <v/>
      </c>
      <c r="BE507" t="str">
        <f t="shared" si="462"/>
        <v>Mérnöki fizika (404, web)</v>
      </c>
      <c r="BF507" s="2">
        <v>1003</v>
      </c>
      <c r="BG507" s="2">
        <v>4</v>
      </c>
      <c r="BH507" s="18">
        <f>VLOOKUP(BF507,segéd!$F$9:$G$41,2,FALSE)</f>
        <v>46298</v>
      </c>
      <c r="BI507" s="2" t="str">
        <f>VLOOKUP(BG507,segéd!$F$1:$G$7,2,FALSE)</f>
        <v>13.30-15.00</v>
      </c>
      <c r="BJ507" t="s">
        <v>150</v>
      </c>
      <c r="BK507" s="20" t="s">
        <v>207</v>
      </c>
      <c r="BL507" t="s">
        <v>190</v>
      </c>
      <c r="BM507" s="2"/>
      <c r="BN507" s="2">
        <v>404</v>
      </c>
      <c r="BO507" s="2" t="s">
        <v>117</v>
      </c>
      <c r="BP507" s="33" t="s">
        <v>710</v>
      </c>
      <c r="BQ507" s="2">
        <f t="shared" si="463"/>
        <v>4</v>
      </c>
      <c r="BR507" s="2" t="str">
        <f>IF(BM507="","",IFERROR(VLOOKUP(BJ507,segéd!T:U,2,FALSE),"x"))</f>
        <v/>
      </c>
      <c r="BS507" s="2">
        <f>IF(BN507="","",IFERROR(VLOOKUP(BJ507,segéd!O:P,2,FALSE),"x"))</f>
        <v>4</v>
      </c>
      <c r="BU507" s="2"/>
      <c r="BV507" s="2"/>
      <c r="CS507" s="2">
        <v>5</v>
      </c>
    </row>
    <row r="508" spans="1:117" ht="15" customHeight="1" x14ac:dyDescent="0.3">
      <c r="A508" t="str">
        <f t="shared" si="406"/>
        <v>10034</v>
      </c>
      <c r="B508" t="str">
        <f t="shared" si="407"/>
        <v xml:space="preserve">Műszaki kommunikáció - Maráczi Rodrigó Dávid (web) </v>
      </c>
      <c r="C508" t="str">
        <f t="shared" si="408"/>
        <v>50110034</v>
      </c>
      <c r="D508" t="str">
        <f t="shared" si="409"/>
        <v>Műszaki kommunikáció - Maráczi Rodrigó Dávid (web) 140</v>
      </c>
      <c r="E508" t="str">
        <f t="shared" si="410"/>
        <v>Maráczi Rodrigó Dávid10034</v>
      </c>
      <c r="F508" t="str">
        <f t="shared" si="411"/>
        <v>Műszaki kommunikáció (Tb. 501, web)</v>
      </c>
      <c r="G508" t="str">
        <f t="shared" si="412"/>
        <v/>
      </c>
      <c r="H508" t="str">
        <f t="shared" si="413"/>
        <v/>
      </c>
      <c r="I508" t="str">
        <f t="shared" si="414"/>
        <v/>
      </c>
      <c r="J508" t="str">
        <f t="shared" si="415"/>
        <v/>
      </c>
      <c r="K508" t="str">
        <f t="shared" si="416"/>
        <v/>
      </c>
      <c r="L508" t="str">
        <f t="shared" si="417"/>
        <v/>
      </c>
      <c r="M508" t="str">
        <f t="shared" si="418"/>
        <v/>
      </c>
      <c r="N508" t="str">
        <f t="shared" si="419"/>
        <v/>
      </c>
      <c r="O508" t="str">
        <f t="shared" si="420"/>
        <v/>
      </c>
      <c r="P508" t="str">
        <f t="shared" si="421"/>
        <v/>
      </c>
      <c r="Q508" t="str">
        <f t="shared" si="422"/>
        <v/>
      </c>
      <c r="R508" t="str">
        <f t="shared" si="423"/>
        <v/>
      </c>
      <c r="S508" t="str">
        <f t="shared" si="424"/>
        <v/>
      </c>
      <c r="T508" t="str">
        <f t="shared" si="425"/>
        <v/>
      </c>
      <c r="U508" t="str">
        <f t="shared" si="426"/>
        <v/>
      </c>
      <c r="V508" t="str">
        <f t="shared" si="427"/>
        <v/>
      </c>
      <c r="W508" t="str">
        <f t="shared" si="428"/>
        <v/>
      </c>
      <c r="X508" t="str">
        <f t="shared" si="429"/>
        <v/>
      </c>
      <c r="Y508" t="str">
        <f t="shared" si="430"/>
        <v/>
      </c>
      <c r="Z508" t="str">
        <f t="shared" si="431"/>
        <v/>
      </c>
      <c r="AA508" t="str">
        <f t="shared" si="432"/>
        <v>Műszaki kommunikáció (, web)</v>
      </c>
      <c r="AB508" t="str">
        <f t="shared" si="433"/>
        <v/>
      </c>
      <c r="AC508" t="str">
        <f t="shared" si="434"/>
        <v/>
      </c>
      <c r="AD508" t="str">
        <f t="shared" si="435"/>
        <v>10034</v>
      </c>
      <c r="AE508" t="str">
        <f t="shared" si="436"/>
        <v>10034</v>
      </c>
      <c r="AF508" t="str">
        <f t="shared" si="437"/>
        <v>10034</v>
      </c>
      <c r="AG508" t="str">
        <f t="shared" si="438"/>
        <v/>
      </c>
      <c r="AH508" t="str">
        <f t="shared" si="439"/>
        <v/>
      </c>
      <c r="AI508" t="str">
        <f t="shared" si="440"/>
        <v/>
      </c>
      <c r="AJ508" t="str">
        <f t="shared" si="441"/>
        <v/>
      </c>
      <c r="AK508" t="str">
        <f t="shared" si="442"/>
        <v/>
      </c>
      <c r="AL508" t="str">
        <f t="shared" si="443"/>
        <v/>
      </c>
      <c r="AM508" t="str">
        <f t="shared" si="444"/>
        <v/>
      </c>
      <c r="AN508" t="str">
        <f t="shared" si="445"/>
        <v/>
      </c>
      <c r="AO508" t="str">
        <f t="shared" si="446"/>
        <v/>
      </c>
      <c r="AP508" t="str">
        <f t="shared" si="447"/>
        <v/>
      </c>
      <c r="AQ508" t="str">
        <f t="shared" si="448"/>
        <v/>
      </c>
      <c r="AR508" t="str">
        <f t="shared" si="449"/>
        <v/>
      </c>
      <c r="AS508" t="str">
        <f t="shared" si="450"/>
        <v/>
      </c>
      <c r="AT508" t="str">
        <f t="shared" si="451"/>
        <v/>
      </c>
      <c r="AU508" t="str">
        <f t="shared" si="452"/>
        <v/>
      </c>
      <c r="AV508" t="str">
        <f t="shared" si="453"/>
        <v/>
      </c>
      <c r="AW508" t="str">
        <f t="shared" si="454"/>
        <v/>
      </c>
      <c r="AX508" t="str">
        <f t="shared" si="455"/>
        <v/>
      </c>
      <c r="AY508" t="str">
        <f t="shared" si="456"/>
        <v/>
      </c>
      <c r="AZ508" t="str">
        <f t="shared" si="457"/>
        <v/>
      </c>
      <c r="BA508" t="str">
        <f t="shared" si="458"/>
        <v/>
      </c>
      <c r="BB508" t="str">
        <f t="shared" si="459"/>
        <v/>
      </c>
      <c r="BC508" t="str">
        <f t="shared" si="460"/>
        <v/>
      </c>
      <c r="BD508" t="str">
        <f t="shared" si="461"/>
        <v/>
      </c>
      <c r="BE508" t="str">
        <f t="shared" si="462"/>
        <v>Műszaki kommunikáció (501, web)</v>
      </c>
      <c r="BF508" s="2">
        <v>1003</v>
      </c>
      <c r="BG508" s="2">
        <v>4</v>
      </c>
      <c r="BH508" s="18">
        <f>VLOOKUP(BF508,segéd!$F$9:$G$41,2,FALSE)</f>
        <v>46298</v>
      </c>
      <c r="BI508" s="2" t="str">
        <f>VLOOKUP(BG508,segéd!$F$1:$G$7,2,FALSE)</f>
        <v>13.30-15.00</v>
      </c>
      <c r="BJ508" t="s">
        <v>103</v>
      </c>
      <c r="BK508" s="20" t="s">
        <v>742</v>
      </c>
      <c r="BL508" t="s">
        <v>193</v>
      </c>
      <c r="BM508" s="2"/>
      <c r="BN508" s="2">
        <v>501</v>
      </c>
      <c r="BO508" s="2" t="s">
        <v>117</v>
      </c>
      <c r="BP508" s="33" t="s">
        <v>651</v>
      </c>
      <c r="BQ508" s="2">
        <f t="shared" si="463"/>
        <v>140</v>
      </c>
      <c r="BR508" s="2" t="str">
        <f>IF(BM508="","",IFERROR(VLOOKUP(BJ508,segéd!T:U,2,FALSE),"x"))</f>
        <v/>
      </c>
      <c r="BS508" s="2">
        <f>IF(BN508="","",IFERROR(VLOOKUP(BJ508,segéd!O:P,2,FALSE),"x"))</f>
        <v>140</v>
      </c>
      <c r="BT508" s="2"/>
      <c r="BU508" s="2"/>
      <c r="BV508" s="2"/>
      <c r="BX508" s="2"/>
      <c r="CP508" s="2">
        <v>8</v>
      </c>
      <c r="CQ508" s="2">
        <v>74</v>
      </c>
      <c r="CR508" s="2">
        <v>48</v>
      </c>
    </row>
    <row r="509" spans="1:117" ht="15" customHeight="1" x14ac:dyDescent="0.3">
      <c r="A509" t="str">
        <f t="shared" si="406"/>
        <v>10034</v>
      </c>
      <c r="B509" t="str">
        <f t="shared" si="407"/>
        <v xml:space="preserve">Műszaki szaknyelv I., 4. csoport - Balog Mónika </v>
      </c>
      <c r="C509" t="str">
        <f t="shared" si="408"/>
        <v>21310034</v>
      </c>
      <c r="D509" t="str">
        <f t="shared" si="409"/>
        <v>Műszaki szaknyelv I., 4. csoport - Balog Mónika 1</v>
      </c>
      <c r="E509" t="str">
        <f t="shared" si="410"/>
        <v>Balog Mónika10034</v>
      </c>
      <c r="F509" t="str">
        <f t="shared" si="411"/>
        <v>Műszaki szaknyelv I., 4. csoport (Tb. 213)</v>
      </c>
      <c r="G509" t="str">
        <f t="shared" si="412"/>
        <v/>
      </c>
      <c r="H509" t="str">
        <f t="shared" si="413"/>
        <v/>
      </c>
      <c r="I509" t="str">
        <f t="shared" si="414"/>
        <v/>
      </c>
      <c r="J509" t="str">
        <f t="shared" si="415"/>
        <v/>
      </c>
      <c r="K509" t="str">
        <f t="shared" si="416"/>
        <v/>
      </c>
      <c r="L509" t="str">
        <f t="shared" si="417"/>
        <v/>
      </c>
      <c r="M509" t="str">
        <f t="shared" si="418"/>
        <v/>
      </c>
      <c r="N509" t="str">
        <f t="shared" si="419"/>
        <v/>
      </c>
      <c r="O509" t="str">
        <f t="shared" si="420"/>
        <v/>
      </c>
      <c r="P509" t="str">
        <f t="shared" si="421"/>
        <v/>
      </c>
      <c r="Q509" t="str">
        <f t="shared" si="422"/>
        <v/>
      </c>
      <c r="R509" t="str">
        <f t="shared" si="423"/>
        <v/>
      </c>
      <c r="S509" t="str">
        <f t="shared" si="424"/>
        <v/>
      </c>
      <c r="T509" t="str">
        <f t="shared" si="425"/>
        <v/>
      </c>
      <c r="U509" t="str">
        <f t="shared" si="426"/>
        <v/>
      </c>
      <c r="V509" t="str">
        <f t="shared" si="427"/>
        <v/>
      </c>
      <c r="W509" t="str">
        <f t="shared" si="428"/>
        <v/>
      </c>
      <c r="X509" t="str">
        <f t="shared" si="429"/>
        <v/>
      </c>
      <c r="Y509" t="str">
        <f t="shared" si="430"/>
        <v/>
      </c>
      <c r="Z509" t="str">
        <f t="shared" si="431"/>
        <v/>
      </c>
      <c r="AA509" t="str">
        <f t="shared" si="432"/>
        <v>Műszaki szaknyelv I., 4. csoport ()</v>
      </c>
      <c r="AB509" t="str">
        <f t="shared" si="433"/>
        <v/>
      </c>
      <c r="AC509" t="str">
        <f t="shared" si="434"/>
        <v/>
      </c>
      <c r="AD509" t="str">
        <f t="shared" si="435"/>
        <v/>
      </c>
      <c r="AE509" t="str">
        <f t="shared" si="436"/>
        <v/>
      </c>
      <c r="AF509" t="str">
        <f t="shared" si="437"/>
        <v/>
      </c>
      <c r="AG509" t="str">
        <f t="shared" si="438"/>
        <v/>
      </c>
      <c r="AH509" t="str">
        <f t="shared" si="439"/>
        <v/>
      </c>
      <c r="AI509" t="str">
        <f t="shared" si="440"/>
        <v/>
      </c>
      <c r="AJ509" t="str">
        <f t="shared" si="441"/>
        <v/>
      </c>
      <c r="AK509" t="str">
        <f t="shared" si="442"/>
        <v/>
      </c>
      <c r="AL509" t="str">
        <f t="shared" si="443"/>
        <v>10034</v>
      </c>
      <c r="AM509" t="str">
        <f t="shared" si="444"/>
        <v/>
      </c>
      <c r="AN509" t="str">
        <f t="shared" si="445"/>
        <v/>
      </c>
      <c r="AO509" t="str">
        <f t="shared" si="446"/>
        <v/>
      </c>
      <c r="AP509" t="str">
        <f t="shared" si="447"/>
        <v/>
      </c>
      <c r="AQ509" t="str">
        <f t="shared" si="448"/>
        <v/>
      </c>
      <c r="AR509" t="str">
        <f t="shared" si="449"/>
        <v/>
      </c>
      <c r="AS509" t="str">
        <f t="shared" si="450"/>
        <v/>
      </c>
      <c r="AT509" t="str">
        <f t="shared" si="451"/>
        <v/>
      </c>
      <c r="AU509" t="str">
        <f t="shared" si="452"/>
        <v/>
      </c>
      <c r="AV509" t="str">
        <f t="shared" si="453"/>
        <v/>
      </c>
      <c r="AW509" t="str">
        <f t="shared" si="454"/>
        <v/>
      </c>
      <c r="AX509" t="str">
        <f t="shared" si="455"/>
        <v/>
      </c>
      <c r="AY509" t="str">
        <f t="shared" si="456"/>
        <v/>
      </c>
      <c r="AZ509" t="str">
        <f t="shared" si="457"/>
        <v/>
      </c>
      <c r="BA509" t="str">
        <f t="shared" si="458"/>
        <v/>
      </c>
      <c r="BB509" t="str">
        <f t="shared" si="459"/>
        <v/>
      </c>
      <c r="BC509" t="str">
        <f t="shared" si="460"/>
        <v/>
      </c>
      <c r="BD509" t="str">
        <f t="shared" si="461"/>
        <v/>
      </c>
      <c r="BE509" t="str">
        <f t="shared" si="462"/>
        <v>Műszaki szaknyelv I., 4. csoport (213)</v>
      </c>
      <c r="BF509" s="2">
        <v>1003</v>
      </c>
      <c r="BG509" s="2">
        <v>4</v>
      </c>
      <c r="BH509" s="18">
        <f>VLOOKUP(BF509,segéd!$F$9:$G$41,2,FALSE)</f>
        <v>46298</v>
      </c>
      <c r="BI509" s="2" t="str">
        <f>VLOOKUP(BG509,segéd!$F$1:$G$7,2,FALSE)</f>
        <v>13.30-15.00</v>
      </c>
      <c r="BJ509" t="s">
        <v>396</v>
      </c>
      <c r="BK509" s="20" t="s">
        <v>70</v>
      </c>
      <c r="BL509" t="s">
        <v>191</v>
      </c>
      <c r="BM509" s="2"/>
      <c r="BN509" s="2">
        <v>213</v>
      </c>
      <c r="BO509" s="2"/>
      <c r="BP509" s="33"/>
      <c r="BQ509" s="2">
        <f t="shared" si="463"/>
        <v>1</v>
      </c>
      <c r="BR509" s="2" t="str">
        <f>IF(BM509="","",IFERROR(VLOOKUP(BJ509,segéd!T:U,2,FALSE),"x"))</f>
        <v/>
      </c>
      <c r="BS509" s="2">
        <f>IF(BN509="","",IFERROR(VLOOKUP(BJ509,segéd!O:P,2,FALSE),"x"))</f>
        <v>1</v>
      </c>
      <c r="BT509" s="2"/>
      <c r="BU509" s="2"/>
      <c r="BV509" s="2"/>
      <c r="BX509" s="2"/>
      <c r="CQ509" s="2"/>
      <c r="CR509" s="2"/>
      <c r="CX509" s="2">
        <v>25</v>
      </c>
    </row>
    <row r="510" spans="1:117" ht="15" customHeight="1" x14ac:dyDescent="0.3">
      <c r="A510" t="str">
        <f t="shared" si="406"/>
        <v>20210034</v>
      </c>
      <c r="B510" t="str">
        <f t="shared" si="407"/>
        <v>Nemzetközi turizmusföldrajz - Köbli Ádám (web) 7</v>
      </c>
      <c r="C510" t="str">
        <f t="shared" si="408"/>
        <v>10034</v>
      </c>
      <c r="D510" t="str">
        <f t="shared" si="409"/>
        <v xml:space="preserve">Nemzetközi turizmusföldrajz - Köbli Ádám (web) </v>
      </c>
      <c r="E510" t="str">
        <f t="shared" si="410"/>
        <v>Köbli Ádám10034</v>
      </c>
      <c r="F510" t="str">
        <f t="shared" si="411"/>
        <v>Nemzetközi turizmusföldrajz (Bp. 202, web)</v>
      </c>
      <c r="G510" t="str">
        <f t="shared" si="412"/>
        <v/>
      </c>
      <c r="H510" t="str">
        <f t="shared" si="413"/>
        <v/>
      </c>
      <c r="I510" t="str">
        <f t="shared" si="414"/>
        <v/>
      </c>
      <c r="J510" t="str">
        <f t="shared" si="415"/>
        <v/>
      </c>
      <c r="K510" t="str">
        <f t="shared" si="416"/>
        <v/>
      </c>
      <c r="L510" t="str">
        <f t="shared" si="417"/>
        <v/>
      </c>
      <c r="M510" t="str">
        <f t="shared" si="418"/>
        <v/>
      </c>
      <c r="N510" t="str">
        <f t="shared" si="419"/>
        <v/>
      </c>
      <c r="O510" t="str">
        <f t="shared" si="420"/>
        <v/>
      </c>
      <c r="P510" t="str">
        <f t="shared" si="421"/>
        <v/>
      </c>
      <c r="Q510" t="str">
        <f t="shared" si="422"/>
        <v/>
      </c>
      <c r="R510" t="str">
        <f t="shared" si="423"/>
        <v/>
      </c>
      <c r="S510" t="str">
        <f t="shared" si="424"/>
        <v/>
      </c>
      <c r="T510" t="str">
        <f t="shared" si="425"/>
        <v/>
      </c>
      <c r="U510" t="str">
        <f t="shared" si="426"/>
        <v/>
      </c>
      <c r="V510" t="str">
        <f t="shared" si="427"/>
        <v/>
      </c>
      <c r="W510" t="str">
        <f t="shared" si="428"/>
        <v/>
      </c>
      <c r="X510" t="str">
        <f t="shared" si="429"/>
        <v/>
      </c>
      <c r="Y510" t="str">
        <f t="shared" si="430"/>
        <v/>
      </c>
      <c r="Z510" t="str">
        <f t="shared" si="431"/>
        <v>10034</v>
      </c>
      <c r="AA510" t="str">
        <f t="shared" si="432"/>
        <v>Nemzetközi turizmusföldrajz (202, web)</v>
      </c>
      <c r="AB510" t="str">
        <f t="shared" si="433"/>
        <v/>
      </c>
      <c r="AC510" t="str">
        <f t="shared" si="434"/>
        <v/>
      </c>
      <c r="AD510" t="str">
        <f t="shared" si="435"/>
        <v/>
      </c>
      <c r="AE510" t="str">
        <f t="shared" si="436"/>
        <v/>
      </c>
      <c r="AF510" t="str">
        <f t="shared" si="437"/>
        <v/>
      </c>
      <c r="AG510" t="str">
        <f t="shared" si="438"/>
        <v/>
      </c>
      <c r="AH510" t="str">
        <f t="shared" si="439"/>
        <v/>
      </c>
      <c r="AI510" t="str">
        <f t="shared" si="440"/>
        <v/>
      </c>
      <c r="AJ510" t="str">
        <f t="shared" si="441"/>
        <v/>
      </c>
      <c r="AK510" t="str">
        <f t="shared" si="442"/>
        <v/>
      </c>
      <c r="AL510" t="str">
        <f t="shared" si="443"/>
        <v/>
      </c>
      <c r="AM510" t="str">
        <f t="shared" si="444"/>
        <v/>
      </c>
      <c r="AN510" t="str">
        <f t="shared" si="445"/>
        <v/>
      </c>
      <c r="AO510" t="str">
        <f t="shared" si="446"/>
        <v/>
      </c>
      <c r="AP510" t="str">
        <f t="shared" si="447"/>
        <v/>
      </c>
      <c r="AQ510" t="str">
        <f t="shared" si="448"/>
        <v/>
      </c>
      <c r="AR510" t="str">
        <f t="shared" si="449"/>
        <v/>
      </c>
      <c r="AS510" t="str">
        <f t="shared" si="450"/>
        <v/>
      </c>
      <c r="AT510" t="str">
        <f t="shared" si="451"/>
        <v/>
      </c>
      <c r="AU510" t="str">
        <f t="shared" si="452"/>
        <v/>
      </c>
      <c r="AV510" t="str">
        <f t="shared" si="453"/>
        <v/>
      </c>
      <c r="AW510" t="str">
        <f t="shared" si="454"/>
        <v/>
      </c>
      <c r="AX510" t="str">
        <f t="shared" si="455"/>
        <v/>
      </c>
      <c r="AY510" t="str">
        <f t="shared" si="456"/>
        <v/>
      </c>
      <c r="AZ510" t="str">
        <f t="shared" si="457"/>
        <v/>
      </c>
      <c r="BA510" t="str">
        <f t="shared" si="458"/>
        <v/>
      </c>
      <c r="BB510" t="str">
        <f t="shared" si="459"/>
        <v/>
      </c>
      <c r="BC510" t="str">
        <f t="shared" si="460"/>
        <v/>
      </c>
      <c r="BD510" t="str">
        <f t="shared" si="461"/>
        <v/>
      </c>
      <c r="BE510" t="str">
        <f t="shared" si="462"/>
        <v>Nemzetközi turizmusföldrajz (, web)</v>
      </c>
      <c r="BF510" s="2">
        <v>1003</v>
      </c>
      <c r="BG510" s="2">
        <v>4</v>
      </c>
      <c r="BH510" s="18">
        <f>VLOOKUP(BF510,segéd!$F$9:$G$41,2,FALSE)</f>
        <v>46298</v>
      </c>
      <c r="BI510" s="2" t="str">
        <f>VLOOKUP(BG510,segéd!$F$1:$G$7,2,FALSE)</f>
        <v>13.30-15.00</v>
      </c>
      <c r="BJ510" t="s">
        <v>520</v>
      </c>
      <c r="BK510" s="20" t="s">
        <v>133</v>
      </c>
      <c r="BL510" t="s">
        <v>194</v>
      </c>
      <c r="BM510" s="2">
        <v>202</v>
      </c>
      <c r="BO510" s="2" t="s">
        <v>117</v>
      </c>
      <c r="BP510" s="33" t="s">
        <v>642</v>
      </c>
      <c r="BQ510" s="2">
        <f t="shared" si="463"/>
        <v>7</v>
      </c>
      <c r="BR510" s="2">
        <f>IF(BM510="","",IFERROR(VLOOKUP(BJ510,segéd!T:U,2,FALSE),"x"))</f>
        <v>7</v>
      </c>
      <c r="BS510" s="2" t="str">
        <f>IF(BN510="","",IFERROR(VLOOKUP(BJ510,segéd!O:P,2,FALSE),"x"))</f>
        <v/>
      </c>
      <c r="BU510" s="2"/>
      <c r="BV510" s="2"/>
      <c r="BX510" s="2"/>
      <c r="CM510" s="2">
        <v>6</v>
      </c>
    </row>
    <row r="511" spans="1:117" ht="15" customHeight="1" x14ac:dyDescent="0.3">
      <c r="A511" t="str">
        <f t="shared" si="406"/>
        <v>20810034</v>
      </c>
      <c r="B511" t="str">
        <f t="shared" si="407"/>
        <v>Statisztika II. - Piroska László (web) 45</v>
      </c>
      <c r="C511" t="str">
        <f t="shared" si="408"/>
        <v>10034</v>
      </c>
      <c r="D511" t="str">
        <f t="shared" si="409"/>
        <v xml:space="preserve">Statisztika II. - Piroska László (web) </v>
      </c>
      <c r="E511" t="str">
        <f t="shared" si="410"/>
        <v>Piroska László10034</v>
      </c>
      <c r="F511" t="str">
        <f t="shared" si="411"/>
        <v>Statisztika II. (Bp. 208, web)</v>
      </c>
      <c r="G511" t="str">
        <f t="shared" si="412"/>
        <v/>
      </c>
      <c r="H511" t="str">
        <f t="shared" si="413"/>
        <v/>
      </c>
      <c r="I511" t="str">
        <f t="shared" si="414"/>
        <v/>
      </c>
      <c r="J511" t="str">
        <f t="shared" si="415"/>
        <v/>
      </c>
      <c r="K511" t="str">
        <f t="shared" si="416"/>
        <v/>
      </c>
      <c r="L511" t="str">
        <f t="shared" si="417"/>
        <v/>
      </c>
      <c r="M511" t="str">
        <f t="shared" si="418"/>
        <v>10034</v>
      </c>
      <c r="N511" t="str">
        <f t="shared" si="419"/>
        <v>10034</v>
      </c>
      <c r="O511" t="str">
        <f t="shared" si="420"/>
        <v>10034</v>
      </c>
      <c r="P511" t="str">
        <f t="shared" si="421"/>
        <v/>
      </c>
      <c r="Q511" t="str">
        <f t="shared" si="422"/>
        <v/>
      </c>
      <c r="R511" t="str">
        <f t="shared" si="423"/>
        <v/>
      </c>
      <c r="S511" t="str">
        <f t="shared" si="424"/>
        <v/>
      </c>
      <c r="T511" t="str">
        <f t="shared" si="425"/>
        <v/>
      </c>
      <c r="U511" t="str">
        <f t="shared" si="426"/>
        <v/>
      </c>
      <c r="V511" t="str">
        <f t="shared" si="427"/>
        <v/>
      </c>
      <c r="W511" t="str">
        <f t="shared" si="428"/>
        <v/>
      </c>
      <c r="X511" t="str">
        <f t="shared" si="429"/>
        <v/>
      </c>
      <c r="Y511" t="str">
        <f t="shared" si="430"/>
        <v/>
      </c>
      <c r="Z511" t="str">
        <f t="shared" si="431"/>
        <v/>
      </c>
      <c r="AA511" t="str">
        <f t="shared" si="432"/>
        <v>Statisztika II. (208, web)</v>
      </c>
      <c r="AB511" t="str">
        <f t="shared" si="433"/>
        <v/>
      </c>
      <c r="AC511" t="str">
        <f t="shared" si="434"/>
        <v/>
      </c>
      <c r="AD511" t="str">
        <f t="shared" si="435"/>
        <v/>
      </c>
      <c r="AE511" t="str">
        <f t="shared" si="436"/>
        <v/>
      </c>
      <c r="AF511" t="str">
        <f t="shared" si="437"/>
        <v/>
      </c>
      <c r="AG511" t="str">
        <f t="shared" si="438"/>
        <v/>
      </c>
      <c r="AH511" t="str">
        <f t="shared" si="439"/>
        <v/>
      </c>
      <c r="AI511" t="str">
        <f t="shared" si="440"/>
        <v/>
      </c>
      <c r="AJ511" t="str">
        <f t="shared" si="441"/>
        <v/>
      </c>
      <c r="AK511" t="str">
        <f t="shared" si="442"/>
        <v/>
      </c>
      <c r="AL511" t="str">
        <f t="shared" si="443"/>
        <v/>
      </c>
      <c r="AM511" t="str">
        <f t="shared" si="444"/>
        <v/>
      </c>
      <c r="AN511" t="str">
        <f t="shared" si="445"/>
        <v/>
      </c>
      <c r="AO511" t="str">
        <f t="shared" si="446"/>
        <v/>
      </c>
      <c r="AP511" t="str">
        <f t="shared" si="447"/>
        <v/>
      </c>
      <c r="AQ511" t="str">
        <f t="shared" si="448"/>
        <v/>
      </c>
      <c r="AR511" t="str">
        <f t="shared" si="449"/>
        <v/>
      </c>
      <c r="AS511" t="str">
        <f t="shared" si="450"/>
        <v/>
      </c>
      <c r="AT511" t="str">
        <f t="shared" si="451"/>
        <v/>
      </c>
      <c r="AU511" t="str">
        <f t="shared" si="452"/>
        <v/>
      </c>
      <c r="AV511" t="str">
        <f t="shared" si="453"/>
        <v/>
      </c>
      <c r="AW511" t="str">
        <f t="shared" si="454"/>
        <v/>
      </c>
      <c r="AX511" t="str">
        <f t="shared" si="455"/>
        <v/>
      </c>
      <c r="AY511" t="str">
        <f t="shared" si="456"/>
        <v/>
      </c>
      <c r="AZ511" t="str">
        <f t="shared" si="457"/>
        <v/>
      </c>
      <c r="BA511" t="str">
        <f t="shared" si="458"/>
        <v/>
      </c>
      <c r="BB511" t="str">
        <f t="shared" si="459"/>
        <v/>
      </c>
      <c r="BC511" t="str">
        <f t="shared" si="460"/>
        <v/>
      </c>
      <c r="BD511" t="str">
        <f t="shared" si="461"/>
        <v/>
      </c>
      <c r="BE511" t="str">
        <f t="shared" si="462"/>
        <v>Statisztika II. (, web)</v>
      </c>
      <c r="BF511" s="2">
        <v>1003</v>
      </c>
      <c r="BG511" s="2">
        <v>4</v>
      </c>
      <c r="BH511" s="18">
        <f>VLOOKUP(BF511,segéd!$F$9:$G$41,2,FALSE)</f>
        <v>46298</v>
      </c>
      <c r="BI511" s="2" t="str">
        <f>VLOOKUP(BG511,segéd!$F$1:$G$7,2,FALSE)</f>
        <v>13.30-15.00</v>
      </c>
      <c r="BJ511" t="s">
        <v>31</v>
      </c>
      <c r="BK511" s="20" t="s">
        <v>36</v>
      </c>
      <c r="BL511" t="s">
        <v>194</v>
      </c>
      <c r="BM511" s="2">
        <v>208</v>
      </c>
      <c r="BO511" s="2" t="s">
        <v>117</v>
      </c>
      <c r="BP511" s="33" t="s">
        <v>731</v>
      </c>
      <c r="BQ511" s="2">
        <f t="shared" si="463"/>
        <v>45</v>
      </c>
      <c r="BR511" s="2">
        <f>IF(BM511="","",IFERROR(VLOOKUP(BJ511,segéd!T:U,2,FALSE),"x"))</f>
        <v>45</v>
      </c>
      <c r="BS511" s="2" t="str">
        <f>IF(BN511="","",IFERROR(VLOOKUP(BJ511,segéd!O:P,2,FALSE),"x"))</f>
        <v/>
      </c>
      <c r="BT511" s="2"/>
      <c r="BU511" s="2"/>
      <c r="BV511" s="2"/>
      <c r="BX511" s="2"/>
      <c r="BZ511" s="2">
        <v>15</v>
      </c>
      <c r="CA511" s="2">
        <v>37</v>
      </c>
      <c r="CB511" s="2">
        <v>8</v>
      </c>
      <c r="CQ511" s="2"/>
      <c r="CR511" s="2"/>
    </row>
    <row r="512" spans="1:117" ht="15" customHeight="1" x14ac:dyDescent="0.3">
      <c r="A512" t="str">
        <f t="shared" si="406"/>
        <v>10034</v>
      </c>
      <c r="B512" t="str">
        <f t="shared" si="407"/>
        <v xml:space="preserve">Statisztikai folyamatirányítás - Szamosi Barna (gépterem, web) </v>
      </c>
      <c r="C512" t="str">
        <f t="shared" si="408"/>
        <v>60510034</v>
      </c>
      <c r="D512" t="str">
        <f t="shared" si="409"/>
        <v>Statisztikai folyamatirányítás - Szamosi Barna (gépterem, web) 12</v>
      </c>
      <c r="E512" t="str">
        <f t="shared" si="410"/>
        <v>Szamosi Barna10034</v>
      </c>
      <c r="F512" t="str">
        <f t="shared" si="411"/>
        <v>Statisztikai folyamatirányítás (Tb. 605, gépterem, web)</v>
      </c>
      <c r="G512" t="str">
        <f t="shared" si="412"/>
        <v/>
      </c>
      <c r="H512" t="str">
        <f t="shared" si="413"/>
        <v/>
      </c>
      <c r="I512" t="str">
        <f t="shared" si="414"/>
        <v/>
      </c>
      <c r="J512" t="str">
        <f t="shared" si="415"/>
        <v/>
      </c>
      <c r="K512" t="str">
        <f t="shared" si="416"/>
        <v/>
      </c>
      <c r="L512" t="str">
        <f t="shared" si="417"/>
        <v/>
      </c>
      <c r="M512" t="str">
        <f t="shared" si="418"/>
        <v/>
      </c>
      <c r="N512" t="str">
        <f t="shared" si="419"/>
        <v/>
      </c>
      <c r="O512" t="str">
        <f t="shared" si="420"/>
        <v/>
      </c>
      <c r="P512" t="str">
        <f t="shared" si="421"/>
        <v/>
      </c>
      <c r="Q512" t="str">
        <f t="shared" si="422"/>
        <v/>
      </c>
      <c r="R512" t="str">
        <f t="shared" si="423"/>
        <v/>
      </c>
      <c r="S512" t="str">
        <f t="shared" si="424"/>
        <v/>
      </c>
      <c r="T512" t="str">
        <f t="shared" si="425"/>
        <v/>
      </c>
      <c r="U512" t="str">
        <f t="shared" si="426"/>
        <v/>
      </c>
      <c r="V512" t="str">
        <f t="shared" si="427"/>
        <v/>
      </c>
      <c r="W512" t="str">
        <f t="shared" si="428"/>
        <v/>
      </c>
      <c r="X512" t="str">
        <f t="shared" si="429"/>
        <v/>
      </c>
      <c r="Y512" t="str">
        <f t="shared" si="430"/>
        <v/>
      </c>
      <c r="Z512" t="str">
        <f t="shared" si="431"/>
        <v/>
      </c>
      <c r="AA512" t="str">
        <f t="shared" si="432"/>
        <v>Statisztikai folyamatirányítás (, gépterem, web)</v>
      </c>
      <c r="AB512" t="str">
        <f t="shared" si="433"/>
        <v/>
      </c>
      <c r="AC512" t="str">
        <f t="shared" si="434"/>
        <v/>
      </c>
      <c r="AD512" t="str">
        <f t="shared" si="435"/>
        <v/>
      </c>
      <c r="AE512" t="str">
        <f t="shared" si="436"/>
        <v/>
      </c>
      <c r="AF512" t="str">
        <f t="shared" si="437"/>
        <v/>
      </c>
      <c r="AG512" t="str">
        <f t="shared" si="438"/>
        <v/>
      </c>
      <c r="AH512" t="str">
        <f t="shared" si="439"/>
        <v/>
      </c>
      <c r="AI512" t="str">
        <f t="shared" si="440"/>
        <v/>
      </c>
      <c r="AJ512" t="str">
        <f t="shared" si="441"/>
        <v/>
      </c>
      <c r="AK512" t="str">
        <f t="shared" si="442"/>
        <v/>
      </c>
      <c r="AL512" t="str">
        <f t="shared" si="443"/>
        <v/>
      </c>
      <c r="AM512" t="str">
        <f t="shared" si="444"/>
        <v/>
      </c>
      <c r="AN512" t="str">
        <f t="shared" si="445"/>
        <v/>
      </c>
      <c r="AO512" t="str">
        <f t="shared" si="446"/>
        <v/>
      </c>
      <c r="AP512" t="str">
        <f t="shared" si="447"/>
        <v/>
      </c>
      <c r="AQ512" t="str">
        <f t="shared" si="448"/>
        <v/>
      </c>
      <c r="AR512" t="str">
        <f t="shared" si="449"/>
        <v/>
      </c>
      <c r="AS512" t="str">
        <f t="shared" si="450"/>
        <v/>
      </c>
      <c r="AT512" t="str">
        <f t="shared" si="451"/>
        <v/>
      </c>
      <c r="AU512" t="str">
        <f t="shared" si="452"/>
        <v/>
      </c>
      <c r="AV512" t="str">
        <f t="shared" si="453"/>
        <v>10034</v>
      </c>
      <c r="AW512" t="str">
        <f t="shared" si="454"/>
        <v/>
      </c>
      <c r="AX512" t="str">
        <f t="shared" si="455"/>
        <v/>
      </c>
      <c r="AY512" t="str">
        <f t="shared" si="456"/>
        <v/>
      </c>
      <c r="AZ512" t="str">
        <f t="shared" si="457"/>
        <v/>
      </c>
      <c r="BA512" t="str">
        <f t="shared" si="458"/>
        <v/>
      </c>
      <c r="BB512" t="str">
        <f t="shared" si="459"/>
        <v/>
      </c>
      <c r="BC512" t="str">
        <f t="shared" si="460"/>
        <v/>
      </c>
      <c r="BD512" t="str">
        <f t="shared" si="461"/>
        <v/>
      </c>
      <c r="BE512" t="str">
        <f t="shared" si="462"/>
        <v>Statisztikai folyamatirányítás (605, gépterem, web)</v>
      </c>
      <c r="BF512" s="2">
        <v>1003</v>
      </c>
      <c r="BG512" s="2">
        <v>4</v>
      </c>
      <c r="BH512" s="18">
        <f>VLOOKUP(BF512,segéd!$F$9:$G$41,2,FALSE)</f>
        <v>46298</v>
      </c>
      <c r="BI512" s="2" t="str">
        <f>VLOOKUP(BG512,segéd!$F$1:$G$7,2,FALSE)</f>
        <v>13.30-15.00</v>
      </c>
      <c r="BJ512" t="s">
        <v>401</v>
      </c>
      <c r="BK512" s="20" t="s">
        <v>318</v>
      </c>
      <c r="BL512" t="s">
        <v>191</v>
      </c>
      <c r="BM512" s="2"/>
      <c r="BN512" s="2">
        <v>605</v>
      </c>
      <c r="BO512" s="2" t="s">
        <v>216</v>
      </c>
      <c r="BP512" s="33" t="s">
        <v>644</v>
      </c>
      <c r="BQ512" s="2">
        <f t="shared" si="463"/>
        <v>12</v>
      </c>
      <c r="BR512" s="2" t="str">
        <f>IF(BM512="","",IFERROR(VLOOKUP(BJ512,segéd!T:U,2,FALSE),"x"))</f>
        <v/>
      </c>
      <c r="BS512" s="2">
        <f>IF(BN512="","",IFERROR(VLOOKUP(BJ512,segéd!O:P,2,FALSE),"x"))</f>
        <v>12</v>
      </c>
      <c r="BU512" s="2"/>
      <c r="BV512" s="2"/>
      <c r="DH512" s="2">
        <v>13</v>
      </c>
    </row>
    <row r="513" spans="1:117" ht="15" customHeight="1" x14ac:dyDescent="0.3">
      <c r="A513" t="str">
        <f t="shared" si="406"/>
        <v>20910034</v>
      </c>
      <c r="B513" t="str">
        <f t="shared" si="407"/>
        <v>Stratégiai és üzleti tervezés - Krupánszki Kornél (Bp.-ről web) 41</v>
      </c>
      <c r="C513" t="str">
        <f t="shared" si="408"/>
        <v>21410034</v>
      </c>
      <c r="D513" t="str">
        <f t="shared" si="409"/>
        <v>Stratégiai és üzleti tervezés - Krupánszki Kornél (Bp.-ről web) 36</v>
      </c>
      <c r="E513" t="str">
        <f t="shared" si="410"/>
        <v>Krupánszki Kornél10034</v>
      </c>
      <c r="F513" t="str">
        <f t="shared" si="411"/>
        <v>Stratégiai és üzleti tervezés (Bp. 209, Bp.-ről web)</v>
      </c>
      <c r="G513" t="str">
        <f t="shared" si="412"/>
        <v/>
      </c>
      <c r="H513" t="str">
        <f t="shared" si="413"/>
        <v/>
      </c>
      <c r="I513" t="str">
        <f t="shared" si="414"/>
        <v/>
      </c>
      <c r="J513" t="str">
        <f t="shared" si="415"/>
        <v/>
      </c>
      <c r="K513" t="str">
        <f t="shared" si="416"/>
        <v/>
      </c>
      <c r="L513" t="str">
        <f t="shared" si="417"/>
        <v/>
      </c>
      <c r="M513" t="str">
        <f t="shared" si="418"/>
        <v/>
      </c>
      <c r="N513" t="str">
        <f t="shared" si="419"/>
        <v/>
      </c>
      <c r="O513" t="str">
        <f t="shared" si="420"/>
        <v/>
      </c>
      <c r="P513" t="str">
        <f t="shared" si="421"/>
        <v/>
      </c>
      <c r="Q513" t="str">
        <f t="shared" si="422"/>
        <v/>
      </c>
      <c r="R513" t="str">
        <f t="shared" si="423"/>
        <v/>
      </c>
      <c r="S513" t="str">
        <f t="shared" si="424"/>
        <v/>
      </c>
      <c r="T513" t="str">
        <f t="shared" si="425"/>
        <v>10034</v>
      </c>
      <c r="U513" t="str">
        <f t="shared" si="426"/>
        <v>10034</v>
      </c>
      <c r="V513" t="str">
        <f t="shared" si="427"/>
        <v>10034</v>
      </c>
      <c r="W513" t="str">
        <f t="shared" si="428"/>
        <v>10034</v>
      </c>
      <c r="X513" t="str">
        <f t="shared" si="429"/>
        <v>10034</v>
      </c>
      <c r="Y513" t="str">
        <f t="shared" si="430"/>
        <v>10034</v>
      </c>
      <c r="Z513" t="str">
        <f t="shared" si="431"/>
        <v/>
      </c>
      <c r="AA513" t="str">
        <f t="shared" si="432"/>
        <v>Stratégiai és üzleti tervezés (209, Bp.-ről web)</v>
      </c>
      <c r="AB513" t="str">
        <f t="shared" si="433"/>
        <v/>
      </c>
      <c r="AC513" t="str">
        <f t="shared" si="434"/>
        <v/>
      </c>
      <c r="AD513" t="str">
        <f t="shared" si="435"/>
        <v/>
      </c>
      <c r="AE513" t="str">
        <f t="shared" si="436"/>
        <v/>
      </c>
      <c r="AF513" t="str">
        <f t="shared" si="437"/>
        <v/>
      </c>
      <c r="AG513" t="str">
        <f t="shared" si="438"/>
        <v/>
      </c>
      <c r="AH513" t="str">
        <f t="shared" si="439"/>
        <v/>
      </c>
      <c r="AI513" t="str">
        <f t="shared" si="440"/>
        <v/>
      </c>
      <c r="AJ513" t="str">
        <f t="shared" si="441"/>
        <v/>
      </c>
      <c r="AK513" t="str">
        <f t="shared" si="442"/>
        <v/>
      </c>
      <c r="AL513" t="str">
        <f t="shared" si="443"/>
        <v/>
      </c>
      <c r="AM513" t="str">
        <f t="shared" si="444"/>
        <v/>
      </c>
      <c r="AN513" t="str">
        <f t="shared" si="445"/>
        <v>10034</v>
      </c>
      <c r="AO513" t="str">
        <f t="shared" si="446"/>
        <v>10034</v>
      </c>
      <c r="AP513" t="str">
        <f t="shared" si="447"/>
        <v>10034</v>
      </c>
      <c r="AQ513" t="str">
        <f t="shared" si="448"/>
        <v>10034</v>
      </c>
      <c r="AR513" t="str">
        <f t="shared" si="449"/>
        <v>10034</v>
      </c>
      <c r="AS513" t="str">
        <f t="shared" si="450"/>
        <v>10034</v>
      </c>
      <c r="AT513" t="str">
        <f t="shared" si="451"/>
        <v/>
      </c>
      <c r="AU513" t="str">
        <f t="shared" si="452"/>
        <v/>
      </c>
      <c r="AV513" t="str">
        <f t="shared" si="453"/>
        <v/>
      </c>
      <c r="AW513" t="str">
        <f t="shared" si="454"/>
        <v/>
      </c>
      <c r="AX513" t="str">
        <f t="shared" si="455"/>
        <v/>
      </c>
      <c r="AY513" t="str">
        <f t="shared" si="456"/>
        <v/>
      </c>
      <c r="AZ513" t="str">
        <f t="shared" si="457"/>
        <v/>
      </c>
      <c r="BA513" t="str">
        <f t="shared" si="458"/>
        <v/>
      </c>
      <c r="BB513" t="str">
        <f t="shared" si="459"/>
        <v/>
      </c>
      <c r="BC513" t="str">
        <f t="shared" si="460"/>
        <v/>
      </c>
      <c r="BD513" t="str">
        <f t="shared" si="461"/>
        <v/>
      </c>
      <c r="BE513" t="str">
        <f t="shared" si="462"/>
        <v>Stratégiai és üzleti tervezés (214, Bp.-ről web)</v>
      </c>
      <c r="BF513" s="2">
        <v>1003</v>
      </c>
      <c r="BG513" s="2">
        <v>4</v>
      </c>
      <c r="BH513" s="18">
        <f>VLOOKUP(BF513,segéd!$F$9:$G$41,2,FALSE)</f>
        <v>46298</v>
      </c>
      <c r="BI513" s="2" t="str">
        <f>VLOOKUP(BG513,segéd!$F$1:$G$7,2,FALSE)</f>
        <v>13.30-15.00</v>
      </c>
      <c r="BJ513" t="s">
        <v>30</v>
      </c>
      <c r="BK513" s="20" t="s">
        <v>415</v>
      </c>
      <c r="BL513" t="s">
        <v>192</v>
      </c>
      <c r="BM513" s="2">
        <v>209</v>
      </c>
      <c r="BN513" s="2">
        <v>214</v>
      </c>
      <c r="BO513" s="2" t="s">
        <v>118</v>
      </c>
      <c r="BP513" s="33" t="s">
        <v>681</v>
      </c>
      <c r="BQ513" s="2">
        <f t="shared" si="463"/>
        <v>77</v>
      </c>
      <c r="BR513" s="2">
        <f>IF(BM513="","",IFERROR(VLOOKUP(BJ513,segéd!T:U,2,FALSE),"x"))</f>
        <v>41</v>
      </c>
      <c r="BS513" s="2">
        <f>IF(BN513="","",IFERROR(VLOOKUP(BJ513,segéd!O:P,2,FALSE),"x"))</f>
        <v>36</v>
      </c>
      <c r="BT513" s="2"/>
      <c r="BU513" s="2"/>
      <c r="BV513" s="2"/>
      <c r="BX513" s="2"/>
      <c r="CD513" s="19"/>
      <c r="CE513" s="19"/>
      <c r="CG513" s="2">
        <v>6</v>
      </c>
      <c r="CH513" s="2">
        <v>6</v>
      </c>
      <c r="CI513" s="2">
        <v>7</v>
      </c>
      <c r="CJ513" s="2">
        <v>6</v>
      </c>
      <c r="CK513" s="2">
        <v>13</v>
      </c>
      <c r="CL513" s="2">
        <v>4</v>
      </c>
      <c r="CQ513" s="2"/>
      <c r="CR513" s="2"/>
      <c r="CZ513" s="2">
        <v>3</v>
      </c>
      <c r="DA513" s="2">
        <v>7</v>
      </c>
      <c r="DB513" s="2">
        <v>8</v>
      </c>
      <c r="DC513" s="2">
        <v>3</v>
      </c>
      <c r="DD513" s="2">
        <v>2</v>
      </c>
      <c r="DE513" s="2">
        <v>6</v>
      </c>
    </row>
    <row r="514" spans="1:117" ht="15" customHeight="1" x14ac:dyDescent="0.3">
      <c r="A514" t="str">
        <f t="shared" si="406"/>
        <v>20510034</v>
      </c>
      <c r="B514" t="str">
        <f t="shared" si="407"/>
        <v>Stratégiai menedzsment - Kasza József (Tb.-ről web) 3</v>
      </c>
      <c r="C514" t="str">
        <f t="shared" si="408"/>
        <v>40310034</v>
      </c>
      <c r="D514" t="str">
        <f t="shared" si="409"/>
        <v>Stratégiai menedzsment - Kasza József (Tb.-ről web) 4</v>
      </c>
      <c r="E514" t="str">
        <f t="shared" si="410"/>
        <v>Kasza József10034</v>
      </c>
      <c r="F514" t="str">
        <f t="shared" si="411"/>
        <v>Stratégiai menedzsment (Tb. 403, Tb.-ről web)</v>
      </c>
      <c r="G514" t="str">
        <f t="shared" si="412"/>
        <v/>
      </c>
      <c r="H514" t="str">
        <f t="shared" si="413"/>
        <v/>
      </c>
      <c r="I514" t="str">
        <f t="shared" si="414"/>
        <v/>
      </c>
      <c r="J514" t="str">
        <f t="shared" si="415"/>
        <v/>
      </c>
      <c r="K514" t="str">
        <f t="shared" si="416"/>
        <v/>
      </c>
      <c r="L514" t="str">
        <f t="shared" si="417"/>
        <v/>
      </c>
      <c r="M514" t="str">
        <f t="shared" si="418"/>
        <v/>
      </c>
      <c r="N514" t="str">
        <f t="shared" si="419"/>
        <v/>
      </c>
      <c r="O514" t="str">
        <f t="shared" si="420"/>
        <v/>
      </c>
      <c r="P514" t="str">
        <f t="shared" si="421"/>
        <v/>
      </c>
      <c r="Q514" t="str">
        <f t="shared" si="422"/>
        <v/>
      </c>
      <c r="R514" t="str">
        <f t="shared" si="423"/>
        <v>10034</v>
      </c>
      <c r="S514" t="str">
        <f t="shared" si="424"/>
        <v/>
      </c>
      <c r="T514" t="str">
        <f t="shared" si="425"/>
        <v/>
      </c>
      <c r="U514" t="str">
        <f t="shared" si="426"/>
        <v/>
      </c>
      <c r="V514" t="str">
        <f t="shared" si="427"/>
        <v/>
      </c>
      <c r="W514" t="str">
        <f t="shared" si="428"/>
        <v/>
      </c>
      <c r="X514" t="str">
        <f t="shared" si="429"/>
        <v/>
      </c>
      <c r="Y514" t="str">
        <f t="shared" si="430"/>
        <v/>
      </c>
      <c r="Z514" t="str">
        <f t="shared" si="431"/>
        <v/>
      </c>
      <c r="AA514" t="str">
        <f t="shared" si="432"/>
        <v>Stratégiai menedzsment (205, Tb.-ről web)</v>
      </c>
      <c r="AB514" t="str">
        <f t="shared" si="433"/>
        <v/>
      </c>
      <c r="AC514" t="str">
        <f t="shared" si="434"/>
        <v/>
      </c>
      <c r="AD514" t="str">
        <f t="shared" si="435"/>
        <v/>
      </c>
      <c r="AE514" t="str">
        <f t="shared" si="436"/>
        <v/>
      </c>
      <c r="AF514" t="str">
        <f t="shared" si="437"/>
        <v/>
      </c>
      <c r="AG514" t="str">
        <f t="shared" si="438"/>
        <v>10034</v>
      </c>
      <c r="AH514" t="str">
        <f t="shared" si="439"/>
        <v/>
      </c>
      <c r="AI514" t="str">
        <f t="shared" si="440"/>
        <v/>
      </c>
      <c r="AJ514" t="str">
        <f t="shared" si="441"/>
        <v/>
      </c>
      <c r="AK514" t="str">
        <f t="shared" si="442"/>
        <v/>
      </c>
      <c r="AL514" t="str">
        <f t="shared" si="443"/>
        <v/>
      </c>
      <c r="AM514" t="str">
        <f t="shared" si="444"/>
        <v>10034</v>
      </c>
      <c r="AN514" t="str">
        <f t="shared" si="445"/>
        <v/>
      </c>
      <c r="AO514" t="str">
        <f t="shared" si="446"/>
        <v/>
      </c>
      <c r="AP514" t="str">
        <f t="shared" si="447"/>
        <v/>
      </c>
      <c r="AQ514" t="str">
        <f t="shared" si="448"/>
        <v/>
      </c>
      <c r="AR514" t="str">
        <f t="shared" si="449"/>
        <v/>
      </c>
      <c r="AS514" t="str">
        <f t="shared" si="450"/>
        <v/>
      </c>
      <c r="AT514" t="str">
        <f t="shared" si="451"/>
        <v/>
      </c>
      <c r="AU514" t="str">
        <f t="shared" si="452"/>
        <v/>
      </c>
      <c r="AV514" t="str">
        <f t="shared" si="453"/>
        <v/>
      </c>
      <c r="AW514" t="str">
        <f t="shared" si="454"/>
        <v/>
      </c>
      <c r="AX514" t="str">
        <f t="shared" si="455"/>
        <v/>
      </c>
      <c r="AY514" t="str">
        <f t="shared" si="456"/>
        <v/>
      </c>
      <c r="AZ514" t="str">
        <f t="shared" si="457"/>
        <v/>
      </c>
      <c r="BA514" t="str">
        <f t="shared" si="458"/>
        <v/>
      </c>
      <c r="BB514" t="str">
        <f t="shared" si="459"/>
        <v/>
      </c>
      <c r="BC514" t="str">
        <f t="shared" si="460"/>
        <v/>
      </c>
      <c r="BD514" t="str">
        <f t="shared" si="461"/>
        <v/>
      </c>
      <c r="BE514" t="str">
        <f t="shared" si="462"/>
        <v>Stratégiai menedzsment (403, Tb.-ről web)</v>
      </c>
      <c r="BF514" s="2">
        <v>1003</v>
      </c>
      <c r="BG514" s="2">
        <v>4</v>
      </c>
      <c r="BH514" s="18">
        <f>VLOOKUP(BF514,segéd!$F$9:$G$41,2,FALSE)</f>
        <v>46298</v>
      </c>
      <c r="BI514" s="2" t="str">
        <f>VLOOKUP(BG514,segéd!$F$1:$G$7,2,FALSE)</f>
        <v>13.30-15.00</v>
      </c>
      <c r="BJ514" t="s">
        <v>201</v>
      </c>
      <c r="BK514" s="20" t="s">
        <v>548</v>
      </c>
      <c r="BL514" t="s">
        <v>225</v>
      </c>
      <c r="BM514" s="2">
        <v>205</v>
      </c>
      <c r="BN514" s="2">
        <v>403</v>
      </c>
      <c r="BO514" s="2" t="s">
        <v>119</v>
      </c>
      <c r="BP514" s="33" t="s">
        <v>682</v>
      </c>
      <c r="BQ514" s="2">
        <f t="shared" si="463"/>
        <v>7</v>
      </c>
      <c r="BR514" s="2">
        <f>IF(BM514="","",IFERROR(VLOOKUP(BJ514,segéd!T:U,2,FALSE),"x"))</f>
        <v>3</v>
      </c>
      <c r="BS514" s="2">
        <f>IF(BN514="","",IFERROR(VLOOKUP(BJ514,segéd!O:P,2,FALSE),"x"))</f>
        <v>4</v>
      </c>
      <c r="BU514" s="2"/>
      <c r="BV514" s="2"/>
      <c r="BX514" s="2"/>
      <c r="CE514" s="2">
        <v>2</v>
      </c>
      <c r="CS514" s="2">
        <v>3</v>
      </c>
      <c r="CY514" s="2">
        <v>4</v>
      </c>
    </row>
    <row r="515" spans="1:117" ht="15" customHeight="1" x14ac:dyDescent="0.3">
      <c r="A515" t="str">
        <f t="shared" ref="A515:A578" si="464">CONCATENATE(BM515,BF515,BG515)</f>
        <v>20110034</v>
      </c>
      <c r="B515" t="str">
        <f t="shared" ref="B515:B578" si="465">CONCATENATE(BJ515," - ",BK515,IF(BO515="","",CONCATENATE(" (",BO515,")"))," ",BR515)</f>
        <v>Tanulás, kreativitás és MI - Tarcsiné Fábián Kata (web) 158</v>
      </c>
      <c r="C515" t="str">
        <f t="shared" ref="C515:C578" si="466">CONCATENATE(BN515,BF515,BG515)</f>
        <v>10034</v>
      </c>
      <c r="D515" t="str">
        <f t="shared" ref="D515:D578" si="467">CONCATENATE(BJ515," - ",BK515,IF(BO515="","",CONCATENATE(" (",BO515,")"))," ",BS515)</f>
        <v xml:space="preserve">Tanulás, kreativitás és MI - Tarcsiné Fábián Kata (web) </v>
      </c>
      <c r="E515" t="str">
        <f t="shared" ref="E515:E578" si="468">CONCATENATE(BK515,BF515,BG515)</f>
        <v>Tarcsiné Fábián Kata10034</v>
      </c>
      <c r="F515" t="str">
        <f t="shared" ref="F515:F578" si="469">CONCATENATE(BJ515," (",IF(OR(BM515="",BO515="Tb.-ről web"),"",CONCATENATE("Bp. ",BM515)),IF(OR(BN515="",BO515="Bp.-ről web"),"",CONCATENATE("Tb. ",BN515)),IF(BO515="","",CONCATENATE(", ",BO515)),")")</f>
        <v>Tanulás, kreativitás és MI (Bp. 201, web)</v>
      </c>
      <c r="G515" t="str">
        <f t="shared" ref="G515:G578" si="470">IF(BT515="","",CONCATENATE($BF515,$BG515))</f>
        <v>10034</v>
      </c>
      <c r="H515" t="str">
        <f t="shared" ref="H515:H578" si="471">IF(BU515="","",CONCATENATE($BF515,$BG515))</f>
        <v>10034</v>
      </c>
      <c r="I515" t="str">
        <f t="shared" ref="I515:I578" si="472">IF(BV515="","",CONCATENATE($BF515,$BG515))</f>
        <v>10034</v>
      </c>
      <c r="J515" t="str">
        <f t="shared" ref="J515:J578" si="473">IF(BW515="","",CONCATENATE($BF515,$BG515))</f>
        <v>10034</v>
      </c>
      <c r="K515" t="str">
        <f t="shared" ref="K515:K578" si="474">IF(BX515="","",CONCATENATE($BF515,$BG515))</f>
        <v>10034</v>
      </c>
      <c r="L515" t="str">
        <f t="shared" ref="L515:L578" si="475">IF(BY515="","",CONCATENATE($BF515,$BG515))</f>
        <v>10034</v>
      </c>
      <c r="M515" t="str">
        <f t="shared" ref="M515:M578" si="476">IF(BZ515="","",CONCATENATE($BF515,$BG515))</f>
        <v/>
      </c>
      <c r="N515" t="str">
        <f t="shared" ref="N515:N578" si="477">IF(CA515="","",CONCATENATE($BF515,$BG515))</f>
        <v/>
      </c>
      <c r="O515" t="str">
        <f t="shared" ref="O515:O578" si="478">IF(CB515="","",CONCATENATE($BF515,$BG515))</f>
        <v/>
      </c>
      <c r="P515" t="str">
        <f t="shared" ref="P515:P578" si="479">IF(CC515="","",CONCATENATE($BF515,$BG515))</f>
        <v/>
      </c>
      <c r="Q515" t="str">
        <f t="shared" ref="Q515:Q578" si="480">IF(CD515="","",CONCATENATE($BF515,$BG515))</f>
        <v>10034</v>
      </c>
      <c r="R515" t="str">
        <f t="shared" ref="R515:R578" si="481">IF(CE515="","",CONCATENATE($BF515,$BG515))</f>
        <v/>
      </c>
      <c r="S515" t="str">
        <f t="shared" ref="S515:S578" si="482">IF(CF515="","",CONCATENATE($BF515,$BG515))</f>
        <v/>
      </c>
      <c r="T515" t="str">
        <f t="shared" ref="T515:T578" si="483">IF(CG515="","",CONCATENATE($BF515,$BG515))</f>
        <v/>
      </c>
      <c r="U515" t="str">
        <f t="shared" ref="U515:U578" si="484">IF(CH515="","",CONCATENATE($BF515,$BG515))</f>
        <v/>
      </c>
      <c r="V515" t="str">
        <f t="shared" ref="V515:V578" si="485">IF(CI515="","",CONCATENATE($BF515,$BG515))</f>
        <v/>
      </c>
      <c r="W515" t="str">
        <f t="shared" ref="W515:W578" si="486">IF(CJ515="","",CONCATENATE($BF515,$BG515))</f>
        <v/>
      </c>
      <c r="X515" t="str">
        <f t="shared" ref="X515:X578" si="487">IF(CK515="","",CONCATENATE($BF515,$BG515))</f>
        <v/>
      </c>
      <c r="Y515" t="str">
        <f t="shared" ref="Y515:Y578" si="488">IF(CL515="","",CONCATENATE($BF515,$BG515))</f>
        <v/>
      </c>
      <c r="Z515" t="str">
        <f t="shared" ref="Z515:Z578" si="489">IF(CM515="","",CONCATENATE($BF515,$BG515))</f>
        <v/>
      </c>
      <c r="AA515" t="str">
        <f t="shared" ref="AA515:AA578" si="490">CONCATENATE(BJ515," (",BM515,IF(BO515="","",CONCATENATE(", ",BO515)),")")</f>
        <v>Tanulás, kreativitás és MI (201, web)</v>
      </c>
      <c r="AB515" t="str">
        <f t="shared" ref="AB515:AB578" si="491">IF(CN515="","",CONCATENATE($BF515,$BG515))</f>
        <v/>
      </c>
      <c r="AC515" t="str">
        <f t="shared" ref="AC515:AC578" si="492">IF(CO515="","",CONCATENATE($BF515,$BG515))</f>
        <v/>
      </c>
      <c r="AD515" t="str">
        <f t="shared" ref="AD515:AD578" si="493">IF(CP515="","",CONCATENATE($BF515,$BG515))</f>
        <v/>
      </c>
      <c r="AE515" t="str">
        <f t="shared" ref="AE515:AE578" si="494">IF(CQ515="","",CONCATENATE($BF515,$BG515))</f>
        <v/>
      </c>
      <c r="AF515" t="str">
        <f t="shared" ref="AF515:AF578" si="495">IF(CR515="","",CONCATENATE($BF515,$BG515))</f>
        <v/>
      </c>
      <c r="AG515" t="str">
        <f t="shared" ref="AG515:AG578" si="496">IF(CS515="","",CONCATENATE($BF515,$BG515))</f>
        <v/>
      </c>
      <c r="AH515" t="str">
        <f t="shared" ref="AH515:AH578" si="497">IF(CT515="","",CONCATENATE($BF515,$BG515))</f>
        <v/>
      </c>
      <c r="AI515" t="str">
        <f t="shared" ref="AI515:AI578" si="498">IF(CU515="","",CONCATENATE($BF515,$BG515))</f>
        <v/>
      </c>
      <c r="AJ515" t="str">
        <f t="shared" ref="AJ515:AJ578" si="499">IF(CV515="","",CONCATENATE($BF515,$BG515))</f>
        <v/>
      </c>
      <c r="AK515" t="str">
        <f t="shared" ref="AK515:AK578" si="500">IF(CW515="","",CONCATENATE($BF515,$BG515))</f>
        <v/>
      </c>
      <c r="AL515" t="str">
        <f t="shared" ref="AL515:AL578" si="501">IF(CX515="","",CONCATENATE($BF515,$BG515))</f>
        <v/>
      </c>
      <c r="AM515" t="str">
        <f t="shared" ref="AM515:AM578" si="502">IF(CY515="","",CONCATENATE($BF515,$BG515))</f>
        <v/>
      </c>
      <c r="AN515" t="str">
        <f t="shared" ref="AN515:AN578" si="503">IF(CZ515="","",CONCATENATE($BF515,$BG515))</f>
        <v/>
      </c>
      <c r="AO515" t="str">
        <f t="shared" ref="AO515:AO578" si="504">IF(DA515="","",CONCATENATE($BF515,$BG515))</f>
        <v/>
      </c>
      <c r="AP515" t="str">
        <f t="shared" ref="AP515:AP578" si="505">IF(DB515="","",CONCATENATE($BF515,$BG515))</f>
        <v/>
      </c>
      <c r="AQ515" t="str">
        <f t="shared" ref="AQ515:AQ578" si="506">IF(DC515="","",CONCATENATE($BF515,$BG515))</f>
        <v/>
      </c>
      <c r="AR515" t="str">
        <f t="shared" ref="AR515:AR578" si="507">IF(DD515="","",CONCATENATE($BF515,$BG515))</f>
        <v/>
      </c>
      <c r="AS515" t="str">
        <f t="shared" ref="AS515:AS578" si="508">IF(DE515="","",CONCATENATE($BF515,$BG515))</f>
        <v/>
      </c>
      <c r="AT515" t="str">
        <f t="shared" ref="AT515:AT578" si="509">IF(DF515="","",CONCATENATE($BF515,$BG515))</f>
        <v/>
      </c>
      <c r="AU515" t="str">
        <f t="shared" ref="AU515:AU578" si="510">IF(DG515="","",CONCATENATE($BF515,$BG515))</f>
        <v/>
      </c>
      <c r="AV515" t="str">
        <f t="shared" ref="AV515:AV578" si="511">IF(DH515="","",CONCATENATE($BF515,$BG515))</f>
        <v/>
      </c>
      <c r="AW515" t="str">
        <f t="shared" ref="AW515:AW578" si="512">IF(DI515="","",CONCATENATE($BF515,$BG515))</f>
        <v/>
      </c>
      <c r="AX515" t="str">
        <f t="shared" ref="AX515:AX578" si="513">IF(DJ515="","",CONCATENATE($BF515,$BG515))</f>
        <v/>
      </c>
      <c r="AY515" t="str">
        <f t="shared" ref="AY515:AY578" si="514">IF(DK515="","",CONCATENATE($BF515,$BG515))</f>
        <v/>
      </c>
      <c r="AZ515" t="str">
        <f t="shared" ref="AZ515:AZ578" si="515">IF(DL515="","",CONCATENATE($BF515,$BG515))</f>
        <v/>
      </c>
      <c r="BA515" t="str">
        <f t="shared" ref="BA515:BA578" si="516">IF(DM515="","",CONCATENATE($BF515,$BG515))</f>
        <v/>
      </c>
      <c r="BB515" t="str">
        <f t="shared" ref="BB515:BB578" si="517">IF(DN515="","",CONCATENATE($BF515,$BG515))</f>
        <v/>
      </c>
      <c r="BC515" t="str">
        <f t="shared" ref="BC515:BC578" si="518">IF(DO515="","",CONCATENATE($BF515,$BG515))</f>
        <v/>
      </c>
      <c r="BD515" t="str">
        <f t="shared" ref="BD515:BD578" si="519">IF(DP515="","",CONCATENATE($BF515,$BG515))</f>
        <v/>
      </c>
      <c r="BE515" t="str">
        <f t="shared" ref="BE515:BE578" si="520">CONCATENATE(BJ515," (",BN515,IF(BO515="","",CONCATENATE(", ",BO515)),")")</f>
        <v>Tanulás, kreativitás és MI (, web)</v>
      </c>
      <c r="BF515" s="2">
        <v>1003</v>
      </c>
      <c r="BG515" s="2">
        <v>4</v>
      </c>
      <c r="BH515" s="18">
        <f>VLOOKUP(BF515,segéd!$F$9:$G$41,2,FALSE)</f>
        <v>46298</v>
      </c>
      <c r="BI515" s="2" t="str">
        <f>VLOOKUP(BG515,segéd!$F$1:$G$7,2,FALSE)</f>
        <v>13.30-15.00</v>
      </c>
      <c r="BJ515" t="s">
        <v>374</v>
      </c>
      <c r="BK515" s="20" t="s">
        <v>531</v>
      </c>
      <c r="BL515" t="s">
        <v>373</v>
      </c>
      <c r="BM515" s="2">
        <v>201</v>
      </c>
      <c r="BO515" s="2" t="s">
        <v>117</v>
      </c>
      <c r="BP515" s="33" t="s">
        <v>738</v>
      </c>
      <c r="BQ515" s="2">
        <f t="shared" ref="BQ515:BQ578" si="521">IF(BR515="",0,BR515)+IF(BS515="",0,BS515)</f>
        <v>158</v>
      </c>
      <c r="BR515" s="2">
        <f>IF(BM515="","",IFERROR(VLOOKUP(BJ515,segéd!T:U,2,FALSE),"x"))</f>
        <v>158</v>
      </c>
      <c r="BS515" s="2" t="str">
        <f>IF(BN515="","",IFERROR(VLOOKUP(BJ515,segéd!O:P,2,FALSE),"x"))</f>
        <v/>
      </c>
      <c r="BT515" s="2">
        <v>67</v>
      </c>
      <c r="BU515" s="2">
        <v>18</v>
      </c>
      <c r="BV515" s="2">
        <v>9</v>
      </c>
      <c r="BW515" s="2">
        <v>9</v>
      </c>
      <c r="BX515" s="2">
        <v>15</v>
      </c>
      <c r="BY515" s="2">
        <v>12</v>
      </c>
      <c r="CD515" s="2">
        <v>2</v>
      </c>
      <c r="CQ515" s="2"/>
      <c r="CR515" s="2"/>
    </row>
    <row r="516" spans="1:117" ht="15" customHeight="1" x14ac:dyDescent="0.3">
      <c r="A516" t="str">
        <f t="shared" si="464"/>
        <v>10035</v>
      </c>
      <c r="B516" t="str">
        <f t="shared" si="465"/>
        <v xml:space="preserve">Bevezetés a robottechnikába - Vavra Gábor (web) </v>
      </c>
      <c r="C516" t="str">
        <f t="shared" si="466"/>
        <v>21210035</v>
      </c>
      <c r="D516" t="str">
        <f t="shared" si="467"/>
        <v>Bevezetés a robottechnikába - Vavra Gábor (web) 50</v>
      </c>
      <c r="E516" t="str">
        <f t="shared" si="468"/>
        <v>Vavra Gábor10035</v>
      </c>
      <c r="F516" t="str">
        <f t="shared" si="469"/>
        <v>Bevezetés a robottechnikába (Tb. 212, web)</v>
      </c>
      <c r="G516" t="str">
        <f t="shared" si="470"/>
        <v/>
      </c>
      <c r="H516" t="str">
        <f t="shared" si="471"/>
        <v/>
      </c>
      <c r="I516" t="str">
        <f t="shared" si="472"/>
        <v/>
      </c>
      <c r="J516" t="str">
        <f t="shared" si="473"/>
        <v/>
      </c>
      <c r="K516" t="str">
        <f t="shared" si="474"/>
        <v/>
      </c>
      <c r="L516" t="str">
        <f t="shared" si="475"/>
        <v/>
      </c>
      <c r="M516" t="str">
        <f t="shared" si="476"/>
        <v/>
      </c>
      <c r="N516" t="str">
        <f t="shared" si="477"/>
        <v/>
      </c>
      <c r="O516" t="str">
        <f t="shared" si="478"/>
        <v/>
      </c>
      <c r="P516" t="str">
        <f t="shared" si="479"/>
        <v/>
      </c>
      <c r="Q516" t="str">
        <f t="shared" si="480"/>
        <v/>
      </c>
      <c r="R516" t="str">
        <f t="shared" si="481"/>
        <v/>
      </c>
      <c r="S516" t="str">
        <f t="shared" si="482"/>
        <v/>
      </c>
      <c r="T516" t="str">
        <f t="shared" si="483"/>
        <v/>
      </c>
      <c r="U516" t="str">
        <f t="shared" si="484"/>
        <v/>
      </c>
      <c r="V516" t="str">
        <f t="shared" si="485"/>
        <v/>
      </c>
      <c r="W516" t="str">
        <f t="shared" si="486"/>
        <v/>
      </c>
      <c r="X516" t="str">
        <f t="shared" si="487"/>
        <v/>
      </c>
      <c r="Y516" t="str">
        <f t="shared" si="488"/>
        <v/>
      </c>
      <c r="Z516" t="str">
        <f t="shared" si="489"/>
        <v/>
      </c>
      <c r="AA516" t="str">
        <f t="shared" si="490"/>
        <v>Bevezetés a robottechnikába (, web)</v>
      </c>
      <c r="AB516" t="str">
        <f t="shared" si="491"/>
        <v/>
      </c>
      <c r="AC516" t="str">
        <f t="shared" si="492"/>
        <v/>
      </c>
      <c r="AD516" t="str">
        <f t="shared" si="493"/>
        <v/>
      </c>
      <c r="AE516" t="str">
        <f t="shared" si="494"/>
        <v/>
      </c>
      <c r="AF516" t="str">
        <f t="shared" si="495"/>
        <v/>
      </c>
      <c r="AG516" t="str">
        <f t="shared" si="496"/>
        <v/>
      </c>
      <c r="AH516" t="str">
        <f t="shared" si="497"/>
        <v/>
      </c>
      <c r="AI516" t="str">
        <f t="shared" si="498"/>
        <v/>
      </c>
      <c r="AJ516" t="str">
        <f t="shared" si="499"/>
        <v/>
      </c>
      <c r="AK516" t="str">
        <f t="shared" si="500"/>
        <v/>
      </c>
      <c r="AL516" t="str">
        <f t="shared" si="501"/>
        <v/>
      </c>
      <c r="AM516" t="str">
        <f t="shared" si="502"/>
        <v/>
      </c>
      <c r="AN516" t="str">
        <f t="shared" si="503"/>
        <v/>
      </c>
      <c r="AO516" t="str">
        <f t="shared" si="504"/>
        <v/>
      </c>
      <c r="AP516" t="str">
        <f t="shared" si="505"/>
        <v/>
      </c>
      <c r="AQ516" t="str">
        <f t="shared" si="506"/>
        <v/>
      </c>
      <c r="AR516" t="str">
        <f t="shared" si="507"/>
        <v/>
      </c>
      <c r="AS516" t="str">
        <f t="shared" si="508"/>
        <v/>
      </c>
      <c r="AT516" t="str">
        <f t="shared" si="509"/>
        <v/>
      </c>
      <c r="AU516" t="str">
        <f t="shared" si="510"/>
        <v/>
      </c>
      <c r="AV516" t="str">
        <f t="shared" si="511"/>
        <v/>
      </c>
      <c r="AW516" t="str">
        <f t="shared" si="512"/>
        <v/>
      </c>
      <c r="AX516" t="str">
        <f t="shared" si="513"/>
        <v>10035</v>
      </c>
      <c r="AY516" t="str">
        <f t="shared" si="514"/>
        <v/>
      </c>
      <c r="AZ516" t="str">
        <f t="shared" si="515"/>
        <v/>
      </c>
      <c r="BA516" t="str">
        <f t="shared" si="516"/>
        <v/>
      </c>
      <c r="BB516" t="str">
        <f t="shared" si="517"/>
        <v/>
      </c>
      <c r="BC516" t="str">
        <f t="shared" si="518"/>
        <v/>
      </c>
      <c r="BD516" t="str">
        <f t="shared" si="519"/>
        <v/>
      </c>
      <c r="BE516" t="str">
        <f t="shared" si="520"/>
        <v>Bevezetés a robottechnikába (212, web)</v>
      </c>
      <c r="BF516" s="2">
        <v>1003</v>
      </c>
      <c r="BG516" s="2">
        <v>5</v>
      </c>
      <c r="BH516" s="18">
        <f>VLOOKUP(BF516,segéd!$F$9:$G$41,2,FALSE)</f>
        <v>46298</v>
      </c>
      <c r="BI516" s="2" t="str">
        <f>VLOOKUP(BG516,segéd!$F$1:$G$7,2,FALSE)</f>
        <v>15.15-16.45</v>
      </c>
      <c r="BJ516" t="s">
        <v>408</v>
      </c>
      <c r="BK516" s="20" t="s">
        <v>419</v>
      </c>
      <c r="BL516" t="s">
        <v>191</v>
      </c>
      <c r="BM516" s="2"/>
      <c r="BN516" s="2">
        <v>212</v>
      </c>
      <c r="BO516" s="2" t="s">
        <v>117</v>
      </c>
      <c r="BP516" s="33" t="s">
        <v>689</v>
      </c>
      <c r="BQ516" s="2">
        <f t="shared" si="521"/>
        <v>50</v>
      </c>
      <c r="BR516" s="2" t="str">
        <f>IF(BM516="","",IFERROR(VLOOKUP(BJ516,segéd!T:U,2,FALSE),"x"))</f>
        <v/>
      </c>
      <c r="BS516" s="2">
        <f>IF(BN516="","",IFERROR(VLOOKUP(BJ516,segéd!O:P,2,FALSE),"x"))</f>
        <v>50</v>
      </c>
      <c r="BU516" s="2"/>
      <c r="BV516" s="2"/>
      <c r="DJ516" s="2">
        <v>44</v>
      </c>
    </row>
    <row r="517" spans="1:117" ht="15" customHeight="1" x14ac:dyDescent="0.3">
      <c r="A517" t="str">
        <f t="shared" si="464"/>
        <v>10035</v>
      </c>
      <c r="B517" t="str">
        <f t="shared" si="465"/>
        <v xml:space="preserve">CAD alapjai, 2. csoport - Szentgyörgyiné Gyöngyösi Éva (web) </v>
      </c>
      <c r="C517" t="str">
        <f t="shared" si="466"/>
        <v>60410035</v>
      </c>
      <c r="D517" t="str">
        <f t="shared" si="467"/>
        <v>CAD alapjai, 2. csoport - Szentgyörgyiné Gyöngyösi Éva (web) 45</v>
      </c>
      <c r="E517" t="str">
        <f t="shared" si="468"/>
        <v>Szentgyörgyiné Gyöngyösi Éva10035</v>
      </c>
      <c r="F517" t="str">
        <f t="shared" si="469"/>
        <v>CAD alapjai, 2. csoport (Tb. 604, web)</v>
      </c>
      <c r="G517" t="str">
        <f t="shared" si="470"/>
        <v/>
      </c>
      <c r="H517" t="str">
        <f t="shared" si="471"/>
        <v/>
      </c>
      <c r="I517" t="str">
        <f t="shared" si="472"/>
        <v/>
      </c>
      <c r="J517" t="str">
        <f t="shared" si="473"/>
        <v/>
      </c>
      <c r="K517" t="str">
        <f t="shared" si="474"/>
        <v/>
      </c>
      <c r="L517" t="str">
        <f t="shared" si="475"/>
        <v/>
      </c>
      <c r="M517" t="str">
        <f t="shared" si="476"/>
        <v/>
      </c>
      <c r="N517" t="str">
        <f t="shared" si="477"/>
        <v/>
      </c>
      <c r="O517" t="str">
        <f t="shared" si="478"/>
        <v/>
      </c>
      <c r="P517" t="str">
        <f t="shared" si="479"/>
        <v/>
      </c>
      <c r="Q517" t="str">
        <f t="shared" si="480"/>
        <v/>
      </c>
      <c r="R517" t="str">
        <f t="shared" si="481"/>
        <v/>
      </c>
      <c r="S517" t="str">
        <f t="shared" si="482"/>
        <v/>
      </c>
      <c r="T517" t="str">
        <f t="shared" si="483"/>
        <v/>
      </c>
      <c r="U517" t="str">
        <f t="shared" si="484"/>
        <v/>
      </c>
      <c r="V517" t="str">
        <f t="shared" si="485"/>
        <v/>
      </c>
      <c r="W517" t="str">
        <f t="shared" si="486"/>
        <v/>
      </c>
      <c r="X517" t="str">
        <f t="shared" si="487"/>
        <v/>
      </c>
      <c r="Y517" t="str">
        <f t="shared" si="488"/>
        <v/>
      </c>
      <c r="Z517" t="str">
        <f t="shared" si="489"/>
        <v/>
      </c>
      <c r="AA517" t="str">
        <f t="shared" si="490"/>
        <v>CAD alapjai, 2. csoport (, web)</v>
      </c>
      <c r="AB517" t="str">
        <f t="shared" si="491"/>
        <v/>
      </c>
      <c r="AC517" t="str">
        <f t="shared" si="492"/>
        <v/>
      </c>
      <c r="AD517" t="str">
        <f t="shared" si="493"/>
        <v/>
      </c>
      <c r="AE517" t="str">
        <f t="shared" si="494"/>
        <v/>
      </c>
      <c r="AF517" t="str">
        <f t="shared" si="495"/>
        <v/>
      </c>
      <c r="AG517" t="str">
        <f t="shared" si="496"/>
        <v/>
      </c>
      <c r="AH517" t="str">
        <f t="shared" si="497"/>
        <v/>
      </c>
      <c r="AI517" t="str">
        <f t="shared" si="498"/>
        <v/>
      </c>
      <c r="AJ517" t="str">
        <f t="shared" si="499"/>
        <v/>
      </c>
      <c r="AK517" t="str">
        <f t="shared" si="500"/>
        <v/>
      </c>
      <c r="AL517" t="str">
        <f t="shared" si="501"/>
        <v>10035</v>
      </c>
      <c r="AM517" t="str">
        <f t="shared" si="502"/>
        <v/>
      </c>
      <c r="AN517" t="str">
        <f t="shared" si="503"/>
        <v/>
      </c>
      <c r="AO517" t="str">
        <f t="shared" si="504"/>
        <v/>
      </c>
      <c r="AP517" t="str">
        <f t="shared" si="505"/>
        <v/>
      </c>
      <c r="AQ517" t="str">
        <f t="shared" si="506"/>
        <v/>
      </c>
      <c r="AR517" t="str">
        <f t="shared" si="507"/>
        <v/>
      </c>
      <c r="AS517" t="str">
        <f t="shared" si="508"/>
        <v/>
      </c>
      <c r="AT517" t="str">
        <f t="shared" si="509"/>
        <v/>
      </c>
      <c r="AU517" t="str">
        <f t="shared" si="510"/>
        <v/>
      </c>
      <c r="AV517" t="str">
        <f t="shared" si="511"/>
        <v/>
      </c>
      <c r="AW517" t="str">
        <f t="shared" si="512"/>
        <v/>
      </c>
      <c r="AX517" t="str">
        <f t="shared" si="513"/>
        <v/>
      </c>
      <c r="AY517" t="str">
        <f t="shared" si="514"/>
        <v/>
      </c>
      <c r="AZ517" t="str">
        <f t="shared" si="515"/>
        <v/>
      </c>
      <c r="BA517" t="str">
        <f t="shared" si="516"/>
        <v/>
      </c>
      <c r="BB517" t="str">
        <f t="shared" si="517"/>
        <v/>
      </c>
      <c r="BC517" t="str">
        <f t="shared" si="518"/>
        <v/>
      </c>
      <c r="BD517" t="str">
        <f t="shared" si="519"/>
        <v/>
      </c>
      <c r="BE517" t="str">
        <f t="shared" si="520"/>
        <v>CAD alapjai, 2. csoport (604, web)</v>
      </c>
      <c r="BF517" s="2">
        <v>1003</v>
      </c>
      <c r="BG517" s="2">
        <v>5</v>
      </c>
      <c r="BH517" s="18">
        <f>VLOOKUP(BF517,segéd!$F$9:$G$41,2,FALSE)</f>
        <v>46298</v>
      </c>
      <c r="BI517" s="2" t="str">
        <f>VLOOKUP(BG517,segéd!$F$1:$G$7,2,FALSE)</f>
        <v>15.15-16.45</v>
      </c>
      <c r="BJ517" t="s">
        <v>315</v>
      </c>
      <c r="BK517" s="20" t="s">
        <v>320</v>
      </c>
      <c r="BL517" t="s">
        <v>191</v>
      </c>
      <c r="BM517" s="2"/>
      <c r="BN517" s="2">
        <v>604</v>
      </c>
      <c r="BO517" s="2" t="s">
        <v>117</v>
      </c>
      <c r="BP517" s="33" t="s">
        <v>664</v>
      </c>
      <c r="BQ517" s="2">
        <f t="shared" si="521"/>
        <v>45</v>
      </c>
      <c r="BR517" s="2" t="str">
        <f>IF(BM517="","",IFERROR(VLOOKUP(BJ517,segéd!T:U,2,FALSE),"x"))</f>
        <v/>
      </c>
      <c r="BS517" s="2">
        <f>IF(BN517="","",IFERROR(VLOOKUP(BJ517,segéd!O:P,2,FALSE),"x"))</f>
        <v>45</v>
      </c>
      <c r="BU517" s="2"/>
      <c r="BV517" s="2"/>
      <c r="BX517" s="2"/>
      <c r="CX517" s="2">
        <v>56</v>
      </c>
    </row>
    <row r="518" spans="1:117" ht="15" customHeight="1" x14ac:dyDescent="0.3">
      <c r="A518" t="str">
        <f t="shared" si="464"/>
        <v>10035</v>
      </c>
      <c r="B518" t="str">
        <f t="shared" si="465"/>
        <v xml:space="preserve">CAD alapjai, 2. csoport (dupla terem) - Szentgyörgyiné Gyöngyösi Éva (web) </v>
      </c>
      <c r="C518" t="str">
        <f t="shared" si="466"/>
        <v>60310035</v>
      </c>
      <c r="D518" t="str">
        <f t="shared" si="467"/>
        <v xml:space="preserve">CAD alapjai, 2. csoport (dupla terem) - Szentgyörgyiné Gyöngyösi Éva (web) </v>
      </c>
      <c r="E518" t="str">
        <f t="shared" si="468"/>
        <v>Szentgyörgyiné Gyöngyösi Éva10035</v>
      </c>
      <c r="F518" t="str">
        <f t="shared" si="469"/>
        <v>CAD alapjai, 2. csoport (dupla terem) (Tb. 603, web)</v>
      </c>
      <c r="G518" t="str">
        <f t="shared" si="470"/>
        <v/>
      </c>
      <c r="H518" t="str">
        <f t="shared" si="471"/>
        <v/>
      </c>
      <c r="I518" t="str">
        <f t="shared" si="472"/>
        <v/>
      </c>
      <c r="J518" t="str">
        <f t="shared" si="473"/>
        <v/>
      </c>
      <c r="K518" t="str">
        <f t="shared" si="474"/>
        <v/>
      </c>
      <c r="L518" t="str">
        <f t="shared" si="475"/>
        <v/>
      </c>
      <c r="M518" t="str">
        <f t="shared" si="476"/>
        <v/>
      </c>
      <c r="N518" t="str">
        <f t="shared" si="477"/>
        <v/>
      </c>
      <c r="O518" t="str">
        <f t="shared" si="478"/>
        <v/>
      </c>
      <c r="P518" t="str">
        <f t="shared" si="479"/>
        <v/>
      </c>
      <c r="Q518" t="str">
        <f t="shared" si="480"/>
        <v/>
      </c>
      <c r="R518" t="str">
        <f t="shared" si="481"/>
        <v/>
      </c>
      <c r="S518" t="str">
        <f t="shared" si="482"/>
        <v/>
      </c>
      <c r="T518" t="str">
        <f t="shared" si="483"/>
        <v/>
      </c>
      <c r="U518" t="str">
        <f t="shared" si="484"/>
        <v/>
      </c>
      <c r="V518" t="str">
        <f t="shared" si="485"/>
        <v/>
      </c>
      <c r="W518" t="str">
        <f t="shared" si="486"/>
        <v/>
      </c>
      <c r="X518" t="str">
        <f t="shared" si="487"/>
        <v/>
      </c>
      <c r="Y518" t="str">
        <f t="shared" si="488"/>
        <v/>
      </c>
      <c r="Z518" t="str">
        <f t="shared" si="489"/>
        <v/>
      </c>
      <c r="AA518" t="str">
        <f t="shared" si="490"/>
        <v>CAD alapjai, 2. csoport (dupla terem) (, web)</v>
      </c>
      <c r="AB518" t="str">
        <f t="shared" si="491"/>
        <v/>
      </c>
      <c r="AC518" t="str">
        <f t="shared" si="492"/>
        <v/>
      </c>
      <c r="AD518" t="str">
        <f t="shared" si="493"/>
        <v/>
      </c>
      <c r="AE518" t="str">
        <f t="shared" si="494"/>
        <v/>
      </c>
      <c r="AF518" t="str">
        <f t="shared" si="495"/>
        <v/>
      </c>
      <c r="AG518" t="str">
        <f t="shared" si="496"/>
        <v/>
      </c>
      <c r="AH518" t="str">
        <f t="shared" si="497"/>
        <v/>
      </c>
      <c r="AI518" t="str">
        <f t="shared" si="498"/>
        <v/>
      </c>
      <c r="AJ518" t="str">
        <f t="shared" si="499"/>
        <v/>
      </c>
      <c r="AK518" t="str">
        <f t="shared" si="500"/>
        <v/>
      </c>
      <c r="AL518" t="str">
        <f t="shared" si="501"/>
        <v/>
      </c>
      <c r="AM518" t="str">
        <f t="shared" si="502"/>
        <v/>
      </c>
      <c r="AN518" t="str">
        <f t="shared" si="503"/>
        <v/>
      </c>
      <c r="AO518" t="str">
        <f t="shared" si="504"/>
        <v/>
      </c>
      <c r="AP518" t="str">
        <f t="shared" si="505"/>
        <v/>
      </c>
      <c r="AQ518" t="str">
        <f t="shared" si="506"/>
        <v/>
      </c>
      <c r="AR518" t="str">
        <f t="shared" si="507"/>
        <v/>
      </c>
      <c r="AS518" t="str">
        <f t="shared" si="508"/>
        <v/>
      </c>
      <c r="AT518" t="str">
        <f t="shared" si="509"/>
        <v/>
      </c>
      <c r="AU518" t="str">
        <f t="shared" si="510"/>
        <v/>
      </c>
      <c r="AV518" t="str">
        <f t="shared" si="511"/>
        <v/>
      </c>
      <c r="AW518" t="str">
        <f t="shared" si="512"/>
        <v/>
      </c>
      <c r="AX518" t="str">
        <f t="shared" si="513"/>
        <v/>
      </c>
      <c r="AY518" t="str">
        <f t="shared" si="514"/>
        <v/>
      </c>
      <c r="AZ518" t="str">
        <f t="shared" si="515"/>
        <v/>
      </c>
      <c r="BA518" t="str">
        <f t="shared" si="516"/>
        <v/>
      </c>
      <c r="BB518" t="str">
        <f t="shared" si="517"/>
        <v/>
      </c>
      <c r="BC518" t="str">
        <f t="shared" si="518"/>
        <v/>
      </c>
      <c r="BD518" t="str">
        <f t="shared" si="519"/>
        <v/>
      </c>
      <c r="BE518" t="str">
        <f t="shared" si="520"/>
        <v>CAD alapjai, 2. csoport (dupla terem) (603, web)</v>
      </c>
      <c r="BF518" s="2">
        <v>1003</v>
      </c>
      <c r="BG518" s="2">
        <v>5</v>
      </c>
      <c r="BH518" s="18">
        <f>VLOOKUP(BF518,segéd!$F$9:$G$41,2,FALSE)</f>
        <v>46298</v>
      </c>
      <c r="BI518" s="2" t="str">
        <f>VLOOKUP(BG518,segéd!$F$1:$G$7,2,FALSE)</f>
        <v>15.15-16.45</v>
      </c>
      <c r="BJ518" t="s">
        <v>316</v>
      </c>
      <c r="BK518" s="20" t="s">
        <v>320</v>
      </c>
      <c r="BL518" t="s">
        <v>191</v>
      </c>
      <c r="BM518" s="2"/>
      <c r="BN518" s="2">
        <v>603</v>
      </c>
      <c r="BO518" s="2" t="s">
        <v>117</v>
      </c>
      <c r="BP518" s="33" t="s">
        <v>664</v>
      </c>
      <c r="BQ518" s="2">
        <f t="shared" si="521"/>
        <v>0</v>
      </c>
      <c r="BR518" s="2" t="str">
        <f>IF(BM518="","",IFERROR(VLOOKUP(BJ518,segéd!T:U,2,FALSE),"x"))</f>
        <v/>
      </c>
      <c r="BS518" s="2"/>
      <c r="BU518" s="2"/>
      <c r="BV518" s="2"/>
      <c r="BX518" s="2"/>
    </row>
    <row r="519" spans="1:117" ht="15" customHeight="1" x14ac:dyDescent="0.3">
      <c r="A519" t="str">
        <f t="shared" si="464"/>
        <v>10035</v>
      </c>
      <c r="B519" t="str">
        <f t="shared" si="465"/>
        <v xml:space="preserve">Fémtan - Peredy Zoltán (web) </v>
      </c>
      <c r="C519" t="str">
        <f t="shared" si="466"/>
        <v>21610035</v>
      </c>
      <c r="D519" t="str">
        <f t="shared" si="467"/>
        <v>Fémtan - Peredy Zoltán (web) 14</v>
      </c>
      <c r="E519" t="str">
        <f t="shared" si="468"/>
        <v>Peredy Zoltán10035</v>
      </c>
      <c r="F519" t="str">
        <f t="shared" si="469"/>
        <v>Fémtan (Tb. 216, web)</v>
      </c>
      <c r="G519" t="str">
        <f t="shared" si="470"/>
        <v/>
      </c>
      <c r="H519" t="str">
        <f t="shared" si="471"/>
        <v/>
      </c>
      <c r="I519" t="str">
        <f t="shared" si="472"/>
        <v/>
      </c>
      <c r="J519" t="str">
        <f t="shared" si="473"/>
        <v/>
      </c>
      <c r="K519" t="str">
        <f t="shared" si="474"/>
        <v/>
      </c>
      <c r="L519" t="str">
        <f t="shared" si="475"/>
        <v/>
      </c>
      <c r="M519" t="str">
        <f t="shared" si="476"/>
        <v/>
      </c>
      <c r="N519" t="str">
        <f t="shared" si="477"/>
        <v/>
      </c>
      <c r="O519" t="str">
        <f t="shared" si="478"/>
        <v/>
      </c>
      <c r="P519" t="str">
        <f t="shared" si="479"/>
        <v/>
      </c>
      <c r="Q519" t="str">
        <f t="shared" si="480"/>
        <v/>
      </c>
      <c r="R519" t="str">
        <f t="shared" si="481"/>
        <v/>
      </c>
      <c r="S519" t="str">
        <f t="shared" si="482"/>
        <v/>
      </c>
      <c r="T519" t="str">
        <f t="shared" si="483"/>
        <v/>
      </c>
      <c r="U519" t="str">
        <f t="shared" si="484"/>
        <v/>
      </c>
      <c r="V519" t="str">
        <f t="shared" si="485"/>
        <v/>
      </c>
      <c r="W519" t="str">
        <f t="shared" si="486"/>
        <v/>
      </c>
      <c r="X519" t="str">
        <f t="shared" si="487"/>
        <v/>
      </c>
      <c r="Y519" t="str">
        <f t="shared" si="488"/>
        <v/>
      </c>
      <c r="Z519" t="str">
        <f t="shared" si="489"/>
        <v/>
      </c>
      <c r="AA519" t="str">
        <f t="shared" si="490"/>
        <v>Fémtan (, web)</v>
      </c>
      <c r="AB519" t="str">
        <f t="shared" si="491"/>
        <v/>
      </c>
      <c r="AC519" t="str">
        <f t="shared" si="492"/>
        <v/>
      </c>
      <c r="AD519" t="str">
        <f t="shared" si="493"/>
        <v/>
      </c>
      <c r="AE519" t="str">
        <f t="shared" si="494"/>
        <v/>
      </c>
      <c r="AF519" t="str">
        <f t="shared" si="495"/>
        <v/>
      </c>
      <c r="AG519" t="str">
        <f t="shared" si="496"/>
        <v/>
      </c>
      <c r="AH519" t="str">
        <f t="shared" si="497"/>
        <v/>
      </c>
      <c r="AI519" t="str">
        <f t="shared" si="498"/>
        <v/>
      </c>
      <c r="AJ519" t="str">
        <f t="shared" si="499"/>
        <v/>
      </c>
      <c r="AK519" t="str">
        <f t="shared" si="500"/>
        <v/>
      </c>
      <c r="AL519" t="str">
        <f t="shared" si="501"/>
        <v/>
      </c>
      <c r="AM519" t="str">
        <f t="shared" si="502"/>
        <v/>
      </c>
      <c r="AN519" t="str">
        <f t="shared" si="503"/>
        <v/>
      </c>
      <c r="AO519" t="str">
        <f t="shared" si="504"/>
        <v/>
      </c>
      <c r="AP519" t="str">
        <f t="shared" si="505"/>
        <v/>
      </c>
      <c r="AQ519" t="str">
        <f t="shared" si="506"/>
        <v/>
      </c>
      <c r="AR519" t="str">
        <f t="shared" si="507"/>
        <v/>
      </c>
      <c r="AS519" t="str">
        <f t="shared" si="508"/>
        <v/>
      </c>
      <c r="AT519" t="str">
        <f t="shared" si="509"/>
        <v/>
      </c>
      <c r="AU519" t="str">
        <f t="shared" si="510"/>
        <v/>
      </c>
      <c r="AV519" t="str">
        <f t="shared" si="511"/>
        <v/>
      </c>
      <c r="AW519" t="str">
        <f t="shared" si="512"/>
        <v>10035</v>
      </c>
      <c r="AX519" t="str">
        <f t="shared" si="513"/>
        <v/>
      </c>
      <c r="AY519" t="str">
        <f t="shared" si="514"/>
        <v/>
      </c>
      <c r="AZ519" t="str">
        <f t="shared" si="515"/>
        <v/>
      </c>
      <c r="BA519" t="str">
        <f t="shared" si="516"/>
        <v/>
      </c>
      <c r="BB519" t="str">
        <f t="shared" si="517"/>
        <v/>
      </c>
      <c r="BC519" t="str">
        <f t="shared" si="518"/>
        <v/>
      </c>
      <c r="BD519" t="str">
        <f t="shared" si="519"/>
        <v/>
      </c>
      <c r="BE519" t="str">
        <f t="shared" si="520"/>
        <v>Fémtan (216, web)</v>
      </c>
      <c r="BF519" s="2">
        <v>1003</v>
      </c>
      <c r="BG519" s="2">
        <v>5</v>
      </c>
      <c r="BH519" s="18">
        <f>VLOOKUP(BF519,segéd!$F$9:$G$41,2,FALSE)</f>
        <v>46298</v>
      </c>
      <c r="BI519" s="2" t="str">
        <f>VLOOKUP(BG519,segéd!$F$1:$G$7,2,FALSE)</f>
        <v>15.15-16.45</v>
      </c>
      <c r="BJ519" t="s">
        <v>403</v>
      </c>
      <c r="BK519" s="20" t="s">
        <v>141</v>
      </c>
      <c r="BL519" t="s">
        <v>191</v>
      </c>
      <c r="BM519" s="2"/>
      <c r="BN519" s="2">
        <v>216</v>
      </c>
      <c r="BO519" s="2" t="s">
        <v>117</v>
      </c>
      <c r="BP519" s="33" t="s">
        <v>707</v>
      </c>
      <c r="BQ519" s="2">
        <f t="shared" si="521"/>
        <v>14</v>
      </c>
      <c r="BR519" s="2" t="str">
        <f>IF(BM519="","",IFERROR(VLOOKUP(BJ519,segéd!T:U,2,FALSE),"x"))</f>
        <v/>
      </c>
      <c r="BS519" s="2">
        <f>IF(BN519="","",IFERROR(VLOOKUP(BJ519,segéd!O:P,2,FALSE),"x"))</f>
        <v>14</v>
      </c>
      <c r="BU519" s="2"/>
      <c r="BV519" s="2"/>
      <c r="DI519" s="2">
        <v>14</v>
      </c>
    </row>
    <row r="520" spans="1:117" ht="15" customHeight="1" x14ac:dyDescent="0.3">
      <c r="A520" t="str">
        <f t="shared" si="464"/>
        <v>10035</v>
      </c>
      <c r="B520" t="str">
        <f t="shared" si="465"/>
        <v xml:space="preserve">Jelfeldolgozás és sz. ir. - Varga István (web) </v>
      </c>
      <c r="C520" t="str">
        <f t="shared" si="466"/>
        <v>21710035</v>
      </c>
      <c r="D520" t="str">
        <f t="shared" si="467"/>
        <v>Jelfeldolgozás és sz. ir. - Varga István (web) 27</v>
      </c>
      <c r="E520" t="str">
        <f t="shared" si="468"/>
        <v>Varga István10035</v>
      </c>
      <c r="F520" t="str">
        <f t="shared" si="469"/>
        <v>Jelfeldolgozás és sz. ir. (Tb. 217, web)</v>
      </c>
      <c r="G520" t="str">
        <f t="shared" si="470"/>
        <v/>
      </c>
      <c r="H520" t="str">
        <f t="shared" si="471"/>
        <v/>
      </c>
      <c r="I520" t="str">
        <f t="shared" si="472"/>
        <v/>
      </c>
      <c r="J520" t="str">
        <f t="shared" si="473"/>
        <v/>
      </c>
      <c r="K520" t="str">
        <f t="shared" si="474"/>
        <v/>
      </c>
      <c r="L520" t="str">
        <f t="shared" si="475"/>
        <v/>
      </c>
      <c r="M520" t="str">
        <f t="shared" si="476"/>
        <v/>
      </c>
      <c r="N520" t="str">
        <f t="shared" si="477"/>
        <v/>
      </c>
      <c r="O520" t="str">
        <f t="shared" si="478"/>
        <v/>
      </c>
      <c r="P520" t="str">
        <f t="shared" si="479"/>
        <v/>
      </c>
      <c r="Q520" t="str">
        <f t="shared" si="480"/>
        <v/>
      </c>
      <c r="R520" t="str">
        <f t="shared" si="481"/>
        <v/>
      </c>
      <c r="S520" t="str">
        <f t="shared" si="482"/>
        <v/>
      </c>
      <c r="T520" t="str">
        <f t="shared" si="483"/>
        <v/>
      </c>
      <c r="U520" t="str">
        <f t="shared" si="484"/>
        <v/>
      </c>
      <c r="V520" t="str">
        <f t="shared" si="485"/>
        <v/>
      </c>
      <c r="W520" t="str">
        <f t="shared" si="486"/>
        <v/>
      </c>
      <c r="X520" t="str">
        <f t="shared" si="487"/>
        <v/>
      </c>
      <c r="Y520" t="str">
        <f t="shared" si="488"/>
        <v/>
      </c>
      <c r="Z520" t="str">
        <f t="shared" si="489"/>
        <v/>
      </c>
      <c r="AA520" t="str">
        <f t="shared" si="490"/>
        <v>Jelfeldolgozás és sz. ir. (, web)</v>
      </c>
      <c r="AB520" t="str">
        <f t="shared" si="491"/>
        <v/>
      </c>
      <c r="AC520" t="str">
        <f t="shared" si="492"/>
        <v/>
      </c>
      <c r="AD520" t="str">
        <f t="shared" si="493"/>
        <v/>
      </c>
      <c r="AE520" t="str">
        <f t="shared" si="494"/>
        <v/>
      </c>
      <c r="AF520" t="str">
        <f t="shared" si="495"/>
        <v/>
      </c>
      <c r="AG520" t="str">
        <f t="shared" si="496"/>
        <v/>
      </c>
      <c r="AH520" t="str">
        <f t="shared" si="497"/>
        <v/>
      </c>
      <c r="AI520" t="str">
        <f t="shared" si="498"/>
        <v/>
      </c>
      <c r="AJ520" t="str">
        <f t="shared" si="499"/>
        <v/>
      </c>
      <c r="AK520" t="str">
        <f t="shared" si="500"/>
        <v/>
      </c>
      <c r="AL520" t="str">
        <f t="shared" si="501"/>
        <v/>
      </c>
      <c r="AM520" t="str">
        <f t="shared" si="502"/>
        <v/>
      </c>
      <c r="AN520" t="str">
        <f t="shared" si="503"/>
        <v/>
      </c>
      <c r="AO520" t="str">
        <f t="shared" si="504"/>
        <v/>
      </c>
      <c r="AP520" t="str">
        <f t="shared" si="505"/>
        <v/>
      </c>
      <c r="AQ520" t="str">
        <f t="shared" si="506"/>
        <v/>
      </c>
      <c r="AR520" t="str">
        <f t="shared" si="507"/>
        <v/>
      </c>
      <c r="AS520" t="str">
        <f t="shared" si="508"/>
        <v/>
      </c>
      <c r="AT520" t="str">
        <f t="shared" si="509"/>
        <v>10035</v>
      </c>
      <c r="AU520" t="str">
        <f t="shared" si="510"/>
        <v/>
      </c>
      <c r="AV520" t="str">
        <f t="shared" si="511"/>
        <v/>
      </c>
      <c r="AW520" t="str">
        <f t="shared" si="512"/>
        <v/>
      </c>
      <c r="AX520" t="str">
        <f t="shared" si="513"/>
        <v/>
      </c>
      <c r="AY520" t="str">
        <f t="shared" si="514"/>
        <v/>
      </c>
      <c r="AZ520" t="str">
        <f t="shared" si="515"/>
        <v/>
      </c>
      <c r="BA520" t="str">
        <f t="shared" si="516"/>
        <v/>
      </c>
      <c r="BB520" t="str">
        <f t="shared" si="517"/>
        <v/>
      </c>
      <c r="BC520" t="str">
        <f t="shared" si="518"/>
        <v/>
      </c>
      <c r="BD520" t="str">
        <f t="shared" si="519"/>
        <v/>
      </c>
      <c r="BE520" t="str">
        <f t="shared" si="520"/>
        <v>Jelfeldolgozás és sz. ir. (217, web)</v>
      </c>
      <c r="BF520" s="2">
        <v>1003</v>
      </c>
      <c r="BG520" s="2">
        <v>5</v>
      </c>
      <c r="BH520" s="18">
        <f>VLOOKUP(BF520,segéd!$F$9:$G$41,2,FALSE)</f>
        <v>46298</v>
      </c>
      <c r="BI520" s="2" t="str">
        <f>VLOOKUP(BG520,segéd!$F$1:$G$7,2,FALSE)</f>
        <v>15.15-16.45</v>
      </c>
      <c r="BJ520" t="s">
        <v>110</v>
      </c>
      <c r="BK520" s="20" t="s">
        <v>278</v>
      </c>
      <c r="BL520" t="s">
        <v>191</v>
      </c>
      <c r="BM520" s="2"/>
      <c r="BN520" s="2">
        <v>217</v>
      </c>
      <c r="BO520" s="2" t="s">
        <v>117</v>
      </c>
      <c r="BP520" s="33" t="s">
        <v>686</v>
      </c>
      <c r="BQ520" s="2">
        <f t="shared" si="521"/>
        <v>27</v>
      </c>
      <c r="BR520" s="2" t="str">
        <f>IF(BM520="","",IFERROR(VLOOKUP(BJ520,segéd!T:U,2,FALSE),"x"))</f>
        <v/>
      </c>
      <c r="BS520" s="2">
        <f>IF(BN520="","",IFERROR(VLOOKUP(BJ520,segéd!O:P,2,FALSE),"x"))</f>
        <v>27</v>
      </c>
      <c r="BU520" s="2"/>
      <c r="BV520" s="2"/>
      <c r="DF520" s="2">
        <v>27</v>
      </c>
    </row>
    <row r="521" spans="1:117" ht="15" customHeight="1" x14ac:dyDescent="0.3">
      <c r="A521" t="str">
        <f t="shared" si="464"/>
        <v>10035</v>
      </c>
      <c r="B521" t="str">
        <f t="shared" si="465"/>
        <v xml:space="preserve">Logisztika - Nemes Ágnes (web) </v>
      </c>
      <c r="C521" t="str">
        <f t="shared" si="466"/>
        <v>60110035</v>
      </c>
      <c r="D521" t="str">
        <f t="shared" si="467"/>
        <v>Logisztika - Nemes Ágnes (web) 63</v>
      </c>
      <c r="E521" t="str">
        <f t="shared" si="468"/>
        <v>Nemes Ágnes10035</v>
      </c>
      <c r="F521" t="str">
        <f t="shared" si="469"/>
        <v>Logisztika (Tb. 601, web)</v>
      </c>
      <c r="G521" t="str">
        <f t="shared" si="470"/>
        <v/>
      </c>
      <c r="H521" t="str">
        <f t="shared" si="471"/>
        <v/>
      </c>
      <c r="I521" t="str">
        <f t="shared" si="472"/>
        <v/>
      </c>
      <c r="J521" t="str">
        <f t="shared" si="473"/>
        <v/>
      </c>
      <c r="K521" t="str">
        <f t="shared" si="474"/>
        <v/>
      </c>
      <c r="L521" t="str">
        <f t="shared" si="475"/>
        <v/>
      </c>
      <c r="M521" t="str">
        <f t="shared" si="476"/>
        <v/>
      </c>
      <c r="N521" t="str">
        <f t="shared" si="477"/>
        <v/>
      </c>
      <c r="O521" t="str">
        <f t="shared" si="478"/>
        <v/>
      </c>
      <c r="P521" t="str">
        <f t="shared" si="479"/>
        <v/>
      </c>
      <c r="Q521" t="str">
        <f t="shared" si="480"/>
        <v/>
      </c>
      <c r="R521" t="str">
        <f t="shared" si="481"/>
        <v/>
      </c>
      <c r="S521" t="str">
        <f t="shared" si="482"/>
        <v/>
      </c>
      <c r="T521" t="str">
        <f t="shared" si="483"/>
        <v/>
      </c>
      <c r="U521" t="str">
        <f t="shared" si="484"/>
        <v/>
      </c>
      <c r="V521" t="str">
        <f t="shared" si="485"/>
        <v/>
      </c>
      <c r="W521" t="str">
        <f t="shared" si="486"/>
        <v/>
      </c>
      <c r="X521" t="str">
        <f t="shared" si="487"/>
        <v/>
      </c>
      <c r="Y521" t="str">
        <f t="shared" si="488"/>
        <v/>
      </c>
      <c r="Z521" t="str">
        <f t="shared" si="489"/>
        <v/>
      </c>
      <c r="AA521" t="str">
        <f t="shared" si="490"/>
        <v>Logisztika (, web)</v>
      </c>
      <c r="AB521" t="str">
        <f t="shared" si="491"/>
        <v/>
      </c>
      <c r="AC521" t="str">
        <f t="shared" si="492"/>
        <v>10035</v>
      </c>
      <c r="AD521" t="str">
        <f t="shared" si="493"/>
        <v/>
      </c>
      <c r="AE521" t="str">
        <f t="shared" si="494"/>
        <v/>
      </c>
      <c r="AF521" t="str">
        <f t="shared" si="495"/>
        <v/>
      </c>
      <c r="AG521" t="str">
        <f t="shared" si="496"/>
        <v/>
      </c>
      <c r="AH521" t="str">
        <f t="shared" si="497"/>
        <v>10035</v>
      </c>
      <c r="AI521" t="str">
        <f t="shared" si="498"/>
        <v>10035</v>
      </c>
      <c r="AJ521" t="str">
        <f t="shared" si="499"/>
        <v/>
      </c>
      <c r="AK521" t="str">
        <f t="shared" si="500"/>
        <v/>
      </c>
      <c r="AL521" t="str">
        <f t="shared" si="501"/>
        <v/>
      </c>
      <c r="AM521" t="str">
        <f t="shared" si="502"/>
        <v/>
      </c>
      <c r="AN521" t="str">
        <f t="shared" si="503"/>
        <v/>
      </c>
      <c r="AO521" t="str">
        <f t="shared" si="504"/>
        <v/>
      </c>
      <c r="AP521" t="str">
        <f t="shared" si="505"/>
        <v/>
      </c>
      <c r="AQ521" t="str">
        <f t="shared" si="506"/>
        <v/>
      </c>
      <c r="AR521" t="str">
        <f t="shared" si="507"/>
        <v/>
      </c>
      <c r="AS521" t="str">
        <f t="shared" si="508"/>
        <v/>
      </c>
      <c r="AT521" t="str">
        <f t="shared" si="509"/>
        <v/>
      </c>
      <c r="AU521" t="str">
        <f t="shared" si="510"/>
        <v/>
      </c>
      <c r="AV521" t="str">
        <f t="shared" si="511"/>
        <v/>
      </c>
      <c r="AW521" t="str">
        <f t="shared" si="512"/>
        <v/>
      </c>
      <c r="AX521" t="str">
        <f t="shared" si="513"/>
        <v/>
      </c>
      <c r="AY521" t="str">
        <f t="shared" si="514"/>
        <v>10035</v>
      </c>
      <c r="AZ521" t="str">
        <f t="shared" si="515"/>
        <v>10035</v>
      </c>
      <c r="BA521" t="str">
        <f t="shared" si="516"/>
        <v>10035</v>
      </c>
      <c r="BB521" t="str">
        <f t="shared" si="517"/>
        <v/>
      </c>
      <c r="BC521" t="str">
        <f t="shared" si="518"/>
        <v/>
      </c>
      <c r="BD521" t="str">
        <f t="shared" si="519"/>
        <v/>
      </c>
      <c r="BE521" t="str">
        <f t="shared" si="520"/>
        <v>Logisztika (601, web)</v>
      </c>
      <c r="BF521" s="2">
        <v>1003</v>
      </c>
      <c r="BG521" s="2">
        <v>5</v>
      </c>
      <c r="BH521" s="18">
        <f>VLOOKUP(BF521,segéd!$F$9:$G$41,2,FALSE)</f>
        <v>46298</v>
      </c>
      <c r="BI521" s="2" t="str">
        <f>VLOOKUP(BG521,segéd!$F$1:$G$7,2,FALSE)</f>
        <v>15.15-16.45</v>
      </c>
      <c r="BJ521" t="s">
        <v>102</v>
      </c>
      <c r="BK521" s="20" t="s">
        <v>302</v>
      </c>
      <c r="BL521" t="s">
        <v>193</v>
      </c>
      <c r="BM521" s="2"/>
      <c r="BN521" s="2">
        <v>601</v>
      </c>
      <c r="BO521" s="2" t="s">
        <v>117</v>
      </c>
      <c r="BP521" s="33" t="s">
        <v>730</v>
      </c>
      <c r="BQ521" s="2">
        <f t="shared" si="521"/>
        <v>63</v>
      </c>
      <c r="BR521" s="2" t="str">
        <f>IF(BM521="","",IFERROR(VLOOKUP(BJ521,segéd!T:U,2,FALSE),"x"))</f>
        <v/>
      </c>
      <c r="BS521" s="2">
        <f>IF(BN521="","",IFERROR(VLOOKUP(BJ521,segéd!O:P,2,FALSE),"x"))</f>
        <v>63</v>
      </c>
      <c r="BT521" s="2"/>
      <c r="BU521" s="2"/>
      <c r="BV521" s="2"/>
      <c r="BX521" s="2"/>
      <c r="CO521" s="2">
        <v>6</v>
      </c>
      <c r="CQ521" s="2"/>
      <c r="CR521" s="2"/>
      <c r="CT521" s="2">
        <v>31</v>
      </c>
      <c r="CU521" s="2">
        <v>25</v>
      </c>
      <c r="DK521" s="2">
        <v>8</v>
      </c>
      <c r="DL521" s="2">
        <v>4</v>
      </c>
      <c r="DM521" s="2">
        <v>11</v>
      </c>
    </row>
    <row r="522" spans="1:117" ht="15" customHeight="1" x14ac:dyDescent="0.3">
      <c r="A522" t="str">
        <f t="shared" si="464"/>
        <v>10035</v>
      </c>
      <c r="B522" t="str">
        <f t="shared" si="465"/>
        <v xml:space="preserve">Men. és minőségmen. alapjai - Szabó Veronika Anna (web) </v>
      </c>
      <c r="C522" t="str">
        <f t="shared" si="466"/>
        <v>310035</v>
      </c>
      <c r="D522" t="str">
        <f t="shared" si="467"/>
        <v>Men. és minőségmen. alapjai - Szabó Veronika Anna (web) 8</v>
      </c>
      <c r="E522" t="str">
        <f t="shared" si="468"/>
        <v>Szabó Veronika Anna10035</v>
      </c>
      <c r="F522" t="str">
        <f t="shared" si="469"/>
        <v>Men. és minőségmen. alapjai (Tb. 3, web)</v>
      </c>
      <c r="G522" t="str">
        <f t="shared" si="470"/>
        <v/>
      </c>
      <c r="H522" t="str">
        <f t="shared" si="471"/>
        <v/>
      </c>
      <c r="I522" t="str">
        <f t="shared" si="472"/>
        <v/>
      </c>
      <c r="J522" t="str">
        <f t="shared" si="473"/>
        <v/>
      </c>
      <c r="K522" t="str">
        <f t="shared" si="474"/>
        <v/>
      </c>
      <c r="L522" t="str">
        <f t="shared" si="475"/>
        <v/>
      </c>
      <c r="M522" t="str">
        <f t="shared" si="476"/>
        <v/>
      </c>
      <c r="N522" t="str">
        <f t="shared" si="477"/>
        <v/>
      </c>
      <c r="O522" t="str">
        <f t="shared" si="478"/>
        <v/>
      </c>
      <c r="P522" t="str">
        <f t="shared" si="479"/>
        <v/>
      </c>
      <c r="Q522" t="str">
        <f t="shared" si="480"/>
        <v/>
      </c>
      <c r="R522" t="str">
        <f t="shared" si="481"/>
        <v/>
      </c>
      <c r="S522" t="str">
        <f t="shared" si="482"/>
        <v/>
      </c>
      <c r="T522" t="str">
        <f t="shared" si="483"/>
        <v/>
      </c>
      <c r="U522" t="str">
        <f t="shared" si="484"/>
        <v/>
      </c>
      <c r="V522" t="str">
        <f t="shared" si="485"/>
        <v/>
      </c>
      <c r="W522" t="str">
        <f t="shared" si="486"/>
        <v/>
      </c>
      <c r="X522" t="str">
        <f t="shared" si="487"/>
        <v/>
      </c>
      <c r="Y522" t="str">
        <f t="shared" si="488"/>
        <v/>
      </c>
      <c r="Z522" t="str">
        <f t="shared" si="489"/>
        <v/>
      </c>
      <c r="AA522" t="str">
        <f t="shared" si="490"/>
        <v>Men. és minőségmen. alapjai (, web)</v>
      </c>
      <c r="AB522" t="str">
        <f t="shared" si="491"/>
        <v/>
      </c>
      <c r="AC522" t="str">
        <f t="shared" si="492"/>
        <v/>
      </c>
      <c r="AD522" t="str">
        <f t="shared" si="493"/>
        <v/>
      </c>
      <c r="AE522" t="str">
        <f t="shared" si="494"/>
        <v/>
      </c>
      <c r="AF522" t="str">
        <f t="shared" si="495"/>
        <v/>
      </c>
      <c r="AG522" t="str">
        <f t="shared" si="496"/>
        <v/>
      </c>
      <c r="AH522" t="str">
        <f t="shared" si="497"/>
        <v/>
      </c>
      <c r="AI522" t="str">
        <f t="shared" si="498"/>
        <v/>
      </c>
      <c r="AJ522" t="str">
        <f t="shared" si="499"/>
        <v>10035</v>
      </c>
      <c r="AK522" t="str">
        <f t="shared" si="500"/>
        <v/>
      </c>
      <c r="AL522" t="str">
        <f t="shared" si="501"/>
        <v/>
      </c>
      <c r="AM522" t="str">
        <f t="shared" si="502"/>
        <v/>
      </c>
      <c r="AN522" t="str">
        <f t="shared" si="503"/>
        <v/>
      </c>
      <c r="AO522" t="str">
        <f t="shared" si="504"/>
        <v/>
      </c>
      <c r="AP522" t="str">
        <f t="shared" si="505"/>
        <v/>
      </c>
      <c r="AQ522" t="str">
        <f t="shared" si="506"/>
        <v/>
      </c>
      <c r="AR522" t="str">
        <f t="shared" si="507"/>
        <v/>
      </c>
      <c r="AS522" t="str">
        <f t="shared" si="508"/>
        <v/>
      </c>
      <c r="AT522" t="str">
        <f t="shared" si="509"/>
        <v/>
      </c>
      <c r="AU522" t="str">
        <f t="shared" si="510"/>
        <v/>
      </c>
      <c r="AV522" t="str">
        <f t="shared" si="511"/>
        <v/>
      </c>
      <c r="AW522" t="str">
        <f t="shared" si="512"/>
        <v/>
      </c>
      <c r="AX522" t="str">
        <f t="shared" si="513"/>
        <v/>
      </c>
      <c r="AY522" t="str">
        <f t="shared" si="514"/>
        <v/>
      </c>
      <c r="AZ522" t="str">
        <f t="shared" si="515"/>
        <v/>
      </c>
      <c r="BA522" t="str">
        <f t="shared" si="516"/>
        <v/>
      </c>
      <c r="BB522" t="str">
        <f t="shared" si="517"/>
        <v/>
      </c>
      <c r="BC522" t="str">
        <f t="shared" si="518"/>
        <v/>
      </c>
      <c r="BD522" t="str">
        <f t="shared" si="519"/>
        <v/>
      </c>
      <c r="BE522" t="str">
        <f t="shared" si="520"/>
        <v>Men. és minőségmen. alapjai (3, web)</v>
      </c>
      <c r="BF522" s="2">
        <v>1003</v>
      </c>
      <c r="BG522" s="2">
        <v>5</v>
      </c>
      <c r="BH522" s="18">
        <f>VLOOKUP(BF522,segéd!$F$9:$G$41,2,FALSE)</f>
        <v>46298</v>
      </c>
      <c r="BI522" s="2" t="str">
        <f>VLOOKUP(BG522,segéd!$F$1:$G$7,2,FALSE)</f>
        <v>15.15-16.45</v>
      </c>
      <c r="BJ522" t="s">
        <v>514</v>
      </c>
      <c r="BK522" s="20" t="s">
        <v>539</v>
      </c>
      <c r="BL522" t="s">
        <v>114</v>
      </c>
      <c r="BM522" s="2"/>
      <c r="BN522" s="2">
        <v>3</v>
      </c>
      <c r="BO522" s="2" t="s">
        <v>117</v>
      </c>
      <c r="BP522" s="33" t="s">
        <v>709</v>
      </c>
      <c r="BQ522" s="2">
        <f t="shared" si="521"/>
        <v>8</v>
      </c>
      <c r="BR522" s="2" t="str">
        <f>IF(BM522="","",IFERROR(VLOOKUP(BJ522,segéd!T:U,2,FALSE),"x"))</f>
        <v/>
      </c>
      <c r="BS522" s="2">
        <f>IF(BN522="","",IFERROR(VLOOKUP(BJ522,segéd!O:P,2,FALSE),"x"))</f>
        <v>8</v>
      </c>
      <c r="BU522" s="2"/>
      <c r="BV522" s="2"/>
      <c r="BX522" s="2"/>
      <c r="CV522" s="2">
        <v>7</v>
      </c>
    </row>
    <row r="523" spans="1:117" ht="15" customHeight="1" x14ac:dyDescent="0.3">
      <c r="A523" t="str">
        <f t="shared" si="464"/>
        <v>10035</v>
      </c>
      <c r="B523" t="str">
        <f t="shared" si="465"/>
        <v xml:space="preserve">Mérnöki fizika - Böröczki Ágoston (web) </v>
      </c>
      <c r="C523" t="str">
        <f t="shared" si="466"/>
        <v>40410035</v>
      </c>
      <c r="D523" t="str">
        <f t="shared" si="467"/>
        <v>Mérnöki fizika - Böröczki Ágoston (web) 4</v>
      </c>
      <c r="E523" t="str">
        <f t="shared" si="468"/>
        <v>Böröczki Ágoston10035</v>
      </c>
      <c r="F523" t="str">
        <f t="shared" si="469"/>
        <v>Mérnöki fizika (Tb. 404, web)</v>
      </c>
      <c r="G523" t="str">
        <f t="shared" si="470"/>
        <v/>
      </c>
      <c r="H523" t="str">
        <f t="shared" si="471"/>
        <v/>
      </c>
      <c r="I523" t="str">
        <f t="shared" si="472"/>
        <v/>
      </c>
      <c r="J523" t="str">
        <f t="shared" si="473"/>
        <v/>
      </c>
      <c r="K523" t="str">
        <f t="shared" si="474"/>
        <v/>
      </c>
      <c r="L523" t="str">
        <f t="shared" si="475"/>
        <v/>
      </c>
      <c r="M523" t="str">
        <f t="shared" si="476"/>
        <v/>
      </c>
      <c r="N523" t="str">
        <f t="shared" si="477"/>
        <v/>
      </c>
      <c r="O523" t="str">
        <f t="shared" si="478"/>
        <v/>
      </c>
      <c r="P523" t="str">
        <f t="shared" si="479"/>
        <v/>
      </c>
      <c r="Q523" t="str">
        <f t="shared" si="480"/>
        <v/>
      </c>
      <c r="R523" t="str">
        <f t="shared" si="481"/>
        <v/>
      </c>
      <c r="S523" t="str">
        <f t="shared" si="482"/>
        <v/>
      </c>
      <c r="T523" t="str">
        <f t="shared" si="483"/>
        <v/>
      </c>
      <c r="U523" t="str">
        <f t="shared" si="484"/>
        <v/>
      </c>
      <c r="V523" t="str">
        <f t="shared" si="485"/>
        <v/>
      </c>
      <c r="W523" t="str">
        <f t="shared" si="486"/>
        <v/>
      </c>
      <c r="X523" t="str">
        <f t="shared" si="487"/>
        <v/>
      </c>
      <c r="Y523" t="str">
        <f t="shared" si="488"/>
        <v/>
      </c>
      <c r="Z523" t="str">
        <f t="shared" si="489"/>
        <v/>
      </c>
      <c r="AA523" t="str">
        <f t="shared" si="490"/>
        <v>Mérnöki fizika (, web)</v>
      </c>
      <c r="AB523" t="str">
        <f t="shared" si="491"/>
        <v/>
      </c>
      <c r="AC523" t="str">
        <f t="shared" si="492"/>
        <v/>
      </c>
      <c r="AD523" t="str">
        <f t="shared" si="493"/>
        <v/>
      </c>
      <c r="AE523" t="str">
        <f t="shared" si="494"/>
        <v/>
      </c>
      <c r="AF523" t="str">
        <f t="shared" si="495"/>
        <v/>
      </c>
      <c r="AG523" t="str">
        <f t="shared" si="496"/>
        <v>10035</v>
      </c>
      <c r="AH523" t="str">
        <f t="shared" si="497"/>
        <v/>
      </c>
      <c r="AI523" t="str">
        <f t="shared" si="498"/>
        <v/>
      </c>
      <c r="AJ523" t="str">
        <f t="shared" si="499"/>
        <v/>
      </c>
      <c r="AK523" t="str">
        <f t="shared" si="500"/>
        <v/>
      </c>
      <c r="AL523" t="str">
        <f t="shared" si="501"/>
        <v/>
      </c>
      <c r="AM523" t="str">
        <f t="shared" si="502"/>
        <v/>
      </c>
      <c r="AN523" t="str">
        <f t="shared" si="503"/>
        <v/>
      </c>
      <c r="AO523" t="str">
        <f t="shared" si="504"/>
        <v/>
      </c>
      <c r="AP523" t="str">
        <f t="shared" si="505"/>
        <v/>
      </c>
      <c r="AQ523" t="str">
        <f t="shared" si="506"/>
        <v/>
      </c>
      <c r="AR523" t="str">
        <f t="shared" si="507"/>
        <v/>
      </c>
      <c r="AS523" t="str">
        <f t="shared" si="508"/>
        <v/>
      </c>
      <c r="AT523" t="str">
        <f t="shared" si="509"/>
        <v/>
      </c>
      <c r="AU523" t="str">
        <f t="shared" si="510"/>
        <v/>
      </c>
      <c r="AV523" t="str">
        <f t="shared" si="511"/>
        <v/>
      </c>
      <c r="AW523" t="str">
        <f t="shared" si="512"/>
        <v/>
      </c>
      <c r="AX523" t="str">
        <f t="shared" si="513"/>
        <v/>
      </c>
      <c r="AY523" t="str">
        <f t="shared" si="514"/>
        <v/>
      </c>
      <c r="AZ523" t="str">
        <f t="shared" si="515"/>
        <v/>
      </c>
      <c r="BA523" t="str">
        <f t="shared" si="516"/>
        <v/>
      </c>
      <c r="BB523" t="str">
        <f t="shared" si="517"/>
        <v/>
      </c>
      <c r="BC523" t="str">
        <f t="shared" si="518"/>
        <v/>
      </c>
      <c r="BD523" t="str">
        <f t="shared" si="519"/>
        <v/>
      </c>
      <c r="BE523" t="str">
        <f t="shared" si="520"/>
        <v>Mérnöki fizika (404, web)</v>
      </c>
      <c r="BF523" s="2">
        <v>1003</v>
      </c>
      <c r="BG523" s="2">
        <v>5</v>
      </c>
      <c r="BH523" s="18">
        <f>VLOOKUP(BF523,segéd!$F$9:$G$41,2,FALSE)</f>
        <v>46298</v>
      </c>
      <c r="BI523" s="2" t="str">
        <f>VLOOKUP(BG523,segéd!$F$1:$G$7,2,FALSE)</f>
        <v>15.15-16.45</v>
      </c>
      <c r="BJ523" t="s">
        <v>150</v>
      </c>
      <c r="BK523" s="20" t="s">
        <v>207</v>
      </c>
      <c r="BL523" t="s">
        <v>190</v>
      </c>
      <c r="BM523" s="2"/>
      <c r="BN523" s="2">
        <v>404</v>
      </c>
      <c r="BO523" s="2" t="s">
        <v>117</v>
      </c>
      <c r="BP523" s="33" t="s">
        <v>710</v>
      </c>
      <c r="BQ523" s="2">
        <f t="shared" si="521"/>
        <v>4</v>
      </c>
      <c r="BR523" s="2" t="str">
        <f>IF(BM523="","",IFERROR(VLOOKUP(BJ523,segéd!T:U,2,FALSE),"x"))</f>
        <v/>
      </c>
      <c r="BS523" s="2">
        <f>IF(BN523="","",IFERROR(VLOOKUP(BJ523,segéd!O:P,2,FALSE),"x"))</f>
        <v>4</v>
      </c>
      <c r="BU523" s="2"/>
      <c r="BV523" s="2"/>
      <c r="CS523" s="2">
        <v>5</v>
      </c>
    </row>
    <row r="524" spans="1:117" ht="15" customHeight="1" x14ac:dyDescent="0.3">
      <c r="A524" t="str">
        <f t="shared" si="464"/>
        <v>10035</v>
      </c>
      <c r="B524" t="str">
        <f t="shared" si="465"/>
        <v xml:space="preserve">Műszaki szaknyelv I., 1. csoport - Gellért Judit Márta </v>
      </c>
      <c r="C524" t="str">
        <f t="shared" si="466"/>
        <v>21310035</v>
      </c>
      <c r="D524" t="str">
        <f t="shared" si="467"/>
        <v>Műszaki szaknyelv I., 1. csoport - Gellért Judit Márta 0</v>
      </c>
      <c r="E524" t="str">
        <f t="shared" si="468"/>
        <v>Gellért Judit Márta10035</v>
      </c>
      <c r="F524" t="str">
        <f t="shared" si="469"/>
        <v>Műszaki szaknyelv I., 1. csoport (Tb. 213)</v>
      </c>
      <c r="G524" t="str">
        <f t="shared" si="470"/>
        <v/>
      </c>
      <c r="H524" t="str">
        <f t="shared" si="471"/>
        <v/>
      </c>
      <c r="I524" t="str">
        <f t="shared" si="472"/>
        <v/>
      </c>
      <c r="J524" t="str">
        <f t="shared" si="473"/>
        <v/>
      </c>
      <c r="K524" t="str">
        <f t="shared" si="474"/>
        <v/>
      </c>
      <c r="L524" t="str">
        <f t="shared" si="475"/>
        <v/>
      </c>
      <c r="M524" t="str">
        <f t="shared" si="476"/>
        <v/>
      </c>
      <c r="N524" t="str">
        <f t="shared" si="477"/>
        <v/>
      </c>
      <c r="O524" t="str">
        <f t="shared" si="478"/>
        <v/>
      </c>
      <c r="P524" t="str">
        <f t="shared" si="479"/>
        <v/>
      </c>
      <c r="Q524" t="str">
        <f t="shared" si="480"/>
        <v/>
      </c>
      <c r="R524" t="str">
        <f t="shared" si="481"/>
        <v/>
      </c>
      <c r="S524" t="str">
        <f t="shared" si="482"/>
        <v/>
      </c>
      <c r="T524" t="str">
        <f t="shared" si="483"/>
        <v/>
      </c>
      <c r="U524" t="str">
        <f t="shared" si="484"/>
        <v/>
      </c>
      <c r="V524" t="str">
        <f t="shared" si="485"/>
        <v/>
      </c>
      <c r="W524" t="str">
        <f t="shared" si="486"/>
        <v/>
      </c>
      <c r="X524" t="str">
        <f t="shared" si="487"/>
        <v/>
      </c>
      <c r="Y524" t="str">
        <f t="shared" si="488"/>
        <v/>
      </c>
      <c r="Z524" t="str">
        <f t="shared" si="489"/>
        <v/>
      </c>
      <c r="AA524" t="str">
        <f t="shared" si="490"/>
        <v>Műszaki szaknyelv I., 1. csoport ()</v>
      </c>
      <c r="AB524" t="str">
        <f t="shared" si="491"/>
        <v/>
      </c>
      <c r="AC524" t="str">
        <f t="shared" si="492"/>
        <v/>
      </c>
      <c r="AD524" t="str">
        <f t="shared" si="493"/>
        <v/>
      </c>
      <c r="AE524" t="str">
        <f t="shared" si="494"/>
        <v/>
      </c>
      <c r="AF524" t="str">
        <f t="shared" si="495"/>
        <v/>
      </c>
      <c r="AG524" t="str">
        <f t="shared" si="496"/>
        <v/>
      </c>
      <c r="AH524" t="str">
        <f t="shared" si="497"/>
        <v/>
      </c>
      <c r="AI524" t="str">
        <f t="shared" si="498"/>
        <v/>
      </c>
      <c r="AJ524" t="str">
        <f t="shared" si="499"/>
        <v/>
      </c>
      <c r="AK524" t="str">
        <f t="shared" si="500"/>
        <v>10035</v>
      </c>
      <c r="AL524" t="str">
        <f t="shared" si="501"/>
        <v/>
      </c>
      <c r="AM524" t="str">
        <f t="shared" si="502"/>
        <v/>
      </c>
      <c r="AN524" t="str">
        <f t="shared" si="503"/>
        <v/>
      </c>
      <c r="AO524" t="str">
        <f t="shared" si="504"/>
        <v/>
      </c>
      <c r="AP524" t="str">
        <f t="shared" si="505"/>
        <v/>
      </c>
      <c r="AQ524" t="str">
        <f t="shared" si="506"/>
        <v/>
      </c>
      <c r="AR524" t="str">
        <f t="shared" si="507"/>
        <v/>
      </c>
      <c r="AS524" t="str">
        <f t="shared" si="508"/>
        <v/>
      </c>
      <c r="AT524" t="str">
        <f t="shared" si="509"/>
        <v/>
      </c>
      <c r="AU524" t="str">
        <f t="shared" si="510"/>
        <v/>
      </c>
      <c r="AV524" t="str">
        <f t="shared" si="511"/>
        <v/>
      </c>
      <c r="AW524" t="str">
        <f t="shared" si="512"/>
        <v/>
      </c>
      <c r="AX524" t="str">
        <f t="shared" si="513"/>
        <v/>
      </c>
      <c r="AY524" t="str">
        <f t="shared" si="514"/>
        <v/>
      </c>
      <c r="AZ524" t="str">
        <f t="shared" si="515"/>
        <v/>
      </c>
      <c r="BA524" t="str">
        <f t="shared" si="516"/>
        <v/>
      </c>
      <c r="BB524" t="str">
        <f t="shared" si="517"/>
        <v/>
      </c>
      <c r="BC524" t="str">
        <f t="shared" si="518"/>
        <v/>
      </c>
      <c r="BD524" t="str">
        <f t="shared" si="519"/>
        <v/>
      </c>
      <c r="BE524" t="str">
        <f t="shared" si="520"/>
        <v>Műszaki szaknyelv I., 1. csoport (213)</v>
      </c>
      <c r="BF524" s="2">
        <v>1003</v>
      </c>
      <c r="BG524" s="2">
        <v>5</v>
      </c>
      <c r="BH524" s="18">
        <f>VLOOKUP(BF524,segéd!$F$9:$G$41,2,FALSE)</f>
        <v>46298</v>
      </c>
      <c r="BI524" s="2" t="str">
        <f>VLOOKUP(BG524,segéd!$F$1:$G$7,2,FALSE)</f>
        <v>15.15-16.45</v>
      </c>
      <c r="BJ524" t="s">
        <v>299</v>
      </c>
      <c r="BK524" s="20" t="s">
        <v>281</v>
      </c>
      <c r="BL524" t="s">
        <v>191</v>
      </c>
      <c r="BM524" s="2"/>
      <c r="BN524" s="2">
        <v>213</v>
      </c>
      <c r="BO524" s="2"/>
      <c r="BP524" s="33"/>
      <c r="BQ524" s="2">
        <f t="shared" si="521"/>
        <v>0</v>
      </c>
      <c r="BR524" s="2" t="str">
        <f>IF(BM524="","",IFERROR(VLOOKUP(BJ524,segéd!T:U,2,FALSE),"x"))</f>
        <v/>
      </c>
      <c r="BS524" s="2">
        <f>IF(BN524="","",IFERROR(VLOOKUP(BJ524,segéd!O:P,2,FALSE),"x"))</f>
        <v>0</v>
      </c>
      <c r="BT524" s="2"/>
      <c r="BU524" s="2"/>
      <c r="BV524" s="2"/>
      <c r="BX524" s="2"/>
      <c r="CQ524" s="2"/>
      <c r="CR524" s="2"/>
      <c r="CW524" s="2">
        <v>17</v>
      </c>
    </row>
    <row r="525" spans="1:117" ht="15" customHeight="1" x14ac:dyDescent="0.3">
      <c r="A525" t="str">
        <f t="shared" si="464"/>
        <v>20210035</v>
      </c>
      <c r="B525" t="str">
        <f t="shared" si="465"/>
        <v>Nemzetközi turizmusföldrajz - Köbli Ádám (web) 7</v>
      </c>
      <c r="C525" t="str">
        <f t="shared" si="466"/>
        <v>10035</v>
      </c>
      <c r="D525" t="str">
        <f t="shared" si="467"/>
        <v xml:space="preserve">Nemzetközi turizmusföldrajz - Köbli Ádám (web) </v>
      </c>
      <c r="E525" t="str">
        <f t="shared" si="468"/>
        <v>Köbli Ádám10035</v>
      </c>
      <c r="F525" t="str">
        <f t="shared" si="469"/>
        <v>Nemzetközi turizmusföldrajz (Bp. 202, web)</v>
      </c>
      <c r="G525" t="str">
        <f t="shared" si="470"/>
        <v/>
      </c>
      <c r="H525" t="str">
        <f t="shared" si="471"/>
        <v/>
      </c>
      <c r="I525" t="str">
        <f t="shared" si="472"/>
        <v/>
      </c>
      <c r="J525" t="str">
        <f t="shared" si="473"/>
        <v/>
      </c>
      <c r="K525" t="str">
        <f t="shared" si="474"/>
        <v/>
      </c>
      <c r="L525" t="str">
        <f t="shared" si="475"/>
        <v/>
      </c>
      <c r="M525" t="str">
        <f t="shared" si="476"/>
        <v/>
      </c>
      <c r="N525" t="str">
        <f t="shared" si="477"/>
        <v/>
      </c>
      <c r="O525" t="str">
        <f t="shared" si="478"/>
        <v/>
      </c>
      <c r="P525" t="str">
        <f t="shared" si="479"/>
        <v/>
      </c>
      <c r="Q525" t="str">
        <f t="shared" si="480"/>
        <v/>
      </c>
      <c r="R525" t="str">
        <f t="shared" si="481"/>
        <v/>
      </c>
      <c r="S525" t="str">
        <f t="shared" si="482"/>
        <v/>
      </c>
      <c r="T525" t="str">
        <f t="shared" si="483"/>
        <v/>
      </c>
      <c r="U525" t="str">
        <f t="shared" si="484"/>
        <v/>
      </c>
      <c r="V525" t="str">
        <f t="shared" si="485"/>
        <v/>
      </c>
      <c r="W525" t="str">
        <f t="shared" si="486"/>
        <v/>
      </c>
      <c r="X525" t="str">
        <f t="shared" si="487"/>
        <v/>
      </c>
      <c r="Y525" t="str">
        <f t="shared" si="488"/>
        <v/>
      </c>
      <c r="Z525" t="str">
        <f t="shared" si="489"/>
        <v>10035</v>
      </c>
      <c r="AA525" t="str">
        <f t="shared" si="490"/>
        <v>Nemzetközi turizmusföldrajz (202, web)</v>
      </c>
      <c r="AB525" t="str">
        <f t="shared" si="491"/>
        <v/>
      </c>
      <c r="AC525" t="str">
        <f t="shared" si="492"/>
        <v/>
      </c>
      <c r="AD525" t="str">
        <f t="shared" si="493"/>
        <v/>
      </c>
      <c r="AE525" t="str">
        <f t="shared" si="494"/>
        <v/>
      </c>
      <c r="AF525" t="str">
        <f t="shared" si="495"/>
        <v/>
      </c>
      <c r="AG525" t="str">
        <f t="shared" si="496"/>
        <v/>
      </c>
      <c r="AH525" t="str">
        <f t="shared" si="497"/>
        <v/>
      </c>
      <c r="AI525" t="str">
        <f t="shared" si="498"/>
        <v/>
      </c>
      <c r="AJ525" t="str">
        <f t="shared" si="499"/>
        <v/>
      </c>
      <c r="AK525" t="str">
        <f t="shared" si="500"/>
        <v/>
      </c>
      <c r="AL525" t="str">
        <f t="shared" si="501"/>
        <v/>
      </c>
      <c r="AM525" t="str">
        <f t="shared" si="502"/>
        <v/>
      </c>
      <c r="AN525" t="str">
        <f t="shared" si="503"/>
        <v/>
      </c>
      <c r="AO525" t="str">
        <f t="shared" si="504"/>
        <v/>
      </c>
      <c r="AP525" t="str">
        <f t="shared" si="505"/>
        <v/>
      </c>
      <c r="AQ525" t="str">
        <f t="shared" si="506"/>
        <v/>
      </c>
      <c r="AR525" t="str">
        <f t="shared" si="507"/>
        <v/>
      </c>
      <c r="AS525" t="str">
        <f t="shared" si="508"/>
        <v/>
      </c>
      <c r="AT525" t="str">
        <f t="shared" si="509"/>
        <v/>
      </c>
      <c r="AU525" t="str">
        <f t="shared" si="510"/>
        <v/>
      </c>
      <c r="AV525" t="str">
        <f t="shared" si="511"/>
        <v/>
      </c>
      <c r="AW525" t="str">
        <f t="shared" si="512"/>
        <v/>
      </c>
      <c r="AX525" t="str">
        <f t="shared" si="513"/>
        <v/>
      </c>
      <c r="AY525" t="str">
        <f t="shared" si="514"/>
        <v/>
      </c>
      <c r="AZ525" t="str">
        <f t="shared" si="515"/>
        <v/>
      </c>
      <c r="BA525" t="str">
        <f t="shared" si="516"/>
        <v/>
      </c>
      <c r="BB525" t="str">
        <f t="shared" si="517"/>
        <v/>
      </c>
      <c r="BC525" t="str">
        <f t="shared" si="518"/>
        <v/>
      </c>
      <c r="BD525" t="str">
        <f t="shared" si="519"/>
        <v/>
      </c>
      <c r="BE525" t="str">
        <f t="shared" si="520"/>
        <v>Nemzetközi turizmusföldrajz (, web)</v>
      </c>
      <c r="BF525" s="2">
        <v>1003</v>
      </c>
      <c r="BG525" s="2">
        <v>5</v>
      </c>
      <c r="BH525" s="18">
        <f>VLOOKUP(BF525,segéd!$F$9:$G$41,2,FALSE)</f>
        <v>46298</v>
      </c>
      <c r="BI525" s="2" t="str">
        <f>VLOOKUP(BG525,segéd!$F$1:$G$7,2,FALSE)</f>
        <v>15.15-16.45</v>
      </c>
      <c r="BJ525" t="s">
        <v>520</v>
      </c>
      <c r="BK525" s="20" t="s">
        <v>133</v>
      </c>
      <c r="BL525" t="s">
        <v>194</v>
      </c>
      <c r="BM525" s="2">
        <v>202</v>
      </c>
      <c r="BO525" s="2" t="s">
        <v>117</v>
      </c>
      <c r="BP525" s="33" t="s">
        <v>642</v>
      </c>
      <c r="BQ525" s="2">
        <f t="shared" si="521"/>
        <v>7</v>
      </c>
      <c r="BR525" s="2">
        <f>IF(BM525="","",IFERROR(VLOOKUP(BJ525,segéd!T:U,2,FALSE),"x"))</f>
        <v>7</v>
      </c>
      <c r="BS525" s="2" t="str">
        <f>IF(BN525="","",IFERROR(VLOOKUP(BJ525,segéd!O:P,2,FALSE),"x"))</f>
        <v/>
      </c>
      <c r="BU525" s="2"/>
      <c r="BV525" s="2"/>
      <c r="BX525" s="2"/>
      <c r="CM525" s="2">
        <v>6</v>
      </c>
    </row>
    <row r="526" spans="1:117" ht="15" customHeight="1" x14ac:dyDescent="0.3">
      <c r="A526" t="str">
        <f t="shared" si="464"/>
        <v>20810035</v>
      </c>
      <c r="B526" t="str">
        <f t="shared" si="465"/>
        <v>Statisztika II. - Piroska László (web) 45</v>
      </c>
      <c r="C526" t="str">
        <f t="shared" si="466"/>
        <v>10035</v>
      </c>
      <c r="D526" t="str">
        <f t="shared" si="467"/>
        <v xml:space="preserve">Statisztika II. - Piroska László (web) </v>
      </c>
      <c r="E526" t="str">
        <f t="shared" si="468"/>
        <v>Piroska László10035</v>
      </c>
      <c r="F526" t="str">
        <f t="shared" si="469"/>
        <v>Statisztika II. (Bp. 208, web)</v>
      </c>
      <c r="G526" t="str">
        <f t="shared" si="470"/>
        <v/>
      </c>
      <c r="H526" t="str">
        <f t="shared" si="471"/>
        <v/>
      </c>
      <c r="I526" t="str">
        <f t="shared" si="472"/>
        <v/>
      </c>
      <c r="J526" t="str">
        <f t="shared" si="473"/>
        <v/>
      </c>
      <c r="K526" t="str">
        <f t="shared" si="474"/>
        <v/>
      </c>
      <c r="L526" t="str">
        <f t="shared" si="475"/>
        <v/>
      </c>
      <c r="M526" t="str">
        <f t="shared" si="476"/>
        <v>10035</v>
      </c>
      <c r="N526" t="str">
        <f t="shared" si="477"/>
        <v>10035</v>
      </c>
      <c r="O526" t="str">
        <f t="shared" si="478"/>
        <v>10035</v>
      </c>
      <c r="P526" t="str">
        <f t="shared" si="479"/>
        <v/>
      </c>
      <c r="Q526" t="str">
        <f t="shared" si="480"/>
        <v/>
      </c>
      <c r="R526" t="str">
        <f t="shared" si="481"/>
        <v/>
      </c>
      <c r="S526" t="str">
        <f t="shared" si="482"/>
        <v/>
      </c>
      <c r="T526" t="str">
        <f t="shared" si="483"/>
        <v/>
      </c>
      <c r="U526" t="str">
        <f t="shared" si="484"/>
        <v/>
      </c>
      <c r="V526" t="str">
        <f t="shared" si="485"/>
        <v/>
      </c>
      <c r="W526" t="str">
        <f t="shared" si="486"/>
        <v/>
      </c>
      <c r="X526" t="str">
        <f t="shared" si="487"/>
        <v/>
      </c>
      <c r="Y526" t="str">
        <f t="shared" si="488"/>
        <v/>
      </c>
      <c r="Z526" t="str">
        <f t="shared" si="489"/>
        <v/>
      </c>
      <c r="AA526" t="str">
        <f t="shared" si="490"/>
        <v>Statisztika II. (208, web)</v>
      </c>
      <c r="AB526" t="str">
        <f t="shared" si="491"/>
        <v/>
      </c>
      <c r="AC526" t="str">
        <f t="shared" si="492"/>
        <v/>
      </c>
      <c r="AD526" t="str">
        <f t="shared" si="493"/>
        <v/>
      </c>
      <c r="AE526" t="str">
        <f t="shared" si="494"/>
        <v/>
      </c>
      <c r="AF526" t="str">
        <f t="shared" si="495"/>
        <v/>
      </c>
      <c r="AG526" t="str">
        <f t="shared" si="496"/>
        <v/>
      </c>
      <c r="AH526" t="str">
        <f t="shared" si="497"/>
        <v/>
      </c>
      <c r="AI526" t="str">
        <f t="shared" si="498"/>
        <v/>
      </c>
      <c r="AJ526" t="str">
        <f t="shared" si="499"/>
        <v/>
      </c>
      <c r="AK526" t="str">
        <f t="shared" si="500"/>
        <v/>
      </c>
      <c r="AL526" t="str">
        <f t="shared" si="501"/>
        <v/>
      </c>
      <c r="AM526" t="str">
        <f t="shared" si="502"/>
        <v/>
      </c>
      <c r="AN526" t="str">
        <f t="shared" si="503"/>
        <v/>
      </c>
      <c r="AO526" t="str">
        <f t="shared" si="504"/>
        <v/>
      </c>
      <c r="AP526" t="str">
        <f t="shared" si="505"/>
        <v/>
      </c>
      <c r="AQ526" t="str">
        <f t="shared" si="506"/>
        <v/>
      </c>
      <c r="AR526" t="str">
        <f t="shared" si="507"/>
        <v/>
      </c>
      <c r="AS526" t="str">
        <f t="shared" si="508"/>
        <v/>
      </c>
      <c r="AT526" t="str">
        <f t="shared" si="509"/>
        <v/>
      </c>
      <c r="AU526" t="str">
        <f t="shared" si="510"/>
        <v/>
      </c>
      <c r="AV526" t="str">
        <f t="shared" si="511"/>
        <v/>
      </c>
      <c r="AW526" t="str">
        <f t="shared" si="512"/>
        <v/>
      </c>
      <c r="AX526" t="str">
        <f t="shared" si="513"/>
        <v/>
      </c>
      <c r="AY526" t="str">
        <f t="shared" si="514"/>
        <v/>
      </c>
      <c r="AZ526" t="str">
        <f t="shared" si="515"/>
        <v/>
      </c>
      <c r="BA526" t="str">
        <f t="shared" si="516"/>
        <v/>
      </c>
      <c r="BB526" t="str">
        <f t="shared" si="517"/>
        <v/>
      </c>
      <c r="BC526" t="str">
        <f t="shared" si="518"/>
        <v/>
      </c>
      <c r="BD526" t="str">
        <f t="shared" si="519"/>
        <v/>
      </c>
      <c r="BE526" t="str">
        <f t="shared" si="520"/>
        <v>Statisztika II. (, web)</v>
      </c>
      <c r="BF526" s="2">
        <v>1003</v>
      </c>
      <c r="BG526" s="2">
        <v>5</v>
      </c>
      <c r="BH526" s="18">
        <f>VLOOKUP(BF526,segéd!$F$9:$G$41,2,FALSE)</f>
        <v>46298</v>
      </c>
      <c r="BI526" s="2" t="str">
        <f>VLOOKUP(BG526,segéd!$F$1:$G$7,2,FALSE)</f>
        <v>15.15-16.45</v>
      </c>
      <c r="BJ526" t="s">
        <v>31</v>
      </c>
      <c r="BK526" s="20" t="s">
        <v>36</v>
      </c>
      <c r="BL526" t="s">
        <v>194</v>
      </c>
      <c r="BM526" s="2">
        <v>208</v>
      </c>
      <c r="BO526" s="2" t="s">
        <v>117</v>
      </c>
      <c r="BP526" s="33" t="s">
        <v>731</v>
      </c>
      <c r="BQ526" s="2">
        <f t="shared" si="521"/>
        <v>45</v>
      </c>
      <c r="BR526" s="2">
        <f>IF(BM526="","",IFERROR(VLOOKUP(BJ526,segéd!T:U,2,FALSE),"x"))</f>
        <v>45</v>
      </c>
      <c r="BS526" s="2" t="str">
        <f>IF(BN526="","",IFERROR(VLOOKUP(BJ526,segéd!O:P,2,FALSE),"x"))</f>
        <v/>
      </c>
      <c r="BT526" s="2"/>
      <c r="BU526" s="2"/>
      <c r="BV526" s="2"/>
      <c r="BX526" s="2"/>
      <c r="BZ526" s="2">
        <v>15</v>
      </c>
      <c r="CA526" s="2">
        <v>37</v>
      </c>
      <c r="CB526" s="2">
        <v>8</v>
      </c>
      <c r="CQ526" s="2"/>
      <c r="CR526" s="2"/>
    </row>
    <row r="527" spans="1:117" ht="15" customHeight="1" x14ac:dyDescent="0.3">
      <c r="A527" t="str">
        <f t="shared" si="464"/>
        <v>10035</v>
      </c>
      <c r="B527" t="str">
        <f t="shared" si="465"/>
        <v xml:space="preserve">Statisztikai folyamatirányítás - Szamosi Barna (gépterem, web) </v>
      </c>
      <c r="C527" t="str">
        <f t="shared" si="466"/>
        <v>60510035</v>
      </c>
      <c r="D527" t="str">
        <f t="shared" si="467"/>
        <v>Statisztikai folyamatirányítás - Szamosi Barna (gépterem, web) 12</v>
      </c>
      <c r="E527" t="str">
        <f t="shared" si="468"/>
        <v>Szamosi Barna10035</v>
      </c>
      <c r="F527" t="str">
        <f t="shared" si="469"/>
        <v>Statisztikai folyamatirányítás (Tb. 605, gépterem, web)</v>
      </c>
      <c r="G527" t="str">
        <f t="shared" si="470"/>
        <v/>
      </c>
      <c r="H527" t="str">
        <f t="shared" si="471"/>
        <v/>
      </c>
      <c r="I527" t="str">
        <f t="shared" si="472"/>
        <v/>
      </c>
      <c r="J527" t="str">
        <f t="shared" si="473"/>
        <v/>
      </c>
      <c r="K527" t="str">
        <f t="shared" si="474"/>
        <v/>
      </c>
      <c r="L527" t="str">
        <f t="shared" si="475"/>
        <v/>
      </c>
      <c r="M527" t="str">
        <f t="shared" si="476"/>
        <v/>
      </c>
      <c r="N527" t="str">
        <f t="shared" si="477"/>
        <v/>
      </c>
      <c r="O527" t="str">
        <f t="shared" si="478"/>
        <v/>
      </c>
      <c r="P527" t="str">
        <f t="shared" si="479"/>
        <v/>
      </c>
      <c r="Q527" t="str">
        <f t="shared" si="480"/>
        <v/>
      </c>
      <c r="R527" t="str">
        <f t="shared" si="481"/>
        <v/>
      </c>
      <c r="S527" t="str">
        <f t="shared" si="482"/>
        <v/>
      </c>
      <c r="T527" t="str">
        <f t="shared" si="483"/>
        <v/>
      </c>
      <c r="U527" t="str">
        <f t="shared" si="484"/>
        <v/>
      </c>
      <c r="V527" t="str">
        <f t="shared" si="485"/>
        <v/>
      </c>
      <c r="W527" t="str">
        <f t="shared" si="486"/>
        <v/>
      </c>
      <c r="X527" t="str">
        <f t="shared" si="487"/>
        <v/>
      </c>
      <c r="Y527" t="str">
        <f t="shared" si="488"/>
        <v/>
      </c>
      <c r="Z527" t="str">
        <f t="shared" si="489"/>
        <v/>
      </c>
      <c r="AA527" t="str">
        <f t="shared" si="490"/>
        <v>Statisztikai folyamatirányítás (, gépterem, web)</v>
      </c>
      <c r="AB527" t="str">
        <f t="shared" si="491"/>
        <v/>
      </c>
      <c r="AC527" t="str">
        <f t="shared" si="492"/>
        <v/>
      </c>
      <c r="AD527" t="str">
        <f t="shared" si="493"/>
        <v/>
      </c>
      <c r="AE527" t="str">
        <f t="shared" si="494"/>
        <v/>
      </c>
      <c r="AF527" t="str">
        <f t="shared" si="495"/>
        <v/>
      </c>
      <c r="AG527" t="str">
        <f t="shared" si="496"/>
        <v/>
      </c>
      <c r="AH527" t="str">
        <f t="shared" si="497"/>
        <v/>
      </c>
      <c r="AI527" t="str">
        <f t="shared" si="498"/>
        <v/>
      </c>
      <c r="AJ527" t="str">
        <f t="shared" si="499"/>
        <v/>
      </c>
      <c r="AK527" t="str">
        <f t="shared" si="500"/>
        <v/>
      </c>
      <c r="AL527" t="str">
        <f t="shared" si="501"/>
        <v/>
      </c>
      <c r="AM527" t="str">
        <f t="shared" si="502"/>
        <v/>
      </c>
      <c r="AN527" t="str">
        <f t="shared" si="503"/>
        <v/>
      </c>
      <c r="AO527" t="str">
        <f t="shared" si="504"/>
        <v/>
      </c>
      <c r="AP527" t="str">
        <f t="shared" si="505"/>
        <v/>
      </c>
      <c r="AQ527" t="str">
        <f t="shared" si="506"/>
        <v/>
      </c>
      <c r="AR527" t="str">
        <f t="shared" si="507"/>
        <v/>
      </c>
      <c r="AS527" t="str">
        <f t="shared" si="508"/>
        <v/>
      </c>
      <c r="AT527" t="str">
        <f t="shared" si="509"/>
        <v/>
      </c>
      <c r="AU527" t="str">
        <f t="shared" si="510"/>
        <v/>
      </c>
      <c r="AV527" t="str">
        <f t="shared" si="511"/>
        <v>10035</v>
      </c>
      <c r="AW527" t="str">
        <f t="shared" si="512"/>
        <v/>
      </c>
      <c r="AX527" t="str">
        <f t="shared" si="513"/>
        <v/>
      </c>
      <c r="AY527" t="str">
        <f t="shared" si="514"/>
        <v/>
      </c>
      <c r="AZ527" t="str">
        <f t="shared" si="515"/>
        <v/>
      </c>
      <c r="BA527" t="str">
        <f t="shared" si="516"/>
        <v/>
      </c>
      <c r="BB527" t="str">
        <f t="shared" si="517"/>
        <v/>
      </c>
      <c r="BC527" t="str">
        <f t="shared" si="518"/>
        <v/>
      </c>
      <c r="BD527" t="str">
        <f t="shared" si="519"/>
        <v/>
      </c>
      <c r="BE527" t="str">
        <f t="shared" si="520"/>
        <v>Statisztikai folyamatirányítás (605, gépterem, web)</v>
      </c>
      <c r="BF527" s="2">
        <v>1003</v>
      </c>
      <c r="BG527" s="2">
        <v>5</v>
      </c>
      <c r="BH527" s="18">
        <f>VLOOKUP(BF527,segéd!$F$9:$G$41,2,FALSE)</f>
        <v>46298</v>
      </c>
      <c r="BI527" s="2" t="str">
        <f>VLOOKUP(BG527,segéd!$F$1:$G$7,2,FALSE)</f>
        <v>15.15-16.45</v>
      </c>
      <c r="BJ527" t="s">
        <v>401</v>
      </c>
      <c r="BK527" s="20" t="s">
        <v>318</v>
      </c>
      <c r="BL527" t="s">
        <v>191</v>
      </c>
      <c r="BM527" s="2"/>
      <c r="BN527" s="2">
        <v>605</v>
      </c>
      <c r="BO527" s="2" t="s">
        <v>216</v>
      </c>
      <c r="BP527" s="33" t="s">
        <v>644</v>
      </c>
      <c r="BQ527" s="2">
        <f t="shared" si="521"/>
        <v>12</v>
      </c>
      <c r="BR527" s="2" t="str">
        <f>IF(BM527="","",IFERROR(VLOOKUP(BJ527,segéd!T:U,2,FALSE),"x"))</f>
        <v/>
      </c>
      <c r="BS527" s="2">
        <f>IF(BN527="","",IFERROR(VLOOKUP(BJ527,segéd!O:P,2,FALSE),"x"))</f>
        <v>12</v>
      </c>
      <c r="BU527" s="2"/>
      <c r="BV527" s="2"/>
      <c r="DH527" s="2">
        <v>13</v>
      </c>
    </row>
    <row r="528" spans="1:117" x14ac:dyDescent="0.3">
      <c r="A528" t="str">
        <f t="shared" si="464"/>
        <v>20510035</v>
      </c>
      <c r="B528" t="str">
        <f t="shared" si="465"/>
        <v>Stratégiai menedzsment - Kasza József (Tb.-ről web) 3</v>
      </c>
      <c r="C528" t="str">
        <f t="shared" si="466"/>
        <v>40310035</v>
      </c>
      <c r="D528" t="str">
        <f t="shared" si="467"/>
        <v>Stratégiai menedzsment - Kasza József (Tb.-ről web) 4</v>
      </c>
      <c r="E528" t="str">
        <f t="shared" si="468"/>
        <v>Kasza József10035</v>
      </c>
      <c r="F528" t="str">
        <f t="shared" si="469"/>
        <v>Stratégiai menedzsment (Tb. 403, Tb.-ről web)</v>
      </c>
      <c r="G528" t="str">
        <f t="shared" si="470"/>
        <v/>
      </c>
      <c r="H528" t="str">
        <f t="shared" si="471"/>
        <v/>
      </c>
      <c r="I528" t="str">
        <f t="shared" si="472"/>
        <v/>
      </c>
      <c r="J528" t="str">
        <f t="shared" si="473"/>
        <v/>
      </c>
      <c r="K528" t="str">
        <f t="shared" si="474"/>
        <v/>
      </c>
      <c r="L528" t="str">
        <f t="shared" si="475"/>
        <v/>
      </c>
      <c r="M528" t="str">
        <f t="shared" si="476"/>
        <v/>
      </c>
      <c r="N528" t="str">
        <f t="shared" si="477"/>
        <v/>
      </c>
      <c r="O528" t="str">
        <f t="shared" si="478"/>
        <v/>
      </c>
      <c r="P528" t="str">
        <f t="shared" si="479"/>
        <v/>
      </c>
      <c r="Q528" t="str">
        <f t="shared" si="480"/>
        <v/>
      </c>
      <c r="R528" t="str">
        <f t="shared" si="481"/>
        <v>10035</v>
      </c>
      <c r="S528" t="str">
        <f t="shared" si="482"/>
        <v/>
      </c>
      <c r="T528" t="str">
        <f t="shared" si="483"/>
        <v/>
      </c>
      <c r="U528" t="str">
        <f t="shared" si="484"/>
        <v/>
      </c>
      <c r="V528" t="str">
        <f t="shared" si="485"/>
        <v/>
      </c>
      <c r="W528" t="str">
        <f t="shared" si="486"/>
        <v/>
      </c>
      <c r="X528" t="str">
        <f t="shared" si="487"/>
        <v/>
      </c>
      <c r="Y528" t="str">
        <f t="shared" si="488"/>
        <v/>
      </c>
      <c r="Z528" t="str">
        <f t="shared" si="489"/>
        <v/>
      </c>
      <c r="AA528" t="str">
        <f t="shared" si="490"/>
        <v>Stratégiai menedzsment (205, Tb.-ről web)</v>
      </c>
      <c r="AB528" t="str">
        <f t="shared" si="491"/>
        <v/>
      </c>
      <c r="AC528" t="str">
        <f t="shared" si="492"/>
        <v/>
      </c>
      <c r="AD528" t="str">
        <f t="shared" si="493"/>
        <v/>
      </c>
      <c r="AE528" t="str">
        <f t="shared" si="494"/>
        <v/>
      </c>
      <c r="AF528" t="str">
        <f t="shared" si="495"/>
        <v/>
      </c>
      <c r="AG528" t="str">
        <f t="shared" si="496"/>
        <v>10035</v>
      </c>
      <c r="AH528" t="str">
        <f t="shared" si="497"/>
        <v/>
      </c>
      <c r="AI528" t="str">
        <f t="shared" si="498"/>
        <v/>
      </c>
      <c r="AJ528" t="str">
        <f t="shared" si="499"/>
        <v/>
      </c>
      <c r="AK528" t="str">
        <f t="shared" si="500"/>
        <v/>
      </c>
      <c r="AL528" t="str">
        <f t="shared" si="501"/>
        <v/>
      </c>
      <c r="AM528" t="str">
        <f t="shared" si="502"/>
        <v>10035</v>
      </c>
      <c r="AN528" t="str">
        <f t="shared" si="503"/>
        <v/>
      </c>
      <c r="AO528" t="str">
        <f t="shared" si="504"/>
        <v/>
      </c>
      <c r="AP528" t="str">
        <f t="shared" si="505"/>
        <v/>
      </c>
      <c r="AQ528" t="str">
        <f t="shared" si="506"/>
        <v/>
      </c>
      <c r="AR528" t="str">
        <f t="shared" si="507"/>
        <v/>
      </c>
      <c r="AS528" t="str">
        <f t="shared" si="508"/>
        <v/>
      </c>
      <c r="AT528" t="str">
        <f t="shared" si="509"/>
        <v/>
      </c>
      <c r="AU528" t="str">
        <f t="shared" si="510"/>
        <v/>
      </c>
      <c r="AV528" t="str">
        <f t="shared" si="511"/>
        <v/>
      </c>
      <c r="AW528" t="str">
        <f t="shared" si="512"/>
        <v/>
      </c>
      <c r="AX528" t="str">
        <f t="shared" si="513"/>
        <v/>
      </c>
      <c r="AY528" t="str">
        <f t="shared" si="514"/>
        <v/>
      </c>
      <c r="AZ528" t="str">
        <f t="shared" si="515"/>
        <v/>
      </c>
      <c r="BA528" t="str">
        <f t="shared" si="516"/>
        <v/>
      </c>
      <c r="BB528" t="str">
        <f t="shared" si="517"/>
        <v/>
      </c>
      <c r="BC528" t="str">
        <f t="shared" si="518"/>
        <v/>
      </c>
      <c r="BD528" t="str">
        <f t="shared" si="519"/>
        <v/>
      </c>
      <c r="BE528" t="str">
        <f t="shared" si="520"/>
        <v>Stratégiai menedzsment (403, Tb.-ről web)</v>
      </c>
      <c r="BF528" s="2">
        <v>1003</v>
      </c>
      <c r="BG528" s="2">
        <v>5</v>
      </c>
      <c r="BH528" s="18">
        <f>VLOOKUP(BF528,segéd!$F$9:$G$41,2,FALSE)</f>
        <v>46298</v>
      </c>
      <c r="BI528" s="2" t="str">
        <f>VLOOKUP(BG528,segéd!$F$1:$G$7,2,FALSE)</f>
        <v>15.15-16.45</v>
      </c>
      <c r="BJ528" t="s">
        <v>201</v>
      </c>
      <c r="BK528" s="20" t="s">
        <v>548</v>
      </c>
      <c r="BL528" t="s">
        <v>225</v>
      </c>
      <c r="BM528" s="2">
        <v>205</v>
      </c>
      <c r="BN528" s="2">
        <v>403</v>
      </c>
      <c r="BO528" s="2" t="s">
        <v>119</v>
      </c>
      <c r="BP528" s="33" t="s">
        <v>682</v>
      </c>
      <c r="BQ528" s="2">
        <f t="shared" si="521"/>
        <v>7</v>
      </c>
      <c r="BR528" s="2">
        <f>IF(BM528="","",IFERROR(VLOOKUP(BJ528,segéd!T:U,2,FALSE),"x"))</f>
        <v>3</v>
      </c>
      <c r="BS528" s="2">
        <f>IF(BN528="","",IFERROR(VLOOKUP(BJ528,segéd!O:P,2,FALSE),"x"))</f>
        <v>4</v>
      </c>
      <c r="BU528" s="2"/>
      <c r="BV528" s="2"/>
      <c r="BX528" s="2"/>
      <c r="CE528" s="2">
        <v>2</v>
      </c>
      <c r="CS528" s="2">
        <v>3</v>
      </c>
      <c r="CY528" s="2">
        <v>4</v>
      </c>
    </row>
    <row r="529" spans="1:111" x14ac:dyDescent="0.3">
      <c r="A529" t="str">
        <f t="shared" si="464"/>
        <v>20110035</v>
      </c>
      <c r="B529" t="str">
        <f t="shared" si="465"/>
        <v>Tanulás, kreativitás és MI - Tarcsiné Fábián Kata (web) 158</v>
      </c>
      <c r="C529" t="str">
        <f t="shared" si="466"/>
        <v>10035</v>
      </c>
      <c r="D529" t="str">
        <f t="shared" si="467"/>
        <v xml:space="preserve">Tanulás, kreativitás és MI - Tarcsiné Fábián Kata (web) </v>
      </c>
      <c r="E529" t="str">
        <f t="shared" si="468"/>
        <v>Tarcsiné Fábián Kata10035</v>
      </c>
      <c r="F529" t="str">
        <f t="shared" si="469"/>
        <v>Tanulás, kreativitás és MI (Bp. 201, web)</v>
      </c>
      <c r="G529" t="str">
        <f t="shared" si="470"/>
        <v>10035</v>
      </c>
      <c r="H529" t="str">
        <f t="shared" si="471"/>
        <v>10035</v>
      </c>
      <c r="I529" t="str">
        <f t="shared" si="472"/>
        <v>10035</v>
      </c>
      <c r="J529" t="str">
        <f t="shared" si="473"/>
        <v>10035</v>
      </c>
      <c r="K529" t="str">
        <f t="shared" si="474"/>
        <v>10035</v>
      </c>
      <c r="L529" t="str">
        <f t="shared" si="475"/>
        <v>10035</v>
      </c>
      <c r="M529" t="str">
        <f t="shared" si="476"/>
        <v/>
      </c>
      <c r="N529" t="str">
        <f t="shared" si="477"/>
        <v/>
      </c>
      <c r="O529" t="str">
        <f t="shared" si="478"/>
        <v/>
      </c>
      <c r="P529" t="str">
        <f t="shared" si="479"/>
        <v/>
      </c>
      <c r="Q529" t="str">
        <f t="shared" si="480"/>
        <v>10035</v>
      </c>
      <c r="R529" t="str">
        <f t="shared" si="481"/>
        <v/>
      </c>
      <c r="S529" t="str">
        <f t="shared" si="482"/>
        <v/>
      </c>
      <c r="T529" t="str">
        <f t="shared" si="483"/>
        <v/>
      </c>
      <c r="U529" t="str">
        <f t="shared" si="484"/>
        <v/>
      </c>
      <c r="V529" t="str">
        <f t="shared" si="485"/>
        <v/>
      </c>
      <c r="W529" t="str">
        <f t="shared" si="486"/>
        <v/>
      </c>
      <c r="X529" t="str">
        <f t="shared" si="487"/>
        <v/>
      </c>
      <c r="Y529" t="str">
        <f t="shared" si="488"/>
        <v/>
      </c>
      <c r="Z529" t="str">
        <f t="shared" si="489"/>
        <v/>
      </c>
      <c r="AA529" t="str">
        <f t="shared" si="490"/>
        <v>Tanulás, kreativitás és MI (201, web)</v>
      </c>
      <c r="AB529" t="str">
        <f t="shared" si="491"/>
        <v/>
      </c>
      <c r="AC529" t="str">
        <f t="shared" si="492"/>
        <v/>
      </c>
      <c r="AD529" t="str">
        <f t="shared" si="493"/>
        <v/>
      </c>
      <c r="AE529" t="str">
        <f t="shared" si="494"/>
        <v/>
      </c>
      <c r="AF529" t="str">
        <f t="shared" si="495"/>
        <v/>
      </c>
      <c r="AG529" t="str">
        <f t="shared" si="496"/>
        <v/>
      </c>
      <c r="AH529" t="str">
        <f t="shared" si="497"/>
        <v/>
      </c>
      <c r="AI529" t="str">
        <f t="shared" si="498"/>
        <v/>
      </c>
      <c r="AJ529" t="str">
        <f t="shared" si="499"/>
        <v/>
      </c>
      <c r="AK529" t="str">
        <f t="shared" si="500"/>
        <v/>
      </c>
      <c r="AL529" t="str">
        <f t="shared" si="501"/>
        <v/>
      </c>
      <c r="AM529" t="str">
        <f t="shared" si="502"/>
        <v/>
      </c>
      <c r="AN529" t="str">
        <f t="shared" si="503"/>
        <v/>
      </c>
      <c r="AO529" t="str">
        <f t="shared" si="504"/>
        <v/>
      </c>
      <c r="AP529" t="str">
        <f t="shared" si="505"/>
        <v/>
      </c>
      <c r="AQ529" t="str">
        <f t="shared" si="506"/>
        <v/>
      </c>
      <c r="AR529" t="str">
        <f t="shared" si="507"/>
        <v/>
      </c>
      <c r="AS529" t="str">
        <f t="shared" si="508"/>
        <v/>
      </c>
      <c r="AT529" t="str">
        <f t="shared" si="509"/>
        <v/>
      </c>
      <c r="AU529" t="str">
        <f t="shared" si="510"/>
        <v/>
      </c>
      <c r="AV529" t="str">
        <f t="shared" si="511"/>
        <v/>
      </c>
      <c r="AW529" t="str">
        <f t="shared" si="512"/>
        <v/>
      </c>
      <c r="AX529" t="str">
        <f t="shared" si="513"/>
        <v/>
      </c>
      <c r="AY529" t="str">
        <f t="shared" si="514"/>
        <v/>
      </c>
      <c r="AZ529" t="str">
        <f t="shared" si="515"/>
        <v/>
      </c>
      <c r="BA529" t="str">
        <f t="shared" si="516"/>
        <v/>
      </c>
      <c r="BB529" t="str">
        <f t="shared" si="517"/>
        <v/>
      </c>
      <c r="BC529" t="str">
        <f t="shared" si="518"/>
        <v/>
      </c>
      <c r="BD529" t="str">
        <f t="shared" si="519"/>
        <v/>
      </c>
      <c r="BE529" t="str">
        <f t="shared" si="520"/>
        <v>Tanulás, kreativitás és MI (, web)</v>
      </c>
      <c r="BF529" s="2">
        <v>1003</v>
      </c>
      <c r="BG529" s="2">
        <v>5</v>
      </c>
      <c r="BH529" s="18">
        <f>VLOOKUP(BF529,segéd!$F$9:$G$41,2,FALSE)</f>
        <v>46298</v>
      </c>
      <c r="BI529" s="2" t="str">
        <f>VLOOKUP(BG529,segéd!$F$1:$G$7,2,FALSE)</f>
        <v>15.15-16.45</v>
      </c>
      <c r="BJ529" t="s">
        <v>374</v>
      </c>
      <c r="BK529" s="20" t="s">
        <v>531</v>
      </c>
      <c r="BL529" t="s">
        <v>373</v>
      </c>
      <c r="BM529" s="2">
        <v>201</v>
      </c>
      <c r="BO529" s="2" t="s">
        <v>117</v>
      </c>
      <c r="BP529" s="33" t="s">
        <v>738</v>
      </c>
      <c r="BQ529" s="2">
        <f t="shared" si="521"/>
        <v>158</v>
      </c>
      <c r="BR529" s="2">
        <f>IF(BM529="","",IFERROR(VLOOKUP(BJ529,segéd!T:U,2,FALSE),"x"))</f>
        <v>158</v>
      </c>
      <c r="BS529" s="2" t="str">
        <f>IF(BN529="","",IFERROR(VLOOKUP(BJ529,segéd!O:P,2,FALSE),"x"))</f>
        <v/>
      </c>
      <c r="BT529" s="2">
        <v>67</v>
      </c>
      <c r="BU529" s="2">
        <v>18</v>
      </c>
      <c r="BV529" s="2">
        <v>9</v>
      </c>
      <c r="BW529" s="2">
        <v>9</v>
      </c>
      <c r="BX529" s="2">
        <v>15</v>
      </c>
      <c r="BY529" s="2">
        <v>12</v>
      </c>
      <c r="CD529" s="2">
        <v>2</v>
      </c>
      <c r="CQ529" s="2"/>
      <c r="CR529" s="2"/>
    </row>
    <row r="530" spans="1:111" x14ac:dyDescent="0.3">
      <c r="A530" t="str">
        <f t="shared" si="464"/>
        <v>10036</v>
      </c>
      <c r="B530" t="str">
        <f t="shared" si="465"/>
        <v xml:space="preserve">Műszaki szaknyelv I., 1. csoport - Gellért Judit Márta </v>
      </c>
      <c r="C530" t="str">
        <f t="shared" si="466"/>
        <v>21310036</v>
      </c>
      <c r="D530" t="str">
        <f t="shared" si="467"/>
        <v>Műszaki szaknyelv I., 1. csoport - Gellért Judit Márta 0</v>
      </c>
      <c r="E530" t="str">
        <f t="shared" si="468"/>
        <v>Gellért Judit Márta10036</v>
      </c>
      <c r="F530" t="str">
        <f t="shared" si="469"/>
        <v>Műszaki szaknyelv I., 1. csoport (Tb. 213)</v>
      </c>
      <c r="G530" t="str">
        <f t="shared" si="470"/>
        <v/>
      </c>
      <c r="H530" t="str">
        <f t="shared" si="471"/>
        <v/>
      </c>
      <c r="I530" t="str">
        <f t="shared" si="472"/>
        <v/>
      </c>
      <c r="J530" t="str">
        <f t="shared" si="473"/>
        <v/>
      </c>
      <c r="K530" t="str">
        <f t="shared" si="474"/>
        <v/>
      </c>
      <c r="L530" t="str">
        <f t="shared" si="475"/>
        <v/>
      </c>
      <c r="M530" t="str">
        <f t="shared" si="476"/>
        <v/>
      </c>
      <c r="N530" t="str">
        <f t="shared" si="477"/>
        <v/>
      </c>
      <c r="O530" t="str">
        <f t="shared" si="478"/>
        <v/>
      </c>
      <c r="P530" t="str">
        <f t="shared" si="479"/>
        <v/>
      </c>
      <c r="Q530" t="str">
        <f t="shared" si="480"/>
        <v/>
      </c>
      <c r="R530" t="str">
        <f t="shared" si="481"/>
        <v/>
      </c>
      <c r="S530" t="str">
        <f t="shared" si="482"/>
        <v/>
      </c>
      <c r="T530" t="str">
        <f t="shared" si="483"/>
        <v/>
      </c>
      <c r="U530" t="str">
        <f t="shared" si="484"/>
        <v/>
      </c>
      <c r="V530" t="str">
        <f t="shared" si="485"/>
        <v/>
      </c>
      <c r="W530" t="str">
        <f t="shared" si="486"/>
        <v/>
      </c>
      <c r="X530" t="str">
        <f t="shared" si="487"/>
        <v/>
      </c>
      <c r="Y530" t="str">
        <f t="shared" si="488"/>
        <v/>
      </c>
      <c r="Z530" t="str">
        <f t="shared" si="489"/>
        <v/>
      </c>
      <c r="AA530" t="str">
        <f t="shared" si="490"/>
        <v>Műszaki szaknyelv I., 1. csoport ()</v>
      </c>
      <c r="AB530" t="str">
        <f t="shared" si="491"/>
        <v/>
      </c>
      <c r="AC530" t="str">
        <f t="shared" si="492"/>
        <v/>
      </c>
      <c r="AD530" t="str">
        <f t="shared" si="493"/>
        <v/>
      </c>
      <c r="AE530" t="str">
        <f t="shared" si="494"/>
        <v/>
      </c>
      <c r="AF530" t="str">
        <f t="shared" si="495"/>
        <v/>
      </c>
      <c r="AG530" t="str">
        <f t="shared" si="496"/>
        <v/>
      </c>
      <c r="AH530" t="str">
        <f t="shared" si="497"/>
        <v/>
      </c>
      <c r="AI530" t="str">
        <f t="shared" si="498"/>
        <v/>
      </c>
      <c r="AJ530" t="str">
        <f t="shared" si="499"/>
        <v/>
      </c>
      <c r="AK530" t="str">
        <f t="shared" si="500"/>
        <v>10036</v>
      </c>
      <c r="AL530" t="str">
        <f t="shared" si="501"/>
        <v/>
      </c>
      <c r="AM530" t="str">
        <f t="shared" si="502"/>
        <v/>
      </c>
      <c r="AN530" t="str">
        <f t="shared" si="503"/>
        <v/>
      </c>
      <c r="AO530" t="str">
        <f t="shared" si="504"/>
        <v/>
      </c>
      <c r="AP530" t="str">
        <f t="shared" si="505"/>
        <v/>
      </c>
      <c r="AQ530" t="str">
        <f t="shared" si="506"/>
        <v/>
      </c>
      <c r="AR530" t="str">
        <f t="shared" si="507"/>
        <v/>
      </c>
      <c r="AS530" t="str">
        <f t="shared" si="508"/>
        <v/>
      </c>
      <c r="AT530" t="str">
        <f t="shared" si="509"/>
        <v/>
      </c>
      <c r="AU530" t="str">
        <f t="shared" si="510"/>
        <v/>
      </c>
      <c r="AV530" t="str">
        <f t="shared" si="511"/>
        <v/>
      </c>
      <c r="AW530" t="str">
        <f t="shared" si="512"/>
        <v/>
      </c>
      <c r="AX530" t="str">
        <f t="shared" si="513"/>
        <v/>
      </c>
      <c r="AY530" t="str">
        <f t="shared" si="514"/>
        <v/>
      </c>
      <c r="AZ530" t="str">
        <f t="shared" si="515"/>
        <v/>
      </c>
      <c r="BA530" t="str">
        <f t="shared" si="516"/>
        <v/>
      </c>
      <c r="BB530" t="str">
        <f t="shared" si="517"/>
        <v/>
      </c>
      <c r="BC530" t="str">
        <f t="shared" si="518"/>
        <v/>
      </c>
      <c r="BD530" t="str">
        <f t="shared" si="519"/>
        <v/>
      </c>
      <c r="BE530" t="str">
        <f t="shared" si="520"/>
        <v>Műszaki szaknyelv I., 1. csoport (213)</v>
      </c>
      <c r="BF530" s="2">
        <v>1003</v>
      </c>
      <c r="BG530" s="2">
        <v>6</v>
      </c>
      <c r="BH530" s="18">
        <f>VLOOKUP(BF530,segéd!$F$9:$G$41,2,FALSE)</f>
        <v>46298</v>
      </c>
      <c r="BI530" s="2" t="str">
        <f>VLOOKUP(BG530,segéd!$F$1:$G$7,2,FALSE)</f>
        <v>17.00-18.30</v>
      </c>
      <c r="BJ530" t="s">
        <v>299</v>
      </c>
      <c r="BK530" s="20" t="s">
        <v>281</v>
      </c>
      <c r="BL530" t="s">
        <v>191</v>
      </c>
      <c r="BM530" s="2"/>
      <c r="BN530" s="2">
        <v>213</v>
      </c>
      <c r="BO530" s="2"/>
      <c r="BP530" s="33"/>
      <c r="BQ530" s="2">
        <f t="shared" si="521"/>
        <v>0</v>
      </c>
      <c r="BR530" s="2" t="str">
        <f>IF(BM530="","",IFERROR(VLOOKUP(BJ530,segéd!T:U,2,FALSE),"x"))</f>
        <v/>
      </c>
      <c r="BS530" s="2">
        <f>IF(BN530="","",IFERROR(VLOOKUP(BJ530,segéd!O:P,2,FALSE),"x"))</f>
        <v>0</v>
      </c>
      <c r="BT530" s="2"/>
      <c r="BU530" s="2"/>
      <c r="BV530" s="2"/>
      <c r="BX530" s="2"/>
      <c r="CQ530" s="2"/>
      <c r="CR530" s="2"/>
      <c r="CW530" s="2">
        <v>17</v>
      </c>
    </row>
    <row r="531" spans="1:111" x14ac:dyDescent="0.3">
      <c r="A531" t="str">
        <f t="shared" si="464"/>
        <v>otthon10096</v>
      </c>
      <c r="B531" t="str">
        <f t="shared" si="465"/>
        <v>Angol gazdasági szaknyelv I., 3. csoport - Steiner Imre (otthonról web) x</v>
      </c>
      <c r="C531" t="str">
        <f t="shared" si="466"/>
        <v>otthon10096</v>
      </c>
      <c r="D531" t="str">
        <f t="shared" si="467"/>
        <v>Angol gazdasági szaknyelv I., 3. csoport - Steiner Imre (otthonról web) x</v>
      </c>
      <c r="E531" t="str">
        <f t="shared" si="468"/>
        <v>Steiner Imre10096</v>
      </c>
      <c r="F531" t="str">
        <f t="shared" si="469"/>
        <v>Angol gazdasági szaknyelv I., 3. csoport (Bp. otthonTb. otthon, otthonról web)</v>
      </c>
      <c r="G531" t="str">
        <f t="shared" si="470"/>
        <v>10096</v>
      </c>
      <c r="H531" t="str">
        <f t="shared" si="471"/>
        <v>10096</v>
      </c>
      <c r="I531" t="str">
        <f t="shared" si="472"/>
        <v/>
      </c>
      <c r="J531" t="str">
        <f t="shared" si="473"/>
        <v/>
      </c>
      <c r="K531" t="str">
        <f t="shared" si="474"/>
        <v/>
      </c>
      <c r="L531" t="str">
        <f t="shared" si="475"/>
        <v/>
      </c>
      <c r="M531" t="str">
        <f t="shared" si="476"/>
        <v/>
      </c>
      <c r="N531" t="str">
        <f t="shared" si="477"/>
        <v/>
      </c>
      <c r="O531" t="str">
        <f t="shared" si="478"/>
        <v/>
      </c>
      <c r="P531" t="str">
        <f t="shared" si="479"/>
        <v/>
      </c>
      <c r="Q531" t="str">
        <f t="shared" si="480"/>
        <v/>
      </c>
      <c r="R531" t="str">
        <f t="shared" si="481"/>
        <v/>
      </c>
      <c r="S531" t="str">
        <f t="shared" si="482"/>
        <v/>
      </c>
      <c r="T531" t="str">
        <f t="shared" si="483"/>
        <v/>
      </c>
      <c r="U531" t="str">
        <f t="shared" si="484"/>
        <v/>
      </c>
      <c r="V531" t="str">
        <f t="shared" si="485"/>
        <v/>
      </c>
      <c r="W531" t="str">
        <f t="shared" si="486"/>
        <v/>
      </c>
      <c r="X531" t="str">
        <f t="shared" si="487"/>
        <v/>
      </c>
      <c r="Y531" t="str">
        <f t="shared" si="488"/>
        <v/>
      </c>
      <c r="Z531" t="str">
        <f t="shared" si="489"/>
        <v/>
      </c>
      <c r="AA531" t="str">
        <f t="shared" si="490"/>
        <v>Angol gazdasági szaknyelv I., 3. csoport (otthon, otthonról web)</v>
      </c>
      <c r="AB531" t="str">
        <f t="shared" si="491"/>
        <v>10096</v>
      </c>
      <c r="AC531" t="str">
        <f t="shared" si="492"/>
        <v/>
      </c>
      <c r="AD531" t="str">
        <f t="shared" si="493"/>
        <v/>
      </c>
      <c r="AE531" t="str">
        <f t="shared" si="494"/>
        <v/>
      </c>
      <c r="AF531" t="str">
        <f t="shared" si="495"/>
        <v/>
      </c>
      <c r="AG531" t="str">
        <f t="shared" si="496"/>
        <v/>
      </c>
      <c r="AH531" t="str">
        <f t="shared" si="497"/>
        <v/>
      </c>
      <c r="AI531" t="str">
        <f t="shared" si="498"/>
        <v/>
      </c>
      <c r="AJ531" t="str">
        <f t="shared" si="499"/>
        <v/>
      </c>
      <c r="AK531" t="str">
        <f t="shared" si="500"/>
        <v/>
      </c>
      <c r="AL531" t="str">
        <f t="shared" si="501"/>
        <v/>
      </c>
      <c r="AM531" t="str">
        <f t="shared" si="502"/>
        <v/>
      </c>
      <c r="AN531" t="str">
        <f t="shared" si="503"/>
        <v/>
      </c>
      <c r="AO531" t="str">
        <f t="shared" si="504"/>
        <v/>
      </c>
      <c r="AP531" t="str">
        <f t="shared" si="505"/>
        <v/>
      </c>
      <c r="AQ531" t="str">
        <f t="shared" si="506"/>
        <v/>
      </c>
      <c r="AR531" t="str">
        <f t="shared" si="507"/>
        <v/>
      </c>
      <c r="AS531" t="str">
        <f t="shared" si="508"/>
        <v/>
      </c>
      <c r="AT531" t="str">
        <f t="shared" si="509"/>
        <v/>
      </c>
      <c r="AU531" t="str">
        <f t="shared" si="510"/>
        <v/>
      </c>
      <c r="AV531" t="str">
        <f t="shared" si="511"/>
        <v/>
      </c>
      <c r="AW531" t="str">
        <f t="shared" si="512"/>
        <v/>
      </c>
      <c r="AX531" t="str">
        <f t="shared" si="513"/>
        <v/>
      </c>
      <c r="AY531" t="str">
        <f t="shared" si="514"/>
        <v/>
      </c>
      <c r="AZ531" t="str">
        <f t="shared" si="515"/>
        <v/>
      </c>
      <c r="BA531" t="str">
        <f t="shared" si="516"/>
        <v/>
      </c>
      <c r="BB531" t="str">
        <f t="shared" si="517"/>
        <v/>
      </c>
      <c r="BC531" t="str">
        <f t="shared" si="518"/>
        <v/>
      </c>
      <c r="BD531" t="str">
        <f t="shared" si="519"/>
        <v/>
      </c>
      <c r="BE531" t="str">
        <f t="shared" si="520"/>
        <v>Angol gazdasági szaknyelv I., 3. csoport (otthon, otthonról web)</v>
      </c>
      <c r="BF531" s="2">
        <v>1009</v>
      </c>
      <c r="BG531" s="2">
        <v>6</v>
      </c>
      <c r="BH531" s="18">
        <f>VLOOKUP(BF531,segéd!$F$9:$G$41,2,FALSE)</f>
        <v>46304</v>
      </c>
      <c r="BI531" s="2" t="str">
        <f>VLOOKUP(BG531,segéd!$F$1:$G$7,2,FALSE)</f>
        <v>17.00-18.30</v>
      </c>
      <c r="BJ531" t="s">
        <v>2367</v>
      </c>
      <c r="BK531" s="20" t="s">
        <v>549</v>
      </c>
      <c r="BL531" t="s">
        <v>192</v>
      </c>
      <c r="BM531" s="2" t="s">
        <v>424</v>
      </c>
      <c r="BN531" s="2" t="s">
        <v>424</v>
      </c>
      <c r="BO531" s="2" t="s">
        <v>423</v>
      </c>
      <c r="BP531" s="33" t="s">
        <v>2368</v>
      </c>
      <c r="BQ531" s="2" t="e">
        <f t="shared" si="521"/>
        <v>#VALUE!</v>
      </c>
      <c r="BR531" s="2" t="str">
        <f>IF(BM531="","",IFERROR(VLOOKUP(BJ531,segéd!T:U,2,FALSE),"x"))</f>
        <v>x</v>
      </c>
      <c r="BS531" s="2" t="str">
        <f>IF(BN531="","",IFERROR(VLOOKUP(BJ531,segéd!O:P,2,FALSE),"x"))</f>
        <v>x</v>
      </c>
      <c r="BT531" s="2">
        <v>12</v>
      </c>
      <c r="BU531" s="2">
        <v>4</v>
      </c>
      <c r="BV531" s="2"/>
      <c r="BX531" s="2"/>
      <c r="CN531" s="2">
        <v>4</v>
      </c>
      <c r="CQ531" s="2"/>
      <c r="CR531" s="2"/>
    </row>
    <row r="532" spans="1:111" x14ac:dyDescent="0.3">
      <c r="A532" t="str">
        <f t="shared" si="464"/>
        <v>otthon10096</v>
      </c>
      <c r="B532" t="str">
        <f t="shared" si="465"/>
        <v>Angol gazdasági szaknyelv II. - Balog Mónika (otthonról web) 20</v>
      </c>
      <c r="C532" t="str">
        <f t="shared" si="466"/>
        <v>otthon10096</v>
      </c>
      <c r="D532" t="str">
        <f t="shared" si="467"/>
        <v>Angol gazdasági szaknyelv II. - Balog Mónika (otthonról web) 10</v>
      </c>
      <c r="E532" t="str">
        <f t="shared" si="468"/>
        <v>Balog Mónika10096</v>
      </c>
      <c r="F532" t="str">
        <f t="shared" si="469"/>
        <v>Angol gazdasági szaknyelv II. (Bp. otthonTb. otthon, otthonról web)</v>
      </c>
      <c r="G532" t="str">
        <f t="shared" si="470"/>
        <v/>
      </c>
      <c r="H532" t="str">
        <f t="shared" si="471"/>
        <v/>
      </c>
      <c r="I532" t="str">
        <f t="shared" si="472"/>
        <v/>
      </c>
      <c r="J532" t="str">
        <f t="shared" si="473"/>
        <v/>
      </c>
      <c r="K532" t="str">
        <f t="shared" si="474"/>
        <v/>
      </c>
      <c r="L532" t="str">
        <f t="shared" si="475"/>
        <v/>
      </c>
      <c r="M532" t="str">
        <f t="shared" si="476"/>
        <v>10096</v>
      </c>
      <c r="N532" t="str">
        <f t="shared" si="477"/>
        <v>10096</v>
      </c>
      <c r="O532" t="str">
        <f t="shared" si="478"/>
        <v/>
      </c>
      <c r="P532" t="str">
        <f t="shared" si="479"/>
        <v/>
      </c>
      <c r="Q532" t="str">
        <f t="shared" si="480"/>
        <v/>
      </c>
      <c r="R532" t="str">
        <f t="shared" si="481"/>
        <v/>
      </c>
      <c r="S532" t="str">
        <f t="shared" si="482"/>
        <v/>
      </c>
      <c r="T532" t="str">
        <f t="shared" si="483"/>
        <v/>
      </c>
      <c r="U532" t="str">
        <f t="shared" si="484"/>
        <v/>
      </c>
      <c r="V532" t="str">
        <f t="shared" si="485"/>
        <v/>
      </c>
      <c r="W532" t="str">
        <f t="shared" si="486"/>
        <v/>
      </c>
      <c r="X532" t="str">
        <f t="shared" si="487"/>
        <v/>
      </c>
      <c r="Y532" t="str">
        <f t="shared" si="488"/>
        <v/>
      </c>
      <c r="Z532" t="str">
        <f t="shared" si="489"/>
        <v/>
      </c>
      <c r="AA532" t="str">
        <f t="shared" si="490"/>
        <v>Angol gazdasági szaknyelv II. (otthon, otthonról web)</v>
      </c>
      <c r="AB532" t="str">
        <f t="shared" si="491"/>
        <v/>
      </c>
      <c r="AC532" t="str">
        <f t="shared" si="492"/>
        <v/>
      </c>
      <c r="AD532" t="str">
        <f t="shared" si="493"/>
        <v/>
      </c>
      <c r="AE532" t="str">
        <f t="shared" si="494"/>
        <v/>
      </c>
      <c r="AF532" t="str">
        <f t="shared" si="495"/>
        <v/>
      </c>
      <c r="AG532" t="str">
        <f t="shared" si="496"/>
        <v/>
      </c>
      <c r="AH532" t="str">
        <f t="shared" si="497"/>
        <v>10096</v>
      </c>
      <c r="AI532" t="str">
        <f t="shared" si="498"/>
        <v>10096</v>
      </c>
      <c r="AJ532" t="str">
        <f t="shared" si="499"/>
        <v/>
      </c>
      <c r="AK532" t="str">
        <f t="shared" si="500"/>
        <v/>
      </c>
      <c r="AL532" t="str">
        <f t="shared" si="501"/>
        <v/>
      </c>
      <c r="AM532" t="str">
        <f t="shared" si="502"/>
        <v/>
      </c>
      <c r="AN532" t="str">
        <f t="shared" si="503"/>
        <v/>
      </c>
      <c r="AO532" t="str">
        <f t="shared" si="504"/>
        <v/>
      </c>
      <c r="AP532" t="str">
        <f t="shared" si="505"/>
        <v/>
      </c>
      <c r="AQ532" t="str">
        <f t="shared" si="506"/>
        <v/>
      </c>
      <c r="AR532" t="str">
        <f t="shared" si="507"/>
        <v/>
      </c>
      <c r="AS532" t="str">
        <f t="shared" si="508"/>
        <v/>
      </c>
      <c r="AT532" t="str">
        <f t="shared" si="509"/>
        <v/>
      </c>
      <c r="AU532" t="str">
        <f t="shared" si="510"/>
        <v/>
      </c>
      <c r="AV532" t="str">
        <f t="shared" si="511"/>
        <v/>
      </c>
      <c r="AW532" t="str">
        <f t="shared" si="512"/>
        <v/>
      </c>
      <c r="AX532" t="str">
        <f t="shared" si="513"/>
        <v/>
      </c>
      <c r="AY532" t="str">
        <f t="shared" si="514"/>
        <v/>
      </c>
      <c r="AZ532" t="str">
        <f t="shared" si="515"/>
        <v/>
      </c>
      <c r="BA532" t="str">
        <f t="shared" si="516"/>
        <v/>
      </c>
      <c r="BB532" t="str">
        <f t="shared" si="517"/>
        <v/>
      </c>
      <c r="BC532" t="str">
        <f t="shared" si="518"/>
        <v/>
      </c>
      <c r="BD532" t="str">
        <f t="shared" si="519"/>
        <v/>
      </c>
      <c r="BE532" t="str">
        <f t="shared" si="520"/>
        <v>Angol gazdasági szaknyelv II. (otthon, otthonról web)</v>
      </c>
      <c r="BF532" s="2">
        <v>1009</v>
      </c>
      <c r="BG532" s="2">
        <v>6</v>
      </c>
      <c r="BH532" s="18">
        <f>VLOOKUP(BF532,segéd!$F$9:$G$41,2,FALSE)</f>
        <v>46304</v>
      </c>
      <c r="BI532" s="2" t="str">
        <f>VLOOKUP(BG532,segéd!$F$1:$G$7,2,FALSE)</f>
        <v>17.00-18.30</v>
      </c>
      <c r="BJ532" t="s">
        <v>422</v>
      </c>
      <c r="BK532" s="20" t="s">
        <v>70</v>
      </c>
      <c r="BL532" t="s">
        <v>192</v>
      </c>
      <c r="BM532" s="2" t="s">
        <v>424</v>
      </c>
      <c r="BN532" s="2" t="s">
        <v>424</v>
      </c>
      <c r="BO532" s="2" t="s">
        <v>423</v>
      </c>
      <c r="BP532" s="33" t="s">
        <v>585</v>
      </c>
      <c r="BQ532" s="2">
        <f t="shared" si="521"/>
        <v>30</v>
      </c>
      <c r="BR532" s="2">
        <f>IF(BM532="","",IFERROR(VLOOKUP(BJ532,segéd!T:U,2,FALSE),"x"))</f>
        <v>20</v>
      </c>
      <c r="BS532" s="2">
        <f>IF(BN532="","",IFERROR(VLOOKUP(BJ532,segéd!O:P,2,FALSE),"x"))</f>
        <v>10</v>
      </c>
      <c r="BT532" s="2"/>
      <c r="BU532" s="2"/>
      <c r="BV532" s="2"/>
      <c r="BX532" s="2"/>
      <c r="BZ532" s="2">
        <v>4</v>
      </c>
      <c r="CA532" s="2">
        <v>4</v>
      </c>
      <c r="CQ532" s="2"/>
      <c r="CR532" s="2"/>
      <c r="CT532" s="2">
        <v>4</v>
      </c>
      <c r="CU532" s="2">
        <v>3</v>
      </c>
    </row>
    <row r="533" spans="1:111" x14ac:dyDescent="0.3">
      <c r="A533" t="str">
        <f t="shared" si="464"/>
        <v>10096</v>
      </c>
      <c r="B533" t="str">
        <f t="shared" si="465"/>
        <v xml:space="preserve">Német nyelv I. - Árendás Bence (16.00-tól) </v>
      </c>
      <c r="C533" t="str">
        <f t="shared" si="466"/>
        <v>40110096</v>
      </c>
      <c r="D533" t="str">
        <f t="shared" si="467"/>
        <v>Német nyelv I. - Árendás Bence (16.00-tól) x</v>
      </c>
      <c r="E533" t="str">
        <f t="shared" si="468"/>
        <v>Árendás Bence10096</v>
      </c>
      <c r="F533" t="str">
        <f t="shared" si="469"/>
        <v>Német nyelv I. (Tb. 401, 16.00-tól)</v>
      </c>
      <c r="G533" t="str">
        <f t="shared" si="470"/>
        <v/>
      </c>
      <c r="H533" t="str">
        <f t="shared" si="471"/>
        <v/>
      </c>
      <c r="I533" t="str">
        <f t="shared" si="472"/>
        <v/>
      </c>
      <c r="J533" t="str">
        <f t="shared" si="473"/>
        <v/>
      </c>
      <c r="K533" t="str">
        <f t="shared" si="474"/>
        <v/>
      </c>
      <c r="L533" t="str">
        <f t="shared" si="475"/>
        <v/>
      </c>
      <c r="M533" t="str">
        <f t="shared" si="476"/>
        <v/>
      </c>
      <c r="N533" t="str">
        <f t="shared" si="477"/>
        <v/>
      </c>
      <c r="O533" t="str">
        <f t="shared" si="478"/>
        <v/>
      </c>
      <c r="P533" t="str">
        <f t="shared" si="479"/>
        <v/>
      </c>
      <c r="Q533" t="str">
        <f t="shared" si="480"/>
        <v/>
      </c>
      <c r="R533" t="str">
        <f t="shared" si="481"/>
        <v/>
      </c>
      <c r="S533" t="str">
        <f t="shared" si="482"/>
        <v/>
      </c>
      <c r="T533" t="str">
        <f t="shared" si="483"/>
        <v/>
      </c>
      <c r="U533" t="str">
        <f t="shared" si="484"/>
        <v/>
      </c>
      <c r="V533" t="str">
        <f t="shared" si="485"/>
        <v/>
      </c>
      <c r="W533" t="str">
        <f t="shared" si="486"/>
        <v/>
      </c>
      <c r="X533" t="str">
        <f t="shared" si="487"/>
        <v/>
      </c>
      <c r="Y533" t="str">
        <f t="shared" si="488"/>
        <v/>
      </c>
      <c r="Z533" t="str">
        <f t="shared" si="489"/>
        <v/>
      </c>
      <c r="AA533" t="str">
        <f t="shared" si="490"/>
        <v>Német nyelv I. (, 16.00-tól)</v>
      </c>
      <c r="AB533" t="str">
        <f t="shared" si="491"/>
        <v/>
      </c>
      <c r="AC533" t="str">
        <f t="shared" si="492"/>
        <v/>
      </c>
      <c r="AD533" t="str">
        <f t="shared" si="493"/>
        <v/>
      </c>
      <c r="AE533" t="str">
        <f t="shared" si="494"/>
        <v/>
      </c>
      <c r="AF533" t="str">
        <f t="shared" si="495"/>
        <v/>
      </c>
      <c r="AG533" t="str">
        <f t="shared" si="496"/>
        <v/>
      </c>
      <c r="AH533" t="str">
        <f t="shared" si="497"/>
        <v>10096</v>
      </c>
      <c r="AI533" t="str">
        <f t="shared" si="498"/>
        <v>10096</v>
      </c>
      <c r="AJ533" t="str">
        <f t="shared" si="499"/>
        <v/>
      </c>
      <c r="AK533" t="str">
        <f t="shared" si="500"/>
        <v>10096</v>
      </c>
      <c r="AL533" t="str">
        <f t="shared" si="501"/>
        <v>10096</v>
      </c>
      <c r="AM533" t="str">
        <f t="shared" si="502"/>
        <v/>
      </c>
      <c r="AN533" t="str">
        <f t="shared" si="503"/>
        <v/>
      </c>
      <c r="AO533" t="str">
        <f t="shared" si="504"/>
        <v/>
      </c>
      <c r="AP533" t="str">
        <f t="shared" si="505"/>
        <v/>
      </c>
      <c r="AQ533" t="str">
        <f t="shared" si="506"/>
        <v/>
      </c>
      <c r="AR533" t="str">
        <f t="shared" si="507"/>
        <v/>
      </c>
      <c r="AS533" t="str">
        <f t="shared" si="508"/>
        <v/>
      </c>
      <c r="AT533" t="str">
        <f t="shared" si="509"/>
        <v/>
      </c>
      <c r="AU533" t="str">
        <f t="shared" si="510"/>
        <v/>
      </c>
      <c r="AV533" t="str">
        <f t="shared" si="511"/>
        <v/>
      </c>
      <c r="AW533" t="str">
        <f t="shared" si="512"/>
        <v/>
      </c>
      <c r="AX533" t="str">
        <f t="shared" si="513"/>
        <v/>
      </c>
      <c r="AY533" t="str">
        <f t="shared" si="514"/>
        <v/>
      </c>
      <c r="AZ533" t="str">
        <f t="shared" si="515"/>
        <v/>
      </c>
      <c r="BA533" t="str">
        <f t="shared" si="516"/>
        <v/>
      </c>
      <c r="BB533" t="str">
        <f t="shared" si="517"/>
        <v/>
      </c>
      <c r="BC533" t="str">
        <f t="shared" si="518"/>
        <v/>
      </c>
      <c r="BD533" t="str">
        <f t="shared" si="519"/>
        <v/>
      </c>
      <c r="BE533" t="str">
        <f t="shared" si="520"/>
        <v>Német nyelv I. (401, 16.00-tól)</v>
      </c>
      <c r="BF533" s="2">
        <v>1009</v>
      </c>
      <c r="BG533" s="2">
        <v>6</v>
      </c>
      <c r="BH533" s="18">
        <f>VLOOKUP(BF533,segéd!$F$9:$G$41,2,FALSE)</f>
        <v>46304</v>
      </c>
      <c r="BI533" s="2" t="s">
        <v>2387</v>
      </c>
      <c r="BJ533" t="s">
        <v>2386</v>
      </c>
      <c r="BK533" s="20" t="s">
        <v>976</v>
      </c>
      <c r="BL533" t="s">
        <v>191</v>
      </c>
      <c r="BM533" s="2"/>
      <c r="BN533" s="2">
        <v>401</v>
      </c>
      <c r="BO533" s="2" t="s">
        <v>2389</v>
      </c>
      <c r="BP533" s="33"/>
      <c r="BQ533" s="2" t="e">
        <f t="shared" si="521"/>
        <v>#VALUE!</v>
      </c>
      <c r="BR533" s="2" t="str">
        <f>IF(BM533="","",IFERROR(VLOOKUP(BJ533,segéd!T:U,2,FALSE),"x"))</f>
        <v/>
      </c>
      <c r="BS533" s="2" t="str">
        <f>IF(BN533="","",IFERROR(VLOOKUP(BJ533,segéd!O:P,2,FALSE),"x"))</f>
        <v>x</v>
      </c>
      <c r="BU533" s="2"/>
      <c r="BV533" s="2"/>
      <c r="BX533" s="2"/>
      <c r="CT533" s="2" t="s">
        <v>2366</v>
      </c>
      <c r="CU533" s="2" t="s">
        <v>2366</v>
      </c>
      <c r="CW533" s="2" t="s">
        <v>2366</v>
      </c>
      <c r="CX533" s="2" t="s">
        <v>2366</v>
      </c>
    </row>
    <row r="534" spans="1:111" x14ac:dyDescent="0.3">
      <c r="A534" t="str">
        <f t="shared" si="464"/>
        <v>20210096</v>
      </c>
      <c r="B534" t="str">
        <f t="shared" si="465"/>
        <v>Nemzetközi üzleti földrajz - Köbli Ádám (web) 14</v>
      </c>
      <c r="C534" t="str">
        <f t="shared" si="466"/>
        <v>10096</v>
      </c>
      <c r="D534" t="str">
        <f t="shared" si="467"/>
        <v xml:space="preserve">Nemzetközi üzleti földrajz - Köbli Ádám (web) </v>
      </c>
      <c r="E534" t="str">
        <f t="shared" si="468"/>
        <v>Köbli Ádám10096</v>
      </c>
      <c r="F534" t="str">
        <f t="shared" si="469"/>
        <v>Nemzetközi üzleti földrajz (Bp. 202, web)</v>
      </c>
      <c r="G534" t="str">
        <f t="shared" si="470"/>
        <v/>
      </c>
      <c r="H534" t="str">
        <f t="shared" si="471"/>
        <v/>
      </c>
      <c r="I534" t="str">
        <f t="shared" si="472"/>
        <v/>
      </c>
      <c r="J534" t="str">
        <f t="shared" si="473"/>
        <v/>
      </c>
      <c r="K534" t="str">
        <f t="shared" si="474"/>
        <v/>
      </c>
      <c r="L534" t="str">
        <f t="shared" si="475"/>
        <v/>
      </c>
      <c r="M534" t="str">
        <f t="shared" si="476"/>
        <v/>
      </c>
      <c r="N534" t="str">
        <f t="shared" si="477"/>
        <v/>
      </c>
      <c r="O534" t="str">
        <f t="shared" si="478"/>
        <v/>
      </c>
      <c r="P534" t="str">
        <f t="shared" si="479"/>
        <v/>
      </c>
      <c r="Q534" t="str">
        <f t="shared" si="480"/>
        <v>10096</v>
      </c>
      <c r="R534" t="str">
        <f t="shared" si="481"/>
        <v>10096</v>
      </c>
      <c r="S534" t="str">
        <f t="shared" si="482"/>
        <v>10096</v>
      </c>
      <c r="T534" t="str">
        <f t="shared" si="483"/>
        <v/>
      </c>
      <c r="U534" t="str">
        <f t="shared" si="484"/>
        <v/>
      </c>
      <c r="V534" t="str">
        <f t="shared" si="485"/>
        <v/>
      </c>
      <c r="W534" t="str">
        <f t="shared" si="486"/>
        <v/>
      </c>
      <c r="X534" t="str">
        <f t="shared" si="487"/>
        <v/>
      </c>
      <c r="Y534" t="str">
        <f t="shared" si="488"/>
        <v/>
      </c>
      <c r="Z534" t="str">
        <f t="shared" si="489"/>
        <v/>
      </c>
      <c r="AA534" t="str">
        <f t="shared" si="490"/>
        <v>Nemzetközi üzleti földrajz (202, web)</v>
      </c>
      <c r="AB534" t="str">
        <f t="shared" si="491"/>
        <v/>
      </c>
      <c r="AC534" t="str">
        <f t="shared" si="492"/>
        <v/>
      </c>
      <c r="AD534" t="str">
        <f t="shared" si="493"/>
        <v/>
      </c>
      <c r="AE534" t="str">
        <f t="shared" si="494"/>
        <v/>
      </c>
      <c r="AF534" t="str">
        <f t="shared" si="495"/>
        <v/>
      </c>
      <c r="AG534" t="str">
        <f t="shared" si="496"/>
        <v/>
      </c>
      <c r="AH534" t="str">
        <f t="shared" si="497"/>
        <v/>
      </c>
      <c r="AI534" t="str">
        <f t="shared" si="498"/>
        <v/>
      </c>
      <c r="AJ534" t="str">
        <f t="shared" si="499"/>
        <v/>
      </c>
      <c r="AK534" t="str">
        <f t="shared" si="500"/>
        <v/>
      </c>
      <c r="AL534" t="str">
        <f t="shared" si="501"/>
        <v/>
      </c>
      <c r="AM534" t="str">
        <f t="shared" si="502"/>
        <v/>
      </c>
      <c r="AN534" t="str">
        <f t="shared" si="503"/>
        <v/>
      </c>
      <c r="AO534" t="str">
        <f t="shared" si="504"/>
        <v/>
      </c>
      <c r="AP534" t="str">
        <f t="shared" si="505"/>
        <v/>
      </c>
      <c r="AQ534" t="str">
        <f t="shared" si="506"/>
        <v/>
      </c>
      <c r="AR534" t="str">
        <f t="shared" si="507"/>
        <v/>
      </c>
      <c r="AS534" t="str">
        <f t="shared" si="508"/>
        <v/>
      </c>
      <c r="AT534" t="str">
        <f t="shared" si="509"/>
        <v/>
      </c>
      <c r="AU534" t="str">
        <f t="shared" si="510"/>
        <v/>
      </c>
      <c r="AV534" t="str">
        <f t="shared" si="511"/>
        <v/>
      </c>
      <c r="AW534" t="str">
        <f t="shared" si="512"/>
        <v/>
      </c>
      <c r="AX534" t="str">
        <f t="shared" si="513"/>
        <v/>
      </c>
      <c r="AY534" t="str">
        <f t="shared" si="514"/>
        <v/>
      </c>
      <c r="AZ534" t="str">
        <f t="shared" si="515"/>
        <v/>
      </c>
      <c r="BA534" t="str">
        <f t="shared" si="516"/>
        <v/>
      </c>
      <c r="BB534" t="str">
        <f t="shared" si="517"/>
        <v/>
      </c>
      <c r="BC534" t="str">
        <f t="shared" si="518"/>
        <v/>
      </c>
      <c r="BD534" t="str">
        <f t="shared" si="519"/>
        <v/>
      </c>
      <c r="BE534" t="str">
        <f t="shared" si="520"/>
        <v>Nemzetközi üzleti földrajz (, web)</v>
      </c>
      <c r="BF534" s="2">
        <v>1009</v>
      </c>
      <c r="BG534" s="2">
        <v>6</v>
      </c>
      <c r="BH534" s="18">
        <f>VLOOKUP(BF534,segéd!$F$9:$G$41,2,FALSE)</f>
        <v>46304</v>
      </c>
      <c r="BI534" s="2" t="str">
        <f>VLOOKUP(BG534,segéd!$F$1:$G$7,2,FALSE)</f>
        <v>17.00-18.30</v>
      </c>
      <c r="BJ534" t="s">
        <v>386</v>
      </c>
      <c r="BK534" s="20" t="s">
        <v>133</v>
      </c>
      <c r="BL534" t="s">
        <v>206</v>
      </c>
      <c r="BM534" s="2">
        <v>202</v>
      </c>
      <c r="BO534" s="19" t="s">
        <v>117</v>
      </c>
      <c r="BP534" s="33" t="s">
        <v>629</v>
      </c>
      <c r="BQ534" s="2">
        <f t="shared" si="521"/>
        <v>14</v>
      </c>
      <c r="BR534" s="2">
        <f>IF(BM534="","",IFERROR(VLOOKUP(BJ534,segéd!T:U,2,FALSE),"x"))</f>
        <v>14</v>
      </c>
      <c r="BS534" s="2" t="str">
        <f>IF(BN534="","",IFERROR(VLOOKUP(BJ534,segéd!O:P,2,FALSE),"x"))</f>
        <v/>
      </c>
      <c r="BU534" s="2"/>
      <c r="BV534" s="2"/>
      <c r="CD534" s="2">
        <v>3</v>
      </c>
      <c r="CE534" s="2">
        <v>3</v>
      </c>
      <c r="CF534" s="2">
        <v>4</v>
      </c>
    </row>
    <row r="535" spans="1:111" x14ac:dyDescent="0.3">
      <c r="A535" t="str">
        <f t="shared" si="464"/>
        <v>otthon10096</v>
      </c>
      <c r="B535" t="str">
        <f t="shared" si="465"/>
        <v>Nyelvi szintfelmérő - előkészítő - Nagy Mónika (otthonról web) 13</v>
      </c>
      <c r="C535" t="str">
        <f t="shared" si="466"/>
        <v>otthon10096</v>
      </c>
      <c r="D535" t="str">
        <f t="shared" si="467"/>
        <v>Nyelvi szintfelmérő - előkészítő - Nagy Mónika (otthonról web) 13</v>
      </c>
      <c r="E535" t="str">
        <f t="shared" si="468"/>
        <v>Nagy Mónika10096</v>
      </c>
      <c r="F535" t="str">
        <f t="shared" si="469"/>
        <v>Nyelvi szintfelmérő - előkészítő (Bp. otthonTb. otthon, otthonról web)</v>
      </c>
      <c r="G535" t="str">
        <f t="shared" si="470"/>
        <v>10096</v>
      </c>
      <c r="H535" t="str">
        <f t="shared" si="471"/>
        <v>10096</v>
      </c>
      <c r="I535" t="str">
        <f t="shared" si="472"/>
        <v/>
      </c>
      <c r="J535" t="str">
        <f t="shared" si="473"/>
        <v/>
      </c>
      <c r="K535" t="str">
        <f t="shared" si="474"/>
        <v/>
      </c>
      <c r="L535" t="str">
        <f t="shared" si="475"/>
        <v/>
      </c>
      <c r="M535" t="str">
        <f t="shared" si="476"/>
        <v/>
      </c>
      <c r="N535" t="str">
        <f t="shared" si="477"/>
        <v/>
      </c>
      <c r="O535" t="str">
        <f t="shared" si="478"/>
        <v/>
      </c>
      <c r="P535" t="str">
        <f t="shared" si="479"/>
        <v/>
      </c>
      <c r="Q535" t="str">
        <f t="shared" si="480"/>
        <v/>
      </c>
      <c r="R535" t="str">
        <f t="shared" si="481"/>
        <v/>
      </c>
      <c r="S535" t="str">
        <f t="shared" si="482"/>
        <v/>
      </c>
      <c r="T535" t="str">
        <f t="shared" si="483"/>
        <v/>
      </c>
      <c r="U535" t="str">
        <f t="shared" si="484"/>
        <v/>
      </c>
      <c r="V535" t="str">
        <f t="shared" si="485"/>
        <v/>
      </c>
      <c r="W535" t="str">
        <f t="shared" si="486"/>
        <v/>
      </c>
      <c r="X535" t="str">
        <f t="shared" si="487"/>
        <v/>
      </c>
      <c r="Y535" t="str">
        <f t="shared" si="488"/>
        <v/>
      </c>
      <c r="Z535" t="str">
        <f t="shared" si="489"/>
        <v/>
      </c>
      <c r="AA535" t="str">
        <f t="shared" si="490"/>
        <v>Nyelvi szintfelmérő - előkészítő (otthon, otthonról web)</v>
      </c>
      <c r="AB535" t="str">
        <f t="shared" si="491"/>
        <v>10096</v>
      </c>
      <c r="AC535" t="str">
        <f t="shared" si="492"/>
        <v/>
      </c>
      <c r="AD535" t="str">
        <f t="shared" si="493"/>
        <v/>
      </c>
      <c r="AE535" t="str">
        <f t="shared" si="494"/>
        <v/>
      </c>
      <c r="AF535" t="str">
        <f t="shared" si="495"/>
        <v/>
      </c>
      <c r="AG535" t="str">
        <f t="shared" si="496"/>
        <v/>
      </c>
      <c r="AH535" t="str">
        <f t="shared" si="497"/>
        <v/>
      </c>
      <c r="AI535" t="str">
        <f t="shared" si="498"/>
        <v/>
      </c>
      <c r="AJ535" t="str">
        <f t="shared" si="499"/>
        <v/>
      </c>
      <c r="AK535" t="str">
        <f t="shared" si="500"/>
        <v/>
      </c>
      <c r="AL535" t="str">
        <f t="shared" si="501"/>
        <v/>
      </c>
      <c r="AM535" t="str">
        <f t="shared" si="502"/>
        <v/>
      </c>
      <c r="AN535" t="str">
        <f t="shared" si="503"/>
        <v/>
      </c>
      <c r="AO535" t="str">
        <f t="shared" si="504"/>
        <v/>
      </c>
      <c r="AP535" t="str">
        <f t="shared" si="505"/>
        <v/>
      </c>
      <c r="AQ535" t="str">
        <f t="shared" si="506"/>
        <v/>
      </c>
      <c r="AR535" t="str">
        <f t="shared" si="507"/>
        <v/>
      </c>
      <c r="AS535" t="str">
        <f t="shared" si="508"/>
        <v/>
      </c>
      <c r="AT535" t="str">
        <f t="shared" si="509"/>
        <v/>
      </c>
      <c r="AU535" t="str">
        <f t="shared" si="510"/>
        <v/>
      </c>
      <c r="AV535" t="str">
        <f t="shared" si="511"/>
        <v/>
      </c>
      <c r="AW535" t="str">
        <f t="shared" si="512"/>
        <v/>
      </c>
      <c r="AX535" t="str">
        <f t="shared" si="513"/>
        <v/>
      </c>
      <c r="AY535" t="str">
        <f t="shared" si="514"/>
        <v/>
      </c>
      <c r="AZ535" t="str">
        <f t="shared" si="515"/>
        <v/>
      </c>
      <c r="BA535" t="str">
        <f t="shared" si="516"/>
        <v/>
      </c>
      <c r="BB535" t="str">
        <f t="shared" si="517"/>
        <v/>
      </c>
      <c r="BC535" t="str">
        <f t="shared" si="518"/>
        <v/>
      </c>
      <c r="BD535" t="str">
        <f t="shared" si="519"/>
        <v/>
      </c>
      <c r="BE535" t="str">
        <f t="shared" si="520"/>
        <v>Nyelvi szintfelmérő - előkészítő (otthon, otthonról web)</v>
      </c>
      <c r="BF535" s="2">
        <v>1009</v>
      </c>
      <c r="BG535" s="2">
        <v>6</v>
      </c>
      <c r="BH535" s="18">
        <f>VLOOKUP(BF535,segéd!$F$9:$G$41,2,FALSE)</f>
        <v>46304</v>
      </c>
      <c r="BI535" s="2" t="str">
        <f>VLOOKUP(BG535,segéd!$F$1:$G$7,2,FALSE)</f>
        <v>17.00-18.30</v>
      </c>
      <c r="BJ535" t="s">
        <v>512</v>
      </c>
      <c r="BK535" s="20" t="s">
        <v>543</v>
      </c>
      <c r="BL535" t="s">
        <v>192</v>
      </c>
      <c r="BM535" s="2" t="s">
        <v>424</v>
      </c>
      <c r="BN535" s="2" t="s">
        <v>424</v>
      </c>
      <c r="BO535" s="2" t="s">
        <v>423</v>
      </c>
      <c r="BP535" s="33" t="s">
        <v>677</v>
      </c>
      <c r="BQ535" s="2">
        <f t="shared" si="521"/>
        <v>26</v>
      </c>
      <c r="BR535" s="2">
        <f>IF(BM535="","",IFERROR(VLOOKUP(BJ535,segéd!T:U,2,FALSE),"x"))</f>
        <v>13</v>
      </c>
      <c r="BS535" s="2">
        <f>IF(BN535="","",IFERROR(VLOOKUP(BJ535,segéd!O:P,2,FALSE),"x"))</f>
        <v>13</v>
      </c>
      <c r="BT535" s="19" t="s">
        <v>2366</v>
      </c>
      <c r="BU535" s="2" t="s">
        <v>2366</v>
      </c>
      <c r="BV535" s="2"/>
      <c r="BX535" s="2"/>
      <c r="CN535" s="2" t="s">
        <v>2366</v>
      </c>
    </row>
    <row r="536" spans="1:111" x14ac:dyDescent="0.3">
      <c r="A536" t="str">
        <f t="shared" si="464"/>
        <v>20510096</v>
      </c>
      <c r="B536" t="str">
        <f t="shared" si="465"/>
        <v>Vendéglátó- és szálloda ismeretek - Maráczi Gábor (web) 5</v>
      </c>
      <c r="C536" t="str">
        <f t="shared" si="466"/>
        <v>10096</v>
      </c>
      <c r="D536" t="str">
        <f t="shared" si="467"/>
        <v xml:space="preserve">Vendéglátó- és szálloda ismeretek - Maráczi Gábor (web) </v>
      </c>
      <c r="E536" t="str">
        <f t="shared" si="468"/>
        <v>Maráczi Gábor10096</v>
      </c>
      <c r="F536" t="str">
        <f t="shared" si="469"/>
        <v>Vendéglátó- és szálloda ismeretek (Bp. 205, web)</v>
      </c>
      <c r="G536" t="str">
        <f t="shared" si="470"/>
        <v/>
      </c>
      <c r="H536" t="str">
        <f t="shared" si="471"/>
        <v/>
      </c>
      <c r="I536" t="str">
        <f t="shared" si="472"/>
        <v/>
      </c>
      <c r="J536" t="str">
        <f t="shared" si="473"/>
        <v/>
      </c>
      <c r="K536" t="str">
        <f t="shared" si="474"/>
        <v/>
      </c>
      <c r="L536" t="str">
        <f t="shared" si="475"/>
        <v/>
      </c>
      <c r="M536" t="str">
        <f t="shared" si="476"/>
        <v/>
      </c>
      <c r="N536" t="str">
        <f t="shared" si="477"/>
        <v/>
      </c>
      <c r="O536" t="str">
        <f t="shared" si="478"/>
        <v>10096</v>
      </c>
      <c r="P536" t="str">
        <f t="shared" si="479"/>
        <v/>
      </c>
      <c r="Q536" t="str">
        <f t="shared" si="480"/>
        <v/>
      </c>
      <c r="R536" t="str">
        <f t="shared" si="481"/>
        <v/>
      </c>
      <c r="S536" t="str">
        <f t="shared" si="482"/>
        <v/>
      </c>
      <c r="T536" t="str">
        <f t="shared" si="483"/>
        <v/>
      </c>
      <c r="U536" t="str">
        <f t="shared" si="484"/>
        <v/>
      </c>
      <c r="V536" t="str">
        <f t="shared" si="485"/>
        <v/>
      </c>
      <c r="W536" t="str">
        <f t="shared" si="486"/>
        <v/>
      </c>
      <c r="X536" t="str">
        <f t="shared" si="487"/>
        <v/>
      </c>
      <c r="Y536" t="str">
        <f t="shared" si="488"/>
        <v/>
      </c>
      <c r="Z536" t="str">
        <f t="shared" si="489"/>
        <v/>
      </c>
      <c r="AA536" t="str">
        <f t="shared" si="490"/>
        <v>Vendéglátó- és szálloda ismeretek (205, web)</v>
      </c>
      <c r="AB536" t="str">
        <f t="shared" si="491"/>
        <v/>
      </c>
      <c r="AC536" t="str">
        <f t="shared" si="492"/>
        <v/>
      </c>
      <c r="AD536" t="str">
        <f t="shared" si="493"/>
        <v/>
      </c>
      <c r="AE536" t="str">
        <f t="shared" si="494"/>
        <v/>
      </c>
      <c r="AF536" t="str">
        <f t="shared" si="495"/>
        <v/>
      </c>
      <c r="AG536" t="str">
        <f t="shared" si="496"/>
        <v/>
      </c>
      <c r="AH536" t="str">
        <f t="shared" si="497"/>
        <v/>
      </c>
      <c r="AI536" t="str">
        <f t="shared" si="498"/>
        <v/>
      </c>
      <c r="AJ536" t="str">
        <f t="shared" si="499"/>
        <v/>
      </c>
      <c r="AK536" t="str">
        <f t="shared" si="500"/>
        <v/>
      </c>
      <c r="AL536" t="str">
        <f t="shared" si="501"/>
        <v/>
      </c>
      <c r="AM536" t="str">
        <f t="shared" si="502"/>
        <v/>
      </c>
      <c r="AN536" t="str">
        <f t="shared" si="503"/>
        <v/>
      </c>
      <c r="AO536" t="str">
        <f t="shared" si="504"/>
        <v/>
      </c>
      <c r="AP536" t="str">
        <f t="shared" si="505"/>
        <v/>
      </c>
      <c r="AQ536" t="str">
        <f t="shared" si="506"/>
        <v/>
      </c>
      <c r="AR536" t="str">
        <f t="shared" si="507"/>
        <v/>
      </c>
      <c r="AS536" t="str">
        <f t="shared" si="508"/>
        <v/>
      </c>
      <c r="AT536" t="str">
        <f t="shared" si="509"/>
        <v/>
      </c>
      <c r="AU536" t="str">
        <f t="shared" si="510"/>
        <v/>
      </c>
      <c r="AV536" t="str">
        <f t="shared" si="511"/>
        <v/>
      </c>
      <c r="AW536" t="str">
        <f t="shared" si="512"/>
        <v/>
      </c>
      <c r="AX536" t="str">
        <f t="shared" si="513"/>
        <v/>
      </c>
      <c r="AY536" t="str">
        <f t="shared" si="514"/>
        <v/>
      </c>
      <c r="AZ536" t="str">
        <f t="shared" si="515"/>
        <v/>
      </c>
      <c r="BA536" t="str">
        <f t="shared" si="516"/>
        <v/>
      </c>
      <c r="BB536" t="str">
        <f t="shared" si="517"/>
        <v/>
      </c>
      <c r="BC536" t="str">
        <f t="shared" si="518"/>
        <v/>
      </c>
      <c r="BD536" t="str">
        <f t="shared" si="519"/>
        <v/>
      </c>
      <c r="BE536" t="str">
        <f t="shared" si="520"/>
        <v>Vendéglátó- és szálloda ismeretek (, web)</v>
      </c>
      <c r="BF536" s="2">
        <v>1009</v>
      </c>
      <c r="BG536" s="2">
        <v>6</v>
      </c>
      <c r="BH536" s="18">
        <f>VLOOKUP(BF536,segéd!$F$9:$G$41,2,FALSE)</f>
        <v>46304</v>
      </c>
      <c r="BI536" s="2" t="str">
        <f>VLOOKUP(BG536,segéd!$F$1:$G$7,2,FALSE)</f>
        <v>17.00-18.30</v>
      </c>
      <c r="BJ536" s="20" t="s">
        <v>383</v>
      </c>
      <c r="BK536" s="20" t="s">
        <v>412</v>
      </c>
      <c r="BL536" t="s">
        <v>194</v>
      </c>
      <c r="BM536" s="2">
        <v>205</v>
      </c>
      <c r="BO536" s="2" t="s">
        <v>117</v>
      </c>
      <c r="BP536" s="33" t="s">
        <v>678</v>
      </c>
      <c r="BQ536" s="2">
        <f t="shared" si="521"/>
        <v>5</v>
      </c>
      <c r="BR536" s="2">
        <f>IF(BM536="","",IFERROR(VLOOKUP(BJ536,segéd!T:U,2,FALSE),"x"))</f>
        <v>5</v>
      </c>
      <c r="BS536" s="2" t="str">
        <f>IF(BN536="","",IFERROR(VLOOKUP(BJ536,segéd!O:P,2,FALSE),"x"))</f>
        <v/>
      </c>
      <c r="BT536" s="2"/>
      <c r="BU536" s="2"/>
      <c r="BV536" s="2"/>
      <c r="BX536" s="2"/>
      <c r="CB536" s="2">
        <v>8</v>
      </c>
      <c r="CQ536" s="2"/>
      <c r="CR536" s="2"/>
    </row>
    <row r="537" spans="1:111" x14ac:dyDescent="0.3">
      <c r="A537" t="str">
        <f t="shared" si="464"/>
        <v>otthon10097</v>
      </c>
      <c r="B537" t="str">
        <f t="shared" si="465"/>
        <v>Angol gazdasági szaknyelv I., 3. csoport - Steiner Imre (otthonról web) x</v>
      </c>
      <c r="C537" t="str">
        <f t="shared" si="466"/>
        <v>otthon10097</v>
      </c>
      <c r="D537" t="str">
        <f t="shared" si="467"/>
        <v>Angol gazdasági szaknyelv I., 3. csoport - Steiner Imre (otthonról web) x</v>
      </c>
      <c r="E537" t="str">
        <f t="shared" si="468"/>
        <v>Steiner Imre10097</v>
      </c>
      <c r="F537" t="str">
        <f t="shared" si="469"/>
        <v>Angol gazdasági szaknyelv I., 3. csoport (Bp. otthonTb. otthon, otthonról web)</v>
      </c>
      <c r="G537" t="str">
        <f t="shared" si="470"/>
        <v>10097</v>
      </c>
      <c r="H537" t="str">
        <f t="shared" si="471"/>
        <v>10097</v>
      </c>
      <c r="I537" t="str">
        <f t="shared" si="472"/>
        <v/>
      </c>
      <c r="J537" t="str">
        <f t="shared" si="473"/>
        <v/>
      </c>
      <c r="K537" t="str">
        <f t="shared" si="474"/>
        <v/>
      </c>
      <c r="L537" t="str">
        <f t="shared" si="475"/>
        <v/>
      </c>
      <c r="M537" t="str">
        <f t="shared" si="476"/>
        <v/>
      </c>
      <c r="N537" t="str">
        <f t="shared" si="477"/>
        <v/>
      </c>
      <c r="O537" t="str">
        <f t="shared" si="478"/>
        <v/>
      </c>
      <c r="P537" t="str">
        <f t="shared" si="479"/>
        <v/>
      </c>
      <c r="Q537" t="str">
        <f t="shared" si="480"/>
        <v/>
      </c>
      <c r="R537" t="str">
        <f t="shared" si="481"/>
        <v/>
      </c>
      <c r="S537" t="str">
        <f t="shared" si="482"/>
        <v/>
      </c>
      <c r="T537" t="str">
        <f t="shared" si="483"/>
        <v/>
      </c>
      <c r="U537" t="str">
        <f t="shared" si="484"/>
        <v/>
      </c>
      <c r="V537" t="str">
        <f t="shared" si="485"/>
        <v/>
      </c>
      <c r="W537" t="str">
        <f t="shared" si="486"/>
        <v/>
      </c>
      <c r="X537" t="str">
        <f t="shared" si="487"/>
        <v/>
      </c>
      <c r="Y537" t="str">
        <f t="shared" si="488"/>
        <v/>
      </c>
      <c r="Z537" t="str">
        <f t="shared" si="489"/>
        <v/>
      </c>
      <c r="AA537" t="str">
        <f t="shared" si="490"/>
        <v>Angol gazdasági szaknyelv I., 3. csoport (otthon, otthonról web)</v>
      </c>
      <c r="AB537" t="str">
        <f t="shared" si="491"/>
        <v>10097</v>
      </c>
      <c r="AC537" t="str">
        <f t="shared" si="492"/>
        <v/>
      </c>
      <c r="AD537" t="str">
        <f t="shared" si="493"/>
        <v/>
      </c>
      <c r="AE537" t="str">
        <f t="shared" si="494"/>
        <v/>
      </c>
      <c r="AF537" t="str">
        <f t="shared" si="495"/>
        <v/>
      </c>
      <c r="AG537" t="str">
        <f t="shared" si="496"/>
        <v/>
      </c>
      <c r="AH537" t="str">
        <f t="shared" si="497"/>
        <v/>
      </c>
      <c r="AI537" t="str">
        <f t="shared" si="498"/>
        <v/>
      </c>
      <c r="AJ537" t="str">
        <f t="shared" si="499"/>
        <v/>
      </c>
      <c r="AK537" t="str">
        <f t="shared" si="500"/>
        <v/>
      </c>
      <c r="AL537" t="str">
        <f t="shared" si="501"/>
        <v/>
      </c>
      <c r="AM537" t="str">
        <f t="shared" si="502"/>
        <v/>
      </c>
      <c r="AN537" t="str">
        <f t="shared" si="503"/>
        <v/>
      </c>
      <c r="AO537" t="str">
        <f t="shared" si="504"/>
        <v/>
      </c>
      <c r="AP537" t="str">
        <f t="shared" si="505"/>
        <v/>
      </c>
      <c r="AQ537" t="str">
        <f t="shared" si="506"/>
        <v/>
      </c>
      <c r="AR537" t="str">
        <f t="shared" si="507"/>
        <v/>
      </c>
      <c r="AS537" t="str">
        <f t="shared" si="508"/>
        <v/>
      </c>
      <c r="AT537" t="str">
        <f t="shared" si="509"/>
        <v/>
      </c>
      <c r="AU537" t="str">
        <f t="shared" si="510"/>
        <v/>
      </c>
      <c r="AV537" t="str">
        <f t="shared" si="511"/>
        <v/>
      </c>
      <c r="AW537" t="str">
        <f t="shared" si="512"/>
        <v/>
      </c>
      <c r="AX537" t="str">
        <f t="shared" si="513"/>
        <v/>
      </c>
      <c r="AY537" t="str">
        <f t="shared" si="514"/>
        <v/>
      </c>
      <c r="AZ537" t="str">
        <f t="shared" si="515"/>
        <v/>
      </c>
      <c r="BA537" t="str">
        <f t="shared" si="516"/>
        <v/>
      </c>
      <c r="BB537" t="str">
        <f t="shared" si="517"/>
        <v/>
      </c>
      <c r="BC537" t="str">
        <f t="shared" si="518"/>
        <v/>
      </c>
      <c r="BD537" t="str">
        <f t="shared" si="519"/>
        <v/>
      </c>
      <c r="BE537" t="str">
        <f t="shared" si="520"/>
        <v>Angol gazdasági szaknyelv I., 3. csoport (otthon, otthonról web)</v>
      </c>
      <c r="BF537" s="2">
        <v>1009</v>
      </c>
      <c r="BG537" s="2">
        <v>7</v>
      </c>
      <c r="BH537" s="18">
        <f>VLOOKUP(BF537,segéd!$F$9:$G$41,2,FALSE)</f>
        <v>46304</v>
      </c>
      <c r="BI537" s="2" t="str">
        <f>VLOOKUP(BG537,segéd!$F$1:$G$7,2,FALSE)</f>
        <v>18.45-20.15</v>
      </c>
      <c r="BJ537" t="s">
        <v>2367</v>
      </c>
      <c r="BK537" s="20" t="s">
        <v>549</v>
      </c>
      <c r="BL537" t="s">
        <v>192</v>
      </c>
      <c r="BM537" s="2" t="s">
        <v>424</v>
      </c>
      <c r="BN537" s="2" t="s">
        <v>424</v>
      </c>
      <c r="BO537" s="2" t="s">
        <v>423</v>
      </c>
      <c r="BP537" s="33" t="s">
        <v>2368</v>
      </c>
      <c r="BQ537" s="2" t="e">
        <f t="shared" si="521"/>
        <v>#VALUE!</v>
      </c>
      <c r="BR537" s="2" t="str">
        <f>IF(BM537="","",IFERROR(VLOOKUP(BJ537,segéd!T:U,2,FALSE),"x"))</f>
        <v>x</v>
      </c>
      <c r="BS537" s="2" t="str">
        <f>IF(BN537="","",IFERROR(VLOOKUP(BJ537,segéd!O:P,2,FALSE),"x"))</f>
        <v>x</v>
      </c>
      <c r="BT537" s="2">
        <v>12</v>
      </c>
      <c r="BU537" s="2">
        <v>4</v>
      </c>
      <c r="BV537" s="2"/>
      <c r="BX537" s="2"/>
      <c r="CN537" s="2">
        <v>4</v>
      </c>
      <c r="CQ537" s="2"/>
      <c r="CR537" s="2"/>
    </row>
    <row r="538" spans="1:111" x14ac:dyDescent="0.3">
      <c r="A538" t="str">
        <f t="shared" si="464"/>
        <v>otthon10097</v>
      </c>
      <c r="B538" t="str">
        <f t="shared" si="465"/>
        <v>Angol gazdasági szaknyelv II. - Balog Mónika (otthonról web) 20</v>
      </c>
      <c r="C538" t="str">
        <f t="shared" si="466"/>
        <v>otthon10097</v>
      </c>
      <c r="D538" t="str">
        <f t="shared" si="467"/>
        <v>Angol gazdasági szaknyelv II. - Balog Mónika (otthonról web) 10</v>
      </c>
      <c r="E538" t="str">
        <f t="shared" si="468"/>
        <v>Balog Mónika10097</v>
      </c>
      <c r="F538" t="str">
        <f t="shared" si="469"/>
        <v>Angol gazdasági szaknyelv II. (Bp. otthonTb. otthon, otthonról web)</v>
      </c>
      <c r="G538" t="str">
        <f t="shared" si="470"/>
        <v/>
      </c>
      <c r="H538" t="str">
        <f t="shared" si="471"/>
        <v/>
      </c>
      <c r="I538" t="str">
        <f t="shared" si="472"/>
        <v/>
      </c>
      <c r="J538" t="str">
        <f t="shared" si="473"/>
        <v/>
      </c>
      <c r="K538" t="str">
        <f t="shared" si="474"/>
        <v/>
      </c>
      <c r="L538" t="str">
        <f t="shared" si="475"/>
        <v/>
      </c>
      <c r="M538" t="str">
        <f t="shared" si="476"/>
        <v>10097</v>
      </c>
      <c r="N538" t="str">
        <f t="shared" si="477"/>
        <v>10097</v>
      </c>
      <c r="O538" t="str">
        <f t="shared" si="478"/>
        <v/>
      </c>
      <c r="P538" t="str">
        <f t="shared" si="479"/>
        <v/>
      </c>
      <c r="Q538" t="str">
        <f t="shared" si="480"/>
        <v/>
      </c>
      <c r="R538" t="str">
        <f t="shared" si="481"/>
        <v/>
      </c>
      <c r="S538" t="str">
        <f t="shared" si="482"/>
        <v/>
      </c>
      <c r="T538" t="str">
        <f t="shared" si="483"/>
        <v/>
      </c>
      <c r="U538" t="str">
        <f t="shared" si="484"/>
        <v/>
      </c>
      <c r="V538" t="str">
        <f t="shared" si="485"/>
        <v/>
      </c>
      <c r="W538" t="str">
        <f t="shared" si="486"/>
        <v/>
      </c>
      <c r="X538" t="str">
        <f t="shared" si="487"/>
        <v/>
      </c>
      <c r="Y538" t="str">
        <f t="shared" si="488"/>
        <v/>
      </c>
      <c r="Z538" t="str">
        <f t="shared" si="489"/>
        <v/>
      </c>
      <c r="AA538" t="str">
        <f t="shared" si="490"/>
        <v>Angol gazdasági szaknyelv II. (otthon, otthonról web)</v>
      </c>
      <c r="AB538" t="str">
        <f t="shared" si="491"/>
        <v/>
      </c>
      <c r="AC538" t="str">
        <f t="shared" si="492"/>
        <v/>
      </c>
      <c r="AD538" t="str">
        <f t="shared" si="493"/>
        <v/>
      </c>
      <c r="AE538" t="str">
        <f t="shared" si="494"/>
        <v/>
      </c>
      <c r="AF538" t="str">
        <f t="shared" si="495"/>
        <v/>
      </c>
      <c r="AG538" t="str">
        <f t="shared" si="496"/>
        <v/>
      </c>
      <c r="AH538" t="str">
        <f t="shared" si="497"/>
        <v>10097</v>
      </c>
      <c r="AI538" t="str">
        <f t="shared" si="498"/>
        <v>10097</v>
      </c>
      <c r="AJ538" t="str">
        <f t="shared" si="499"/>
        <v/>
      </c>
      <c r="AK538" t="str">
        <f t="shared" si="500"/>
        <v/>
      </c>
      <c r="AL538" t="str">
        <f t="shared" si="501"/>
        <v/>
      </c>
      <c r="AM538" t="str">
        <f t="shared" si="502"/>
        <v/>
      </c>
      <c r="AN538" t="str">
        <f t="shared" si="503"/>
        <v/>
      </c>
      <c r="AO538" t="str">
        <f t="shared" si="504"/>
        <v/>
      </c>
      <c r="AP538" t="str">
        <f t="shared" si="505"/>
        <v/>
      </c>
      <c r="AQ538" t="str">
        <f t="shared" si="506"/>
        <v/>
      </c>
      <c r="AR538" t="str">
        <f t="shared" si="507"/>
        <v/>
      </c>
      <c r="AS538" t="str">
        <f t="shared" si="508"/>
        <v/>
      </c>
      <c r="AT538" t="str">
        <f t="shared" si="509"/>
        <v/>
      </c>
      <c r="AU538" t="str">
        <f t="shared" si="510"/>
        <v/>
      </c>
      <c r="AV538" t="str">
        <f t="shared" si="511"/>
        <v/>
      </c>
      <c r="AW538" t="str">
        <f t="shared" si="512"/>
        <v/>
      </c>
      <c r="AX538" t="str">
        <f t="shared" si="513"/>
        <v/>
      </c>
      <c r="AY538" t="str">
        <f t="shared" si="514"/>
        <v/>
      </c>
      <c r="AZ538" t="str">
        <f t="shared" si="515"/>
        <v/>
      </c>
      <c r="BA538" t="str">
        <f t="shared" si="516"/>
        <v/>
      </c>
      <c r="BB538" t="str">
        <f t="shared" si="517"/>
        <v/>
      </c>
      <c r="BC538" t="str">
        <f t="shared" si="518"/>
        <v/>
      </c>
      <c r="BD538" t="str">
        <f t="shared" si="519"/>
        <v/>
      </c>
      <c r="BE538" t="str">
        <f t="shared" si="520"/>
        <v>Angol gazdasági szaknyelv II. (otthon, otthonról web)</v>
      </c>
      <c r="BF538" s="2">
        <v>1009</v>
      </c>
      <c r="BG538" s="2">
        <v>7</v>
      </c>
      <c r="BH538" s="18">
        <f>VLOOKUP(BF538,segéd!$F$9:$G$41,2,FALSE)</f>
        <v>46304</v>
      </c>
      <c r="BI538" s="2" t="str">
        <f>VLOOKUP(BG538,segéd!$F$1:$G$7,2,FALSE)</f>
        <v>18.45-20.15</v>
      </c>
      <c r="BJ538" t="s">
        <v>422</v>
      </c>
      <c r="BK538" s="20" t="s">
        <v>70</v>
      </c>
      <c r="BL538" t="s">
        <v>192</v>
      </c>
      <c r="BM538" s="2" t="s">
        <v>424</v>
      </c>
      <c r="BN538" s="2" t="s">
        <v>424</v>
      </c>
      <c r="BO538" s="2" t="s">
        <v>423</v>
      </c>
      <c r="BP538" s="33" t="s">
        <v>585</v>
      </c>
      <c r="BQ538" s="2">
        <f t="shared" si="521"/>
        <v>30</v>
      </c>
      <c r="BR538" s="2">
        <f>IF(BM538="","",IFERROR(VLOOKUP(BJ538,segéd!T:U,2,FALSE),"x"))</f>
        <v>20</v>
      </c>
      <c r="BS538" s="2">
        <f>IF(BN538="","",IFERROR(VLOOKUP(BJ538,segéd!O:P,2,FALSE),"x"))</f>
        <v>10</v>
      </c>
      <c r="BT538" s="2"/>
      <c r="BU538" s="2"/>
      <c r="BV538" s="2"/>
      <c r="BX538" s="2"/>
      <c r="BZ538" s="2">
        <v>4</v>
      </c>
      <c r="CA538" s="2">
        <v>4</v>
      </c>
      <c r="CQ538" s="2"/>
      <c r="CR538" s="2"/>
      <c r="CT538" s="2">
        <v>4</v>
      </c>
      <c r="CU538" s="2">
        <v>3</v>
      </c>
    </row>
    <row r="539" spans="1:111" x14ac:dyDescent="0.3">
      <c r="A539" t="str">
        <f t="shared" si="464"/>
        <v>10097</v>
      </c>
      <c r="B539" t="str">
        <f t="shared" si="465"/>
        <v xml:space="preserve">Német nyelv I. - Árendás Bence (19.15-ig) </v>
      </c>
      <c r="C539" t="str">
        <f t="shared" si="466"/>
        <v>40110097</v>
      </c>
      <c r="D539" t="str">
        <f t="shared" si="467"/>
        <v>Német nyelv I. - Árendás Bence (19.15-ig) x</v>
      </c>
      <c r="E539" t="str">
        <f t="shared" si="468"/>
        <v>Árendás Bence10097</v>
      </c>
      <c r="F539" t="str">
        <f t="shared" si="469"/>
        <v>Német nyelv I. (Tb. 401, 19.15-ig)</v>
      </c>
      <c r="G539" t="str">
        <f t="shared" si="470"/>
        <v/>
      </c>
      <c r="H539" t="str">
        <f t="shared" si="471"/>
        <v/>
      </c>
      <c r="I539" t="str">
        <f t="shared" si="472"/>
        <v/>
      </c>
      <c r="J539" t="str">
        <f t="shared" si="473"/>
        <v/>
      </c>
      <c r="K539" t="str">
        <f t="shared" si="474"/>
        <v/>
      </c>
      <c r="L539" t="str">
        <f t="shared" si="475"/>
        <v/>
      </c>
      <c r="M539" t="str">
        <f t="shared" si="476"/>
        <v/>
      </c>
      <c r="N539" t="str">
        <f t="shared" si="477"/>
        <v/>
      </c>
      <c r="O539" t="str">
        <f t="shared" si="478"/>
        <v/>
      </c>
      <c r="P539" t="str">
        <f t="shared" si="479"/>
        <v/>
      </c>
      <c r="Q539" t="str">
        <f t="shared" si="480"/>
        <v/>
      </c>
      <c r="R539" t="str">
        <f t="shared" si="481"/>
        <v/>
      </c>
      <c r="S539" t="str">
        <f t="shared" si="482"/>
        <v/>
      </c>
      <c r="T539" t="str">
        <f t="shared" si="483"/>
        <v/>
      </c>
      <c r="U539" t="str">
        <f t="shared" si="484"/>
        <v/>
      </c>
      <c r="V539" t="str">
        <f t="shared" si="485"/>
        <v/>
      </c>
      <c r="W539" t="str">
        <f t="shared" si="486"/>
        <v/>
      </c>
      <c r="X539" t="str">
        <f t="shared" si="487"/>
        <v/>
      </c>
      <c r="Y539" t="str">
        <f t="shared" si="488"/>
        <v/>
      </c>
      <c r="Z539" t="str">
        <f t="shared" si="489"/>
        <v/>
      </c>
      <c r="AA539" t="str">
        <f t="shared" si="490"/>
        <v>Német nyelv I. (, 19.15-ig)</v>
      </c>
      <c r="AB539" t="str">
        <f t="shared" si="491"/>
        <v/>
      </c>
      <c r="AC539" t="str">
        <f t="shared" si="492"/>
        <v/>
      </c>
      <c r="AD539" t="str">
        <f t="shared" si="493"/>
        <v/>
      </c>
      <c r="AE539" t="str">
        <f t="shared" si="494"/>
        <v/>
      </c>
      <c r="AF539" t="str">
        <f t="shared" si="495"/>
        <v/>
      </c>
      <c r="AG539" t="str">
        <f t="shared" si="496"/>
        <v/>
      </c>
      <c r="AH539" t="str">
        <f t="shared" si="497"/>
        <v>10097</v>
      </c>
      <c r="AI539" t="str">
        <f t="shared" si="498"/>
        <v>10097</v>
      </c>
      <c r="AJ539" t="str">
        <f t="shared" si="499"/>
        <v/>
      </c>
      <c r="AK539" t="str">
        <f t="shared" si="500"/>
        <v>10097</v>
      </c>
      <c r="AL539" t="str">
        <f t="shared" si="501"/>
        <v>10097</v>
      </c>
      <c r="AM539" t="str">
        <f t="shared" si="502"/>
        <v/>
      </c>
      <c r="AN539" t="str">
        <f t="shared" si="503"/>
        <v/>
      </c>
      <c r="AO539" t="str">
        <f t="shared" si="504"/>
        <v/>
      </c>
      <c r="AP539" t="str">
        <f t="shared" si="505"/>
        <v/>
      </c>
      <c r="AQ539" t="str">
        <f t="shared" si="506"/>
        <v/>
      </c>
      <c r="AR539" t="str">
        <f t="shared" si="507"/>
        <v/>
      </c>
      <c r="AS539" t="str">
        <f t="shared" si="508"/>
        <v/>
      </c>
      <c r="AT539" t="str">
        <f t="shared" si="509"/>
        <v/>
      </c>
      <c r="AU539" t="str">
        <f t="shared" si="510"/>
        <v/>
      </c>
      <c r="AV539" t="str">
        <f t="shared" si="511"/>
        <v/>
      </c>
      <c r="AW539" t="str">
        <f t="shared" si="512"/>
        <v/>
      </c>
      <c r="AX539" t="str">
        <f t="shared" si="513"/>
        <v/>
      </c>
      <c r="AY539" t="str">
        <f t="shared" si="514"/>
        <v/>
      </c>
      <c r="AZ539" t="str">
        <f t="shared" si="515"/>
        <v/>
      </c>
      <c r="BA539" t="str">
        <f t="shared" si="516"/>
        <v/>
      </c>
      <c r="BB539" t="str">
        <f t="shared" si="517"/>
        <v/>
      </c>
      <c r="BC539" t="str">
        <f t="shared" si="518"/>
        <v/>
      </c>
      <c r="BD539" t="str">
        <f t="shared" si="519"/>
        <v/>
      </c>
      <c r="BE539" t="str">
        <f t="shared" si="520"/>
        <v>Német nyelv I. (401, 19.15-ig)</v>
      </c>
      <c r="BF539" s="2">
        <v>1009</v>
      </c>
      <c r="BG539" s="2">
        <v>7</v>
      </c>
      <c r="BH539" s="18">
        <f>VLOOKUP(BF539,segéd!$F$9:$G$41,2,FALSE)</f>
        <v>46304</v>
      </c>
      <c r="BI539" s="2" t="s">
        <v>2388</v>
      </c>
      <c r="BJ539" t="s">
        <v>2386</v>
      </c>
      <c r="BK539" s="20" t="s">
        <v>976</v>
      </c>
      <c r="BL539" t="s">
        <v>191</v>
      </c>
      <c r="BM539" s="2"/>
      <c r="BN539" s="2">
        <v>401</v>
      </c>
      <c r="BO539" s="2" t="s">
        <v>2390</v>
      </c>
      <c r="BP539" s="33"/>
      <c r="BQ539" s="2" t="e">
        <f t="shared" si="521"/>
        <v>#VALUE!</v>
      </c>
      <c r="BR539" s="2" t="str">
        <f>IF(BM539="","",IFERROR(VLOOKUP(BJ539,segéd!T:U,2,FALSE),"x"))</f>
        <v/>
      </c>
      <c r="BS539" s="2" t="str">
        <f>IF(BN539="","",IFERROR(VLOOKUP(BJ539,segéd!O:P,2,FALSE),"x"))</f>
        <v>x</v>
      </c>
      <c r="BU539" s="2"/>
      <c r="BV539" s="2"/>
      <c r="BX539" s="2"/>
      <c r="CT539" s="2" t="s">
        <v>2366</v>
      </c>
      <c r="CU539" s="2" t="s">
        <v>2366</v>
      </c>
      <c r="CW539" s="2" t="s">
        <v>2366</v>
      </c>
      <c r="CX539" s="2" t="s">
        <v>2366</v>
      </c>
    </row>
    <row r="540" spans="1:111" x14ac:dyDescent="0.3">
      <c r="A540" t="str">
        <f t="shared" si="464"/>
        <v>20210097</v>
      </c>
      <c r="B540" t="str">
        <f t="shared" si="465"/>
        <v>Nemzetközi üzleti földrajz - Köbli Ádám (web) 14</v>
      </c>
      <c r="C540" t="str">
        <f t="shared" si="466"/>
        <v>10097</v>
      </c>
      <c r="D540" t="str">
        <f t="shared" si="467"/>
        <v xml:space="preserve">Nemzetközi üzleti földrajz - Köbli Ádám (web) </v>
      </c>
      <c r="E540" t="str">
        <f t="shared" si="468"/>
        <v>Köbli Ádám10097</v>
      </c>
      <c r="F540" t="str">
        <f t="shared" si="469"/>
        <v>Nemzetközi üzleti földrajz (Bp. 202, web)</v>
      </c>
      <c r="G540" t="str">
        <f t="shared" si="470"/>
        <v/>
      </c>
      <c r="H540" t="str">
        <f t="shared" si="471"/>
        <v/>
      </c>
      <c r="I540" t="str">
        <f t="shared" si="472"/>
        <v/>
      </c>
      <c r="J540" t="str">
        <f t="shared" si="473"/>
        <v/>
      </c>
      <c r="K540" t="str">
        <f t="shared" si="474"/>
        <v/>
      </c>
      <c r="L540" t="str">
        <f t="shared" si="475"/>
        <v/>
      </c>
      <c r="M540" t="str">
        <f t="shared" si="476"/>
        <v/>
      </c>
      <c r="N540" t="str">
        <f t="shared" si="477"/>
        <v/>
      </c>
      <c r="O540" t="str">
        <f t="shared" si="478"/>
        <v/>
      </c>
      <c r="P540" t="str">
        <f t="shared" si="479"/>
        <v/>
      </c>
      <c r="Q540" t="str">
        <f t="shared" si="480"/>
        <v>10097</v>
      </c>
      <c r="R540" t="str">
        <f t="shared" si="481"/>
        <v>10097</v>
      </c>
      <c r="S540" t="str">
        <f t="shared" si="482"/>
        <v>10097</v>
      </c>
      <c r="T540" t="str">
        <f t="shared" si="483"/>
        <v/>
      </c>
      <c r="U540" t="str">
        <f t="shared" si="484"/>
        <v/>
      </c>
      <c r="V540" t="str">
        <f t="shared" si="485"/>
        <v/>
      </c>
      <c r="W540" t="str">
        <f t="shared" si="486"/>
        <v/>
      </c>
      <c r="X540" t="str">
        <f t="shared" si="487"/>
        <v/>
      </c>
      <c r="Y540" t="str">
        <f t="shared" si="488"/>
        <v/>
      </c>
      <c r="Z540" t="str">
        <f t="shared" si="489"/>
        <v/>
      </c>
      <c r="AA540" t="str">
        <f t="shared" si="490"/>
        <v>Nemzetközi üzleti földrajz (202, web)</v>
      </c>
      <c r="AB540" t="str">
        <f t="shared" si="491"/>
        <v/>
      </c>
      <c r="AC540" t="str">
        <f t="shared" si="492"/>
        <v/>
      </c>
      <c r="AD540" t="str">
        <f t="shared" si="493"/>
        <v/>
      </c>
      <c r="AE540" t="str">
        <f t="shared" si="494"/>
        <v/>
      </c>
      <c r="AF540" t="str">
        <f t="shared" si="495"/>
        <v/>
      </c>
      <c r="AG540" t="str">
        <f t="shared" si="496"/>
        <v/>
      </c>
      <c r="AH540" t="str">
        <f t="shared" si="497"/>
        <v/>
      </c>
      <c r="AI540" t="str">
        <f t="shared" si="498"/>
        <v/>
      </c>
      <c r="AJ540" t="str">
        <f t="shared" si="499"/>
        <v/>
      </c>
      <c r="AK540" t="str">
        <f t="shared" si="500"/>
        <v/>
      </c>
      <c r="AL540" t="str">
        <f t="shared" si="501"/>
        <v/>
      </c>
      <c r="AM540" t="str">
        <f t="shared" si="502"/>
        <v/>
      </c>
      <c r="AN540" t="str">
        <f t="shared" si="503"/>
        <v/>
      </c>
      <c r="AO540" t="str">
        <f t="shared" si="504"/>
        <v/>
      </c>
      <c r="AP540" t="str">
        <f t="shared" si="505"/>
        <v/>
      </c>
      <c r="AQ540" t="str">
        <f t="shared" si="506"/>
        <v/>
      </c>
      <c r="AR540" t="str">
        <f t="shared" si="507"/>
        <v/>
      </c>
      <c r="AS540" t="str">
        <f t="shared" si="508"/>
        <v/>
      </c>
      <c r="AT540" t="str">
        <f t="shared" si="509"/>
        <v/>
      </c>
      <c r="AU540" t="str">
        <f t="shared" si="510"/>
        <v/>
      </c>
      <c r="AV540" t="str">
        <f t="shared" si="511"/>
        <v/>
      </c>
      <c r="AW540" t="str">
        <f t="shared" si="512"/>
        <v/>
      </c>
      <c r="AX540" t="str">
        <f t="shared" si="513"/>
        <v/>
      </c>
      <c r="AY540" t="str">
        <f t="shared" si="514"/>
        <v/>
      </c>
      <c r="AZ540" t="str">
        <f t="shared" si="515"/>
        <v/>
      </c>
      <c r="BA540" t="str">
        <f t="shared" si="516"/>
        <v/>
      </c>
      <c r="BB540" t="str">
        <f t="shared" si="517"/>
        <v/>
      </c>
      <c r="BC540" t="str">
        <f t="shared" si="518"/>
        <v/>
      </c>
      <c r="BD540" t="str">
        <f t="shared" si="519"/>
        <v/>
      </c>
      <c r="BE540" t="str">
        <f t="shared" si="520"/>
        <v>Nemzetközi üzleti földrajz (, web)</v>
      </c>
      <c r="BF540" s="2">
        <v>1009</v>
      </c>
      <c r="BG540" s="2">
        <v>7</v>
      </c>
      <c r="BH540" s="18">
        <f>VLOOKUP(BF540,segéd!$F$9:$G$41,2,FALSE)</f>
        <v>46304</v>
      </c>
      <c r="BI540" s="2" t="str">
        <f>VLOOKUP(BG540,segéd!$F$1:$G$7,2,FALSE)</f>
        <v>18.45-20.15</v>
      </c>
      <c r="BJ540" t="s">
        <v>386</v>
      </c>
      <c r="BK540" s="20" t="s">
        <v>133</v>
      </c>
      <c r="BL540" t="s">
        <v>206</v>
      </c>
      <c r="BM540" s="2">
        <v>202</v>
      </c>
      <c r="BO540" s="19" t="s">
        <v>117</v>
      </c>
      <c r="BP540" s="33" t="s">
        <v>629</v>
      </c>
      <c r="BQ540" s="2">
        <f t="shared" si="521"/>
        <v>14</v>
      </c>
      <c r="BR540" s="2">
        <f>IF(BM540="","",IFERROR(VLOOKUP(BJ540,segéd!T:U,2,FALSE),"x"))</f>
        <v>14</v>
      </c>
      <c r="BS540" s="2" t="str">
        <f>IF(BN540="","",IFERROR(VLOOKUP(BJ540,segéd!O:P,2,FALSE),"x"))</f>
        <v/>
      </c>
      <c r="BU540" s="2"/>
      <c r="BV540" s="2"/>
      <c r="CD540" s="2">
        <v>3</v>
      </c>
      <c r="CE540" s="2">
        <v>3</v>
      </c>
      <c r="CF540" s="2">
        <v>4</v>
      </c>
    </row>
    <row r="541" spans="1:111" x14ac:dyDescent="0.3">
      <c r="A541" t="str">
        <f t="shared" si="464"/>
        <v>otthon10097</v>
      </c>
      <c r="B541" t="str">
        <f t="shared" si="465"/>
        <v>Nyelvi szintfelmérő - előkészítő - Nagy Mónika (otthonról web) 13</v>
      </c>
      <c r="C541" t="str">
        <f t="shared" si="466"/>
        <v>otthon10097</v>
      </c>
      <c r="D541" t="str">
        <f t="shared" si="467"/>
        <v>Nyelvi szintfelmérő - előkészítő - Nagy Mónika (otthonról web) 13</v>
      </c>
      <c r="E541" t="str">
        <f t="shared" si="468"/>
        <v>Nagy Mónika10097</v>
      </c>
      <c r="F541" t="str">
        <f t="shared" si="469"/>
        <v>Nyelvi szintfelmérő - előkészítő (Bp. otthonTb. otthon, otthonról web)</v>
      </c>
      <c r="G541" t="str">
        <f t="shared" si="470"/>
        <v>10097</v>
      </c>
      <c r="H541" t="str">
        <f t="shared" si="471"/>
        <v>10097</v>
      </c>
      <c r="I541" t="str">
        <f t="shared" si="472"/>
        <v/>
      </c>
      <c r="J541" t="str">
        <f t="shared" si="473"/>
        <v/>
      </c>
      <c r="K541" t="str">
        <f t="shared" si="474"/>
        <v/>
      </c>
      <c r="L541" t="str">
        <f t="shared" si="475"/>
        <v/>
      </c>
      <c r="M541" t="str">
        <f t="shared" si="476"/>
        <v/>
      </c>
      <c r="N541" t="str">
        <f t="shared" si="477"/>
        <v/>
      </c>
      <c r="O541" t="str">
        <f t="shared" si="478"/>
        <v/>
      </c>
      <c r="P541" t="str">
        <f t="shared" si="479"/>
        <v/>
      </c>
      <c r="Q541" t="str">
        <f t="shared" si="480"/>
        <v/>
      </c>
      <c r="R541" t="str">
        <f t="shared" si="481"/>
        <v/>
      </c>
      <c r="S541" t="str">
        <f t="shared" si="482"/>
        <v/>
      </c>
      <c r="T541" t="str">
        <f t="shared" si="483"/>
        <v/>
      </c>
      <c r="U541" t="str">
        <f t="shared" si="484"/>
        <v/>
      </c>
      <c r="V541" t="str">
        <f t="shared" si="485"/>
        <v/>
      </c>
      <c r="W541" t="str">
        <f t="shared" si="486"/>
        <v/>
      </c>
      <c r="X541" t="str">
        <f t="shared" si="487"/>
        <v/>
      </c>
      <c r="Y541" t="str">
        <f t="shared" si="488"/>
        <v/>
      </c>
      <c r="Z541" t="str">
        <f t="shared" si="489"/>
        <v/>
      </c>
      <c r="AA541" t="str">
        <f t="shared" si="490"/>
        <v>Nyelvi szintfelmérő - előkészítő (otthon, otthonról web)</v>
      </c>
      <c r="AB541" t="str">
        <f t="shared" si="491"/>
        <v>10097</v>
      </c>
      <c r="AC541" t="str">
        <f t="shared" si="492"/>
        <v/>
      </c>
      <c r="AD541" t="str">
        <f t="shared" si="493"/>
        <v/>
      </c>
      <c r="AE541" t="str">
        <f t="shared" si="494"/>
        <v/>
      </c>
      <c r="AF541" t="str">
        <f t="shared" si="495"/>
        <v/>
      </c>
      <c r="AG541" t="str">
        <f t="shared" si="496"/>
        <v/>
      </c>
      <c r="AH541" t="str">
        <f t="shared" si="497"/>
        <v/>
      </c>
      <c r="AI541" t="str">
        <f t="shared" si="498"/>
        <v/>
      </c>
      <c r="AJ541" t="str">
        <f t="shared" si="499"/>
        <v/>
      </c>
      <c r="AK541" t="str">
        <f t="shared" si="500"/>
        <v/>
      </c>
      <c r="AL541" t="str">
        <f t="shared" si="501"/>
        <v/>
      </c>
      <c r="AM541" t="str">
        <f t="shared" si="502"/>
        <v/>
      </c>
      <c r="AN541" t="str">
        <f t="shared" si="503"/>
        <v/>
      </c>
      <c r="AO541" t="str">
        <f t="shared" si="504"/>
        <v/>
      </c>
      <c r="AP541" t="str">
        <f t="shared" si="505"/>
        <v/>
      </c>
      <c r="AQ541" t="str">
        <f t="shared" si="506"/>
        <v/>
      </c>
      <c r="AR541" t="str">
        <f t="shared" si="507"/>
        <v/>
      </c>
      <c r="AS541" t="str">
        <f t="shared" si="508"/>
        <v/>
      </c>
      <c r="AT541" t="str">
        <f t="shared" si="509"/>
        <v/>
      </c>
      <c r="AU541" t="str">
        <f t="shared" si="510"/>
        <v/>
      </c>
      <c r="AV541" t="str">
        <f t="shared" si="511"/>
        <v/>
      </c>
      <c r="AW541" t="str">
        <f t="shared" si="512"/>
        <v/>
      </c>
      <c r="AX541" t="str">
        <f t="shared" si="513"/>
        <v/>
      </c>
      <c r="AY541" t="str">
        <f t="shared" si="514"/>
        <v/>
      </c>
      <c r="AZ541" t="str">
        <f t="shared" si="515"/>
        <v/>
      </c>
      <c r="BA541" t="str">
        <f t="shared" si="516"/>
        <v/>
      </c>
      <c r="BB541" t="str">
        <f t="shared" si="517"/>
        <v/>
      </c>
      <c r="BC541" t="str">
        <f t="shared" si="518"/>
        <v/>
      </c>
      <c r="BD541" t="str">
        <f t="shared" si="519"/>
        <v/>
      </c>
      <c r="BE541" t="str">
        <f t="shared" si="520"/>
        <v>Nyelvi szintfelmérő - előkészítő (otthon, otthonról web)</v>
      </c>
      <c r="BF541" s="2">
        <v>1009</v>
      </c>
      <c r="BG541" s="2">
        <v>7</v>
      </c>
      <c r="BH541" s="18">
        <f>VLOOKUP(BF541,segéd!$F$9:$G$41,2,FALSE)</f>
        <v>46304</v>
      </c>
      <c r="BI541" s="2" t="str">
        <f>VLOOKUP(BG541,segéd!$F$1:$G$7,2,FALSE)</f>
        <v>18.45-20.15</v>
      </c>
      <c r="BJ541" t="s">
        <v>512</v>
      </c>
      <c r="BK541" s="20" t="s">
        <v>543</v>
      </c>
      <c r="BL541" t="s">
        <v>192</v>
      </c>
      <c r="BM541" s="2" t="s">
        <v>424</v>
      </c>
      <c r="BN541" s="2" t="s">
        <v>424</v>
      </c>
      <c r="BO541" s="2" t="s">
        <v>423</v>
      </c>
      <c r="BP541" s="33" t="s">
        <v>677</v>
      </c>
      <c r="BQ541" s="2">
        <f t="shared" si="521"/>
        <v>26</v>
      </c>
      <c r="BR541" s="2">
        <f>IF(BM541="","",IFERROR(VLOOKUP(BJ541,segéd!T:U,2,FALSE),"x"))</f>
        <v>13</v>
      </c>
      <c r="BS541" s="2">
        <f>IF(BN541="","",IFERROR(VLOOKUP(BJ541,segéd!O:P,2,FALSE),"x"))</f>
        <v>13</v>
      </c>
      <c r="BT541" s="19" t="s">
        <v>2366</v>
      </c>
      <c r="BU541" s="2" t="s">
        <v>2366</v>
      </c>
      <c r="BV541" s="2"/>
      <c r="BX541" s="2"/>
      <c r="CN541" s="2" t="s">
        <v>2366</v>
      </c>
    </row>
    <row r="542" spans="1:111" x14ac:dyDescent="0.3">
      <c r="A542" t="str">
        <f t="shared" si="464"/>
        <v>20510097</v>
      </c>
      <c r="B542" t="str">
        <f t="shared" si="465"/>
        <v>Vendéglátó- és szálloda ismeretek - Maráczi Gábor (web) 5</v>
      </c>
      <c r="C542" t="str">
        <f t="shared" si="466"/>
        <v>10097</v>
      </c>
      <c r="D542" t="str">
        <f t="shared" si="467"/>
        <v xml:space="preserve">Vendéglátó- és szálloda ismeretek - Maráczi Gábor (web) </v>
      </c>
      <c r="E542" t="str">
        <f t="shared" si="468"/>
        <v>Maráczi Gábor10097</v>
      </c>
      <c r="F542" t="str">
        <f t="shared" si="469"/>
        <v>Vendéglátó- és szálloda ismeretek (Bp. 205, web)</v>
      </c>
      <c r="G542" t="str">
        <f t="shared" si="470"/>
        <v/>
      </c>
      <c r="H542" t="str">
        <f t="shared" si="471"/>
        <v/>
      </c>
      <c r="I542" t="str">
        <f t="shared" si="472"/>
        <v/>
      </c>
      <c r="J542" t="str">
        <f t="shared" si="473"/>
        <v/>
      </c>
      <c r="K542" t="str">
        <f t="shared" si="474"/>
        <v/>
      </c>
      <c r="L542" t="str">
        <f t="shared" si="475"/>
        <v/>
      </c>
      <c r="M542" t="str">
        <f t="shared" si="476"/>
        <v/>
      </c>
      <c r="N542" t="str">
        <f t="shared" si="477"/>
        <v/>
      </c>
      <c r="O542" t="str">
        <f t="shared" si="478"/>
        <v>10097</v>
      </c>
      <c r="P542" t="str">
        <f t="shared" si="479"/>
        <v/>
      </c>
      <c r="Q542" t="str">
        <f t="shared" si="480"/>
        <v/>
      </c>
      <c r="R542" t="str">
        <f t="shared" si="481"/>
        <v/>
      </c>
      <c r="S542" t="str">
        <f t="shared" si="482"/>
        <v/>
      </c>
      <c r="T542" t="str">
        <f t="shared" si="483"/>
        <v/>
      </c>
      <c r="U542" t="str">
        <f t="shared" si="484"/>
        <v/>
      </c>
      <c r="V542" t="str">
        <f t="shared" si="485"/>
        <v/>
      </c>
      <c r="W542" t="str">
        <f t="shared" si="486"/>
        <v/>
      </c>
      <c r="X542" t="str">
        <f t="shared" si="487"/>
        <v/>
      </c>
      <c r="Y542" t="str">
        <f t="shared" si="488"/>
        <v/>
      </c>
      <c r="Z542" t="str">
        <f t="shared" si="489"/>
        <v/>
      </c>
      <c r="AA542" t="str">
        <f t="shared" si="490"/>
        <v>Vendéglátó- és szálloda ismeretek (205, web)</v>
      </c>
      <c r="AB542" t="str">
        <f t="shared" si="491"/>
        <v/>
      </c>
      <c r="AC542" t="str">
        <f t="shared" si="492"/>
        <v/>
      </c>
      <c r="AD542" t="str">
        <f t="shared" si="493"/>
        <v/>
      </c>
      <c r="AE542" t="str">
        <f t="shared" si="494"/>
        <v/>
      </c>
      <c r="AF542" t="str">
        <f t="shared" si="495"/>
        <v/>
      </c>
      <c r="AG542" t="str">
        <f t="shared" si="496"/>
        <v/>
      </c>
      <c r="AH542" t="str">
        <f t="shared" si="497"/>
        <v/>
      </c>
      <c r="AI542" t="str">
        <f t="shared" si="498"/>
        <v/>
      </c>
      <c r="AJ542" t="str">
        <f t="shared" si="499"/>
        <v/>
      </c>
      <c r="AK542" t="str">
        <f t="shared" si="500"/>
        <v/>
      </c>
      <c r="AL542" t="str">
        <f t="shared" si="501"/>
        <v/>
      </c>
      <c r="AM542" t="str">
        <f t="shared" si="502"/>
        <v/>
      </c>
      <c r="AN542" t="str">
        <f t="shared" si="503"/>
        <v/>
      </c>
      <c r="AO542" t="str">
        <f t="shared" si="504"/>
        <v/>
      </c>
      <c r="AP542" t="str">
        <f t="shared" si="505"/>
        <v/>
      </c>
      <c r="AQ542" t="str">
        <f t="shared" si="506"/>
        <v/>
      </c>
      <c r="AR542" t="str">
        <f t="shared" si="507"/>
        <v/>
      </c>
      <c r="AS542" t="str">
        <f t="shared" si="508"/>
        <v/>
      </c>
      <c r="AT542" t="str">
        <f t="shared" si="509"/>
        <v/>
      </c>
      <c r="AU542" t="str">
        <f t="shared" si="510"/>
        <v/>
      </c>
      <c r="AV542" t="str">
        <f t="shared" si="511"/>
        <v/>
      </c>
      <c r="AW542" t="str">
        <f t="shared" si="512"/>
        <v/>
      </c>
      <c r="AX542" t="str">
        <f t="shared" si="513"/>
        <v/>
      </c>
      <c r="AY542" t="str">
        <f t="shared" si="514"/>
        <v/>
      </c>
      <c r="AZ542" t="str">
        <f t="shared" si="515"/>
        <v/>
      </c>
      <c r="BA542" t="str">
        <f t="shared" si="516"/>
        <v/>
      </c>
      <c r="BB542" t="str">
        <f t="shared" si="517"/>
        <v/>
      </c>
      <c r="BC542" t="str">
        <f t="shared" si="518"/>
        <v/>
      </c>
      <c r="BD542" t="str">
        <f t="shared" si="519"/>
        <v/>
      </c>
      <c r="BE542" t="str">
        <f t="shared" si="520"/>
        <v>Vendéglátó- és szálloda ismeretek (, web)</v>
      </c>
      <c r="BF542" s="2">
        <v>1009</v>
      </c>
      <c r="BG542" s="2">
        <v>7</v>
      </c>
      <c r="BH542" s="18">
        <f>VLOOKUP(BF542,segéd!$F$9:$G$41,2,FALSE)</f>
        <v>46304</v>
      </c>
      <c r="BI542" s="2" t="str">
        <f>VLOOKUP(BG542,segéd!$F$1:$G$7,2,FALSE)</f>
        <v>18.45-20.15</v>
      </c>
      <c r="BJ542" s="20" t="s">
        <v>383</v>
      </c>
      <c r="BK542" s="20" t="s">
        <v>412</v>
      </c>
      <c r="BL542" t="s">
        <v>194</v>
      </c>
      <c r="BM542" s="2">
        <v>205</v>
      </c>
      <c r="BO542" s="2" t="s">
        <v>117</v>
      </c>
      <c r="BP542" s="33" t="s">
        <v>678</v>
      </c>
      <c r="BQ542" s="2">
        <f t="shared" si="521"/>
        <v>5</v>
      </c>
      <c r="BR542" s="2">
        <f>IF(BM542="","",IFERROR(VLOOKUP(BJ542,segéd!T:U,2,FALSE),"x"))</f>
        <v>5</v>
      </c>
      <c r="BS542" s="2" t="str">
        <f>IF(BN542="","",IFERROR(VLOOKUP(BJ542,segéd!O:P,2,FALSE),"x"))</f>
        <v/>
      </c>
      <c r="BT542" s="2"/>
      <c r="BU542" s="2"/>
      <c r="BV542" s="2"/>
      <c r="BX542" s="2"/>
      <c r="CB542" s="2">
        <v>8</v>
      </c>
      <c r="CQ542" s="2"/>
      <c r="CR542" s="2"/>
    </row>
    <row r="543" spans="1:111" x14ac:dyDescent="0.3">
      <c r="A543" t="str">
        <f t="shared" si="464"/>
        <v>20810101</v>
      </c>
      <c r="B543" t="str">
        <f t="shared" si="465"/>
        <v>Angol gazdasági szaknyelv I., 2. csoport - Steiner Imre 19</v>
      </c>
      <c r="C543" t="str">
        <f t="shared" si="466"/>
        <v>10101</v>
      </c>
      <c r="D543" t="str">
        <f t="shared" si="467"/>
        <v xml:space="preserve">Angol gazdasági szaknyelv I., 2. csoport - Steiner Imre </v>
      </c>
      <c r="E543" t="str">
        <f t="shared" si="468"/>
        <v>Steiner Imre10101</v>
      </c>
      <c r="F543" t="str">
        <f t="shared" si="469"/>
        <v>Angol gazdasági szaknyelv I., 2. csoport (Bp. 208)</v>
      </c>
      <c r="G543" t="str">
        <f t="shared" si="470"/>
        <v>10101</v>
      </c>
      <c r="H543" t="str">
        <f t="shared" si="471"/>
        <v>10101</v>
      </c>
      <c r="I543" t="str">
        <f t="shared" si="472"/>
        <v/>
      </c>
      <c r="J543" t="str">
        <f t="shared" si="473"/>
        <v/>
      </c>
      <c r="K543" t="str">
        <f t="shared" si="474"/>
        <v/>
      </c>
      <c r="L543" t="str">
        <f t="shared" si="475"/>
        <v/>
      </c>
      <c r="M543" t="str">
        <f t="shared" si="476"/>
        <v/>
      </c>
      <c r="N543" t="str">
        <f t="shared" si="477"/>
        <v/>
      </c>
      <c r="O543" t="str">
        <f t="shared" si="478"/>
        <v/>
      </c>
      <c r="P543" t="str">
        <f t="shared" si="479"/>
        <v/>
      </c>
      <c r="Q543" t="str">
        <f t="shared" si="480"/>
        <v/>
      </c>
      <c r="R543" t="str">
        <f t="shared" si="481"/>
        <v/>
      </c>
      <c r="S543" t="str">
        <f t="shared" si="482"/>
        <v/>
      </c>
      <c r="T543" t="str">
        <f t="shared" si="483"/>
        <v/>
      </c>
      <c r="U543" t="str">
        <f t="shared" si="484"/>
        <v/>
      </c>
      <c r="V543" t="str">
        <f t="shared" si="485"/>
        <v/>
      </c>
      <c r="W543" t="str">
        <f t="shared" si="486"/>
        <v/>
      </c>
      <c r="X543" t="str">
        <f t="shared" si="487"/>
        <v/>
      </c>
      <c r="Y543" t="str">
        <f t="shared" si="488"/>
        <v/>
      </c>
      <c r="Z543" t="str">
        <f t="shared" si="489"/>
        <v/>
      </c>
      <c r="AA543" t="str">
        <f t="shared" si="490"/>
        <v>Angol gazdasági szaknyelv I., 2. csoport (208)</v>
      </c>
      <c r="AB543" t="str">
        <f t="shared" si="491"/>
        <v/>
      </c>
      <c r="AC543" t="str">
        <f t="shared" si="492"/>
        <v/>
      </c>
      <c r="AD543" t="str">
        <f t="shared" si="493"/>
        <v/>
      </c>
      <c r="AE543" t="str">
        <f t="shared" si="494"/>
        <v/>
      </c>
      <c r="AF543" t="str">
        <f t="shared" si="495"/>
        <v/>
      </c>
      <c r="AG543" t="str">
        <f t="shared" si="496"/>
        <v/>
      </c>
      <c r="AH543" t="str">
        <f t="shared" si="497"/>
        <v/>
      </c>
      <c r="AI543" t="str">
        <f t="shared" si="498"/>
        <v/>
      </c>
      <c r="AJ543" t="str">
        <f t="shared" si="499"/>
        <v/>
      </c>
      <c r="AK543" t="str">
        <f t="shared" si="500"/>
        <v/>
      </c>
      <c r="AL543" t="str">
        <f t="shared" si="501"/>
        <v/>
      </c>
      <c r="AM543" t="str">
        <f t="shared" si="502"/>
        <v/>
      </c>
      <c r="AN543" t="str">
        <f t="shared" si="503"/>
        <v/>
      </c>
      <c r="AO543" t="str">
        <f t="shared" si="504"/>
        <v/>
      </c>
      <c r="AP543" t="str">
        <f t="shared" si="505"/>
        <v/>
      </c>
      <c r="AQ543" t="str">
        <f t="shared" si="506"/>
        <v/>
      </c>
      <c r="AR543" t="str">
        <f t="shared" si="507"/>
        <v/>
      </c>
      <c r="AS543" t="str">
        <f t="shared" si="508"/>
        <v/>
      </c>
      <c r="AT543" t="str">
        <f t="shared" si="509"/>
        <v/>
      </c>
      <c r="AU543" t="str">
        <f t="shared" si="510"/>
        <v/>
      </c>
      <c r="AV543" t="str">
        <f t="shared" si="511"/>
        <v/>
      </c>
      <c r="AW543" t="str">
        <f t="shared" si="512"/>
        <v/>
      </c>
      <c r="AX543" t="str">
        <f t="shared" si="513"/>
        <v/>
      </c>
      <c r="AY543" t="str">
        <f t="shared" si="514"/>
        <v/>
      </c>
      <c r="AZ543" t="str">
        <f t="shared" si="515"/>
        <v/>
      </c>
      <c r="BA543" t="str">
        <f t="shared" si="516"/>
        <v/>
      </c>
      <c r="BB543" t="str">
        <f t="shared" si="517"/>
        <v/>
      </c>
      <c r="BC543" t="str">
        <f t="shared" si="518"/>
        <v/>
      </c>
      <c r="BD543" t="str">
        <f t="shared" si="519"/>
        <v/>
      </c>
      <c r="BE543" t="str">
        <f t="shared" si="520"/>
        <v>Angol gazdasági szaknyelv I., 2. csoport ()</v>
      </c>
      <c r="BF543" s="2">
        <v>1010</v>
      </c>
      <c r="BG543" s="2">
        <v>1</v>
      </c>
      <c r="BH543" s="18">
        <f>VLOOKUP(BF543,segéd!$F$9:$G$41,2,FALSE)</f>
        <v>46305</v>
      </c>
      <c r="BI543" s="2" t="str">
        <f>VLOOKUP(BG543,segéd!$F$1:$G$7,2,FALSE)</f>
        <v>8.00-9.30</v>
      </c>
      <c r="BJ543" t="s">
        <v>270</v>
      </c>
      <c r="BK543" s="20" t="s">
        <v>549</v>
      </c>
      <c r="BL543" t="s">
        <v>194</v>
      </c>
      <c r="BM543" s="2">
        <v>208</v>
      </c>
      <c r="BO543" s="2"/>
      <c r="BP543" s="33"/>
      <c r="BQ543" s="2">
        <f t="shared" si="521"/>
        <v>19</v>
      </c>
      <c r="BR543" s="2">
        <f>IF(BM543="","",IFERROR(VLOOKUP(BJ543,segéd!T:U,2,FALSE),"x"))</f>
        <v>19</v>
      </c>
      <c r="BS543" s="2" t="str">
        <f>IF(BN543="","",IFERROR(VLOOKUP(BJ543,segéd!O:P,2,FALSE),"x"))</f>
        <v/>
      </c>
      <c r="BT543" s="2">
        <v>27</v>
      </c>
      <c r="BU543" s="2">
        <v>7</v>
      </c>
      <c r="BV543" s="2"/>
      <c r="BX543" s="2"/>
      <c r="CQ543" s="2"/>
      <c r="CR543" s="2"/>
    </row>
    <row r="544" spans="1:111" x14ac:dyDescent="0.3">
      <c r="A544" t="str">
        <f t="shared" si="464"/>
        <v>10101</v>
      </c>
      <c r="B544" t="str">
        <f t="shared" si="465"/>
        <v xml:space="preserve">Építőanyagok, épít. kapcs. előírások - Tarján Gábor (web) </v>
      </c>
      <c r="C544" t="str">
        <f t="shared" si="466"/>
        <v>40310101</v>
      </c>
      <c r="D544" t="str">
        <f t="shared" si="467"/>
        <v>Építőanyagok, épít. kapcs. előírások - Tarján Gábor (web) 8</v>
      </c>
      <c r="E544" t="str">
        <f t="shared" si="468"/>
        <v>Tarján Gábor10101</v>
      </c>
      <c r="F544" t="str">
        <f t="shared" si="469"/>
        <v>Építőanyagok, épít. kapcs. előírások (Tb. 403, web)</v>
      </c>
      <c r="G544" t="str">
        <f t="shared" si="470"/>
        <v/>
      </c>
      <c r="H544" t="str">
        <f t="shared" si="471"/>
        <v/>
      </c>
      <c r="I544" t="str">
        <f t="shared" si="472"/>
        <v/>
      </c>
      <c r="J544" t="str">
        <f t="shared" si="473"/>
        <v/>
      </c>
      <c r="K544" t="str">
        <f t="shared" si="474"/>
        <v/>
      </c>
      <c r="L544" t="str">
        <f t="shared" si="475"/>
        <v/>
      </c>
      <c r="M544" t="str">
        <f t="shared" si="476"/>
        <v/>
      </c>
      <c r="N544" t="str">
        <f t="shared" si="477"/>
        <v/>
      </c>
      <c r="O544" t="str">
        <f t="shared" si="478"/>
        <v/>
      </c>
      <c r="P544" t="str">
        <f t="shared" si="479"/>
        <v/>
      </c>
      <c r="Q544" t="str">
        <f t="shared" si="480"/>
        <v/>
      </c>
      <c r="R544" t="str">
        <f t="shared" si="481"/>
        <v/>
      </c>
      <c r="S544" t="str">
        <f t="shared" si="482"/>
        <v/>
      </c>
      <c r="T544" t="str">
        <f t="shared" si="483"/>
        <v/>
      </c>
      <c r="U544" t="str">
        <f t="shared" si="484"/>
        <v/>
      </c>
      <c r="V544" t="str">
        <f t="shared" si="485"/>
        <v/>
      </c>
      <c r="W544" t="str">
        <f t="shared" si="486"/>
        <v/>
      </c>
      <c r="X544" t="str">
        <f t="shared" si="487"/>
        <v/>
      </c>
      <c r="Y544" t="str">
        <f t="shared" si="488"/>
        <v/>
      </c>
      <c r="Z544" t="str">
        <f t="shared" si="489"/>
        <v/>
      </c>
      <c r="AA544" t="str">
        <f t="shared" si="490"/>
        <v>Építőanyagok, épít. kapcs. előírások (, web)</v>
      </c>
      <c r="AB544" t="str">
        <f t="shared" si="491"/>
        <v/>
      </c>
      <c r="AC544" t="str">
        <f t="shared" si="492"/>
        <v/>
      </c>
      <c r="AD544" t="str">
        <f t="shared" si="493"/>
        <v/>
      </c>
      <c r="AE544" t="str">
        <f t="shared" si="494"/>
        <v/>
      </c>
      <c r="AF544" t="str">
        <f t="shared" si="495"/>
        <v/>
      </c>
      <c r="AG544" t="str">
        <f t="shared" si="496"/>
        <v/>
      </c>
      <c r="AH544" t="str">
        <f t="shared" si="497"/>
        <v/>
      </c>
      <c r="AI544" t="str">
        <f t="shared" si="498"/>
        <v/>
      </c>
      <c r="AJ544" t="str">
        <f t="shared" si="499"/>
        <v/>
      </c>
      <c r="AK544" t="str">
        <f t="shared" si="500"/>
        <v/>
      </c>
      <c r="AL544" t="str">
        <f t="shared" si="501"/>
        <v/>
      </c>
      <c r="AM544" t="str">
        <f t="shared" si="502"/>
        <v/>
      </c>
      <c r="AN544" t="str">
        <f t="shared" si="503"/>
        <v/>
      </c>
      <c r="AO544" t="str">
        <f t="shared" si="504"/>
        <v/>
      </c>
      <c r="AP544" t="str">
        <f t="shared" si="505"/>
        <v/>
      </c>
      <c r="AQ544" t="str">
        <f t="shared" si="506"/>
        <v/>
      </c>
      <c r="AR544" t="str">
        <f t="shared" si="507"/>
        <v/>
      </c>
      <c r="AS544" t="str">
        <f t="shared" si="508"/>
        <v/>
      </c>
      <c r="AT544" t="str">
        <f t="shared" si="509"/>
        <v/>
      </c>
      <c r="AU544" t="str">
        <f t="shared" si="510"/>
        <v>10101</v>
      </c>
      <c r="AV544" t="str">
        <f t="shared" si="511"/>
        <v/>
      </c>
      <c r="AW544" t="str">
        <f t="shared" si="512"/>
        <v/>
      </c>
      <c r="AX544" t="str">
        <f t="shared" si="513"/>
        <v/>
      </c>
      <c r="AY544" t="str">
        <f t="shared" si="514"/>
        <v/>
      </c>
      <c r="AZ544" t="str">
        <f t="shared" si="515"/>
        <v/>
      </c>
      <c r="BA544" t="str">
        <f t="shared" si="516"/>
        <v/>
      </c>
      <c r="BB544" t="str">
        <f t="shared" si="517"/>
        <v/>
      </c>
      <c r="BC544" t="str">
        <f t="shared" si="518"/>
        <v/>
      </c>
      <c r="BD544" t="str">
        <f t="shared" si="519"/>
        <v/>
      </c>
      <c r="BE544" t="str">
        <f t="shared" si="520"/>
        <v>Építőanyagok, épít. kapcs. előírások (403, web)</v>
      </c>
      <c r="BF544" s="2">
        <v>1010</v>
      </c>
      <c r="BG544" s="2">
        <v>1</v>
      </c>
      <c r="BH544" s="18">
        <f>VLOOKUP(BF544,segéd!$F$9:$G$41,2,FALSE)</f>
        <v>46305</v>
      </c>
      <c r="BI544" s="2" t="str">
        <f>VLOOKUP(BG544,segéd!$F$1:$G$7,2,FALSE)</f>
        <v>8.00-9.30</v>
      </c>
      <c r="BJ544" t="s">
        <v>399</v>
      </c>
      <c r="BK544" s="20" t="s">
        <v>541</v>
      </c>
      <c r="BL544" t="s">
        <v>191</v>
      </c>
      <c r="BM544" s="2"/>
      <c r="BN544" s="2">
        <v>403</v>
      </c>
      <c r="BO544" s="2" t="s">
        <v>117</v>
      </c>
      <c r="BP544" s="33" t="s">
        <v>666</v>
      </c>
      <c r="BQ544" s="2">
        <f t="shared" si="521"/>
        <v>8</v>
      </c>
      <c r="BR544" s="2" t="str">
        <f>IF(BM544="","",IFERROR(VLOOKUP(BJ544,segéd!T:U,2,FALSE),"x"))</f>
        <v/>
      </c>
      <c r="BS544" s="2">
        <f>IF(BN544="","",IFERROR(VLOOKUP(BJ544,segéd!O:P,2,FALSE),"x"))</f>
        <v>8</v>
      </c>
      <c r="BU544" s="2"/>
      <c r="BV544" s="2"/>
      <c r="DG544" s="2">
        <v>8</v>
      </c>
    </row>
    <row r="545" spans="1:114" x14ac:dyDescent="0.3">
      <c r="A545" t="str">
        <f t="shared" si="464"/>
        <v>10101</v>
      </c>
      <c r="B545" t="str">
        <f t="shared" si="465"/>
        <v xml:space="preserve">Gép- és szerkezeti elemek - Aschenbrenner Jószef (web) </v>
      </c>
      <c r="C545" t="str">
        <f t="shared" si="466"/>
        <v>60110101</v>
      </c>
      <c r="D545" t="str">
        <f t="shared" si="467"/>
        <v>Gép- és szerkezeti elemek - Aschenbrenner Jószef (web) 83</v>
      </c>
      <c r="E545" t="str">
        <f t="shared" si="468"/>
        <v>Aschenbrenner Jószef10101</v>
      </c>
      <c r="F545" t="str">
        <f t="shared" si="469"/>
        <v>Gép- és szerkezeti elemek (Tb. 601, web)</v>
      </c>
      <c r="G545" t="str">
        <f t="shared" si="470"/>
        <v/>
      </c>
      <c r="H545" t="str">
        <f t="shared" si="471"/>
        <v/>
      </c>
      <c r="I545" t="str">
        <f t="shared" si="472"/>
        <v/>
      </c>
      <c r="J545" t="str">
        <f t="shared" si="473"/>
        <v/>
      </c>
      <c r="K545" t="str">
        <f t="shared" si="474"/>
        <v/>
      </c>
      <c r="L545" t="str">
        <f t="shared" si="475"/>
        <v/>
      </c>
      <c r="M545" t="str">
        <f t="shared" si="476"/>
        <v/>
      </c>
      <c r="N545" t="str">
        <f t="shared" si="477"/>
        <v/>
      </c>
      <c r="O545" t="str">
        <f t="shared" si="478"/>
        <v/>
      </c>
      <c r="P545" t="str">
        <f t="shared" si="479"/>
        <v/>
      </c>
      <c r="Q545" t="str">
        <f t="shared" si="480"/>
        <v/>
      </c>
      <c r="R545" t="str">
        <f t="shared" si="481"/>
        <v/>
      </c>
      <c r="S545" t="str">
        <f t="shared" si="482"/>
        <v/>
      </c>
      <c r="T545" t="str">
        <f t="shared" si="483"/>
        <v/>
      </c>
      <c r="U545" t="str">
        <f t="shared" si="484"/>
        <v/>
      </c>
      <c r="V545" t="str">
        <f t="shared" si="485"/>
        <v/>
      </c>
      <c r="W545" t="str">
        <f t="shared" si="486"/>
        <v/>
      </c>
      <c r="X545" t="str">
        <f t="shared" si="487"/>
        <v/>
      </c>
      <c r="Y545" t="str">
        <f t="shared" si="488"/>
        <v/>
      </c>
      <c r="Z545" t="str">
        <f t="shared" si="489"/>
        <v/>
      </c>
      <c r="AA545" t="str">
        <f t="shared" si="490"/>
        <v>Gép- és szerkezeti elemek (, web)</v>
      </c>
      <c r="AB545" t="str">
        <f t="shared" si="491"/>
        <v/>
      </c>
      <c r="AC545" t="str">
        <f t="shared" si="492"/>
        <v/>
      </c>
      <c r="AD545" t="str">
        <f t="shared" si="493"/>
        <v/>
      </c>
      <c r="AE545" t="str">
        <f t="shared" si="494"/>
        <v/>
      </c>
      <c r="AF545" t="str">
        <f t="shared" si="495"/>
        <v/>
      </c>
      <c r="AG545" t="str">
        <f t="shared" si="496"/>
        <v/>
      </c>
      <c r="AH545" t="str">
        <f t="shared" si="497"/>
        <v/>
      </c>
      <c r="AI545" t="str">
        <f t="shared" si="498"/>
        <v/>
      </c>
      <c r="AJ545" t="str">
        <f t="shared" si="499"/>
        <v>10101</v>
      </c>
      <c r="AK545" t="str">
        <f t="shared" si="500"/>
        <v>10101</v>
      </c>
      <c r="AL545" t="str">
        <f t="shared" si="501"/>
        <v>10101</v>
      </c>
      <c r="AM545" t="str">
        <f t="shared" si="502"/>
        <v/>
      </c>
      <c r="AN545" t="str">
        <f t="shared" si="503"/>
        <v/>
      </c>
      <c r="AO545" t="str">
        <f t="shared" si="504"/>
        <v/>
      </c>
      <c r="AP545" t="str">
        <f t="shared" si="505"/>
        <v/>
      </c>
      <c r="AQ545" t="str">
        <f t="shared" si="506"/>
        <v/>
      </c>
      <c r="AR545" t="str">
        <f t="shared" si="507"/>
        <v/>
      </c>
      <c r="AS545" t="str">
        <f t="shared" si="508"/>
        <v/>
      </c>
      <c r="AT545" t="str">
        <f t="shared" si="509"/>
        <v/>
      </c>
      <c r="AU545" t="str">
        <f t="shared" si="510"/>
        <v/>
      </c>
      <c r="AV545" t="str">
        <f t="shared" si="511"/>
        <v/>
      </c>
      <c r="AW545" t="str">
        <f t="shared" si="512"/>
        <v/>
      </c>
      <c r="AX545" t="str">
        <f t="shared" si="513"/>
        <v/>
      </c>
      <c r="AY545" t="str">
        <f t="shared" si="514"/>
        <v/>
      </c>
      <c r="AZ545" t="str">
        <f t="shared" si="515"/>
        <v/>
      </c>
      <c r="BA545" t="str">
        <f t="shared" si="516"/>
        <v/>
      </c>
      <c r="BB545" t="str">
        <f t="shared" si="517"/>
        <v/>
      </c>
      <c r="BC545" t="str">
        <f t="shared" si="518"/>
        <v/>
      </c>
      <c r="BD545" t="str">
        <f t="shared" si="519"/>
        <v/>
      </c>
      <c r="BE545" t="str">
        <f t="shared" si="520"/>
        <v>Gép- és szerkezeti elemek (601, web)</v>
      </c>
      <c r="BF545" s="2">
        <v>1010</v>
      </c>
      <c r="BG545" s="2">
        <v>1</v>
      </c>
      <c r="BH545" s="18">
        <f>VLOOKUP(BF545,segéd!$F$9:$G$41,2,FALSE)</f>
        <v>46305</v>
      </c>
      <c r="BI545" s="2" t="str">
        <f>VLOOKUP(BG545,segéd!$F$1:$G$7,2,FALSE)</f>
        <v>8.00-9.30</v>
      </c>
      <c r="BJ545" t="s">
        <v>145</v>
      </c>
      <c r="BK545" s="20" t="s">
        <v>744</v>
      </c>
      <c r="BL545" t="s">
        <v>193</v>
      </c>
      <c r="BM545" s="2"/>
      <c r="BN545" s="2">
        <v>601</v>
      </c>
      <c r="BO545" s="2" t="s">
        <v>117</v>
      </c>
      <c r="BP545" s="33" t="s">
        <v>633</v>
      </c>
      <c r="BQ545" s="2">
        <f t="shared" si="521"/>
        <v>83</v>
      </c>
      <c r="BR545" s="2" t="str">
        <f>IF(BM545="","",IFERROR(VLOOKUP(BJ545,segéd!T:U,2,FALSE),"x"))</f>
        <v/>
      </c>
      <c r="BS545" s="2">
        <f>IF(BN545="","",IFERROR(VLOOKUP(BJ545,segéd!O:P,2,FALSE),"x"))</f>
        <v>83</v>
      </c>
      <c r="BU545" s="2"/>
      <c r="BV545" s="2"/>
      <c r="BX545" s="2"/>
      <c r="CV545" s="2">
        <v>7</v>
      </c>
      <c r="CW545" s="2">
        <v>37</v>
      </c>
      <c r="CX545" s="2">
        <v>56</v>
      </c>
    </row>
    <row r="546" spans="1:114" x14ac:dyDescent="0.3">
      <c r="A546" t="str">
        <f t="shared" si="464"/>
        <v>21410101</v>
      </c>
      <c r="B546" t="str">
        <f t="shared" si="465"/>
        <v>Inbound marketing - Vargáné Bukucs Zsuzsanna (Bp.-ről web) 11</v>
      </c>
      <c r="C546" t="str">
        <f t="shared" si="466"/>
        <v>otthon10101</v>
      </c>
      <c r="D546" t="str">
        <f t="shared" si="467"/>
        <v>Inbound marketing - Vargáné Bukucs Zsuzsanna (Bp.-ről web) 1</v>
      </c>
      <c r="E546" t="str">
        <f t="shared" si="468"/>
        <v>Vargáné Bukucs Zsuzsanna10101</v>
      </c>
      <c r="F546" t="str">
        <f t="shared" si="469"/>
        <v>Inbound marketing (Bp. 214, Bp.-ről web)</v>
      </c>
      <c r="G546" t="str">
        <f t="shared" si="470"/>
        <v/>
      </c>
      <c r="H546" t="str">
        <f t="shared" si="471"/>
        <v/>
      </c>
      <c r="I546" t="str">
        <f t="shared" si="472"/>
        <v/>
      </c>
      <c r="J546" t="str">
        <f t="shared" si="473"/>
        <v/>
      </c>
      <c r="K546" t="str">
        <f t="shared" si="474"/>
        <v/>
      </c>
      <c r="L546" t="str">
        <f t="shared" si="475"/>
        <v/>
      </c>
      <c r="M546" t="str">
        <f t="shared" si="476"/>
        <v/>
      </c>
      <c r="N546" t="str">
        <f t="shared" si="477"/>
        <v/>
      </c>
      <c r="O546" t="str">
        <f t="shared" si="478"/>
        <v/>
      </c>
      <c r="P546" t="str">
        <f t="shared" si="479"/>
        <v/>
      </c>
      <c r="Q546" t="str">
        <f t="shared" si="480"/>
        <v/>
      </c>
      <c r="R546" t="str">
        <f t="shared" si="481"/>
        <v/>
      </c>
      <c r="S546" t="str">
        <f t="shared" si="482"/>
        <v/>
      </c>
      <c r="T546" t="str">
        <f t="shared" si="483"/>
        <v/>
      </c>
      <c r="U546" t="str">
        <f t="shared" si="484"/>
        <v/>
      </c>
      <c r="V546" t="str">
        <f t="shared" si="485"/>
        <v/>
      </c>
      <c r="W546" t="str">
        <f t="shared" si="486"/>
        <v/>
      </c>
      <c r="X546" t="str">
        <f t="shared" si="487"/>
        <v>10101</v>
      </c>
      <c r="Y546" t="str">
        <f t="shared" si="488"/>
        <v/>
      </c>
      <c r="Z546" t="str">
        <f t="shared" si="489"/>
        <v/>
      </c>
      <c r="AA546" t="str">
        <f t="shared" si="490"/>
        <v>Inbound marketing (214, Bp.-ről web)</v>
      </c>
      <c r="AB546" t="str">
        <f t="shared" si="491"/>
        <v/>
      </c>
      <c r="AC546" t="str">
        <f t="shared" si="492"/>
        <v/>
      </c>
      <c r="AD546" t="str">
        <f t="shared" si="493"/>
        <v/>
      </c>
      <c r="AE546" t="str">
        <f t="shared" si="494"/>
        <v/>
      </c>
      <c r="AF546" t="str">
        <f t="shared" si="495"/>
        <v/>
      </c>
      <c r="AG546" t="str">
        <f t="shared" si="496"/>
        <v/>
      </c>
      <c r="AH546" t="str">
        <f t="shared" si="497"/>
        <v/>
      </c>
      <c r="AI546" t="str">
        <f t="shared" si="498"/>
        <v/>
      </c>
      <c r="AJ546" t="str">
        <f t="shared" si="499"/>
        <v/>
      </c>
      <c r="AK546" t="str">
        <f t="shared" si="500"/>
        <v/>
      </c>
      <c r="AL546" t="str">
        <f t="shared" si="501"/>
        <v/>
      </c>
      <c r="AM546" t="str">
        <f t="shared" si="502"/>
        <v/>
      </c>
      <c r="AN546" t="str">
        <f t="shared" si="503"/>
        <v/>
      </c>
      <c r="AO546" t="str">
        <f t="shared" si="504"/>
        <v/>
      </c>
      <c r="AP546" t="str">
        <f t="shared" si="505"/>
        <v/>
      </c>
      <c r="AQ546" t="str">
        <f t="shared" si="506"/>
        <v/>
      </c>
      <c r="AR546" t="str">
        <f t="shared" si="507"/>
        <v>10101</v>
      </c>
      <c r="AS546" t="str">
        <f t="shared" si="508"/>
        <v/>
      </c>
      <c r="AT546" t="str">
        <f t="shared" si="509"/>
        <v/>
      </c>
      <c r="AU546" t="str">
        <f t="shared" si="510"/>
        <v/>
      </c>
      <c r="AV546" t="str">
        <f t="shared" si="511"/>
        <v/>
      </c>
      <c r="AW546" t="str">
        <f t="shared" si="512"/>
        <v/>
      </c>
      <c r="AX546" t="str">
        <f t="shared" si="513"/>
        <v/>
      </c>
      <c r="AY546" t="str">
        <f t="shared" si="514"/>
        <v/>
      </c>
      <c r="AZ546" t="str">
        <f t="shared" si="515"/>
        <v/>
      </c>
      <c r="BA546" t="str">
        <f t="shared" si="516"/>
        <v/>
      </c>
      <c r="BB546" t="str">
        <f t="shared" si="517"/>
        <v/>
      </c>
      <c r="BC546" t="str">
        <f t="shared" si="518"/>
        <v/>
      </c>
      <c r="BD546" t="str">
        <f t="shared" si="519"/>
        <v/>
      </c>
      <c r="BE546" t="str">
        <f t="shared" si="520"/>
        <v>Inbound marketing (otthon, Bp.-ről web)</v>
      </c>
      <c r="BF546" s="2">
        <v>1010</v>
      </c>
      <c r="BG546" s="2">
        <v>1</v>
      </c>
      <c r="BH546" s="18">
        <f>VLOOKUP(BF546,segéd!$F$9:$G$41,2,FALSE)</f>
        <v>46305</v>
      </c>
      <c r="BI546" s="2" t="str">
        <f>VLOOKUP(BG546,segéd!$F$1:$G$7,2,FALSE)</f>
        <v>8.00-9.30</v>
      </c>
      <c r="BJ546" t="s">
        <v>384</v>
      </c>
      <c r="BK546" s="20" t="s">
        <v>558</v>
      </c>
      <c r="BL546" t="s">
        <v>192</v>
      </c>
      <c r="BM546" s="2">
        <v>214</v>
      </c>
      <c r="BN546" s="2" t="s">
        <v>424</v>
      </c>
      <c r="BO546" s="2" t="s">
        <v>118</v>
      </c>
      <c r="BP546" s="33" t="s">
        <v>658</v>
      </c>
      <c r="BQ546" s="2">
        <f t="shared" si="521"/>
        <v>12</v>
      </c>
      <c r="BR546" s="2">
        <f>IF(BM546="","",IFERROR(VLOOKUP(BJ546,segéd!T:U,2,FALSE),"x"))</f>
        <v>11</v>
      </c>
      <c r="BS546" s="2">
        <f>IF(BN546="","",IFERROR(VLOOKUP(BJ546,segéd!O:P,2,FALSE),"x"))</f>
        <v>1</v>
      </c>
      <c r="BU546" s="2"/>
      <c r="BV546" s="2"/>
      <c r="BX546" s="2"/>
      <c r="CK546" s="2">
        <v>13</v>
      </c>
      <c r="CQ546" s="2"/>
      <c r="CR546" s="2"/>
      <c r="DD546" s="2">
        <v>2</v>
      </c>
    </row>
    <row r="547" spans="1:114" x14ac:dyDescent="0.3">
      <c r="A547" t="str">
        <f t="shared" si="464"/>
        <v>20710101</v>
      </c>
      <c r="B547" t="str">
        <f t="shared" si="465"/>
        <v>Informatika, 1. csoport - Dobos Ádám (gépterem, web) 6</v>
      </c>
      <c r="C547" t="str">
        <f t="shared" si="466"/>
        <v>10101</v>
      </c>
      <c r="D547" t="str">
        <f t="shared" si="467"/>
        <v xml:space="preserve">Informatika, 1. csoport - Dobos Ádám (gépterem, web) </v>
      </c>
      <c r="E547" t="str">
        <f t="shared" si="468"/>
        <v>Dobos Ádám10101</v>
      </c>
      <c r="F547" t="str">
        <f t="shared" si="469"/>
        <v>Informatika, 1. csoport (Bp. 207, gépterem, web)</v>
      </c>
      <c r="G547" t="str">
        <f t="shared" si="470"/>
        <v>10101</v>
      </c>
      <c r="H547" t="str">
        <f t="shared" si="471"/>
        <v>10101</v>
      </c>
      <c r="I547" t="str">
        <f t="shared" si="472"/>
        <v/>
      </c>
      <c r="J547" t="str">
        <f t="shared" si="473"/>
        <v/>
      </c>
      <c r="K547" t="str">
        <f t="shared" si="474"/>
        <v/>
      </c>
      <c r="L547" t="str">
        <f t="shared" si="475"/>
        <v/>
      </c>
      <c r="M547" t="str">
        <f t="shared" si="476"/>
        <v/>
      </c>
      <c r="N547" t="str">
        <f t="shared" si="477"/>
        <v/>
      </c>
      <c r="O547" t="str">
        <f t="shared" si="478"/>
        <v/>
      </c>
      <c r="P547" t="str">
        <f t="shared" si="479"/>
        <v/>
      </c>
      <c r="Q547" t="str">
        <f t="shared" si="480"/>
        <v/>
      </c>
      <c r="R547" t="str">
        <f t="shared" si="481"/>
        <v/>
      </c>
      <c r="S547" t="str">
        <f t="shared" si="482"/>
        <v/>
      </c>
      <c r="T547" t="str">
        <f t="shared" si="483"/>
        <v/>
      </c>
      <c r="U547" t="str">
        <f t="shared" si="484"/>
        <v/>
      </c>
      <c r="V547" t="str">
        <f t="shared" si="485"/>
        <v/>
      </c>
      <c r="W547" t="str">
        <f t="shared" si="486"/>
        <v/>
      </c>
      <c r="X547" t="str">
        <f t="shared" si="487"/>
        <v/>
      </c>
      <c r="Y547" t="str">
        <f t="shared" si="488"/>
        <v/>
      </c>
      <c r="Z547" t="str">
        <f t="shared" si="489"/>
        <v/>
      </c>
      <c r="AA547" t="str">
        <f t="shared" si="490"/>
        <v>Informatika, 1. csoport (207, gépterem, web)</v>
      </c>
      <c r="AB547" t="str">
        <f t="shared" si="491"/>
        <v/>
      </c>
      <c r="AC547" t="str">
        <f t="shared" si="492"/>
        <v/>
      </c>
      <c r="AD547" t="str">
        <f t="shared" si="493"/>
        <v/>
      </c>
      <c r="AE547" t="str">
        <f t="shared" si="494"/>
        <v/>
      </c>
      <c r="AF547" t="str">
        <f t="shared" si="495"/>
        <v/>
      </c>
      <c r="AG547" t="str">
        <f t="shared" si="496"/>
        <v/>
      </c>
      <c r="AH547" t="str">
        <f t="shared" si="497"/>
        <v/>
      </c>
      <c r="AI547" t="str">
        <f t="shared" si="498"/>
        <v/>
      </c>
      <c r="AJ547" t="str">
        <f t="shared" si="499"/>
        <v/>
      </c>
      <c r="AK547" t="str">
        <f t="shared" si="500"/>
        <v/>
      </c>
      <c r="AL547" t="str">
        <f t="shared" si="501"/>
        <v/>
      </c>
      <c r="AM547" t="str">
        <f t="shared" si="502"/>
        <v/>
      </c>
      <c r="AN547" t="str">
        <f t="shared" si="503"/>
        <v/>
      </c>
      <c r="AO547" t="str">
        <f t="shared" si="504"/>
        <v/>
      </c>
      <c r="AP547" t="str">
        <f t="shared" si="505"/>
        <v/>
      </c>
      <c r="AQ547" t="str">
        <f t="shared" si="506"/>
        <v/>
      </c>
      <c r="AR547" t="str">
        <f t="shared" si="507"/>
        <v/>
      </c>
      <c r="AS547" t="str">
        <f t="shared" si="508"/>
        <v/>
      </c>
      <c r="AT547" t="str">
        <f t="shared" si="509"/>
        <v/>
      </c>
      <c r="AU547" t="str">
        <f t="shared" si="510"/>
        <v/>
      </c>
      <c r="AV547" t="str">
        <f t="shared" si="511"/>
        <v/>
      </c>
      <c r="AW547" t="str">
        <f t="shared" si="512"/>
        <v/>
      </c>
      <c r="AX547" t="str">
        <f t="shared" si="513"/>
        <v/>
      </c>
      <c r="AY547" t="str">
        <f t="shared" si="514"/>
        <v/>
      </c>
      <c r="AZ547" t="str">
        <f t="shared" si="515"/>
        <v/>
      </c>
      <c r="BA547" t="str">
        <f t="shared" si="516"/>
        <v/>
      </c>
      <c r="BB547" t="str">
        <f t="shared" si="517"/>
        <v/>
      </c>
      <c r="BC547" t="str">
        <f t="shared" si="518"/>
        <v/>
      </c>
      <c r="BD547" t="str">
        <f t="shared" si="519"/>
        <v/>
      </c>
      <c r="BE547" t="str">
        <f t="shared" si="520"/>
        <v>Informatika, 1. csoport (, gépterem, web)</v>
      </c>
      <c r="BF547" s="2">
        <v>1010</v>
      </c>
      <c r="BG547" s="2">
        <v>1</v>
      </c>
      <c r="BH547" s="18">
        <f>VLOOKUP(BF547,segéd!$F$9:$G$41,2,FALSE)</f>
        <v>46305</v>
      </c>
      <c r="BI547" s="2" t="str">
        <f>VLOOKUP(BG547,segéd!$F$1:$G$7,2,FALSE)</f>
        <v>8.00-9.30</v>
      </c>
      <c r="BJ547" t="s">
        <v>267</v>
      </c>
      <c r="BK547" s="20" t="s">
        <v>276</v>
      </c>
      <c r="BL547" t="s">
        <v>194</v>
      </c>
      <c r="BM547" s="2">
        <v>207</v>
      </c>
      <c r="BO547" s="2" t="s">
        <v>216</v>
      </c>
      <c r="BP547" s="33" t="s">
        <v>679</v>
      </c>
      <c r="BQ547" s="2">
        <f t="shared" si="521"/>
        <v>6</v>
      </c>
      <c r="BR547" s="2">
        <f>IF(BM547="","",IFERROR(VLOOKUP(BJ547,segéd!T:U,2,FALSE),"x"))</f>
        <v>6</v>
      </c>
      <c r="BS547" s="2" t="str">
        <f>IF(BN547="","",IFERROR(VLOOKUP(BJ547,segéd!O:P,2,FALSE),"x"))</f>
        <v/>
      </c>
      <c r="BT547" s="2">
        <v>38</v>
      </c>
      <c r="BU547" s="2">
        <v>9</v>
      </c>
      <c r="BV547" s="2"/>
      <c r="BX547" s="2"/>
      <c r="CQ547" s="2"/>
      <c r="CR547" s="2"/>
    </row>
    <row r="548" spans="1:114" x14ac:dyDescent="0.3">
      <c r="A548" t="str">
        <f t="shared" si="464"/>
        <v>10101</v>
      </c>
      <c r="B548" t="str">
        <f t="shared" si="465"/>
        <v xml:space="preserve">Informatika, 2. csoport - Nagyné Csóti Beáta (gépterem, web) </v>
      </c>
      <c r="C548" t="str">
        <f t="shared" si="466"/>
        <v>60510101</v>
      </c>
      <c r="D548" t="str">
        <f t="shared" si="467"/>
        <v>Informatika, 2. csoport - Nagyné Csóti Beáta (gépterem, web) 29</v>
      </c>
      <c r="E548" t="str">
        <f t="shared" si="468"/>
        <v>Nagyné Csóti Beáta10101</v>
      </c>
      <c r="F548" t="str">
        <f t="shared" si="469"/>
        <v>Informatika, 2. csoport (Tb. 605, gépterem, web)</v>
      </c>
      <c r="G548" t="str">
        <f t="shared" si="470"/>
        <v/>
      </c>
      <c r="H548" t="str">
        <f t="shared" si="471"/>
        <v/>
      </c>
      <c r="I548" t="str">
        <f t="shared" si="472"/>
        <v/>
      </c>
      <c r="J548" t="str">
        <f t="shared" si="473"/>
        <v/>
      </c>
      <c r="K548" t="str">
        <f t="shared" si="474"/>
        <v/>
      </c>
      <c r="L548" t="str">
        <f t="shared" si="475"/>
        <v/>
      </c>
      <c r="M548" t="str">
        <f t="shared" si="476"/>
        <v/>
      </c>
      <c r="N548" t="str">
        <f t="shared" si="477"/>
        <v/>
      </c>
      <c r="O548" t="str">
        <f t="shared" si="478"/>
        <v/>
      </c>
      <c r="P548" t="str">
        <f t="shared" si="479"/>
        <v/>
      </c>
      <c r="Q548" t="str">
        <f t="shared" si="480"/>
        <v/>
      </c>
      <c r="R548" t="str">
        <f t="shared" si="481"/>
        <v/>
      </c>
      <c r="S548" t="str">
        <f t="shared" si="482"/>
        <v/>
      </c>
      <c r="T548" t="str">
        <f t="shared" si="483"/>
        <v/>
      </c>
      <c r="U548" t="str">
        <f t="shared" si="484"/>
        <v/>
      </c>
      <c r="V548" t="str">
        <f t="shared" si="485"/>
        <v/>
      </c>
      <c r="W548" t="str">
        <f t="shared" si="486"/>
        <v/>
      </c>
      <c r="X548" t="str">
        <f t="shared" si="487"/>
        <v/>
      </c>
      <c r="Y548" t="str">
        <f t="shared" si="488"/>
        <v/>
      </c>
      <c r="Z548" t="str">
        <f t="shared" si="489"/>
        <v/>
      </c>
      <c r="AA548" t="str">
        <f t="shared" si="490"/>
        <v>Informatika, 2. csoport (, gépterem, web)</v>
      </c>
      <c r="AB548" t="str">
        <f t="shared" si="491"/>
        <v>10101</v>
      </c>
      <c r="AC548" t="str">
        <f t="shared" si="492"/>
        <v>10101</v>
      </c>
      <c r="AD548" t="str">
        <f t="shared" si="493"/>
        <v/>
      </c>
      <c r="AE548" t="str">
        <f t="shared" si="494"/>
        <v/>
      </c>
      <c r="AF548" t="str">
        <f t="shared" si="495"/>
        <v/>
      </c>
      <c r="AG548" t="str">
        <f t="shared" si="496"/>
        <v/>
      </c>
      <c r="AH548" t="str">
        <f t="shared" si="497"/>
        <v/>
      </c>
      <c r="AI548" t="str">
        <f t="shared" si="498"/>
        <v/>
      </c>
      <c r="AJ548" t="str">
        <f t="shared" si="499"/>
        <v/>
      </c>
      <c r="AK548" t="str">
        <f t="shared" si="500"/>
        <v/>
      </c>
      <c r="AL548" t="str">
        <f t="shared" si="501"/>
        <v/>
      </c>
      <c r="AM548" t="str">
        <f t="shared" si="502"/>
        <v/>
      </c>
      <c r="AN548" t="str">
        <f t="shared" si="503"/>
        <v/>
      </c>
      <c r="AO548" t="str">
        <f t="shared" si="504"/>
        <v/>
      </c>
      <c r="AP548" t="str">
        <f t="shared" si="505"/>
        <v/>
      </c>
      <c r="AQ548" t="str">
        <f t="shared" si="506"/>
        <v/>
      </c>
      <c r="AR548" t="str">
        <f t="shared" si="507"/>
        <v/>
      </c>
      <c r="AS548" t="str">
        <f t="shared" si="508"/>
        <v/>
      </c>
      <c r="AT548" t="str">
        <f t="shared" si="509"/>
        <v/>
      </c>
      <c r="AU548" t="str">
        <f t="shared" si="510"/>
        <v/>
      </c>
      <c r="AV548" t="str">
        <f t="shared" si="511"/>
        <v/>
      </c>
      <c r="AW548" t="str">
        <f t="shared" si="512"/>
        <v/>
      </c>
      <c r="AX548" t="str">
        <f t="shared" si="513"/>
        <v/>
      </c>
      <c r="AY548" t="str">
        <f t="shared" si="514"/>
        <v/>
      </c>
      <c r="AZ548" t="str">
        <f t="shared" si="515"/>
        <v/>
      </c>
      <c r="BA548" t="str">
        <f t="shared" si="516"/>
        <v/>
      </c>
      <c r="BB548" t="str">
        <f t="shared" si="517"/>
        <v/>
      </c>
      <c r="BC548" t="str">
        <f t="shared" si="518"/>
        <v/>
      </c>
      <c r="BD548" t="str">
        <f t="shared" si="519"/>
        <v/>
      </c>
      <c r="BE548" t="str">
        <f t="shared" si="520"/>
        <v>Informatika, 2. csoport (605, gépterem, web)</v>
      </c>
      <c r="BF548" s="2">
        <v>1010</v>
      </c>
      <c r="BG548" s="2">
        <v>1</v>
      </c>
      <c r="BH548" s="18">
        <f>VLOOKUP(BF548,segéd!$F$9:$G$41,2,FALSE)</f>
        <v>46305</v>
      </c>
      <c r="BI548" s="2" t="str">
        <f>VLOOKUP(BG548,segéd!$F$1:$G$7,2,FALSE)</f>
        <v>8.00-9.30</v>
      </c>
      <c r="BJ548" t="s">
        <v>268</v>
      </c>
      <c r="BK548" s="20" t="s">
        <v>304</v>
      </c>
      <c r="BL548" t="s">
        <v>193</v>
      </c>
      <c r="BM548" s="2"/>
      <c r="BN548" s="2">
        <v>605</v>
      </c>
      <c r="BO548" s="2" t="s">
        <v>216</v>
      </c>
      <c r="BP548" s="33" t="s">
        <v>690</v>
      </c>
      <c r="BQ548" s="2">
        <f t="shared" si="521"/>
        <v>29</v>
      </c>
      <c r="BR548" s="2" t="str">
        <f>IF(BM548="","",IFERROR(VLOOKUP(BJ548,segéd!T:U,2,FALSE),"x"))</f>
        <v/>
      </c>
      <c r="BS548" s="2">
        <f>IF(BN548="","",IFERROR(VLOOKUP(BJ548,segéd!O:P,2,FALSE),"x"))</f>
        <v>29</v>
      </c>
      <c r="BT548" s="2"/>
      <c r="BU548" s="2"/>
      <c r="BV548" s="2"/>
      <c r="BX548" s="2"/>
      <c r="CN548" s="2">
        <v>22</v>
      </c>
      <c r="CO548" s="2">
        <v>6</v>
      </c>
      <c r="CQ548" s="2"/>
      <c r="CR548" s="2"/>
    </row>
    <row r="549" spans="1:114" x14ac:dyDescent="0.3">
      <c r="A549" t="str">
        <f t="shared" si="464"/>
        <v>10101</v>
      </c>
      <c r="B549" t="str">
        <f t="shared" si="465"/>
        <v xml:space="preserve">Ipari és koll. robotika (dupla terem) - Palotai Péter (gépterem, web) </v>
      </c>
      <c r="C549" t="str">
        <f t="shared" si="466"/>
        <v>60310101</v>
      </c>
      <c r="D549" t="str">
        <f t="shared" si="467"/>
        <v xml:space="preserve">Ipari és koll. robotika (dupla terem) - Palotai Péter (gépterem, web) </v>
      </c>
      <c r="E549" t="str">
        <f t="shared" si="468"/>
        <v>Palotai Péter10101</v>
      </c>
      <c r="F549" t="str">
        <f t="shared" si="469"/>
        <v>Ipari és koll. robotika (dupla terem) (Tb. 603, gépterem, web)</v>
      </c>
      <c r="G549" t="str">
        <f t="shared" si="470"/>
        <v/>
      </c>
      <c r="H549" t="str">
        <f t="shared" si="471"/>
        <v/>
      </c>
      <c r="I549" t="str">
        <f t="shared" si="472"/>
        <v/>
      </c>
      <c r="J549" t="str">
        <f t="shared" si="473"/>
        <v/>
      </c>
      <c r="K549" t="str">
        <f t="shared" si="474"/>
        <v/>
      </c>
      <c r="L549" t="str">
        <f t="shared" si="475"/>
        <v/>
      </c>
      <c r="M549" t="str">
        <f t="shared" si="476"/>
        <v/>
      </c>
      <c r="N549" t="str">
        <f t="shared" si="477"/>
        <v/>
      </c>
      <c r="O549" t="str">
        <f t="shared" si="478"/>
        <v/>
      </c>
      <c r="P549" t="str">
        <f t="shared" si="479"/>
        <v/>
      </c>
      <c r="Q549" t="str">
        <f t="shared" si="480"/>
        <v/>
      </c>
      <c r="R549" t="str">
        <f t="shared" si="481"/>
        <v/>
      </c>
      <c r="S549" t="str">
        <f t="shared" si="482"/>
        <v/>
      </c>
      <c r="T549" t="str">
        <f t="shared" si="483"/>
        <v/>
      </c>
      <c r="U549" t="str">
        <f t="shared" si="484"/>
        <v/>
      </c>
      <c r="V549" t="str">
        <f t="shared" si="485"/>
        <v/>
      </c>
      <c r="W549" t="str">
        <f t="shared" si="486"/>
        <v/>
      </c>
      <c r="X549" t="str">
        <f t="shared" si="487"/>
        <v/>
      </c>
      <c r="Y549" t="str">
        <f t="shared" si="488"/>
        <v/>
      </c>
      <c r="Z549" t="str">
        <f t="shared" si="489"/>
        <v/>
      </c>
      <c r="AA549" t="str">
        <f t="shared" si="490"/>
        <v>Ipari és koll. robotika (dupla terem) (, gépterem, web)</v>
      </c>
      <c r="AB549" t="str">
        <f t="shared" si="491"/>
        <v/>
      </c>
      <c r="AC549" t="str">
        <f t="shared" si="492"/>
        <v/>
      </c>
      <c r="AD549" t="str">
        <f t="shared" si="493"/>
        <v/>
      </c>
      <c r="AE549" t="str">
        <f t="shared" si="494"/>
        <v/>
      </c>
      <c r="AF549" t="str">
        <f t="shared" si="495"/>
        <v/>
      </c>
      <c r="AG549" t="str">
        <f t="shared" si="496"/>
        <v/>
      </c>
      <c r="AH549" t="str">
        <f t="shared" si="497"/>
        <v/>
      </c>
      <c r="AI549" t="str">
        <f t="shared" si="498"/>
        <v/>
      </c>
      <c r="AJ549" t="str">
        <f t="shared" si="499"/>
        <v/>
      </c>
      <c r="AK549" t="str">
        <f t="shared" si="500"/>
        <v/>
      </c>
      <c r="AL549" t="str">
        <f t="shared" si="501"/>
        <v/>
      </c>
      <c r="AM549" t="str">
        <f t="shared" si="502"/>
        <v/>
      </c>
      <c r="AN549" t="str">
        <f t="shared" si="503"/>
        <v/>
      </c>
      <c r="AO549" t="str">
        <f t="shared" si="504"/>
        <v/>
      </c>
      <c r="AP549" t="str">
        <f t="shared" si="505"/>
        <v/>
      </c>
      <c r="AQ549" t="str">
        <f t="shared" si="506"/>
        <v/>
      </c>
      <c r="AR549" t="str">
        <f t="shared" si="507"/>
        <v/>
      </c>
      <c r="AS549" t="str">
        <f t="shared" si="508"/>
        <v/>
      </c>
      <c r="AT549" t="str">
        <f t="shared" si="509"/>
        <v/>
      </c>
      <c r="AU549" t="str">
        <f t="shared" si="510"/>
        <v/>
      </c>
      <c r="AV549" t="str">
        <f t="shared" si="511"/>
        <v/>
      </c>
      <c r="AW549" t="str">
        <f t="shared" si="512"/>
        <v/>
      </c>
      <c r="AX549" t="str">
        <f t="shared" si="513"/>
        <v/>
      </c>
      <c r="AY549" t="str">
        <f t="shared" si="514"/>
        <v/>
      </c>
      <c r="AZ549" t="str">
        <f t="shared" si="515"/>
        <v/>
      </c>
      <c r="BA549" t="str">
        <f t="shared" si="516"/>
        <v/>
      </c>
      <c r="BB549" t="str">
        <f t="shared" si="517"/>
        <v/>
      </c>
      <c r="BC549" t="str">
        <f t="shared" si="518"/>
        <v/>
      </c>
      <c r="BD549" t="str">
        <f t="shared" si="519"/>
        <v/>
      </c>
      <c r="BE549" t="str">
        <f t="shared" si="520"/>
        <v>Ipari és koll. robotika (dupla terem) (603, gépterem, web)</v>
      </c>
      <c r="BF549" s="2">
        <v>1010</v>
      </c>
      <c r="BG549" s="2">
        <v>1</v>
      </c>
      <c r="BH549" s="18">
        <f>VLOOKUP(BF549,segéd!$F$9:$G$41,2,FALSE)</f>
        <v>46305</v>
      </c>
      <c r="BI549" s="2" t="str">
        <f>VLOOKUP(BG549,segéd!$F$1:$G$7,2,FALSE)</f>
        <v>8.00-9.30</v>
      </c>
      <c r="BJ549" t="s">
        <v>551</v>
      </c>
      <c r="BK549" s="20" t="s">
        <v>309</v>
      </c>
      <c r="BL549" t="s">
        <v>191</v>
      </c>
      <c r="BM549" s="2"/>
      <c r="BN549" s="2">
        <v>603</v>
      </c>
      <c r="BO549" s="2" t="s">
        <v>216</v>
      </c>
      <c r="BP549" s="33" t="s">
        <v>589</v>
      </c>
      <c r="BQ549" s="2">
        <f t="shared" si="521"/>
        <v>0</v>
      </c>
      <c r="BR549" s="2" t="str">
        <f>IF(BM549="","",IFERROR(VLOOKUP(BJ549,segéd!T:U,2,FALSE),"x"))</f>
        <v/>
      </c>
      <c r="BS549" s="2"/>
      <c r="BU549" s="2"/>
      <c r="BV549" s="2"/>
    </row>
    <row r="550" spans="1:114" x14ac:dyDescent="0.3">
      <c r="A550" t="str">
        <f t="shared" si="464"/>
        <v>10101</v>
      </c>
      <c r="B550" t="str">
        <f t="shared" si="465"/>
        <v xml:space="preserve">Ipari és kollaboratív robotika - Palotai Péter (gépterem, web) </v>
      </c>
      <c r="C550" t="str">
        <f t="shared" si="466"/>
        <v>60410101</v>
      </c>
      <c r="D550" t="str">
        <f t="shared" si="467"/>
        <v>Ipari és kollaboratív robotika - Palotai Péter (gépterem, web) 45</v>
      </c>
      <c r="E550" t="str">
        <f t="shared" si="468"/>
        <v>Palotai Péter10101</v>
      </c>
      <c r="F550" t="str">
        <f t="shared" si="469"/>
        <v>Ipari és kollaboratív robotika (Tb. 604, gépterem, web)</v>
      </c>
      <c r="G550" t="str">
        <f t="shared" si="470"/>
        <v/>
      </c>
      <c r="H550" t="str">
        <f t="shared" si="471"/>
        <v/>
      </c>
      <c r="I550" t="str">
        <f t="shared" si="472"/>
        <v/>
      </c>
      <c r="J550" t="str">
        <f t="shared" si="473"/>
        <v/>
      </c>
      <c r="K550" t="str">
        <f t="shared" si="474"/>
        <v/>
      </c>
      <c r="L550" t="str">
        <f t="shared" si="475"/>
        <v/>
      </c>
      <c r="M550" t="str">
        <f t="shared" si="476"/>
        <v/>
      </c>
      <c r="N550" t="str">
        <f t="shared" si="477"/>
        <v/>
      </c>
      <c r="O550" t="str">
        <f t="shared" si="478"/>
        <v/>
      </c>
      <c r="P550" t="str">
        <f t="shared" si="479"/>
        <v/>
      </c>
      <c r="Q550" t="str">
        <f t="shared" si="480"/>
        <v/>
      </c>
      <c r="R550" t="str">
        <f t="shared" si="481"/>
        <v/>
      </c>
      <c r="S550" t="str">
        <f t="shared" si="482"/>
        <v/>
      </c>
      <c r="T550" t="str">
        <f t="shared" si="483"/>
        <v/>
      </c>
      <c r="U550" t="str">
        <f t="shared" si="484"/>
        <v/>
      </c>
      <c r="V550" t="str">
        <f t="shared" si="485"/>
        <v/>
      </c>
      <c r="W550" t="str">
        <f t="shared" si="486"/>
        <v/>
      </c>
      <c r="X550" t="str">
        <f t="shared" si="487"/>
        <v/>
      </c>
      <c r="Y550" t="str">
        <f t="shared" si="488"/>
        <v/>
      </c>
      <c r="Z550" t="str">
        <f t="shared" si="489"/>
        <v/>
      </c>
      <c r="AA550" t="str">
        <f t="shared" si="490"/>
        <v>Ipari és kollaboratív robotika (, gépterem, web)</v>
      </c>
      <c r="AB550" t="str">
        <f t="shared" si="491"/>
        <v/>
      </c>
      <c r="AC550" t="str">
        <f t="shared" si="492"/>
        <v/>
      </c>
      <c r="AD550" t="str">
        <f t="shared" si="493"/>
        <v/>
      </c>
      <c r="AE550" t="str">
        <f t="shared" si="494"/>
        <v/>
      </c>
      <c r="AF550" t="str">
        <f t="shared" si="495"/>
        <v/>
      </c>
      <c r="AG550" t="str">
        <f t="shared" si="496"/>
        <v/>
      </c>
      <c r="AH550" t="str">
        <f t="shared" si="497"/>
        <v/>
      </c>
      <c r="AI550" t="str">
        <f t="shared" si="498"/>
        <v/>
      </c>
      <c r="AJ550" t="str">
        <f t="shared" si="499"/>
        <v/>
      </c>
      <c r="AK550" t="str">
        <f t="shared" si="500"/>
        <v/>
      </c>
      <c r="AL550" t="str">
        <f t="shared" si="501"/>
        <v/>
      </c>
      <c r="AM550" t="str">
        <f t="shared" si="502"/>
        <v/>
      </c>
      <c r="AN550" t="str">
        <f t="shared" si="503"/>
        <v/>
      </c>
      <c r="AO550" t="str">
        <f t="shared" si="504"/>
        <v/>
      </c>
      <c r="AP550" t="str">
        <f t="shared" si="505"/>
        <v/>
      </c>
      <c r="AQ550" t="str">
        <f t="shared" si="506"/>
        <v/>
      </c>
      <c r="AR550" t="str">
        <f t="shared" si="507"/>
        <v/>
      </c>
      <c r="AS550" t="str">
        <f t="shared" si="508"/>
        <v/>
      </c>
      <c r="AT550" t="str">
        <f t="shared" si="509"/>
        <v/>
      </c>
      <c r="AU550" t="str">
        <f t="shared" si="510"/>
        <v/>
      </c>
      <c r="AV550" t="str">
        <f t="shared" si="511"/>
        <v/>
      </c>
      <c r="AW550" t="str">
        <f t="shared" si="512"/>
        <v/>
      </c>
      <c r="AX550" t="str">
        <f t="shared" si="513"/>
        <v>10101</v>
      </c>
      <c r="AY550" t="str">
        <f t="shared" si="514"/>
        <v/>
      </c>
      <c r="AZ550" t="str">
        <f t="shared" si="515"/>
        <v/>
      </c>
      <c r="BA550" t="str">
        <f t="shared" si="516"/>
        <v/>
      </c>
      <c r="BB550" t="str">
        <f t="shared" si="517"/>
        <v/>
      </c>
      <c r="BC550" t="str">
        <f t="shared" si="518"/>
        <v/>
      </c>
      <c r="BD550" t="str">
        <f t="shared" si="519"/>
        <v/>
      </c>
      <c r="BE550" t="str">
        <f t="shared" si="520"/>
        <v>Ipari és kollaboratív robotika (604, gépterem, web)</v>
      </c>
      <c r="BF550" s="2">
        <v>1010</v>
      </c>
      <c r="BG550" s="2">
        <v>1</v>
      </c>
      <c r="BH550" s="18">
        <f>VLOOKUP(BF550,segéd!$F$9:$G$41,2,FALSE)</f>
        <v>46305</v>
      </c>
      <c r="BI550" s="2" t="str">
        <f>VLOOKUP(BG550,segéd!$F$1:$G$7,2,FALSE)</f>
        <v>8.00-9.30</v>
      </c>
      <c r="BJ550" t="s">
        <v>409</v>
      </c>
      <c r="BK550" s="20" t="s">
        <v>309</v>
      </c>
      <c r="BL550" t="s">
        <v>191</v>
      </c>
      <c r="BM550" s="2"/>
      <c r="BN550" s="2">
        <v>604</v>
      </c>
      <c r="BO550" s="2" t="s">
        <v>216</v>
      </c>
      <c r="BP550" s="33" t="s">
        <v>589</v>
      </c>
      <c r="BQ550" s="2">
        <f t="shared" si="521"/>
        <v>45</v>
      </c>
      <c r="BR550" s="2" t="str">
        <f>IF(BM550="","",IFERROR(VLOOKUP(BJ550,segéd!T:U,2,FALSE),"x"))</f>
        <v/>
      </c>
      <c r="BS550" s="2">
        <f>IF(BN550="","",IFERROR(VLOOKUP(BJ550,segéd!O:P,2,FALSE),"x"))</f>
        <v>45</v>
      </c>
      <c r="BU550" s="2"/>
      <c r="BV550" s="2"/>
      <c r="DJ550" s="2">
        <v>44</v>
      </c>
    </row>
    <row r="551" spans="1:114" x14ac:dyDescent="0.3">
      <c r="A551" t="str">
        <f t="shared" si="464"/>
        <v>10101</v>
      </c>
      <c r="B551" t="str">
        <f t="shared" si="465"/>
        <v xml:space="preserve">Ipari szabályozás - Varga István (web) </v>
      </c>
      <c r="C551" t="str">
        <f t="shared" si="466"/>
        <v>610101</v>
      </c>
      <c r="D551" t="str">
        <f t="shared" si="467"/>
        <v>Ipari szabályozás - Varga István (web) 13</v>
      </c>
      <c r="E551" t="str">
        <f t="shared" si="468"/>
        <v>Varga István10101</v>
      </c>
      <c r="F551" t="str">
        <f t="shared" si="469"/>
        <v>Ipari szabályozás (Tb. 6, web)</v>
      </c>
      <c r="G551" t="str">
        <f t="shared" si="470"/>
        <v/>
      </c>
      <c r="H551" t="str">
        <f t="shared" si="471"/>
        <v/>
      </c>
      <c r="I551" t="str">
        <f t="shared" si="472"/>
        <v/>
      </c>
      <c r="J551" t="str">
        <f t="shared" si="473"/>
        <v/>
      </c>
      <c r="K551" t="str">
        <f t="shared" si="474"/>
        <v/>
      </c>
      <c r="L551" t="str">
        <f t="shared" si="475"/>
        <v/>
      </c>
      <c r="M551" t="str">
        <f t="shared" si="476"/>
        <v/>
      </c>
      <c r="N551" t="str">
        <f t="shared" si="477"/>
        <v/>
      </c>
      <c r="O551" t="str">
        <f t="shared" si="478"/>
        <v/>
      </c>
      <c r="P551" t="str">
        <f t="shared" si="479"/>
        <v/>
      </c>
      <c r="Q551" t="str">
        <f t="shared" si="480"/>
        <v/>
      </c>
      <c r="R551" t="str">
        <f t="shared" si="481"/>
        <v/>
      </c>
      <c r="S551" t="str">
        <f t="shared" si="482"/>
        <v/>
      </c>
      <c r="T551" t="str">
        <f t="shared" si="483"/>
        <v/>
      </c>
      <c r="U551" t="str">
        <f t="shared" si="484"/>
        <v/>
      </c>
      <c r="V551" t="str">
        <f t="shared" si="485"/>
        <v/>
      </c>
      <c r="W551" t="str">
        <f t="shared" si="486"/>
        <v/>
      </c>
      <c r="X551" t="str">
        <f t="shared" si="487"/>
        <v/>
      </c>
      <c r="Y551" t="str">
        <f t="shared" si="488"/>
        <v/>
      </c>
      <c r="Z551" t="str">
        <f t="shared" si="489"/>
        <v/>
      </c>
      <c r="AA551" t="str">
        <f t="shared" si="490"/>
        <v>Ipari szabályozás (, web)</v>
      </c>
      <c r="AB551" t="str">
        <f t="shared" si="491"/>
        <v/>
      </c>
      <c r="AC551" t="str">
        <f t="shared" si="492"/>
        <v/>
      </c>
      <c r="AD551" t="str">
        <f t="shared" si="493"/>
        <v/>
      </c>
      <c r="AE551" t="str">
        <f t="shared" si="494"/>
        <v/>
      </c>
      <c r="AF551" t="str">
        <f t="shared" si="495"/>
        <v/>
      </c>
      <c r="AG551" t="str">
        <f t="shared" si="496"/>
        <v/>
      </c>
      <c r="AH551" t="str">
        <f t="shared" si="497"/>
        <v/>
      </c>
      <c r="AI551" t="str">
        <f t="shared" si="498"/>
        <v/>
      </c>
      <c r="AJ551" t="str">
        <f t="shared" si="499"/>
        <v/>
      </c>
      <c r="AK551" t="str">
        <f t="shared" si="500"/>
        <v/>
      </c>
      <c r="AL551" t="str">
        <f t="shared" si="501"/>
        <v/>
      </c>
      <c r="AM551" t="str">
        <f t="shared" si="502"/>
        <v/>
      </c>
      <c r="AN551" t="str">
        <f t="shared" si="503"/>
        <v/>
      </c>
      <c r="AO551" t="str">
        <f t="shared" si="504"/>
        <v/>
      </c>
      <c r="AP551" t="str">
        <f t="shared" si="505"/>
        <v/>
      </c>
      <c r="AQ551" t="str">
        <f t="shared" si="506"/>
        <v/>
      </c>
      <c r="AR551" t="str">
        <f t="shared" si="507"/>
        <v/>
      </c>
      <c r="AS551" t="str">
        <f t="shared" si="508"/>
        <v/>
      </c>
      <c r="AT551" t="str">
        <f t="shared" si="509"/>
        <v/>
      </c>
      <c r="AU551" t="str">
        <f t="shared" si="510"/>
        <v/>
      </c>
      <c r="AV551" t="str">
        <f t="shared" si="511"/>
        <v/>
      </c>
      <c r="AW551" t="str">
        <f t="shared" si="512"/>
        <v>10101</v>
      </c>
      <c r="AX551" t="str">
        <f t="shared" si="513"/>
        <v/>
      </c>
      <c r="AY551" t="str">
        <f t="shared" si="514"/>
        <v/>
      </c>
      <c r="AZ551" t="str">
        <f t="shared" si="515"/>
        <v/>
      </c>
      <c r="BA551" t="str">
        <f t="shared" si="516"/>
        <v/>
      </c>
      <c r="BB551" t="str">
        <f t="shared" si="517"/>
        <v/>
      </c>
      <c r="BC551" t="str">
        <f t="shared" si="518"/>
        <v/>
      </c>
      <c r="BD551" t="str">
        <f t="shared" si="519"/>
        <v/>
      </c>
      <c r="BE551" t="str">
        <f t="shared" si="520"/>
        <v>Ipari szabályozás (6, web)</v>
      </c>
      <c r="BF551" s="2">
        <v>1010</v>
      </c>
      <c r="BG551" s="2">
        <v>1</v>
      </c>
      <c r="BH551" s="18">
        <f>VLOOKUP(BF551,segéd!$F$9:$G$41,2,FALSE)</f>
        <v>46305</v>
      </c>
      <c r="BI551" s="2" t="str">
        <f>VLOOKUP(BG551,segéd!$F$1:$G$7,2,FALSE)</f>
        <v>8.00-9.30</v>
      </c>
      <c r="BJ551" t="s">
        <v>402</v>
      </c>
      <c r="BK551" s="20" t="s">
        <v>278</v>
      </c>
      <c r="BL551" t="s">
        <v>191</v>
      </c>
      <c r="BM551" s="2"/>
      <c r="BN551" s="2">
        <v>6</v>
      </c>
      <c r="BO551" s="2" t="s">
        <v>117</v>
      </c>
      <c r="BP551" s="33" t="s">
        <v>590</v>
      </c>
      <c r="BQ551" s="2">
        <f t="shared" si="521"/>
        <v>13</v>
      </c>
      <c r="BR551" s="2" t="str">
        <f>IF(BM551="","",IFERROR(VLOOKUP(BJ551,segéd!T:U,2,FALSE),"x"))</f>
        <v/>
      </c>
      <c r="BS551" s="2">
        <f>IF(BN551="","",IFERROR(VLOOKUP(BJ551,segéd!O:P,2,FALSE),"x"))</f>
        <v>13</v>
      </c>
      <c r="BU551" s="2"/>
      <c r="BV551" s="2"/>
      <c r="DI551" s="2">
        <v>14</v>
      </c>
    </row>
    <row r="552" spans="1:114" x14ac:dyDescent="0.3">
      <c r="A552" t="str">
        <f t="shared" si="464"/>
        <v>10101</v>
      </c>
      <c r="B552" t="str">
        <f t="shared" si="465"/>
        <v xml:space="preserve">Komplex méréstan - Borbás Lajos (web) </v>
      </c>
      <c r="C552" t="str">
        <f t="shared" si="466"/>
        <v>40410101</v>
      </c>
      <c r="D552" t="str">
        <f t="shared" si="467"/>
        <v>Komplex méréstan - Borbás Lajos (web) 5</v>
      </c>
      <c r="E552" t="str">
        <f t="shared" si="468"/>
        <v>Borbás Lajos10101</v>
      </c>
      <c r="F552" t="str">
        <f t="shared" si="469"/>
        <v>Komplex méréstan (Tb. 404, web)</v>
      </c>
      <c r="G552" t="str">
        <f t="shared" si="470"/>
        <v/>
      </c>
      <c r="H552" t="str">
        <f t="shared" si="471"/>
        <v/>
      </c>
      <c r="I552" t="str">
        <f t="shared" si="472"/>
        <v/>
      </c>
      <c r="J552" t="str">
        <f t="shared" si="473"/>
        <v/>
      </c>
      <c r="K552" t="str">
        <f t="shared" si="474"/>
        <v/>
      </c>
      <c r="L552" t="str">
        <f t="shared" si="475"/>
        <v/>
      </c>
      <c r="M552" t="str">
        <f t="shared" si="476"/>
        <v/>
      </c>
      <c r="N552" t="str">
        <f t="shared" si="477"/>
        <v/>
      </c>
      <c r="O552" t="str">
        <f t="shared" si="478"/>
        <v/>
      </c>
      <c r="P552" t="str">
        <f t="shared" si="479"/>
        <v/>
      </c>
      <c r="Q552" t="str">
        <f t="shared" si="480"/>
        <v/>
      </c>
      <c r="R552" t="str">
        <f t="shared" si="481"/>
        <v/>
      </c>
      <c r="S552" t="str">
        <f t="shared" si="482"/>
        <v/>
      </c>
      <c r="T552" t="str">
        <f t="shared" si="483"/>
        <v/>
      </c>
      <c r="U552" t="str">
        <f t="shared" si="484"/>
        <v/>
      </c>
      <c r="V552" t="str">
        <f t="shared" si="485"/>
        <v/>
      </c>
      <c r="W552" t="str">
        <f t="shared" si="486"/>
        <v/>
      </c>
      <c r="X552" t="str">
        <f t="shared" si="487"/>
        <v/>
      </c>
      <c r="Y552" t="str">
        <f t="shared" si="488"/>
        <v/>
      </c>
      <c r="Z552" t="str">
        <f t="shared" si="489"/>
        <v/>
      </c>
      <c r="AA552" t="str">
        <f t="shared" si="490"/>
        <v>Komplex méréstan (, web)</v>
      </c>
      <c r="AB552" t="str">
        <f t="shared" si="491"/>
        <v/>
      </c>
      <c r="AC552" t="str">
        <f t="shared" si="492"/>
        <v/>
      </c>
      <c r="AD552" t="str">
        <f t="shared" si="493"/>
        <v/>
      </c>
      <c r="AE552" t="str">
        <f t="shared" si="494"/>
        <v/>
      </c>
      <c r="AF552" t="str">
        <f t="shared" si="495"/>
        <v/>
      </c>
      <c r="AG552" t="str">
        <f t="shared" si="496"/>
        <v>10101</v>
      </c>
      <c r="AH552" t="str">
        <f t="shared" si="497"/>
        <v/>
      </c>
      <c r="AI552" t="str">
        <f t="shared" si="498"/>
        <v/>
      </c>
      <c r="AJ552" t="str">
        <f t="shared" si="499"/>
        <v/>
      </c>
      <c r="AK552" t="str">
        <f t="shared" si="500"/>
        <v/>
      </c>
      <c r="AL552" t="str">
        <f t="shared" si="501"/>
        <v/>
      </c>
      <c r="AM552" t="str">
        <f t="shared" si="502"/>
        <v/>
      </c>
      <c r="AN552" t="str">
        <f t="shared" si="503"/>
        <v/>
      </c>
      <c r="AO552" t="str">
        <f t="shared" si="504"/>
        <v/>
      </c>
      <c r="AP552" t="str">
        <f t="shared" si="505"/>
        <v/>
      </c>
      <c r="AQ552" t="str">
        <f t="shared" si="506"/>
        <v/>
      </c>
      <c r="AR552" t="str">
        <f t="shared" si="507"/>
        <v/>
      </c>
      <c r="AS552" t="str">
        <f t="shared" si="508"/>
        <v/>
      </c>
      <c r="AT552" t="str">
        <f t="shared" si="509"/>
        <v/>
      </c>
      <c r="AU552" t="str">
        <f t="shared" si="510"/>
        <v/>
      </c>
      <c r="AV552" t="str">
        <f t="shared" si="511"/>
        <v/>
      </c>
      <c r="AW552" t="str">
        <f t="shared" si="512"/>
        <v/>
      </c>
      <c r="AX552" t="str">
        <f t="shared" si="513"/>
        <v/>
      </c>
      <c r="AY552" t="str">
        <f t="shared" si="514"/>
        <v/>
      </c>
      <c r="AZ552" t="str">
        <f t="shared" si="515"/>
        <v/>
      </c>
      <c r="BA552" t="str">
        <f t="shared" si="516"/>
        <v/>
      </c>
      <c r="BB552" t="str">
        <f t="shared" si="517"/>
        <v/>
      </c>
      <c r="BC552" t="str">
        <f t="shared" si="518"/>
        <v/>
      </c>
      <c r="BD552" t="str">
        <f t="shared" si="519"/>
        <v/>
      </c>
      <c r="BE552" t="str">
        <f t="shared" si="520"/>
        <v>Komplex méréstan (404, web)</v>
      </c>
      <c r="BF552" s="2">
        <v>1010</v>
      </c>
      <c r="BG552" s="2">
        <v>1</v>
      </c>
      <c r="BH552" s="18">
        <f>VLOOKUP(BF552,segéd!$F$9:$G$41,2,FALSE)</f>
        <v>46305</v>
      </c>
      <c r="BI552" s="2" t="str">
        <f>VLOOKUP(BG552,segéd!$F$1:$G$7,2,FALSE)</f>
        <v>8.00-9.30</v>
      </c>
      <c r="BJ552" t="s">
        <v>152</v>
      </c>
      <c r="BK552" s="20" t="s">
        <v>47</v>
      </c>
      <c r="BL552" t="s">
        <v>190</v>
      </c>
      <c r="BM552" s="2"/>
      <c r="BN552" s="2">
        <v>404</v>
      </c>
      <c r="BO552" s="2" t="s">
        <v>117</v>
      </c>
      <c r="BP552" s="33" t="s">
        <v>659</v>
      </c>
      <c r="BQ552" s="2">
        <f t="shared" si="521"/>
        <v>5</v>
      </c>
      <c r="BR552" s="2" t="str">
        <f>IF(BM552="","",IFERROR(VLOOKUP(BJ552,segéd!T:U,2,FALSE),"x"))</f>
        <v/>
      </c>
      <c r="BS552" s="2">
        <f>IF(BN552="","",IFERROR(VLOOKUP(BJ552,segéd!O:P,2,FALSE),"x"))</f>
        <v>5</v>
      </c>
      <c r="BU552" s="2"/>
      <c r="BV552" s="2"/>
      <c r="CS552" s="2">
        <v>6</v>
      </c>
    </row>
    <row r="553" spans="1:114" x14ac:dyDescent="0.3">
      <c r="A553" t="str">
        <f t="shared" si="464"/>
        <v>20110101</v>
      </c>
      <c r="B553" t="str">
        <f t="shared" si="465"/>
        <v>Logisztika - Mészáros Sándor (web) 56</v>
      </c>
      <c r="C553" t="str">
        <f t="shared" si="466"/>
        <v>10101</v>
      </c>
      <c r="D553" t="str">
        <f t="shared" si="467"/>
        <v xml:space="preserve">Logisztika - Mészáros Sándor (web) </v>
      </c>
      <c r="E553" t="str">
        <f t="shared" si="468"/>
        <v>Mészáros Sándor10101</v>
      </c>
      <c r="F553" t="str">
        <f t="shared" si="469"/>
        <v>Logisztika (Bp. 201, web)</v>
      </c>
      <c r="G553" t="str">
        <f t="shared" si="470"/>
        <v/>
      </c>
      <c r="H553" t="str">
        <f t="shared" si="471"/>
        <v/>
      </c>
      <c r="I553" t="str">
        <f t="shared" si="472"/>
        <v>10101</v>
      </c>
      <c r="J553" t="str">
        <f t="shared" si="473"/>
        <v/>
      </c>
      <c r="K553" t="str">
        <f t="shared" si="474"/>
        <v/>
      </c>
      <c r="L553" t="str">
        <f t="shared" si="475"/>
        <v/>
      </c>
      <c r="M553" t="str">
        <f t="shared" si="476"/>
        <v>10101</v>
      </c>
      <c r="N553" t="str">
        <f t="shared" si="477"/>
        <v>10101</v>
      </c>
      <c r="O553" t="str">
        <f t="shared" si="478"/>
        <v/>
      </c>
      <c r="P553" t="str">
        <f t="shared" si="479"/>
        <v/>
      </c>
      <c r="Q553" t="str">
        <f t="shared" si="480"/>
        <v/>
      </c>
      <c r="R553" t="str">
        <f t="shared" si="481"/>
        <v/>
      </c>
      <c r="S553" t="str">
        <f t="shared" si="482"/>
        <v/>
      </c>
      <c r="T553" t="str">
        <f t="shared" si="483"/>
        <v/>
      </c>
      <c r="U553" t="str">
        <f t="shared" si="484"/>
        <v/>
      </c>
      <c r="V553" t="str">
        <f t="shared" si="485"/>
        <v/>
      </c>
      <c r="W553" t="str">
        <f t="shared" si="486"/>
        <v/>
      </c>
      <c r="X553" t="str">
        <f t="shared" si="487"/>
        <v/>
      </c>
      <c r="Y553" t="str">
        <f t="shared" si="488"/>
        <v/>
      </c>
      <c r="Z553" t="str">
        <f t="shared" si="489"/>
        <v/>
      </c>
      <c r="AA553" t="str">
        <f t="shared" si="490"/>
        <v>Logisztika (201, web)</v>
      </c>
      <c r="AB553" t="str">
        <f t="shared" si="491"/>
        <v/>
      </c>
      <c r="AC553" t="str">
        <f t="shared" si="492"/>
        <v/>
      </c>
      <c r="AD553" t="str">
        <f t="shared" si="493"/>
        <v/>
      </c>
      <c r="AE553" t="str">
        <f t="shared" si="494"/>
        <v/>
      </c>
      <c r="AF553" t="str">
        <f t="shared" si="495"/>
        <v/>
      </c>
      <c r="AG553" t="str">
        <f t="shared" si="496"/>
        <v/>
      </c>
      <c r="AH553" t="str">
        <f t="shared" si="497"/>
        <v/>
      </c>
      <c r="AI553" t="str">
        <f t="shared" si="498"/>
        <v/>
      </c>
      <c r="AJ553" t="str">
        <f t="shared" si="499"/>
        <v/>
      </c>
      <c r="AK553" t="str">
        <f t="shared" si="500"/>
        <v/>
      </c>
      <c r="AL553" t="str">
        <f t="shared" si="501"/>
        <v/>
      </c>
      <c r="AM553" t="str">
        <f t="shared" si="502"/>
        <v/>
      </c>
      <c r="AN553" t="str">
        <f t="shared" si="503"/>
        <v/>
      </c>
      <c r="AO553" t="str">
        <f t="shared" si="504"/>
        <v/>
      </c>
      <c r="AP553" t="str">
        <f t="shared" si="505"/>
        <v/>
      </c>
      <c r="AQ553" t="str">
        <f t="shared" si="506"/>
        <v/>
      </c>
      <c r="AR553" t="str">
        <f t="shared" si="507"/>
        <v/>
      </c>
      <c r="AS553" t="str">
        <f t="shared" si="508"/>
        <v/>
      </c>
      <c r="AT553" t="str">
        <f t="shared" si="509"/>
        <v/>
      </c>
      <c r="AU553" t="str">
        <f t="shared" si="510"/>
        <v/>
      </c>
      <c r="AV553" t="str">
        <f t="shared" si="511"/>
        <v/>
      </c>
      <c r="AW553" t="str">
        <f t="shared" si="512"/>
        <v/>
      </c>
      <c r="AX553" t="str">
        <f t="shared" si="513"/>
        <v/>
      </c>
      <c r="AY553" t="str">
        <f t="shared" si="514"/>
        <v/>
      </c>
      <c r="AZ553" t="str">
        <f t="shared" si="515"/>
        <v/>
      </c>
      <c r="BA553" t="str">
        <f t="shared" si="516"/>
        <v/>
      </c>
      <c r="BB553" t="str">
        <f t="shared" si="517"/>
        <v/>
      </c>
      <c r="BC553" t="str">
        <f t="shared" si="518"/>
        <v/>
      </c>
      <c r="BD553" t="str">
        <f t="shared" si="519"/>
        <v/>
      </c>
      <c r="BE553" t="str">
        <f t="shared" si="520"/>
        <v>Logisztika (, web)</v>
      </c>
      <c r="BF553" s="2">
        <v>1010</v>
      </c>
      <c r="BG553" s="2">
        <v>1</v>
      </c>
      <c r="BH553" s="18">
        <f>VLOOKUP(BF553,segéd!$F$9:$G$41,2,FALSE)</f>
        <v>46305</v>
      </c>
      <c r="BI553" s="2" t="str">
        <f>VLOOKUP(BG553,segéd!$F$1:$G$7,2,FALSE)</f>
        <v>8.00-9.30</v>
      </c>
      <c r="BJ553" t="s">
        <v>102</v>
      </c>
      <c r="BK553" s="20" t="s">
        <v>306</v>
      </c>
      <c r="BL553" t="s">
        <v>425</v>
      </c>
      <c r="BM553" s="2">
        <v>201</v>
      </c>
      <c r="BO553" s="2" t="s">
        <v>117</v>
      </c>
      <c r="BP553" s="33" t="s">
        <v>708</v>
      </c>
      <c r="BQ553" s="2">
        <f t="shared" si="521"/>
        <v>56</v>
      </c>
      <c r="BR553" s="2">
        <f>IF(BM553="","",IFERROR(VLOOKUP(BJ553,segéd!T:U,2,FALSE),"x"))</f>
        <v>56</v>
      </c>
      <c r="BS553" s="2" t="str">
        <f>IF(BN553="","",IFERROR(VLOOKUP(BJ553,segéd!O:P,2,FALSE),"x"))</f>
        <v/>
      </c>
      <c r="BT553" s="2"/>
      <c r="BU553" s="2"/>
      <c r="BV553" s="2">
        <v>9</v>
      </c>
      <c r="BX553" s="2"/>
      <c r="BZ553" s="2">
        <v>15</v>
      </c>
      <c r="CA553" s="2">
        <v>37</v>
      </c>
      <c r="CQ553" s="2"/>
      <c r="CR553" s="2"/>
    </row>
    <row r="554" spans="1:114" x14ac:dyDescent="0.3">
      <c r="A554" t="str">
        <f t="shared" si="464"/>
        <v>10101</v>
      </c>
      <c r="B554" t="str">
        <f t="shared" si="465"/>
        <v xml:space="preserve">Matematika I. - Brunner Zsuzsanna (web) </v>
      </c>
      <c r="C554" t="str">
        <f t="shared" si="466"/>
        <v>50110101</v>
      </c>
      <c r="D554" t="str">
        <f t="shared" si="467"/>
        <v>Matematika I. - Brunner Zsuzsanna (web) 154</v>
      </c>
      <c r="E554" t="str">
        <f t="shared" si="468"/>
        <v>Brunner Zsuzsanna10101</v>
      </c>
      <c r="F554" t="str">
        <f t="shared" si="469"/>
        <v>Matematika I. (Tb. 501, web)</v>
      </c>
      <c r="G554" t="str">
        <f t="shared" si="470"/>
        <v/>
      </c>
      <c r="H554" t="str">
        <f t="shared" si="471"/>
        <v/>
      </c>
      <c r="I554" t="str">
        <f t="shared" si="472"/>
        <v/>
      </c>
      <c r="J554" t="str">
        <f t="shared" si="473"/>
        <v/>
      </c>
      <c r="K554" t="str">
        <f t="shared" si="474"/>
        <v/>
      </c>
      <c r="L554" t="str">
        <f t="shared" si="475"/>
        <v/>
      </c>
      <c r="M554" t="str">
        <f t="shared" si="476"/>
        <v/>
      </c>
      <c r="N554" t="str">
        <f t="shared" si="477"/>
        <v/>
      </c>
      <c r="O554" t="str">
        <f t="shared" si="478"/>
        <v/>
      </c>
      <c r="P554" t="str">
        <f t="shared" si="479"/>
        <v/>
      </c>
      <c r="Q554" t="str">
        <f t="shared" si="480"/>
        <v/>
      </c>
      <c r="R554" t="str">
        <f t="shared" si="481"/>
        <v/>
      </c>
      <c r="S554" t="str">
        <f t="shared" si="482"/>
        <v/>
      </c>
      <c r="T554" t="str">
        <f t="shared" si="483"/>
        <v/>
      </c>
      <c r="U554" t="str">
        <f t="shared" si="484"/>
        <v/>
      </c>
      <c r="V554" t="str">
        <f t="shared" si="485"/>
        <v/>
      </c>
      <c r="W554" t="str">
        <f t="shared" si="486"/>
        <v/>
      </c>
      <c r="X554" t="str">
        <f t="shared" si="487"/>
        <v/>
      </c>
      <c r="Y554" t="str">
        <f t="shared" si="488"/>
        <v/>
      </c>
      <c r="Z554" t="str">
        <f t="shared" si="489"/>
        <v/>
      </c>
      <c r="AA554" t="str">
        <f t="shared" si="490"/>
        <v>Matematika I. (, web)</v>
      </c>
      <c r="AB554" t="str">
        <f t="shared" si="491"/>
        <v/>
      </c>
      <c r="AC554" t="str">
        <f t="shared" si="492"/>
        <v/>
      </c>
      <c r="AD554" t="str">
        <f t="shared" si="493"/>
        <v>10101</v>
      </c>
      <c r="AE554" t="str">
        <f t="shared" si="494"/>
        <v>10101</v>
      </c>
      <c r="AF554" t="str">
        <f t="shared" si="495"/>
        <v>10101</v>
      </c>
      <c r="AG554" t="str">
        <f t="shared" si="496"/>
        <v/>
      </c>
      <c r="AH554" t="str">
        <f t="shared" si="497"/>
        <v/>
      </c>
      <c r="AI554" t="str">
        <f t="shared" si="498"/>
        <v/>
      </c>
      <c r="AJ554" t="str">
        <f t="shared" si="499"/>
        <v/>
      </c>
      <c r="AK554" t="str">
        <f t="shared" si="500"/>
        <v/>
      </c>
      <c r="AL554" t="str">
        <f t="shared" si="501"/>
        <v/>
      </c>
      <c r="AM554" t="str">
        <f t="shared" si="502"/>
        <v/>
      </c>
      <c r="AN554" t="str">
        <f t="shared" si="503"/>
        <v/>
      </c>
      <c r="AO554" t="str">
        <f t="shared" si="504"/>
        <v/>
      </c>
      <c r="AP554" t="str">
        <f t="shared" si="505"/>
        <v/>
      </c>
      <c r="AQ554" t="str">
        <f t="shared" si="506"/>
        <v/>
      </c>
      <c r="AR554" t="str">
        <f t="shared" si="507"/>
        <v/>
      </c>
      <c r="AS554" t="str">
        <f t="shared" si="508"/>
        <v/>
      </c>
      <c r="AT554" t="str">
        <f t="shared" si="509"/>
        <v/>
      </c>
      <c r="AU554" t="str">
        <f t="shared" si="510"/>
        <v/>
      </c>
      <c r="AV554" t="str">
        <f t="shared" si="511"/>
        <v/>
      </c>
      <c r="AW554" t="str">
        <f t="shared" si="512"/>
        <v/>
      </c>
      <c r="AX554" t="str">
        <f t="shared" si="513"/>
        <v/>
      </c>
      <c r="AY554" t="str">
        <f t="shared" si="514"/>
        <v/>
      </c>
      <c r="AZ554" t="str">
        <f t="shared" si="515"/>
        <v/>
      </c>
      <c r="BA554" t="str">
        <f t="shared" si="516"/>
        <v/>
      </c>
      <c r="BB554" t="str">
        <f t="shared" si="517"/>
        <v/>
      </c>
      <c r="BC554" t="str">
        <f t="shared" si="518"/>
        <v/>
      </c>
      <c r="BD554" t="str">
        <f t="shared" si="519"/>
        <v/>
      </c>
      <c r="BE554" t="str">
        <f t="shared" si="520"/>
        <v>Matematika I. (501, web)</v>
      </c>
      <c r="BF554" s="2">
        <v>1010</v>
      </c>
      <c r="BG554" s="2">
        <v>1</v>
      </c>
      <c r="BH554" s="18">
        <f>VLOOKUP(BF554,segéd!$F$9:$G$41,2,FALSE)</f>
        <v>46305</v>
      </c>
      <c r="BI554" s="2" t="str">
        <f>VLOOKUP(BG554,segéd!$F$1:$G$7,2,FALSE)</f>
        <v>8.00-9.30</v>
      </c>
      <c r="BJ554" t="s">
        <v>106</v>
      </c>
      <c r="BK554" s="20" t="s">
        <v>27</v>
      </c>
      <c r="BL554" t="s">
        <v>193</v>
      </c>
      <c r="BM554" s="2"/>
      <c r="BN554" s="2">
        <v>501</v>
      </c>
      <c r="BO554" s="2" t="s">
        <v>117</v>
      </c>
      <c r="BP554" s="33" t="s">
        <v>638</v>
      </c>
      <c r="BQ554" s="2">
        <f t="shared" si="521"/>
        <v>154</v>
      </c>
      <c r="BR554" s="2" t="str">
        <f>IF(BM554="","",IFERROR(VLOOKUP(BJ554,segéd!T:U,2,FALSE),"x"))</f>
        <v/>
      </c>
      <c r="BS554" s="2">
        <f>IF(BN554="","",IFERROR(VLOOKUP(BJ554,segéd!O:P,2,FALSE),"x"))</f>
        <v>154</v>
      </c>
      <c r="BT554" s="2"/>
      <c r="BU554" s="2"/>
      <c r="BV554" s="2"/>
      <c r="BX554" s="2"/>
      <c r="CP554" s="2">
        <v>8</v>
      </c>
      <c r="CQ554" s="2">
        <v>74</v>
      </c>
      <c r="CR554" s="2">
        <v>48</v>
      </c>
    </row>
    <row r="555" spans="1:114" x14ac:dyDescent="0.3">
      <c r="A555" t="str">
        <f t="shared" si="464"/>
        <v>10101</v>
      </c>
      <c r="B555" t="str">
        <f t="shared" si="465"/>
        <v xml:space="preserve">Minőségmenedzsment I. - Szabó Veronika Anna (web) </v>
      </c>
      <c r="C555" t="str">
        <f t="shared" si="466"/>
        <v>21710101</v>
      </c>
      <c r="D555" t="str">
        <f t="shared" si="467"/>
        <v>Minőségmenedzsment I. - Szabó Veronika Anna (web) 12</v>
      </c>
      <c r="E555" t="str">
        <f t="shared" si="468"/>
        <v>Szabó Veronika Anna10101</v>
      </c>
      <c r="F555" t="str">
        <f t="shared" si="469"/>
        <v>Minőségmenedzsment I. (Tb. 217, web)</v>
      </c>
      <c r="G555" t="str">
        <f t="shared" si="470"/>
        <v/>
      </c>
      <c r="H555" t="str">
        <f t="shared" si="471"/>
        <v/>
      </c>
      <c r="I555" t="str">
        <f t="shared" si="472"/>
        <v/>
      </c>
      <c r="J555" t="str">
        <f t="shared" si="473"/>
        <v/>
      </c>
      <c r="K555" t="str">
        <f t="shared" si="474"/>
        <v/>
      </c>
      <c r="L555" t="str">
        <f t="shared" si="475"/>
        <v/>
      </c>
      <c r="M555" t="str">
        <f t="shared" si="476"/>
        <v/>
      </c>
      <c r="N555" t="str">
        <f t="shared" si="477"/>
        <v/>
      </c>
      <c r="O555" t="str">
        <f t="shared" si="478"/>
        <v/>
      </c>
      <c r="P555" t="str">
        <f t="shared" si="479"/>
        <v/>
      </c>
      <c r="Q555" t="str">
        <f t="shared" si="480"/>
        <v/>
      </c>
      <c r="R555" t="str">
        <f t="shared" si="481"/>
        <v/>
      </c>
      <c r="S555" t="str">
        <f t="shared" si="482"/>
        <v/>
      </c>
      <c r="T555" t="str">
        <f t="shared" si="483"/>
        <v/>
      </c>
      <c r="U555" t="str">
        <f t="shared" si="484"/>
        <v/>
      </c>
      <c r="V555" t="str">
        <f t="shared" si="485"/>
        <v/>
      </c>
      <c r="W555" t="str">
        <f t="shared" si="486"/>
        <v/>
      </c>
      <c r="X555" t="str">
        <f t="shared" si="487"/>
        <v/>
      </c>
      <c r="Y555" t="str">
        <f t="shared" si="488"/>
        <v/>
      </c>
      <c r="Z555" t="str">
        <f t="shared" si="489"/>
        <v/>
      </c>
      <c r="AA555" t="str">
        <f t="shared" si="490"/>
        <v>Minőségmenedzsment I. (, web)</v>
      </c>
      <c r="AB555" t="str">
        <f t="shared" si="491"/>
        <v/>
      </c>
      <c r="AC555" t="str">
        <f t="shared" si="492"/>
        <v/>
      </c>
      <c r="AD555" t="str">
        <f t="shared" si="493"/>
        <v/>
      </c>
      <c r="AE555" t="str">
        <f t="shared" si="494"/>
        <v/>
      </c>
      <c r="AF555" t="str">
        <f t="shared" si="495"/>
        <v/>
      </c>
      <c r="AG555" t="str">
        <f t="shared" si="496"/>
        <v/>
      </c>
      <c r="AH555" t="str">
        <f t="shared" si="497"/>
        <v/>
      </c>
      <c r="AI555" t="str">
        <f t="shared" si="498"/>
        <v/>
      </c>
      <c r="AJ555" t="str">
        <f t="shared" si="499"/>
        <v/>
      </c>
      <c r="AK555" t="str">
        <f t="shared" si="500"/>
        <v/>
      </c>
      <c r="AL555" t="str">
        <f t="shared" si="501"/>
        <v/>
      </c>
      <c r="AM555" t="str">
        <f t="shared" si="502"/>
        <v/>
      </c>
      <c r="AN555" t="str">
        <f t="shared" si="503"/>
        <v/>
      </c>
      <c r="AO555" t="str">
        <f t="shared" si="504"/>
        <v/>
      </c>
      <c r="AP555" t="str">
        <f t="shared" si="505"/>
        <v/>
      </c>
      <c r="AQ555" t="str">
        <f t="shared" si="506"/>
        <v/>
      </c>
      <c r="AR555" t="str">
        <f t="shared" si="507"/>
        <v/>
      </c>
      <c r="AS555" t="str">
        <f t="shared" si="508"/>
        <v/>
      </c>
      <c r="AT555" t="str">
        <f t="shared" si="509"/>
        <v/>
      </c>
      <c r="AU555" t="str">
        <f t="shared" si="510"/>
        <v/>
      </c>
      <c r="AV555" t="str">
        <f t="shared" si="511"/>
        <v>10101</v>
      </c>
      <c r="AW555" t="str">
        <f t="shared" si="512"/>
        <v/>
      </c>
      <c r="AX555" t="str">
        <f t="shared" si="513"/>
        <v/>
      </c>
      <c r="AY555" t="str">
        <f t="shared" si="514"/>
        <v/>
      </c>
      <c r="AZ555" t="str">
        <f t="shared" si="515"/>
        <v/>
      </c>
      <c r="BA555" t="str">
        <f t="shared" si="516"/>
        <v/>
      </c>
      <c r="BB555" t="str">
        <f t="shared" si="517"/>
        <v/>
      </c>
      <c r="BC555" t="str">
        <f t="shared" si="518"/>
        <v/>
      </c>
      <c r="BD555" t="str">
        <f t="shared" si="519"/>
        <v/>
      </c>
      <c r="BE555" t="str">
        <f t="shared" si="520"/>
        <v>Minőségmenedzsment I. (217, web)</v>
      </c>
      <c r="BF555" s="2">
        <v>1010</v>
      </c>
      <c r="BG555" s="2">
        <v>1</v>
      </c>
      <c r="BH555" s="18">
        <f>VLOOKUP(BF555,segéd!$F$9:$G$41,2,FALSE)</f>
        <v>46305</v>
      </c>
      <c r="BI555" s="2" t="str">
        <f>VLOOKUP(BG555,segéd!$F$1:$G$7,2,FALSE)</f>
        <v>8.00-9.30</v>
      </c>
      <c r="BJ555" t="s">
        <v>400</v>
      </c>
      <c r="BK555" s="20" t="s">
        <v>539</v>
      </c>
      <c r="BL555" t="s">
        <v>191</v>
      </c>
      <c r="BM555" s="2"/>
      <c r="BN555" s="2">
        <v>217</v>
      </c>
      <c r="BO555" s="2" t="s">
        <v>117</v>
      </c>
      <c r="BP555" s="33" t="s">
        <v>625</v>
      </c>
      <c r="BQ555" s="2">
        <f t="shared" si="521"/>
        <v>12</v>
      </c>
      <c r="BR555" s="2" t="str">
        <f>IF(BM555="","",IFERROR(VLOOKUP(BJ555,segéd!T:U,2,FALSE),"x"))</f>
        <v/>
      </c>
      <c r="BS555" s="2">
        <f>IF(BN555="","",IFERROR(VLOOKUP(BJ555,segéd!O:P,2,FALSE),"x"))</f>
        <v>12</v>
      </c>
      <c r="BU555" s="2"/>
      <c r="BV555" s="2"/>
      <c r="DH555" s="2">
        <v>13</v>
      </c>
    </row>
    <row r="556" spans="1:114" x14ac:dyDescent="0.3">
      <c r="A556" t="str">
        <f t="shared" si="464"/>
        <v>20910101</v>
      </c>
      <c r="B556" t="str">
        <f t="shared" si="465"/>
        <v>Modern közg. és piacelm. - Sárkány Péter (web) 31</v>
      </c>
      <c r="C556" t="str">
        <f t="shared" si="466"/>
        <v>10101</v>
      </c>
      <c r="D556" t="str">
        <f t="shared" si="467"/>
        <v xml:space="preserve">Modern közg. és piacelm. - Sárkány Péter (web) </v>
      </c>
      <c r="E556" t="str">
        <f t="shared" si="468"/>
        <v>Sárkány Péter10101</v>
      </c>
      <c r="F556" t="str">
        <f t="shared" si="469"/>
        <v>Modern közg. és piacelm. (Bp. 209, web)</v>
      </c>
      <c r="G556" t="str">
        <f t="shared" si="470"/>
        <v/>
      </c>
      <c r="H556" t="str">
        <f t="shared" si="471"/>
        <v/>
      </c>
      <c r="I556" t="str">
        <f t="shared" si="472"/>
        <v/>
      </c>
      <c r="J556" t="str">
        <f t="shared" si="473"/>
        <v>10101</v>
      </c>
      <c r="K556" t="str">
        <f t="shared" si="474"/>
        <v>10101</v>
      </c>
      <c r="L556" t="str">
        <f t="shared" si="475"/>
        <v/>
      </c>
      <c r="M556" t="str">
        <f t="shared" si="476"/>
        <v/>
      </c>
      <c r="N556" t="str">
        <f t="shared" si="477"/>
        <v/>
      </c>
      <c r="O556" t="str">
        <f t="shared" si="478"/>
        <v/>
      </c>
      <c r="P556" t="str">
        <f t="shared" si="479"/>
        <v/>
      </c>
      <c r="Q556" t="str">
        <f t="shared" si="480"/>
        <v>10101</v>
      </c>
      <c r="R556" t="str">
        <f t="shared" si="481"/>
        <v/>
      </c>
      <c r="S556" t="str">
        <f t="shared" si="482"/>
        <v/>
      </c>
      <c r="T556" t="str">
        <f t="shared" si="483"/>
        <v/>
      </c>
      <c r="U556" t="str">
        <f t="shared" si="484"/>
        <v/>
      </c>
      <c r="V556" t="str">
        <f t="shared" si="485"/>
        <v/>
      </c>
      <c r="W556" t="str">
        <f t="shared" si="486"/>
        <v/>
      </c>
      <c r="X556" t="str">
        <f t="shared" si="487"/>
        <v/>
      </c>
      <c r="Y556" t="str">
        <f t="shared" si="488"/>
        <v/>
      </c>
      <c r="Z556" t="str">
        <f t="shared" si="489"/>
        <v/>
      </c>
      <c r="AA556" t="str">
        <f t="shared" si="490"/>
        <v>Modern közg. és piacelm. (209, web)</v>
      </c>
      <c r="AB556" t="str">
        <f t="shared" si="491"/>
        <v/>
      </c>
      <c r="AC556" t="str">
        <f t="shared" si="492"/>
        <v/>
      </c>
      <c r="AD556" t="str">
        <f t="shared" si="493"/>
        <v/>
      </c>
      <c r="AE556" t="str">
        <f t="shared" si="494"/>
        <v/>
      </c>
      <c r="AF556" t="str">
        <f t="shared" si="495"/>
        <v/>
      </c>
      <c r="AG556" t="str">
        <f t="shared" si="496"/>
        <v/>
      </c>
      <c r="AH556" t="str">
        <f t="shared" si="497"/>
        <v/>
      </c>
      <c r="AI556" t="str">
        <f t="shared" si="498"/>
        <v/>
      </c>
      <c r="AJ556" t="str">
        <f t="shared" si="499"/>
        <v/>
      </c>
      <c r="AK556" t="str">
        <f t="shared" si="500"/>
        <v/>
      </c>
      <c r="AL556" t="str">
        <f t="shared" si="501"/>
        <v/>
      </c>
      <c r="AM556" t="str">
        <f t="shared" si="502"/>
        <v/>
      </c>
      <c r="AN556" t="str">
        <f t="shared" si="503"/>
        <v/>
      </c>
      <c r="AO556" t="str">
        <f t="shared" si="504"/>
        <v/>
      </c>
      <c r="AP556" t="str">
        <f t="shared" si="505"/>
        <v/>
      </c>
      <c r="AQ556" t="str">
        <f t="shared" si="506"/>
        <v/>
      </c>
      <c r="AR556" t="str">
        <f t="shared" si="507"/>
        <v/>
      </c>
      <c r="AS556" t="str">
        <f t="shared" si="508"/>
        <v/>
      </c>
      <c r="AT556" t="str">
        <f t="shared" si="509"/>
        <v/>
      </c>
      <c r="AU556" t="str">
        <f t="shared" si="510"/>
        <v/>
      </c>
      <c r="AV556" t="str">
        <f t="shared" si="511"/>
        <v/>
      </c>
      <c r="AW556" t="str">
        <f t="shared" si="512"/>
        <v/>
      </c>
      <c r="AX556" t="str">
        <f t="shared" si="513"/>
        <v/>
      </c>
      <c r="AY556" t="str">
        <f t="shared" si="514"/>
        <v/>
      </c>
      <c r="AZ556" t="str">
        <f t="shared" si="515"/>
        <v/>
      </c>
      <c r="BA556" t="str">
        <f t="shared" si="516"/>
        <v/>
      </c>
      <c r="BB556" t="str">
        <f t="shared" si="517"/>
        <v/>
      </c>
      <c r="BC556" t="str">
        <f t="shared" si="518"/>
        <v/>
      </c>
      <c r="BD556" t="str">
        <f t="shared" si="519"/>
        <v/>
      </c>
      <c r="BE556" t="str">
        <f t="shared" si="520"/>
        <v>Modern közg. és piacelm. (, web)</v>
      </c>
      <c r="BF556" s="2">
        <v>1010</v>
      </c>
      <c r="BG556" s="2">
        <v>1</v>
      </c>
      <c r="BH556" s="18">
        <f>VLOOKUP(BF556,segéd!$F$9:$G$41,2,FALSE)</f>
        <v>46305</v>
      </c>
      <c r="BI556" s="2" t="str">
        <f>VLOOKUP(BG556,segéd!$F$1:$G$7,2,FALSE)</f>
        <v>8.00-9.30</v>
      </c>
      <c r="BJ556" t="s">
        <v>90</v>
      </c>
      <c r="BK556" s="20" t="s">
        <v>23</v>
      </c>
      <c r="BL556" t="s">
        <v>206</v>
      </c>
      <c r="BM556" s="2">
        <v>209</v>
      </c>
      <c r="BO556" s="2" t="s">
        <v>117</v>
      </c>
      <c r="BP556" s="33" t="s">
        <v>660</v>
      </c>
      <c r="BQ556" s="2">
        <f t="shared" si="521"/>
        <v>31</v>
      </c>
      <c r="BR556" s="2">
        <f>IF(BM556="","",IFERROR(VLOOKUP(BJ556,segéd!T:U,2,FALSE),"x"))</f>
        <v>31</v>
      </c>
      <c r="BS556" s="2" t="str">
        <f>IF(BN556="","",IFERROR(VLOOKUP(BJ556,segéd!O:P,2,FALSE),"x"))</f>
        <v/>
      </c>
      <c r="BU556" s="2"/>
      <c r="BV556" s="2"/>
      <c r="BW556" s="2">
        <v>8</v>
      </c>
      <c r="BX556" s="2">
        <v>15</v>
      </c>
      <c r="CD556" s="2">
        <v>2</v>
      </c>
    </row>
    <row r="557" spans="1:114" x14ac:dyDescent="0.3">
      <c r="A557" t="str">
        <f t="shared" si="464"/>
        <v>20310101</v>
      </c>
      <c r="B557" t="str">
        <f t="shared" si="465"/>
        <v>Német általános nyelv I. (II. nyelv) - Peres Anna 6</v>
      </c>
      <c r="C557" t="str">
        <f t="shared" si="466"/>
        <v>10101</v>
      </c>
      <c r="D557" t="str">
        <f t="shared" si="467"/>
        <v xml:space="preserve">Német általános nyelv I. (II. nyelv) - Peres Anna </v>
      </c>
      <c r="E557" t="str">
        <f t="shared" si="468"/>
        <v>Peres Anna10101</v>
      </c>
      <c r="F557" t="str">
        <f t="shared" si="469"/>
        <v>Német általános nyelv I. (II. nyelv) (Bp. 203)</v>
      </c>
      <c r="G557" t="str">
        <f t="shared" si="470"/>
        <v/>
      </c>
      <c r="H557" t="str">
        <f t="shared" si="471"/>
        <v/>
      </c>
      <c r="I557" t="str">
        <f t="shared" si="472"/>
        <v/>
      </c>
      <c r="J557" t="str">
        <f t="shared" si="473"/>
        <v/>
      </c>
      <c r="K557" t="str">
        <f t="shared" si="474"/>
        <v/>
      </c>
      <c r="L557" t="str">
        <f t="shared" si="475"/>
        <v/>
      </c>
      <c r="M557" t="str">
        <f t="shared" si="476"/>
        <v/>
      </c>
      <c r="N557" t="str">
        <f t="shared" si="477"/>
        <v/>
      </c>
      <c r="O557" t="str">
        <f t="shared" si="478"/>
        <v>10101</v>
      </c>
      <c r="P557" t="str">
        <f t="shared" si="479"/>
        <v/>
      </c>
      <c r="Q557" t="str">
        <f t="shared" si="480"/>
        <v/>
      </c>
      <c r="R557" t="str">
        <f t="shared" si="481"/>
        <v/>
      </c>
      <c r="S557" t="str">
        <f t="shared" si="482"/>
        <v/>
      </c>
      <c r="T557" t="str">
        <f t="shared" si="483"/>
        <v/>
      </c>
      <c r="U557" t="str">
        <f t="shared" si="484"/>
        <v/>
      </c>
      <c r="V557" t="str">
        <f t="shared" si="485"/>
        <v/>
      </c>
      <c r="W557" t="str">
        <f t="shared" si="486"/>
        <v/>
      </c>
      <c r="X557" t="str">
        <f t="shared" si="487"/>
        <v/>
      </c>
      <c r="Y557" t="str">
        <f t="shared" si="488"/>
        <v/>
      </c>
      <c r="Z557" t="str">
        <f t="shared" si="489"/>
        <v/>
      </c>
      <c r="AA557" t="str">
        <f t="shared" si="490"/>
        <v>Német általános nyelv I. (II. nyelv) (203)</v>
      </c>
      <c r="AB557" t="str">
        <f t="shared" si="491"/>
        <v/>
      </c>
      <c r="AC557" t="str">
        <f t="shared" si="492"/>
        <v/>
      </c>
      <c r="AD557" t="str">
        <f t="shared" si="493"/>
        <v/>
      </c>
      <c r="AE557" t="str">
        <f t="shared" si="494"/>
        <v/>
      </c>
      <c r="AF557" t="str">
        <f t="shared" si="495"/>
        <v/>
      </c>
      <c r="AG557" t="str">
        <f t="shared" si="496"/>
        <v/>
      </c>
      <c r="AH557" t="str">
        <f t="shared" si="497"/>
        <v/>
      </c>
      <c r="AI557" t="str">
        <f t="shared" si="498"/>
        <v/>
      </c>
      <c r="AJ557" t="str">
        <f t="shared" si="499"/>
        <v/>
      </c>
      <c r="AK557" t="str">
        <f t="shared" si="500"/>
        <v/>
      </c>
      <c r="AL557" t="str">
        <f t="shared" si="501"/>
        <v/>
      </c>
      <c r="AM557" t="str">
        <f t="shared" si="502"/>
        <v/>
      </c>
      <c r="AN557" t="str">
        <f t="shared" si="503"/>
        <v/>
      </c>
      <c r="AO557" t="str">
        <f t="shared" si="504"/>
        <v/>
      </c>
      <c r="AP557" t="str">
        <f t="shared" si="505"/>
        <v/>
      </c>
      <c r="AQ557" t="str">
        <f t="shared" si="506"/>
        <v/>
      </c>
      <c r="AR557" t="str">
        <f t="shared" si="507"/>
        <v/>
      </c>
      <c r="AS557" t="str">
        <f t="shared" si="508"/>
        <v/>
      </c>
      <c r="AT557" t="str">
        <f t="shared" si="509"/>
        <v/>
      </c>
      <c r="AU557" t="str">
        <f t="shared" si="510"/>
        <v/>
      </c>
      <c r="AV557" t="str">
        <f t="shared" si="511"/>
        <v/>
      </c>
      <c r="AW557" t="str">
        <f t="shared" si="512"/>
        <v/>
      </c>
      <c r="AX557" t="str">
        <f t="shared" si="513"/>
        <v/>
      </c>
      <c r="AY557" t="str">
        <f t="shared" si="514"/>
        <v/>
      </c>
      <c r="AZ557" t="str">
        <f t="shared" si="515"/>
        <v/>
      </c>
      <c r="BA557" t="str">
        <f t="shared" si="516"/>
        <v/>
      </c>
      <c r="BB557" t="str">
        <f t="shared" si="517"/>
        <v/>
      </c>
      <c r="BC557" t="str">
        <f t="shared" si="518"/>
        <v/>
      </c>
      <c r="BD557" t="str">
        <f t="shared" si="519"/>
        <v/>
      </c>
      <c r="BE557" t="str">
        <f t="shared" si="520"/>
        <v>Német általános nyelv I. (II. nyelv) ()</v>
      </c>
      <c r="BF557" s="2">
        <v>1010</v>
      </c>
      <c r="BG557" s="2">
        <v>1</v>
      </c>
      <c r="BH557" s="18">
        <f>VLOOKUP(BF557,segéd!$F$9:$G$41,2,FALSE)</f>
        <v>46305</v>
      </c>
      <c r="BI557" s="2" t="str">
        <f>VLOOKUP(BG557,segéd!$F$1:$G$7,2,FALSE)</f>
        <v>8.00-9.30</v>
      </c>
      <c r="BJ557" t="s">
        <v>751</v>
      </c>
      <c r="BK557" s="20" t="s">
        <v>545</v>
      </c>
      <c r="BL557" t="s">
        <v>194</v>
      </c>
      <c r="BM557" s="2">
        <v>203</v>
      </c>
      <c r="BO557" s="2"/>
      <c r="BP557" s="33"/>
      <c r="BQ557" s="2">
        <f t="shared" si="521"/>
        <v>6</v>
      </c>
      <c r="BR557" s="2">
        <f>IF(BM557="","",IFERROR(VLOOKUP(BJ557,segéd!T:U,2,FALSE),"x"))</f>
        <v>6</v>
      </c>
      <c r="BS557" s="2" t="str">
        <f>IF(BN557="","",IFERROR(VLOOKUP(BJ557,segéd!O:P,2,FALSE),"x"))</f>
        <v/>
      </c>
      <c r="BT557" s="2"/>
      <c r="BU557" s="2"/>
      <c r="BV557" s="2"/>
      <c r="BX557" s="2"/>
      <c r="CB557" s="2">
        <v>6</v>
      </c>
      <c r="CQ557" s="2"/>
      <c r="CR557" s="2"/>
    </row>
    <row r="558" spans="1:114" x14ac:dyDescent="0.3">
      <c r="A558" t="str">
        <f t="shared" si="464"/>
        <v>20510101</v>
      </c>
      <c r="B558" t="str">
        <f t="shared" si="465"/>
        <v>Szállítmányozás, fuvarozás - Barta Krisztina (Tb.-ről web) 6</v>
      </c>
      <c r="C558" t="str">
        <f t="shared" si="466"/>
        <v>40210101</v>
      </c>
      <c r="D558" t="str">
        <f t="shared" si="467"/>
        <v>Szállítmányozás, fuvarozás - Barta Krisztina (Tb.-ről web) 4</v>
      </c>
      <c r="E558" t="str">
        <f t="shared" si="468"/>
        <v>Barta Krisztina10101</v>
      </c>
      <c r="F558" t="str">
        <f t="shared" si="469"/>
        <v>Szállítmányozás, fuvarozás (Tb. 402, Tb.-ről web)</v>
      </c>
      <c r="G558" t="str">
        <f t="shared" si="470"/>
        <v/>
      </c>
      <c r="H558" t="str">
        <f t="shared" si="471"/>
        <v/>
      </c>
      <c r="I558" t="str">
        <f t="shared" si="472"/>
        <v/>
      </c>
      <c r="J558" t="str">
        <f t="shared" si="473"/>
        <v/>
      </c>
      <c r="K558" t="str">
        <f t="shared" si="474"/>
        <v/>
      </c>
      <c r="L558" t="str">
        <f t="shared" si="475"/>
        <v/>
      </c>
      <c r="M558" t="str">
        <f t="shared" si="476"/>
        <v/>
      </c>
      <c r="N558" t="str">
        <f t="shared" si="477"/>
        <v/>
      </c>
      <c r="O558" t="str">
        <f t="shared" si="478"/>
        <v/>
      </c>
      <c r="P558" t="str">
        <f t="shared" si="479"/>
        <v/>
      </c>
      <c r="Q558" t="str">
        <f t="shared" si="480"/>
        <v/>
      </c>
      <c r="R558" t="str">
        <f t="shared" si="481"/>
        <v/>
      </c>
      <c r="S558" t="str">
        <f t="shared" si="482"/>
        <v/>
      </c>
      <c r="T558" t="str">
        <f t="shared" si="483"/>
        <v/>
      </c>
      <c r="U558" t="str">
        <f t="shared" si="484"/>
        <v/>
      </c>
      <c r="V558" t="str">
        <f t="shared" si="485"/>
        <v/>
      </c>
      <c r="W558" t="str">
        <f t="shared" si="486"/>
        <v>10101</v>
      </c>
      <c r="X558" t="str">
        <f t="shared" si="487"/>
        <v/>
      </c>
      <c r="Y558" t="str">
        <f t="shared" si="488"/>
        <v/>
      </c>
      <c r="Z558" t="str">
        <f t="shared" si="489"/>
        <v/>
      </c>
      <c r="AA558" t="str">
        <f t="shared" si="490"/>
        <v>Szállítmányozás, fuvarozás (205, Tb.-ről web)</v>
      </c>
      <c r="AB558" t="str">
        <f t="shared" si="491"/>
        <v/>
      </c>
      <c r="AC558" t="str">
        <f t="shared" si="492"/>
        <v/>
      </c>
      <c r="AD558" t="str">
        <f t="shared" si="493"/>
        <v/>
      </c>
      <c r="AE558" t="str">
        <f t="shared" si="494"/>
        <v/>
      </c>
      <c r="AF558" t="str">
        <f t="shared" si="495"/>
        <v/>
      </c>
      <c r="AG558" t="str">
        <f t="shared" si="496"/>
        <v/>
      </c>
      <c r="AH558" t="str">
        <f t="shared" si="497"/>
        <v/>
      </c>
      <c r="AI558" t="str">
        <f t="shared" si="498"/>
        <v/>
      </c>
      <c r="AJ558" t="str">
        <f t="shared" si="499"/>
        <v/>
      </c>
      <c r="AK558" t="str">
        <f t="shared" si="500"/>
        <v/>
      </c>
      <c r="AL558" t="str">
        <f t="shared" si="501"/>
        <v/>
      </c>
      <c r="AM558" t="str">
        <f t="shared" si="502"/>
        <v/>
      </c>
      <c r="AN558" t="str">
        <f t="shared" si="503"/>
        <v/>
      </c>
      <c r="AO558" t="str">
        <f t="shared" si="504"/>
        <v/>
      </c>
      <c r="AP558" t="str">
        <f t="shared" si="505"/>
        <v/>
      </c>
      <c r="AQ558" t="str">
        <f t="shared" si="506"/>
        <v>10101</v>
      </c>
      <c r="AR558" t="str">
        <f t="shared" si="507"/>
        <v/>
      </c>
      <c r="AS558" t="str">
        <f t="shared" si="508"/>
        <v/>
      </c>
      <c r="AT558" t="str">
        <f t="shared" si="509"/>
        <v/>
      </c>
      <c r="AU558" t="str">
        <f t="shared" si="510"/>
        <v/>
      </c>
      <c r="AV558" t="str">
        <f t="shared" si="511"/>
        <v/>
      </c>
      <c r="AW558" t="str">
        <f t="shared" si="512"/>
        <v/>
      </c>
      <c r="AX558" t="str">
        <f t="shared" si="513"/>
        <v/>
      </c>
      <c r="AY558" t="str">
        <f t="shared" si="514"/>
        <v/>
      </c>
      <c r="AZ558" t="str">
        <f t="shared" si="515"/>
        <v/>
      </c>
      <c r="BA558" t="str">
        <f t="shared" si="516"/>
        <v/>
      </c>
      <c r="BB558" t="str">
        <f t="shared" si="517"/>
        <v/>
      </c>
      <c r="BC558" t="str">
        <f t="shared" si="518"/>
        <v/>
      </c>
      <c r="BD558" t="str">
        <f t="shared" si="519"/>
        <v/>
      </c>
      <c r="BE558" t="str">
        <f t="shared" si="520"/>
        <v>Szállítmányozás, fuvarozás (402, Tb.-ről web)</v>
      </c>
      <c r="BF558" s="2">
        <v>1010</v>
      </c>
      <c r="BG558" s="2">
        <v>1</v>
      </c>
      <c r="BH558" s="18">
        <f>VLOOKUP(BF558,segéd!$F$9:$G$41,2,FALSE)</f>
        <v>46305</v>
      </c>
      <c r="BI558" s="2" t="str">
        <f>VLOOKUP(BG558,segéd!$F$1:$G$7,2,FALSE)</f>
        <v>8.00-9.30</v>
      </c>
      <c r="BJ558" t="s">
        <v>274</v>
      </c>
      <c r="BK558" s="20" t="s">
        <v>534</v>
      </c>
      <c r="BL558" t="s">
        <v>192</v>
      </c>
      <c r="BM558" s="2">
        <v>205</v>
      </c>
      <c r="BN558" s="2">
        <v>402</v>
      </c>
      <c r="BO558" s="2" t="s">
        <v>119</v>
      </c>
      <c r="BP558" s="33" t="s">
        <v>662</v>
      </c>
      <c r="BQ558" s="2">
        <f t="shared" si="521"/>
        <v>10</v>
      </c>
      <c r="BR558" s="2">
        <f>IF(BM558="","",IFERROR(VLOOKUP(BJ558,segéd!T:U,2,FALSE),"x"))</f>
        <v>6</v>
      </c>
      <c r="BS558" s="2">
        <f>IF(BN558="","",IFERROR(VLOOKUP(BJ558,segéd!O:P,2,FALSE),"x"))</f>
        <v>4</v>
      </c>
      <c r="BU558" s="2"/>
      <c r="BV558" s="2"/>
      <c r="BX558" s="2"/>
      <c r="CJ558" s="2">
        <v>6</v>
      </c>
      <c r="DC558" s="2">
        <v>3</v>
      </c>
    </row>
    <row r="559" spans="1:114" x14ac:dyDescent="0.3">
      <c r="A559" t="str">
        <f t="shared" si="464"/>
        <v>10101</v>
      </c>
      <c r="B559" t="str">
        <f t="shared" si="465"/>
        <v xml:space="preserve">Számvitel I. - Labossa Ildikó (web) </v>
      </c>
      <c r="C559" t="str">
        <f t="shared" si="466"/>
        <v>21510101</v>
      </c>
      <c r="D559" t="str">
        <f t="shared" si="467"/>
        <v>Számvitel I. - Labossa Ildikó (web) 35</v>
      </c>
      <c r="E559" t="str">
        <f t="shared" si="468"/>
        <v>Labossa Ildikó10101</v>
      </c>
      <c r="F559" t="str">
        <f t="shared" si="469"/>
        <v>Számvitel I. (Tb. 215, web)</v>
      </c>
      <c r="G559" t="str">
        <f t="shared" si="470"/>
        <v/>
      </c>
      <c r="H559" t="str">
        <f t="shared" si="471"/>
        <v/>
      </c>
      <c r="I559" t="str">
        <f t="shared" si="472"/>
        <v/>
      </c>
      <c r="J559" t="str">
        <f t="shared" si="473"/>
        <v/>
      </c>
      <c r="K559" t="str">
        <f t="shared" si="474"/>
        <v/>
      </c>
      <c r="L559" t="str">
        <f t="shared" si="475"/>
        <v/>
      </c>
      <c r="M559" t="str">
        <f t="shared" si="476"/>
        <v/>
      </c>
      <c r="N559" t="str">
        <f t="shared" si="477"/>
        <v/>
      </c>
      <c r="O559" t="str">
        <f t="shared" si="478"/>
        <v/>
      </c>
      <c r="P559" t="str">
        <f t="shared" si="479"/>
        <v/>
      </c>
      <c r="Q559" t="str">
        <f t="shared" si="480"/>
        <v/>
      </c>
      <c r="R559" t="str">
        <f t="shared" si="481"/>
        <v/>
      </c>
      <c r="S559" t="str">
        <f t="shared" si="482"/>
        <v/>
      </c>
      <c r="T559" t="str">
        <f t="shared" si="483"/>
        <v/>
      </c>
      <c r="U559" t="str">
        <f t="shared" si="484"/>
        <v/>
      </c>
      <c r="V559" t="str">
        <f t="shared" si="485"/>
        <v/>
      </c>
      <c r="W559" t="str">
        <f t="shared" si="486"/>
        <v/>
      </c>
      <c r="X559" t="str">
        <f t="shared" si="487"/>
        <v/>
      </c>
      <c r="Y559" t="str">
        <f t="shared" si="488"/>
        <v/>
      </c>
      <c r="Z559" t="str">
        <f t="shared" si="489"/>
        <v/>
      </c>
      <c r="AA559" t="str">
        <f t="shared" si="490"/>
        <v>Számvitel I. (, web)</v>
      </c>
      <c r="AB559" t="str">
        <f t="shared" si="491"/>
        <v/>
      </c>
      <c r="AC559" t="str">
        <f t="shared" si="492"/>
        <v/>
      </c>
      <c r="AD559" t="str">
        <f t="shared" si="493"/>
        <v/>
      </c>
      <c r="AE559" t="str">
        <f t="shared" si="494"/>
        <v/>
      </c>
      <c r="AF559" t="str">
        <f t="shared" si="495"/>
        <v/>
      </c>
      <c r="AG559" t="str">
        <f t="shared" si="496"/>
        <v/>
      </c>
      <c r="AH559" t="str">
        <f t="shared" si="497"/>
        <v>10101</v>
      </c>
      <c r="AI559" t="str">
        <f t="shared" si="498"/>
        <v>10101</v>
      </c>
      <c r="AJ559" t="str">
        <f t="shared" si="499"/>
        <v/>
      </c>
      <c r="AK559" t="str">
        <f t="shared" si="500"/>
        <v/>
      </c>
      <c r="AL559" t="str">
        <f t="shared" si="501"/>
        <v/>
      </c>
      <c r="AM559" t="str">
        <f t="shared" si="502"/>
        <v/>
      </c>
      <c r="AN559" t="str">
        <f t="shared" si="503"/>
        <v/>
      </c>
      <c r="AO559" t="str">
        <f t="shared" si="504"/>
        <v/>
      </c>
      <c r="AP559" t="str">
        <f t="shared" si="505"/>
        <v/>
      </c>
      <c r="AQ559" t="str">
        <f t="shared" si="506"/>
        <v/>
      </c>
      <c r="AR559" t="str">
        <f t="shared" si="507"/>
        <v/>
      </c>
      <c r="AS559" t="str">
        <f t="shared" si="508"/>
        <v/>
      </c>
      <c r="AT559" t="str">
        <f t="shared" si="509"/>
        <v/>
      </c>
      <c r="AU559" t="str">
        <f t="shared" si="510"/>
        <v/>
      </c>
      <c r="AV559" t="str">
        <f t="shared" si="511"/>
        <v/>
      </c>
      <c r="AW559" t="str">
        <f t="shared" si="512"/>
        <v/>
      </c>
      <c r="AX559" t="str">
        <f t="shared" si="513"/>
        <v/>
      </c>
      <c r="AY559" t="str">
        <f t="shared" si="514"/>
        <v/>
      </c>
      <c r="AZ559" t="str">
        <f t="shared" si="515"/>
        <v/>
      </c>
      <c r="BA559" t="str">
        <f t="shared" si="516"/>
        <v/>
      </c>
      <c r="BB559" t="str">
        <f t="shared" si="517"/>
        <v/>
      </c>
      <c r="BC559" t="str">
        <f t="shared" si="518"/>
        <v/>
      </c>
      <c r="BD559" t="str">
        <f t="shared" si="519"/>
        <v/>
      </c>
      <c r="BE559" t="str">
        <f t="shared" si="520"/>
        <v>Számvitel I. (215, web)</v>
      </c>
      <c r="BF559" s="2">
        <v>1010</v>
      </c>
      <c r="BG559" s="2">
        <v>1</v>
      </c>
      <c r="BH559" s="18">
        <f>VLOOKUP(BF559,segéd!$F$9:$G$41,2,FALSE)</f>
        <v>46305</v>
      </c>
      <c r="BI559" s="2" t="str">
        <f>VLOOKUP(BG559,segéd!$F$1:$G$7,2,FALSE)</f>
        <v>8.00-9.30</v>
      </c>
      <c r="BJ559" t="s">
        <v>92</v>
      </c>
      <c r="BK559" s="20" t="s">
        <v>220</v>
      </c>
      <c r="BL559" t="s">
        <v>191</v>
      </c>
      <c r="BM559" s="2"/>
      <c r="BN559" s="2">
        <v>215</v>
      </c>
      <c r="BO559" s="2" t="s">
        <v>117</v>
      </c>
      <c r="BP559" s="33" t="s">
        <v>652</v>
      </c>
      <c r="BQ559" s="2">
        <f t="shared" si="521"/>
        <v>35</v>
      </c>
      <c r="BR559" s="2" t="str">
        <f>IF(BM559="","",IFERROR(VLOOKUP(BJ559,segéd!T:U,2,FALSE),"x"))</f>
        <v/>
      </c>
      <c r="BS559" s="2">
        <f>IF(BN559="","",IFERROR(VLOOKUP(BJ559,segéd!O:P,2,FALSE),"x"))</f>
        <v>35</v>
      </c>
      <c r="BT559" s="2"/>
      <c r="BU559" s="2"/>
      <c r="BV559" s="2"/>
      <c r="BX559" s="2"/>
      <c r="CD559" s="19"/>
      <c r="CE559" s="19"/>
      <c r="CH559" s="19"/>
      <c r="CQ559" s="2"/>
      <c r="CR559" s="2"/>
      <c r="CT559" s="2">
        <v>31</v>
      </c>
      <c r="CU559" s="2">
        <v>25</v>
      </c>
    </row>
    <row r="560" spans="1:114" x14ac:dyDescent="0.3">
      <c r="A560" t="str">
        <f t="shared" si="464"/>
        <v>20210101</v>
      </c>
      <c r="B560" t="str">
        <f t="shared" si="465"/>
        <v>Számviteli alapok - Péter Sára (web) 6</v>
      </c>
      <c r="C560" t="str">
        <f t="shared" si="466"/>
        <v>10101</v>
      </c>
      <c r="D560" t="str">
        <f t="shared" si="467"/>
        <v xml:space="preserve">Számviteli alapok - Péter Sára (web) </v>
      </c>
      <c r="E560" t="str">
        <f t="shared" si="468"/>
        <v>Péter Sára10101</v>
      </c>
      <c r="F560" t="str">
        <f t="shared" si="469"/>
        <v>Számviteli alapok (Bp. 202, web)</v>
      </c>
      <c r="G560" t="str">
        <f t="shared" si="470"/>
        <v/>
      </c>
      <c r="H560" t="str">
        <f t="shared" si="471"/>
        <v/>
      </c>
      <c r="I560" t="str">
        <f t="shared" si="472"/>
        <v/>
      </c>
      <c r="J560" t="str">
        <f t="shared" si="473"/>
        <v/>
      </c>
      <c r="K560" t="str">
        <f t="shared" si="474"/>
        <v/>
      </c>
      <c r="L560" t="str">
        <f t="shared" si="475"/>
        <v/>
      </c>
      <c r="M560" t="str">
        <f t="shared" si="476"/>
        <v/>
      </c>
      <c r="N560" t="str">
        <f t="shared" si="477"/>
        <v/>
      </c>
      <c r="O560" t="str">
        <f t="shared" si="478"/>
        <v/>
      </c>
      <c r="P560" t="str">
        <f t="shared" si="479"/>
        <v>10101</v>
      </c>
      <c r="Q560" t="str">
        <f t="shared" si="480"/>
        <v/>
      </c>
      <c r="R560" t="str">
        <f t="shared" si="481"/>
        <v/>
      </c>
      <c r="S560" t="str">
        <f t="shared" si="482"/>
        <v/>
      </c>
      <c r="T560" t="str">
        <f t="shared" si="483"/>
        <v/>
      </c>
      <c r="U560" t="str">
        <f t="shared" si="484"/>
        <v/>
      </c>
      <c r="V560" t="str">
        <f t="shared" si="485"/>
        <v/>
      </c>
      <c r="W560" t="str">
        <f t="shared" si="486"/>
        <v/>
      </c>
      <c r="X560" t="str">
        <f t="shared" si="487"/>
        <v/>
      </c>
      <c r="Y560" t="str">
        <f t="shared" si="488"/>
        <v/>
      </c>
      <c r="Z560" t="str">
        <f t="shared" si="489"/>
        <v/>
      </c>
      <c r="AA560" t="str">
        <f t="shared" si="490"/>
        <v>Számviteli alapok (202, web)</v>
      </c>
      <c r="AB560" t="str">
        <f t="shared" si="491"/>
        <v/>
      </c>
      <c r="AC560" t="str">
        <f t="shared" si="492"/>
        <v/>
      </c>
      <c r="AD560" t="str">
        <f t="shared" si="493"/>
        <v/>
      </c>
      <c r="AE560" t="str">
        <f t="shared" si="494"/>
        <v/>
      </c>
      <c r="AF560" t="str">
        <f t="shared" si="495"/>
        <v/>
      </c>
      <c r="AG560" t="str">
        <f t="shared" si="496"/>
        <v/>
      </c>
      <c r="AH560" t="str">
        <f t="shared" si="497"/>
        <v/>
      </c>
      <c r="AI560" t="str">
        <f t="shared" si="498"/>
        <v/>
      </c>
      <c r="AJ560" t="str">
        <f t="shared" si="499"/>
        <v/>
      </c>
      <c r="AK560" t="str">
        <f t="shared" si="500"/>
        <v/>
      </c>
      <c r="AL560" t="str">
        <f t="shared" si="501"/>
        <v/>
      </c>
      <c r="AM560" t="str">
        <f t="shared" si="502"/>
        <v/>
      </c>
      <c r="AN560" t="str">
        <f t="shared" si="503"/>
        <v/>
      </c>
      <c r="AO560" t="str">
        <f t="shared" si="504"/>
        <v/>
      </c>
      <c r="AP560" t="str">
        <f t="shared" si="505"/>
        <v/>
      </c>
      <c r="AQ560" t="str">
        <f t="shared" si="506"/>
        <v/>
      </c>
      <c r="AR560" t="str">
        <f t="shared" si="507"/>
        <v/>
      </c>
      <c r="AS560" t="str">
        <f t="shared" si="508"/>
        <v/>
      </c>
      <c r="AT560" t="str">
        <f t="shared" si="509"/>
        <v/>
      </c>
      <c r="AU560" t="str">
        <f t="shared" si="510"/>
        <v/>
      </c>
      <c r="AV560" t="str">
        <f t="shared" si="511"/>
        <v/>
      </c>
      <c r="AW560" t="str">
        <f t="shared" si="512"/>
        <v/>
      </c>
      <c r="AX560" t="str">
        <f t="shared" si="513"/>
        <v/>
      </c>
      <c r="AY560" t="str">
        <f t="shared" si="514"/>
        <v/>
      </c>
      <c r="AZ560" t="str">
        <f t="shared" si="515"/>
        <v/>
      </c>
      <c r="BA560" t="str">
        <f t="shared" si="516"/>
        <v/>
      </c>
      <c r="BB560" t="str">
        <f t="shared" si="517"/>
        <v/>
      </c>
      <c r="BC560" t="str">
        <f t="shared" si="518"/>
        <v/>
      </c>
      <c r="BD560" t="str">
        <f t="shared" si="519"/>
        <v/>
      </c>
      <c r="BE560" t="str">
        <f t="shared" si="520"/>
        <v>Számviteli alapok (, web)</v>
      </c>
      <c r="BF560" s="2">
        <v>1010</v>
      </c>
      <c r="BG560" s="2">
        <v>1</v>
      </c>
      <c r="BH560" s="18">
        <f>VLOOKUP(BF560,segéd!$F$9:$G$41,2,FALSE)</f>
        <v>46305</v>
      </c>
      <c r="BI560" s="2" t="str">
        <f>VLOOKUP(BG560,segéd!$F$1:$G$7,2,FALSE)</f>
        <v>8.00-9.30</v>
      </c>
      <c r="BJ560" t="s">
        <v>214</v>
      </c>
      <c r="BK560" s="20" t="s">
        <v>305</v>
      </c>
      <c r="BL560" t="s">
        <v>395</v>
      </c>
      <c r="BM560" s="2">
        <v>202</v>
      </c>
      <c r="BO560" s="2" t="s">
        <v>117</v>
      </c>
      <c r="BP560" s="33" t="s">
        <v>663</v>
      </c>
      <c r="BQ560" s="2">
        <f t="shared" si="521"/>
        <v>6</v>
      </c>
      <c r="BR560" s="2">
        <f>IF(BM560="","",IFERROR(VLOOKUP(BJ560,segéd!T:U,2,FALSE),"x"))</f>
        <v>6</v>
      </c>
      <c r="BS560" s="2" t="str">
        <f>IF(BN560="","",IFERROR(VLOOKUP(BJ560,segéd!O:P,2,FALSE),"x"))</f>
        <v/>
      </c>
      <c r="BT560" s="2"/>
      <c r="BU560" s="2"/>
      <c r="BV560" s="2"/>
      <c r="BX560" s="2"/>
      <c r="CC560" s="2">
        <v>6</v>
      </c>
      <c r="CQ560" s="2"/>
      <c r="CR560" s="2"/>
    </row>
    <row r="561" spans="1:119" x14ac:dyDescent="0.3">
      <c r="A561" t="str">
        <f t="shared" si="464"/>
        <v>21010101</v>
      </c>
      <c r="B561" t="str">
        <f t="shared" si="465"/>
        <v>Turizmus marketing - Várnai Ibolya (web) 7</v>
      </c>
      <c r="C561" t="str">
        <f t="shared" si="466"/>
        <v>10101</v>
      </c>
      <c r="D561" t="str">
        <f t="shared" si="467"/>
        <v xml:space="preserve">Turizmus marketing - Várnai Ibolya (web) </v>
      </c>
      <c r="E561" t="str">
        <f t="shared" si="468"/>
        <v>Várnai Ibolya10101</v>
      </c>
      <c r="F561" t="str">
        <f t="shared" si="469"/>
        <v>Turizmus marketing (Bp. 210, web)</v>
      </c>
      <c r="G561" t="str">
        <f t="shared" si="470"/>
        <v/>
      </c>
      <c r="H561" t="str">
        <f t="shared" si="471"/>
        <v/>
      </c>
      <c r="I561" t="str">
        <f t="shared" si="472"/>
        <v/>
      </c>
      <c r="J561" t="str">
        <f t="shared" si="473"/>
        <v/>
      </c>
      <c r="K561" t="str">
        <f t="shared" si="474"/>
        <v/>
      </c>
      <c r="L561" t="str">
        <f t="shared" si="475"/>
        <v/>
      </c>
      <c r="M561" t="str">
        <f t="shared" si="476"/>
        <v/>
      </c>
      <c r="N561" t="str">
        <f t="shared" si="477"/>
        <v/>
      </c>
      <c r="O561" t="str">
        <f t="shared" si="478"/>
        <v/>
      </c>
      <c r="P561" t="str">
        <f t="shared" si="479"/>
        <v/>
      </c>
      <c r="Q561" t="str">
        <f t="shared" si="480"/>
        <v/>
      </c>
      <c r="R561" t="str">
        <f t="shared" si="481"/>
        <v/>
      </c>
      <c r="S561" t="str">
        <f t="shared" si="482"/>
        <v/>
      </c>
      <c r="T561" t="str">
        <f t="shared" si="483"/>
        <v/>
      </c>
      <c r="U561" t="str">
        <f t="shared" si="484"/>
        <v/>
      </c>
      <c r="V561" t="str">
        <f t="shared" si="485"/>
        <v/>
      </c>
      <c r="W561" t="str">
        <f t="shared" si="486"/>
        <v/>
      </c>
      <c r="X561" t="str">
        <f t="shared" si="487"/>
        <v/>
      </c>
      <c r="Y561" t="str">
        <f t="shared" si="488"/>
        <v/>
      </c>
      <c r="Z561" t="str">
        <f t="shared" si="489"/>
        <v>10101</v>
      </c>
      <c r="AA561" t="str">
        <f t="shared" si="490"/>
        <v>Turizmus marketing (210, web)</v>
      </c>
      <c r="AB561" t="str">
        <f t="shared" si="491"/>
        <v/>
      </c>
      <c r="AC561" t="str">
        <f t="shared" si="492"/>
        <v/>
      </c>
      <c r="AD561" t="str">
        <f t="shared" si="493"/>
        <v/>
      </c>
      <c r="AE561" t="str">
        <f t="shared" si="494"/>
        <v/>
      </c>
      <c r="AF561" t="str">
        <f t="shared" si="495"/>
        <v/>
      </c>
      <c r="AG561" t="str">
        <f t="shared" si="496"/>
        <v/>
      </c>
      <c r="AH561" t="str">
        <f t="shared" si="497"/>
        <v/>
      </c>
      <c r="AI561" t="str">
        <f t="shared" si="498"/>
        <v/>
      </c>
      <c r="AJ561" t="str">
        <f t="shared" si="499"/>
        <v/>
      </c>
      <c r="AK561" t="str">
        <f t="shared" si="500"/>
        <v/>
      </c>
      <c r="AL561" t="str">
        <f t="shared" si="501"/>
        <v/>
      </c>
      <c r="AM561" t="str">
        <f t="shared" si="502"/>
        <v/>
      </c>
      <c r="AN561" t="str">
        <f t="shared" si="503"/>
        <v/>
      </c>
      <c r="AO561" t="str">
        <f t="shared" si="504"/>
        <v/>
      </c>
      <c r="AP561" t="str">
        <f t="shared" si="505"/>
        <v/>
      </c>
      <c r="AQ561" t="str">
        <f t="shared" si="506"/>
        <v/>
      </c>
      <c r="AR561" t="str">
        <f t="shared" si="507"/>
        <v/>
      </c>
      <c r="AS561" t="str">
        <f t="shared" si="508"/>
        <v/>
      </c>
      <c r="AT561" t="str">
        <f t="shared" si="509"/>
        <v/>
      </c>
      <c r="AU561" t="str">
        <f t="shared" si="510"/>
        <v/>
      </c>
      <c r="AV561" t="str">
        <f t="shared" si="511"/>
        <v/>
      </c>
      <c r="AW561" t="str">
        <f t="shared" si="512"/>
        <v/>
      </c>
      <c r="AX561" t="str">
        <f t="shared" si="513"/>
        <v/>
      </c>
      <c r="AY561" t="str">
        <f t="shared" si="514"/>
        <v/>
      </c>
      <c r="AZ561" t="str">
        <f t="shared" si="515"/>
        <v/>
      </c>
      <c r="BA561" t="str">
        <f t="shared" si="516"/>
        <v/>
      </c>
      <c r="BB561" t="str">
        <f t="shared" si="517"/>
        <v/>
      </c>
      <c r="BC561" t="str">
        <f t="shared" si="518"/>
        <v/>
      </c>
      <c r="BD561" t="str">
        <f t="shared" si="519"/>
        <v/>
      </c>
      <c r="BE561" t="str">
        <f t="shared" si="520"/>
        <v>Turizmus marketing (, web)</v>
      </c>
      <c r="BF561" s="2">
        <v>1010</v>
      </c>
      <c r="BG561" s="2">
        <v>1</v>
      </c>
      <c r="BH561" s="18">
        <f>VLOOKUP(BF561,segéd!$F$9:$G$41,2,FALSE)</f>
        <v>46305</v>
      </c>
      <c r="BI561" s="2" t="str">
        <f>VLOOKUP(BG561,segéd!$F$1:$G$7,2,FALSE)</f>
        <v>8.00-9.30</v>
      </c>
      <c r="BJ561" t="s">
        <v>519</v>
      </c>
      <c r="BK561" s="20" t="s">
        <v>308</v>
      </c>
      <c r="BL561" t="s">
        <v>194</v>
      </c>
      <c r="BM561" s="2">
        <v>210</v>
      </c>
      <c r="BO561" s="2" t="s">
        <v>117</v>
      </c>
      <c r="BP561" s="33" t="s">
        <v>705</v>
      </c>
      <c r="BQ561" s="2">
        <f t="shared" si="521"/>
        <v>7</v>
      </c>
      <c r="BR561" s="2">
        <f>IF(BM561="","",IFERROR(VLOOKUP(BJ561,segéd!T:U,2,FALSE),"x"))</f>
        <v>7</v>
      </c>
      <c r="BS561" s="2" t="str">
        <f>IF(BN561="","",IFERROR(VLOOKUP(BJ561,segéd!O:P,2,FALSE),"x"))</f>
        <v/>
      </c>
      <c r="BU561" s="2"/>
      <c r="BV561" s="2"/>
      <c r="BX561" s="2"/>
      <c r="CM561" s="2">
        <v>6</v>
      </c>
    </row>
    <row r="562" spans="1:119" x14ac:dyDescent="0.3">
      <c r="A562" t="str">
        <f t="shared" si="464"/>
        <v>21710101</v>
      </c>
      <c r="B562" t="str">
        <f t="shared" si="465"/>
        <v>Vállalatok a glokális térben - Buda Lorina (Tb.-ről web) 10</v>
      </c>
      <c r="C562" t="str">
        <f t="shared" si="466"/>
        <v>21410101</v>
      </c>
      <c r="D562" t="str">
        <f t="shared" si="467"/>
        <v>Vállalatok a glokális térben - Buda Lorina (Tb.-ről web) 14</v>
      </c>
      <c r="E562" t="str">
        <f t="shared" si="468"/>
        <v>Buda Lorina10101</v>
      </c>
      <c r="F562" t="str">
        <f t="shared" si="469"/>
        <v>Vállalatok a glokális térben (Tb. 214, Tb.-ről web)</v>
      </c>
      <c r="G562" t="str">
        <f t="shared" si="470"/>
        <v/>
      </c>
      <c r="H562" t="str">
        <f t="shared" si="471"/>
        <v/>
      </c>
      <c r="I562" t="str">
        <f t="shared" si="472"/>
        <v/>
      </c>
      <c r="J562" t="str">
        <f t="shared" si="473"/>
        <v/>
      </c>
      <c r="K562" t="str">
        <f t="shared" si="474"/>
        <v/>
      </c>
      <c r="L562" t="str">
        <f t="shared" si="475"/>
        <v/>
      </c>
      <c r="M562" t="str">
        <f t="shared" si="476"/>
        <v/>
      </c>
      <c r="N562" t="str">
        <f t="shared" si="477"/>
        <v/>
      </c>
      <c r="O562" t="str">
        <f t="shared" si="478"/>
        <v/>
      </c>
      <c r="P562" t="str">
        <f t="shared" si="479"/>
        <v/>
      </c>
      <c r="Q562" t="str">
        <f t="shared" si="480"/>
        <v/>
      </c>
      <c r="R562" t="str">
        <f t="shared" si="481"/>
        <v/>
      </c>
      <c r="S562" t="str">
        <f t="shared" si="482"/>
        <v/>
      </c>
      <c r="T562" t="str">
        <f t="shared" si="483"/>
        <v/>
      </c>
      <c r="U562" t="str">
        <f t="shared" si="484"/>
        <v/>
      </c>
      <c r="V562" t="str">
        <f t="shared" si="485"/>
        <v>10101</v>
      </c>
      <c r="W562" t="str">
        <f t="shared" si="486"/>
        <v/>
      </c>
      <c r="X562" t="str">
        <f t="shared" si="487"/>
        <v/>
      </c>
      <c r="Y562" t="str">
        <f t="shared" si="488"/>
        <v>10101</v>
      </c>
      <c r="Z562" t="str">
        <f t="shared" si="489"/>
        <v/>
      </c>
      <c r="AA562" t="str">
        <f t="shared" si="490"/>
        <v>Vállalatok a glokális térben (217, Tb.-ről web)</v>
      </c>
      <c r="AB562" t="str">
        <f t="shared" si="491"/>
        <v/>
      </c>
      <c r="AC562" t="str">
        <f t="shared" si="492"/>
        <v/>
      </c>
      <c r="AD562" t="str">
        <f t="shared" si="493"/>
        <v/>
      </c>
      <c r="AE562" t="str">
        <f t="shared" si="494"/>
        <v/>
      </c>
      <c r="AF562" t="str">
        <f t="shared" si="495"/>
        <v/>
      </c>
      <c r="AG562" t="str">
        <f t="shared" si="496"/>
        <v/>
      </c>
      <c r="AH562" t="str">
        <f t="shared" si="497"/>
        <v/>
      </c>
      <c r="AI562" t="str">
        <f t="shared" si="498"/>
        <v/>
      </c>
      <c r="AJ562" t="str">
        <f t="shared" si="499"/>
        <v/>
      </c>
      <c r="AK562" t="str">
        <f t="shared" si="500"/>
        <v/>
      </c>
      <c r="AL562" t="str">
        <f t="shared" si="501"/>
        <v/>
      </c>
      <c r="AM562" t="str">
        <f t="shared" si="502"/>
        <v/>
      </c>
      <c r="AN562" t="str">
        <f t="shared" si="503"/>
        <v/>
      </c>
      <c r="AO562" t="str">
        <f t="shared" si="504"/>
        <v/>
      </c>
      <c r="AP562" t="str">
        <f t="shared" si="505"/>
        <v>10101</v>
      </c>
      <c r="AQ562" t="str">
        <f t="shared" si="506"/>
        <v/>
      </c>
      <c r="AR562" t="str">
        <f t="shared" si="507"/>
        <v/>
      </c>
      <c r="AS562" t="str">
        <f t="shared" si="508"/>
        <v>10101</v>
      </c>
      <c r="AT562" t="str">
        <f t="shared" si="509"/>
        <v/>
      </c>
      <c r="AU562" t="str">
        <f t="shared" si="510"/>
        <v/>
      </c>
      <c r="AV562" t="str">
        <f t="shared" si="511"/>
        <v/>
      </c>
      <c r="AW562" t="str">
        <f t="shared" si="512"/>
        <v/>
      </c>
      <c r="AX562" t="str">
        <f t="shared" si="513"/>
        <v/>
      </c>
      <c r="AY562" t="str">
        <f t="shared" si="514"/>
        <v/>
      </c>
      <c r="AZ562" t="str">
        <f t="shared" si="515"/>
        <v/>
      </c>
      <c r="BA562" t="str">
        <f t="shared" si="516"/>
        <v/>
      </c>
      <c r="BB562" t="str">
        <f t="shared" si="517"/>
        <v/>
      </c>
      <c r="BC562" t="str">
        <f t="shared" si="518"/>
        <v/>
      </c>
      <c r="BD562" t="str">
        <f t="shared" si="519"/>
        <v/>
      </c>
      <c r="BE562" t="str">
        <f t="shared" si="520"/>
        <v>Vállalatok a glokális térben (214, Tb.-ről web)</v>
      </c>
      <c r="BF562" s="2">
        <v>1010</v>
      </c>
      <c r="BG562" s="2">
        <v>1</v>
      </c>
      <c r="BH562" s="18">
        <f>VLOOKUP(BF562,segéd!$F$9:$G$41,2,FALSE)</f>
        <v>46305</v>
      </c>
      <c r="BI562" s="2" t="str">
        <f>VLOOKUP(BG562,segéd!$F$1:$G$7,2,FALSE)</f>
        <v>8.00-9.30</v>
      </c>
      <c r="BJ562" t="s">
        <v>273</v>
      </c>
      <c r="BK562" s="20" t="s">
        <v>277</v>
      </c>
      <c r="BL562" t="s">
        <v>192</v>
      </c>
      <c r="BM562" s="2">
        <v>217</v>
      </c>
      <c r="BN562" s="2">
        <v>214</v>
      </c>
      <c r="BO562" s="2" t="s">
        <v>119</v>
      </c>
      <c r="BP562" s="33" t="s">
        <v>711</v>
      </c>
      <c r="BQ562" s="2">
        <f t="shared" si="521"/>
        <v>24</v>
      </c>
      <c r="BR562" s="2">
        <f>IF(BM562="","",IFERROR(VLOOKUP(BJ562,segéd!T:U,2,FALSE),"x"))</f>
        <v>10</v>
      </c>
      <c r="BS562" s="2">
        <f>IF(BN562="","",IFERROR(VLOOKUP(BJ562,segéd!O:P,2,FALSE),"x"))</f>
        <v>14</v>
      </c>
      <c r="BU562" s="2"/>
      <c r="BV562" s="2"/>
      <c r="BX562" s="2"/>
      <c r="CI562" s="2">
        <v>7</v>
      </c>
      <c r="CL562" s="2">
        <v>4</v>
      </c>
      <c r="CQ562" s="2"/>
      <c r="CR562" s="2"/>
      <c r="DB562" s="2">
        <v>8</v>
      </c>
      <c r="DE562" s="2">
        <v>6</v>
      </c>
    </row>
    <row r="563" spans="1:119" x14ac:dyDescent="0.3">
      <c r="A563" t="str">
        <f t="shared" si="464"/>
        <v>20810102</v>
      </c>
      <c r="B563" t="str">
        <f t="shared" si="465"/>
        <v>Angol gazdasági szaknyelv I., 2. csoport - Steiner Imre 19</v>
      </c>
      <c r="C563" t="str">
        <f t="shared" si="466"/>
        <v>10102</v>
      </c>
      <c r="D563" t="str">
        <f t="shared" si="467"/>
        <v xml:space="preserve">Angol gazdasági szaknyelv I., 2. csoport - Steiner Imre </v>
      </c>
      <c r="E563" t="str">
        <f t="shared" si="468"/>
        <v>Steiner Imre10102</v>
      </c>
      <c r="F563" t="str">
        <f t="shared" si="469"/>
        <v>Angol gazdasági szaknyelv I., 2. csoport (Bp. 208)</v>
      </c>
      <c r="G563" t="str">
        <f t="shared" si="470"/>
        <v>10102</v>
      </c>
      <c r="H563" t="str">
        <f t="shared" si="471"/>
        <v>10102</v>
      </c>
      <c r="I563" t="str">
        <f t="shared" si="472"/>
        <v/>
      </c>
      <c r="J563" t="str">
        <f t="shared" si="473"/>
        <v/>
      </c>
      <c r="K563" t="str">
        <f t="shared" si="474"/>
        <v/>
      </c>
      <c r="L563" t="str">
        <f t="shared" si="475"/>
        <v/>
      </c>
      <c r="M563" t="str">
        <f t="shared" si="476"/>
        <v/>
      </c>
      <c r="N563" t="str">
        <f t="shared" si="477"/>
        <v/>
      </c>
      <c r="O563" t="str">
        <f t="shared" si="478"/>
        <v/>
      </c>
      <c r="P563" t="str">
        <f t="shared" si="479"/>
        <v/>
      </c>
      <c r="Q563" t="str">
        <f t="shared" si="480"/>
        <v/>
      </c>
      <c r="R563" t="str">
        <f t="shared" si="481"/>
        <v/>
      </c>
      <c r="S563" t="str">
        <f t="shared" si="482"/>
        <v/>
      </c>
      <c r="T563" t="str">
        <f t="shared" si="483"/>
        <v/>
      </c>
      <c r="U563" t="str">
        <f t="shared" si="484"/>
        <v/>
      </c>
      <c r="V563" t="str">
        <f t="shared" si="485"/>
        <v/>
      </c>
      <c r="W563" t="str">
        <f t="shared" si="486"/>
        <v/>
      </c>
      <c r="X563" t="str">
        <f t="shared" si="487"/>
        <v/>
      </c>
      <c r="Y563" t="str">
        <f t="shared" si="488"/>
        <v/>
      </c>
      <c r="Z563" t="str">
        <f t="shared" si="489"/>
        <v/>
      </c>
      <c r="AA563" t="str">
        <f t="shared" si="490"/>
        <v>Angol gazdasági szaknyelv I., 2. csoport (208)</v>
      </c>
      <c r="AB563" t="str">
        <f t="shared" si="491"/>
        <v/>
      </c>
      <c r="AC563" t="str">
        <f t="shared" si="492"/>
        <v/>
      </c>
      <c r="AD563" t="str">
        <f t="shared" si="493"/>
        <v/>
      </c>
      <c r="AE563" t="str">
        <f t="shared" si="494"/>
        <v/>
      </c>
      <c r="AF563" t="str">
        <f t="shared" si="495"/>
        <v/>
      </c>
      <c r="AG563" t="str">
        <f t="shared" si="496"/>
        <v/>
      </c>
      <c r="AH563" t="str">
        <f t="shared" si="497"/>
        <v/>
      </c>
      <c r="AI563" t="str">
        <f t="shared" si="498"/>
        <v/>
      </c>
      <c r="AJ563" t="str">
        <f t="shared" si="499"/>
        <v/>
      </c>
      <c r="AK563" t="str">
        <f t="shared" si="500"/>
        <v/>
      </c>
      <c r="AL563" t="str">
        <f t="shared" si="501"/>
        <v/>
      </c>
      <c r="AM563" t="str">
        <f t="shared" si="502"/>
        <v/>
      </c>
      <c r="AN563" t="str">
        <f t="shared" si="503"/>
        <v/>
      </c>
      <c r="AO563" t="str">
        <f t="shared" si="504"/>
        <v/>
      </c>
      <c r="AP563" t="str">
        <f t="shared" si="505"/>
        <v/>
      </c>
      <c r="AQ563" t="str">
        <f t="shared" si="506"/>
        <v/>
      </c>
      <c r="AR563" t="str">
        <f t="shared" si="507"/>
        <v/>
      </c>
      <c r="AS563" t="str">
        <f t="shared" si="508"/>
        <v/>
      </c>
      <c r="AT563" t="str">
        <f t="shared" si="509"/>
        <v/>
      </c>
      <c r="AU563" t="str">
        <f t="shared" si="510"/>
        <v/>
      </c>
      <c r="AV563" t="str">
        <f t="shared" si="511"/>
        <v/>
      </c>
      <c r="AW563" t="str">
        <f t="shared" si="512"/>
        <v/>
      </c>
      <c r="AX563" t="str">
        <f t="shared" si="513"/>
        <v/>
      </c>
      <c r="AY563" t="str">
        <f t="shared" si="514"/>
        <v/>
      </c>
      <c r="AZ563" t="str">
        <f t="shared" si="515"/>
        <v/>
      </c>
      <c r="BA563" t="str">
        <f t="shared" si="516"/>
        <v/>
      </c>
      <c r="BB563" t="str">
        <f t="shared" si="517"/>
        <v/>
      </c>
      <c r="BC563" t="str">
        <f t="shared" si="518"/>
        <v/>
      </c>
      <c r="BD563" t="str">
        <f t="shared" si="519"/>
        <v/>
      </c>
      <c r="BE563" t="str">
        <f t="shared" si="520"/>
        <v>Angol gazdasági szaknyelv I., 2. csoport ()</v>
      </c>
      <c r="BF563" s="2">
        <v>1010</v>
      </c>
      <c r="BG563" s="2">
        <v>2</v>
      </c>
      <c r="BH563" s="18">
        <f>VLOOKUP(BF563,segéd!$F$9:$G$41,2,FALSE)</f>
        <v>46305</v>
      </c>
      <c r="BI563" s="2" t="str">
        <f>VLOOKUP(BG563,segéd!$F$1:$G$7,2,FALSE)</f>
        <v>9.45-11.15</v>
      </c>
      <c r="BJ563" t="s">
        <v>270</v>
      </c>
      <c r="BK563" s="20" t="s">
        <v>549</v>
      </c>
      <c r="BL563" t="s">
        <v>194</v>
      </c>
      <c r="BM563" s="2">
        <v>208</v>
      </c>
      <c r="BO563" s="2"/>
      <c r="BP563" s="33"/>
      <c r="BQ563" s="2">
        <f t="shared" si="521"/>
        <v>19</v>
      </c>
      <c r="BR563" s="2">
        <f>IF(BM563="","",IFERROR(VLOOKUP(BJ563,segéd!T:U,2,FALSE),"x"))</f>
        <v>19</v>
      </c>
      <c r="BS563" s="2" t="str">
        <f>IF(BN563="","",IFERROR(VLOOKUP(BJ563,segéd!O:P,2,FALSE),"x"))</f>
        <v/>
      </c>
      <c r="BT563" s="2">
        <v>27</v>
      </c>
      <c r="BU563" s="2">
        <v>7</v>
      </c>
      <c r="BV563" s="2"/>
      <c r="BX563" s="2"/>
      <c r="CQ563" s="2"/>
      <c r="CR563" s="2"/>
    </row>
    <row r="564" spans="1:119" x14ac:dyDescent="0.3">
      <c r="A564" t="str">
        <f t="shared" si="464"/>
        <v>10102</v>
      </c>
      <c r="B564" t="str">
        <f t="shared" si="465"/>
        <v xml:space="preserve">Építőanyagok, épít. kapcs. előírások - Tarján Gábor (web) </v>
      </c>
      <c r="C564" t="str">
        <f t="shared" si="466"/>
        <v>40310102</v>
      </c>
      <c r="D564" t="str">
        <f t="shared" si="467"/>
        <v>Építőanyagok, épít. kapcs. előírások - Tarján Gábor (web) 8</v>
      </c>
      <c r="E564" t="str">
        <f t="shared" si="468"/>
        <v>Tarján Gábor10102</v>
      </c>
      <c r="F564" t="str">
        <f t="shared" si="469"/>
        <v>Építőanyagok, épít. kapcs. előírások (Tb. 403, web)</v>
      </c>
      <c r="G564" t="str">
        <f t="shared" si="470"/>
        <v/>
      </c>
      <c r="H564" t="str">
        <f t="shared" si="471"/>
        <v/>
      </c>
      <c r="I564" t="str">
        <f t="shared" si="472"/>
        <v/>
      </c>
      <c r="J564" t="str">
        <f t="shared" si="473"/>
        <v/>
      </c>
      <c r="K564" t="str">
        <f t="shared" si="474"/>
        <v/>
      </c>
      <c r="L564" t="str">
        <f t="shared" si="475"/>
        <v/>
      </c>
      <c r="M564" t="str">
        <f t="shared" si="476"/>
        <v/>
      </c>
      <c r="N564" t="str">
        <f t="shared" si="477"/>
        <v/>
      </c>
      <c r="O564" t="str">
        <f t="shared" si="478"/>
        <v/>
      </c>
      <c r="P564" t="str">
        <f t="shared" si="479"/>
        <v/>
      </c>
      <c r="Q564" t="str">
        <f t="shared" si="480"/>
        <v/>
      </c>
      <c r="R564" t="str">
        <f t="shared" si="481"/>
        <v/>
      </c>
      <c r="S564" t="str">
        <f t="shared" si="482"/>
        <v/>
      </c>
      <c r="T564" t="str">
        <f t="shared" si="483"/>
        <v/>
      </c>
      <c r="U564" t="str">
        <f t="shared" si="484"/>
        <v/>
      </c>
      <c r="V564" t="str">
        <f t="shared" si="485"/>
        <v/>
      </c>
      <c r="W564" t="str">
        <f t="shared" si="486"/>
        <v/>
      </c>
      <c r="X564" t="str">
        <f t="shared" si="487"/>
        <v/>
      </c>
      <c r="Y564" t="str">
        <f t="shared" si="488"/>
        <v/>
      </c>
      <c r="Z564" t="str">
        <f t="shared" si="489"/>
        <v/>
      </c>
      <c r="AA564" t="str">
        <f t="shared" si="490"/>
        <v>Építőanyagok, épít. kapcs. előírások (, web)</v>
      </c>
      <c r="AB564" t="str">
        <f t="shared" si="491"/>
        <v/>
      </c>
      <c r="AC564" t="str">
        <f t="shared" si="492"/>
        <v/>
      </c>
      <c r="AD564" t="str">
        <f t="shared" si="493"/>
        <v/>
      </c>
      <c r="AE564" t="str">
        <f t="shared" si="494"/>
        <v/>
      </c>
      <c r="AF564" t="str">
        <f t="shared" si="495"/>
        <v/>
      </c>
      <c r="AG564" t="str">
        <f t="shared" si="496"/>
        <v/>
      </c>
      <c r="AH564" t="str">
        <f t="shared" si="497"/>
        <v/>
      </c>
      <c r="AI564" t="str">
        <f t="shared" si="498"/>
        <v/>
      </c>
      <c r="AJ564" t="str">
        <f t="shared" si="499"/>
        <v/>
      </c>
      <c r="AK564" t="str">
        <f t="shared" si="500"/>
        <v/>
      </c>
      <c r="AL564" t="str">
        <f t="shared" si="501"/>
        <v/>
      </c>
      <c r="AM564" t="str">
        <f t="shared" si="502"/>
        <v/>
      </c>
      <c r="AN564" t="str">
        <f t="shared" si="503"/>
        <v/>
      </c>
      <c r="AO564" t="str">
        <f t="shared" si="504"/>
        <v/>
      </c>
      <c r="AP564" t="str">
        <f t="shared" si="505"/>
        <v/>
      </c>
      <c r="AQ564" t="str">
        <f t="shared" si="506"/>
        <v/>
      </c>
      <c r="AR564" t="str">
        <f t="shared" si="507"/>
        <v/>
      </c>
      <c r="AS564" t="str">
        <f t="shared" si="508"/>
        <v/>
      </c>
      <c r="AT564" t="str">
        <f t="shared" si="509"/>
        <v/>
      </c>
      <c r="AU564" t="str">
        <f t="shared" si="510"/>
        <v>10102</v>
      </c>
      <c r="AV564" t="str">
        <f t="shared" si="511"/>
        <v/>
      </c>
      <c r="AW564" t="str">
        <f t="shared" si="512"/>
        <v/>
      </c>
      <c r="AX564" t="str">
        <f t="shared" si="513"/>
        <v/>
      </c>
      <c r="AY564" t="str">
        <f t="shared" si="514"/>
        <v/>
      </c>
      <c r="AZ564" t="str">
        <f t="shared" si="515"/>
        <v/>
      </c>
      <c r="BA564" t="str">
        <f t="shared" si="516"/>
        <v/>
      </c>
      <c r="BB564" t="str">
        <f t="shared" si="517"/>
        <v/>
      </c>
      <c r="BC564" t="str">
        <f t="shared" si="518"/>
        <v/>
      </c>
      <c r="BD564" t="str">
        <f t="shared" si="519"/>
        <v/>
      </c>
      <c r="BE564" t="str">
        <f t="shared" si="520"/>
        <v>Építőanyagok, épít. kapcs. előírások (403, web)</v>
      </c>
      <c r="BF564" s="2">
        <v>1010</v>
      </c>
      <c r="BG564" s="2">
        <v>2</v>
      </c>
      <c r="BH564" s="18">
        <f>VLOOKUP(BF564,segéd!$F$9:$G$41,2,FALSE)</f>
        <v>46305</v>
      </c>
      <c r="BI564" s="2" t="str">
        <f>VLOOKUP(BG564,segéd!$F$1:$G$7,2,FALSE)</f>
        <v>9.45-11.15</v>
      </c>
      <c r="BJ564" t="s">
        <v>399</v>
      </c>
      <c r="BK564" s="20" t="s">
        <v>541</v>
      </c>
      <c r="BL564" t="s">
        <v>191</v>
      </c>
      <c r="BM564" s="2"/>
      <c r="BN564" s="2">
        <v>403</v>
      </c>
      <c r="BO564" s="2" t="s">
        <v>117</v>
      </c>
      <c r="BP564" s="33" t="s">
        <v>666</v>
      </c>
      <c r="BQ564" s="2">
        <f t="shared" si="521"/>
        <v>8</v>
      </c>
      <c r="BR564" s="2" t="str">
        <f>IF(BM564="","",IFERROR(VLOOKUP(BJ564,segéd!T:U,2,FALSE),"x"))</f>
        <v/>
      </c>
      <c r="BS564" s="2">
        <f>IF(BN564="","",IFERROR(VLOOKUP(BJ564,segéd!O:P,2,FALSE),"x"))</f>
        <v>8</v>
      </c>
      <c r="BU564" s="2"/>
      <c r="BV564" s="2"/>
      <c r="DG564" s="2">
        <v>8</v>
      </c>
    </row>
    <row r="565" spans="1:119" x14ac:dyDescent="0.3">
      <c r="A565" t="str">
        <f t="shared" si="464"/>
        <v>10102</v>
      </c>
      <c r="B565" t="str">
        <f t="shared" si="465"/>
        <v xml:space="preserve">Gép- és szerkezeti elemek - Aschenbrenner Jószef (web) </v>
      </c>
      <c r="C565" t="str">
        <f t="shared" si="466"/>
        <v>60110102</v>
      </c>
      <c r="D565" t="str">
        <f t="shared" si="467"/>
        <v>Gép- és szerkezeti elemek - Aschenbrenner Jószef (web) 83</v>
      </c>
      <c r="E565" t="str">
        <f t="shared" si="468"/>
        <v>Aschenbrenner Jószef10102</v>
      </c>
      <c r="F565" t="str">
        <f t="shared" si="469"/>
        <v>Gép- és szerkezeti elemek (Tb. 601, web)</v>
      </c>
      <c r="G565" t="str">
        <f t="shared" si="470"/>
        <v/>
      </c>
      <c r="H565" t="str">
        <f t="shared" si="471"/>
        <v/>
      </c>
      <c r="I565" t="str">
        <f t="shared" si="472"/>
        <v/>
      </c>
      <c r="J565" t="str">
        <f t="shared" si="473"/>
        <v/>
      </c>
      <c r="K565" t="str">
        <f t="shared" si="474"/>
        <v/>
      </c>
      <c r="L565" t="str">
        <f t="shared" si="475"/>
        <v/>
      </c>
      <c r="M565" t="str">
        <f t="shared" si="476"/>
        <v/>
      </c>
      <c r="N565" t="str">
        <f t="shared" si="477"/>
        <v/>
      </c>
      <c r="O565" t="str">
        <f t="shared" si="478"/>
        <v/>
      </c>
      <c r="P565" t="str">
        <f t="shared" si="479"/>
        <v/>
      </c>
      <c r="Q565" t="str">
        <f t="shared" si="480"/>
        <v/>
      </c>
      <c r="R565" t="str">
        <f t="shared" si="481"/>
        <v/>
      </c>
      <c r="S565" t="str">
        <f t="shared" si="482"/>
        <v/>
      </c>
      <c r="T565" t="str">
        <f t="shared" si="483"/>
        <v/>
      </c>
      <c r="U565" t="str">
        <f t="shared" si="484"/>
        <v/>
      </c>
      <c r="V565" t="str">
        <f t="shared" si="485"/>
        <v/>
      </c>
      <c r="W565" t="str">
        <f t="shared" si="486"/>
        <v/>
      </c>
      <c r="X565" t="str">
        <f t="shared" si="487"/>
        <v/>
      </c>
      <c r="Y565" t="str">
        <f t="shared" si="488"/>
        <v/>
      </c>
      <c r="Z565" t="str">
        <f t="shared" si="489"/>
        <v/>
      </c>
      <c r="AA565" t="str">
        <f t="shared" si="490"/>
        <v>Gép- és szerkezeti elemek (, web)</v>
      </c>
      <c r="AB565" t="str">
        <f t="shared" si="491"/>
        <v/>
      </c>
      <c r="AC565" t="str">
        <f t="shared" si="492"/>
        <v/>
      </c>
      <c r="AD565" t="str">
        <f t="shared" si="493"/>
        <v/>
      </c>
      <c r="AE565" t="str">
        <f t="shared" si="494"/>
        <v/>
      </c>
      <c r="AF565" t="str">
        <f t="shared" si="495"/>
        <v/>
      </c>
      <c r="AG565" t="str">
        <f t="shared" si="496"/>
        <v/>
      </c>
      <c r="AH565" t="str">
        <f t="shared" si="497"/>
        <v/>
      </c>
      <c r="AI565" t="str">
        <f t="shared" si="498"/>
        <v/>
      </c>
      <c r="AJ565" t="str">
        <f t="shared" si="499"/>
        <v>10102</v>
      </c>
      <c r="AK565" t="str">
        <f t="shared" si="500"/>
        <v>10102</v>
      </c>
      <c r="AL565" t="str">
        <f t="shared" si="501"/>
        <v>10102</v>
      </c>
      <c r="AM565" t="str">
        <f t="shared" si="502"/>
        <v/>
      </c>
      <c r="AN565" t="str">
        <f t="shared" si="503"/>
        <v/>
      </c>
      <c r="AO565" t="str">
        <f t="shared" si="504"/>
        <v/>
      </c>
      <c r="AP565" t="str">
        <f t="shared" si="505"/>
        <v/>
      </c>
      <c r="AQ565" t="str">
        <f t="shared" si="506"/>
        <v/>
      </c>
      <c r="AR565" t="str">
        <f t="shared" si="507"/>
        <v/>
      </c>
      <c r="AS565" t="str">
        <f t="shared" si="508"/>
        <v/>
      </c>
      <c r="AT565" t="str">
        <f t="shared" si="509"/>
        <v/>
      </c>
      <c r="AU565" t="str">
        <f t="shared" si="510"/>
        <v/>
      </c>
      <c r="AV565" t="str">
        <f t="shared" si="511"/>
        <v/>
      </c>
      <c r="AW565" t="str">
        <f t="shared" si="512"/>
        <v/>
      </c>
      <c r="AX565" t="str">
        <f t="shared" si="513"/>
        <v/>
      </c>
      <c r="AY565" t="str">
        <f t="shared" si="514"/>
        <v/>
      </c>
      <c r="AZ565" t="str">
        <f t="shared" si="515"/>
        <v/>
      </c>
      <c r="BA565" t="str">
        <f t="shared" si="516"/>
        <v/>
      </c>
      <c r="BB565" t="str">
        <f t="shared" si="517"/>
        <v/>
      </c>
      <c r="BC565" t="str">
        <f t="shared" si="518"/>
        <v/>
      </c>
      <c r="BD565" t="str">
        <f t="shared" si="519"/>
        <v/>
      </c>
      <c r="BE565" t="str">
        <f t="shared" si="520"/>
        <v>Gép- és szerkezeti elemek (601, web)</v>
      </c>
      <c r="BF565" s="2">
        <v>1010</v>
      </c>
      <c r="BG565" s="2">
        <v>2</v>
      </c>
      <c r="BH565" s="18">
        <f>VLOOKUP(BF565,segéd!$F$9:$G$41,2,FALSE)</f>
        <v>46305</v>
      </c>
      <c r="BI565" s="2" t="str">
        <f>VLOOKUP(BG565,segéd!$F$1:$G$7,2,FALSE)</f>
        <v>9.45-11.15</v>
      </c>
      <c r="BJ565" t="s">
        <v>145</v>
      </c>
      <c r="BK565" s="20" t="s">
        <v>744</v>
      </c>
      <c r="BL565" t="s">
        <v>193</v>
      </c>
      <c r="BM565" s="2"/>
      <c r="BN565" s="2">
        <v>601</v>
      </c>
      <c r="BO565" s="2" t="s">
        <v>117</v>
      </c>
      <c r="BP565" s="33" t="s">
        <v>633</v>
      </c>
      <c r="BQ565" s="2">
        <f t="shared" si="521"/>
        <v>83</v>
      </c>
      <c r="BR565" s="2" t="str">
        <f>IF(BM565="","",IFERROR(VLOOKUP(BJ565,segéd!T:U,2,FALSE),"x"))</f>
        <v/>
      </c>
      <c r="BS565" s="2">
        <f>IF(BN565="","",IFERROR(VLOOKUP(BJ565,segéd!O:P,2,FALSE),"x"))</f>
        <v>83</v>
      </c>
      <c r="BU565" s="2"/>
      <c r="BV565" s="2"/>
      <c r="BX565" s="2"/>
      <c r="CV565" s="2">
        <v>7</v>
      </c>
      <c r="CW565" s="2">
        <v>37</v>
      </c>
      <c r="CX565" s="2">
        <v>56</v>
      </c>
    </row>
    <row r="566" spans="1:119" x14ac:dyDescent="0.3">
      <c r="A566" t="str">
        <f t="shared" si="464"/>
        <v>21410102</v>
      </c>
      <c r="B566" t="str">
        <f t="shared" si="465"/>
        <v>Inbound marketing - Vargáné Bukucs Zsuzsanna (Bp.-ről web) 11</v>
      </c>
      <c r="C566" t="str">
        <f t="shared" si="466"/>
        <v>otthon10102</v>
      </c>
      <c r="D566" t="str">
        <f t="shared" si="467"/>
        <v>Inbound marketing - Vargáné Bukucs Zsuzsanna (Bp.-ről web) 1</v>
      </c>
      <c r="E566" t="str">
        <f t="shared" si="468"/>
        <v>Vargáné Bukucs Zsuzsanna10102</v>
      </c>
      <c r="F566" t="str">
        <f t="shared" si="469"/>
        <v>Inbound marketing (Bp. 214, Bp.-ről web)</v>
      </c>
      <c r="G566" t="str">
        <f t="shared" si="470"/>
        <v/>
      </c>
      <c r="H566" t="str">
        <f t="shared" si="471"/>
        <v/>
      </c>
      <c r="I566" t="str">
        <f t="shared" si="472"/>
        <v/>
      </c>
      <c r="J566" t="str">
        <f t="shared" si="473"/>
        <v/>
      </c>
      <c r="K566" t="str">
        <f t="shared" si="474"/>
        <v/>
      </c>
      <c r="L566" t="str">
        <f t="shared" si="475"/>
        <v/>
      </c>
      <c r="M566" t="str">
        <f t="shared" si="476"/>
        <v/>
      </c>
      <c r="N566" t="str">
        <f t="shared" si="477"/>
        <v/>
      </c>
      <c r="O566" t="str">
        <f t="shared" si="478"/>
        <v/>
      </c>
      <c r="P566" t="str">
        <f t="shared" si="479"/>
        <v/>
      </c>
      <c r="Q566" t="str">
        <f t="shared" si="480"/>
        <v/>
      </c>
      <c r="R566" t="str">
        <f t="shared" si="481"/>
        <v/>
      </c>
      <c r="S566" t="str">
        <f t="shared" si="482"/>
        <v/>
      </c>
      <c r="T566" t="str">
        <f t="shared" si="483"/>
        <v/>
      </c>
      <c r="U566" t="str">
        <f t="shared" si="484"/>
        <v/>
      </c>
      <c r="V566" t="str">
        <f t="shared" si="485"/>
        <v/>
      </c>
      <c r="W566" t="str">
        <f t="shared" si="486"/>
        <v/>
      </c>
      <c r="X566" t="str">
        <f t="shared" si="487"/>
        <v>10102</v>
      </c>
      <c r="Y566" t="str">
        <f t="shared" si="488"/>
        <v/>
      </c>
      <c r="Z566" t="str">
        <f t="shared" si="489"/>
        <v/>
      </c>
      <c r="AA566" t="str">
        <f t="shared" si="490"/>
        <v>Inbound marketing (214, Bp.-ről web)</v>
      </c>
      <c r="AB566" t="str">
        <f t="shared" si="491"/>
        <v/>
      </c>
      <c r="AC566" t="str">
        <f t="shared" si="492"/>
        <v/>
      </c>
      <c r="AD566" t="str">
        <f t="shared" si="493"/>
        <v/>
      </c>
      <c r="AE566" t="str">
        <f t="shared" si="494"/>
        <v/>
      </c>
      <c r="AF566" t="str">
        <f t="shared" si="495"/>
        <v/>
      </c>
      <c r="AG566" t="str">
        <f t="shared" si="496"/>
        <v/>
      </c>
      <c r="AH566" t="str">
        <f t="shared" si="497"/>
        <v/>
      </c>
      <c r="AI566" t="str">
        <f t="shared" si="498"/>
        <v/>
      </c>
      <c r="AJ566" t="str">
        <f t="shared" si="499"/>
        <v/>
      </c>
      <c r="AK566" t="str">
        <f t="shared" si="500"/>
        <v/>
      </c>
      <c r="AL566" t="str">
        <f t="shared" si="501"/>
        <v/>
      </c>
      <c r="AM566" t="str">
        <f t="shared" si="502"/>
        <v/>
      </c>
      <c r="AN566" t="str">
        <f t="shared" si="503"/>
        <v/>
      </c>
      <c r="AO566" t="str">
        <f t="shared" si="504"/>
        <v/>
      </c>
      <c r="AP566" t="str">
        <f t="shared" si="505"/>
        <v/>
      </c>
      <c r="AQ566" t="str">
        <f t="shared" si="506"/>
        <v/>
      </c>
      <c r="AR566" t="str">
        <f t="shared" si="507"/>
        <v>10102</v>
      </c>
      <c r="AS566" t="str">
        <f t="shared" si="508"/>
        <v/>
      </c>
      <c r="AT566" t="str">
        <f t="shared" si="509"/>
        <v/>
      </c>
      <c r="AU566" t="str">
        <f t="shared" si="510"/>
        <v/>
      </c>
      <c r="AV566" t="str">
        <f t="shared" si="511"/>
        <v/>
      </c>
      <c r="AW566" t="str">
        <f t="shared" si="512"/>
        <v/>
      </c>
      <c r="AX566" t="str">
        <f t="shared" si="513"/>
        <v/>
      </c>
      <c r="AY566" t="str">
        <f t="shared" si="514"/>
        <v/>
      </c>
      <c r="AZ566" t="str">
        <f t="shared" si="515"/>
        <v/>
      </c>
      <c r="BA566" t="str">
        <f t="shared" si="516"/>
        <v/>
      </c>
      <c r="BB566" t="str">
        <f t="shared" si="517"/>
        <v/>
      </c>
      <c r="BC566" t="str">
        <f t="shared" si="518"/>
        <v/>
      </c>
      <c r="BD566" t="str">
        <f t="shared" si="519"/>
        <v/>
      </c>
      <c r="BE566" t="str">
        <f t="shared" si="520"/>
        <v>Inbound marketing (otthon, Bp.-ről web)</v>
      </c>
      <c r="BF566" s="2">
        <v>1010</v>
      </c>
      <c r="BG566" s="2">
        <v>2</v>
      </c>
      <c r="BH566" s="18">
        <f>VLOOKUP(BF566,segéd!$F$9:$G$41,2,FALSE)</f>
        <v>46305</v>
      </c>
      <c r="BI566" s="2" t="str">
        <f>VLOOKUP(BG566,segéd!$F$1:$G$7,2,FALSE)</f>
        <v>9.45-11.15</v>
      </c>
      <c r="BJ566" t="s">
        <v>384</v>
      </c>
      <c r="BK566" s="20" t="s">
        <v>558</v>
      </c>
      <c r="BL566" t="s">
        <v>192</v>
      </c>
      <c r="BM566" s="2">
        <v>214</v>
      </c>
      <c r="BN566" s="2" t="s">
        <v>424</v>
      </c>
      <c r="BO566" s="2" t="s">
        <v>118</v>
      </c>
      <c r="BP566" s="33" t="s">
        <v>658</v>
      </c>
      <c r="BQ566" s="2">
        <f t="shared" si="521"/>
        <v>12</v>
      </c>
      <c r="BR566" s="2">
        <f>IF(BM566="","",IFERROR(VLOOKUP(BJ566,segéd!T:U,2,FALSE),"x"))</f>
        <v>11</v>
      </c>
      <c r="BS566" s="2">
        <f>IF(BN566="","",IFERROR(VLOOKUP(BJ566,segéd!O:P,2,FALSE),"x"))</f>
        <v>1</v>
      </c>
      <c r="BU566" s="2"/>
      <c r="BV566" s="2"/>
      <c r="BX566" s="2"/>
      <c r="CK566" s="2">
        <v>13</v>
      </c>
      <c r="CQ566" s="2"/>
      <c r="CR566" s="2"/>
      <c r="DD566" s="2">
        <v>2</v>
      </c>
    </row>
    <row r="567" spans="1:119" x14ac:dyDescent="0.3">
      <c r="A567" t="str">
        <f t="shared" si="464"/>
        <v>20710102</v>
      </c>
      <c r="B567" t="str">
        <f t="shared" si="465"/>
        <v>Informatika, 1. csoport - Dobos Ádám (gépterem, web) 6</v>
      </c>
      <c r="C567" t="str">
        <f t="shared" si="466"/>
        <v>10102</v>
      </c>
      <c r="D567" t="str">
        <f t="shared" si="467"/>
        <v xml:space="preserve">Informatika, 1. csoport - Dobos Ádám (gépterem, web) </v>
      </c>
      <c r="E567" t="str">
        <f t="shared" si="468"/>
        <v>Dobos Ádám10102</v>
      </c>
      <c r="F567" t="str">
        <f t="shared" si="469"/>
        <v>Informatika, 1. csoport (Bp. 207, gépterem, web)</v>
      </c>
      <c r="G567" t="str">
        <f t="shared" si="470"/>
        <v>10102</v>
      </c>
      <c r="H567" t="str">
        <f t="shared" si="471"/>
        <v>10102</v>
      </c>
      <c r="I567" t="str">
        <f t="shared" si="472"/>
        <v/>
      </c>
      <c r="J567" t="str">
        <f t="shared" si="473"/>
        <v/>
      </c>
      <c r="K567" t="str">
        <f t="shared" si="474"/>
        <v/>
      </c>
      <c r="L567" t="str">
        <f t="shared" si="475"/>
        <v/>
      </c>
      <c r="M567" t="str">
        <f t="shared" si="476"/>
        <v/>
      </c>
      <c r="N567" t="str">
        <f t="shared" si="477"/>
        <v/>
      </c>
      <c r="O567" t="str">
        <f t="shared" si="478"/>
        <v/>
      </c>
      <c r="P567" t="str">
        <f t="shared" si="479"/>
        <v/>
      </c>
      <c r="Q567" t="str">
        <f t="shared" si="480"/>
        <v/>
      </c>
      <c r="R567" t="str">
        <f t="shared" si="481"/>
        <v/>
      </c>
      <c r="S567" t="str">
        <f t="shared" si="482"/>
        <v/>
      </c>
      <c r="T567" t="str">
        <f t="shared" si="483"/>
        <v/>
      </c>
      <c r="U567" t="str">
        <f t="shared" si="484"/>
        <v/>
      </c>
      <c r="V567" t="str">
        <f t="shared" si="485"/>
        <v/>
      </c>
      <c r="W567" t="str">
        <f t="shared" si="486"/>
        <v/>
      </c>
      <c r="X567" t="str">
        <f t="shared" si="487"/>
        <v/>
      </c>
      <c r="Y567" t="str">
        <f t="shared" si="488"/>
        <v/>
      </c>
      <c r="Z567" t="str">
        <f t="shared" si="489"/>
        <v/>
      </c>
      <c r="AA567" t="str">
        <f t="shared" si="490"/>
        <v>Informatika, 1. csoport (207, gépterem, web)</v>
      </c>
      <c r="AB567" t="str">
        <f t="shared" si="491"/>
        <v/>
      </c>
      <c r="AC567" t="str">
        <f t="shared" si="492"/>
        <v/>
      </c>
      <c r="AD567" t="str">
        <f t="shared" si="493"/>
        <v/>
      </c>
      <c r="AE567" t="str">
        <f t="shared" si="494"/>
        <v/>
      </c>
      <c r="AF567" t="str">
        <f t="shared" si="495"/>
        <v/>
      </c>
      <c r="AG567" t="str">
        <f t="shared" si="496"/>
        <v/>
      </c>
      <c r="AH567" t="str">
        <f t="shared" si="497"/>
        <v/>
      </c>
      <c r="AI567" t="str">
        <f t="shared" si="498"/>
        <v/>
      </c>
      <c r="AJ567" t="str">
        <f t="shared" si="499"/>
        <v/>
      </c>
      <c r="AK567" t="str">
        <f t="shared" si="500"/>
        <v/>
      </c>
      <c r="AL567" t="str">
        <f t="shared" si="501"/>
        <v/>
      </c>
      <c r="AM567" t="str">
        <f t="shared" si="502"/>
        <v/>
      </c>
      <c r="AN567" t="str">
        <f t="shared" si="503"/>
        <v/>
      </c>
      <c r="AO567" t="str">
        <f t="shared" si="504"/>
        <v/>
      </c>
      <c r="AP567" t="str">
        <f t="shared" si="505"/>
        <v/>
      </c>
      <c r="AQ567" t="str">
        <f t="shared" si="506"/>
        <v/>
      </c>
      <c r="AR567" t="str">
        <f t="shared" si="507"/>
        <v/>
      </c>
      <c r="AS567" t="str">
        <f t="shared" si="508"/>
        <v/>
      </c>
      <c r="AT567" t="str">
        <f t="shared" si="509"/>
        <v/>
      </c>
      <c r="AU567" t="str">
        <f t="shared" si="510"/>
        <v/>
      </c>
      <c r="AV567" t="str">
        <f t="shared" si="511"/>
        <v/>
      </c>
      <c r="AW567" t="str">
        <f t="shared" si="512"/>
        <v/>
      </c>
      <c r="AX567" t="str">
        <f t="shared" si="513"/>
        <v/>
      </c>
      <c r="AY567" t="str">
        <f t="shared" si="514"/>
        <v/>
      </c>
      <c r="AZ567" t="str">
        <f t="shared" si="515"/>
        <v/>
      </c>
      <c r="BA567" t="str">
        <f t="shared" si="516"/>
        <v/>
      </c>
      <c r="BB567" t="str">
        <f t="shared" si="517"/>
        <v/>
      </c>
      <c r="BC567" t="str">
        <f t="shared" si="518"/>
        <v/>
      </c>
      <c r="BD567" t="str">
        <f t="shared" si="519"/>
        <v/>
      </c>
      <c r="BE567" t="str">
        <f t="shared" si="520"/>
        <v>Informatika, 1. csoport (, gépterem, web)</v>
      </c>
      <c r="BF567" s="2">
        <v>1010</v>
      </c>
      <c r="BG567" s="2">
        <v>2</v>
      </c>
      <c r="BH567" s="18">
        <f>VLOOKUP(BF567,segéd!$F$9:$G$41,2,FALSE)</f>
        <v>46305</v>
      </c>
      <c r="BI567" s="2" t="str">
        <f>VLOOKUP(BG567,segéd!$F$1:$G$7,2,FALSE)</f>
        <v>9.45-11.15</v>
      </c>
      <c r="BJ567" t="s">
        <v>267</v>
      </c>
      <c r="BK567" s="20" t="s">
        <v>276</v>
      </c>
      <c r="BL567" t="s">
        <v>194</v>
      </c>
      <c r="BM567" s="2">
        <v>207</v>
      </c>
      <c r="BO567" s="2" t="s">
        <v>216</v>
      </c>
      <c r="BP567" s="33" t="s">
        <v>679</v>
      </c>
      <c r="BQ567" s="2">
        <f t="shared" si="521"/>
        <v>6</v>
      </c>
      <c r="BR567" s="2">
        <f>IF(BM567="","",IFERROR(VLOOKUP(BJ567,segéd!T:U,2,FALSE),"x"))</f>
        <v>6</v>
      </c>
      <c r="BS567" s="2" t="str">
        <f>IF(BN567="","",IFERROR(VLOOKUP(BJ567,segéd!O:P,2,FALSE),"x"))</f>
        <v/>
      </c>
      <c r="BT567" s="2">
        <v>38</v>
      </c>
      <c r="BU567" s="2">
        <v>9</v>
      </c>
      <c r="BV567" s="2"/>
      <c r="BX567" s="2"/>
      <c r="CQ567" s="2"/>
      <c r="CR567" s="2"/>
    </row>
    <row r="568" spans="1:119" x14ac:dyDescent="0.3">
      <c r="A568" t="str">
        <f t="shared" si="464"/>
        <v>10102</v>
      </c>
      <c r="B568" t="str">
        <f t="shared" si="465"/>
        <v xml:space="preserve">Informatika, 2. csoport - Nagyné Csóti Beáta (gépterem, web) </v>
      </c>
      <c r="C568" t="str">
        <f t="shared" si="466"/>
        <v>60510102</v>
      </c>
      <c r="D568" t="str">
        <f t="shared" si="467"/>
        <v>Informatika, 2. csoport - Nagyné Csóti Beáta (gépterem, web) 29</v>
      </c>
      <c r="E568" t="str">
        <f t="shared" si="468"/>
        <v>Nagyné Csóti Beáta10102</v>
      </c>
      <c r="F568" t="str">
        <f t="shared" si="469"/>
        <v>Informatika, 2. csoport (Tb. 605, gépterem, web)</v>
      </c>
      <c r="G568" t="str">
        <f t="shared" si="470"/>
        <v/>
      </c>
      <c r="H568" t="str">
        <f t="shared" si="471"/>
        <v/>
      </c>
      <c r="I568" t="str">
        <f t="shared" si="472"/>
        <v/>
      </c>
      <c r="J568" t="str">
        <f t="shared" si="473"/>
        <v/>
      </c>
      <c r="K568" t="str">
        <f t="shared" si="474"/>
        <v/>
      </c>
      <c r="L568" t="str">
        <f t="shared" si="475"/>
        <v/>
      </c>
      <c r="M568" t="str">
        <f t="shared" si="476"/>
        <v/>
      </c>
      <c r="N568" t="str">
        <f t="shared" si="477"/>
        <v/>
      </c>
      <c r="O568" t="str">
        <f t="shared" si="478"/>
        <v/>
      </c>
      <c r="P568" t="str">
        <f t="shared" si="479"/>
        <v/>
      </c>
      <c r="Q568" t="str">
        <f t="shared" si="480"/>
        <v/>
      </c>
      <c r="R568" t="str">
        <f t="shared" si="481"/>
        <v/>
      </c>
      <c r="S568" t="str">
        <f t="shared" si="482"/>
        <v/>
      </c>
      <c r="T568" t="str">
        <f t="shared" si="483"/>
        <v/>
      </c>
      <c r="U568" t="str">
        <f t="shared" si="484"/>
        <v/>
      </c>
      <c r="V568" t="str">
        <f t="shared" si="485"/>
        <v/>
      </c>
      <c r="W568" t="str">
        <f t="shared" si="486"/>
        <v/>
      </c>
      <c r="X568" t="str">
        <f t="shared" si="487"/>
        <v/>
      </c>
      <c r="Y568" t="str">
        <f t="shared" si="488"/>
        <v/>
      </c>
      <c r="Z568" t="str">
        <f t="shared" si="489"/>
        <v/>
      </c>
      <c r="AA568" t="str">
        <f t="shared" si="490"/>
        <v>Informatika, 2. csoport (, gépterem, web)</v>
      </c>
      <c r="AB568" t="str">
        <f t="shared" si="491"/>
        <v>10102</v>
      </c>
      <c r="AC568" t="str">
        <f t="shared" si="492"/>
        <v>10102</v>
      </c>
      <c r="AD568" t="str">
        <f t="shared" si="493"/>
        <v/>
      </c>
      <c r="AE568" t="str">
        <f t="shared" si="494"/>
        <v/>
      </c>
      <c r="AF568" t="str">
        <f t="shared" si="495"/>
        <v/>
      </c>
      <c r="AG568" t="str">
        <f t="shared" si="496"/>
        <v/>
      </c>
      <c r="AH568" t="str">
        <f t="shared" si="497"/>
        <v/>
      </c>
      <c r="AI568" t="str">
        <f t="shared" si="498"/>
        <v/>
      </c>
      <c r="AJ568" t="str">
        <f t="shared" si="499"/>
        <v/>
      </c>
      <c r="AK568" t="str">
        <f t="shared" si="500"/>
        <v/>
      </c>
      <c r="AL568" t="str">
        <f t="shared" si="501"/>
        <v/>
      </c>
      <c r="AM568" t="str">
        <f t="shared" si="502"/>
        <v/>
      </c>
      <c r="AN568" t="str">
        <f t="shared" si="503"/>
        <v/>
      </c>
      <c r="AO568" t="str">
        <f t="shared" si="504"/>
        <v/>
      </c>
      <c r="AP568" t="str">
        <f t="shared" si="505"/>
        <v/>
      </c>
      <c r="AQ568" t="str">
        <f t="shared" si="506"/>
        <v/>
      </c>
      <c r="AR568" t="str">
        <f t="shared" si="507"/>
        <v/>
      </c>
      <c r="AS568" t="str">
        <f t="shared" si="508"/>
        <v/>
      </c>
      <c r="AT568" t="str">
        <f t="shared" si="509"/>
        <v/>
      </c>
      <c r="AU568" t="str">
        <f t="shared" si="510"/>
        <v/>
      </c>
      <c r="AV568" t="str">
        <f t="shared" si="511"/>
        <v/>
      </c>
      <c r="AW568" t="str">
        <f t="shared" si="512"/>
        <v/>
      </c>
      <c r="AX568" t="str">
        <f t="shared" si="513"/>
        <v/>
      </c>
      <c r="AY568" t="str">
        <f t="shared" si="514"/>
        <v/>
      </c>
      <c r="AZ568" t="str">
        <f t="shared" si="515"/>
        <v/>
      </c>
      <c r="BA568" t="str">
        <f t="shared" si="516"/>
        <v/>
      </c>
      <c r="BB568" t="str">
        <f t="shared" si="517"/>
        <v/>
      </c>
      <c r="BC568" t="str">
        <f t="shared" si="518"/>
        <v/>
      </c>
      <c r="BD568" t="str">
        <f t="shared" si="519"/>
        <v/>
      </c>
      <c r="BE568" t="str">
        <f t="shared" si="520"/>
        <v>Informatika, 2. csoport (605, gépterem, web)</v>
      </c>
      <c r="BF568" s="2">
        <v>1010</v>
      </c>
      <c r="BG568" s="2">
        <v>2</v>
      </c>
      <c r="BH568" s="18">
        <f>VLOOKUP(BF568,segéd!$F$9:$G$41,2,FALSE)</f>
        <v>46305</v>
      </c>
      <c r="BI568" s="2" t="str">
        <f>VLOOKUP(BG568,segéd!$F$1:$G$7,2,FALSE)</f>
        <v>9.45-11.15</v>
      </c>
      <c r="BJ568" t="s">
        <v>268</v>
      </c>
      <c r="BK568" s="20" t="s">
        <v>304</v>
      </c>
      <c r="BL568" t="s">
        <v>193</v>
      </c>
      <c r="BM568" s="2"/>
      <c r="BN568" s="2">
        <v>605</v>
      </c>
      <c r="BO568" s="2" t="s">
        <v>216</v>
      </c>
      <c r="BP568" s="33" t="s">
        <v>690</v>
      </c>
      <c r="BQ568" s="2">
        <f t="shared" si="521"/>
        <v>29</v>
      </c>
      <c r="BR568" s="2" t="str">
        <f>IF(BM568="","",IFERROR(VLOOKUP(BJ568,segéd!T:U,2,FALSE),"x"))</f>
        <v/>
      </c>
      <c r="BS568" s="2">
        <f>IF(BN568="","",IFERROR(VLOOKUP(BJ568,segéd!O:P,2,FALSE),"x"))</f>
        <v>29</v>
      </c>
      <c r="BT568" s="2"/>
      <c r="BU568" s="2"/>
      <c r="BV568" s="2"/>
      <c r="BX568" s="2"/>
      <c r="CN568" s="2">
        <v>22</v>
      </c>
      <c r="CO568" s="2">
        <v>6</v>
      </c>
      <c r="CQ568" s="2"/>
      <c r="CR568" s="2"/>
    </row>
    <row r="569" spans="1:119" x14ac:dyDescent="0.3">
      <c r="A569" t="str">
        <f t="shared" si="464"/>
        <v>10102</v>
      </c>
      <c r="B569" t="str">
        <f t="shared" si="465"/>
        <v xml:space="preserve">Ipari és koll. robotika (dupla terem) - Palotai Péter (gépterem, web) </v>
      </c>
      <c r="C569" t="str">
        <f t="shared" si="466"/>
        <v>60310102</v>
      </c>
      <c r="D569" t="str">
        <f t="shared" si="467"/>
        <v xml:space="preserve">Ipari és koll. robotika (dupla terem) - Palotai Péter (gépterem, web) </v>
      </c>
      <c r="E569" t="str">
        <f t="shared" si="468"/>
        <v>Palotai Péter10102</v>
      </c>
      <c r="F569" t="str">
        <f t="shared" si="469"/>
        <v>Ipari és koll. robotika (dupla terem) (Tb. 603, gépterem, web)</v>
      </c>
      <c r="G569" t="str">
        <f t="shared" si="470"/>
        <v/>
      </c>
      <c r="H569" t="str">
        <f t="shared" si="471"/>
        <v/>
      </c>
      <c r="I569" t="str">
        <f t="shared" si="472"/>
        <v/>
      </c>
      <c r="J569" t="str">
        <f t="shared" si="473"/>
        <v/>
      </c>
      <c r="K569" t="str">
        <f t="shared" si="474"/>
        <v/>
      </c>
      <c r="L569" t="str">
        <f t="shared" si="475"/>
        <v/>
      </c>
      <c r="M569" t="str">
        <f t="shared" si="476"/>
        <v/>
      </c>
      <c r="N569" t="str">
        <f t="shared" si="477"/>
        <v/>
      </c>
      <c r="O569" t="str">
        <f t="shared" si="478"/>
        <v/>
      </c>
      <c r="P569" t="str">
        <f t="shared" si="479"/>
        <v/>
      </c>
      <c r="Q569" t="str">
        <f t="shared" si="480"/>
        <v/>
      </c>
      <c r="R569" t="str">
        <f t="shared" si="481"/>
        <v/>
      </c>
      <c r="S569" t="str">
        <f t="shared" si="482"/>
        <v/>
      </c>
      <c r="T569" t="str">
        <f t="shared" si="483"/>
        <v/>
      </c>
      <c r="U569" t="str">
        <f t="shared" si="484"/>
        <v/>
      </c>
      <c r="V569" t="str">
        <f t="shared" si="485"/>
        <v/>
      </c>
      <c r="W569" t="str">
        <f t="shared" si="486"/>
        <v/>
      </c>
      <c r="X569" t="str">
        <f t="shared" si="487"/>
        <v/>
      </c>
      <c r="Y569" t="str">
        <f t="shared" si="488"/>
        <v/>
      </c>
      <c r="Z569" t="str">
        <f t="shared" si="489"/>
        <v/>
      </c>
      <c r="AA569" t="str">
        <f t="shared" si="490"/>
        <v>Ipari és koll. robotika (dupla terem) (, gépterem, web)</v>
      </c>
      <c r="AB569" t="str">
        <f t="shared" si="491"/>
        <v/>
      </c>
      <c r="AC569" t="str">
        <f t="shared" si="492"/>
        <v/>
      </c>
      <c r="AD569" t="str">
        <f t="shared" si="493"/>
        <v/>
      </c>
      <c r="AE569" t="str">
        <f t="shared" si="494"/>
        <v/>
      </c>
      <c r="AF569" t="str">
        <f t="shared" si="495"/>
        <v/>
      </c>
      <c r="AG569" t="str">
        <f t="shared" si="496"/>
        <v/>
      </c>
      <c r="AH569" t="str">
        <f t="shared" si="497"/>
        <v/>
      </c>
      <c r="AI569" t="str">
        <f t="shared" si="498"/>
        <v/>
      </c>
      <c r="AJ569" t="str">
        <f t="shared" si="499"/>
        <v/>
      </c>
      <c r="AK569" t="str">
        <f t="shared" si="500"/>
        <v/>
      </c>
      <c r="AL569" t="str">
        <f t="shared" si="501"/>
        <v/>
      </c>
      <c r="AM569" t="str">
        <f t="shared" si="502"/>
        <v/>
      </c>
      <c r="AN569" t="str">
        <f t="shared" si="503"/>
        <v/>
      </c>
      <c r="AO569" t="str">
        <f t="shared" si="504"/>
        <v/>
      </c>
      <c r="AP569" t="str">
        <f t="shared" si="505"/>
        <v/>
      </c>
      <c r="AQ569" t="str">
        <f t="shared" si="506"/>
        <v/>
      </c>
      <c r="AR569" t="str">
        <f t="shared" si="507"/>
        <v/>
      </c>
      <c r="AS569" t="str">
        <f t="shared" si="508"/>
        <v/>
      </c>
      <c r="AT569" t="str">
        <f t="shared" si="509"/>
        <v/>
      </c>
      <c r="AU569" t="str">
        <f t="shared" si="510"/>
        <v/>
      </c>
      <c r="AV569" t="str">
        <f t="shared" si="511"/>
        <v/>
      </c>
      <c r="AW569" t="str">
        <f t="shared" si="512"/>
        <v/>
      </c>
      <c r="AX569" t="str">
        <f t="shared" si="513"/>
        <v/>
      </c>
      <c r="AY569" t="str">
        <f t="shared" si="514"/>
        <v/>
      </c>
      <c r="AZ569" t="str">
        <f t="shared" si="515"/>
        <v/>
      </c>
      <c r="BA569" t="str">
        <f t="shared" si="516"/>
        <v/>
      </c>
      <c r="BB569" t="str">
        <f t="shared" si="517"/>
        <v/>
      </c>
      <c r="BC569" t="str">
        <f t="shared" si="518"/>
        <v/>
      </c>
      <c r="BD569" t="str">
        <f t="shared" si="519"/>
        <v/>
      </c>
      <c r="BE569" t="str">
        <f t="shared" si="520"/>
        <v>Ipari és koll. robotika (dupla terem) (603, gépterem, web)</v>
      </c>
      <c r="BF569" s="2">
        <v>1010</v>
      </c>
      <c r="BG569" s="2">
        <v>2</v>
      </c>
      <c r="BH569" s="18">
        <f>VLOOKUP(BF569,segéd!$F$9:$G$41,2,FALSE)</f>
        <v>46305</v>
      </c>
      <c r="BI569" s="2" t="str">
        <f>VLOOKUP(BG569,segéd!$F$1:$G$7,2,FALSE)</f>
        <v>9.45-11.15</v>
      </c>
      <c r="BJ569" t="s">
        <v>551</v>
      </c>
      <c r="BK569" s="20" t="s">
        <v>309</v>
      </c>
      <c r="BL569" t="s">
        <v>191</v>
      </c>
      <c r="BM569" s="2"/>
      <c r="BN569" s="2">
        <v>603</v>
      </c>
      <c r="BO569" s="2" t="s">
        <v>216</v>
      </c>
      <c r="BP569" s="33" t="s">
        <v>589</v>
      </c>
      <c r="BQ569" s="2">
        <f t="shared" si="521"/>
        <v>0</v>
      </c>
      <c r="BR569" s="2" t="str">
        <f>IF(BM569="","",IFERROR(VLOOKUP(BJ569,segéd!T:U,2,FALSE),"x"))</f>
        <v/>
      </c>
      <c r="BS569" s="2"/>
      <c r="BU569" s="2"/>
      <c r="BV569" s="2"/>
    </row>
    <row r="570" spans="1:119" x14ac:dyDescent="0.3">
      <c r="A570" t="str">
        <f t="shared" si="464"/>
        <v>10102</v>
      </c>
      <c r="B570" t="str">
        <f t="shared" si="465"/>
        <v xml:space="preserve">Ipari és kollaboratív robotika - Palotai Péter (gépterem, web) </v>
      </c>
      <c r="C570" t="str">
        <f t="shared" si="466"/>
        <v>60410102</v>
      </c>
      <c r="D570" t="str">
        <f t="shared" si="467"/>
        <v>Ipari és kollaboratív robotika - Palotai Péter (gépterem, web) 45</v>
      </c>
      <c r="E570" t="str">
        <f t="shared" si="468"/>
        <v>Palotai Péter10102</v>
      </c>
      <c r="F570" t="str">
        <f t="shared" si="469"/>
        <v>Ipari és kollaboratív robotika (Tb. 604, gépterem, web)</v>
      </c>
      <c r="G570" t="str">
        <f t="shared" si="470"/>
        <v/>
      </c>
      <c r="H570" t="str">
        <f t="shared" si="471"/>
        <v/>
      </c>
      <c r="I570" t="str">
        <f t="shared" si="472"/>
        <v/>
      </c>
      <c r="J570" t="str">
        <f t="shared" si="473"/>
        <v/>
      </c>
      <c r="K570" t="str">
        <f t="shared" si="474"/>
        <v/>
      </c>
      <c r="L570" t="str">
        <f t="shared" si="475"/>
        <v/>
      </c>
      <c r="M570" t="str">
        <f t="shared" si="476"/>
        <v/>
      </c>
      <c r="N570" t="str">
        <f t="shared" si="477"/>
        <v/>
      </c>
      <c r="O570" t="str">
        <f t="shared" si="478"/>
        <v/>
      </c>
      <c r="P570" t="str">
        <f t="shared" si="479"/>
        <v/>
      </c>
      <c r="Q570" t="str">
        <f t="shared" si="480"/>
        <v/>
      </c>
      <c r="R570" t="str">
        <f t="shared" si="481"/>
        <v/>
      </c>
      <c r="S570" t="str">
        <f t="shared" si="482"/>
        <v/>
      </c>
      <c r="T570" t="str">
        <f t="shared" si="483"/>
        <v/>
      </c>
      <c r="U570" t="str">
        <f t="shared" si="484"/>
        <v/>
      </c>
      <c r="V570" t="str">
        <f t="shared" si="485"/>
        <v/>
      </c>
      <c r="W570" t="str">
        <f t="shared" si="486"/>
        <v/>
      </c>
      <c r="X570" t="str">
        <f t="shared" si="487"/>
        <v/>
      </c>
      <c r="Y570" t="str">
        <f t="shared" si="488"/>
        <v/>
      </c>
      <c r="Z570" t="str">
        <f t="shared" si="489"/>
        <v/>
      </c>
      <c r="AA570" t="str">
        <f t="shared" si="490"/>
        <v>Ipari és kollaboratív robotika (, gépterem, web)</v>
      </c>
      <c r="AB570" t="str">
        <f t="shared" si="491"/>
        <v/>
      </c>
      <c r="AC570" t="str">
        <f t="shared" si="492"/>
        <v/>
      </c>
      <c r="AD570" t="str">
        <f t="shared" si="493"/>
        <v/>
      </c>
      <c r="AE570" t="str">
        <f t="shared" si="494"/>
        <v/>
      </c>
      <c r="AF570" t="str">
        <f t="shared" si="495"/>
        <v/>
      </c>
      <c r="AG570" t="str">
        <f t="shared" si="496"/>
        <v/>
      </c>
      <c r="AH570" t="str">
        <f t="shared" si="497"/>
        <v/>
      </c>
      <c r="AI570" t="str">
        <f t="shared" si="498"/>
        <v/>
      </c>
      <c r="AJ570" t="str">
        <f t="shared" si="499"/>
        <v/>
      </c>
      <c r="AK570" t="str">
        <f t="shared" si="500"/>
        <v/>
      </c>
      <c r="AL570" t="str">
        <f t="shared" si="501"/>
        <v/>
      </c>
      <c r="AM570" t="str">
        <f t="shared" si="502"/>
        <v/>
      </c>
      <c r="AN570" t="str">
        <f t="shared" si="503"/>
        <v/>
      </c>
      <c r="AO570" t="str">
        <f t="shared" si="504"/>
        <v/>
      </c>
      <c r="AP570" t="str">
        <f t="shared" si="505"/>
        <v/>
      </c>
      <c r="AQ570" t="str">
        <f t="shared" si="506"/>
        <v/>
      </c>
      <c r="AR570" t="str">
        <f t="shared" si="507"/>
        <v/>
      </c>
      <c r="AS570" t="str">
        <f t="shared" si="508"/>
        <v/>
      </c>
      <c r="AT570" t="str">
        <f t="shared" si="509"/>
        <v/>
      </c>
      <c r="AU570" t="str">
        <f t="shared" si="510"/>
        <v/>
      </c>
      <c r="AV570" t="str">
        <f t="shared" si="511"/>
        <v/>
      </c>
      <c r="AW570" t="str">
        <f t="shared" si="512"/>
        <v/>
      </c>
      <c r="AX570" t="str">
        <f t="shared" si="513"/>
        <v>10102</v>
      </c>
      <c r="AY570" t="str">
        <f t="shared" si="514"/>
        <v/>
      </c>
      <c r="AZ570" t="str">
        <f t="shared" si="515"/>
        <v/>
      </c>
      <c r="BA570" t="str">
        <f t="shared" si="516"/>
        <v/>
      </c>
      <c r="BB570" t="str">
        <f t="shared" si="517"/>
        <v/>
      </c>
      <c r="BC570" t="str">
        <f t="shared" si="518"/>
        <v/>
      </c>
      <c r="BD570" t="str">
        <f t="shared" si="519"/>
        <v/>
      </c>
      <c r="BE570" t="str">
        <f t="shared" si="520"/>
        <v>Ipari és kollaboratív robotika (604, gépterem, web)</v>
      </c>
      <c r="BF570" s="2">
        <v>1010</v>
      </c>
      <c r="BG570" s="2">
        <v>2</v>
      </c>
      <c r="BH570" s="18">
        <f>VLOOKUP(BF570,segéd!$F$9:$G$41,2,FALSE)</f>
        <v>46305</v>
      </c>
      <c r="BI570" s="2" t="str">
        <f>VLOOKUP(BG570,segéd!$F$1:$G$7,2,FALSE)</f>
        <v>9.45-11.15</v>
      </c>
      <c r="BJ570" t="s">
        <v>409</v>
      </c>
      <c r="BK570" s="20" t="s">
        <v>309</v>
      </c>
      <c r="BL570" t="s">
        <v>191</v>
      </c>
      <c r="BM570" s="2"/>
      <c r="BN570" s="2">
        <v>604</v>
      </c>
      <c r="BO570" s="2" t="s">
        <v>216</v>
      </c>
      <c r="BP570" s="33" t="s">
        <v>589</v>
      </c>
      <c r="BQ570" s="2">
        <f t="shared" si="521"/>
        <v>45</v>
      </c>
      <c r="BR570" s="2" t="str">
        <f>IF(BM570="","",IFERROR(VLOOKUP(BJ570,segéd!T:U,2,FALSE),"x"))</f>
        <v/>
      </c>
      <c r="BS570" s="2">
        <f>IF(BN570="","",IFERROR(VLOOKUP(BJ570,segéd!O:P,2,FALSE),"x"))</f>
        <v>45</v>
      </c>
      <c r="BU570" s="2"/>
      <c r="BV570" s="2"/>
      <c r="DJ570" s="2">
        <v>44</v>
      </c>
    </row>
    <row r="571" spans="1:119" x14ac:dyDescent="0.3">
      <c r="A571" t="str">
        <f t="shared" si="464"/>
        <v>10102</v>
      </c>
      <c r="B571" t="str">
        <f t="shared" si="465"/>
        <v xml:space="preserve">Ipari szabályozás - Varga István (web) </v>
      </c>
      <c r="C571" t="str">
        <f t="shared" si="466"/>
        <v>610102</v>
      </c>
      <c r="D571" t="str">
        <f t="shared" si="467"/>
        <v>Ipari szabályozás - Varga István (web) 13</v>
      </c>
      <c r="E571" t="str">
        <f t="shared" si="468"/>
        <v>Varga István10102</v>
      </c>
      <c r="F571" t="str">
        <f t="shared" si="469"/>
        <v>Ipari szabályozás (Tb. 6, web)</v>
      </c>
      <c r="G571" t="str">
        <f t="shared" si="470"/>
        <v/>
      </c>
      <c r="H571" t="str">
        <f t="shared" si="471"/>
        <v/>
      </c>
      <c r="I571" t="str">
        <f t="shared" si="472"/>
        <v/>
      </c>
      <c r="J571" t="str">
        <f t="shared" si="473"/>
        <v/>
      </c>
      <c r="K571" t="str">
        <f t="shared" si="474"/>
        <v/>
      </c>
      <c r="L571" t="str">
        <f t="shared" si="475"/>
        <v/>
      </c>
      <c r="M571" t="str">
        <f t="shared" si="476"/>
        <v/>
      </c>
      <c r="N571" t="str">
        <f t="shared" si="477"/>
        <v/>
      </c>
      <c r="O571" t="str">
        <f t="shared" si="478"/>
        <v/>
      </c>
      <c r="P571" t="str">
        <f t="shared" si="479"/>
        <v/>
      </c>
      <c r="Q571" t="str">
        <f t="shared" si="480"/>
        <v/>
      </c>
      <c r="R571" t="str">
        <f t="shared" si="481"/>
        <v/>
      </c>
      <c r="S571" t="str">
        <f t="shared" si="482"/>
        <v/>
      </c>
      <c r="T571" t="str">
        <f t="shared" si="483"/>
        <v/>
      </c>
      <c r="U571" t="str">
        <f t="shared" si="484"/>
        <v/>
      </c>
      <c r="V571" t="str">
        <f t="shared" si="485"/>
        <v/>
      </c>
      <c r="W571" t="str">
        <f t="shared" si="486"/>
        <v/>
      </c>
      <c r="X571" t="str">
        <f t="shared" si="487"/>
        <v/>
      </c>
      <c r="Y571" t="str">
        <f t="shared" si="488"/>
        <v/>
      </c>
      <c r="Z571" t="str">
        <f t="shared" si="489"/>
        <v/>
      </c>
      <c r="AA571" t="str">
        <f t="shared" si="490"/>
        <v>Ipari szabályozás (, web)</v>
      </c>
      <c r="AB571" t="str">
        <f t="shared" si="491"/>
        <v/>
      </c>
      <c r="AC571" t="str">
        <f t="shared" si="492"/>
        <v/>
      </c>
      <c r="AD571" t="str">
        <f t="shared" si="493"/>
        <v/>
      </c>
      <c r="AE571" t="str">
        <f t="shared" si="494"/>
        <v/>
      </c>
      <c r="AF571" t="str">
        <f t="shared" si="495"/>
        <v/>
      </c>
      <c r="AG571" t="str">
        <f t="shared" si="496"/>
        <v/>
      </c>
      <c r="AH571" t="str">
        <f t="shared" si="497"/>
        <v/>
      </c>
      <c r="AI571" t="str">
        <f t="shared" si="498"/>
        <v/>
      </c>
      <c r="AJ571" t="str">
        <f t="shared" si="499"/>
        <v/>
      </c>
      <c r="AK571" t="str">
        <f t="shared" si="500"/>
        <v/>
      </c>
      <c r="AL571" t="str">
        <f t="shared" si="501"/>
        <v/>
      </c>
      <c r="AM571" t="str">
        <f t="shared" si="502"/>
        <v/>
      </c>
      <c r="AN571" t="str">
        <f t="shared" si="503"/>
        <v/>
      </c>
      <c r="AO571" t="str">
        <f t="shared" si="504"/>
        <v/>
      </c>
      <c r="AP571" t="str">
        <f t="shared" si="505"/>
        <v/>
      </c>
      <c r="AQ571" t="str">
        <f t="shared" si="506"/>
        <v/>
      </c>
      <c r="AR571" t="str">
        <f t="shared" si="507"/>
        <v/>
      </c>
      <c r="AS571" t="str">
        <f t="shared" si="508"/>
        <v/>
      </c>
      <c r="AT571" t="str">
        <f t="shared" si="509"/>
        <v/>
      </c>
      <c r="AU571" t="str">
        <f t="shared" si="510"/>
        <v/>
      </c>
      <c r="AV571" t="str">
        <f t="shared" si="511"/>
        <v/>
      </c>
      <c r="AW571" t="str">
        <f t="shared" si="512"/>
        <v>10102</v>
      </c>
      <c r="AX571" t="str">
        <f t="shared" si="513"/>
        <v/>
      </c>
      <c r="AY571" t="str">
        <f t="shared" si="514"/>
        <v/>
      </c>
      <c r="AZ571" t="str">
        <f t="shared" si="515"/>
        <v/>
      </c>
      <c r="BA571" t="str">
        <f t="shared" si="516"/>
        <v/>
      </c>
      <c r="BB571" t="str">
        <f t="shared" si="517"/>
        <v/>
      </c>
      <c r="BC571" t="str">
        <f t="shared" si="518"/>
        <v/>
      </c>
      <c r="BD571" t="str">
        <f t="shared" si="519"/>
        <v/>
      </c>
      <c r="BE571" t="str">
        <f t="shared" si="520"/>
        <v>Ipari szabályozás (6, web)</v>
      </c>
      <c r="BF571" s="2">
        <v>1010</v>
      </c>
      <c r="BG571" s="2">
        <v>2</v>
      </c>
      <c r="BH571" s="18">
        <f>VLOOKUP(BF571,segéd!$F$9:$G$41,2,FALSE)</f>
        <v>46305</v>
      </c>
      <c r="BI571" s="2" t="str">
        <f>VLOOKUP(BG571,segéd!$F$1:$G$7,2,FALSE)</f>
        <v>9.45-11.15</v>
      </c>
      <c r="BJ571" t="s">
        <v>402</v>
      </c>
      <c r="BK571" s="20" t="s">
        <v>278</v>
      </c>
      <c r="BL571" t="s">
        <v>191</v>
      </c>
      <c r="BM571" s="2"/>
      <c r="BN571" s="2">
        <v>6</v>
      </c>
      <c r="BO571" s="2" t="s">
        <v>117</v>
      </c>
      <c r="BP571" s="33" t="s">
        <v>590</v>
      </c>
      <c r="BQ571" s="2">
        <f t="shared" si="521"/>
        <v>13</v>
      </c>
      <c r="BR571" s="2" t="str">
        <f>IF(BM571="","",IFERROR(VLOOKUP(BJ571,segéd!T:U,2,FALSE),"x"))</f>
        <v/>
      </c>
      <c r="BS571" s="2">
        <f>IF(BN571="","",IFERROR(VLOOKUP(BJ571,segéd!O:P,2,FALSE),"x"))</f>
        <v>13</v>
      </c>
      <c r="BU571" s="2"/>
      <c r="BV571" s="2"/>
      <c r="DI571" s="2">
        <v>14</v>
      </c>
    </row>
    <row r="572" spans="1:119" x14ac:dyDescent="0.3">
      <c r="A572" t="str">
        <f t="shared" si="464"/>
        <v>10102</v>
      </c>
      <c r="B572" t="str">
        <f t="shared" si="465"/>
        <v xml:space="preserve">Jelfeldolgozás és sz. ir. - Janóczki Mihály (web) </v>
      </c>
      <c r="C572" t="str">
        <f t="shared" si="466"/>
        <v>A/Nae.10102</v>
      </c>
      <c r="D572" t="str">
        <f t="shared" si="467"/>
        <v>Jelfeldolgozás és sz. ir. - Janóczki Mihály (web) 27</v>
      </c>
      <c r="E572" t="str">
        <f t="shared" si="468"/>
        <v>Janóczki Mihály10102</v>
      </c>
      <c r="F572" t="str">
        <f t="shared" si="469"/>
        <v>Jelfeldolgozás és sz. ir. (Tb. A/Nae., web)</v>
      </c>
      <c r="G572" t="str">
        <f t="shared" si="470"/>
        <v/>
      </c>
      <c r="H572" t="str">
        <f t="shared" si="471"/>
        <v/>
      </c>
      <c r="I572" t="str">
        <f t="shared" si="472"/>
        <v/>
      </c>
      <c r="J572" t="str">
        <f t="shared" si="473"/>
        <v/>
      </c>
      <c r="K572" t="str">
        <f t="shared" si="474"/>
        <v/>
      </c>
      <c r="L572" t="str">
        <f t="shared" si="475"/>
        <v/>
      </c>
      <c r="M572" t="str">
        <f t="shared" si="476"/>
        <v/>
      </c>
      <c r="N572" t="str">
        <f t="shared" si="477"/>
        <v/>
      </c>
      <c r="O572" t="str">
        <f t="shared" si="478"/>
        <v/>
      </c>
      <c r="P572" t="str">
        <f t="shared" si="479"/>
        <v/>
      </c>
      <c r="Q572" t="str">
        <f t="shared" si="480"/>
        <v/>
      </c>
      <c r="R572" t="str">
        <f t="shared" si="481"/>
        <v/>
      </c>
      <c r="S572" t="str">
        <f t="shared" si="482"/>
        <v/>
      </c>
      <c r="T572" t="str">
        <f t="shared" si="483"/>
        <v/>
      </c>
      <c r="U572" t="str">
        <f t="shared" si="484"/>
        <v/>
      </c>
      <c r="V572" t="str">
        <f t="shared" si="485"/>
        <v/>
      </c>
      <c r="W572" t="str">
        <f t="shared" si="486"/>
        <v/>
      </c>
      <c r="X572" t="str">
        <f t="shared" si="487"/>
        <v/>
      </c>
      <c r="Y572" t="str">
        <f t="shared" si="488"/>
        <v/>
      </c>
      <c r="Z572" t="str">
        <f t="shared" si="489"/>
        <v/>
      </c>
      <c r="AA572" t="str">
        <f t="shared" si="490"/>
        <v>Jelfeldolgozás és sz. ir. (, web)</v>
      </c>
      <c r="AB572" t="str">
        <f t="shared" si="491"/>
        <v/>
      </c>
      <c r="AC572" t="str">
        <f t="shared" si="492"/>
        <v/>
      </c>
      <c r="AD572" t="str">
        <f t="shared" si="493"/>
        <v/>
      </c>
      <c r="AE572" t="str">
        <f t="shared" si="494"/>
        <v/>
      </c>
      <c r="AF572" t="str">
        <f t="shared" si="495"/>
        <v/>
      </c>
      <c r="AG572" t="str">
        <f t="shared" si="496"/>
        <v/>
      </c>
      <c r="AH572" t="str">
        <f t="shared" si="497"/>
        <v/>
      </c>
      <c r="AI572" t="str">
        <f t="shared" si="498"/>
        <v/>
      </c>
      <c r="AJ572" t="str">
        <f t="shared" si="499"/>
        <v/>
      </c>
      <c r="AK572" t="str">
        <f t="shared" si="500"/>
        <v/>
      </c>
      <c r="AL572" t="str">
        <f t="shared" si="501"/>
        <v/>
      </c>
      <c r="AM572" t="str">
        <f t="shared" si="502"/>
        <v/>
      </c>
      <c r="AN572" t="str">
        <f t="shared" si="503"/>
        <v/>
      </c>
      <c r="AO572" t="str">
        <f t="shared" si="504"/>
        <v/>
      </c>
      <c r="AP572" t="str">
        <f t="shared" si="505"/>
        <v/>
      </c>
      <c r="AQ572" t="str">
        <f t="shared" si="506"/>
        <v/>
      </c>
      <c r="AR572" t="str">
        <f t="shared" si="507"/>
        <v/>
      </c>
      <c r="AS572" t="str">
        <f t="shared" si="508"/>
        <v/>
      </c>
      <c r="AT572" t="str">
        <f t="shared" si="509"/>
        <v>10102</v>
      </c>
      <c r="AU572" t="str">
        <f t="shared" si="510"/>
        <v/>
      </c>
      <c r="AV572" t="str">
        <f t="shared" si="511"/>
        <v/>
      </c>
      <c r="AW572" t="str">
        <f t="shared" si="512"/>
        <v/>
      </c>
      <c r="AX572" t="str">
        <f t="shared" si="513"/>
        <v/>
      </c>
      <c r="AY572" t="str">
        <f t="shared" si="514"/>
        <v/>
      </c>
      <c r="AZ572" t="str">
        <f t="shared" si="515"/>
        <v/>
      </c>
      <c r="BA572" t="str">
        <f t="shared" si="516"/>
        <v/>
      </c>
      <c r="BB572" t="str">
        <f t="shared" si="517"/>
        <v/>
      </c>
      <c r="BC572" t="str">
        <f t="shared" si="518"/>
        <v/>
      </c>
      <c r="BD572" t="str">
        <f t="shared" si="519"/>
        <v/>
      </c>
      <c r="BE572" t="str">
        <f t="shared" si="520"/>
        <v>Jelfeldolgozás és sz. ir. (A/Nae., web)</v>
      </c>
      <c r="BF572" s="2">
        <v>1010</v>
      </c>
      <c r="BG572" s="2">
        <v>2</v>
      </c>
      <c r="BH572" s="18">
        <f>VLOOKUP(BF572,segéd!$F$9:$G$41,2,FALSE)</f>
        <v>46305</v>
      </c>
      <c r="BI572" s="2" t="str">
        <f>VLOOKUP(BG572,segéd!$F$1:$G$7,2,FALSE)</f>
        <v>9.45-11.15</v>
      </c>
      <c r="BJ572" t="s">
        <v>110</v>
      </c>
      <c r="BK572" s="20" t="s">
        <v>319</v>
      </c>
      <c r="BL572" t="s">
        <v>191</v>
      </c>
      <c r="BM572" s="2"/>
      <c r="BN572" s="2" t="s">
        <v>317</v>
      </c>
      <c r="BO572" s="2" t="s">
        <v>117</v>
      </c>
      <c r="BP572" s="33" t="s">
        <v>686</v>
      </c>
      <c r="BQ572" s="2">
        <f t="shared" si="521"/>
        <v>27</v>
      </c>
      <c r="BR572" s="2" t="str">
        <f>IF(BM572="","",IFERROR(VLOOKUP(BJ572,segéd!T:U,2,FALSE),"x"))</f>
        <v/>
      </c>
      <c r="BS572" s="2">
        <f>IF(BN572="","",IFERROR(VLOOKUP(BJ572,segéd!O:P,2,FALSE),"x"))</f>
        <v>27</v>
      </c>
      <c r="BU572" s="2"/>
      <c r="BV572" s="2"/>
      <c r="DF572" s="2">
        <v>27</v>
      </c>
    </row>
    <row r="573" spans="1:119" x14ac:dyDescent="0.3">
      <c r="A573" t="str">
        <f t="shared" si="464"/>
        <v>20610102</v>
      </c>
      <c r="B573" t="str">
        <f t="shared" si="465"/>
        <v>KKV-k menedzselése - Némethné Gál Andrea (Bp.-ről web) 8</v>
      </c>
      <c r="C573" t="str">
        <f t="shared" si="466"/>
        <v>21610102</v>
      </c>
      <c r="D573" t="str">
        <f t="shared" si="467"/>
        <v>KKV-k menedzselése - Némethné Gál Andrea (Bp.-ről web) 7</v>
      </c>
      <c r="E573" t="str">
        <f t="shared" si="468"/>
        <v>Némethné Gál Andrea10102</v>
      </c>
      <c r="F573" t="str">
        <f t="shared" si="469"/>
        <v>KKV-k menedzselése (Bp. 206, Bp.-ről web)</v>
      </c>
      <c r="G573" t="str">
        <f t="shared" si="470"/>
        <v/>
      </c>
      <c r="H573" t="str">
        <f t="shared" si="471"/>
        <v/>
      </c>
      <c r="I573" t="str">
        <f t="shared" si="472"/>
        <v/>
      </c>
      <c r="J573" t="str">
        <f t="shared" si="473"/>
        <v/>
      </c>
      <c r="K573" t="str">
        <f t="shared" si="474"/>
        <v/>
      </c>
      <c r="L573" t="str">
        <f t="shared" si="475"/>
        <v/>
      </c>
      <c r="M573" t="str">
        <f t="shared" si="476"/>
        <v/>
      </c>
      <c r="N573" t="str">
        <f t="shared" si="477"/>
        <v/>
      </c>
      <c r="O573" t="str">
        <f t="shared" si="478"/>
        <v/>
      </c>
      <c r="P573" t="str">
        <f t="shared" si="479"/>
        <v/>
      </c>
      <c r="Q573" t="str">
        <f t="shared" si="480"/>
        <v/>
      </c>
      <c r="R573" t="str">
        <f t="shared" si="481"/>
        <v/>
      </c>
      <c r="S573" t="str">
        <f t="shared" si="482"/>
        <v/>
      </c>
      <c r="T573" t="str">
        <f t="shared" si="483"/>
        <v>10102</v>
      </c>
      <c r="U573" t="str">
        <f t="shared" si="484"/>
        <v/>
      </c>
      <c r="V573" t="str">
        <f t="shared" si="485"/>
        <v/>
      </c>
      <c r="W573" t="str">
        <f t="shared" si="486"/>
        <v/>
      </c>
      <c r="X573" t="str">
        <f t="shared" si="487"/>
        <v/>
      </c>
      <c r="Y573" t="str">
        <f t="shared" si="488"/>
        <v/>
      </c>
      <c r="Z573" t="str">
        <f t="shared" si="489"/>
        <v/>
      </c>
      <c r="AA573" t="str">
        <f t="shared" si="490"/>
        <v>KKV-k menedzselése (206, Bp.-ről web)</v>
      </c>
      <c r="AB573" t="str">
        <f t="shared" si="491"/>
        <v/>
      </c>
      <c r="AC573" t="str">
        <f t="shared" si="492"/>
        <v/>
      </c>
      <c r="AD573" t="str">
        <f t="shared" si="493"/>
        <v/>
      </c>
      <c r="AE573" t="str">
        <f t="shared" si="494"/>
        <v/>
      </c>
      <c r="AF573" t="str">
        <f t="shared" si="495"/>
        <v/>
      </c>
      <c r="AG573" t="str">
        <f t="shared" si="496"/>
        <v/>
      </c>
      <c r="AH573" t="str">
        <f t="shared" si="497"/>
        <v/>
      </c>
      <c r="AI573" t="str">
        <f t="shared" si="498"/>
        <v/>
      </c>
      <c r="AJ573" t="str">
        <f t="shared" si="499"/>
        <v/>
      </c>
      <c r="AK573" t="str">
        <f t="shared" si="500"/>
        <v/>
      </c>
      <c r="AL573" t="str">
        <f t="shared" si="501"/>
        <v/>
      </c>
      <c r="AM573" t="str">
        <f t="shared" si="502"/>
        <v/>
      </c>
      <c r="AN573" t="str">
        <f t="shared" si="503"/>
        <v>10102</v>
      </c>
      <c r="AO573" t="str">
        <f t="shared" si="504"/>
        <v/>
      </c>
      <c r="AP573" t="str">
        <f t="shared" si="505"/>
        <v/>
      </c>
      <c r="AQ573" t="str">
        <f t="shared" si="506"/>
        <v/>
      </c>
      <c r="AR573" t="str">
        <f t="shared" si="507"/>
        <v/>
      </c>
      <c r="AS573" t="str">
        <f t="shared" si="508"/>
        <v/>
      </c>
      <c r="AT573" t="str">
        <f t="shared" si="509"/>
        <v/>
      </c>
      <c r="AU573" t="str">
        <f t="shared" si="510"/>
        <v/>
      </c>
      <c r="AV573" t="str">
        <f t="shared" si="511"/>
        <v/>
      </c>
      <c r="AW573" t="str">
        <f t="shared" si="512"/>
        <v/>
      </c>
      <c r="AX573" t="str">
        <f t="shared" si="513"/>
        <v/>
      </c>
      <c r="AY573" t="str">
        <f t="shared" si="514"/>
        <v/>
      </c>
      <c r="AZ573" t="str">
        <f t="shared" si="515"/>
        <v/>
      </c>
      <c r="BA573" t="str">
        <f t="shared" si="516"/>
        <v/>
      </c>
      <c r="BB573" t="str">
        <f t="shared" si="517"/>
        <v/>
      </c>
      <c r="BC573" t="str">
        <f t="shared" si="518"/>
        <v/>
      </c>
      <c r="BD573" t="str">
        <f t="shared" si="519"/>
        <v/>
      </c>
      <c r="BE573" t="str">
        <f t="shared" si="520"/>
        <v>KKV-k menedzselése (216, Bp.-ről web)</v>
      </c>
      <c r="BF573" s="2">
        <v>1010</v>
      </c>
      <c r="BG573" s="2">
        <v>2</v>
      </c>
      <c r="BH573" s="18">
        <f>VLOOKUP(BF573,segéd!$F$9:$G$41,2,FALSE)</f>
        <v>46305</v>
      </c>
      <c r="BI573" s="2" t="str">
        <f>VLOOKUP(BG573,segéd!$F$1:$G$7,2,FALSE)</f>
        <v>9.45-11.15</v>
      </c>
      <c r="BJ573" t="s">
        <v>128</v>
      </c>
      <c r="BK573" s="20" t="s">
        <v>134</v>
      </c>
      <c r="BL573" t="s">
        <v>192</v>
      </c>
      <c r="BM573" s="2">
        <v>206</v>
      </c>
      <c r="BN573" s="2">
        <v>216</v>
      </c>
      <c r="BO573" s="2" t="s">
        <v>118</v>
      </c>
      <c r="BP573" s="33" t="s">
        <v>712</v>
      </c>
      <c r="BQ573" s="2">
        <f t="shared" si="521"/>
        <v>15</v>
      </c>
      <c r="BR573" s="2">
        <f>IF(BM573="","",IFERROR(VLOOKUP(BJ573,segéd!T:U,2,FALSE),"x"))</f>
        <v>8</v>
      </c>
      <c r="BS573" s="2">
        <f>IF(BN573="","",IFERROR(VLOOKUP(BJ573,segéd!O:P,2,FALSE),"x"))</f>
        <v>7</v>
      </c>
      <c r="BU573" s="2"/>
      <c r="BV573" s="2"/>
      <c r="BX573" s="2"/>
      <c r="CG573" s="2">
        <v>6</v>
      </c>
      <c r="CZ573" s="2">
        <v>3</v>
      </c>
    </row>
    <row r="574" spans="1:119" x14ac:dyDescent="0.3">
      <c r="A574" t="str">
        <f t="shared" si="464"/>
        <v>10102</v>
      </c>
      <c r="B574" t="str">
        <f t="shared" si="465"/>
        <v xml:space="preserve">Komplex méréstan - Borbás Lajos (web) </v>
      </c>
      <c r="C574" t="str">
        <f t="shared" si="466"/>
        <v>40410102</v>
      </c>
      <c r="D574" t="str">
        <f t="shared" si="467"/>
        <v>Komplex méréstan - Borbás Lajos (web) 5</v>
      </c>
      <c r="E574" t="str">
        <f t="shared" si="468"/>
        <v>Borbás Lajos10102</v>
      </c>
      <c r="F574" t="str">
        <f t="shared" si="469"/>
        <v>Komplex méréstan (Tb. 404, web)</v>
      </c>
      <c r="G574" t="str">
        <f t="shared" si="470"/>
        <v/>
      </c>
      <c r="H574" t="str">
        <f t="shared" si="471"/>
        <v/>
      </c>
      <c r="I574" t="str">
        <f t="shared" si="472"/>
        <v/>
      </c>
      <c r="J574" t="str">
        <f t="shared" si="473"/>
        <v/>
      </c>
      <c r="K574" t="str">
        <f t="shared" si="474"/>
        <v/>
      </c>
      <c r="L574" t="str">
        <f t="shared" si="475"/>
        <v/>
      </c>
      <c r="M574" t="str">
        <f t="shared" si="476"/>
        <v/>
      </c>
      <c r="N574" t="str">
        <f t="shared" si="477"/>
        <v/>
      </c>
      <c r="O574" t="str">
        <f t="shared" si="478"/>
        <v/>
      </c>
      <c r="P574" t="str">
        <f t="shared" si="479"/>
        <v/>
      </c>
      <c r="Q574" t="str">
        <f t="shared" si="480"/>
        <v/>
      </c>
      <c r="R574" t="str">
        <f t="shared" si="481"/>
        <v/>
      </c>
      <c r="S574" t="str">
        <f t="shared" si="482"/>
        <v/>
      </c>
      <c r="T574" t="str">
        <f t="shared" si="483"/>
        <v/>
      </c>
      <c r="U574" t="str">
        <f t="shared" si="484"/>
        <v/>
      </c>
      <c r="V574" t="str">
        <f t="shared" si="485"/>
        <v/>
      </c>
      <c r="W574" t="str">
        <f t="shared" si="486"/>
        <v/>
      </c>
      <c r="X574" t="str">
        <f t="shared" si="487"/>
        <v/>
      </c>
      <c r="Y574" t="str">
        <f t="shared" si="488"/>
        <v/>
      </c>
      <c r="Z574" t="str">
        <f t="shared" si="489"/>
        <v/>
      </c>
      <c r="AA574" t="str">
        <f t="shared" si="490"/>
        <v>Komplex méréstan (, web)</v>
      </c>
      <c r="AB574" t="str">
        <f t="shared" si="491"/>
        <v/>
      </c>
      <c r="AC574" t="str">
        <f t="shared" si="492"/>
        <v/>
      </c>
      <c r="AD574" t="str">
        <f t="shared" si="493"/>
        <v/>
      </c>
      <c r="AE574" t="str">
        <f t="shared" si="494"/>
        <v/>
      </c>
      <c r="AF574" t="str">
        <f t="shared" si="495"/>
        <v/>
      </c>
      <c r="AG574" t="str">
        <f t="shared" si="496"/>
        <v>10102</v>
      </c>
      <c r="AH574" t="str">
        <f t="shared" si="497"/>
        <v/>
      </c>
      <c r="AI574" t="str">
        <f t="shared" si="498"/>
        <v/>
      </c>
      <c r="AJ574" t="str">
        <f t="shared" si="499"/>
        <v/>
      </c>
      <c r="AK574" t="str">
        <f t="shared" si="500"/>
        <v/>
      </c>
      <c r="AL574" t="str">
        <f t="shared" si="501"/>
        <v/>
      </c>
      <c r="AM574" t="str">
        <f t="shared" si="502"/>
        <v/>
      </c>
      <c r="AN574" t="str">
        <f t="shared" si="503"/>
        <v/>
      </c>
      <c r="AO574" t="str">
        <f t="shared" si="504"/>
        <v/>
      </c>
      <c r="AP574" t="str">
        <f t="shared" si="505"/>
        <v/>
      </c>
      <c r="AQ574" t="str">
        <f t="shared" si="506"/>
        <v/>
      </c>
      <c r="AR574" t="str">
        <f t="shared" si="507"/>
        <v/>
      </c>
      <c r="AS574" t="str">
        <f t="shared" si="508"/>
        <v/>
      </c>
      <c r="AT574" t="str">
        <f t="shared" si="509"/>
        <v/>
      </c>
      <c r="AU574" t="str">
        <f t="shared" si="510"/>
        <v/>
      </c>
      <c r="AV574" t="str">
        <f t="shared" si="511"/>
        <v/>
      </c>
      <c r="AW574" t="str">
        <f t="shared" si="512"/>
        <v/>
      </c>
      <c r="AX574" t="str">
        <f t="shared" si="513"/>
        <v/>
      </c>
      <c r="AY574" t="str">
        <f t="shared" si="514"/>
        <v/>
      </c>
      <c r="AZ574" t="str">
        <f t="shared" si="515"/>
        <v/>
      </c>
      <c r="BA574" t="str">
        <f t="shared" si="516"/>
        <v/>
      </c>
      <c r="BB574" t="str">
        <f t="shared" si="517"/>
        <v/>
      </c>
      <c r="BC574" t="str">
        <f t="shared" si="518"/>
        <v/>
      </c>
      <c r="BD574" t="str">
        <f t="shared" si="519"/>
        <v/>
      </c>
      <c r="BE574" t="str">
        <f t="shared" si="520"/>
        <v>Komplex méréstan (404, web)</v>
      </c>
      <c r="BF574" s="2">
        <v>1010</v>
      </c>
      <c r="BG574" s="2">
        <v>2</v>
      </c>
      <c r="BH574" s="18">
        <f>VLOOKUP(BF574,segéd!$F$9:$G$41,2,FALSE)</f>
        <v>46305</v>
      </c>
      <c r="BI574" s="2" t="str">
        <f>VLOOKUP(BG574,segéd!$F$1:$G$7,2,FALSE)</f>
        <v>9.45-11.15</v>
      </c>
      <c r="BJ574" t="s">
        <v>152</v>
      </c>
      <c r="BK574" s="20" t="s">
        <v>47</v>
      </c>
      <c r="BL574" t="s">
        <v>190</v>
      </c>
      <c r="BM574" s="2"/>
      <c r="BN574" s="2">
        <v>404</v>
      </c>
      <c r="BO574" s="2" t="s">
        <v>117</v>
      </c>
      <c r="BP574" s="33" t="s">
        <v>659</v>
      </c>
      <c r="BQ574" s="2">
        <f t="shared" si="521"/>
        <v>5</v>
      </c>
      <c r="BR574" s="2" t="str">
        <f>IF(BM574="","",IFERROR(VLOOKUP(BJ574,segéd!T:U,2,FALSE),"x"))</f>
        <v/>
      </c>
      <c r="BS574" s="2">
        <f>IF(BN574="","",IFERROR(VLOOKUP(BJ574,segéd!O:P,2,FALSE),"x"))</f>
        <v>5</v>
      </c>
      <c r="BU574" s="2"/>
      <c r="BV574" s="2"/>
      <c r="CS574" s="2">
        <v>6</v>
      </c>
    </row>
    <row r="575" spans="1:119" x14ac:dyDescent="0.3">
      <c r="A575" t="str">
        <f t="shared" si="464"/>
        <v>10102</v>
      </c>
      <c r="B575" t="str">
        <f t="shared" si="465"/>
        <v xml:space="preserve">Lézerbiztonsági alapok - Vavra Gábor (web) </v>
      </c>
      <c r="C575" t="str">
        <f t="shared" si="466"/>
        <v>310102</v>
      </c>
      <c r="D575" t="str">
        <f t="shared" si="467"/>
        <v>Lézerbiztonsági alapok - Vavra Gábor (web) 9</v>
      </c>
      <c r="E575" t="str">
        <f t="shared" si="468"/>
        <v>Vavra Gábor10102</v>
      </c>
      <c r="F575" t="str">
        <f t="shared" si="469"/>
        <v>Lézerbiztonsági alapok (Tb. 3, web)</v>
      </c>
      <c r="G575" t="str">
        <f t="shared" si="470"/>
        <v/>
      </c>
      <c r="H575" t="str">
        <f t="shared" si="471"/>
        <v/>
      </c>
      <c r="I575" t="str">
        <f t="shared" si="472"/>
        <v/>
      </c>
      <c r="J575" t="str">
        <f t="shared" si="473"/>
        <v/>
      </c>
      <c r="K575" t="str">
        <f t="shared" si="474"/>
        <v/>
      </c>
      <c r="L575" t="str">
        <f t="shared" si="475"/>
        <v/>
      </c>
      <c r="M575" t="str">
        <f t="shared" si="476"/>
        <v/>
      </c>
      <c r="N575" t="str">
        <f t="shared" si="477"/>
        <v/>
      </c>
      <c r="O575" t="str">
        <f t="shared" si="478"/>
        <v/>
      </c>
      <c r="P575" t="str">
        <f t="shared" si="479"/>
        <v/>
      </c>
      <c r="Q575" t="str">
        <f t="shared" si="480"/>
        <v/>
      </c>
      <c r="R575" t="str">
        <f t="shared" si="481"/>
        <v/>
      </c>
      <c r="S575" t="str">
        <f t="shared" si="482"/>
        <v/>
      </c>
      <c r="T575" t="str">
        <f t="shared" si="483"/>
        <v/>
      </c>
      <c r="U575" t="str">
        <f t="shared" si="484"/>
        <v/>
      </c>
      <c r="V575" t="str">
        <f t="shared" si="485"/>
        <v/>
      </c>
      <c r="W575" t="str">
        <f t="shared" si="486"/>
        <v/>
      </c>
      <c r="X575" t="str">
        <f t="shared" si="487"/>
        <v/>
      </c>
      <c r="Y575" t="str">
        <f t="shared" si="488"/>
        <v/>
      </c>
      <c r="Z575" t="str">
        <f t="shared" si="489"/>
        <v/>
      </c>
      <c r="AA575" t="str">
        <f t="shared" si="490"/>
        <v>Lézerbiztonsági alapok (, web)</v>
      </c>
      <c r="AB575" t="str">
        <f t="shared" si="491"/>
        <v/>
      </c>
      <c r="AC575" t="str">
        <f t="shared" si="492"/>
        <v/>
      </c>
      <c r="AD575" t="str">
        <f t="shared" si="493"/>
        <v/>
      </c>
      <c r="AE575" t="str">
        <f t="shared" si="494"/>
        <v/>
      </c>
      <c r="AF575" t="str">
        <f t="shared" si="495"/>
        <v/>
      </c>
      <c r="AG575" t="str">
        <f t="shared" si="496"/>
        <v/>
      </c>
      <c r="AH575" t="str">
        <f t="shared" si="497"/>
        <v/>
      </c>
      <c r="AI575" t="str">
        <f t="shared" si="498"/>
        <v/>
      </c>
      <c r="AJ575" t="str">
        <f t="shared" si="499"/>
        <v/>
      </c>
      <c r="AK575" t="str">
        <f t="shared" si="500"/>
        <v/>
      </c>
      <c r="AL575" t="str">
        <f t="shared" si="501"/>
        <v/>
      </c>
      <c r="AM575" t="str">
        <f t="shared" si="502"/>
        <v/>
      </c>
      <c r="AN575" t="str">
        <f t="shared" si="503"/>
        <v/>
      </c>
      <c r="AO575" t="str">
        <f t="shared" si="504"/>
        <v/>
      </c>
      <c r="AP575" t="str">
        <f t="shared" si="505"/>
        <v/>
      </c>
      <c r="AQ575" t="str">
        <f t="shared" si="506"/>
        <v/>
      </c>
      <c r="AR575" t="str">
        <f t="shared" si="507"/>
        <v/>
      </c>
      <c r="AS575" t="str">
        <f t="shared" si="508"/>
        <v/>
      </c>
      <c r="AT575" t="str">
        <f t="shared" si="509"/>
        <v/>
      </c>
      <c r="AU575" t="str">
        <f t="shared" si="510"/>
        <v/>
      </c>
      <c r="AV575" t="str">
        <f t="shared" si="511"/>
        <v/>
      </c>
      <c r="AW575" t="str">
        <f t="shared" si="512"/>
        <v/>
      </c>
      <c r="AX575" t="str">
        <f t="shared" si="513"/>
        <v/>
      </c>
      <c r="AY575" t="str">
        <f t="shared" si="514"/>
        <v/>
      </c>
      <c r="AZ575" t="str">
        <f t="shared" si="515"/>
        <v/>
      </c>
      <c r="BA575" t="str">
        <f t="shared" si="516"/>
        <v/>
      </c>
      <c r="BB575" t="str">
        <f t="shared" si="517"/>
        <v/>
      </c>
      <c r="BC575" t="str">
        <f t="shared" si="518"/>
        <v>10102</v>
      </c>
      <c r="BD575" t="str">
        <f t="shared" si="519"/>
        <v/>
      </c>
      <c r="BE575" t="str">
        <f t="shared" si="520"/>
        <v>Lézerbiztonsági alapok (3, web)</v>
      </c>
      <c r="BF575" s="2">
        <v>1010</v>
      </c>
      <c r="BG575" s="2">
        <v>2</v>
      </c>
      <c r="BH575" s="18">
        <f>VLOOKUP(BF575,segéd!$F$9:$G$41,2,FALSE)</f>
        <v>46305</v>
      </c>
      <c r="BI575" s="2" t="str">
        <f>VLOOKUP(BG575,segéd!$F$1:$G$7,2,FALSE)</f>
        <v>9.45-11.15</v>
      </c>
      <c r="BJ575" t="s">
        <v>524</v>
      </c>
      <c r="BK575" s="20" t="s">
        <v>419</v>
      </c>
      <c r="BL575" t="s">
        <v>191</v>
      </c>
      <c r="BM575"/>
      <c r="BN575" s="2">
        <v>3</v>
      </c>
      <c r="BO575" s="2" t="s">
        <v>117</v>
      </c>
      <c r="BP575" s="33" t="s">
        <v>713</v>
      </c>
      <c r="BQ575" s="2">
        <f t="shared" si="521"/>
        <v>9</v>
      </c>
      <c r="BR575" s="2" t="str">
        <f>IF(BM575="","",IFERROR(VLOOKUP(BJ575,segéd!T:U,2,FALSE),"x"))</f>
        <v/>
      </c>
      <c r="BS575" s="2">
        <f>IF(BN575="","",IFERROR(VLOOKUP(BJ575,segéd!O:P,2,FALSE),"x"))</f>
        <v>9</v>
      </c>
      <c r="BT575" s="20"/>
      <c r="BU575" s="2"/>
      <c r="BV575" s="2"/>
      <c r="BW575"/>
      <c r="BX575" s="20"/>
      <c r="BY575"/>
      <c r="BZ575"/>
      <c r="CA575"/>
      <c r="CB575"/>
      <c r="CC575"/>
      <c r="CD575"/>
      <c r="CE575"/>
      <c r="CF575"/>
      <c r="CH575"/>
      <c r="CI575"/>
      <c r="CJ575"/>
      <c r="CK575"/>
      <c r="CL575"/>
      <c r="CM575"/>
      <c r="CN575"/>
      <c r="CO575"/>
      <c r="CP575"/>
      <c r="CQ575" s="20"/>
      <c r="CR575" s="20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O575" s="2">
        <v>10</v>
      </c>
    </row>
    <row r="576" spans="1:119" x14ac:dyDescent="0.3">
      <c r="A576" t="str">
        <f t="shared" si="464"/>
        <v>20110102</v>
      </c>
      <c r="B576" t="str">
        <f t="shared" si="465"/>
        <v>Logisztika - Mészáros Sándor (web) 56</v>
      </c>
      <c r="C576" t="str">
        <f t="shared" si="466"/>
        <v>10102</v>
      </c>
      <c r="D576" t="str">
        <f t="shared" si="467"/>
        <v xml:space="preserve">Logisztika - Mészáros Sándor (web) </v>
      </c>
      <c r="E576" t="str">
        <f t="shared" si="468"/>
        <v>Mészáros Sándor10102</v>
      </c>
      <c r="F576" t="str">
        <f t="shared" si="469"/>
        <v>Logisztika (Bp. 201, web)</v>
      </c>
      <c r="G576" t="str">
        <f t="shared" si="470"/>
        <v/>
      </c>
      <c r="H576" t="str">
        <f t="shared" si="471"/>
        <v/>
      </c>
      <c r="I576" t="str">
        <f t="shared" si="472"/>
        <v>10102</v>
      </c>
      <c r="J576" t="str">
        <f t="shared" si="473"/>
        <v/>
      </c>
      <c r="K576" t="str">
        <f t="shared" si="474"/>
        <v/>
      </c>
      <c r="L576" t="str">
        <f t="shared" si="475"/>
        <v/>
      </c>
      <c r="M576" t="str">
        <f t="shared" si="476"/>
        <v>10102</v>
      </c>
      <c r="N576" t="str">
        <f t="shared" si="477"/>
        <v>10102</v>
      </c>
      <c r="O576" t="str">
        <f t="shared" si="478"/>
        <v/>
      </c>
      <c r="P576" t="str">
        <f t="shared" si="479"/>
        <v/>
      </c>
      <c r="Q576" t="str">
        <f t="shared" si="480"/>
        <v/>
      </c>
      <c r="R576" t="str">
        <f t="shared" si="481"/>
        <v/>
      </c>
      <c r="S576" t="str">
        <f t="shared" si="482"/>
        <v/>
      </c>
      <c r="T576" t="str">
        <f t="shared" si="483"/>
        <v/>
      </c>
      <c r="U576" t="str">
        <f t="shared" si="484"/>
        <v/>
      </c>
      <c r="V576" t="str">
        <f t="shared" si="485"/>
        <v/>
      </c>
      <c r="W576" t="str">
        <f t="shared" si="486"/>
        <v/>
      </c>
      <c r="X576" t="str">
        <f t="shared" si="487"/>
        <v/>
      </c>
      <c r="Y576" t="str">
        <f t="shared" si="488"/>
        <v/>
      </c>
      <c r="Z576" t="str">
        <f t="shared" si="489"/>
        <v/>
      </c>
      <c r="AA576" t="str">
        <f t="shared" si="490"/>
        <v>Logisztika (201, web)</v>
      </c>
      <c r="AB576" t="str">
        <f t="shared" si="491"/>
        <v/>
      </c>
      <c r="AC576" t="str">
        <f t="shared" si="492"/>
        <v/>
      </c>
      <c r="AD576" t="str">
        <f t="shared" si="493"/>
        <v/>
      </c>
      <c r="AE576" t="str">
        <f t="shared" si="494"/>
        <v/>
      </c>
      <c r="AF576" t="str">
        <f t="shared" si="495"/>
        <v/>
      </c>
      <c r="AG576" t="str">
        <f t="shared" si="496"/>
        <v/>
      </c>
      <c r="AH576" t="str">
        <f t="shared" si="497"/>
        <v/>
      </c>
      <c r="AI576" t="str">
        <f t="shared" si="498"/>
        <v/>
      </c>
      <c r="AJ576" t="str">
        <f t="shared" si="499"/>
        <v/>
      </c>
      <c r="AK576" t="str">
        <f t="shared" si="500"/>
        <v/>
      </c>
      <c r="AL576" t="str">
        <f t="shared" si="501"/>
        <v/>
      </c>
      <c r="AM576" t="str">
        <f t="shared" si="502"/>
        <v/>
      </c>
      <c r="AN576" t="str">
        <f t="shared" si="503"/>
        <v/>
      </c>
      <c r="AO576" t="str">
        <f t="shared" si="504"/>
        <v/>
      </c>
      <c r="AP576" t="str">
        <f t="shared" si="505"/>
        <v/>
      </c>
      <c r="AQ576" t="str">
        <f t="shared" si="506"/>
        <v/>
      </c>
      <c r="AR576" t="str">
        <f t="shared" si="507"/>
        <v/>
      </c>
      <c r="AS576" t="str">
        <f t="shared" si="508"/>
        <v/>
      </c>
      <c r="AT576" t="str">
        <f t="shared" si="509"/>
        <v/>
      </c>
      <c r="AU576" t="str">
        <f t="shared" si="510"/>
        <v/>
      </c>
      <c r="AV576" t="str">
        <f t="shared" si="511"/>
        <v/>
      </c>
      <c r="AW576" t="str">
        <f t="shared" si="512"/>
        <v/>
      </c>
      <c r="AX576" t="str">
        <f t="shared" si="513"/>
        <v/>
      </c>
      <c r="AY576" t="str">
        <f t="shared" si="514"/>
        <v/>
      </c>
      <c r="AZ576" t="str">
        <f t="shared" si="515"/>
        <v/>
      </c>
      <c r="BA576" t="str">
        <f t="shared" si="516"/>
        <v/>
      </c>
      <c r="BB576" t="str">
        <f t="shared" si="517"/>
        <v/>
      </c>
      <c r="BC576" t="str">
        <f t="shared" si="518"/>
        <v/>
      </c>
      <c r="BD576" t="str">
        <f t="shared" si="519"/>
        <v/>
      </c>
      <c r="BE576" t="str">
        <f t="shared" si="520"/>
        <v>Logisztika (, web)</v>
      </c>
      <c r="BF576" s="2">
        <v>1010</v>
      </c>
      <c r="BG576" s="2">
        <v>2</v>
      </c>
      <c r="BH576" s="18">
        <f>VLOOKUP(BF576,segéd!$F$9:$G$41,2,FALSE)</f>
        <v>46305</v>
      </c>
      <c r="BI576" s="2" t="str">
        <f>VLOOKUP(BG576,segéd!$F$1:$G$7,2,FALSE)</f>
        <v>9.45-11.15</v>
      </c>
      <c r="BJ576" t="s">
        <v>102</v>
      </c>
      <c r="BK576" s="20" t="s">
        <v>306</v>
      </c>
      <c r="BL576" t="s">
        <v>425</v>
      </c>
      <c r="BM576" s="2">
        <v>201</v>
      </c>
      <c r="BO576" s="2" t="s">
        <v>117</v>
      </c>
      <c r="BP576" s="33" t="s">
        <v>708</v>
      </c>
      <c r="BQ576" s="2">
        <f t="shared" si="521"/>
        <v>56</v>
      </c>
      <c r="BR576" s="2">
        <f>IF(BM576="","",IFERROR(VLOOKUP(BJ576,segéd!T:U,2,FALSE),"x"))</f>
        <v>56</v>
      </c>
      <c r="BS576" s="2" t="str">
        <f>IF(BN576="","",IFERROR(VLOOKUP(BJ576,segéd!O:P,2,FALSE),"x"))</f>
        <v/>
      </c>
      <c r="BT576" s="2"/>
      <c r="BU576" s="2"/>
      <c r="BV576" s="2">
        <v>9</v>
      </c>
      <c r="BX576" s="2"/>
      <c r="BZ576" s="2">
        <v>15</v>
      </c>
      <c r="CA576" s="2">
        <v>37</v>
      </c>
      <c r="CQ576" s="2"/>
      <c r="CR576" s="2"/>
    </row>
    <row r="577" spans="1:117" x14ac:dyDescent="0.3">
      <c r="A577" t="str">
        <f t="shared" si="464"/>
        <v>10102</v>
      </c>
      <c r="B577" t="str">
        <f t="shared" si="465"/>
        <v xml:space="preserve">Matematika I. - Brunner Zsuzsanna (web) </v>
      </c>
      <c r="C577" t="str">
        <f t="shared" si="466"/>
        <v>50110102</v>
      </c>
      <c r="D577" t="str">
        <f t="shared" si="467"/>
        <v>Matematika I. - Brunner Zsuzsanna (web) 154</v>
      </c>
      <c r="E577" t="str">
        <f t="shared" si="468"/>
        <v>Brunner Zsuzsanna10102</v>
      </c>
      <c r="F577" t="str">
        <f t="shared" si="469"/>
        <v>Matematika I. (Tb. 501, web)</v>
      </c>
      <c r="G577" t="str">
        <f t="shared" si="470"/>
        <v/>
      </c>
      <c r="H577" t="str">
        <f t="shared" si="471"/>
        <v/>
      </c>
      <c r="I577" t="str">
        <f t="shared" si="472"/>
        <v/>
      </c>
      <c r="J577" t="str">
        <f t="shared" si="473"/>
        <v/>
      </c>
      <c r="K577" t="str">
        <f t="shared" si="474"/>
        <v/>
      </c>
      <c r="L577" t="str">
        <f t="shared" si="475"/>
        <v/>
      </c>
      <c r="M577" t="str">
        <f t="shared" si="476"/>
        <v/>
      </c>
      <c r="N577" t="str">
        <f t="shared" si="477"/>
        <v/>
      </c>
      <c r="O577" t="str">
        <f t="shared" si="478"/>
        <v/>
      </c>
      <c r="P577" t="str">
        <f t="shared" si="479"/>
        <v/>
      </c>
      <c r="Q577" t="str">
        <f t="shared" si="480"/>
        <v/>
      </c>
      <c r="R577" t="str">
        <f t="shared" si="481"/>
        <v/>
      </c>
      <c r="S577" t="str">
        <f t="shared" si="482"/>
        <v/>
      </c>
      <c r="T577" t="str">
        <f t="shared" si="483"/>
        <v/>
      </c>
      <c r="U577" t="str">
        <f t="shared" si="484"/>
        <v/>
      </c>
      <c r="V577" t="str">
        <f t="shared" si="485"/>
        <v/>
      </c>
      <c r="W577" t="str">
        <f t="shared" si="486"/>
        <v/>
      </c>
      <c r="X577" t="str">
        <f t="shared" si="487"/>
        <v/>
      </c>
      <c r="Y577" t="str">
        <f t="shared" si="488"/>
        <v/>
      </c>
      <c r="Z577" t="str">
        <f t="shared" si="489"/>
        <v/>
      </c>
      <c r="AA577" t="str">
        <f t="shared" si="490"/>
        <v>Matematika I. (, web)</v>
      </c>
      <c r="AB577" t="str">
        <f t="shared" si="491"/>
        <v/>
      </c>
      <c r="AC577" t="str">
        <f t="shared" si="492"/>
        <v/>
      </c>
      <c r="AD577" t="str">
        <f t="shared" si="493"/>
        <v>10102</v>
      </c>
      <c r="AE577" t="str">
        <f t="shared" si="494"/>
        <v>10102</v>
      </c>
      <c r="AF577" t="str">
        <f t="shared" si="495"/>
        <v>10102</v>
      </c>
      <c r="AG577" t="str">
        <f t="shared" si="496"/>
        <v/>
      </c>
      <c r="AH577" t="str">
        <f t="shared" si="497"/>
        <v/>
      </c>
      <c r="AI577" t="str">
        <f t="shared" si="498"/>
        <v/>
      </c>
      <c r="AJ577" t="str">
        <f t="shared" si="499"/>
        <v/>
      </c>
      <c r="AK577" t="str">
        <f t="shared" si="500"/>
        <v/>
      </c>
      <c r="AL577" t="str">
        <f t="shared" si="501"/>
        <v/>
      </c>
      <c r="AM577" t="str">
        <f t="shared" si="502"/>
        <v/>
      </c>
      <c r="AN577" t="str">
        <f t="shared" si="503"/>
        <v/>
      </c>
      <c r="AO577" t="str">
        <f t="shared" si="504"/>
        <v/>
      </c>
      <c r="AP577" t="str">
        <f t="shared" si="505"/>
        <v/>
      </c>
      <c r="AQ577" t="str">
        <f t="shared" si="506"/>
        <v/>
      </c>
      <c r="AR577" t="str">
        <f t="shared" si="507"/>
        <v/>
      </c>
      <c r="AS577" t="str">
        <f t="shared" si="508"/>
        <v/>
      </c>
      <c r="AT577" t="str">
        <f t="shared" si="509"/>
        <v/>
      </c>
      <c r="AU577" t="str">
        <f t="shared" si="510"/>
        <v/>
      </c>
      <c r="AV577" t="str">
        <f t="shared" si="511"/>
        <v/>
      </c>
      <c r="AW577" t="str">
        <f t="shared" si="512"/>
        <v/>
      </c>
      <c r="AX577" t="str">
        <f t="shared" si="513"/>
        <v/>
      </c>
      <c r="AY577" t="str">
        <f t="shared" si="514"/>
        <v/>
      </c>
      <c r="AZ577" t="str">
        <f t="shared" si="515"/>
        <v/>
      </c>
      <c r="BA577" t="str">
        <f t="shared" si="516"/>
        <v/>
      </c>
      <c r="BB577" t="str">
        <f t="shared" si="517"/>
        <v/>
      </c>
      <c r="BC577" t="str">
        <f t="shared" si="518"/>
        <v/>
      </c>
      <c r="BD577" t="str">
        <f t="shared" si="519"/>
        <v/>
      </c>
      <c r="BE577" t="str">
        <f t="shared" si="520"/>
        <v>Matematika I. (501, web)</v>
      </c>
      <c r="BF577" s="2">
        <v>1010</v>
      </c>
      <c r="BG577" s="2">
        <v>2</v>
      </c>
      <c r="BH577" s="18">
        <f>VLOOKUP(BF577,segéd!$F$9:$G$41,2,FALSE)</f>
        <v>46305</v>
      </c>
      <c r="BI577" s="2" t="str">
        <f>VLOOKUP(BG577,segéd!$F$1:$G$7,2,FALSE)</f>
        <v>9.45-11.15</v>
      </c>
      <c r="BJ577" t="s">
        <v>106</v>
      </c>
      <c r="BK577" s="20" t="s">
        <v>27</v>
      </c>
      <c r="BL577" t="s">
        <v>193</v>
      </c>
      <c r="BM577" s="2"/>
      <c r="BN577" s="2">
        <v>501</v>
      </c>
      <c r="BO577" s="2" t="s">
        <v>117</v>
      </c>
      <c r="BP577" s="33" t="s">
        <v>638</v>
      </c>
      <c r="BQ577" s="2">
        <f t="shared" si="521"/>
        <v>154</v>
      </c>
      <c r="BR577" s="2" t="str">
        <f>IF(BM577="","",IFERROR(VLOOKUP(BJ577,segéd!T:U,2,FALSE),"x"))</f>
        <v/>
      </c>
      <c r="BS577" s="2">
        <f>IF(BN577="","",IFERROR(VLOOKUP(BJ577,segéd!O:P,2,FALSE),"x"))</f>
        <v>154</v>
      </c>
      <c r="BT577" s="2"/>
      <c r="BU577" s="2"/>
      <c r="BV577" s="2"/>
      <c r="BX577" s="2"/>
      <c r="CP577" s="2">
        <v>8</v>
      </c>
      <c r="CQ577" s="2">
        <v>74</v>
      </c>
      <c r="CR577" s="2">
        <v>48</v>
      </c>
    </row>
    <row r="578" spans="1:117" x14ac:dyDescent="0.3">
      <c r="A578" t="str">
        <f t="shared" si="464"/>
        <v>10102</v>
      </c>
      <c r="B578" t="str">
        <f t="shared" si="465"/>
        <v xml:space="preserve">Megújuló energiaforrások - Molnárné Dőry Zsófia (web) </v>
      </c>
      <c r="C578" t="str">
        <f t="shared" si="466"/>
        <v>21210102</v>
      </c>
      <c r="D578" t="str">
        <f t="shared" si="467"/>
        <v>Megújuló energiaforrások - Molnárné Dőry Zsófia (web) 25</v>
      </c>
      <c r="E578" t="str">
        <f t="shared" si="468"/>
        <v>Molnárné Dőry Zsófia10102</v>
      </c>
      <c r="F578" t="str">
        <f t="shared" si="469"/>
        <v>Megújuló energiaforrások (Tb. 212, web)</v>
      </c>
      <c r="G578" t="str">
        <f t="shared" si="470"/>
        <v/>
      </c>
      <c r="H578" t="str">
        <f t="shared" si="471"/>
        <v/>
      </c>
      <c r="I578" t="str">
        <f t="shared" si="472"/>
        <v/>
      </c>
      <c r="J578" t="str">
        <f t="shared" si="473"/>
        <v/>
      </c>
      <c r="K578" t="str">
        <f t="shared" si="474"/>
        <v/>
      </c>
      <c r="L578" t="str">
        <f t="shared" si="475"/>
        <v/>
      </c>
      <c r="M578" t="str">
        <f t="shared" si="476"/>
        <v/>
      </c>
      <c r="N578" t="str">
        <f t="shared" si="477"/>
        <v/>
      </c>
      <c r="O578" t="str">
        <f t="shared" si="478"/>
        <v/>
      </c>
      <c r="P578" t="str">
        <f t="shared" si="479"/>
        <v/>
      </c>
      <c r="Q578" t="str">
        <f t="shared" si="480"/>
        <v/>
      </c>
      <c r="R578" t="str">
        <f t="shared" si="481"/>
        <v/>
      </c>
      <c r="S578" t="str">
        <f t="shared" si="482"/>
        <v/>
      </c>
      <c r="T578" t="str">
        <f t="shared" si="483"/>
        <v/>
      </c>
      <c r="U578" t="str">
        <f t="shared" si="484"/>
        <v/>
      </c>
      <c r="V578" t="str">
        <f t="shared" si="485"/>
        <v/>
      </c>
      <c r="W578" t="str">
        <f t="shared" si="486"/>
        <v/>
      </c>
      <c r="X578" t="str">
        <f t="shared" si="487"/>
        <v/>
      </c>
      <c r="Y578" t="str">
        <f t="shared" si="488"/>
        <v/>
      </c>
      <c r="Z578" t="str">
        <f t="shared" si="489"/>
        <v/>
      </c>
      <c r="AA578" t="str">
        <f t="shared" si="490"/>
        <v>Megújuló energiaforrások (, web)</v>
      </c>
      <c r="AB578" t="str">
        <f t="shared" si="491"/>
        <v/>
      </c>
      <c r="AC578" t="str">
        <f t="shared" si="492"/>
        <v/>
      </c>
      <c r="AD578" t="str">
        <f t="shared" si="493"/>
        <v/>
      </c>
      <c r="AE578" t="str">
        <f t="shared" si="494"/>
        <v/>
      </c>
      <c r="AF578" t="str">
        <f t="shared" si="495"/>
        <v/>
      </c>
      <c r="AG578" t="str">
        <f t="shared" si="496"/>
        <v/>
      </c>
      <c r="AH578" t="str">
        <f t="shared" si="497"/>
        <v/>
      </c>
      <c r="AI578" t="str">
        <f t="shared" si="498"/>
        <v/>
      </c>
      <c r="AJ578" t="str">
        <f t="shared" si="499"/>
        <v/>
      </c>
      <c r="AK578" t="str">
        <f t="shared" si="500"/>
        <v/>
      </c>
      <c r="AL578" t="str">
        <f t="shared" si="501"/>
        <v/>
      </c>
      <c r="AM578" t="str">
        <f t="shared" si="502"/>
        <v/>
      </c>
      <c r="AN578" t="str">
        <f t="shared" si="503"/>
        <v/>
      </c>
      <c r="AO578" t="str">
        <f t="shared" si="504"/>
        <v/>
      </c>
      <c r="AP578" t="str">
        <f t="shared" si="505"/>
        <v/>
      </c>
      <c r="AQ578" t="str">
        <f t="shared" si="506"/>
        <v/>
      </c>
      <c r="AR578" t="str">
        <f t="shared" si="507"/>
        <v/>
      </c>
      <c r="AS578" t="str">
        <f t="shared" si="508"/>
        <v/>
      </c>
      <c r="AT578" t="str">
        <f t="shared" si="509"/>
        <v/>
      </c>
      <c r="AU578" t="str">
        <f t="shared" si="510"/>
        <v/>
      </c>
      <c r="AV578" t="str">
        <f t="shared" si="511"/>
        <v/>
      </c>
      <c r="AW578" t="str">
        <f t="shared" si="512"/>
        <v/>
      </c>
      <c r="AX578" t="str">
        <f t="shared" si="513"/>
        <v/>
      </c>
      <c r="AY578" t="str">
        <f t="shared" si="514"/>
        <v>10102</v>
      </c>
      <c r="AZ578" t="str">
        <f t="shared" si="515"/>
        <v>10102</v>
      </c>
      <c r="BA578" t="str">
        <f t="shared" si="516"/>
        <v>10102</v>
      </c>
      <c r="BB578" t="str">
        <f t="shared" si="517"/>
        <v/>
      </c>
      <c r="BC578" t="str">
        <f t="shared" si="518"/>
        <v/>
      </c>
      <c r="BD578" t="str">
        <f t="shared" si="519"/>
        <v/>
      </c>
      <c r="BE578" t="str">
        <f t="shared" si="520"/>
        <v>Megújuló energiaforrások (212, web)</v>
      </c>
      <c r="BF578" s="2">
        <v>1010</v>
      </c>
      <c r="BG578" s="2">
        <v>2</v>
      </c>
      <c r="BH578" s="18">
        <f>VLOOKUP(BF578,segéd!$F$9:$G$41,2,FALSE)</f>
        <v>46305</v>
      </c>
      <c r="BI578" s="2" t="str">
        <f>VLOOKUP(BG578,segéd!$F$1:$G$7,2,FALSE)</f>
        <v>9.45-11.15</v>
      </c>
      <c r="BJ578" t="s">
        <v>108</v>
      </c>
      <c r="BK578" s="20" t="s">
        <v>219</v>
      </c>
      <c r="BL578" t="s">
        <v>191</v>
      </c>
      <c r="BM578" s="2"/>
      <c r="BN578" s="2">
        <v>212</v>
      </c>
      <c r="BO578" s="2" t="s">
        <v>117</v>
      </c>
      <c r="BP578" s="33" t="s">
        <v>604</v>
      </c>
      <c r="BQ578" s="2">
        <f t="shared" si="521"/>
        <v>25</v>
      </c>
      <c r="BR578" s="2" t="str">
        <f>IF(BM578="","",IFERROR(VLOOKUP(BJ578,segéd!T:U,2,FALSE),"x"))</f>
        <v/>
      </c>
      <c r="BS578" s="2">
        <f>IF(BN578="","",IFERROR(VLOOKUP(BJ578,segéd!O:P,2,FALSE),"x"))</f>
        <v>25</v>
      </c>
      <c r="BU578" s="2"/>
      <c r="BV578" s="2"/>
      <c r="DK578" s="2">
        <v>17</v>
      </c>
      <c r="DL578" s="2">
        <v>8</v>
      </c>
      <c r="DM578" s="2">
        <v>22</v>
      </c>
    </row>
    <row r="579" spans="1:117" x14ac:dyDescent="0.3">
      <c r="A579" t="str">
        <f t="shared" ref="A579:A642" si="522">CONCATENATE(BM579,BF579,BG579)</f>
        <v>10102</v>
      </c>
      <c r="B579" t="str">
        <f t="shared" ref="B579:B642" si="523">CONCATENATE(BJ579," - ",BK579,IF(BO579="","",CONCATENATE(" (",BO579,")"))," ",BR579)</f>
        <v xml:space="preserve">Minőségmenedzsment I. - Szabó Veronika Anna (web) </v>
      </c>
      <c r="C579" t="str">
        <f t="shared" ref="C579:C642" si="524">CONCATENATE(BN579,BF579,BG579)</f>
        <v>21710102</v>
      </c>
      <c r="D579" t="str">
        <f t="shared" ref="D579:D642" si="525">CONCATENATE(BJ579," - ",BK579,IF(BO579="","",CONCATENATE(" (",BO579,")"))," ",BS579)</f>
        <v>Minőségmenedzsment I. - Szabó Veronika Anna (web) 12</v>
      </c>
      <c r="E579" t="str">
        <f t="shared" ref="E579:E642" si="526">CONCATENATE(BK579,BF579,BG579)</f>
        <v>Szabó Veronika Anna10102</v>
      </c>
      <c r="F579" t="str">
        <f t="shared" ref="F579:F642" si="527">CONCATENATE(BJ579," (",IF(OR(BM579="",BO579="Tb.-ről web"),"",CONCATENATE("Bp. ",BM579)),IF(OR(BN579="",BO579="Bp.-ről web"),"",CONCATENATE("Tb. ",BN579)),IF(BO579="","",CONCATENATE(", ",BO579)),")")</f>
        <v>Minőségmenedzsment I. (Tb. 217, web)</v>
      </c>
      <c r="G579" t="str">
        <f t="shared" ref="G579:G642" si="528">IF(BT579="","",CONCATENATE($BF579,$BG579))</f>
        <v/>
      </c>
      <c r="H579" t="str">
        <f t="shared" ref="H579:H642" si="529">IF(BU579="","",CONCATENATE($BF579,$BG579))</f>
        <v/>
      </c>
      <c r="I579" t="str">
        <f t="shared" ref="I579:I642" si="530">IF(BV579="","",CONCATENATE($BF579,$BG579))</f>
        <v/>
      </c>
      <c r="J579" t="str">
        <f t="shared" ref="J579:J642" si="531">IF(BW579="","",CONCATENATE($BF579,$BG579))</f>
        <v/>
      </c>
      <c r="K579" t="str">
        <f t="shared" ref="K579:K642" si="532">IF(BX579="","",CONCATENATE($BF579,$BG579))</f>
        <v/>
      </c>
      <c r="L579" t="str">
        <f t="shared" ref="L579:L642" si="533">IF(BY579="","",CONCATENATE($BF579,$BG579))</f>
        <v/>
      </c>
      <c r="M579" t="str">
        <f t="shared" ref="M579:M642" si="534">IF(BZ579="","",CONCATENATE($BF579,$BG579))</f>
        <v/>
      </c>
      <c r="N579" t="str">
        <f t="shared" ref="N579:N642" si="535">IF(CA579="","",CONCATENATE($BF579,$BG579))</f>
        <v/>
      </c>
      <c r="O579" t="str">
        <f t="shared" ref="O579:O642" si="536">IF(CB579="","",CONCATENATE($BF579,$BG579))</f>
        <v/>
      </c>
      <c r="P579" t="str">
        <f t="shared" ref="P579:P642" si="537">IF(CC579="","",CONCATENATE($BF579,$BG579))</f>
        <v/>
      </c>
      <c r="Q579" t="str">
        <f t="shared" ref="Q579:Q642" si="538">IF(CD579="","",CONCATENATE($BF579,$BG579))</f>
        <v/>
      </c>
      <c r="R579" t="str">
        <f t="shared" ref="R579:R642" si="539">IF(CE579="","",CONCATENATE($BF579,$BG579))</f>
        <v/>
      </c>
      <c r="S579" t="str">
        <f t="shared" ref="S579:S642" si="540">IF(CF579="","",CONCATENATE($BF579,$BG579))</f>
        <v/>
      </c>
      <c r="T579" t="str">
        <f t="shared" ref="T579:T642" si="541">IF(CG579="","",CONCATENATE($BF579,$BG579))</f>
        <v/>
      </c>
      <c r="U579" t="str">
        <f t="shared" ref="U579:U642" si="542">IF(CH579="","",CONCATENATE($BF579,$BG579))</f>
        <v/>
      </c>
      <c r="V579" t="str">
        <f t="shared" ref="V579:V642" si="543">IF(CI579="","",CONCATENATE($BF579,$BG579))</f>
        <v/>
      </c>
      <c r="W579" t="str">
        <f t="shared" ref="W579:W642" si="544">IF(CJ579="","",CONCATENATE($BF579,$BG579))</f>
        <v/>
      </c>
      <c r="X579" t="str">
        <f t="shared" ref="X579:X642" si="545">IF(CK579="","",CONCATENATE($BF579,$BG579))</f>
        <v/>
      </c>
      <c r="Y579" t="str">
        <f t="shared" ref="Y579:Y642" si="546">IF(CL579="","",CONCATENATE($BF579,$BG579))</f>
        <v/>
      </c>
      <c r="Z579" t="str">
        <f t="shared" ref="Z579:Z642" si="547">IF(CM579="","",CONCATENATE($BF579,$BG579))</f>
        <v/>
      </c>
      <c r="AA579" t="str">
        <f t="shared" ref="AA579:AA642" si="548">CONCATENATE(BJ579," (",BM579,IF(BO579="","",CONCATENATE(", ",BO579)),")")</f>
        <v>Minőségmenedzsment I. (, web)</v>
      </c>
      <c r="AB579" t="str">
        <f t="shared" ref="AB579:AB642" si="549">IF(CN579="","",CONCATENATE($BF579,$BG579))</f>
        <v/>
      </c>
      <c r="AC579" t="str">
        <f t="shared" ref="AC579:AC642" si="550">IF(CO579="","",CONCATENATE($BF579,$BG579))</f>
        <v/>
      </c>
      <c r="AD579" t="str">
        <f t="shared" ref="AD579:AD642" si="551">IF(CP579="","",CONCATENATE($BF579,$BG579))</f>
        <v/>
      </c>
      <c r="AE579" t="str">
        <f t="shared" ref="AE579:AE642" si="552">IF(CQ579="","",CONCATENATE($BF579,$BG579))</f>
        <v/>
      </c>
      <c r="AF579" t="str">
        <f t="shared" ref="AF579:AF642" si="553">IF(CR579="","",CONCATENATE($BF579,$BG579))</f>
        <v/>
      </c>
      <c r="AG579" t="str">
        <f t="shared" ref="AG579:AG642" si="554">IF(CS579="","",CONCATENATE($BF579,$BG579))</f>
        <v/>
      </c>
      <c r="AH579" t="str">
        <f t="shared" ref="AH579:AH642" si="555">IF(CT579="","",CONCATENATE($BF579,$BG579))</f>
        <v/>
      </c>
      <c r="AI579" t="str">
        <f t="shared" ref="AI579:AI642" si="556">IF(CU579="","",CONCATENATE($BF579,$BG579))</f>
        <v/>
      </c>
      <c r="AJ579" t="str">
        <f t="shared" ref="AJ579:AJ642" si="557">IF(CV579="","",CONCATENATE($BF579,$BG579))</f>
        <v/>
      </c>
      <c r="AK579" t="str">
        <f t="shared" ref="AK579:AK642" si="558">IF(CW579="","",CONCATENATE($BF579,$BG579))</f>
        <v/>
      </c>
      <c r="AL579" t="str">
        <f t="shared" ref="AL579:AL642" si="559">IF(CX579="","",CONCATENATE($BF579,$BG579))</f>
        <v/>
      </c>
      <c r="AM579" t="str">
        <f t="shared" ref="AM579:AM642" si="560">IF(CY579="","",CONCATENATE($BF579,$BG579))</f>
        <v/>
      </c>
      <c r="AN579" t="str">
        <f t="shared" ref="AN579:AN642" si="561">IF(CZ579="","",CONCATENATE($BF579,$BG579))</f>
        <v/>
      </c>
      <c r="AO579" t="str">
        <f t="shared" ref="AO579:AO642" si="562">IF(DA579="","",CONCATENATE($BF579,$BG579))</f>
        <v/>
      </c>
      <c r="AP579" t="str">
        <f t="shared" ref="AP579:AP642" si="563">IF(DB579="","",CONCATENATE($BF579,$BG579))</f>
        <v/>
      </c>
      <c r="AQ579" t="str">
        <f t="shared" ref="AQ579:AQ642" si="564">IF(DC579="","",CONCATENATE($BF579,$BG579))</f>
        <v/>
      </c>
      <c r="AR579" t="str">
        <f t="shared" ref="AR579:AR642" si="565">IF(DD579="","",CONCATENATE($BF579,$BG579))</f>
        <v/>
      </c>
      <c r="AS579" t="str">
        <f t="shared" ref="AS579:AS642" si="566">IF(DE579="","",CONCATENATE($BF579,$BG579))</f>
        <v/>
      </c>
      <c r="AT579" t="str">
        <f t="shared" ref="AT579:AT642" si="567">IF(DF579="","",CONCATENATE($BF579,$BG579))</f>
        <v/>
      </c>
      <c r="AU579" t="str">
        <f t="shared" ref="AU579:AU642" si="568">IF(DG579="","",CONCATENATE($BF579,$BG579))</f>
        <v/>
      </c>
      <c r="AV579" t="str">
        <f t="shared" ref="AV579:AV642" si="569">IF(DH579="","",CONCATENATE($BF579,$BG579))</f>
        <v>10102</v>
      </c>
      <c r="AW579" t="str">
        <f t="shared" ref="AW579:AW642" si="570">IF(DI579="","",CONCATENATE($BF579,$BG579))</f>
        <v/>
      </c>
      <c r="AX579" t="str">
        <f t="shared" ref="AX579:AX642" si="571">IF(DJ579="","",CONCATENATE($BF579,$BG579))</f>
        <v/>
      </c>
      <c r="AY579" t="str">
        <f t="shared" ref="AY579:AY642" si="572">IF(DK579="","",CONCATENATE($BF579,$BG579))</f>
        <v/>
      </c>
      <c r="AZ579" t="str">
        <f t="shared" ref="AZ579:AZ642" si="573">IF(DL579="","",CONCATENATE($BF579,$BG579))</f>
        <v/>
      </c>
      <c r="BA579" t="str">
        <f t="shared" ref="BA579:BA642" si="574">IF(DM579="","",CONCATENATE($BF579,$BG579))</f>
        <v/>
      </c>
      <c r="BB579" t="str">
        <f t="shared" ref="BB579:BB642" si="575">IF(DN579="","",CONCATENATE($BF579,$BG579))</f>
        <v/>
      </c>
      <c r="BC579" t="str">
        <f t="shared" ref="BC579:BC642" si="576">IF(DO579="","",CONCATENATE($BF579,$BG579))</f>
        <v/>
      </c>
      <c r="BD579" t="str">
        <f t="shared" ref="BD579:BD642" si="577">IF(DP579="","",CONCATENATE($BF579,$BG579))</f>
        <v/>
      </c>
      <c r="BE579" t="str">
        <f t="shared" ref="BE579:BE642" si="578">CONCATENATE(BJ579," (",BN579,IF(BO579="","",CONCATENATE(", ",BO579)),")")</f>
        <v>Minőségmenedzsment I. (217, web)</v>
      </c>
      <c r="BF579" s="2">
        <v>1010</v>
      </c>
      <c r="BG579" s="2">
        <v>2</v>
      </c>
      <c r="BH579" s="18">
        <f>VLOOKUP(BF579,segéd!$F$9:$G$41,2,FALSE)</f>
        <v>46305</v>
      </c>
      <c r="BI579" s="2" t="str">
        <f>VLOOKUP(BG579,segéd!$F$1:$G$7,2,FALSE)</f>
        <v>9.45-11.15</v>
      </c>
      <c r="BJ579" t="s">
        <v>400</v>
      </c>
      <c r="BK579" s="20" t="s">
        <v>539</v>
      </c>
      <c r="BL579" t="s">
        <v>191</v>
      </c>
      <c r="BM579" s="2"/>
      <c r="BN579" s="2">
        <v>217</v>
      </c>
      <c r="BO579" s="2" t="s">
        <v>117</v>
      </c>
      <c r="BP579" s="33" t="s">
        <v>625</v>
      </c>
      <c r="BQ579" s="2">
        <f t="shared" ref="BQ579:BQ642" si="579">IF(BR579="",0,BR579)+IF(BS579="",0,BS579)</f>
        <v>12</v>
      </c>
      <c r="BR579" s="2" t="str">
        <f>IF(BM579="","",IFERROR(VLOOKUP(BJ579,segéd!T:U,2,FALSE),"x"))</f>
        <v/>
      </c>
      <c r="BS579" s="2">
        <f>IF(BN579="","",IFERROR(VLOOKUP(BJ579,segéd!O:P,2,FALSE),"x"))</f>
        <v>12</v>
      </c>
      <c r="BU579" s="2"/>
      <c r="BV579" s="2"/>
      <c r="DH579" s="2">
        <v>13</v>
      </c>
    </row>
    <row r="580" spans="1:117" x14ac:dyDescent="0.3">
      <c r="A580" t="str">
        <f t="shared" si="522"/>
        <v>20910102</v>
      </c>
      <c r="B580" t="str">
        <f t="shared" si="523"/>
        <v>Modern közg. és piacelm. - Sárkány Péter (web) 31</v>
      </c>
      <c r="C580" t="str">
        <f t="shared" si="524"/>
        <v>10102</v>
      </c>
      <c r="D580" t="str">
        <f t="shared" si="525"/>
        <v xml:space="preserve">Modern közg. és piacelm. - Sárkány Péter (web) </v>
      </c>
      <c r="E580" t="str">
        <f t="shared" si="526"/>
        <v>Sárkány Péter10102</v>
      </c>
      <c r="F580" t="str">
        <f t="shared" si="527"/>
        <v>Modern közg. és piacelm. (Bp. 209, web)</v>
      </c>
      <c r="G580" t="str">
        <f t="shared" si="528"/>
        <v/>
      </c>
      <c r="H580" t="str">
        <f t="shared" si="529"/>
        <v/>
      </c>
      <c r="I580" t="str">
        <f t="shared" si="530"/>
        <v/>
      </c>
      <c r="J580" t="str">
        <f t="shared" si="531"/>
        <v>10102</v>
      </c>
      <c r="K580" t="str">
        <f t="shared" si="532"/>
        <v>10102</v>
      </c>
      <c r="L580" t="str">
        <f t="shared" si="533"/>
        <v/>
      </c>
      <c r="M580" t="str">
        <f t="shared" si="534"/>
        <v/>
      </c>
      <c r="N580" t="str">
        <f t="shared" si="535"/>
        <v/>
      </c>
      <c r="O580" t="str">
        <f t="shared" si="536"/>
        <v/>
      </c>
      <c r="P580" t="str">
        <f t="shared" si="537"/>
        <v/>
      </c>
      <c r="Q580" t="str">
        <f t="shared" si="538"/>
        <v>10102</v>
      </c>
      <c r="R580" t="str">
        <f t="shared" si="539"/>
        <v/>
      </c>
      <c r="S580" t="str">
        <f t="shared" si="540"/>
        <v/>
      </c>
      <c r="T580" t="str">
        <f t="shared" si="541"/>
        <v/>
      </c>
      <c r="U580" t="str">
        <f t="shared" si="542"/>
        <v/>
      </c>
      <c r="V580" t="str">
        <f t="shared" si="543"/>
        <v/>
      </c>
      <c r="W580" t="str">
        <f t="shared" si="544"/>
        <v/>
      </c>
      <c r="X580" t="str">
        <f t="shared" si="545"/>
        <v/>
      </c>
      <c r="Y580" t="str">
        <f t="shared" si="546"/>
        <v/>
      </c>
      <c r="Z580" t="str">
        <f t="shared" si="547"/>
        <v/>
      </c>
      <c r="AA580" t="str">
        <f t="shared" si="548"/>
        <v>Modern közg. és piacelm. (209, web)</v>
      </c>
      <c r="AB580" t="str">
        <f t="shared" si="549"/>
        <v/>
      </c>
      <c r="AC580" t="str">
        <f t="shared" si="550"/>
        <v/>
      </c>
      <c r="AD580" t="str">
        <f t="shared" si="551"/>
        <v/>
      </c>
      <c r="AE580" t="str">
        <f t="shared" si="552"/>
        <v/>
      </c>
      <c r="AF580" t="str">
        <f t="shared" si="553"/>
        <v/>
      </c>
      <c r="AG580" t="str">
        <f t="shared" si="554"/>
        <v/>
      </c>
      <c r="AH580" t="str">
        <f t="shared" si="555"/>
        <v/>
      </c>
      <c r="AI580" t="str">
        <f t="shared" si="556"/>
        <v/>
      </c>
      <c r="AJ580" t="str">
        <f t="shared" si="557"/>
        <v/>
      </c>
      <c r="AK580" t="str">
        <f t="shared" si="558"/>
        <v/>
      </c>
      <c r="AL580" t="str">
        <f t="shared" si="559"/>
        <v/>
      </c>
      <c r="AM580" t="str">
        <f t="shared" si="560"/>
        <v/>
      </c>
      <c r="AN580" t="str">
        <f t="shared" si="561"/>
        <v/>
      </c>
      <c r="AO580" t="str">
        <f t="shared" si="562"/>
        <v/>
      </c>
      <c r="AP580" t="str">
        <f t="shared" si="563"/>
        <v/>
      </c>
      <c r="AQ580" t="str">
        <f t="shared" si="564"/>
        <v/>
      </c>
      <c r="AR580" t="str">
        <f t="shared" si="565"/>
        <v/>
      </c>
      <c r="AS580" t="str">
        <f t="shared" si="566"/>
        <v/>
      </c>
      <c r="AT580" t="str">
        <f t="shared" si="567"/>
        <v/>
      </c>
      <c r="AU580" t="str">
        <f t="shared" si="568"/>
        <v/>
      </c>
      <c r="AV580" t="str">
        <f t="shared" si="569"/>
        <v/>
      </c>
      <c r="AW580" t="str">
        <f t="shared" si="570"/>
        <v/>
      </c>
      <c r="AX580" t="str">
        <f t="shared" si="571"/>
        <v/>
      </c>
      <c r="AY580" t="str">
        <f t="shared" si="572"/>
        <v/>
      </c>
      <c r="AZ580" t="str">
        <f t="shared" si="573"/>
        <v/>
      </c>
      <c r="BA580" t="str">
        <f t="shared" si="574"/>
        <v/>
      </c>
      <c r="BB580" t="str">
        <f t="shared" si="575"/>
        <v/>
      </c>
      <c r="BC580" t="str">
        <f t="shared" si="576"/>
        <v/>
      </c>
      <c r="BD580" t="str">
        <f t="shared" si="577"/>
        <v/>
      </c>
      <c r="BE580" t="str">
        <f t="shared" si="578"/>
        <v>Modern közg. és piacelm. (, web)</v>
      </c>
      <c r="BF580" s="2">
        <v>1010</v>
      </c>
      <c r="BG580" s="2">
        <v>2</v>
      </c>
      <c r="BH580" s="18">
        <f>VLOOKUP(BF580,segéd!$F$9:$G$41,2,FALSE)</f>
        <v>46305</v>
      </c>
      <c r="BI580" s="2" t="str">
        <f>VLOOKUP(BG580,segéd!$F$1:$G$7,2,FALSE)</f>
        <v>9.45-11.15</v>
      </c>
      <c r="BJ580" t="s">
        <v>90</v>
      </c>
      <c r="BK580" s="20" t="s">
        <v>23</v>
      </c>
      <c r="BL580" t="s">
        <v>206</v>
      </c>
      <c r="BM580" s="2">
        <v>209</v>
      </c>
      <c r="BO580" s="2" t="s">
        <v>117</v>
      </c>
      <c r="BP580" s="33" t="s">
        <v>660</v>
      </c>
      <c r="BQ580" s="2">
        <f t="shared" si="579"/>
        <v>31</v>
      </c>
      <c r="BR580" s="2">
        <f>IF(BM580="","",IFERROR(VLOOKUP(BJ580,segéd!T:U,2,FALSE),"x"))</f>
        <v>31</v>
      </c>
      <c r="BS580" s="2" t="str">
        <f>IF(BN580="","",IFERROR(VLOOKUP(BJ580,segéd!O:P,2,FALSE),"x"))</f>
        <v/>
      </c>
      <c r="BU580" s="2"/>
      <c r="BV580" s="2"/>
      <c r="BW580" s="2">
        <v>8</v>
      </c>
      <c r="BX580" s="2">
        <v>15</v>
      </c>
      <c r="CD580" s="2">
        <v>2</v>
      </c>
    </row>
    <row r="581" spans="1:117" x14ac:dyDescent="0.3">
      <c r="A581" t="str">
        <f t="shared" si="522"/>
        <v>20310102</v>
      </c>
      <c r="B581" t="str">
        <f t="shared" si="523"/>
        <v>Német általános nyelv I. (II. nyelv) - Peres Anna 6</v>
      </c>
      <c r="C581" t="str">
        <f t="shared" si="524"/>
        <v>10102</v>
      </c>
      <c r="D581" t="str">
        <f t="shared" si="525"/>
        <v xml:space="preserve">Német általános nyelv I. (II. nyelv) - Peres Anna </v>
      </c>
      <c r="E581" t="str">
        <f t="shared" si="526"/>
        <v>Peres Anna10102</v>
      </c>
      <c r="F581" t="str">
        <f t="shared" si="527"/>
        <v>Német általános nyelv I. (II. nyelv) (Bp. 203)</v>
      </c>
      <c r="G581" t="str">
        <f t="shared" si="528"/>
        <v/>
      </c>
      <c r="H581" t="str">
        <f t="shared" si="529"/>
        <v/>
      </c>
      <c r="I581" t="str">
        <f t="shared" si="530"/>
        <v/>
      </c>
      <c r="J581" t="str">
        <f t="shared" si="531"/>
        <v/>
      </c>
      <c r="K581" t="str">
        <f t="shared" si="532"/>
        <v/>
      </c>
      <c r="L581" t="str">
        <f t="shared" si="533"/>
        <v/>
      </c>
      <c r="M581" t="str">
        <f t="shared" si="534"/>
        <v/>
      </c>
      <c r="N581" t="str">
        <f t="shared" si="535"/>
        <v/>
      </c>
      <c r="O581" t="str">
        <f t="shared" si="536"/>
        <v>10102</v>
      </c>
      <c r="P581" t="str">
        <f t="shared" si="537"/>
        <v/>
      </c>
      <c r="Q581" t="str">
        <f t="shared" si="538"/>
        <v/>
      </c>
      <c r="R581" t="str">
        <f t="shared" si="539"/>
        <v/>
      </c>
      <c r="S581" t="str">
        <f t="shared" si="540"/>
        <v/>
      </c>
      <c r="T581" t="str">
        <f t="shared" si="541"/>
        <v/>
      </c>
      <c r="U581" t="str">
        <f t="shared" si="542"/>
        <v/>
      </c>
      <c r="V581" t="str">
        <f t="shared" si="543"/>
        <v/>
      </c>
      <c r="W581" t="str">
        <f t="shared" si="544"/>
        <v/>
      </c>
      <c r="X581" t="str">
        <f t="shared" si="545"/>
        <v/>
      </c>
      <c r="Y581" t="str">
        <f t="shared" si="546"/>
        <v/>
      </c>
      <c r="Z581" t="str">
        <f t="shared" si="547"/>
        <v/>
      </c>
      <c r="AA581" t="str">
        <f t="shared" si="548"/>
        <v>Német általános nyelv I. (II. nyelv) (203)</v>
      </c>
      <c r="AB581" t="str">
        <f t="shared" si="549"/>
        <v/>
      </c>
      <c r="AC581" t="str">
        <f t="shared" si="550"/>
        <v/>
      </c>
      <c r="AD581" t="str">
        <f t="shared" si="551"/>
        <v/>
      </c>
      <c r="AE581" t="str">
        <f t="shared" si="552"/>
        <v/>
      </c>
      <c r="AF581" t="str">
        <f t="shared" si="553"/>
        <v/>
      </c>
      <c r="AG581" t="str">
        <f t="shared" si="554"/>
        <v/>
      </c>
      <c r="AH581" t="str">
        <f t="shared" si="555"/>
        <v/>
      </c>
      <c r="AI581" t="str">
        <f t="shared" si="556"/>
        <v/>
      </c>
      <c r="AJ581" t="str">
        <f t="shared" si="557"/>
        <v/>
      </c>
      <c r="AK581" t="str">
        <f t="shared" si="558"/>
        <v/>
      </c>
      <c r="AL581" t="str">
        <f t="shared" si="559"/>
        <v/>
      </c>
      <c r="AM581" t="str">
        <f t="shared" si="560"/>
        <v/>
      </c>
      <c r="AN581" t="str">
        <f t="shared" si="561"/>
        <v/>
      </c>
      <c r="AO581" t="str">
        <f t="shared" si="562"/>
        <v/>
      </c>
      <c r="AP581" t="str">
        <f t="shared" si="563"/>
        <v/>
      </c>
      <c r="AQ581" t="str">
        <f t="shared" si="564"/>
        <v/>
      </c>
      <c r="AR581" t="str">
        <f t="shared" si="565"/>
        <v/>
      </c>
      <c r="AS581" t="str">
        <f t="shared" si="566"/>
        <v/>
      </c>
      <c r="AT581" t="str">
        <f t="shared" si="567"/>
        <v/>
      </c>
      <c r="AU581" t="str">
        <f t="shared" si="568"/>
        <v/>
      </c>
      <c r="AV581" t="str">
        <f t="shared" si="569"/>
        <v/>
      </c>
      <c r="AW581" t="str">
        <f t="shared" si="570"/>
        <v/>
      </c>
      <c r="AX581" t="str">
        <f t="shared" si="571"/>
        <v/>
      </c>
      <c r="AY581" t="str">
        <f t="shared" si="572"/>
        <v/>
      </c>
      <c r="AZ581" t="str">
        <f t="shared" si="573"/>
        <v/>
      </c>
      <c r="BA581" t="str">
        <f t="shared" si="574"/>
        <v/>
      </c>
      <c r="BB581" t="str">
        <f t="shared" si="575"/>
        <v/>
      </c>
      <c r="BC581" t="str">
        <f t="shared" si="576"/>
        <v/>
      </c>
      <c r="BD581" t="str">
        <f t="shared" si="577"/>
        <v/>
      </c>
      <c r="BE581" t="str">
        <f t="shared" si="578"/>
        <v>Német általános nyelv I. (II. nyelv) ()</v>
      </c>
      <c r="BF581" s="2">
        <v>1010</v>
      </c>
      <c r="BG581" s="2">
        <v>2</v>
      </c>
      <c r="BH581" s="18">
        <f>VLOOKUP(BF581,segéd!$F$9:$G$41,2,FALSE)</f>
        <v>46305</v>
      </c>
      <c r="BI581" s="2" t="str">
        <f>VLOOKUP(BG581,segéd!$F$1:$G$7,2,FALSE)</f>
        <v>9.45-11.15</v>
      </c>
      <c r="BJ581" t="s">
        <v>751</v>
      </c>
      <c r="BK581" s="20" t="s">
        <v>545</v>
      </c>
      <c r="BL581" t="s">
        <v>194</v>
      </c>
      <c r="BM581" s="2">
        <v>203</v>
      </c>
      <c r="BO581" s="2"/>
      <c r="BP581" s="33"/>
      <c r="BQ581" s="2">
        <f t="shared" si="579"/>
        <v>6</v>
      </c>
      <c r="BR581" s="2">
        <f>IF(BM581="","",IFERROR(VLOOKUP(BJ581,segéd!T:U,2,FALSE),"x"))</f>
        <v>6</v>
      </c>
      <c r="BS581" s="2" t="str">
        <f>IF(BN581="","",IFERROR(VLOOKUP(BJ581,segéd!O:P,2,FALSE),"x"))</f>
        <v/>
      </c>
      <c r="BT581" s="2"/>
      <c r="BU581" s="2"/>
      <c r="BV581" s="2"/>
      <c r="BX581" s="2"/>
      <c r="CB581" s="2">
        <v>6</v>
      </c>
      <c r="CQ581" s="2"/>
      <c r="CR581" s="2"/>
    </row>
    <row r="582" spans="1:117" x14ac:dyDescent="0.3">
      <c r="A582" t="str">
        <f t="shared" si="522"/>
        <v>20510102</v>
      </c>
      <c r="B582" t="str">
        <f t="shared" si="523"/>
        <v>Szállítmányozás, fuvarozás - Barta Krisztina (Tb.-ről web) 6</v>
      </c>
      <c r="C582" t="str">
        <f t="shared" si="524"/>
        <v>40210102</v>
      </c>
      <c r="D582" t="str">
        <f t="shared" si="525"/>
        <v>Szállítmányozás, fuvarozás - Barta Krisztina (Tb.-ről web) 4</v>
      </c>
      <c r="E582" t="str">
        <f t="shared" si="526"/>
        <v>Barta Krisztina10102</v>
      </c>
      <c r="F582" t="str">
        <f t="shared" si="527"/>
        <v>Szállítmányozás, fuvarozás (Tb. 402, Tb.-ről web)</v>
      </c>
      <c r="G582" t="str">
        <f t="shared" si="528"/>
        <v/>
      </c>
      <c r="H582" t="str">
        <f t="shared" si="529"/>
        <v/>
      </c>
      <c r="I582" t="str">
        <f t="shared" si="530"/>
        <v/>
      </c>
      <c r="J582" t="str">
        <f t="shared" si="531"/>
        <v/>
      </c>
      <c r="K582" t="str">
        <f t="shared" si="532"/>
        <v/>
      </c>
      <c r="L582" t="str">
        <f t="shared" si="533"/>
        <v/>
      </c>
      <c r="M582" t="str">
        <f t="shared" si="534"/>
        <v/>
      </c>
      <c r="N582" t="str">
        <f t="shared" si="535"/>
        <v/>
      </c>
      <c r="O582" t="str">
        <f t="shared" si="536"/>
        <v/>
      </c>
      <c r="P582" t="str">
        <f t="shared" si="537"/>
        <v/>
      </c>
      <c r="Q582" t="str">
        <f t="shared" si="538"/>
        <v/>
      </c>
      <c r="R582" t="str">
        <f t="shared" si="539"/>
        <v/>
      </c>
      <c r="S582" t="str">
        <f t="shared" si="540"/>
        <v/>
      </c>
      <c r="T582" t="str">
        <f t="shared" si="541"/>
        <v/>
      </c>
      <c r="U582" t="str">
        <f t="shared" si="542"/>
        <v/>
      </c>
      <c r="V582" t="str">
        <f t="shared" si="543"/>
        <v/>
      </c>
      <c r="W582" t="str">
        <f t="shared" si="544"/>
        <v>10102</v>
      </c>
      <c r="X582" t="str">
        <f t="shared" si="545"/>
        <v/>
      </c>
      <c r="Y582" t="str">
        <f t="shared" si="546"/>
        <v/>
      </c>
      <c r="Z582" t="str">
        <f t="shared" si="547"/>
        <v/>
      </c>
      <c r="AA582" t="str">
        <f t="shared" si="548"/>
        <v>Szállítmányozás, fuvarozás (205, Tb.-ről web)</v>
      </c>
      <c r="AB582" t="str">
        <f t="shared" si="549"/>
        <v/>
      </c>
      <c r="AC582" t="str">
        <f t="shared" si="550"/>
        <v/>
      </c>
      <c r="AD582" t="str">
        <f t="shared" si="551"/>
        <v/>
      </c>
      <c r="AE582" t="str">
        <f t="shared" si="552"/>
        <v/>
      </c>
      <c r="AF582" t="str">
        <f t="shared" si="553"/>
        <v/>
      </c>
      <c r="AG582" t="str">
        <f t="shared" si="554"/>
        <v/>
      </c>
      <c r="AH582" t="str">
        <f t="shared" si="555"/>
        <v/>
      </c>
      <c r="AI582" t="str">
        <f t="shared" si="556"/>
        <v/>
      </c>
      <c r="AJ582" t="str">
        <f t="shared" si="557"/>
        <v/>
      </c>
      <c r="AK582" t="str">
        <f t="shared" si="558"/>
        <v/>
      </c>
      <c r="AL582" t="str">
        <f t="shared" si="559"/>
        <v/>
      </c>
      <c r="AM582" t="str">
        <f t="shared" si="560"/>
        <v/>
      </c>
      <c r="AN582" t="str">
        <f t="shared" si="561"/>
        <v/>
      </c>
      <c r="AO582" t="str">
        <f t="shared" si="562"/>
        <v/>
      </c>
      <c r="AP582" t="str">
        <f t="shared" si="563"/>
        <v/>
      </c>
      <c r="AQ582" t="str">
        <f t="shared" si="564"/>
        <v>10102</v>
      </c>
      <c r="AR582" t="str">
        <f t="shared" si="565"/>
        <v/>
      </c>
      <c r="AS582" t="str">
        <f t="shared" si="566"/>
        <v/>
      </c>
      <c r="AT582" t="str">
        <f t="shared" si="567"/>
        <v/>
      </c>
      <c r="AU582" t="str">
        <f t="shared" si="568"/>
        <v/>
      </c>
      <c r="AV582" t="str">
        <f t="shared" si="569"/>
        <v/>
      </c>
      <c r="AW582" t="str">
        <f t="shared" si="570"/>
        <v/>
      </c>
      <c r="AX582" t="str">
        <f t="shared" si="571"/>
        <v/>
      </c>
      <c r="AY582" t="str">
        <f t="shared" si="572"/>
        <v/>
      </c>
      <c r="AZ582" t="str">
        <f t="shared" si="573"/>
        <v/>
      </c>
      <c r="BA582" t="str">
        <f t="shared" si="574"/>
        <v/>
      </c>
      <c r="BB582" t="str">
        <f t="shared" si="575"/>
        <v/>
      </c>
      <c r="BC582" t="str">
        <f t="shared" si="576"/>
        <v/>
      </c>
      <c r="BD582" t="str">
        <f t="shared" si="577"/>
        <v/>
      </c>
      <c r="BE582" t="str">
        <f t="shared" si="578"/>
        <v>Szállítmányozás, fuvarozás (402, Tb.-ről web)</v>
      </c>
      <c r="BF582" s="2">
        <v>1010</v>
      </c>
      <c r="BG582" s="2">
        <v>2</v>
      </c>
      <c r="BH582" s="18">
        <f>VLOOKUP(BF582,segéd!$F$9:$G$41,2,FALSE)</f>
        <v>46305</v>
      </c>
      <c r="BI582" s="2" t="str">
        <f>VLOOKUP(BG582,segéd!$F$1:$G$7,2,FALSE)</f>
        <v>9.45-11.15</v>
      </c>
      <c r="BJ582" t="s">
        <v>274</v>
      </c>
      <c r="BK582" s="20" t="s">
        <v>534</v>
      </c>
      <c r="BL582" t="s">
        <v>192</v>
      </c>
      <c r="BM582" s="2">
        <v>205</v>
      </c>
      <c r="BN582" s="2">
        <v>402</v>
      </c>
      <c r="BO582" s="2" t="s">
        <v>119</v>
      </c>
      <c r="BP582" s="33" t="s">
        <v>662</v>
      </c>
      <c r="BQ582" s="2">
        <f t="shared" si="579"/>
        <v>10</v>
      </c>
      <c r="BR582" s="2">
        <f>IF(BM582="","",IFERROR(VLOOKUP(BJ582,segéd!T:U,2,FALSE),"x"))</f>
        <v>6</v>
      </c>
      <c r="BS582" s="2">
        <f>IF(BN582="","",IFERROR(VLOOKUP(BJ582,segéd!O:P,2,FALSE),"x"))</f>
        <v>4</v>
      </c>
      <c r="BU582" s="2"/>
      <c r="BV582" s="2"/>
      <c r="BX582" s="2"/>
      <c r="CJ582" s="2">
        <v>6</v>
      </c>
      <c r="DC582" s="2">
        <v>3</v>
      </c>
    </row>
    <row r="583" spans="1:117" ht="15" customHeight="1" x14ac:dyDescent="0.3">
      <c r="A583" t="str">
        <f t="shared" si="522"/>
        <v>10102</v>
      </c>
      <c r="B583" t="str">
        <f t="shared" si="523"/>
        <v xml:space="preserve">Számvitel I. - Labossa Ildikó (web) </v>
      </c>
      <c r="C583" t="str">
        <f t="shared" si="524"/>
        <v>21510102</v>
      </c>
      <c r="D583" t="str">
        <f t="shared" si="525"/>
        <v>Számvitel I. - Labossa Ildikó (web) 35</v>
      </c>
      <c r="E583" t="str">
        <f t="shared" si="526"/>
        <v>Labossa Ildikó10102</v>
      </c>
      <c r="F583" t="str">
        <f t="shared" si="527"/>
        <v>Számvitel I. (Tb. 215, web)</v>
      </c>
      <c r="G583" t="str">
        <f t="shared" si="528"/>
        <v/>
      </c>
      <c r="H583" t="str">
        <f t="shared" si="529"/>
        <v/>
      </c>
      <c r="I583" t="str">
        <f t="shared" si="530"/>
        <v/>
      </c>
      <c r="J583" t="str">
        <f t="shared" si="531"/>
        <v/>
      </c>
      <c r="K583" t="str">
        <f t="shared" si="532"/>
        <v/>
      </c>
      <c r="L583" t="str">
        <f t="shared" si="533"/>
        <v/>
      </c>
      <c r="M583" t="str">
        <f t="shared" si="534"/>
        <v/>
      </c>
      <c r="N583" t="str">
        <f t="shared" si="535"/>
        <v/>
      </c>
      <c r="O583" t="str">
        <f t="shared" si="536"/>
        <v/>
      </c>
      <c r="P583" t="str">
        <f t="shared" si="537"/>
        <v/>
      </c>
      <c r="Q583" t="str">
        <f t="shared" si="538"/>
        <v/>
      </c>
      <c r="R583" t="str">
        <f t="shared" si="539"/>
        <v/>
      </c>
      <c r="S583" t="str">
        <f t="shared" si="540"/>
        <v/>
      </c>
      <c r="T583" t="str">
        <f t="shared" si="541"/>
        <v/>
      </c>
      <c r="U583" t="str">
        <f t="shared" si="542"/>
        <v/>
      </c>
      <c r="V583" t="str">
        <f t="shared" si="543"/>
        <v/>
      </c>
      <c r="W583" t="str">
        <f t="shared" si="544"/>
        <v/>
      </c>
      <c r="X583" t="str">
        <f t="shared" si="545"/>
        <v/>
      </c>
      <c r="Y583" t="str">
        <f t="shared" si="546"/>
        <v/>
      </c>
      <c r="Z583" t="str">
        <f t="shared" si="547"/>
        <v/>
      </c>
      <c r="AA583" t="str">
        <f t="shared" si="548"/>
        <v>Számvitel I. (, web)</v>
      </c>
      <c r="AB583" t="str">
        <f t="shared" si="549"/>
        <v/>
      </c>
      <c r="AC583" t="str">
        <f t="shared" si="550"/>
        <v/>
      </c>
      <c r="AD583" t="str">
        <f t="shared" si="551"/>
        <v/>
      </c>
      <c r="AE583" t="str">
        <f t="shared" si="552"/>
        <v/>
      </c>
      <c r="AF583" t="str">
        <f t="shared" si="553"/>
        <v/>
      </c>
      <c r="AG583" t="str">
        <f t="shared" si="554"/>
        <v/>
      </c>
      <c r="AH583" t="str">
        <f t="shared" si="555"/>
        <v>10102</v>
      </c>
      <c r="AI583" t="str">
        <f t="shared" si="556"/>
        <v>10102</v>
      </c>
      <c r="AJ583" t="str">
        <f t="shared" si="557"/>
        <v/>
      </c>
      <c r="AK583" t="str">
        <f t="shared" si="558"/>
        <v/>
      </c>
      <c r="AL583" t="str">
        <f t="shared" si="559"/>
        <v/>
      </c>
      <c r="AM583" t="str">
        <f t="shared" si="560"/>
        <v/>
      </c>
      <c r="AN583" t="str">
        <f t="shared" si="561"/>
        <v/>
      </c>
      <c r="AO583" t="str">
        <f t="shared" si="562"/>
        <v/>
      </c>
      <c r="AP583" t="str">
        <f t="shared" si="563"/>
        <v/>
      </c>
      <c r="AQ583" t="str">
        <f t="shared" si="564"/>
        <v/>
      </c>
      <c r="AR583" t="str">
        <f t="shared" si="565"/>
        <v/>
      </c>
      <c r="AS583" t="str">
        <f t="shared" si="566"/>
        <v/>
      </c>
      <c r="AT583" t="str">
        <f t="shared" si="567"/>
        <v/>
      </c>
      <c r="AU583" t="str">
        <f t="shared" si="568"/>
        <v/>
      </c>
      <c r="AV583" t="str">
        <f t="shared" si="569"/>
        <v/>
      </c>
      <c r="AW583" t="str">
        <f t="shared" si="570"/>
        <v/>
      </c>
      <c r="AX583" t="str">
        <f t="shared" si="571"/>
        <v/>
      </c>
      <c r="AY583" t="str">
        <f t="shared" si="572"/>
        <v/>
      </c>
      <c r="AZ583" t="str">
        <f t="shared" si="573"/>
        <v/>
      </c>
      <c r="BA583" t="str">
        <f t="shared" si="574"/>
        <v/>
      </c>
      <c r="BB583" t="str">
        <f t="shared" si="575"/>
        <v/>
      </c>
      <c r="BC583" t="str">
        <f t="shared" si="576"/>
        <v/>
      </c>
      <c r="BD583" t="str">
        <f t="shared" si="577"/>
        <v/>
      </c>
      <c r="BE583" t="str">
        <f t="shared" si="578"/>
        <v>Számvitel I. (215, web)</v>
      </c>
      <c r="BF583" s="2">
        <v>1010</v>
      </c>
      <c r="BG583" s="2">
        <v>2</v>
      </c>
      <c r="BH583" s="18">
        <f>VLOOKUP(BF583,segéd!$F$9:$G$41,2,FALSE)</f>
        <v>46305</v>
      </c>
      <c r="BI583" s="2" t="str">
        <f>VLOOKUP(BG583,segéd!$F$1:$G$7,2,FALSE)</f>
        <v>9.45-11.15</v>
      </c>
      <c r="BJ583" t="s">
        <v>92</v>
      </c>
      <c r="BK583" s="20" t="s">
        <v>220</v>
      </c>
      <c r="BL583" t="s">
        <v>191</v>
      </c>
      <c r="BM583" s="2"/>
      <c r="BN583" s="2">
        <v>215</v>
      </c>
      <c r="BO583" s="2" t="s">
        <v>117</v>
      </c>
      <c r="BP583" s="33" t="s">
        <v>652</v>
      </c>
      <c r="BQ583" s="2">
        <f t="shared" si="579"/>
        <v>35</v>
      </c>
      <c r="BR583" s="2" t="str">
        <f>IF(BM583="","",IFERROR(VLOOKUP(BJ583,segéd!T:U,2,FALSE),"x"))</f>
        <v/>
      </c>
      <c r="BS583" s="2">
        <f>IF(BN583="","",IFERROR(VLOOKUP(BJ583,segéd!O:P,2,FALSE),"x"))</f>
        <v>35</v>
      </c>
      <c r="BT583" s="2"/>
      <c r="BU583" s="2"/>
      <c r="BV583" s="2"/>
      <c r="BX583" s="2"/>
      <c r="CQ583" s="2"/>
      <c r="CR583" s="2"/>
      <c r="CT583" s="2">
        <v>31</v>
      </c>
      <c r="CU583" s="2">
        <v>25</v>
      </c>
    </row>
    <row r="584" spans="1:117" ht="15" customHeight="1" x14ac:dyDescent="0.3">
      <c r="A584" t="str">
        <f t="shared" si="522"/>
        <v>20210102</v>
      </c>
      <c r="B584" t="str">
        <f t="shared" si="523"/>
        <v>Számviteli alapok - Péter Sára (web) 6</v>
      </c>
      <c r="C584" t="str">
        <f t="shared" si="524"/>
        <v>10102</v>
      </c>
      <c r="D584" t="str">
        <f t="shared" si="525"/>
        <v xml:space="preserve">Számviteli alapok - Péter Sára (web) </v>
      </c>
      <c r="E584" t="str">
        <f t="shared" si="526"/>
        <v>Péter Sára10102</v>
      </c>
      <c r="F584" t="str">
        <f t="shared" si="527"/>
        <v>Számviteli alapok (Bp. 202, web)</v>
      </c>
      <c r="G584" t="str">
        <f t="shared" si="528"/>
        <v/>
      </c>
      <c r="H584" t="str">
        <f t="shared" si="529"/>
        <v/>
      </c>
      <c r="I584" t="str">
        <f t="shared" si="530"/>
        <v/>
      </c>
      <c r="J584" t="str">
        <f t="shared" si="531"/>
        <v/>
      </c>
      <c r="K584" t="str">
        <f t="shared" si="532"/>
        <v/>
      </c>
      <c r="L584" t="str">
        <f t="shared" si="533"/>
        <v/>
      </c>
      <c r="M584" t="str">
        <f t="shared" si="534"/>
        <v/>
      </c>
      <c r="N584" t="str">
        <f t="shared" si="535"/>
        <v/>
      </c>
      <c r="O584" t="str">
        <f t="shared" si="536"/>
        <v/>
      </c>
      <c r="P584" t="str">
        <f t="shared" si="537"/>
        <v>10102</v>
      </c>
      <c r="Q584" t="str">
        <f t="shared" si="538"/>
        <v/>
      </c>
      <c r="R584" t="str">
        <f t="shared" si="539"/>
        <v/>
      </c>
      <c r="S584" t="str">
        <f t="shared" si="540"/>
        <v/>
      </c>
      <c r="T584" t="str">
        <f t="shared" si="541"/>
        <v/>
      </c>
      <c r="U584" t="str">
        <f t="shared" si="542"/>
        <v/>
      </c>
      <c r="V584" t="str">
        <f t="shared" si="543"/>
        <v/>
      </c>
      <c r="W584" t="str">
        <f t="shared" si="544"/>
        <v/>
      </c>
      <c r="X584" t="str">
        <f t="shared" si="545"/>
        <v/>
      </c>
      <c r="Y584" t="str">
        <f t="shared" si="546"/>
        <v/>
      </c>
      <c r="Z584" t="str">
        <f t="shared" si="547"/>
        <v/>
      </c>
      <c r="AA584" t="str">
        <f t="shared" si="548"/>
        <v>Számviteli alapok (202, web)</v>
      </c>
      <c r="AB584" t="str">
        <f t="shared" si="549"/>
        <v/>
      </c>
      <c r="AC584" t="str">
        <f t="shared" si="550"/>
        <v/>
      </c>
      <c r="AD584" t="str">
        <f t="shared" si="551"/>
        <v/>
      </c>
      <c r="AE584" t="str">
        <f t="shared" si="552"/>
        <v/>
      </c>
      <c r="AF584" t="str">
        <f t="shared" si="553"/>
        <v/>
      </c>
      <c r="AG584" t="str">
        <f t="shared" si="554"/>
        <v/>
      </c>
      <c r="AH584" t="str">
        <f t="shared" si="555"/>
        <v/>
      </c>
      <c r="AI584" t="str">
        <f t="shared" si="556"/>
        <v/>
      </c>
      <c r="AJ584" t="str">
        <f t="shared" si="557"/>
        <v/>
      </c>
      <c r="AK584" t="str">
        <f t="shared" si="558"/>
        <v/>
      </c>
      <c r="AL584" t="str">
        <f t="shared" si="559"/>
        <v/>
      </c>
      <c r="AM584" t="str">
        <f t="shared" si="560"/>
        <v/>
      </c>
      <c r="AN584" t="str">
        <f t="shared" si="561"/>
        <v/>
      </c>
      <c r="AO584" t="str">
        <f t="shared" si="562"/>
        <v/>
      </c>
      <c r="AP584" t="str">
        <f t="shared" si="563"/>
        <v/>
      </c>
      <c r="AQ584" t="str">
        <f t="shared" si="564"/>
        <v/>
      </c>
      <c r="AR584" t="str">
        <f t="shared" si="565"/>
        <v/>
      </c>
      <c r="AS584" t="str">
        <f t="shared" si="566"/>
        <v/>
      </c>
      <c r="AT584" t="str">
        <f t="shared" si="567"/>
        <v/>
      </c>
      <c r="AU584" t="str">
        <f t="shared" si="568"/>
        <v/>
      </c>
      <c r="AV584" t="str">
        <f t="shared" si="569"/>
        <v/>
      </c>
      <c r="AW584" t="str">
        <f t="shared" si="570"/>
        <v/>
      </c>
      <c r="AX584" t="str">
        <f t="shared" si="571"/>
        <v/>
      </c>
      <c r="AY584" t="str">
        <f t="shared" si="572"/>
        <v/>
      </c>
      <c r="AZ584" t="str">
        <f t="shared" si="573"/>
        <v/>
      </c>
      <c r="BA584" t="str">
        <f t="shared" si="574"/>
        <v/>
      </c>
      <c r="BB584" t="str">
        <f t="shared" si="575"/>
        <v/>
      </c>
      <c r="BC584" t="str">
        <f t="shared" si="576"/>
        <v/>
      </c>
      <c r="BD584" t="str">
        <f t="shared" si="577"/>
        <v/>
      </c>
      <c r="BE584" t="str">
        <f t="shared" si="578"/>
        <v>Számviteli alapok (, web)</v>
      </c>
      <c r="BF584" s="2">
        <v>1010</v>
      </c>
      <c r="BG584" s="2">
        <v>2</v>
      </c>
      <c r="BH584" s="18">
        <f>VLOOKUP(BF584,segéd!$F$9:$G$41,2,FALSE)</f>
        <v>46305</v>
      </c>
      <c r="BI584" s="2" t="str">
        <f>VLOOKUP(BG584,segéd!$F$1:$G$7,2,FALSE)</f>
        <v>9.45-11.15</v>
      </c>
      <c r="BJ584" t="s">
        <v>214</v>
      </c>
      <c r="BK584" s="20" t="s">
        <v>305</v>
      </c>
      <c r="BL584" t="s">
        <v>395</v>
      </c>
      <c r="BM584" s="2">
        <v>202</v>
      </c>
      <c r="BO584" s="2" t="s">
        <v>117</v>
      </c>
      <c r="BP584" s="33" t="s">
        <v>663</v>
      </c>
      <c r="BQ584" s="2">
        <f t="shared" si="579"/>
        <v>6</v>
      </c>
      <c r="BR584" s="2">
        <f>IF(BM584="","",IFERROR(VLOOKUP(BJ584,segéd!T:U,2,FALSE),"x"))</f>
        <v>6</v>
      </c>
      <c r="BS584" s="2" t="str">
        <f>IF(BN584="","",IFERROR(VLOOKUP(BJ584,segéd!O:P,2,FALSE),"x"))</f>
        <v/>
      </c>
      <c r="BT584" s="2"/>
      <c r="BU584" s="2"/>
      <c r="BV584" s="2"/>
      <c r="BX584" s="2"/>
      <c r="CC584" s="2">
        <v>6</v>
      </c>
      <c r="CQ584" s="2"/>
      <c r="CR584" s="2"/>
    </row>
    <row r="585" spans="1:117" ht="15" customHeight="1" x14ac:dyDescent="0.3">
      <c r="A585" t="str">
        <f t="shared" si="522"/>
        <v>21010102</v>
      </c>
      <c r="B585" t="str">
        <f t="shared" si="523"/>
        <v>Turizmus marketing - Várnai Ibolya (web) 7</v>
      </c>
      <c r="C585" t="str">
        <f t="shared" si="524"/>
        <v>10102</v>
      </c>
      <c r="D585" t="str">
        <f t="shared" si="525"/>
        <v xml:space="preserve">Turizmus marketing - Várnai Ibolya (web) </v>
      </c>
      <c r="E585" t="str">
        <f t="shared" si="526"/>
        <v>Várnai Ibolya10102</v>
      </c>
      <c r="F585" t="str">
        <f t="shared" si="527"/>
        <v>Turizmus marketing (Bp. 210, web)</v>
      </c>
      <c r="G585" t="str">
        <f t="shared" si="528"/>
        <v/>
      </c>
      <c r="H585" t="str">
        <f t="shared" si="529"/>
        <v/>
      </c>
      <c r="I585" t="str">
        <f t="shared" si="530"/>
        <v/>
      </c>
      <c r="J585" t="str">
        <f t="shared" si="531"/>
        <v/>
      </c>
      <c r="K585" t="str">
        <f t="shared" si="532"/>
        <v/>
      </c>
      <c r="L585" t="str">
        <f t="shared" si="533"/>
        <v/>
      </c>
      <c r="M585" t="str">
        <f t="shared" si="534"/>
        <v/>
      </c>
      <c r="N585" t="str">
        <f t="shared" si="535"/>
        <v/>
      </c>
      <c r="O585" t="str">
        <f t="shared" si="536"/>
        <v/>
      </c>
      <c r="P585" t="str">
        <f t="shared" si="537"/>
        <v/>
      </c>
      <c r="Q585" t="str">
        <f t="shared" si="538"/>
        <v/>
      </c>
      <c r="R585" t="str">
        <f t="shared" si="539"/>
        <v/>
      </c>
      <c r="S585" t="str">
        <f t="shared" si="540"/>
        <v/>
      </c>
      <c r="T585" t="str">
        <f t="shared" si="541"/>
        <v/>
      </c>
      <c r="U585" t="str">
        <f t="shared" si="542"/>
        <v/>
      </c>
      <c r="V585" t="str">
        <f t="shared" si="543"/>
        <v/>
      </c>
      <c r="W585" t="str">
        <f t="shared" si="544"/>
        <v/>
      </c>
      <c r="X585" t="str">
        <f t="shared" si="545"/>
        <v/>
      </c>
      <c r="Y585" t="str">
        <f t="shared" si="546"/>
        <v/>
      </c>
      <c r="Z585" t="str">
        <f t="shared" si="547"/>
        <v>10102</v>
      </c>
      <c r="AA585" t="str">
        <f t="shared" si="548"/>
        <v>Turizmus marketing (210, web)</v>
      </c>
      <c r="AB585" t="str">
        <f t="shared" si="549"/>
        <v/>
      </c>
      <c r="AC585" t="str">
        <f t="shared" si="550"/>
        <v/>
      </c>
      <c r="AD585" t="str">
        <f t="shared" si="551"/>
        <v/>
      </c>
      <c r="AE585" t="str">
        <f t="shared" si="552"/>
        <v/>
      </c>
      <c r="AF585" t="str">
        <f t="shared" si="553"/>
        <v/>
      </c>
      <c r="AG585" t="str">
        <f t="shared" si="554"/>
        <v/>
      </c>
      <c r="AH585" t="str">
        <f t="shared" si="555"/>
        <v/>
      </c>
      <c r="AI585" t="str">
        <f t="shared" si="556"/>
        <v/>
      </c>
      <c r="AJ585" t="str">
        <f t="shared" si="557"/>
        <v/>
      </c>
      <c r="AK585" t="str">
        <f t="shared" si="558"/>
        <v/>
      </c>
      <c r="AL585" t="str">
        <f t="shared" si="559"/>
        <v/>
      </c>
      <c r="AM585" t="str">
        <f t="shared" si="560"/>
        <v/>
      </c>
      <c r="AN585" t="str">
        <f t="shared" si="561"/>
        <v/>
      </c>
      <c r="AO585" t="str">
        <f t="shared" si="562"/>
        <v/>
      </c>
      <c r="AP585" t="str">
        <f t="shared" si="563"/>
        <v/>
      </c>
      <c r="AQ585" t="str">
        <f t="shared" si="564"/>
        <v/>
      </c>
      <c r="AR585" t="str">
        <f t="shared" si="565"/>
        <v/>
      </c>
      <c r="AS585" t="str">
        <f t="shared" si="566"/>
        <v/>
      </c>
      <c r="AT585" t="str">
        <f t="shared" si="567"/>
        <v/>
      </c>
      <c r="AU585" t="str">
        <f t="shared" si="568"/>
        <v/>
      </c>
      <c r="AV585" t="str">
        <f t="shared" si="569"/>
        <v/>
      </c>
      <c r="AW585" t="str">
        <f t="shared" si="570"/>
        <v/>
      </c>
      <c r="AX585" t="str">
        <f t="shared" si="571"/>
        <v/>
      </c>
      <c r="AY585" t="str">
        <f t="shared" si="572"/>
        <v/>
      </c>
      <c r="AZ585" t="str">
        <f t="shared" si="573"/>
        <v/>
      </c>
      <c r="BA585" t="str">
        <f t="shared" si="574"/>
        <v/>
      </c>
      <c r="BB585" t="str">
        <f t="shared" si="575"/>
        <v/>
      </c>
      <c r="BC585" t="str">
        <f t="shared" si="576"/>
        <v/>
      </c>
      <c r="BD585" t="str">
        <f t="shared" si="577"/>
        <v/>
      </c>
      <c r="BE585" t="str">
        <f t="shared" si="578"/>
        <v>Turizmus marketing (, web)</v>
      </c>
      <c r="BF585" s="2">
        <v>1010</v>
      </c>
      <c r="BG585" s="2">
        <v>2</v>
      </c>
      <c r="BH585" s="18">
        <f>VLOOKUP(BF585,segéd!$F$9:$G$41,2,FALSE)</f>
        <v>46305</v>
      </c>
      <c r="BI585" s="2" t="str">
        <f>VLOOKUP(BG585,segéd!$F$1:$G$7,2,FALSE)</f>
        <v>9.45-11.15</v>
      </c>
      <c r="BJ585" t="s">
        <v>519</v>
      </c>
      <c r="BK585" s="20" t="s">
        <v>308</v>
      </c>
      <c r="BL585" t="s">
        <v>194</v>
      </c>
      <c r="BM585" s="2">
        <v>210</v>
      </c>
      <c r="BO585" s="2" t="s">
        <v>117</v>
      </c>
      <c r="BP585" s="33" t="s">
        <v>705</v>
      </c>
      <c r="BQ585" s="2">
        <f t="shared" si="579"/>
        <v>7</v>
      </c>
      <c r="BR585" s="2">
        <f>IF(BM585="","",IFERROR(VLOOKUP(BJ585,segéd!T:U,2,FALSE),"x"))</f>
        <v>7</v>
      </c>
      <c r="BS585" s="2" t="str">
        <f>IF(BN585="","",IFERROR(VLOOKUP(BJ585,segéd!O:P,2,FALSE),"x"))</f>
        <v/>
      </c>
      <c r="BU585" s="2"/>
      <c r="BV585" s="2"/>
      <c r="BX585" s="2"/>
      <c r="CM585" s="2">
        <v>6</v>
      </c>
    </row>
    <row r="586" spans="1:117" ht="15" customHeight="1" x14ac:dyDescent="0.3">
      <c r="A586" t="str">
        <f t="shared" si="522"/>
        <v>21710102</v>
      </c>
      <c r="B586" t="str">
        <f t="shared" si="523"/>
        <v>Vállalatok a glokális térben - Buda Lorina (Tb.-ről web) 10</v>
      </c>
      <c r="C586" t="str">
        <f t="shared" si="524"/>
        <v>21410102</v>
      </c>
      <c r="D586" t="str">
        <f t="shared" si="525"/>
        <v>Vállalatok a glokális térben - Buda Lorina (Tb.-ről web) 14</v>
      </c>
      <c r="E586" t="str">
        <f t="shared" si="526"/>
        <v>Buda Lorina10102</v>
      </c>
      <c r="F586" t="str">
        <f t="shared" si="527"/>
        <v>Vállalatok a glokális térben (Tb. 214, Tb.-ről web)</v>
      </c>
      <c r="G586" t="str">
        <f t="shared" si="528"/>
        <v/>
      </c>
      <c r="H586" t="str">
        <f t="shared" si="529"/>
        <v/>
      </c>
      <c r="I586" t="str">
        <f t="shared" si="530"/>
        <v/>
      </c>
      <c r="J586" t="str">
        <f t="shared" si="531"/>
        <v/>
      </c>
      <c r="K586" t="str">
        <f t="shared" si="532"/>
        <v/>
      </c>
      <c r="L586" t="str">
        <f t="shared" si="533"/>
        <v/>
      </c>
      <c r="M586" t="str">
        <f t="shared" si="534"/>
        <v/>
      </c>
      <c r="N586" t="str">
        <f t="shared" si="535"/>
        <v/>
      </c>
      <c r="O586" t="str">
        <f t="shared" si="536"/>
        <v/>
      </c>
      <c r="P586" t="str">
        <f t="shared" si="537"/>
        <v/>
      </c>
      <c r="Q586" t="str">
        <f t="shared" si="538"/>
        <v/>
      </c>
      <c r="R586" t="str">
        <f t="shared" si="539"/>
        <v/>
      </c>
      <c r="S586" t="str">
        <f t="shared" si="540"/>
        <v/>
      </c>
      <c r="T586" t="str">
        <f t="shared" si="541"/>
        <v/>
      </c>
      <c r="U586" t="str">
        <f t="shared" si="542"/>
        <v/>
      </c>
      <c r="V586" t="str">
        <f t="shared" si="543"/>
        <v>10102</v>
      </c>
      <c r="W586" t="str">
        <f t="shared" si="544"/>
        <v/>
      </c>
      <c r="X586" t="str">
        <f t="shared" si="545"/>
        <v/>
      </c>
      <c r="Y586" t="str">
        <f t="shared" si="546"/>
        <v>10102</v>
      </c>
      <c r="Z586" t="str">
        <f t="shared" si="547"/>
        <v/>
      </c>
      <c r="AA586" t="str">
        <f t="shared" si="548"/>
        <v>Vállalatok a glokális térben (217, Tb.-ről web)</v>
      </c>
      <c r="AB586" t="str">
        <f t="shared" si="549"/>
        <v/>
      </c>
      <c r="AC586" t="str">
        <f t="shared" si="550"/>
        <v/>
      </c>
      <c r="AD586" t="str">
        <f t="shared" si="551"/>
        <v/>
      </c>
      <c r="AE586" t="str">
        <f t="shared" si="552"/>
        <v/>
      </c>
      <c r="AF586" t="str">
        <f t="shared" si="553"/>
        <v/>
      </c>
      <c r="AG586" t="str">
        <f t="shared" si="554"/>
        <v/>
      </c>
      <c r="AH586" t="str">
        <f t="shared" si="555"/>
        <v/>
      </c>
      <c r="AI586" t="str">
        <f t="shared" si="556"/>
        <v/>
      </c>
      <c r="AJ586" t="str">
        <f t="shared" si="557"/>
        <v/>
      </c>
      <c r="AK586" t="str">
        <f t="shared" si="558"/>
        <v/>
      </c>
      <c r="AL586" t="str">
        <f t="shared" si="559"/>
        <v/>
      </c>
      <c r="AM586" t="str">
        <f t="shared" si="560"/>
        <v/>
      </c>
      <c r="AN586" t="str">
        <f t="shared" si="561"/>
        <v/>
      </c>
      <c r="AO586" t="str">
        <f t="shared" si="562"/>
        <v/>
      </c>
      <c r="AP586" t="str">
        <f t="shared" si="563"/>
        <v>10102</v>
      </c>
      <c r="AQ586" t="str">
        <f t="shared" si="564"/>
        <v/>
      </c>
      <c r="AR586" t="str">
        <f t="shared" si="565"/>
        <v/>
      </c>
      <c r="AS586" t="str">
        <f t="shared" si="566"/>
        <v>10102</v>
      </c>
      <c r="AT586" t="str">
        <f t="shared" si="567"/>
        <v/>
      </c>
      <c r="AU586" t="str">
        <f t="shared" si="568"/>
        <v/>
      </c>
      <c r="AV586" t="str">
        <f t="shared" si="569"/>
        <v/>
      </c>
      <c r="AW586" t="str">
        <f t="shared" si="570"/>
        <v/>
      </c>
      <c r="AX586" t="str">
        <f t="shared" si="571"/>
        <v/>
      </c>
      <c r="AY586" t="str">
        <f t="shared" si="572"/>
        <v/>
      </c>
      <c r="AZ586" t="str">
        <f t="shared" si="573"/>
        <v/>
      </c>
      <c r="BA586" t="str">
        <f t="shared" si="574"/>
        <v/>
      </c>
      <c r="BB586" t="str">
        <f t="shared" si="575"/>
        <v/>
      </c>
      <c r="BC586" t="str">
        <f t="shared" si="576"/>
        <v/>
      </c>
      <c r="BD586" t="str">
        <f t="shared" si="577"/>
        <v/>
      </c>
      <c r="BE586" t="str">
        <f t="shared" si="578"/>
        <v>Vállalatok a glokális térben (214, Tb.-ről web)</v>
      </c>
      <c r="BF586" s="2">
        <v>1010</v>
      </c>
      <c r="BG586" s="2">
        <v>2</v>
      </c>
      <c r="BH586" s="18">
        <f>VLOOKUP(BF586,segéd!$F$9:$G$41,2,FALSE)</f>
        <v>46305</v>
      </c>
      <c r="BI586" s="2" t="str">
        <f>VLOOKUP(BG586,segéd!$F$1:$G$7,2,FALSE)</f>
        <v>9.45-11.15</v>
      </c>
      <c r="BJ586" t="s">
        <v>273</v>
      </c>
      <c r="BK586" s="20" t="s">
        <v>277</v>
      </c>
      <c r="BL586" t="s">
        <v>192</v>
      </c>
      <c r="BM586" s="2">
        <v>217</v>
      </c>
      <c r="BN586" s="2">
        <v>214</v>
      </c>
      <c r="BO586" s="2" t="s">
        <v>119</v>
      </c>
      <c r="BP586" s="33" t="s">
        <v>711</v>
      </c>
      <c r="BQ586" s="2">
        <f t="shared" si="579"/>
        <v>24</v>
      </c>
      <c r="BR586" s="2">
        <f>IF(BM586="","",IFERROR(VLOOKUP(BJ586,segéd!T:U,2,FALSE),"x"))</f>
        <v>10</v>
      </c>
      <c r="BS586" s="2">
        <f>IF(BN586="","",IFERROR(VLOOKUP(BJ586,segéd!O:P,2,FALSE),"x"))</f>
        <v>14</v>
      </c>
      <c r="BU586" s="2"/>
      <c r="BV586" s="2"/>
      <c r="BX586" s="2"/>
      <c r="CI586" s="2">
        <v>7</v>
      </c>
      <c r="CL586" s="2">
        <v>4</v>
      </c>
      <c r="CQ586" s="2"/>
      <c r="CR586" s="2"/>
      <c r="DB586" s="2">
        <v>8</v>
      </c>
      <c r="DE586" s="2">
        <v>6</v>
      </c>
    </row>
    <row r="587" spans="1:117" ht="15" customHeight="1" x14ac:dyDescent="0.3">
      <c r="A587" t="str">
        <f t="shared" si="522"/>
        <v>20510103</v>
      </c>
      <c r="B587" t="str">
        <f t="shared" si="523"/>
        <v>A kont. és a vez. számv. inform. - Barna Zsolt (Bp.-ről web) 7</v>
      </c>
      <c r="C587" t="str">
        <f t="shared" si="524"/>
        <v>40110103</v>
      </c>
      <c r="D587" t="str">
        <f t="shared" si="525"/>
        <v>A kont. és a vez. számv. inform. - Barna Zsolt (Bp.-ről web) 8</v>
      </c>
      <c r="E587" t="str">
        <f t="shared" si="526"/>
        <v>Barna Zsolt10103</v>
      </c>
      <c r="F587" t="str">
        <f t="shared" si="527"/>
        <v>A kont. és a vez. számv. inform. (Bp. 205, Bp.-ről web)</v>
      </c>
      <c r="G587" t="str">
        <f t="shared" si="528"/>
        <v/>
      </c>
      <c r="H587" t="str">
        <f t="shared" si="529"/>
        <v/>
      </c>
      <c r="I587" t="str">
        <f t="shared" si="530"/>
        <v/>
      </c>
      <c r="J587" t="str">
        <f t="shared" si="531"/>
        <v/>
      </c>
      <c r="K587" t="str">
        <f t="shared" si="532"/>
        <v/>
      </c>
      <c r="L587" t="str">
        <f t="shared" si="533"/>
        <v/>
      </c>
      <c r="M587" t="str">
        <f t="shared" si="534"/>
        <v/>
      </c>
      <c r="N587" t="str">
        <f t="shared" si="535"/>
        <v/>
      </c>
      <c r="O587" t="str">
        <f t="shared" si="536"/>
        <v/>
      </c>
      <c r="P587" t="str">
        <f t="shared" si="537"/>
        <v/>
      </c>
      <c r="Q587" t="str">
        <f t="shared" si="538"/>
        <v/>
      </c>
      <c r="R587" t="str">
        <f t="shared" si="539"/>
        <v/>
      </c>
      <c r="S587" t="str">
        <f t="shared" si="540"/>
        <v/>
      </c>
      <c r="T587" t="str">
        <f t="shared" si="541"/>
        <v/>
      </c>
      <c r="U587" t="str">
        <f t="shared" si="542"/>
        <v>10103</v>
      </c>
      <c r="V587" t="str">
        <f t="shared" si="543"/>
        <v/>
      </c>
      <c r="W587" t="str">
        <f t="shared" si="544"/>
        <v/>
      </c>
      <c r="X587" t="str">
        <f t="shared" si="545"/>
        <v/>
      </c>
      <c r="Y587" t="str">
        <f t="shared" si="546"/>
        <v/>
      </c>
      <c r="Z587" t="str">
        <f t="shared" si="547"/>
        <v/>
      </c>
      <c r="AA587" t="str">
        <f t="shared" si="548"/>
        <v>A kont. és a vez. számv. inform. (205, Bp.-ről web)</v>
      </c>
      <c r="AB587" t="str">
        <f t="shared" si="549"/>
        <v/>
      </c>
      <c r="AC587" t="str">
        <f t="shared" si="550"/>
        <v/>
      </c>
      <c r="AD587" t="str">
        <f t="shared" si="551"/>
        <v/>
      </c>
      <c r="AE587" t="str">
        <f t="shared" si="552"/>
        <v/>
      </c>
      <c r="AF587" t="str">
        <f t="shared" si="553"/>
        <v/>
      </c>
      <c r="AG587" t="str">
        <f t="shared" si="554"/>
        <v/>
      </c>
      <c r="AH587" t="str">
        <f t="shared" si="555"/>
        <v/>
      </c>
      <c r="AI587" t="str">
        <f t="shared" si="556"/>
        <v/>
      </c>
      <c r="AJ587" t="str">
        <f t="shared" si="557"/>
        <v/>
      </c>
      <c r="AK587" t="str">
        <f t="shared" si="558"/>
        <v/>
      </c>
      <c r="AL587" t="str">
        <f t="shared" si="559"/>
        <v/>
      </c>
      <c r="AM587" t="str">
        <f t="shared" si="560"/>
        <v/>
      </c>
      <c r="AN587" t="str">
        <f t="shared" si="561"/>
        <v/>
      </c>
      <c r="AO587" t="str">
        <f t="shared" si="562"/>
        <v>10103</v>
      </c>
      <c r="AP587" t="str">
        <f t="shared" si="563"/>
        <v/>
      </c>
      <c r="AQ587" t="str">
        <f t="shared" si="564"/>
        <v/>
      </c>
      <c r="AR587" t="str">
        <f t="shared" si="565"/>
        <v/>
      </c>
      <c r="AS587" t="str">
        <f t="shared" si="566"/>
        <v/>
      </c>
      <c r="AT587" t="str">
        <f t="shared" si="567"/>
        <v/>
      </c>
      <c r="AU587" t="str">
        <f t="shared" si="568"/>
        <v/>
      </c>
      <c r="AV587" t="str">
        <f t="shared" si="569"/>
        <v/>
      </c>
      <c r="AW587" t="str">
        <f t="shared" si="570"/>
        <v/>
      </c>
      <c r="AX587" t="str">
        <f t="shared" si="571"/>
        <v/>
      </c>
      <c r="AY587" t="str">
        <f t="shared" si="572"/>
        <v/>
      </c>
      <c r="AZ587" t="str">
        <f t="shared" si="573"/>
        <v/>
      </c>
      <c r="BA587" t="str">
        <f t="shared" si="574"/>
        <v/>
      </c>
      <c r="BB587" t="str">
        <f t="shared" si="575"/>
        <v/>
      </c>
      <c r="BC587" t="str">
        <f t="shared" si="576"/>
        <v/>
      </c>
      <c r="BD587" t="str">
        <f t="shared" si="577"/>
        <v/>
      </c>
      <c r="BE587" t="str">
        <f t="shared" si="578"/>
        <v>A kont. és a vez. számv. inform. (401, Bp.-ről web)</v>
      </c>
      <c r="BF587" s="2">
        <v>1010</v>
      </c>
      <c r="BG587" s="2">
        <v>3</v>
      </c>
      <c r="BH587" s="18">
        <f>VLOOKUP(BF587,segéd!$F$9:$G$41,2,FALSE)</f>
        <v>46305</v>
      </c>
      <c r="BI587" s="2" t="str">
        <f>VLOOKUP(BG587,segéd!$F$1:$G$7,2,FALSE)</f>
        <v>11.30-13.00</v>
      </c>
      <c r="BJ587" t="s">
        <v>517</v>
      </c>
      <c r="BK587" s="20" t="s">
        <v>533</v>
      </c>
      <c r="BL587" t="s">
        <v>192</v>
      </c>
      <c r="BM587" s="2">
        <v>205</v>
      </c>
      <c r="BN587" s="2">
        <v>401</v>
      </c>
      <c r="BO587" s="2" t="s">
        <v>118</v>
      </c>
      <c r="BP587" s="33" t="s">
        <v>714</v>
      </c>
      <c r="BQ587" s="2">
        <f t="shared" si="579"/>
        <v>15</v>
      </c>
      <c r="BR587" s="2">
        <f>IF(BM587="","",IFERROR(VLOOKUP(BJ587,segéd!T:U,2,FALSE),"x"))</f>
        <v>7</v>
      </c>
      <c r="BS587" s="2">
        <f>IF(BN587="","",IFERROR(VLOOKUP(BJ587,segéd!O:P,2,FALSE),"x"))</f>
        <v>8</v>
      </c>
      <c r="BU587" s="2"/>
      <c r="BV587" s="2"/>
      <c r="BX587" s="2"/>
      <c r="CH587" s="2">
        <v>6</v>
      </c>
      <c r="CQ587" s="2"/>
      <c r="CR587" s="2"/>
      <c r="DA587" s="2">
        <v>7</v>
      </c>
    </row>
    <row r="588" spans="1:117" ht="15" customHeight="1" x14ac:dyDescent="0.3">
      <c r="A588" t="str">
        <f t="shared" si="522"/>
        <v>20810103</v>
      </c>
      <c r="B588" t="str">
        <f t="shared" si="523"/>
        <v>Angol gazdasági szaknyelv I., 1. csoport - Steiner Imre 21</v>
      </c>
      <c r="C588" t="str">
        <f t="shared" si="524"/>
        <v>10103</v>
      </c>
      <c r="D588" t="str">
        <f t="shared" si="525"/>
        <v xml:space="preserve">Angol gazdasági szaknyelv I., 1. csoport - Steiner Imre </v>
      </c>
      <c r="E588" t="str">
        <f t="shared" si="526"/>
        <v>Steiner Imre10103</v>
      </c>
      <c r="F588" t="str">
        <f t="shared" si="527"/>
        <v>Angol gazdasági szaknyelv I., 1. csoport (Bp. 208)</v>
      </c>
      <c r="G588" t="str">
        <f t="shared" si="528"/>
        <v>10103</v>
      </c>
      <c r="H588" t="str">
        <f t="shared" si="529"/>
        <v>10103</v>
      </c>
      <c r="I588" t="str">
        <f t="shared" si="530"/>
        <v/>
      </c>
      <c r="J588" t="str">
        <f t="shared" si="531"/>
        <v/>
      </c>
      <c r="K588" t="str">
        <f t="shared" si="532"/>
        <v/>
      </c>
      <c r="L588" t="str">
        <f t="shared" si="533"/>
        <v/>
      </c>
      <c r="M588" t="str">
        <f t="shared" si="534"/>
        <v/>
      </c>
      <c r="N588" t="str">
        <f t="shared" si="535"/>
        <v/>
      </c>
      <c r="O588" t="str">
        <f t="shared" si="536"/>
        <v/>
      </c>
      <c r="P588" t="str">
        <f t="shared" si="537"/>
        <v/>
      </c>
      <c r="Q588" t="str">
        <f t="shared" si="538"/>
        <v/>
      </c>
      <c r="R588" t="str">
        <f t="shared" si="539"/>
        <v/>
      </c>
      <c r="S588" t="str">
        <f t="shared" si="540"/>
        <v/>
      </c>
      <c r="T588" t="str">
        <f t="shared" si="541"/>
        <v/>
      </c>
      <c r="U588" t="str">
        <f t="shared" si="542"/>
        <v/>
      </c>
      <c r="V588" t="str">
        <f t="shared" si="543"/>
        <v/>
      </c>
      <c r="W588" t="str">
        <f t="shared" si="544"/>
        <v/>
      </c>
      <c r="X588" t="str">
        <f t="shared" si="545"/>
        <v/>
      </c>
      <c r="Y588" t="str">
        <f t="shared" si="546"/>
        <v/>
      </c>
      <c r="Z588" t="str">
        <f t="shared" si="547"/>
        <v/>
      </c>
      <c r="AA588" t="str">
        <f t="shared" si="548"/>
        <v>Angol gazdasági szaknyelv I., 1. csoport (208)</v>
      </c>
      <c r="AB588" t="str">
        <f t="shared" si="549"/>
        <v/>
      </c>
      <c r="AC588" t="str">
        <f t="shared" si="550"/>
        <v/>
      </c>
      <c r="AD588" t="str">
        <f t="shared" si="551"/>
        <v/>
      </c>
      <c r="AE588" t="str">
        <f t="shared" si="552"/>
        <v/>
      </c>
      <c r="AF588" t="str">
        <f t="shared" si="553"/>
        <v/>
      </c>
      <c r="AG588" t="str">
        <f t="shared" si="554"/>
        <v/>
      </c>
      <c r="AH588" t="str">
        <f t="shared" si="555"/>
        <v/>
      </c>
      <c r="AI588" t="str">
        <f t="shared" si="556"/>
        <v/>
      </c>
      <c r="AJ588" t="str">
        <f t="shared" si="557"/>
        <v/>
      </c>
      <c r="AK588" t="str">
        <f t="shared" si="558"/>
        <v/>
      </c>
      <c r="AL588" t="str">
        <f t="shared" si="559"/>
        <v/>
      </c>
      <c r="AM588" t="str">
        <f t="shared" si="560"/>
        <v/>
      </c>
      <c r="AN588" t="str">
        <f t="shared" si="561"/>
        <v/>
      </c>
      <c r="AO588" t="str">
        <f t="shared" si="562"/>
        <v/>
      </c>
      <c r="AP588" t="str">
        <f t="shared" si="563"/>
        <v/>
      </c>
      <c r="AQ588" t="str">
        <f t="shared" si="564"/>
        <v/>
      </c>
      <c r="AR588" t="str">
        <f t="shared" si="565"/>
        <v/>
      </c>
      <c r="AS588" t="str">
        <f t="shared" si="566"/>
        <v/>
      </c>
      <c r="AT588" t="str">
        <f t="shared" si="567"/>
        <v/>
      </c>
      <c r="AU588" t="str">
        <f t="shared" si="568"/>
        <v/>
      </c>
      <c r="AV588" t="str">
        <f t="shared" si="569"/>
        <v/>
      </c>
      <c r="AW588" t="str">
        <f t="shared" si="570"/>
        <v/>
      </c>
      <c r="AX588" t="str">
        <f t="shared" si="571"/>
        <v/>
      </c>
      <c r="AY588" t="str">
        <f t="shared" si="572"/>
        <v/>
      </c>
      <c r="AZ588" t="str">
        <f t="shared" si="573"/>
        <v/>
      </c>
      <c r="BA588" t="str">
        <f t="shared" si="574"/>
        <v/>
      </c>
      <c r="BB588" t="str">
        <f t="shared" si="575"/>
        <v/>
      </c>
      <c r="BC588" t="str">
        <f t="shared" si="576"/>
        <v/>
      </c>
      <c r="BD588" t="str">
        <f t="shared" si="577"/>
        <v/>
      </c>
      <c r="BE588" t="str">
        <f t="shared" si="578"/>
        <v>Angol gazdasági szaknyelv I., 1. csoport ()</v>
      </c>
      <c r="BF588" s="2">
        <v>1010</v>
      </c>
      <c r="BG588" s="2">
        <v>3</v>
      </c>
      <c r="BH588" s="18">
        <f>VLOOKUP(BF588,segéd!$F$9:$G$41,2,FALSE)</f>
        <v>46305</v>
      </c>
      <c r="BI588" s="2" t="str">
        <f>VLOOKUP(BG588,segéd!$F$1:$G$7,2,FALSE)</f>
        <v>11.30-13.00</v>
      </c>
      <c r="BJ588" t="s">
        <v>269</v>
      </c>
      <c r="BK588" s="20" t="s">
        <v>549</v>
      </c>
      <c r="BL588" t="s">
        <v>194</v>
      </c>
      <c r="BM588" s="2">
        <v>208</v>
      </c>
      <c r="BO588" s="2"/>
      <c r="BP588" s="33"/>
      <c r="BQ588" s="2">
        <f t="shared" si="579"/>
        <v>21</v>
      </c>
      <c r="BR588" s="2">
        <f>IF(BM588="","",IFERROR(VLOOKUP(BJ588,segéd!T:U,2,FALSE),"x"))</f>
        <v>21</v>
      </c>
      <c r="BS588" s="2" t="str">
        <f>IF(BN588="","",IFERROR(VLOOKUP(BJ588,segéd!O:P,2,FALSE),"x"))</f>
        <v/>
      </c>
      <c r="BT588" s="2">
        <v>27</v>
      </c>
      <c r="BU588" s="2">
        <v>7</v>
      </c>
      <c r="BV588" s="2"/>
      <c r="BX588" s="2"/>
      <c r="CQ588" s="2"/>
      <c r="CR588" s="2"/>
    </row>
    <row r="589" spans="1:117" ht="15" customHeight="1" x14ac:dyDescent="0.3">
      <c r="A589" t="str">
        <f t="shared" si="522"/>
        <v>10103</v>
      </c>
      <c r="B589" t="str">
        <f t="shared" si="523"/>
        <v xml:space="preserve">Anyagismeret a gyakorlatban - Szabó Veronika Anna (web) </v>
      </c>
      <c r="C589" t="str">
        <f t="shared" si="524"/>
        <v>21710103</v>
      </c>
      <c r="D589" t="str">
        <f t="shared" si="525"/>
        <v>Anyagismeret a gyakorlatban - Szabó Veronika Anna (web) 15</v>
      </c>
      <c r="E589" t="str">
        <f t="shared" si="526"/>
        <v>Szabó Veronika Anna10103</v>
      </c>
      <c r="F589" t="str">
        <f t="shared" si="527"/>
        <v>Anyagismeret a gyakorlatban (Tb. 217, web)</v>
      </c>
      <c r="G589" t="str">
        <f t="shared" si="528"/>
        <v/>
      </c>
      <c r="H589" t="str">
        <f t="shared" si="529"/>
        <v/>
      </c>
      <c r="I589" t="str">
        <f t="shared" si="530"/>
        <v/>
      </c>
      <c r="J589" t="str">
        <f t="shared" si="531"/>
        <v/>
      </c>
      <c r="K589" t="str">
        <f t="shared" si="532"/>
        <v/>
      </c>
      <c r="L589" t="str">
        <f t="shared" si="533"/>
        <v/>
      </c>
      <c r="M589" t="str">
        <f t="shared" si="534"/>
        <v/>
      </c>
      <c r="N589" t="str">
        <f t="shared" si="535"/>
        <v/>
      </c>
      <c r="O589" t="str">
        <f t="shared" si="536"/>
        <v/>
      </c>
      <c r="P589" t="str">
        <f t="shared" si="537"/>
        <v/>
      </c>
      <c r="Q589" t="str">
        <f t="shared" si="538"/>
        <v/>
      </c>
      <c r="R589" t="str">
        <f t="shared" si="539"/>
        <v/>
      </c>
      <c r="S589" t="str">
        <f t="shared" si="540"/>
        <v/>
      </c>
      <c r="T589" t="str">
        <f t="shared" si="541"/>
        <v/>
      </c>
      <c r="U589" t="str">
        <f t="shared" si="542"/>
        <v/>
      </c>
      <c r="V589" t="str">
        <f t="shared" si="543"/>
        <v/>
      </c>
      <c r="W589" t="str">
        <f t="shared" si="544"/>
        <v/>
      </c>
      <c r="X589" t="str">
        <f t="shared" si="545"/>
        <v/>
      </c>
      <c r="Y589" t="str">
        <f t="shared" si="546"/>
        <v/>
      </c>
      <c r="Z589" t="str">
        <f t="shared" si="547"/>
        <v/>
      </c>
      <c r="AA589" t="str">
        <f t="shared" si="548"/>
        <v>Anyagismeret a gyakorlatban (, web)</v>
      </c>
      <c r="AB589" t="str">
        <f t="shared" si="549"/>
        <v/>
      </c>
      <c r="AC589" t="str">
        <f t="shared" si="550"/>
        <v/>
      </c>
      <c r="AD589" t="str">
        <f t="shared" si="551"/>
        <v>10103</v>
      </c>
      <c r="AE589" t="str">
        <f t="shared" si="552"/>
        <v/>
      </c>
      <c r="AF589" t="str">
        <f t="shared" si="553"/>
        <v/>
      </c>
      <c r="AG589" t="str">
        <f t="shared" si="554"/>
        <v/>
      </c>
      <c r="AH589" t="str">
        <f t="shared" si="555"/>
        <v/>
      </c>
      <c r="AI589" t="str">
        <f t="shared" si="556"/>
        <v/>
      </c>
      <c r="AJ589" t="str">
        <f t="shared" si="557"/>
        <v/>
      </c>
      <c r="AK589" t="str">
        <f t="shared" si="558"/>
        <v/>
      </c>
      <c r="AL589" t="str">
        <f t="shared" si="559"/>
        <v/>
      </c>
      <c r="AM589" t="str">
        <f t="shared" si="560"/>
        <v/>
      </c>
      <c r="AN589" t="str">
        <f t="shared" si="561"/>
        <v/>
      </c>
      <c r="AO589" t="str">
        <f t="shared" si="562"/>
        <v/>
      </c>
      <c r="AP589" t="str">
        <f t="shared" si="563"/>
        <v/>
      </c>
      <c r="AQ589" t="str">
        <f t="shared" si="564"/>
        <v/>
      </c>
      <c r="AR589" t="str">
        <f t="shared" si="565"/>
        <v/>
      </c>
      <c r="AS589" t="str">
        <f t="shared" si="566"/>
        <v/>
      </c>
      <c r="AT589" t="str">
        <f t="shared" si="567"/>
        <v/>
      </c>
      <c r="AU589" t="str">
        <f t="shared" si="568"/>
        <v/>
      </c>
      <c r="AV589" t="str">
        <f t="shared" si="569"/>
        <v/>
      </c>
      <c r="AW589" t="str">
        <f t="shared" si="570"/>
        <v/>
      </c>
      <c r="AX589" t="str">
        <f t="shared" si="571"/>
        <v/>
      </c>
      <c r="AY589" t="str">
        <f t="shared" si="572"/>
        <v/>
      </c>
      <c r="AZ589" t="str">
        <f t="shared" si="573"/>
        <v/>
      </c>
      <c r="BA589" t="str">
        <f t="shared" si="574"/>
        <v/>
      </c>
      <c r="BB589" t="str">
        <f t="shared" si="575"/>
        <v/>
      </c>
      <c r="BC589" t="str">
        <f t="shared" si="576"/>
        <v/>
      </c>
      <c r="BD589" t="str">
        <f t="shared" si="577"/>
        <v/>
      </c>
      <c r="BE589" t="str">
        <f t="shared" si="578"/>
        <v>Anyagismeret a gyakorlatban (217, web)</v>
      </c>
      <c r="BF589" s="2">
        <v>1010</v>
      </c>
      <c r="BG589" s="2">
        <v>3</v>
      </c>
      <c r="BH589" s="18">
        <f>VLOOKUP(BF589,segéd!$F$9:$G$41,2,FALSE)</f>
        <v>46305</v>
      </c>
      <c r="BI589" s="2" t="str">
        <f>VLOOKUP(BG589,segéd!$F$1:$G$7,2,FALSE)</f>
        <v>11.30-13.00</v>
      </c>
      <c r="BJ589" t="s">
        <v>148</v>
      </c>
      <c r="BK589" s="20" t="s">
        <v>539</v>
      </c>
      <c r="BL589" t="s">
        <v>114</v>
      </c>
      <c r="BM589" s="2"/>
      <c r="BN589" s="2">
        <v>217</v>
      </c>
      <c r="BO589" s="2" t="s">
        <v>117</v>
      </c>
      <c r="BP589" s="33" t="s">
        <v>597</v>
      </c>
      <c r="BQ589" s="2">
        <f t="shared" si="579"/>
        <v>15</v>
      </c>
      <c r="BR589" s="2" t="str">
        <f>IF(BM589="","",IFERROR(VLOOKUP(BJ589,segéd!T:U,2,FALSE),"x"))</f>
        <v/>
      </c>
      <c r="BS589" s="2">
        <f>IF(BN589="","",IFERROR(VLOOKUP(BJ589,segéd!O:P,2,FALSE),"x"))</f>
        <v>15</v>
      </c>
      <c r="BU589" s="2"/>
      <c r="BV589" s="2"/>
      <c r="BX589" s="2"/>
      <c r="CP589" s="2">
        <v>8</v>
      </c>
    </row>
    <row r="590" spans="1:117" ht="15" customHeight="1" x14ac:dyDescent="0.3">
      <c r="A590" t="str">
        <f t="shared" si="522"/>
        <v>20210103</v>
      </c>
      <c r="B590" t="str">
        <f t="shared" si="523"/>
        <v>Áruforgalmi ismeretek - Várnai Ibolya (web) 7</v>
      </c>
      <c r="C590" t="str">
        <f t="shared" si="524"/>
        <v>10103</v>
      </c>
      <c r="D590" t="str">
        <f t="shared" si="525"/>
        <v xml:space="preserve">Áruforgalmi ismeretek - Várnai Ibolya (web) </v>
      </c>
      <c r="E590" t="str">
        <f t="shared" si="526"/>
        <v>Várnai Ibolya10103</v>
      </c>
      <c r="F590" t="str">
        <f t="shared" si="527"/>
        <v>Áruforgalmi ismeretek (Bp. 202, web)</v>
      </c>
      <c r="G590" t="str">
        <f t="shared" si="528"/>
        <v/>
      </c>
      <c r="H590" t="str">
        <f t="shared" si="529"/>
        <v/>
      </c>
      <c r="I590" t="str">
        <f t="shared" si="530"/>
        <v/>
      </c>
      <c r="J590" t="str">
        <f t="shared" si="531"/>
        <v/>
      </c>
      <c r="K590" t="str">
        <f t="shared" si="532"/>
        <v/>
      </c>
      <c r="L590" t="str">
        <f t="shared" si="533"/>
        <v/>
      </c>
      <c r="M590" t="str">
        <f t="shared" si="534"/>
        <v/>
      </c>
      <c r="N590" t="str">
        <f t="shared" si="535"/>
        <v/>
      </c>
      <c r="O590" t="str">
        <f t="shared" si="536"/>
        <v/>
      </c>
      <c r="P590" t="str">
        <f t="shared" si="537"/>
        <v>10103</v>
      </c>
      <c r="Q590" t="str">
        <f t="shared" si="538"/>
        <v/>
      </c>
      <c r="R590" t="str">
        <f t="shared" si="539"/>
        <v/>
      </c>
      <c r="S590" t="str">
        <f t="shared" si="540"/>
        <v/>
      </c>
      <c r="T590" t="str">
        <f t="shared" si="541"/>
        <v/>
      </c>
      <c r="U590" t="str">
        <f t="shared" si="542"/>
        <v/>
      </c>
      <c r="V590" t="str">
        <f t="shared" si="543"/>
        <v/>
      </c>
      <c r="W590" t="str">
        <f t="shared" si="544"/>
        <v/>
      </c>
      <c r="X590" t="str">
        <f t="shared" si="545"/>
        <v/>
      </c>
      <c r="Y590" t="str">
        <f t="shared" si="546"/>
        <v/>
      </c>
      <c r="Z590" t="str">
        <f t="shared" si="547"/>
        <v/>
      </c>
      <c r="AA590" t="str">
        <f t="shared" si="548"/>
        <v>Áruforgalmi ismeretek (202, web)</v>
      </c>
      <c r="AB590" t="str">
        <f t="shared" si="549"/>
        <v/>
      </c>
      <c r="AC590" t="str">
        <f t="shared" si="550"/>
        <v/>
      </c>
      <c r="AD590" t="str">
        <f t="shared" si="551"/>
        <v/>
      </c>
      <c r="AE590" t="str">
        <f t="shared" si="552"/>
        <v/>
      </c>
      <c r="AF590" t="str">
        <f t="shared" si="553"/>
        <v/>
      </c>
      <c r="AG590" t="str">
        <f t="shared" si="554"/>
        <v/>
      </c>
      <c r="AH590" t="str">
        <f t="shared" si="555"/>
        <v/>
      </c>
      <c r="AI590" t="str">
        <f t="shared" si="556"/>
        <v/>
      </c>
      <c r="AJ590" t="str">
        <f t="shared" si="557"/>
        <v/>
      </c>
      <c r="AK590" t="str">
        <f t="shared" si="558"/>
        <v/>
      </c>
      <c r="AL590" t="str">
        <f t="shared" si="559"/>
        <v/>
      </c>
      <c r="AM590" t="str">
        <f t="shared" si="560"/>
        <v/>
      </c>
      <c r="AN590" t="str">
        <f t="shared" si="561"/>
        <v/>
      </c>
      <c r="AO590" t="str">
        <f t="shared" si="562"/>
        <v/>
      </c>
      <c r="AP590" t="str">
        <f t="shared" si="563"/>
        <v/>
      </c>
      <c r="AQ590" t="str">
        <f t="shared" si="564"/>
        <v/>
      </c>
      <c r="AR590" t="str">
        <f t="shared" si="565"/>
        <v/>
      </c>
      <c r="AS590" t="str">
        <f t="shared" si="566"/>
        <v/>
      </c>
      <c r="AT590" t="str">
        <f t="shared" si="567"/>
        <v/>
      </c>
      <c r="AU590" t="str">
        <f t="shared" si="568"/>
        <v/>
      </c>
      <c r="AV590" t="str">
        <f t="shared" si="569"/>
        <v/>
      </c>
      <c r="AW590" t="str">
        <f t="shared" si="570"/>
        <v/>
      </c>
      <c r="AX590" t="str">
        <f t="shared" si="571"/>
        <v/>
      </c>
      <c r="AY590" t="str">
        <f t="shared" si="572"/>
        <v/>
      </c>
      <c r="AZ590" t="str">
        <f t="shared" si="573"/>
        <v/>
      </c>
      <c r="BA590" t="str">
        <f t="shared" si="574"/>
        <v/>
      </c>
      <c r="BB590" t="str">
        <f t="shared" si="575"/>
        <v/>
      </c>
      <c r="BC590" t="str">
        <f t="shared" si="576"/>
        <v/>
      </c>
      <c r="BD590" t="str">
        <f t="shared" si="577"/>
        <v/>
      </c>
      <c r="BE590" t="str">
        <f t="shared" si="578"/>
        <v>Áruforgalmi ismeretek (, web)</v>
      </c>
      <c r="BF590" s="2">
        <v>1010</v>
      </c>
      <c r="BG590" s="2">
        <v>3</v>
      </c>
      <c r="BH590" s="18">
        <f>VLOOKUP(BF590,segéd!$F$9:$G$41,2,FALSE)</f>
        <v>46305</v>
      </c>
      <c r="BI590" s="2" t="str">
        <f>VLOOKUP(BG590,segéd!$F$1:$G$7,2,FALSE)</f>
        <v>11.30-13.00</v>
      </c>
      <c r="BJ590" t="s">
        <v>94</v>
      </c>
      <c r="BK590" s="20" t="s">
        <v>308</v>
      </c>
      <c r="BL590" t="s">
        <v>395</v>
      </c>
      <c r="BM590" s="2">
        <v>202</v>
      </c>
      <c r="BO590" s="2" t="s">
        <v>117</v>
      </c>
      <c r="BP590" s="33" t="s">
        <v>706</v>
      </c>
      <c r="BQ590" s="2">
        <f t="shared" si="579"/>
        <v>7</v>
      </c>
      <c r="BR590" s="2">
        <f>IF(BM590="","",IFERROR(VLOOKUP(BJ590,segéd!T:U,2,FALSE),"x"))</f>
        <v>7</v>
      </c>
      <c r="BS590" s="2" t="str">
        <f>IF(BN590="","",IFERROR(VLOOKUP(BJ590,segéd!O:P,2,FALSE),"x"))</f>
        <v/>
      </c>
      <c r="BU590" s="2"/>
      <c r="BV590" s="2"/>
      <c r="BX590" s="2"/>
      <c r="CC590" s="2">
        <v>6</v>
      </c>
    </row>
    <row r="591" spans="1:117" ht="15" customHeight="1" x14ac:dyDescent="0.3">
      <c r="A591" t="str">
        <f t="shared" si="522"/>
        <v>10103</v>
      </c>
      <c r="B591" t="str">
        <f t="shared" si="523"/>
        <v xml:space="preserve">Elektrotechnika I. - Varga István (web) </v>
      </c>
      <c r="C591" t="str">
        <f t="shared" si="524"/>
        <v>60110103</v>
      </c>
      <c r="D591" t="str">
        <f t="shared" si="525"/>
        <v>Elektrotechnika I. - Varga István (web) 83</v>
      </c>
      <c r="E591" t="str">
        <f t="shared" si="526"/>
        <v>Varga István10103</v>
      </c>
      <c r="F591" t="str">
        <f t="shared" si="527"/>
        <v>Elektrotechnika I. (Tb. 601, web)</v>
      </c>
      <c r="G591" t="str">
        <f t="shared" si="528"/>
        <v/>
      </c>
      <c r="H591" t="str">
        <f t="shared" si="529"/>
        <v/>
      </c>
      <c r="I591" t="str">
        <f t="shared" si="530"/>
        <v/>
      </c>
      <c r="J591" t="str">
        <f t="shared" si="531"/>
        <v/>
      </c>
      <c r="K591" t="str">
        <f t="shared" si="532"/>
        <v/>
      </c>
      <c r="L591" t="str">
        <f t="shared" si="533"/>
        <v/>
      </c>
      <c r="M591" t="str">
        <f t="shared" si="534"/>
        <v/>
      </c>
      <c r="N591" t="str">
        <f t="shared" si="535"/>
        <v/>
      </c>
      <c r="O591" t="str">
        <f t="shared" si="536"/>
        <v/>
      </c>
      <c r="P591" t="str">
        <f t="shared" si="537"/>
        <v/>
      </c>
      <c r="Q591" t="str">
        <f t="shared" si="538"/>
        <v/>
      </c>
      <c r="R591" t="str">
        <f t="shared" si="539"/>
        <v/>
      </c>
      <c r="S591" t="str">
        <f t="shared" si="540"/>
        <v/>
      </c>
      <c r="T591" t="str">
        <f t="shared" si="541"/>
        <v/>
      </c>
      <c r="U591" t="str">
        <f t="shared" si="542"/>
        <v/>
      </c>
      <c r="V591" t="str">
        <f t="shared" si="543"/>
        <v/>
      </c>
      <c r="W591" t="str">
        <f t="shared" si="544"/>
        <v/>
      </c>
      <c r="X591" t="str">
        <f t="shared" si="545"/>
        <v/>
      </c>
      <c r="Y591" t="str">
        <f t="shared" si="546"/>
        <v/>
      </c>
      <c r="Z591" t="str">
        <f t="shared" si="547"/>
        <v/>
      </c>
      <c r="AA591" t="str">
        <f t="shared" si="548"/>
        <v>Elektrotechnika I. (, web)</v>
      </c>
      <c r="AB591" t="str">
        <f t="shared" si="549"/>
        <v/>
      </c>
      <c r="AC591" t="str">
        <f t="shared" si="550"/>
        <v/>
      </c>
      <c r="AD591" t="str">
        <f t="shared" si="551"/>
        <v/>
      </c>
      <c r="AE591" t="str">
        <f t="shared" si="552"/>
        <v/>
      </c>
      <c r="AF591" t="str">
        <f t="shared" si="553"/>
        <v>10103</v>
      </c>
      <c r="AG591" t="str">
        <f t="shared" si="554"/>
        <v/>
      </c>
      <c r="AH591" t="str">
        <f t="shared" si="555"/>
        <v/>
      </c>
      <c r="AI591" t="str">
        <f t="shared" si="556"/>
        <v/>
      </c>
      <c r="AJ591" t="str">
        <f t="shared" si="557"/>
        <v/>
      </c>
      <c r="AK591" t="str">
        <f t="shared" si="558"/>
        <v>10103</v>
      </c>
      <c r="AL591" t="str">
        <f t="shared" si="559"/>
        <v/>
      </c>
      <c r="AM591" t="str">
        <f t="shared" si="560"/>
        <v/>
      </c>
      <c r="AN591" t="str">
        <f t="shared" si="561"/>
        <v/>
      </c>
      <c r="AO591" t="str">
        <f t="shared" si="562"/>
        <v/>
      </c>
      <c r="AP591" t="str">
        <f t="shared" si="563"/>
        <v/>
      </c>
      <c r="AQ591" t="str">
        <f t="shared" si="564"/>
        <v/>
      </c>
      <c r="AR591" t="str">
        <f t="shared" si="565"/>
        <v/>
      </c>
      <c r="AS591" t="str">
        <f t="shared" si="566"/>
        <v/>
      </c>
      <c r="AT591" t="str">
        <f t="shared" si="567"/>
        <v/>
      </c>
      <c r="AU591" t="str">
        <f t="shared" si="568"/>
        <v/>
      </c>
      <c r="AV591" t="str">
        <f t="shared" si="569"/>
        <v/>
      </c>
      <c r="AW591" t="str">
        <f t="shared" si="570"/>
        <v/>
      </c>
      <c r="AX591" t="str">
        <f t="shared" si="571"/>
        <v/>
      </c>
      <c r="AY591" t="str">
        <f t="shared" si="572"/>
        <v/>
      </c>
      <c r="AZ591" t="str">
        <f t="shared" si="573"/>
        <v/>
      </c>
      <c r="BA591" t="str">
        <f t="shared" si="574"/>
        <v/>
      </c>
      <c r="BB591" t="str">
        <f t="shared" si="575"/>
        <v/>
      </c>
      <c r="BC591" t="str">
        <f t="shared" si="576"/>
        <v/>
      </c>
      <c r="BD591" t="str">
        <f t="shared" si="577"/>
        <v/>
      </c>
      <c r="BE591" t="str">
        <f t="shared" si="578"/>
        <v>Elektrotechnika I. (601, web)</v>
      </c>
      <c r="BF591" s="2">
        <v>1010</v>
      </c>
      <c r="BG591" s="2">
        <v>3</v>
      </c>
      <c r="BH591" s="18">
        <f>VLOOKUP(BF591,segéd!$F$9:$G$41,2,FALSE)</f>
        <v>46305</v>
      </c>
      <c r="BI591" s="2" t="str">
        <f>VLOOKUP(BG591,segéd!$F$1:$G$7,2,FALSE)</f>
        <v>11.30-13.00</v>
      </c>
      <c r="BJ591" t="s">
        <v>105</v>
      </c>
      <c r="BK591" s="20" t="s">
        <v>278</v>
      </c>
      <c r="BL591" t="s">
        <v>191</v>
      </c>
      <c r="BM591" s="2"/>
      <c r="BN591" s="2">
        <v>601</v>
      </c>
      <c r="BO591" s="2" t="s">
        <v>117</v>
      </c>
      <c r="BP591" s="33" t="s">
        <v>665</v>
      </c>
      <c r="BQ591" s="2">
        <f t="shared" si="579"/>
        <v>83</v>
      </c>
      <c r="BR591" s="2" t="str">
        <f>IF(BM591="","",IFERROR(VLOOKUP(BJ591,segéd!T:U,2,FALSE),"x"))</f>
        <v/>
      </c>
      <c r="BS591" s="2">
        <f>IF(BN591="","",IFERROR(VLOOKUP(BJ591,segéd!O:P,2,FALSE),"x"))</f>
        <v>83</v>
      </c>
      <c r="BT591" s="2"/>
      <c r="BU591" s="2"/>
      <c r="BV591" s="2"/>
      <c r="BX591" s="2"/>
      <c r="CQ591" s="2"/>
      <c r="CR591" s="2">
        <v>48</v>
      </c>
      <c r="CW591" s="2">
        <v>37</v>
      </c>
    </row>
    <row r="592" spans="1:117" ht="15" customHeight="1" x14ac:dyDescent="0.3">
      <c r="A592" t="str">
        <f t="shared" si="522"/>
        <v>10103</v>
      </c>
      <c r="B592" t="str">
        <f t="shared" si="523"/>
        <v xml:space="preserve">Fémtan - Peredy Zoltán (web) </v>
      </c>
      <c r="C592" t="str">
        <f t="shared" si="524"/>
        <v>40310103</v>
      </c>
      <c r="D592" t="str">
        <f t="shared" si="525"/>
        <v>Fémtan - Peredy Zoltán (web) 14</v>
      </c>
      <c r="E592" t="str">
        <f t="shared" si="526"/>
        <v>Peredy Zoltán10103</v>
      </c>
      <c r="F592" t="str">
        <f t="shared" si="527"/>
        <v>Fémtan (Tb. 403, web)</v>
      </c>
      <c r="G592" t="str">
        <f t="shared" si="528"/>
        <v/>
      </c>
      <c r="H592" t="str">
        <f t="shared" si="529"/>
        <v/>
      </c>
      <c r="I592" t="str">
        <f t="shared" si="530"/>
        <v/>
      </c>
      <c r="J592" t="str">
        <f t="shared" si="531"/>
        <v/>
      </c>
      <c r="K592" t="str">
        <f t="shared" si="532"/>
        <v/>
      </c>
      <c r="L592" t="str">
        <f t="shared" si="533"/>
        <v/>
      </c>
      <c r="M592" t="str">
        <f t="shared" si="534"/>
        <v/>
      </c>
      <c r="N592" t="str">
        <f t="shared" si="535"/>
        <v/>
      </c>
      <c r="O592" t="str">
        <f t="shared" si="536"/>
        <v/>
      </c>
      <c r="P592" t="str">
        <f t="shared" si="537"/>
        <v/>
      </c>
      <c r="Q592" t="str">
        <f t="shared" si="538"/>
        <v/>
      </c>
      <c r="R592" t="str">
        <f t="shared" si="539"/>
        <v/>
      </c>
      <c r="S592" t="str">
        <f t="shared" si="540"/>
        <v/>
      </c>
      <c r="T592" t="str">
        <f t="shared" si="541"/>
        <v/>
      </c>
      <c r="U592" t="str">
        <f t="shared" si="542"/>
        <v/>
      </c>
      <c r="V592" t="str">
        <f t="shared" si="543"/>
        <v/>
      </c>
      <c r="W592" t="str">
        <f t="shared" si="544"/>
        <v/>
      </c>
      <c r="X592" t="str">
        <f t="shared" si="545"/>
        <v/>
      </c>
      <c r="Y592" t="str">
        <f t="shared" si="546"/>
        <v/>
      </c>
      <c r="Z592" t="str">
        <f t="shared" si="547"/>
        <v/>
      </c>
      <c r="AA592" t="str">
        <f t="shared" si="548"/>
        <v>Fémtan (, web)</v>
      </c>
      <c r="AB592" t="str">
        <f t="shared" si="549"/>
        <v/>
      </c>
      <c r="AC592" t="str">
        <f t="shared" si="550"/>
        <v/>
      </c>
      <c r="AD592" t="str">
        <f t="shared" si="551"/>
        <v/>
      </c>
      <c r="AE592" t="str">
        <f t="shared" si="552"/>
        <v/>
      </c>
      <c r="AF592" t="str">
        <f t="shared" si="553"/>
        <v/>
      </c>
      <c r="AG592" t="str">
        <f t="shared" si="554"/>
        <v/>
      </c>
      <c r="AH592" t="str">
        <f t="shared" si="555"/>
        <v/>
      </c>
      <c r="AI592" t="str">
        <f t="shared" si="556"/>
        <v/>
      </c>
      <c r="AJ592" t="str">
        <f t="shared" si="557"/>
        <v/>
      </c>
      <c r="AK592" t="str">
        <f t="shared" si="558"/>
        <v/>
      </c>
      <c r="AL592" t="str">
        <f t="shared" si="559"/>
        <v/>
      </c>
      <c r="AM592" t="str">
        <f t="shared" si="560"/>
        <v/>
      </c>
      <c r="AN592" t="str">
        <f t="shared" si="561"/>
        <v/>
      </c>
      <c r="AO592" t="str">
        <f t="shared" si="562"/>
        <v/>
      </c>
      <c r="AP592" t="str">
        <f t="shared" si="563"/>
        <v/>
      </c>
      <c r="AQ592" t="str">
        <f t="shared" si="564"/>
        <v/>
      </c>
      <c r="AR592" t="str">
        <f t="shared" si="565"/>
        <v/>
      </c>
      <c r="AS592" t="str">
        <f t="shared" si="566"/>
        <v/>
      </c>
      <c r="AT592" t="str">
        <f t="shared" si="567"/>
        <v/>
      </c>
      <c r="AU592" t="str">
        <f t="shared" si="568"/>
        <v/>
      </c>
      <c r="AV592" t="str">
        <f t="shared" si="569"/>
        <v/>
      </c>
      <c r="AW592" t="str">
        <f t="shared" si="570"/>
        <v>10103</v>
      </c>
      <c r="AX592" t="str">
        <f t="shared" si="571"/>
        <v/>
      </c>
      <c r="AY592" t="str">
        <f t="shared" si="572"/>
        <v/>
      </c>
      <c r="AZ592" t="str">
        <f t="shared" si="573"/>
        <v/>
      </c>
      <c r="BA592" t="str">
        <f t="shared" si="574"/>
        <v/>
      </c>
      <c r="BB592" t="str">
        <f t="shared" si="575"/>
        <v/>
      </c>
      <c r="BC592" t="str">
        <f t="shared" si="576"/>
        <v/>
      </c>
      <c r="BD592" t="str">
        <f t="shared" si="577"/>
        <v/>
      </c>
      <c r="BE592" t="str">
        <f t="shared" si="578"/>
        <v>Fémtan (403, web)</v>
      </c>
      <c r="BF592" s="2">
        <v>1010</v>
      </c>
      <c r="BG592" s="2">
        <v>3</v>
      </c>
      <c r="BH592" s="18">
        <f>VLOOKUP(BF592,segéd!$F$9:$G$41,2,FALSE)</f>
        <v>46305</v>
      </c>
      <c r="BI592" s="2" t="str">
        <f>VLOOKUP(BG592,segéd!$F$1:$G$7,2,FALSE)</f>
        <v>11.30-13.00</v>
      </c>
      <c r="BJ592" t="s">
        <v>403</v>
      </c>
      <c r="BK592" s="20" t="s">
        <v>141</v>
      </c>
      <c r="BL592" t="s">
        <v>191</v>
      </c>
      <c r="BM592" s="2"/>
      <c r="BN592" s="2">
        <v>403</v>
      </c>
      <c r="BO592" s="2" t="s">
        <v>117</v>
      </c>
      <c r="BP592" s="33" t="s">
        <v>707</v>
      </c>
      <c r="BQ592" s="2">
        <f t="shared" si="579"/>
        <v>14</v>
      </c>
      <c r="BR592" s="2" t="str">
        <f>IF(BM592="","",IFERROR(VLOOKUP(BJ592,segéd!T:U,2,FALSE),"x"))</f>
        <v/>
      </c>
      <c r="BS592" s="2">
        <f>IF(BN592="","",IFERROR(VLOOKUP(BJ592,segéd!O:P,2,FALSE),"x"))</f>
        <v>14</v>
      </c>
      <c r="BU592" s="2"/>
      <c r="BV592" s="2"/>
      <c r="DI592" s="2">
        <v>14</v>
      </c>
    </row>
    <row r="593" spans="1:119" ht="15" customHeight="1" x14ac:dyDescent="0.3">
      <c r="A593" t="str">
        <f t="shared" si="522"/>
        <v>21410103</v>
      </c>
      <c r="B593" t="str">
        <f t="shared" si="523"/>
        <v>Gazdasági és versenyjog - Zalahegyi Zoltán (web) 6</v>
      </c>
      <c r="C593" t="str">
        <f t="shared" si="524"/>
        <v>10103</v>
      </c>
      <c r="D593" t="str">
        <f t="shared" si="525"/>
        <v xml:space="preserve">Gazdasági és versenyjog - Zalahegyi Zoltán (web) </v>
      </c>
      <c r="E593" t="str">
        <f t="shared" si="526"/>
        <v>Zalahegyi Zoltán10103</v>
      </c>
      <c r="F593" t="str">
        <f t="shared" si="527"/>
        <v>Gazdasági és versenyjog (Bp. 214, web)</v>
      </c>
      <c r="G593" t="str">
        <f t="shared" si="528"/>
        <v/>
      </c>
      <c r="H593" t="str">
        <f t="shared" si="529"/>
        <v/>
      </c>
      <c r="I593" t="str">
        <f t="shared" si="530"/>
        <v/>
      </c>
      <c r="J593" t="str">
        <f t="shared" si="531"/>
        <v>10103</v>
      </c>
      <c r="K593" t="str">
        <f t="shared" si="532"/>
        <v/>
      </c>
      <c r="L593" t="str">
        <f t="shared" si="533"/>
        <v/>
      </c>
      <c r="M593" t="str">
        <f t="shared" si="534"/>
        <v/>
      </c>
      <c r="N593" t="str">
        <f t="shared" si="535"/>
        <v/>
      </c>
      <c r="O593" t="str">
        <f t="shared" si="536"/>
        <v/>
      </c>
      <c r="P593" t="str">
        <f t="shared" si="537"/>
        <v/>
      </c>
      <c r="Q593" t="str">
        <f t="shared" si="538"/>
        <v>10103</v>
      </c>
      <c r="R593" t="str">
        <f t="shared" si="539"/>
        <v/>
      </c>
      <c r="S593" t="str">
        <f t="shared" si="540"/>
        <v/>
      </c>
      <c r="T593" t="str">
        <f t="shared" si="541"/>
        <v/>
      </c>
      <c r="U593" t="str">
        <f t="shared" si="542"/>
        <v/>
      </c>
      <c r="V593" t="str">
        <f t="shared" si="543"/>
        <v/>
      </c>
      <c r="W593" t="str">
        <f t="shared" si="544"/>
        <v/>
      </c>
      <c r="X593" t="str">
        <f t="shared" si="545"/>
        <v/>
      </c>
      <c r="Y593" t="str">
        <f t="shared" si="546"/>
        <v/>
      </c>
      <c r="Z593" t="str">
        <f t="shared" si="547"/>
        <v/>
      </c>
      <c r="AA593" t="str">
        <f t="shared" si="548"/>
        <v>Gazdasági és versenyjog (214, web)</v>
      </c>
      <c r="AB593" t="str">
        <f t="shared" si="549"/>
        <v/>
      </c>
      <c r="AC593" t="str">
        <f t="shared" si="550"/>
        <v/>
      </c>
      <c r="AD593" t="str">
        <f t="shared" si="551"/>
        <v/>
      </c>
      <c r="AE593" t="str">
        <f t="shared" si="552"/>
        <v/>
      </c>
      <c r="AF593" t="str">
        <f t="shared" si="553"/>
        <v/>
      </c>
      <c r="AG593" t="str">
        <f t="shared" si="554"/>
        <v/>
      </c>
      <c r="AH593" t="str">
        <f t="shared" si="555"/>
        <v/>
      </c>
      <c r="AI593" t="str">
        <f t="shared" si="556"/>
        <v/>
      </c>
      <c r="AJ593" t="str">
        <f t="shared" si="557"/>
        <v/>
      </c>
      <c r="AK593" t="str">
        <f t="shared" si="558"/>
        <v/>
      </c>
      <c r="AL593" t="str">
        <f t="shared" si="559"/>
        <v/>
      </c>
      <c r="AM593" t="str">
        <f t="shared" si="560"/>
        <v/>
      </c>
      <c r="AN593" t="str">
        <f t="shared" si="561"/>
        <v/>
      </c>
      <c r="AO593" t="str">
        <f t="shared" si="562"/>
        <v/>
      </c>
      <c r="AP593" t="str">
        <f t="shared" si="563"/>
        <v/>
      </c>
      <c r="AQ593" t="str">
        <f t="shared" si="564"/>
        <v/>
      </c>
      <c r="AR593" t="str">
        <f t="shared" si="565"/>
        <v/>
      </c>
      <c r="AS593" t="str">
        <f t="shared" si="566"/>
        <v/>
      </c>
      <c r="AT593" t="str">
        <f t="shared" si="567"/>
        <v/>
      </c>
      <c r="AU593" t="str">
        <f t="shared" si="568"/>
        <v/>
      </c>
      <c r="AV593" t="str">
        <f t="shared" si="569"/>
        <v/>
      </c>
      <c r="AW593" t="str">
        <f t="shared" si="570"/>
        <v/>
      </c>
      <c r="AX593" t="str">
        <f t="shared" si="571"/>
        <v/>
      </c>
      <c r="AY593" t="str">
        <f t="shared" si="572"/>
        <v/>
      </c>
      <c r="AZ593" t="str">
        <f t="shared" si="573"/>
        <v/>
      </c>
      <c r="BA593" t="str">
        <f t="shared" si="574"/>
        <v/>
      </c>
      <c r="BB593" t="str">
        <f t="shared" si="575"/>
        <v/>
      </c>
      <c r="BC593" t="str">
        <f t="shared" si="576"/>
        <v/>
      </c>
      <c r="BD593" t="str">
        <f t="shared" si="577"/>
        <v/>
      </c>
      <c r="BE593" t="str">
        <f t="shared" si="578"/>
        <v>Gazdasági és versenyjog (, web)</v>
      </c>
      <c r="BF593" s="2">
        <v>1010</v>
      </c>
      <c r="BG593" s="2">
        <v>3</v>
      </c>
      <c r="BH593" s="18">
        <f>VLOOKUP(BF593,segéd!$F$9:$G$41,2,FALSE)</f>
        <v>46305</v>
      </c>
      <c r="BI593" s="2" t="str">
        <f>VLOOKUP(BG593,segéd!$F$1:$G$7,2,FALSE)</f>
        <v>11.30-13.00</v>
      </c>
      <c r="BJ593" t="s">
        <v>99</v>
      </c>
      <c r="BK593" s="20" t="s">
        <v>303</v>
      </c>
      <c r="BL593" t="s">
        <v>206</v>
      </c>
      <c r="BM593" s="2">
        <v>214</v>
      </c>
      <c r="BO593" s="2" t="s">
        <v>117</v>
      </c>
      <c r="BP593" s="33" t="s">
        <v>600</v>
      </c>
      <c r="BQ593" s="2">
        <f t="shared" si="579"/>
        <v>6</v>
      </c>
      <c r="BR593" s="2">
        <f>IF(BM593="","",IFERROR(VLOOKUP(BJ593,segéd!T:U,2,FALSE),"x"))</f>
        <v>6</v>
      </c>
      <c r="BS593" s="2" t="str">
        <f>IF(BN593="","",IFERROR(VLOOKUP(BJ593,segéd!O:P,2,FALSE),"x"))</f>
        <v/>
      </c>
      <c r="BU593" s="2"/>
      <c r="BV593" s="2"/>
      <c r="BW593" s="2">
        <v>8</v>
      </c>
      <c r="BX593" s="2"/>
      <c r="CD593" s="2">
        <v>5</v>
      </c>
    </row>
    <row r="594" spans="1:119" ht="15" customHeight="1" x14ac:dyDescent="0.3">
      <c r="A594" t="str">
        <f t="shared" si="522"/>
        <v>10103</v>
      </c>
      <c r="B594" t="str">
        <f t="shared" si="523"/>
        <v xml:space="preserve">Gazdasági számítások - Nagyné Csóti Beáta (web) </v>
      </c>
      <c r="C594" t="str">
        <f t="shared" si="524"/>
        <v>610103</v>
      </c>
      <c r="D594" t="str">
        <f t="shared" si="525"/>
        <v>Gazdasági számítások - Nagyné Csóti Beáta (web) 8</v>
      </c>
      <c r="E594" t="str">
        <f t="shared" si="526"/>
        <v>Nagyné Csóti Beáta10103</v>
      </c>
      <c r="F594" t="str">
        <f t="shared" si="527"/>
        <v>Gazdasági számítások (Tb. 6, web)</v>
      </c>
      <c r="G594" t="str">
        <f t="shared" si="528"/>
        <v/>
      </c>
      <c r="H594" t="str">
        <f t="shared" si="529"/>
        <v/>
      </c>
      <c r="I594" t="str">
        <f t="shared" si="530"/>
        <v/>
      </c>
      <c r="J594" t="str">
        <f t="shared" si="531"/>
        <v/>
      </c>
      <c r="K594" t="str">
        <f t="shared" si="532"/>
        <v/>
      </c>
      <c r="L594" t="str">
        <f t="shared" si="533"/>
        <v/>
      </c>
      <c r="M594" t="str">
        <f t="shared" si="534"/>
        <v/>
      </c>
      <c r="N594" t="str">
        <f t="shared" si="535"/>
        <v/>
      </c>
      <c r="O594" t="str">
        <f t="shared" si="536"/>
        <v/>
      </c>
      <c r="P594" t="str">
        <f t="shared" si="537"/>
        <v/>
      </c>
      <c r="Q594" t="str">
        <f t="shared" si="538"/>
        <v/>
      </c>
      <c r="R594" t="str">
        <f t="shared" si="539"/>
        <v/>
      </c>
      <c r="S594" t="str">
        <f t="shared" si="540"/>
        <v/>
      </c>
      <c r="T594" t="str">
        <f t="shared" si="541"/>
        <v/>
      </c>
      <c r="U594" t="str">
        <f t="shared" si="542"/>
        <v/>
      </c>
      <c r="V594" t="str">
        <f t="shared" si="543"/>
        <v/>
      </c>
      <c r="W594" t="str">
        <f t="shared" si="544"/>
        <v/>
      </c>
      <c r="X594" t="str">
        <f t="shared" si="545"/>
        <v/>
      </c>
      <c r="Y594" t="str">
        <f t="shared" si="546"/>
        <v/>
      </c>
      <c r="Z594" t="str">
        <f t="shared" si="547"/>
        <v/>
      </c>
      <c r="AA594" t="str">
        <f t="shared" si="548"/>
        <v>Gazdasági számítások (, web)</v>
      </c>
      <c r="AB594" t="str">
        <f t="shared" si="549"/>
        <v/>
      </c>
      <c r="AC594" t="str">
        <f t="shared" si="550"/>
        <v>10103</v>
      </c>
      <c r="AD594" t="str">
        <f t="shared" si="551"/>
        <v/>
      </c>
      <c r="AE594" t="str">
        <f t="shared" si="552"/>
        <v/>
      </c>
      <c r="AF594" t="str">
        <f t="shared" si="553"/>
        <v/>
      </c>
      <c r="AG594" t="str">
        <f t="shared" si="554"/>
        <v/>
      </c>
      <c r="AH594" t="str">
        <f t="shared" si="555"/>
        <v/>
      </c>
      <c r="AI594" t="str">
        <f t="shared" si="556"/>
        <v/>
      </c>
      <c r="AJ594" t="str">
        <f t="shared" si="557"/>
        <v/>
      </c>
      <c r="AK594" t="str">
        <f t="shared" si="558"/>
        <v/>
      </c>
      <c r="AL594" t="str">
        <f t="shared" si="559"/>
        <v/>
      </c>
      <c r="AM594" t="str">
        <f t="shared" si="560"/>
        <v/>
      </c>
      <c r="AN594" t="str">
        <f t="shared" si="561"/>
        <v/>
      </c>
      <c r="AO594" t="str">
        <f t="shared" si="562"/>
        <v/>
      </c>
      <c r="AP594" t="str">
        <f t="shared" si="563"/>
        <v/>
      </c>
      <c r="AQ594" t="str">
        <f t="shared" si="564"/>
        <v/>
      </c>
      <c r="AR594" t="str">
        <f t="shared" si="565"/>
        <v/>
      </c>
      <c r="AS594" t="str">
        <f t="shared" si="566"/>
        <v/>
      </c>
      <c r="AT594" t="str">
        <f t="shared" si="567"/>
        <v/>
      </c>
      <c r="AU594" t="str">
        <f t="shared" si="568"/>
        <v/>
      </c>
      <c r="AV594" t="str">
        <f t="shared" si="569"/>
        <v/>
      </c>
      <c r="AW594" t="str">
        <f t="shared" si="570"/>
        <v/>
      </c>
      <c r="AX594" t="str">
        <f t="shared" si="571"/>
        <v/>
      </c>
      <c r="AY594" t="str">
        <f t="shared" si="572"/>
        <v/>
      </c>
      <c r="AZ594" t="str">
        <f t="shared" si="573"/>
        <v/>
      </c>
      <c r="BA594" t="str">
        <f t="shared" si="574"/>
        <v/>
      </c>
      <c r="BB594" t="str">
        <f t="shared" si="575"/>
        <v/>
      </c>
      <c r="BC594" t="str">
        <f t="shared" si="576"/>
        <v/>
      </c>
      <c r="BD594" t="str">
        <f t="shared" si="577"/>
        <v/>
      </c>
      <c r="BE594" t="str">
        <f t="shared" si="578"/>
        <v>Gazdasági számítások (6, web)</v>
      </c>
      <c r="BF594" s="2">
        <v>1010</v>
      </c>
      <c r="BG594" s="2">
        <v>3</v>
      </c>
      <c r="BH594" s="18">
        <f>VLOOKUP(BF594,segéd!$F$9:$G$41,2,FALSE)</f>
        <v>46305</v>
      </c>
      <c r="BI594" s="2" t="str">
        <f>VLOOKUP(BG594,segéd!$F$1:$G$7,2,FALSE)</f>
        <v>11.30-13.00</v>
      </c>
      <c r="BJ594" t="s">
        <v>130</v>
      </c>
      <c r="BK594" s="20" t="s">
        <v>304</v>
      </c>
      <c r="BL594" t="s">
        <v>114</v>
      </c>
      <c r="BM594" s="2"/>
      <c r="BN594" s="2">
        <v>6</v>
      </c>
      <c r="BO594" s="2" t="s">
        <v>117</v>
      </c>
      <c r="BP594" s="33" t="s">
        <v>602</v>
      </c>
      <c r="BQ594" s="2">
        <f t="shared" si="579"/>
        <v>8</v>
      </c>
      <c r="BR594" s="2" t="str">
        <f>IF(BM594="","",IFERROR(VLOOKUP(BJ594,segéd!T:U,2,FALSE),"x"))</f>
        <v/>
      </c>
      <c r="BS594" s="2">
        <f>IF(BN594="","",IFERROR(VLOOKUP(BJ594,segéd!O:P,2,FALSE),"x"))</f>
        <v>8</v>
      </c>
      <c r="BT594" s="2"/>
      <c r="BU594" s="2"/>
      <c r="BV594" s="2"/>
      <c r="BX594" s="2"/>
      <c r="CO594" s="2">
        <v>6</v>
      </c>
      <c r="CQ594" s="2"/>
      <c r="CR594" s="2"/>
    </row>
    <row r="595" spans="1:119" ht="15" customHeight="1" x14ac:dyDescent="0.3">
      <c r="A595" t="str">
        <f t="shared" si="522"/>
        <v>20710103</v>
      </c>
      <c r="B595" t="str">
        <f t="shared" si="523"/>
        <v>Informatika, 2. csoport - Dobos Ádám (gépterem, web) 12</v>
      </c>
      <c r="C595" t="str">
        <f t="shared" si="524"/>
        <v>10103</v>
      </c>
      <c r="D595" t="str">
        <f t="shared" si="525"/>
        <v xml:space="preserve">Informatika, 2. csoport - Dobos Ádám (gépterem, web) </v>
      </c>
      <c r="E595" t="str">
        <f t="shared" si="526"/>
        <v>Dobos Ádám10103</v>
      </c>
      <c r="F595" t="str">
        <f t="shared" si="527"/>
        <v>Informatika, 2. csoport (Bp. 207, gépterem, web)</v>
      </c>
      <c r="G595" t="str">
        <f t="shared" si="528"/>
        <v>10103</v>
      </c>
      <c r="H595" t="str">
        <f t="shared" si="529"/>
        <v>10103</v>
      </c>
      <c r="I595" t="str">
        <f t="shared" si="530"/>
        <v>10103</v>
      </c>
      <c r="J595" t="str">
        <f t="shared" si="531"/>
        <v/>
      </c>
      <c r="K595" t="str">
        <f t="shared" si="532"/>
        <v/>
      </c>
      <c r="L595" t="str">
        <f t="shared" si="533"/>
        <v/>
      </c>
      <c r="M595" t="str">
        <f t="shared" si="534"/>
        <v/>
      </c>
      <c r="N595" t="str">
        <f t="shared" si="535"/>
        <v/>
      </c>
      <c r="O595" t="str">
        <f t="shared" si="536"/>
        <v/>
      </c>
      <c r="P595" t="str">
        <f t="shared" si="537"/>
        <v/>
      </c>
      <c r="Q595" t="str">
        <f t="shared" si="538"/>
        <v/>
      </c>
      <c r="R595" t="str">
        <f t="shared" si="539"/>
        <v/>
      </c>
      <c r="S595" t="str">
        <f t="shared" si="540"/>
        <v/>
      </c>
      <c r="T595" t="str">
        <f t="shared" si="541"/>
        <v/>
      </c>
      <c r="U595" t="str">
        <f t="shared" si="542"/>
        <v/>
      </c>
      <c r="V595" t="str">
        <f t="shared" si="543"/>
        <v/>
      </c>
      <c r="W595" t="str">
        <f t="shared" si="544"/>
        <v/>
      </c>
      <c r="X595" t="str">
        <f t="shared" si="545"/>
        <v/>
      </c>
      <c r="Y595" t="str">
        <f t="shared" si="546"/>
        <v/>
      </c>
      <c r="Z595" t="str">
        <f t="shared" si="547"/>
        <v/>
      </c>
      <c r="AA595" t="str">
        <f t="shared" si="548"/>
        <v>Informatika, 2. csoport (207, gépterem, web)</v>
      </c>
      <c r="AB595" t="str">
        <f t="shared" si="549"/>
        <v/>
      </c>
      <c r="AC595" t="str">
        <f t="shared" si="550"/>
        <v/>
      </c>
      <c r="AD595" t="str">
        <f t="shared" si="551"/>
        <v/>
      </c>
      <c r="AE595" t="str">
        <f t="shared" si="552"/>
        <v/>
      </c>
      <c r="AF595" t="str">
        <f t="shared" si="553"/>
        <v/>
      </c>
      <c r="AG595" t="str">
        <f t="shared" si="554"/>
        <v/>
      </c>
      <c r="AH595" t="str">
        <f t="shared" si="555"/>
        <v/>
      </c>
      <c r="AI595" t="str">
        <f t="shared" si="556"/>
        <v/>
      </c>
      <c r="AJ595" t="str">
        <f t="shared" si="557"/>
        <v/>
      </c>
      <c r="AK595" t="str">
        <f t="shared" si="558"/>
        <v/>
      </c>
      <c r="AL595" t="str">
        <f t="shared" si="559"/>
        <v/>
      </c>
      <c r="AM595" t="str">
        <f t="shared" si="560"/>
        <v/>
      </c>
      <c r="AN595" t="str">
        <f t="shared" si="561"/>
        <v/>
      </c>
      <c r="AO595" t="str">
        <f t="shared" si="562"/>
        <v/>
      </c>
      <c r="AP595" t="str">
        <f t="shared" si="563"/>
        <v/>
      </c>
      <c r="AQ595" t="str">
        <f t="shared" si="564"/>
        <v/>
      </c>
      <c r="AR595" t="str">
        <f t="shared" si="565"/>
        <v/>
      </c>
      <c r="AS595" t="str">
        <f t="shared" si="566"/>
        <v/>
      </c>
      <c r="AT595" t="str">
        <f t="shared" si="567"/>
        <v/>
      </c>
      <c r="AU595" t="str">
        <f t="shared" si="568"/>
        <v/>
      </c>
      <c r="AV595" t="str">
        <f t="shared" si="569"/>
        <v/>
      </c>
      <c r="AW595" t="str">
        <f t="shared" si="570"/>
        <v/>
      </c>
      <c r="AX595" t="str">
        <f t="shared" si="571"/>
        <v/>
      </c>
      <c r="AY595" t="str">
        <f t="shared" si="572"/>
        <v/>
      </c>
      <c r="AZ595" t="str">
        <f t="shared" si="573"/>
        <v/>
      </c>
      <c r="BA595" t="str">
        <f t="shared" si="574"/>
        <v/>
      </c>
      <c r="BB595" t="str">
        <f t="shared" si="575"/>
        <v/>
      </c>
      <c r="BC595" t="str">
        <f t="shared" si="576"/>
        <v/>
      </c>
      <c r="BD595" t="str">
        <f t="shared" si="577"/>
        <v/>
      </c>
      <c r="BE595" t="str">
        <f t="shared" si="578"/>
        <v>Informatika, 2. csoport (, gépterem, web)</v>
      </c>
      <c r="BF595" s="2">
        <v>1010</v>
      </c>
      <c r="BG595" s="2">
        <v>3</v>
      </c>
      <c r="BH595" s="18">
        <f>VLOOKUP(BF595,segéd!$F$9:$G$41,2,FALSE)</f>
        <v>46305</v>
      </c>
      <c r="BI595" s="2" t="str">
        <f>VLOOKUP(BG595,segéd!$F$1:$G$7,2,FALSE)</f>
        <v>11.30-13.00</v>
      </c>
      <c r="BJ595" t="s">
        <v>268</v>
      </c>
      <c r="BK595" s="20" t="s">
        <v>276</v>
      </c>
      <c r="BL595" t="s">
        <v>425</v>
      </c>
      <c r="BM595" s="2">
        <v>207</v>
      </c>
      <c r="BO595" s="2" t="s">
        <v>216</v>
      </c>
      <c r="BP595" s="33" t="s">
        <v>679</v>
      </c>
      <c r="BQ595" s="2">
        <f t="shared" si="579"/>
        <v>12</v>
      </c>
      <c r="BR595" s="2">
        <f>IF(BM595="","",IFERROR(VLOOKUP(BJ595,segéd!T:U,2,FALSE),"x"))</f>
        <v>12</v>
      </c>
      <c r="BS595" s="2" t="str">
        <f>IF(BN595="","",IFERROR(VLOOKUP(BJ595,segéd!O:P,2,FALSE),"x"))</f>
        <v/>
      </c>
      <c r="BT595" s="2">
        <v>29</v>
      </c>
      <c r="BU595" s="2">
        <v>9</v>
      </c>
      <c r="BV595" s="2">
        <v>9</v>
      </c>
      <c r="BX595" s="2"/>
      <c r="CQ595" s="2"/>
      <c r="CR595" s="2"/>
    </row>
    <row r="596" spans="1:119" ht="15" customHeight="1" x14ac:dyDescent="0.3">
      <c r="A596" t="str">
        <f t="shared" si="522"/>
        <v>10103</v>
      </c>
      <c r="B596" t="str">
        <f t="shared" si="523"/>
        <v xml:space="preserve">Ipari és koll. robotika (dupla terem) - Palotai Péter (gépterem, web) </v>
      </c>
      <c r="C596" t="str">
        <f t="shared" si="524"/>
        <v>60310103</v>
      </c>
      <c r="D596" t="str">
        <f t="shared" si="525"/>
        <v xml:space="preserve">Ipari és koll. robotika (dupla terem) - Palotai Péter (gépterem, web) </v>
      </c>
      <c r="E596" t="str">
        <f t="shared" si="526"/>
        <v>Palotai Péter10103</v>
      </c>
      <c r="F596" t="str">
        <f t="shared" si="527"/>
        <v>Ipari és koll. robotika (dupla terem) (Tb. 603, gépterem, web)</v>
      </c>
      <c r="G596" t="str">
        <f t="shared" si="528"/>
        <v/>
      </c>
      <c r="H596" t="str">
        <f t="shared" si="529"/>
        <v/>
      </c>
      <c r="I596" t="str">
        <f t="shared" si="530"/>
        <v/>
      </c>
      <c r="J596" t="str">
        <f t="shared" si="531"/>
        <v/>
      </c>
      <c r="K596" t="str">
        <f t="shared" si="532"/>
        <v/>
      </c>
      <c r="L596" t="str">
        <f t="shared" si="533"/>
        <v/>
      </c>
      <c r="M596" t="str">
        <f t="shared" si="534"/>
        <v/>
      </c>
      <c r="N596" t="str">
        <f t="shared" si="535"/>
        <v/>
      </c>
      <c r="O596" t="str">
        <f t="shared" si="536"/>
        <v/>
      </c>
      <c r="P596" t="str">
        <f t="shared" si="537"/>
        <v/>
      </c>
      <c r="Q596" t="str">
        <f t="shared" si="538"/>
        <v/>
      </c>
      <c r="R596" t="str">
        <f t="shared" si="539"/>
        <v/>
      </c>
      <c r="S596" t="str">
        <f t="shared" si="540"/>
        <v/>
      </c>
      <c r="T596" t="str">
        <f t="shared" si="541"/>
        <v/>
      </c>
      <c r="U596" t="str">
        <f t="shared" si="542"/>
        <v/>
      </c>
      <c r="V596" t="str">
        <f t="shared" si="543"/>
        <v/>
      </c>
      <c r="W596" t="str">
        <f t="shared" si="544"/>
        <v/>
      </c>
      <c r="X596" t="str">
        <f t="shared" si="545"/>
        <v/>
      </c>
      <c r="Y596" t="str">
        <f t="shared" si="546"/>
        <v/>
      </c>
      <c r="Z596" t="str">
        <f t="shared" si="547"/>
        <v/>
      </c>
      <c r="AA596" t="str">
        <f t="shared" si="548"/>
        <v>Ipari és koll. robotika (dupla terem) (, gépterem, web)</v>
      </c>
      <c r="AB596" t="str">
        <f t="shared" si="549"/>
        <v/>
      </c>
      <c r="AC596" t="str">
        <f t="shared" si="550"/>
        <v/>
      </c>
      <c r="AD596" t="str">
        <f t="shared" si="551"/>
        <v/>
      </c>
      <c r="AE596" t="str">
        <f t="shared" si="552"/>
        <v/>
      </c>
      <c r="AF596" t="str">
        <f t="shared" si="553"/>
        <v/>
      </c>
      <c r="AG596" t="str">
        <f t="shared" si="554"/>
        <v/>
      </c>
      <c r="AH596" t="str">
        <f t="shared" si="555"/>
        <v/>
      </c>
      <c r="AI596" t="str">
        <f t="shared" si="556"/>
        <v/>
      </c>
      <c r="AJ596" t="str">
        <f t="shared" si="557"/>
        <v/>
      </c>
      <c r="AK596" t="str">
        <f t="shared" si="558"/>
        <v/>
      </c>
      <c r="AL596" t="str">
        <f t="shared" si="559"/>
        <v/>
      </c>
      <c r="AM596" t="str">
        <f t="shared" si="560"/>
        <v/>
      </c>
      <c r="AN596" t="str">
        <f t="shared" si="561"/>
        <v/>
      </c>
      <c r="AO596" t="str">
        <f t="shared" si="562"/>
        <v/>
      </c>
      <c r="AP596" t="str">
        <f t="shared" si="563"/>
        <v/>
      </c>
      <c r="AQ596" t="str">
        <f t="shared" si="564"/>
        <v/>
      </c>
      <c r="AR596" t="str">
        <f t="shared" si="565"/>
        <v/>
      </c>
      <c r="AS596" t="str">
        <f t="shared" si="566"/>
        <v/>
      </c>
      <c r="AT596" t="str">
        <f t="shared" si="567"/>
        <v/>
      </c>
      <c r="AU596" t="str">
        <f t="shared" si="568"/>
        <v/>
      </c>
      <c r="AV596" t="str">
        <f t="shared" si="569"/>
        <v/>
      </c>
      <c r="AW596" t="str">
        <f t="shared" si="570"/>
        <v/>
      </c>
      <c r="AX596" t="str">
        <f t="shared" si="571"/>
        <v/>
      </c>
      <c r="AY596" t="str">
        <f t="shared" si="572"/>
        <v/>
      </c>
      <c r="AZ596" t="str">
        <f t="shared" si="573"/>
        <v/>
      </c>
      <c r="BA596" t="str">
        <f t="shared" si="574"/>
        <v/>
      </c>
      <c r="BB596" t="str">
        <f t="shared" si="575"/>
        <v/>
      </c>
      <c r="BC596" t="str">
        <f t="shared" si="576"/>
        <v/>
      </c>
      <c r="BD596" t="str">
        <f t="shared" si="577"/>
        <v/>
      </c>
      <c r="BE596" t="str">
        <f t="shared" si="578"/>
        <v>Ipari és koll. robotika (dupla terem) (603, gépterem, web)</v>
      </c>
      <c r="BF596" s="2">
        <v>1010</v>
      </c>
      <c r="BG596" s="2">
        <v>3</v>
      </c>
      <c r="BH596" s="18">
        <f>VLOOKUP(BF596,segéd!$F$9:$G$41,2,FALSE)</f>
        <v>46305</v>
      </c>
      <c r="BI596" s="2" t="str">
        <f>VLOOKUP(BG596,segéd!$F$1:$G$7,2,FALSE)</f>
        <v>11.30-13.00</v>
      </c>
      <c r="BJ596" t="s">
        <v>551</v>
      </c>
      <c r="BK596" s="20" t="s">
        <v>309</v>
      </c>
      <c r="BL596" t="s">
        <v>191</v>
      </c>
      <c r="BM596" s="2"/>
      <c r="BN596" s="2">
        <v>603</v>
      </c>
      <c r="BO596" s="2" t="s">
        <v>216</v>
      </c>
      <c r="BP596" s="33" t="s">
        <v>589</v>
      </c>
      <c r="BQ596" s="2">
        <f t="shared" si="579"/>
        <v>0</v>
      </c>
      <c r="BR596" s="2" t="str">
        <f>IF(BM596="","",IFERROR(VLOOKUP(BJ596,segéd!T:U,2,FALSE),"x"))</f>
        <v/>
      </c>
      <c r="BS596" s="2"/>
      <c r="BU596" s="2"/>
      <c r="BV596" s="2"/>
    </row>
    <row r="597" spans="1:119" ht="15" customHeight="1" x14ac:dyDescent="0.3">
      <c r="A597" t="str">
        <f t="shared" si="522"/>
        <v>10103</v>
      </c>
      <c r="B597" t="str">
        <f t="shared" si="523"/>
        <v xml:space="preserve">Ipari és kollaboratív robotika - Palotai Péter (gépterem, web) </v>
      </c>
      <c r="C597" t="str">
        <f t="shared" si="524"/>
        <v>60410103</v>
      </c>
      <c r="D597" t="str">
        <f t="shared" si="525"/>
        <v>Ipari és kollaboratív robotika - Palotai Péter (gépterem, web) 45</v>
      </c>
      <c r="E597" t="str">
        <f t="shared" si="526"/>
        <v>Palotai Péter10103</v>
      </c>
      <c r="F597" t="str">
        <f t="shared" si="527"/>
        <v>Ipari és kollaboratív robotika (Tb. 604, gépterem, web)</v>
      </c>
      <c r="G597" t="str">
        <f t="shared" si="528"/>
        <v/>
      </c>
      <c r="H597" t="str">
        <f t="shared" si="529"/>
        <v/>
      </c>
      <c r="I597" t="str">
        <f t="shared" si="530"/>
        <v/>
      </c>
      <c r="J597" t="str">
        <f t="shared" si="531"/>
        <v/>
      </c>
      <c r="K597" t="str">
        <f t="shared" si="532"/>
        <v/>
      </c>
      <c r="L597" t="str">
        <f t="shared" si="533"/>
        <v/>
      </c>
      <c r="M597" t="str">
        <f t="shared" si="534"/>
        <v/>
      </c>
      <c r="N597" t="str">
        <f t="shared" si="535"/>
        <v/>
      </c>
      <c r="O597" t="str">
        <f t="shared" si="536"/>
        <v/>
      </c>
      <c r="P597" t="str">
        <f t="shared" si="537"/>
        <v/>
      </c>
      <c r="Q597" t="str">
        <f t="shared" si="538"/>
        <v/>
      </c>
      <c r="R597" t="str">
        <f t="shared" si="539"/>
        <v/>
      </c>
      <c r="S597" t="str">
        <f t="shared" si="540"/>
        <v/>
      </c>
      <c r="T597" t="str">
        <f t="shared" si="541"/>
        <v/>
      </c>
      <c r="U597" t="str">
        <f t="shared" si="542"/>
        <v/>
      </c>
      <c r="V597" t="str">
        <f t="shared" si="543"/>
        <v/>
      </c>
      <c r="W597" t="str">
        <f t="shared" si="544"/>
        <v/>
      </c>
      <c r="X597" t="str">
        <f t="shared" si="545"/>
        <v/>
      </c>
      <c r="Y597" t="str">
        <f t="shared" si="546"/>
        <v/>
      </c>
      <c r="Z597" t="str">
        <f t="shared" si="547"/>
        <v/>
      </c>
      <c r="AA597" t="str">
        <f t="shared" si="548"/>
        <v>Ipari és kollaboratív robotika (, gépterem, web)</v>
      </c>
      <c r="AB597" t="str">
        <f t="shared" si="549"/>
        <v/>
      </c>
      <c r="AC597" t="str">
        <f t="shared" si="550"/>
        <v/>
      </c>
      <c r="AD597" t="str">
        <f t="shared" si="551"/>
        <v/>
      </c>
      <c r="AE597" t="str">
        <f t="shared" si="552"/>
        <v/>
      </c>
      <c r="AF597" t="str">
        <f t="shared" si="553"/>
        <v/>
      </c>
      <c r="AG597" t="str">
        <f t="shared" si="554"/>
        <v/>
      </c>
      <c r="AH597" t="str">
        <f t="shared" si="555"/>
        <v/>
      </c>
      <c r="AI597" t="str">
        <f t="shared" si="556"/>
        <v/>
      </c>
      <c r="AJ597" t="str">
        <f t="shared" si="557"/>
        <v/>
      </c>
      <c r="AK597" t="str">
        <f t="shared" si="558"/>
        <v/>
      </c>
      <c r="AL597" t="str">
        <f t="shared" si="559"/>
        <v/>
      </c>
      <c r="AM597" t="str">
        <f t="shared" si="560"/>
        <v/>
      </c>
      <c r="AN597" t="str">
        <f t="shared" si="561"/>
        <v/>
      </c>
      <c r="AO597" t="str">
        <f t="shared" si="562"/>
        <v/>
      </c>
      <c r="AP597" t="str">
        <f t="shared" si="563"/>
        <v/>
      </c>
      <c r="AQ597" t="str">
        <f t="shared" si="564"/>
        <v/>
      </c>
      <c r="AR597" t="str">
        <f t="shared" si="565"/>
        <v/>
      </c>
      <c r="AS597" t="str">
        <f t="shared" si="566"/>
        <v/>
      </c>
      <c r="AT597" t="str">
        <f t="shared" si="567"/>
        <v/>
      </c>
      <c r="AU597" t="str">
        <f t="shared" si="568"/>
        <v/>
      </c>
      <c r="AV597" t="str">
        <f t="shared" si="569"/>
        <v/>
      </c>
      <c r="AW597" t="str">
        <f t="shared" si="570"/>
        <v/>
      </c>
      <c r="AX597" t="str">
        <f t="shared" si="571"/>
        <v>10103</v>
      </c>
      <c r="AY597" t="str">
        <f t="shared" si="572"/>
        <v/>
      </c>
      <c r="AZ597" t="str">
        <f t="shared" si="573"/>
        <v/>
      </c>
      <c r="BA597" t="str">
        <f t="shared" si="574"/>
        <v/>
      </c>
      <c r="BB597" t="str">
        <f t="shared" si="575"/>
        <v/>
      </c>
      <c r="BC597" t="str">
        <f t="shared" si="576"/>
        <v/>
      </c>
      <c r="BD597" t="str">
        <f t="shared" si="577"/>
        <v/>
      </c>
      <c r="BE597" t="str">
        <f t="shared" si="578"/>
        <v>Ipari és kollaboratív robotika (604, gépterem, web)</v>
      </c>
      <c r="BF597" s="2">
        <v>1010</v>
      </c>
      <c r="BG597" s="2">
        <v>3</v>
      </c>
      <c r="BH597" s="18">
        <f>VLOOKUP(BF597,segéd!$F$9:$G$41,2,FALSE)</f>
        <v>46305</v>
      </c>
      <c r="BI597" s="2" t="str">
        <f>VLOOKUP(BG597,segéd!$F$1:$G$7,2,FALSE)</f>
        <v>11.30-13.00</v>
      </c>
      <c r="BJ597" t="s">
        <v>409</v>
      </c>
      <c r="BK597" s="20" t="s">
        <v>309</v>
      </c>
      <c r="BL597" t="s">
        <v>191</v>
      </c>
      <c r="BM597" s="2"/>
      <c r="BN597" s="2">
        <v>604</v>
      </c>
      <c r="BO597" s="2" t="s">
        <v>216</v>
      </c>
      <c r="BP597" s="33" t="s">
        <v>589</v>
      </c>
      <c r="BQ597" s="2">
        <f t="shared" si="579"/>
        <v>45</v>
      </c>
      <c r="BR597" s="2" t="str">
        <f>IF(BM597="","",IFERROR(VLOOKUP(BJ597,segéd!T:U,2,FALSE),"x"))</f>
        <v/>
      </c>
      <c r="BS597" s="2">
        <f>IF(BN597="","",IFERROR(VLOOKUP(BJ597,segéd!O:P,2,FALSE),"x"))</f>
        <v>45</v>
      </c>
      <c r="BU597" s="2"/>
      <c r="BV597" s="2"/>
      <c r="DJ597" s="2">
        <v>44</v>
      </c>
    </row>
    <row r="598" spans="1:119" ht="15" customHeight="1" x14ac:dyDescent="0.3">
      <c r="A598" t="str">
        <f t="shared" si="522"/>
        <v>10103</v>
      </c>
      <c r="B598" t="str">
        <f t="shared" si="523"/>
        <v xml:space="preserve">Irányítástechnika, autom. alapjai - Böcz Gábor (web) </v>
      </c>
      <c r="C598" t="str">
        <f t="shared" si="524"/>
        <v>40210103</v>
      </c>
      <c r="D598" t="str">
        <f t="shared" si="525"/>
        <v>Irányítástechnika, autom. alapjai - Böcz Gábor (web) 10</v>
      </c>
      <c r="E598" t="str">
        <f t="shared" si="526"/>
        <v>Böcz Gábor10103</v>
      </c>
      <c r="F598" t="str">
        <f t="shared" si="527"/>
        <v>Irányítástechnika, autom. alapjai (Tb. 402, web)</v>
      </c>
      <c r="G598" t="str">
        <f t="shared" si="528"/>
        <v/>
      </c>
      <c r="H598" t="str">
        <f t="shared" si="529"/>
        <v/>
      </c>
      <c r="I598" t="str">
        <f t="shared" si="530"/>
        <v/>
      </c>
      <c r="J598" t="str">
        <f t="shared" si="531"/>
        <v/>
      </c>
      <c r="K598" t="str">
        <f t="shared" si="532"/>
        <v/>
      </c>
      <c r="L598" t="str">
        <f t="shared" si="533"/>
        <v/>
      </c>
      <c r="M598" t="str">
        <f t="shared" si="534"/>
        <v/>
      </c>
      <c r="N598" t="str">
        <f t="shared" si="535"/>
        <v/>
      </c>
      <c r="O598" t="str">
        <f t="shared" si="536"/>
        <v/>
      </c>
      <c r="P598" t="str">
        <f t="shared" si="537"/>
        <v/>
      </c>
      <c r="Q598" t="str">
        <f t="shared" si="538"/>
        <v/>
      </c>
      <c r="R598" t="str">
        <f t="shared" si="539"/>
        <v/>
      </c>
      <c r="S598" t="str">
        <f t="shared" si="540"/>
        <v/>
      </c>
      <c r="T598" t="str">
        <f t="shared" si="541"/>
        <v/>
      </c>
      <c r="U598" t="str">
        <f t="shared" si="542"/>
        <v/>
      </c>
      <c r="V598" t="str">
        <f t="shared" si="543"/>
        <v/>
      </c>
      <c r="W598" t="str">
        <f t="shared" si="544"/>
        <v/>
      </c>
      <c r="X598" t="str">
        <f t="shared" si="545"/>
        <v/>
      </c>
      <c r="Y598" t="str">
        <f t="shared" si="546"/>
        <v/>
      </c>
      <c r="Z598" t="str">
        <f t="shared" si="547"/>
        <v/>
      </c>
      <c r="AA598" t="str">
        <f t="shared" si="548"/>
        <v>Irányítástechnika, autom. alapjai (, web)</v>
      </c>
      <c r="AB598" t="str">
        <f t="shared" si="549"/>
        <v/>
      </c>
      <c r="AC598" t="str">
        <f t="shared" si="550"/>
        <v/>
      </c>
      <c r="AD598" t="str">
        <f t="shared" si="551"/>
        <v/>
      </c>
      <c r="AE598" t="str">
        <f t="shared" si="552"/>
        <v/>
      </c>
      <c r="AF598" t="str">
        <f t="shared" si="553"/>
        <v/>
      </c>
      <c r="AG598" t="str">
        <f t="shared" si="554"/>
        <v/>
      </c>
      <c r="AH598" t="str">
        <f t="shared" si="555"/>
        <v/>
      </c>
      <c r="AI598" t="str">
        <f t="shared" si="556"/>
        <v/>
      </c>
      <c r="AJ598" t="str">
        <f t="shared" si="557"/>
        <v>10103</v>
      </c>
      <c r="AK598" t="str">
        <f t="shared" si="558"/>
        <v/>
      </c>
      <c r="AL598" t="str">
        <f t="shared" si="559"/>
        <v/>
      </c>
      <c r="AM598" t="str">
        <f t="shared" si="560"/>
        <v/>
      </c>
      <c r="AN598" t="str">
        <f t="shared" si="561"/>
        <v/>
      </c>
      <c r="AO598" t="str">
        <f t="shared" si="562"/>
        <v/>
      </c>
      <c r="AP598" t="str">
        <f t="shared" si="563"/>
        <v/>
      </c>
      <c r="AQ598" t="str">
        <f t="shared" si="564"/>
        <v/>
      </c>
      <c r="AR598" t="str">
        <f t="shared" si="565"/>
        <v/>
      </c>
      <c r="AS598" t="str">
        <f t="shared" si="566"/>
        <v/>
      </c>
      <c r="AT598" t="str">
        <f t="shared" si="567"/>
        <v/>
      </c>
      <c r="AU598" t="str">
        <f t="shared" si="568"/>
        <v/>
      </c>
      <c r="AV598" t="str">
        <f t="shared" si="569"/>
        <v/>
      </c>
      <c r="AW598" t="str">
        <f t="shared" si="570"/>
        <v/>
      </c>
      <c r="AX598" t="str">
        <f t="shared" si="571"/>
        <v/>
      </c>
      <c r="AY598" t="str">
        <f t="shared" si="572"/>
        <v/>
      </c>
      <c r="AZ598" t="str">
        <f t="shared" si="573"/>
        <v/>
      </c>
      <c r="BA598" t="str">
        <f t="shared" si="574"/>
        <v/>
      </c>
      <c r="BB598" t="str">
        <f t="shared" si="575"/>
        <v/>
      </c>
      <c r="BC598" t="str">
        <f t="shared" si="576"/>
        <v/>
      </c>
      <c r="BD598" t="str">
        <f t="shared" si="577"/>
        <v/>
      </c>
      <c r="BE598" t="str">
        <f t="shared" si="578"/>
        <v>Irányítástechnika, autom. alapjai (402, web)</v>
      </c>
      <c r="BF598" s="2">
        <v>1010</v>
      </c>
      <c r="BG598" s="2">
        <v>3</v>
      </c>
      <c r="BH598" s="18">
        <f>VLOOKUP(BF598,segéd!$F$9:$G$41,2,FALSE)</f>
        <v>46305</v>
      </c>
      <c r="BI598" s="2" t="str">
        <f>VLOOKUP(BG598,segéd!$F$1:$G$7,2,FALSE)</f>
        <v>11.30-13.00</v>
      </c>
      <c r="BJ598" t="s">
        <v>199</v>
      </c>
      <c r="BK598" s="20" t="s">
        <v>540</v>
      </c>
      <c r="BL598" t="s">
        <v>114</v>
      </c>
      <c r="BM598" s="2"/>
      <c r="BN598" s="2">
        <v>402</v>
      </c>
      <c r="BO598" s="2" t="s">
        <v>117</v>
      </c>
      <c r="BP598" s="33" t="s">
        <v>680</v>
      </c>
      <c r="BQ598" s="2">
        <f t="shared" si="579"/>
        <v>10</v>
      </c>
      <c r="BR598" s="2" t="str">
        <f>IF(BM598="","",IFERROR(VLOOKUP(BJ598,segéd!T:U,2,FALSE),"x"))</f>
        <v/>
      </c>
      <c r="BS598" s="2">
        <f>IF(BN598="","",IFERROR(VLOOKUP(BJ598,segéd!O:P,2,FALSE),"x"))</f>
        <v>10</v>
      </c>
      <c r="BU598" s="2"/>
      <c r="BV598" s="2"/>
      <c r="CV598" s="2">
        <v>7</v>
      </c>
    </row>
    <row r="599" spans="1:119" ht="15" customHeight="1" x14ac:dyDescent="0.3">
      <c r="A599" t="str">
        <f t="shared" si="522"/>
        <v>10103</v>
      </c>
      <c r="B599" t="str">
        <f t="shared" si="523"/>
        <v xml:space="preserve">Jelfeldolgozás és sz. ir. - Janóczki Mihály (web) </v>
      </c>
      <c r="C599" t="str">
        <f t="shared" si="524"/>
        <v>A/Nae.10103</v>
      </c>
      <c r="D599" t="str">
        <f t="shared" si="525"/>
        <v>Jelfeldolgozás és sz. ir. - Janóczki Mihály (web) 27</v>
      </c>
      <c r="E599" t="str">
        <f t="shared" si="526"/>
        <v>Janóczki Mihály10103</v>
      </c>
      <c r="F599" t="str">
        <f t="shared" si="527"/>
        <v>Jelfeldolgozás és sz. ir. (Tb. A/Nae., web)</v>
      </c>
      <c r="G599" t="str">
        <f t="shared" si="528"/>
        <v/>
      </c>
      <c r="H599" t="str">
        <f t="shared" si="529"/>
        <v/>
      </c>
      <c r="I599" t="str">
        <f t="shared" si="530"/>
        <v/>
      </c>
      <c r="J599" t="str">
        <f t="shared" si="531"/>
        <v/>
      </c>
      <c r="K599" t="str">
        <f t="shared" si="532"/>
        <v/>
      </c>
      <c r="L599" t="str">
        <f t="shared" si="533"/>
        <v/>
      </c>
      <c r="M599" t="str">
        <f t="shared" si="534"/>
        <v/>
      </c>
      <c r="N599" t="str">
        <f t="shared" si="535"/>
        <v/>
      </c>
      <c r="O599" t="str">
        <f t="shared" si="536"/>
        <v/>
      </c>
      <c r="P599" t="str">
        <f t="shared" si="537"/>
        <v/>
      </c>
      <c r="Q599" t="str">
        <f t="shared" si="538"/>
        <v/>
      </c>
      <c r="R599" t="str">
        <f t="shared" si="539"/>
        <v/>
      </c>
      <c r="S599" t="str">
        <f t="shared" si="540"/>
        <v/>
      </c>
      <c r="T599" t="str">
        <f t="shared" si="541"/>
        <v/>
      </c>
      <c r="U599" t="str">
        <f t="shared" si="542"/>
        <v/>
      </c>
      <c r="V599" t="str">
        <f t="shared" si="543"/>
        <v/>
      </c>
      <c r="W599" t="str">
        <f t="shared" si="544"/>
        <v/>
      </c>
      <c r="X599" t="str">
        <f t="shared" si="545"/>
        <v/>
      </c>
      <c r="Y599" t="str">
        <f t="shared" si="546"/>
        <v/>
      </c>
      <c r="Z599" t="str">
        <f t="shared" si="547"/>
        <v/>
      </c>
      <c r="AA599" t="str">
        <f t="shared" si="548"/>
        <v>Jelfeldolgozás és sz. ir. (, web)</v>
      </c>
      <c r="AB599" t="str">
        <f t="shared" si="549"/>
        <v/>
      </c>
      <c r="AC599" t="str">
        <f t="shared" si="550"/>
        <v/>
      </c>
      <c r="AD599" t="str">
        <f t="shared" si="551"/>
        <v/>
      </c>
      <c r="AE599" t="str">
        <f t="shared" si="552"/>
        <v/>
      </c>
      <c r="AF599" t="str">
        <f t="shared" si="553"/>
        <v/>
      </c>
      <c r="AG599" t="str">
        <f t="shared" si="554"/>
        <v/>
      </c>
      <c r="AH599" t="str">
        <f t="shared" si="555"/>
        <v/>
      </c>
      <c r="AI599" t="str">
        <f t="shared" si="556"/>
        <v/>
      </c>
      <c r="AJ599" t="str">
        <f t="shared" si="557"/>
        <v/>
      </c>
      <c r="AK599" t="str">
        <f t="shared" si="558"/>
        <v/>
      </c>
      <c r="AL599" t="str">
        <f t="shared" si="559"/>
        <v/>
      </c>
      <c r="AM599" t="str">
        <f t="shared" si="560"/>
        <v/>
      </c>
      <c r="AN599" t="str">
        <f t="shared" si="561"/>
        <v/>
      </c>
      <c r="AO599" t="str">
        <f t="shared" si="562"/>
        <v/>
      </c>
      <c r="AP599" t="str">
        <f t="shared" si="563"/>
        <v/>
      </c>
      <c r="AQ599" t="str">
        <f t="shared" si="564"/>
        <v/>
      </c>
      <c r="AR599" t="str">
        <f t="shared" si="565"/>
        <v/>
      </c>
      <c r="AS599" t="str">
        <f t="shared" si="566"/>
        <v/>
      </c>
      <c r="AT599" t="str">
        <f t="shared" si="567"/>
        <v>10103</v>
      </c>
      <c r="AU599" t="str">
        <f t="shared" si="568"/>
        <v/>
      </c>
      <c r="AV599" t="str">
        <f t="shared" si="569"/>
        <v/>
      </c>
      <c r="AW599" t="str">
        <f t="shared" si="570"/>
        <v/>
      </c>
      <c r="AX599" t="str">
        <f t="shared" si="571"/>
        <v/>
      </c>
      <c r="AY599" t="str">
        <f t="shared" si="572"/>
        <v/>
      </c>
      <c r="AZ599" t="str">
        <f t="shared" si="573"/>
        <v/>
      </c>
      <c r="BA599" t="str">
        <f t="shared" si="574"/>
        <v/>
      </c>
      <c r="BB599" t="str">
        <f t="shared" si="575"/>
        <v/>
      </c>
      <c r="BC599" t="str">
        <f t="shared" si="576"/>
        <v/>
      </c>
      <c r="BD599" t="str">
        <f t="shared" si="577"/>
        <v/>
      </c>
      <c r="BE599" t="str">
        <f t="shared" si="578"/>
        <v>Jelfeldolgozás és sz. ir. (A/Nae., web)</v>
      </c>
      <c r="BF599" s="2">
        <v>1010</v>
      </c>
      <c r="BG599" s="2">
        <v>3</v>
      </c>
      <c r="BH599" s="18">
        <f>VLOOKUP(BF599,segéd!$F$9:$G$41,2,FALSE)</f>
        <v>46305</v>
      </c>
      <c r="BI599" s="2" t="str">
        <f>VLOOKUP(BG599,segéd!$F$1:$G$7,2,FALSE)</f>
        <v>11.30-13.00</v>
      </c>
      <c r="BJ599" t="s">
        <v>110</v>
      </c>
      <c r="BK599" s="20" t="s">
        <v>319</v>
      </c>
      <c r="BL599" t="s">
        <v>191</v>
      </c>
      <c r="BM599" s="2"/>
      <c r="BN599" s="2" t="s">
        <v>317</v>
      </c>
      <c r="BO599" s="2" t="s">
        <v>117</v>
      </c>
      <c r="BP599" s="33" t="s">
        <v>686</v>
      </c>
      <c r="BQ599" s="2">
        <f t="shared" si="579"/>
        <v>27</v>
      </c>
      <c r="BR599" s="2" t="str">
        <f>IF(BM599="","",IFERROR(VLOOKUP(BJ599,segéd!T:U,2,FALSE),"x"))</f>
        <v/>
      </c>
      <c r="BS599" s="2">
        <f>IF(BN599="","",IFERROR(VLOOKUP(BJ599,segéd!O:P,2,FALSE),"x"))</f>
        <v>27</v>
      </c>
      <c r="BU599" s="2"/>
      <c r="BV599" s="2"/>
      <c r="DF599" s="2">
        <v>27</v>
      </c>
    </row>
    <row r="600" spans="1:119" ht="15" customHeight="1" x14ac:dyDescent="0.3">
      <c r="A600" t="str">
        <f t="shared" si="522"/>
        <v>20910103</v>
      </c>
      <c r="B600" t="str">
        <f t="shared" si="523"/>
        <v>Készletgazdálkodás tervezése - Mészáros Sándor (web) 15</v>
      </c>
      <c r="C600" t="str">
        <f t="shared" si="524"/>
        <v>10103</v>
      </c>
      <c r="D600" t="str">
        <f t="shared" si="525"/>
        <v xml:space="preserve">Készletgazdálkodás tervezése - Mészáros Sándor (web) </v>
      </c>
      <c r="E600" t="str">
        <f t="shared" si="526"/>
        <v>Mészáros Sándor10103</v>
      </c>
      <c r="F600" t="str">
        <f t="shared" si="527"/>
        <v>Készletgazdálkodás tervezése (Bp. 209, web)</v>
      </c>
      <c r="G600" t="str">
        <f t="shared" si="528"/>
        <v/>
      </c>
      <c r="H600" t="str">
        <f t="shared" si="529"/>
        <v/>
      </c>
      <c r="I600" t="str">
        <f t="shared" si="530"/>
        <v/>
      </c>
      <c r="J600" t="str">
        <f t="shared" si="531"/>
        <v/>
      </c>
      <c r="K600" t="str">
        <f t="shared" si="532"/>
        <v>10103</v>
      </c>
      <c r="L600" t="str">
        <f t="shared" si="533"/>
        <v/>
      </c>
      <c r="M600" t="str">
        <f t="shared" si="534"/>
        <v/>
      </c>
      <c r="N600" t="str">
        <f t="shared" si="535"/>
        <v/>
      </c>
      <c r="O600" t="str">
        <f t="shared" si="536"/>
        <v/>
      </c>
      <c r="P600" t="str">
        <f t="shared" si="537"/>
        <v/>
      </c>
      <c r="Q600" t="str">
        <f t="shared" si="538"/>
        <v/>
      </c>
      <c r="R600" t="str">
        <f t="shared" si="539"/>
        <v>10103</v>
      </c>
      <c r="S600" t="str">
        <f t="shared" si="540"/>
        <v/>
      </c>
      <c r="T600" t="str">
        <f t="shared" si="541"/>
        <v/>
      </c>
      <c r="U600" t="str">
        <f t="shared" si="542"/>
        <v/>
      </c>
      <c r="V600" t="str">
        <f t="shared" si="543"/>
        <v/>
      </c>
      <c r="W600" t="str">
        <f t="shared" si="544"/>
        <v/>
      </c>
      <c r="X600" t="str">
        <f t="shared" si="545"/>
        <v/>
      </c>
      <c r="Y600" t="str">
        <f t="shared" si="546"/>
        <v/>
      </c>
      <c r="Z600" t="str">
        <f t="shared" si="547"/>
        <v/>
      </c>
      <c r="AA600" t="str">
        <f t="shared" si="548"/>
        <v>Készletgazdálkodás tervezése (209, web)</v>
      </c>
      <c r="AB600" t="str">
        <f t="shared" si="549"/>
        <v/>
      </c>
      <c r="AC600" t="str">
        <f t="shared" si="550"/>
        <v/>
      </c>
      <c r="AD600" t="str">
        <f t="shared" si="551"/>
        <v/>
      </c>
      <c r="AE600" t="str">
        <f t="shared" si="552"/>
        <v/>
      </c>
      <c r="AF600" t="str">
        <f t="shared" si="553"/>
        <v/>
      </c>
      <c r="AG600" t="str">
        <f t="shared" si="554"/>
        <v/>
      </c>
      <c r="AH600" t="str">
        <f t="shared" si="555"/>
        <v/>
      </c>
      <c r="AI600" t="str">
        <f t="shared" si="556"/>
        <v/>
      </c>
      <c r="AJ600" t="str">
        <f t="shared" si="557"/>
        <v/>
      </c>
      <c r="AK600" t="str">
        <f t="shared" si="558"/>
        <v/>
      </c>
      <c r="AL600" t="str">
        <f t="shared" si="559"/>
        <v/>
      </c>
      <c r="AM600" t="str">
        <f t="shared" si="560"/>
        <v/>
      </c>
      <c r="AN600" t="str">
        <f t="shared" si="561"/>
        <v/>
      </c>
      <c r="AO600" t="str">
        <f t="shared" si="562"/>
        <v/>
      </c>
      <c r="AP600" t="str">
        <f t="shared" si="563"/>
        <v/>
      </c>
      <c r="AQ600" t="str">
        <f t="shared" si="564"/>
        <v/>
      </c>
      <c r="AR600" t="str">
        <f t="shared" si="565"/>
        <v/>
      </c>
      <c r="AS600" t="str">
        <f t="shared" si="566"/>
        <v/>
      </c>
      <c r="AT600" t="str">
        <f t="shared" si="567"/>
        <v/>
      </c>
      <c r="AU600" t="str">
        <f t="shared" si="568"/>
        <v/>
      </c>
      <c r="AV600" t="str">
        <f t="shared" si="569"/>
        <v/>
      </c>
      <c r="AW600" t="str">
        <f t="shared" si="570"/>
        <v/>
      </c>
      <c r="AX600" t="str">
        <f t="shared" si="571"/>
        <v/>
      </c>
      <c r="AY600" t="str">
        <f t="shared" si="572"/>
        <v/>
      </c>
      <c r="AZ600" t="str">
        <f t="shared" si="573"/>
        <v/>
      </c>
      <c r="BA600" t="str">
        <f t="shared" si="574"/>
        <v/>
      </c>
      <c r="BB600" t="str">
        <f t="shared" si="575"/>
        <v/>
      </c>
      <c r="BC600" t="str">
        <f t="shared" si="576"/>
        <v/>
      </c>
      <c r="BD600" t="str">
        <f t="shared" si="577"/>
        <v/>
      </c>
      <c r="BE600" t="str">
        <f t="shared" si="578"/>
        <v>Készletgazdálkodás tervezése (, web)</v>
      </c>
      <c r="BF600" s="2">
        <v>1010</v>
      </c>
      <c r="BG600" s="2">
        <v>3</v>
      </c>
      <c r="BH600" s="18">
        <f>VLOOKUP(BF600,segéd!$F$9:$G$41,2,FALSE)</f>
        <v>46305</v>
      </c>
      <c r="BI600" s="2" t="str">
        <f>VLOOKUP(BG600,segéd!$F$1:$G$7,2,FALSE)</f>
        <v>11.30-13.00</v>
      </c>
      <c r="BJ600" t="s">
        <v>292</v>
      </c>
      <c r="BK600" s="20" t="s">
        <v>306</v>
      </c>
      <c r="BL600" t="s">
        <v>206</v>
      </c>
      <c r="BM600" s="2">
        <v>209</v>
      </c>
      <c r="BO600" s="19" t="s">
        <v>117</v>
      </c>
      <c r="BP600" s="33" t="s">
        <v>715</v>
      </c>
      <c r="BQ600" s="2">
        <f t="shared" si="579"/>
        <v>15</v>
      </c>
      <c r="BR600" s="2">
        <f>IF(BM600="","",IFERROR(VLOOKUP(BJ600,segéd!T:U,2,FALSE),"x"))</f>
        <v>15</v>
      </c>
      <c r="BS600" s="2" t="str">
        <f>IF(BN600="","",IFERROR(VLOOKUP(BJ600,segéd!O:P,2,FALSE),"x"))</f>
        <v/>
      </c>
      <c r="BT600" s="2"/>
      <c r="BU600" s="2"/>
      <c r="BV600" s="2"/>
      <c r="BX600" s="2">
        <v>12</v>
      </c>
      <c r="CE600" s="2">
        <v>7</v>
      </c>
      <c r="CQ600" s="2"/>
      <c r="CR600" s="2"/>
    </row>
    <row r="601" spans="1:119" ht="15" customHeight="1" x14ac:dyDescent="0.3">
      <c r="A601" t="str">
        <f t="shared" si="522"/>
        <v>20610103</v>
      </c>
      <c r="B601" t="str">
        <f t="shared" si="523"/>
        <v>KKV-k menedzselése - Némethné Gál Andrea (Bp.-ről web) 8</v>
      </c>
      <c r="C601" t="str">
        <f t="shared" si="524"/>
        <v>21610103</v>
      </c>
      <c r="D601" t="str">
        <f t="shared" si="525"/>
        <v>KKV-k menedzselése - Némethné Gál Andrea (Bp.-ről web) 7</v>
      </c>
      <c r="E601" t="str">
        <f t="shared" si="526"/>
        <v>Némethné Gál Andrea10103</v>
      </c>
      <c r="F601" t="str">
        <f t="shared" si="527"/>
        <v>KKV-k menedzselése (Bp. 206, Bp.-ről web)</v>
      </c>
      <c r="G601" t="str">
        <f t="shared" si="528"/>
        <v/>
      </c>
      <c r="H601" t="str">
        <f t="shared" si="529"/>
        <v/>
      </c>
      <c r="I601" t="str">
        <f t="shared" si="530"/>
        <v/>
      </c>
      <c r="J601" t="str">
        <f t="shared" si="531"/>
        <v/>
      </c>
      <c r="K601" t="str">
        <f t="shared" si="532"/>
        <v/>
      </c>
      <c r="L601" t="str">
        <f t="shared" si="533"/>
        <v/>
      </c>
      <c r="M601" t="str">
        <f t="shared" si="534"/>
        <v/>
      </c>
      <c r="N601" t="str">
        <f t="shared" si="535"/>
        <v/>
      </c>
      <c r="O601" t="str">
        <f t="shared" si="536"/>
        <v/>
      </c>
      <c r="P601" t="str">
        <f t="shared" si="537"/>
        <v/>
      </c>
      <c r="Q601" t="str">
        <f t="shared" si="538"/>
        <v/>
      </c>
      <c r="R601" t="str">
        <f t="shared" si="539"/>
        <v/>
      </c>
      <c r="S601" t="str">
        <f t="shared" si="540"/>
        <v/>
      </c>
      <c r="T601" t="str">
        <f t="shared" si="541"/>
        <v>10103</v>
      </c>
      <c r="U601" t="str">
        <f t="shared" si="542"/>
        <v/>
      </c>
      <c r="V601" t="str">
        <f t="shared" si="543"/>
        <v/>
      </c>
      <c r="W601" t="str">
        <f t="shared" si="544"/>
        <v/>
      </c>
      <c r="X601" t="str">
        <f t="shared" si="545"/>
        <v/>
      </c>
      <c r="Y601" t="str">
        <f t="shared" si="546"/>
        <v/>
      </c>
      <c r="Z601" t="str">
        <f t="shared" si="547"/>
        <v/>
      </c>
      <c r="AA601" t="str">
        <f t="shared" si="548"/>
        <v>KKV-k menedzselése (206, Bp.-ről web)</v>
      </c>
      <c r="AB601" t="str">
        <f t="shared" si="549"/>
        <v/>
      </c>
      <c r="AC601" t="str">
        <f t="shared" si="550"/>
        <v/>
      </c>
      <c r="AD601" t="str">
        <f t="shared" si="551"/>
        <v/>
      </c>
      <c r="AE601" t="str">
        <f t="shared" si="552"/>
        <v/>
      </c>
      <c r="AF601" t="str">
        <f t="shared" si="553"/>
        <v/>
      </c>
      <c r="AG601" t="str">
        <f t="shared" si="554"/>
        <v/>
      </c>
      <c r="AH601" t="str">
        <f t="shared" si="555"/>
        <v/>
      </c>
      <c r="AI601" t="str">
        <f t="shared" si="556"/>
        <v/>
      </c>
      <c r="AJ601" t="str">
        <f t="shared" si="557"/>
        <v/>
      </c>
      <c r="AK601" t="str">
        <f t="shared" si="558"/>
        <v/>
      </c>
      <c r="AL601" t="str">
        <f t="shared" si="559"/>
        <v/>
      </c>
      <c r="AM601" t="str">
        <f t="shared" si="560"/>
        <v/>
      </c>
      <c r="AN601" t="str">
        <f t="shared" si="561"/>
        <v>10103</v>
      </c>
      <c r="AO601" t="str">
        <f t="shared" si="562"/>
        <v/>
      </c>
      <c r="AP601" t="str">
        <f t="shared" si="563"/>
        <v/>
      </c>
      <c r="AQ601" t="str">
        <f t="shared" si="564"/>
        <v/>
      </c>
      <c r="AR601" t="str">
        <f t="shared" si="565"/>
        <v/>
      </c>
      <c r="AS601" t="str">
        <f t="shared" si="566"/>
        <v/>
      </c>
      <c r="AT601" t="str">
        <f t="shared" si="567"/>
        <v/>
      </c>
      <c r="AU601" t="str">
        <f t="shared" si="568"/>
        <v/>
      </c>
      <c r="AV601" t="str">
        <f t="shared" si="569"/>
        <v/>
      </c>
      <c r="AW601" t="str">
        <f t="shared" si="570"/>
        <v/>
      </c>
      <c r="AX601" t="str">
        <f t="shared" si="571"/>
        <v/>
      </c>
      <c r="AY601" t="str">
        <f t="shared" si="572"/>
        <v/>
      </c>
      <c r="AZ601" t="str">
        <f t="shared" si="573"/>
        <v/>
      </c>
      <c r="BA601" t="str">
        <f t="shared" si="574"/>
        <v/>
      </c>
      <c r="BB601" t="str">
        <f t="shared" si="575"/>
        <v/>
      </c>
      <c r="BC601" t="str">
        <f t="shared" si="576"/>
        <v/>
      </c>
      <c r="BD601" t="str">
        <f t="shared" si="577"/>
        <v/>
      </c>
      <c r="BE601" t="str">
        <f t="shared" si="578"/>
        <v>KKV-k menedzselése (216, Bp.-ről web)</v>
      </c>
      <c r="BF601" s="2">
        <v>1010</v>
      </c>
      <c r="BG601" s="2">
        <v>3</v>
      </c>
      <c r="BH601" s="18">
        <f>VLOOKUP(BF601,segéd!$F$9:$G$41,2,FALSE)</f>
        <v>46305</v>
      </c>
      <c r="BI601" s="2" t="str">
        <f>VLOOKUP(BG601,segéd!$F$1:$G$7,2,FALSE)</f>
        <v>11.30-13.00</v>
      </c>
      <c r="BJ601" t="s">
        <v>128</v>
      </c>
      <c r="BK601" s="20" t="s">
        <v>134</v>
      </c>
      <c r="BL601" t="s">
        <v>192</v>
      </c>
      <c r="BM601" s="2">
        <v>206</v>
      </c>
      <c r="BN601" s="2">
        <v>216</v>
      </c>
      <c r="BO601" s="2" t="s">
        <v>118</v>
      </c>
      <c r="BP601" s="33" t="s">
        <v>712</v>
      </c>
      <c r="BQ601" s="2">
        <f t="shared" si="579"/>
        <v>15</v>
      </c>
      <c r="BR601" s="2">
        <f>IF(BM601="","",IFERROR(VLOOKUP(BJ601,segéd!T:U,2,FALSE),"x"))</f>
        <v>8</v>
      </c>
      <c r="BS601" s="2">
        <f>IF(BN601="","",IFERROR(VLOOKUP(BJ601,segéd!O:P,2,FALSE),"x"))</f>
        <v>7</v>
      </c>
      <c r="BU601" s="2"/>
      <c r="BV601" s="2"/>
      <c r="BX601" s="2"/>
      <c r="CG601" s="2">
        <v>6</v>
      </c>
      <c r="CZ601" s="2">
        <v>3</v>
      </c>
    </row>
    <row r="602" spans="1:119" ht="15" customHeight="1" x14ac:dyDescent="0.3">
      <c r="A602" t="str">
        <f t="shared" si="522"/>
        <v>21710103</v>
      </c>
      <c r="B602" t="str">
        <f t="shared" si="523"/>
        <v>Kommunikáció és média - Néveri Varagya Szilvia (Tb.-ről web) 20</v>
      </c>
      <c r="C602" t="str">
        <f t="shared" si="524"/>
        <v>21410103</v>
      </c>
      <c r="D602" t="str">
        <f t="shared" si="525"/>
        <v>Kommunikáció és média - Néveri Varagya Szilvia (Tb.-ről web) 10</v>
      </c>
      <c r="E602" t="str">
        <f t="shared" si="526"/>
        <v>Néveri Varagya Szilvia10103</v>
      </c>
      <c r="F602" t="str">
        <f t="shared" si="527"/>
        <v>Kommunikáció és média (Tb. 214, Tb.-ről web)</v>
      </c>
      <c r="G602" t="str">
        <f t="shared" si="528"/>
        <v/>
      </c>
      <c r="H602" t="str">
        <f t="shared" si="529"/>
        <v/>
      </c>
      <c r="I602" t="str">
        <f t="shared" si="530"/>
        <v/>
      </c>
      <c r="J602" t="str">
        <f t="shared" si="531"/>
        <v/>
      </c>
      <c r="K602" t="str">
        <f t="shared" si="532"/>
        <v/>
      </c>
      <c r="L602" t="str">
        <f t="shared" si="533"/>
        <v/>
      </c>
      <c r="M602" t="str">
        <f t="shared" si="534"/>
        <v/>
      </c>
      <c r="N602" t="str">
        <f t="shared" si="535"/>
        <v/>
      </c>
      <c r="O602" t="str">
        <f t="shared" si="536"/>
        <v/>
      </c>
      <c r="P602" t="str">
        <f t="shared" si="537"/>
        <v/>
      </c>
      <c r="Q602" t="str">
        <f t="shared" si="538"/>
        <v/>
      </c>
      <c r="R602" t="str">
        <f t="shared" si="539"/>
        <v/>
      </c>
      <c r="S602" t="str">
        <f t="shared" si="540"/>
        <v/>
      </c>
      <c r="T602" t="str">
        <f t="shared" si="541"/>
        <v/>
      </c>
      <c r="U602" t="str">
        <f t="shared" si="542"/>
        <v/>
      </c>
      <c r="V602" t="str">
        <f t="shared" si="543"/>
        <v/>
      </c>
      <c r="W602" t="str">
        <f t="shared" si="544"/>
        <v>10103</v>
      </c>
      <c r="X602" t="str">
        <f t="shared" si="545"/>
        <v>10103</v>
      </c>
      <c r="Y602" t="str">
        <f t="shared" si="546"/>
        <v>10103</v>
      </c>
      <c r="Z602" t="str">
        <f t="shared" si="547"/>
        <v/>
      </c>
      <c r="AA602" t="str">
        <f t="shared" si="548"/>
        <v>Kommunikáció és média (217, Tb.-ről web)</v>
      </c>
      <c r="AB602" t="str">
        <f t="shared" si="549"/>
        <v/>
      </c>
      <c r="AC602" t="str">
        <f t="shared" si="550"/>
        <v/>
      </c>
      <c r="AD602" t="str">
        <f t="shared" si="551"/>
        <v/>
      </c>
      <c r="AE602" t="str">
        <f t="shared" si="552"/>
        <v/>
      </c>
      <c r="AF602" t="str">
        <f t="shared" si="553"/>
        <v/>
      </c>
      <c r="AG602" t="str">
        <f t="shared" si="554"/>
        <v/>
      </c>
      <c r="AH602" t="str">
        <f t="shared" si="555"/>
        <v/>
      </c>
      <c r="AI602" t="str">
        <f t="shared" si="556"/>
        <v/>
      </c>
      <c r="AJ602" t="str">
        <f t="shared" si="557"/>
        <v/>
      </c>
      <c r="AK602" t="str">
        <f t="shared" si="558"/>
        <v/>
      </c>
      <c r="AL602" t="str">
        <f t="shared" si="559"/>
        <v/>
      </c>
      <c r="AM602" t="str">
        <f t="shared" si="560"/>
        <v/>
      </c>
      <c r="AN602" t="str">
        <f t="shared" si="561"/>
        <v/>
      </c>
      <c r="AO602" t="str">
        <f t="shared" si="562"/>
        <v/>
      </c>
      <c r="AP602" t="str">
        <f t="shared" si="563"/>
        <v/>
      </c>
      <c r="AQ602" t="str">
        <f t="shared" si="564"/>
        <v>10103</v>
      </c>
      <c r="AR602" t="str">
        <f t="shared" si="565"/>
        <v>10103</v>
      </c>
      <c r="AS602" t="str">
        <f t="shared" si="566"/>
        <v>10103</v>
      </c>
      <c r="AT602" t="str">
        <f t="shared" si="567"/>
        <v/>
      </c>
      <c r="AU602" t="str">
        <f t="shared" si="568"/>
        <v/>
      </c>
      <c r="AV602" t="str">
        <f t="shared" si="569"/>
        <v/>
      </c>
      <c r="AW602" t="str">
        <f t="shared" si="570"/>
        <v/>
      </c>
      <c r="AX602" t="str">
        <f t="shared" si="571"/>
        <v/>
      </c>
      <c r="AY602" t="str">
        <f t="shared" si="572"/>
        <v/>
      </c>
      <c r="AZ602" t="str">
        <f t="shared" si="573"/>
        <v/>
      </c>
      <c r="BA602" t="str">
        <f t="shared" si="574"/>
        <v/>
      </c>
      <c r="BB602" t="str">
        <f t="shared" si="575"/>
        <v/>
      </c>
      <c r="BC602" t="str">
        <f t="shared" si="576"/>
        <v/>
      </c>
      <c r="BD602" t="str">
        <f t="shared" si="577"/>
        <v/>
      </c>
      <c r="BE602" t="str">
        <f t="shared" si="578"/>
        <v>Kommunikáció és média (214, Tb.-ről web)</v>
      </c>
      <c r="BF602" s="2">
        <v>1010</v>
      </c>
      <c r="BG602" s="2">
        <v>3</v>
      </c>
      <c r="BH602" s="18">
        <f>VLOOKUP(BF602,segéd!$F$9:$G$41,2,FALSE)</f>
        <v>46305</v>
      </c>
      <c r="BI602" s="2" t="str">
        <f>VLOOKUP(BG602,segéd!$F$1:$G$7,2,FALSE)</f>
        <v>11.30-13.00</v>
      </c>
      <c r="BJ602" t="s">
        <v>195</v>
      </c>
      <c r="BK602" s="20" t="s">
        <v>532</v>
      </c>
      <c r="BL602" t="s">
        <v>192</v>
      </c>
      <c r="BM602" s="2">
        <v>217</v>
      </c>
      <c r="BN602" s="2">
        <v>214</v>
      </c>
      <c r="BO602" s="2" t="s">
        <v>119</v>
      </c>
      <c r="BP602" s="33" t="s">
        <v>591</v>
      </c>
      <c r="BQ602" s="2">
        <f t="shared" si="579"/>
        <v>30</v>
      </c>
      <c r="BR602" s="2">
        <f>IF(BM602="","",IFERROR(VLOOKUP(BJ602,segéd!T:U,2,FALSE),"x"))</f>
        <v>20</v>
      </c>
      <c r="BS602" s="2">
        <f>IF(BN602="","",IFERROR(VLOOKUP(BJ602,segéd!O:P,2,FALSE),"x"))</f>
        <v>10</v>
      </c>
      <c r="BU602" s="2"/>
      <c r="BV602" s="2"/>
      <c r="BX602" s="2"/>
      <c r="CJ602" s="2">
        <v>6</v>
      </c>
      <c r="CK602" s="2">
        <v>13</v>
      </c>
      <c r="CL602" s="2">
        <v>4</v>
      </c>
      <c r="DC602" s="2">
        <v>3</v>
      </c>
      <c r="DD602" s="2">
        <v>2</v>
      </c>
      <c r="DE602" s="2">
        <v>6</v>
      </c>
    </row>
    <row r="603" spans="1:119" ht="15" customHeight="1" x14ac:dyDescent="0.3">
      <c r="A603" t="str">
        <f t="shared" si="522"/>
        <v>10103</v>
      </c>
      <c r="B603" t="str">
        <f t="shared" si="523"/>
        <v xml:space="preserve">Komplex méréstan - Borbás Lajos (web) </v>
      </c>
      <c r="C603" t="str">
        <f t="shared" si="524"/>
        <v>40410103</v>
      </c>
      <c r="D603" t="str">
        <f t="shared" si="525"/>
        <v>Komplex méréstan - Borbás Lajos (web) 5</v>
      </c>
      <c r="E603" t="str">
        <f t="shared" si="526"/>
        <v>Borbás Lajos10103</v>
      </c>
      <c r="F603" t="str">
        <f t="shared" si="527"/>
        <v>Komplex méréstan (Tb. 404, web)</v>
      </c>
      <c r="G603" t="str">
        <f t="shared" si="528"/>
        <v/>
      </c>
      <c r="H603" t="str">
        <f t="shared" si="529"/>
        <v/>
      </c>
      <c r="I603" t="str">
        <f t="shared" si="530"/>
        <v/>
      </c>
      <c r="J603" t="str">
        <f t="shared" si="531"/>
        <v/>
      </c>
      <c r="K603" t="str">
        <f t="shared" si="532"/>
        <v/>
      </c>
      <c r="L603" t="str">
        <f t="shared" si="533"/>
        <v/>
      </c>
      <c r="M603" t="str">
        <f t="shared" si="534"/>
        <v/>
      </c>
      <c r="N603" t="str">
        <f t="shared" si="535"/>
        <v/>
      </c>
      <c r="O603" t="str">
        <f t="shared" si="536"/>
        <v/>
      </c>
      <c r="P603" t="str">
        <f t="shared" si="537"/>
        <v/>
      </c>
      <c r="Q603" t="str">
        <f t="shared" si="538"/>
        <v/>
      </c>
      <c r="R603" t="str">
        <f t="shared" si="539"/>
        <v/>
      </c>
      <c r="S603" t="str">
        <f t="shared" si="540"/>
        <v/>
      </c>
      <c r="T603" t="str">
        <f t="shared" si="541"/>
        <v/>
      </c>
      <c r="U603" t="str">
        <f t="shared" si="542"/>
        <v/>
      </c>
      <c r="V603" t="str">
        <f t="shared" si="543"/>
        <v/>
      </c>
      <c r="W603" t="str">
        <f t="shared" si="544"/>
        <v/>
      </c>
      <c r="X603" t="str">
        <f t="shared" si="545"/>
        <v/>
      </c>
      <c r="Y603" t="str">
        <f t="shared" si="546"/>
        <v/>
      </c>
      <c r="Z603" t="str">
        <f t="shared" si="547"/>
        <v/>
      </c>
      <c r="AA603" t="str">
        <f t="shared" si="548"/>
        <v>Komplex méréstan (, web)</v>
      </c>
      <c r="AB603" t="str">
        <f t="shared" si="549"/>
        <v/>
      </c>
      <c r="AC603" t="str">
        <f t="shared" si="550"/>
        <v/>
      </c>
      <c r="AD603" t="str">
        <f t="shared" si="551"/>
        <v/>
      </c>
      <c r="AE603" t="str">
        <f t="shared" si="552"/>
        <v/>
      </c>
      <c r="AF603" t="str">
        <f t="shared" si="553"/>
        <v/>
      </c>
      <c r="AG603" t="str">
        <f t="shared" si="554"/>
        <v>10103</v>
      </c>
      <c r="AH603" t="str">
        <f t="shared" si="555"/>
        <v/>
      </c>
      <c r="AI603" t="str">
        <f t="shared" si="556"/>
        <v/>
      </c>
      <c r="AJ603" t="str">
        <f t="shared" si="557"/>
        <v/>
      </c>
      <c r="AK603" t="str">
        <f t="shared" si="558"/>
        <v/>
      </c>
      <c r="AL603" t="str">
        <f t="shared" si="559"/>
        <v/>
      </c>
      <c r="AM603" t="str">
        <f t="shared" si="560"/>
        <v/>
      </c>
      <c r="AN603" t="str">
        <f t="shared" si="561"/>
        <v/>
      </c>
      <c r="AO603" t="str">
        <f t="shared" si="562"/>
        <v/>
      </c>
      <c r="AP603" t="str">
        <f t="shared" si="563"/>
        <v/>
      </c>
      <c r="AQ603" t="str">
        <f t="shared" si="564"/>
        <v/>
      </c>
      <c r="AR603" t="str">
        <f t="shared" si="565"/>
        <v/>
      </c>
      <c r="AS603" t="str">
        <f t="shared" si="566"/>
        <v/>
      </c>
      <c r="AT603" t="str">
        <f t="shared" si="567"/>
        <v/>
      </c>
      <c r="AU603" t="str">
        <f t="shared" si="568"/>
        <v/>
      </c>
      <c r="AV603" t="str">
        <f t="shared" si="569"/>
        <v/>
      </c>
      <c r="AW603" t="str">
        <f t="shared" si="570"/>
        <v/>
      </c>
      <c r="AX603" t="str">
        <f t="shared" si="571"/>
        <v/>
      </c>
      <c r="AY603" t="str">
        <f t="shared" si="572"/>
        <v/>
      </c>
      <c r="AZ603" t="str">
        <f t="shared" si="573"/>
        <v/>
      </c>
      <c r="BA603" t="str">
        <f t="shared" si="574"/>
        <v/>
      </c>
      <c r="BB603" t="str">
        <f t="shared" si="575"/>
        <v/>
      </c>
      <c r="BC603" t="str">
        <f t="shared" si="576"/>
        <v/>
      </c>
      <c r="BD603" t="str">
        <f t="shared" si="577"/>
        <v/>
      </c>
      <c r="BE603" t="str">
        <f t="shared" si="578"/>
        <v>Komplex méréstan (404, web)</v>
      </c>
      <c r="BF603" s="2">
        <v>1010</v>
      </c>
      <c r="BG603" s="2">
        <v>3</v>
      </c>
      <c r="BH603" s="18">
        <f>VLOOKUP(BF603,segéd!$F$9:$G$41,2,FALSE)</f>
        <v>46305</v>
      </c>
      <c r="BI603" s="2" t="str">
        <f>VLOOKUP(BG603,segéd!$F$1:$G$7,2,FALSE)</f>
        <v>11.30-13.00</v>
      </c>
      <c r="BJ603" t="s">
        <v>152</v>
      </c>
      <c r="BK603" s="20" t="s">
        <v>47</v>
      </c>
      <c r="BL603" t="s">
        <v>190</v>
      </c>
      <c r="BM603" s="2"/>
      <c r="BN603" s="2">
        <v>404</v>
      </c>
      <c r="BO603" s="2" t="s">
        <v>117</v>
      </c>
      <c r="BP603" s="33" t="s">
        <v>659</v>
      </c>
      <c r="BQ603" s="2">
        <f t="shared" si="579"/>
        <v>5</v>
      </c>
      <c r="BR603" s="2" t="str">
        <f>IF(BM603="","",IFERROR(VLOOKUP(BJ603,segéd!T:U,2,FALSE),"x"))</f>
        <v/>
      </c>
      <c r="BS603" s="2">
        <f>IF(BN603="","",IFERROR(VLOOKUP(BJ603,segéd!O:P,2,FALSE),"x"))</f>
        <v>5</v>
      </c>
      <c r="BU603" s="2"/>
      <c r="BV603" s="2"/>
      <c r="CS603" s="2">
        <v>6</v>
      </c>
    </row>
    <row r="604" spans="1:119" ht="15" customHeight="1" x14ac:dyDescent="0.3">
      <c r="A604" t="str">
        <f t="shared" si="522"/>
        <v>10103</v>
      </c>
      <c r="B604" t="str">
        <f t="shared" si="523"/>
        <v xml:space="preserve">Közgazdaságtan I. - Tóth Zsuzsanna (web) </v>
      </c>
      <c r="C604" t="str">
        <f t="shared" si="524"/>
        <v>50110103</v>
      </c>
      <c r="D604" t="str">
        <f t="shared" si="525"/>
        <v>Közgazdaságtan I. - Tóth Zsuzsanna (web) 165</v>
      </c>
      <c r="E604" t="str">
        <f t="shared" si="526"/>
        <v>Tóth Zsuzsanna10103</v>
      </c>
      <c r="F604" t="str">
        <f t="shared" si="527"/>
        <v>Közgazdaságtan I. (Tb. 501, web)</v>
      </c>
      <c r="G604" t="str">
        <f t="shared" si="528"/>
        <v/>
      </c>
      <c r="H604" t="str">
        <f t="shared" si="529"/>
        <v/>
      </c>
      <c r="I604" t="str">
        <f t="shared" si="530"/>
        <v/>
      </c>
      <c r="J604" t="str">
        <f t="shared" si="531"/>
        <v/>
      </c>
      <c r="K604" t="str">
        <f t="shared" si="532"/>
        <v/>
      </c>
      <c r="L604" t="str">
        <f t="shared" si="533"/>
        <v/>
      </c>
      <c r="M604" t="str">
        <f t="shared" si="534"/>
        <v/>
      </c>
      <c r="N604" t="str">
        <f t="shared" si="535"/>
        <v/>
      </c>
      <c r="O604" t="str">
        <f t="shared" si="536"/>
        <v/>
      </c>
      <c r="P604" t="str">
        <f t="shared" si="537"/>
        <v/>
      </c>
      <c r="Q604" t="str">
        <f t="shared" si="538"/>
        <v/>
      </c>
      <c r="R604" t="str">
        <f t="shared" si="539"/>
        <v/>
      </c>
      <c r="S604" t="str">
        <f t="shared" si="540"/>
        <v/>
      </c>
      <c r="T604" t="str">
        <f t="shared" si="541"/>
        <v/>
      </c>
      <c r="U604" t="str">
        <f t="shared" si="542"/>
        <v/>
      </c>
      <c r="V604" t="str">
        <f t="shared" si="543"/>
        <v/>
      </c>
      <c r="W604" t="str">
        <f t="shared" si="544"/>
        <v/>
      </c>
      <c r="X604" t="str">
        <f t="shared" si="545"/>
        <v/>
      </c>
      <c r="Y604" t="str">
        <f t="shared" si="546"/>
        <v/>
      </c>
      <c r="Z604" t="str">
        <f t="shared" si="547"/>
        <v/>
      </c>
      <c r="AA604" t="str">
        <f t="shared" si="548"/>
        <v>Közgazdaságtan I. (, web)</v>
      </c>
      <c r="AB604" t="str">
        <f t="shared" si="549"/>
        <v>10103</v>
      </c>
      <c r="AC604" t="str">
        <f t="shared" si="550"/>
        <v/>
      </c>
      <c r="AD604" t="str">
        <f t="shared" si="551"/>
        <v/>
      </c>
      <c r="AE604" t="str">
        <f t="shared" si="552"/>
        <v>10103</v>
      </c>
      <c r="AF604" t="str">
        <f t="shared" si="553"/>
        <v/>
      </c>
      <c r="AG604" t="str">
        <f t="shared" si="554"/>
        <v/>
      </c>
      <c r="AH604" t="str">
        <f t="shared" si="555"/>
        <v/>
      </c>
      <c r="AI604" t="str">
        <f t="shared" si="556"/>
        <v/>
      </c>
      <c r="AJ604" t="str">
        <f t="shared" si="557"/>
        <v/>
      </c>
      <c r="AK604" t="str">
        <f t="shared" si="558"/>
        <v/>
      </c>
      <c r="AL604" t="str">
        <f t="shared" si="559"/>
        <v/>
      </c>
      <c r="AM604" t="str">
        <f t="shared" si="560"/>
        <v/>
      </c>
      <c r="AN604" t="str">
        <f t="shared" si="561"/>
        <v/>
      </c>
      <c r="AO604" t="str">
        <f t="shared" si="562"/>
        <v/>
      </c>
      <c r="AP604" t="str">
        <f t="shared" si="563"/>
        <v/>
      </c>
      <c r="AQ604" t="str">
        <f t="shared" si="564"/>
        <v/>
      </c>
      <c r="AR604" t="str">
        <f t="shared" si="565"/>
        <v/>
      </c>
      <c r="AS604" t="str">
        <f t="shared" si="566"/>
        <v/>
      </c>
      <c r="AT604" t="str">
        <f t="shared" si="567"/>
        <v/>
      </c>
      <c r="AU604" t="str">
        <f t="shared" si="568"/>
        <v/>
      </c>
      <c r="AV604" t="str">
        <f t="shared" si="569"/>
        <v/>
      </c>
      <c r="AW604" t="str">
        <f t="shared" si="570"/>
        <v/>
      </c>
      <c r="AX604" t="str">
        <f t="shared" si="571"/>
        <v/>
      </c>
      <c r="AY604" t="str">
        <f t="shared" si="572"/>
        <v/>
      </c>
      <c r="AZ604" t="str">
        <f t="shared" si="573"/>
        <v/>
      </c>
      <c r="BA604" t="str">
        <f t="shared" si="574"/>
        <v/>
      </c>
      <c r="BB604" t="str">
        <f t="shared" si="575"/>
        <v/>
      </c>
      <c r="BC604" t="str">
        <f t="shared" si="576"/>
        <v/>
      </c>
      <c r="BD604" t="str">
        <f t="shared" si="577"/>
        <v/>
      </c>
      <c r="BE604" t="str">
        <f t="shared" si="578"/>
        <v>Közgazdaságtan I. (501, web)</v>
      </c>
      <c r="BF604" s="2">
        <v>1010</v>
      </c>
      <c r="BG604" s="2">
        <v>3</v>
      </c>
      <c r="BH604" s="18">
        <f>VLOOKUP(BF604,segéd!$F$9:$G$41,2,FALSE)</f>
        <v>46305</v>
      </c>
      <c r="BI604" s="2" t="str">
        <f>VLOOKUP(BG604,segéd!$F$1:$G$7,2,FALSE)</f>
        <v>11.30-13.00</v>
      </c>
      <c r="BJ604" t="s">
        <v>25</v>
      </c>
      <c r="BK604" s="20" t="s">
        <v>530</v>
      </c>
      <c r="BL604" t="s">
        <v>191</v>
      </c>
      <c r="BM604" s="2"/>
      <c r="BN604" s="2">
        <v>501</v>
      </c>
      <c r="BO604" s="2" t="s">
        <v>117</v>
      </c>
      <c r="BP604" s="33" t="s">
        <v>736</v>
      </c>
      <c r="BQ604" s="2">
        <f t="shared" si="579"/>
        <v>165</v>
      </c>
      <c r="BR604" s="2" t="str">
        <f>IF(BM604="","",IFERROR(VLOOKUP(BJ604,segéd!T:U,2,FALSE),"x"))</f>
        <v/>
      </c>
      <c r="BS604" s="2">
        <f>IF(BN604="","",IFERROR(VLOOKUP(BJ604,segéd!O:P,2,FALSE),"x"))</f>
        <v>165</v>
      </c>
      <c r="BT604" s="2"/>
      <c r="BU604" s="2"/>
      <c r="BV604" s="2"/>
      <c r="BX604" s="2"/>
      <c r="CN604" s="2">
        <v>53</v>
      </c>
      <c r="CQ604" s="2">
        <v>74</v>
      </c>
      <c r="CR604" s="2"/>
    </row>
    <row r="605" spans="1:119" ht="15" customHeight="1" x14ac:dyDescent="0.3">
      <c r="A605" t="str">
        <f t="shared" si="522"/>
        <v>10103</v>
      </c>
      <c r="B605" t="str">
        <f t="shared" si="523"/>
        <v xml:space="preserve">Létesítmény- és szolgáltatásmen. - Nagy Judit (web) </v>
      </c>
      <c r="C605" t="str">
        <f t="shared" si="524"/>
        <v>Passzív10103</v>
      </c>
      <c r="D605" t="str">
        <f t="shared" si="525"/>
        <v>Létesítmény- és szolgáltatásmen. - Nagy Judit (web) 8</v>
      </c>
      <c r="E605" t="str">
        <f t="shared" si="526"/>
        <v>Nagy Judit10103</v>
      </c>
      <c r="F605" t="str">
        <f t="shared" si="527"/>
        <v>Létesítmény- és szolgáltatásmen. (Tb. Passzív, web)</v>
      </c>
      <c r="G605" t="str">
        <f t="shared" si="528"/>
        <v/>
      </c>
      <c r="H605" t="str">
        <f t="shared" si="529"/>
        <v/>
      </c>
      <c r="I605" t="str">
        <f t="shared" si="530"/>
        <v/>
      </c>
      <c r="J605" t="str">
        <f t="shared" si="531"/>
        <v/>
      </c>
      <c r="K605" t="str">
        <f t="shared" si="532"/>
        <v/>
      </c>
      <c r="L605" t="str">
        <f t="shared" si="533"/>
        <v/>
      </c>
      <c r="M605" t="str">
        <f t="shared" si="534"/>
        <v/>
      </c>
      <c r="N605" t="str">
        <f t="shared" si="535"/>
        <v/>
      </c>
      <c r="O605" t="str">
        <f t="shared" si="536"/>
        <v/>
      </c>
      <c r="P605" t="str">
        <f t="shared" si="537"/>
        <v/>
      </c>
      <c r="Q605" t="str">
        <f t="shared" si="538"/>
        <v/>
      </c>
      <c r="R605" t="str">
        <f t="shared" si="539"/>
        <v/>
      </c>
      <c r="S605" t="str">
        <f t="shared" si="540"/>
        <v/>
      </c>
      <c r="T605" t="str">
        <f t="shared" si="541"/>
        <v/>
      </c>
      <c r="U605" t="str">
        <f t="shared" si="542"/>
        <v/>
      </c>
      <c r="V605" t="str">
        <f t="shared" si="543"/>
        <v/>
      </c>
      <c r="W605" t="str">
        <f t="shared" si="544"/>
        <v/>
      </c>
      <c r="X605" t="str">
        <f t="shared" si="545"/>
        <v/>
      </c>
      <c r="Y605" t="str">
        <f t="shared" si="546"/>
        <v/>
      </c>
      <c r="Z605" t="str">
        <f t="shared" si="547"/>
        <v/>
      </c>
      <c r="AA605" t="str">
        <f t="shared" si="548"/>
        <v>Létesítmény- és szolgáltatásmen. (, web)</v>
      </c>
      <c r="AB605" t="str">
        <f t="shared" si="549"/>
        <v/>
      </c>
      <c r="AC605" t="str">
        <f t="shared" si="550"/>
        <v/>
      </c>
      <c r="AD605" t="str">
        <f t="shared" si="551"/>
        <v/>
      </c>
      <c r="AE605" t="str">
        <f t="shared" si="552"/>
        <v/>
      </c>
      <c r="AF605" t="str">
        <f t="shared" si="553"/>
        <v/>
      </c>
      <c r="AG605" t="str">
        <f t="shared" si="554"/>
        <v/>
      </c>
      <c r="AH605" t="str">
        <f t="shared" si="555"/>
        <v/>
      </c>
      <c r="AI605" t="str">
        <f t="shared" si="556"/>
        <v/>
      </c>
      <c r="AJ605" t="str">
        <f t="shared" si="557"/>
        <v/>
      </c>
      <c r="AK605" t="str">
        <f t="shared" si="558"/>
        <v/>
      </c>
      <c r="AL605" t="str">
        <f t="shared" si="559"/>
        <v/>
      </c>
      <c r="AM605" t="str">
        <f t="shared" si="560"/>
        <v/>
      </c>
      <c r="AN605" t="str">
        <f t="shared" si="561"/>
        <v/>
      </c>
      <c r="AO605" t="str">
        <f t="shared" si="562"/>
        <v/>
      </c>
      <c r="AP605" t="str">
        <f t="shared" si="563"/>
        <v/>
      </c>
      <c r="AQ605" t="str">
        <f t="shared" si="564"/>
        <v/>
      </c>
      <c r="AR605" t="str">
        <f t="shared" si="565"/>
        <v/>
      </c>
      <c r="AS605" t="str">
        <f t="shared" si="566"/>
        <v/>
      </c>
      <c r="AT605" t="str">
        <f t="shared" si="567"/>
        <v/>
      </c>
      <c r="AU605" t="str">
        <f t="shared" si="568"/>
        <v>10103</v>
      </c>
      <c r="AV605" t="str">
        <f t="shared" si="569"/>
        <v/>
      </c>
      <c r="AW605" t="str">
        <f t="shared" si="570"/>
        <v/>
      </c>
      <c r="AX605" t="str">
        <f t="shared" si="571"/>
        <v/>
      </c>
      <c r="AY605" t="str">
        <f t="shared" si="572"/>
        <v/>
      </c>
      <c r="AZ605" t="str">
        <f t="shared" si="573"/>
        <v/>
      </c>
      <c r="BA605" t="str">
        <f t="shared" si="574"/>
        <v/>
      </c>
      <c r="BB605" t="str">
        <f t="shared" si="575"/>
        <v/>
      </c>
      <c r="BC605" t="str">
        <f t="shared" si="576"/>
        <v/>
      </c>
      <c r="BD605" t="str">
        <f t="shared" si="577"/>
        <v/>
      </c>
      <c r="BE605" t="str">
        <f t="shared" si="578"/>
        <v>Létesítmény- és szolgáltatásmen. (Passzív, web)</v>
      </c>
      <c r="BF605" s="2">
        <v>1010</v>
      </c>
      <c r="BG605" s="2">
        <v>3</v>
      </c>
      <c r="BH605" s="18">
        <f>VLOOKUP(BF605,segéd!$F$9:$G$41,2,FALSE)</f>
        <v>46305</v>
      </c>
      <c r="BI605" s="2" t="str">
        <f>VLOOKUP(BG605,segéd!$F$1:$G$7,2,FALSE)</f>
        <v>11.30-13.00</v>
      </c>
      <c r="BJ605" t="s">
        <v>397</v>
      </c>
      <c r="BK605" s="20" t="s">
        <v>418</v>
      </c>
      <c r="BL605" t="s">
        <v>191</v>
      </c>
      <c r="BM605" s="2"/>
      <c r="BN605" s="2" t="s">
        <v>221</v>
      </c>
      <c r="BO605" s="2" t="s">
        <v>117</v>
      </c>
      <c r="BP605" s="33" t="s">
        <v>636</v>
      </c>
      <c r="BQ605" s="2">
        <f t="shared" si="579"/>
        <v>8</v>
      </c>
      <c r="BR605" s="2" t="str">
        <f>IF(BM605="","",IFERROR(VLOOKUP(BJ605,segéd!T:U,2,FALSE),"x"))</f>
        <v/>
      </c>
      <c r="BS605" s="2">
        <f>IF(BN605="","",IFERROR(VLOOKUP(BJ605,segéd!O:P,2,FALSE),"x"))</f>
        <v>8</v>
      </c>
      <c r="BU605" s="2"/>
      <c r="BV605" s="2"/>
      <c r="DG605" s="2">
        <v>8</v>
      </c>
    </row>
    <row r="606" spans="1:119" ht="15" customHeight="1" x14ac:dyDescent="0.3">
      <c r="A606" t="str">
        <f t="shared" si="522"/>
        <v>10103</v>
      </c>
      <c r="B606" t="str">
        <f t="shared" si="523"/>
        <v xml:space="preserve">Lézerbiztonsági alapok - Vavra Gábor (web) </v>
      </c>
      <c r="C606" t="str">
        <f t="shared" si="524"/>
        <v>310103</v>
      </c>
      <c r="D606" t="str">
        <f t="shared" si="525"/>
        <v>Lézerbiztonsági alapok - Vavra Gábor (web) 9</v>
      </c>
      <c r="E606" t="str">
        <f t="shared" si="526"/>
        <v>Vavra Gábor10103</v>
      </c>
      <c r="F606" t="str">
        <f t="shared" si="527"/>
        <v>Lézerbiztonsági alapok (Tb. 3, web)</v>
      </c>
      <c r="G606" t="str">
        <f t="shared" si="528"/>
        <v/>
      </c>
      <c r="H606" t="str">
        <f t="shared" si="529"/>
        <v/>
      </c>
      <c r="I606" t="str">
        <f t="shared" si="530"/>
        <v/>
      </c>
      <c r="J606" t="str">
        <f t="shared" si="531"/>
        <v/>
      </c>
      <c r="K606" t="str">
        <f t="shared" si="532"/>
        <v/>
      </c>
      <c r="L606" t="str">
        <f t="shared" si="533"/>
        <v/>
      </c>
      <c r="M606" t="str">
        <f t="shared" si="534"/>
        <v/>
      </c>
      <c r="N606" t="str">
        <f t="shared" si="535"/>
        <v/>
      </c>
      <c r="O606" t="str">
        <f t="shared" si="536"/>
        <v/>
      </c>
      <c r="P606" t="str">
        <f t="shared" si="537"/>
        <v/>
      </c>
      <c r="Q606" t="str">
        <f t="shared" si="538"/>
        <v/>
      </c>
      <c r="R606" t="str">
        <f t="shared" si="539"/>
        <v/>
      </c>
      <c r="S606" t="str">
        <f t="shared" si="540"/>
        <v/>
      </c>
      <c r="T606" t="str">
        <f t="shared" si="541"/>
        <v/>
      </c>
      <c r="U606" t="str">
        <f t="shared" si="542"/>
        <v/>
      </c>
      <c r="V606" t="str">
        <f t="shared" si="543"/>
        <v/>
      </c>
      <c r="W606" t="str">
        <f t="shared" si="544"/>
        <v/>
      </c>
      <c r="X606" t="str">
        <f t="shared" si="545"/>
        <v/>
      </c>
      <c r="Y606" t="str">
        <f t="shared" si="546"/>
        <v/>
      </c>
      <c r="Z606" t="str">
        <f t="shared" si="547"/>
        <v/>
      </c>
      <c r="AA606" t="str">
        <f t="shared" si="548"/>
        <v>Lézerbiztonsági alapok (, web)</v>
      </c>
      <c r="AB606" t="str">
        <f t="shared" si="549"/>
        <v/>
      </c>
      <c r="AC606" t="str">
        <f t="shared" si="550"/>
        <v/>
      </c>
      <c r="AD606" t="str">
        <f t="shared" si="551"/>
        <v/>
      </c>
      <c r="AE606" t="str">
        <f t="shared" si="552"/>
        <v/>
      </c>
      <c r="AF606" t="str">
        <f t="shared" si="553"/>
        <v/>
      </c>
      <c r="AG606" t="str">
        <f t="shared" si="554"/>
        <v/>
      </c>
      <c r="AH606" t="str">
        <f t="shared" si="555"/>
        <v/>
      </c>
      <c r="AI606" t="str">
        <f t="shared" si="556"/>
        <v/>
      </c>
      <c r="AJ606" t="str">
        <f t="shared" si="557"/>
        <v/>
      </c>
      <c r="AK606" t="str">
        <f t="shared" si="558"/>
        <v/>
      </c>
      <c r="AL606" t="str">
        <f t="shared" si="559"/>
        <v/>
      </c>
      <c r="AM606" t="str">
        <f t="shared" si="560"/>
        <v/>
      </c>
      <c r="AN606" t="str">
        <f t="shared" si="561"/>
        <v/>
      </c>
      <c r="AO606" t="str">
        <f t="shared" si="562"/>
        <v/>
      </c>
      <c r="AP606" t="str">
        <f t="shared" si="563"/>
        <v/>
      </c>
      <c r="AQ606" t="str">
        <f t="shared" si="564"/>
        <v/>
      </c>
      <c r="AR606" t="str">
        <f t="shared" si="565"/>
        <v/>
      </c>
      <c r="AS606" t="str">
        <f t="shared" si="566"/>
        <v/>
      </c>
      <c r="AT606" t="str">
        <f t="shared" si="567"/>
        <v/>
      </c>
      <c r="AU606" t="str">
        <f t="shared" si="568"/>
        <v/>
      </c>
      <c r="AV606" t="str">
        <f t="shared" si="569"/>
        <v/>
      </c>
      <c r="AW606" t="str">
        <f t="shared" si="570"/>
        <v/>
      </c>
      <c r="AX606" t="str">
        <f t="shared" si="571"/>
        <v/>
      </c>
      <c r="AY606" t="str">
        <f t="shared" si="572"/>
        <v/>
      </c>
      <c r="AZ606" t="str">
        <f t="shared" si="573"/>
        <v/>
      </c>
      <c r="BA606" t="str">
        <f t="shared" si="574"/>
        <v/>
      </c>
      <c r="BB606" t="str">
        <f t="shared" si="575"/>
        <v/>
      </c>
      <c r="BC606" t="str">
        <f t="shared" si="576"/>
        <v>10103</v>
      </c>
      <c r="BD606" t="str">
        <f t="shared" si="577"/>
        <v/>
      </c>
      <c r="BE606" t="str">
        <f t="shared" si="578"/>
        <v>Lézerbiztonsági alapok (3, web)</v>
      </c>
      <c r="BF606" s="2">
        <v>1010</v>
      </c>
      <c r="BG606" s="2">
        <v>3</v>
      </c>
      <c r="BH606" s="18">
        <f>VLOOKUP(BF606,segéd!$F$9:$G$41,2,FALSE)</f>
        <v>46305</v>
      </c>
      <c r="BI606" s="2" t="str">
        <f>VLOOKUP(BG606,segéd!$F$1:$G$7,2,FALSE)</f>
        <v>11.30-13.00</v>
      </c>
      <c r="BJ606" t="s">
        <v>524</v>
      </c>
      <c r="BK606" s="20" t="s">
        <v>419</v>
      </c>
      <c r="BL606" t="s">
        <v>191</v>
      </c>
      <c r="BM606"/>
      <c r="BN606" s="2">
        <v>3</v>
      </c>
      <c r="BO606" s="2" t="s">
        <v>117</v>
      </c>
      <c r="BP606" s="33" t="s">
        <v>713</v>
      </c>
      <c r="BQ606" s="2">
        <f t="shared" si="579"/>
        <v>9</v>
      </c>
      <c r="BR606" s="2" t="str">
        <f>IF(BM606="","",IFERROR(VLOOKUP(BJ606,segéd!T:U,2,FALSE),"x"))</f>
        <v/>
      </c>
      <c r="BS606" s="2">
        <f>IF(BN606="","",IFERROR(VLOOKUP(BJ606,segéd!O:P,2,FALSE),"x"))</f>
        <v>9</v>
      </c>
      <c r="BT606" s="20"/>
      <c r="BU606" s="2"/>
      <c r="BV606" s="2"/>
      <c r="BW606"/>
      <c r="BX606" s="20"/>
      <c r="BY606"/>
      <c r="BZ606"/>
      <c r="CA606"/>
      <c r="CB606"/>
      <c r="CC606"/>
      <c r="CD606"/>
      <c r="CE606"/>
      <c r="CF606"/>
      <c r="CH606"/>
      <c r="CI606"/>
      <c r="CJ606"/>
      <c r="CK606"/>
      <c r="CL606"/>
      <c r="CM606"/>
      <c r="CN606"/>
      <c r="CO606"/>
      <c r="CP606"/>
      <c r="CQ606" s="20"/>
      <c r="CR606" s="20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O606" s="2">
        <v>10</v>
      </c>
    </row>
    <row r="607" spans="1:119" ht="15" customHeight="1" x14ac:dyDescent="0.3">
      <c r="A607" t="str">
        <f t="shared" si="522"/>
        <v>20310103</v>
      </c>
      <c r="B607" t="str">
        <f t="shared" si="523"/>
        <v>Marketingmenedzsment - Gaál Béla (web) 9</v>
      </c>
      <c r="C607" t="str">
        <f t="shared" si="524"/>
        <v>10103</v>
      </c>
      <c r="D607" t="str">
        <f t="shared" si="525"/>
        <v xml:space="preserve">Marketingmenedzsment - Gaál Béla (web) </v>
      </c>
      <c r="E607" t="str">
        <f t="shared" si="526"/>
        <v>Gaál Béla10103</v>
      </c>
      <c r="F607" t="str">
        <f t="shared" si="527"/>
        <v>Marketingmenedzsment (Bp. 203, web)</v>
      </c>
      <c r="G607" t="str">
        <f t="shared" si="528"/>
        <v/>
      </c>
      <c r="H607" t="str">
        <f t="shared" si="529"/>
        <v/>
      </c>
      <c r="I607" t="str">
        <f t="shared" si="530"/>
        <v/>
      </c>
      <c r="J607" t="str">
        <f t="shared" si="531"/>
        <v>10103</v>
      </c>
      <c r="K607" t="str">
        <f t="shared" si="532"/>
        <v/>
      </c>
      <c r="L607" t="str">
        <f t="shared" si="533"/>
        <v/>
      </c>
      <c r="M607" t="str">
        <f t="shared" si="534"/>
        <v/>
      </c>
      <c r="N607" t="str">
        <f t="shared" si="535"/>
        <v/>
      </c>
      <c r="O607" t="str">
        <f t="shared" si="536"/>
        <v/>
      </c>
      <c r="P607" t="str">
        <f t="shared" si="537"/>
        <v/>
      </c>
      <c r="Q607" t="str">
        <f t="shared" si="538"/>
        <v/>
      </c>
      <c r="R607" t="str">
        <f t="shared" si="539"/>
        <v/>
      </c>
      <c r="S607" t="str">
        <f t="shared" si="540"/>
        <v/>
      </c>
      <c r="T607" t="str">
        <f t="shared" si="541"/>
        <v/>
      </c>
      <c r="U607" t="str">
        <f t="shared" si="542"/>
        <v/>
      </c>
      <c r="V607" t="str">
        <f t="shared" si="543"/>
        <v/>
      </c>
      <c r="W607" t="str">
        <f t="shared" si="544"/>
        <v/>
      </c>
      <c r="X607" t="str">
        <f t="shared" si="545"/>
        <v/>
      </c>
      <c r="Y607" t="str">
        <f t="shared" si="546"/>
        <v/>
      </c>
      <c r="Z607" t="str">
        <f t="shared" si="547"/>
        <v/>
      </c>
      <c r="AA607" t="str">
        <f t="shared" si="548"/>
        <v>Marketingmenedzsment (203, web)</v>
      </c>
      <c r="AB607" t="str">
        <f t="shared" si="549"/>
        <v/>
      </c>
      <c r="AC607" t="str">
        <f t="shared" si="550"/>
        <v/>
      </c>
      <c r="AD607" t="str">
        <f t="shared" si="551"/>
        <v/>
      </c>
      <c r="AE607" t="str">
        <f t="shared" si="552"/>
        <v/>
      </c>
      <c r="AF607" t="str">
        <f t="shared" si="553"/>
        <v/>
      </c>
      <c r="AG607" t="str">
        <f t="shared" si="554"/>
        <v/>
      </c>
      <c r="AH607" t="str">
        <f t="shared" si="555"/>
        <v/>
      </c>
      <c r="AI607" t="str">
        <f t="shared" si="556"/>
        <v/>
      </c>
      <c r="AJ607" t="str">
        <f t="shared" si="557"/>
        <v/>
      </c>
      <c r="AK607" t="str">
        <f t="shared" si="558"/>
        <v/>
      </c>
      <c r="AL607" t="str">
        <f t="shared" si="559"/>
        <v/>
      </c>
      <c r="AM607" t="str">
        <f t="shared" si="560"/>
        <v/>
      </c>
      <c r="AN607" t="str">
        <f t="shared" si="561"/>
        <v/>
      </c>
      <c r="AO607" t="str">
        <f t="shared" si="562"/>
        <v/>
      </c>
      <c r="AP607" t="str">
        <f t="shared" si="563"/>
        <v/>
      </c>
      <c r="AQ607" t="str">
        <f t="shared" si="564"/>
        <v/>
      </c>
      <c r="AR607" t="str">
        <f t="shared" si="565"/>
        <v/>
      </c>
      <c r="AS607" t="str">
        <f t="shared" si="566"/>
        <v/>
      </c>
      <c r="AT607" t="str">
        <f t="shared" si="567"/>
        <v/>
      </c>
      <c r="AU607" t="str">
        <f t="shared" si="568"/>
        <v/>
      </c>
      <c r="AV607" t="str">
        <f t="shared" si="569"/>
        <v/>
      </c>
      <c r="AW607" t="str">
        <f t="shared" si="570"/>
        <v/>
      </c>
      <c r="AX607" t="str">
        <f t="shared" si="571"/>
        <v/>
      </c>
      <c r="AY607" t="str">
        <f t="shared" si="572"/>
        <v/>
      </c>
      <c r="AZ607" t="str">
        <f t="shared" si="573"/>
        <v/>
      </c>
      <c r="BA607" t="str">
        <f t="shared" si="574"/>
        <v/>
      </c>
      <c r="BB607" t="str">
        <f t="shared" si="575"/>
        <v/>
      </c>
      <c r="BC607" t="str">
        <f t="shared" si="576"/>
        <v/>
      </c>
      <c r="BD607" t="str">
        <f t="shared" si="577"/>
        <v/>
      </c>
      <c r="BE607" t="str">
        <f t="shared" si="578"/>
        <v>Marketingmenedzsment (, web)</v>
      </c>
      <c r="BF607" s="2">
        <v>1010</v>
      </c>
      <c r="BG607" s="2">
        <v>3</v>
      </c>
      <c r="BH607" s="18">
        <f>VLOOKUP(BF607,segéd!$F$9:$G$41,2,FALSE)</f>
        <v>46305</v>
      </c>
      <c r="BI607" s="2" t="str">
        <f>VLOOKUP(BG607,segéd!$F$1:$G$7,2,FALSE)</f>
        <v>11.30-13.00</v>
      </c>
      <c r="BJ607" t="s">
        <v>86</v>
      </c>
      <c r="BK607" s="20" t="s">
        <v>307</v>
      </c>
      <c r="BL607" t="s">
        <v>206</v>
      </c>
      <c r="BM607" s="2">
        <v>203</v>
      </c>
      <c r="BO607" s="2" t="s">
        <v>117</v>
      </c>
      <c r="BP607" s="33" t="s">
        <v>698</v>
      </c>
      <c r="BQ607" s="2">
        <f t="shared" si="579"/>
        <v>9</v>
      </c>
      <c r="BR607" s="2">
        <f>IF(BM607="","",IFERROR(VLOOKUP(BJ607,segéd!T:U,2,FALSE),"x"))</f>
        <v>9</v>
      </c>
      <c r="BS607" s="2" t="str">
        <f>IF(BN607="","",IFERROR(VLOOKUP(BJ607,segéd!O:P,2,FALSE),"x"))</f>
        <v/>
      </c>
      <c r="BU607" s="2"/>
      <c r="BV607" s="2"/>
      <c r="BW607" s="2">
        <v>5</v>
      </c>
      <c r="BX607" s="2"/>
    </row>
    <row r="608" spans="1:119" ht="15" customHeight="1" x14ac:dyDescent="0.3">
      <c r="A608" t="str">
        <f t="shared" si="522"/>
        <v>10103</v>
      </c>
      <c r="B608" t="str">
        <f t="shared" si="523"/>
        <v xml:space="preserve">Megújuló energiaforrások - Molnárné Dőry Zsófia (web) </v>
      </c>
      <c r="C608" t="str">
        <f t="shared" si="524"/>
        <v>21210103</v>
      </c>
      <c r="D608" t="str">
        <f t="shared" si="525"/>
        <v>Megújuló energiaforrások - Molnárné Dőry Zsófia (web) 25</v>
      </c>
      <c r="E608" t="str">
        <f t="shared" si="526"/>
        <v>Molnárné Dőry Zsófia10103</v>
      </c>
      <c r="F608" t="str">
        <f t="shared" si="527"/>
        <v>Megújuló energiaforrások (Tb. 212, web)</v>
      </c>
      <c r="G608" t="str">
        <f t="shared" si="528"/>
        <v/>
      </c>
      <c r="H608" t="str">
        <f t="shared" si="529"/>
        <v/>
      </c>
      <c r="I608" t="str">
        <f t="shared" si="530"/>
        <v/>
      </c>
      <c r="J608" t="str">
        <f t="shared" si="531"/>
        <v/>
      </c>
      <c r="K608" t="str">
        <f t="shared" si="532"/>
        <v/>
      </c>
      <c r="L608" t="str">
        <f t="shared" si="533"/>
        <v/>
      </c>
      <c r="M608" t="str">
        <f t="shared" si="534"/>
        <v/>
      </c>
      <c r="N608" t="str">
        <f t="shared" si="535"/>
        <v/>
      </c>
      <c r="O608" t="str">
        <f t="shared" si="536"/>
        <v/>
      </c>
      <c r="P608" t="str">
        <f t="shared" si="537"/>
        <v/>
      </c>
      <c r="Q608" t="str">
        <f t="shared" si="538"/>
        <v/>
      </c>
      <c r="R608" t="str">
        <f t="shared" si="539"/>
        <v/>
      </c>
      <c r="S608" t="str">
        <f t="shared" si="540"/>
        <v/>
      </c>
      <c r="T608" t="str">
        <f t="shared" si="541"/>
        <v/>
      </c>
      <c r="U608" t="str">
        <f t="shared" si="542"/>
        <v/>
      </c>
      <c r="V608" t="str">
        <f t="shared" si="543"/>
        <v/>
      </c>
      <c r="W608" t="str">
        <f t="shared" si="544"/>
        <v/>
      </c>
      <c r="X608" t="str">
        <f t="shared" si="545"/>
        <v/>
      </c>
      <c r="Y608" t="str">
        <f t="shared" si="546"/>
        <v/>
      </c>
      <c r="Z608" t="str">
        <f t="shared" si="547"/>
        <v/>
      </c>
      <c r="AA608" t="str">
        <f t="shared" si="548"/>
        <v>Megújuló energiaforrások (, web)</v>
      </c>
      <c r="AB608" t="str">
        <f t="shared" si="549"/>
        <v/>
      </c>
      <c r="AC608" t="str">
        <f t="shared" si="550"/>
        <v/>
      </c>
      <c r="AD608" t="str">
        <f t="shared" si="551"/>
        <v/>
      </c>
      <c r="AE608" t="str">
        <f t="shared" si="552"/>
        <v/>
      </c>
      <c r="AF608" t="str">
        <f t="shared" si="553"/>
        <v/>
      </c>
      <c r="AG608" t="str">
        <f t="shared" si="554"/>
        <v/>
      </c>
      <c r="AH608" t="str">
        <f t="shared" si="555"/>
        <v/>
      </c>
      <c r="AI608" t="str">
        <f t="shared" si="556"/>
        <v/>
      </c>
      <c r="AJ608" t="str">
        <f t="shared" si="557"/>
        <v/>
      </c>
      <c r="AK608" t="str">
        <f t="shared" si="558"/>
        <v/>
      </c>
      <c r="AL608" t="str">
        <f t="shared" si="559"/>
        <v/>
      </c>
      <c r="AM608" t="str">
        <f t="shared" si="560"/>
        <v/>
      </c>
      <c r="AN608" t="str">
        <f t="shared" si="561"/>
        <v/>
      </c>
      <c r="AO608" t="str">
        <f t="shared" si="562"/>
        <v/>
      </c>
      <c r="AP608" t="str">
        <f t="shared" si="563"/>
        <v/>
      </c>
      <c r="AQ608" t="str">
        <f t="shared" si="564"/>
        <v/>
      </c>
      <c r="AR608" t="str">
        <f t="shared" si="565"/>
        <v/>
      </c>
      <c r="AS608" t="str">
        <f t="shared" si="566"/>
        <v/>
      </c>
      <c r="AT608" t="str">
        <f t="shared" si="567"/>
        <v/>
      </c>
      <c r="AU608" t="str">
        <f t="shared" si="568"/>
        <v/>
      </c>
      <c r="AV608" t="str">
        <f t="shared" si="569"/>
        <v/>
      </c>
      <c r="AW608" t="str">
        <f t="shared" si="570"/>
        <v/>
      </c>
      <c r="AX608" t="str">
        <f t="shared" si="571"/>
        <v/>
      </c>
      <c r="AY608" t="str">
        <f t="shared" si="572"/>
        <v>10103</v>
      </c>
      <c r="AZ608" t="str">
        <f t="shared" si="573"/>
        <v>10103</v>
      </c>
      <c r="BA608" t="str">
        <f t="shared" si="574"/>
        <v>10103</v>
      </c>
      <c r="BB608" t="str">
        <f t="shared" si="575"/>
        <v/>
      </c>
      <c r="BC608" t="str">
        <f t="shared" si="576"/>
        <v/>
      </c>
      <c r="BD608" t="str">
        <f t="shared" si="577"/>
        <v/>
      </c>
      <c r="BE608" t="str">
        <f t="shared" si="578"/>
        <v>Megújuló energiaforrások (212, web)</v>
      </c>
      <c r="BF608" s="2">
        <v>1010</v>
      </c>
      <c r="BG608" s="2">
        <v>3</v>
      </c>
      <c r="BH608" s="18">
        <f>VLOOKUP(BF608,segéd!$F$9:$G$41,2,FALSE)</f>
        <v>46305</v>
      </c>
      <c r="BI608" s="2" t="str">
        <f>VLOOKUP(BG608,segéd!$F$1:$G$7,2,FALSE)</f>
        <v>11.30-13.00</v>
      </c>
      <c r="BJ608" t="s">
        <v>108</v>
      </c>
      <c r="BK608" s="20" t="s">
        <v>219</v>
      </c>
      <c r="BL608" t="s">
        <v>191</v>
      </c>
      <c r="BM608" s="2"/>
      <c r="BN608" s="2">
        <v>212</v>
      </c>
      <c r="BO608" s="2" t="s">
        <v>117</v>
      </c>
      <c r="BP608" s="33" t="s">
        <v>604</v>
      </c>
      <c r="BQ608" s="2">
        <f t="shared" si="579"/>
        <v>25</v>
      </c>
      <c r="BR608" s="2" t="str">
        <f>IF(BM608="","",IFERROR(VLOOKUP(BJ608,segéd!T:U,2,FALSE),"x"))</f>
        <v/>
      </c>
      <c r="BS608" s="2">
        <f>IF(BN608="","",IFERROR(VLOOKUP(BJ608,segéd!O:P,2,FALSE),"x"))</f>
        <v>25</v>
      </c>
      <c r="BU608" s="2"/>
      <c r="BV608" s="2"/>
      <c r="DK608" s="2">
        <v>17</v>
      </c>
      <c r="DL608" s="2">
        <v>8</v>
      </c>
      <c r="DM608" s="2">
        <v>22</v>
      </c>
    </row>
    <row r="609" spans="1:119" ht="15" customHeight="1" x14ac:dyDescent="0.3">
      <c r="A609" t="str">
        <f t="shared" si="522"/>
        <v>10103</v>
      </c>
      <c r="B609" t="str">
        <f t="shared" si="523"/>
        <v xml:space="preserve">Műszaki szaknyelv I., 3. csoport - Nagy Mónika </v>
      </c>
      <c r="C609" t="str">
        <f t="shared" si="524"/>
        <v>40810103</v>
      </c>
      <c r="D609" t="str">
        <f t="shared" si="525"/>
        <v>Műszaki szaknyelv I., 3. csoport - Nagy Mónika 0</v>
      </c>
      <c r="E609" t="str">
        <f t="shared" si="526"/>
        <v>Nagy Mónika10103</v>
      </c>
      <c r="F609" t="str">
        <f t="shared" si="527"/>
        <v>Műszaki szaknyelv I., 3. csoport (Tb. 408)</v>
      </c>
      <c r="G609" t="str">
        <f t="shared" si="528"/>
        <v/>
      </c>
      <c r="H609" t="str">
        <f t="shared" si="529"/>
        <v/>
      </c>
      <c r="I609" t="str">
        <f t="shared" si="530"/>
        <v/>
      </c>
      <c r="J609" t="str">
        <f t="shared" si="531"/>
        <v/>
      </c>
      <c r="K609" t="str">
        <f t="shared" si="532"/>
        <v/>
      </c>
      <c r="L609" t="str">
        <f t="shared" si="533"/>
        <v/>
      </c>
      <c r="M609" t="str">
        <f t="shared" si="534"/>
        <v/>
      </c>
      <c r="N609" t="str">
        <f t="shared" si="535"/>
        <v/>
      </c>
      <c r="O609" t="str">
        <f t="shared" si="536"/>
        <v/>
      </c>
      <c r="P609" t="str">
        <f t="shared" si="537"/>
        <v/>
      </c>
      <c r="Q609" t="str">
        <f t="shared" si="538"/>
        <v/>
      </c>
      <c r="R609" t="str">
        <f t="shared" si="539"/>
        <v/>
      </c>
      <c r="S609" t="str">
        <f t="shared" si="540"/>
        <v/>
      </c>
      <c r="T609" t="str">
        <f t="shared" si="541"/>
        <v/>
      </c>
      <c r="U609" t="str">
        <f t="shared" si="542"/>
        <v/>
      </c>
      <c r="V609" t="str">
        <f t="shared" si="543"/>
        <v/>
      </c>
      <c r="W609" t="str">
        <f t="shared" si="544"/>
        <v/>
      </c>
      <c r="X609" t="str">
        <f t="shared" si="545"/>
        <v/>
      </c>
      <c r="Y609" t="str">
        <f t="shared" si="546"/>
        <v/>
      </c>
      <c r="Z609" t="str">
        <f t="shared" si="547"/>
        <v/>
      </c>
      <c r="AA609" t="str">
        <f t="shared" si="548"/>
        <v>Műszaki szaknyelv I., 3. csoport ()</v>
      </c>
      <c r="AB609" t="str">
        <f t="shared" si="549"/>
        <v/>
      </c>
      <c r="AC609" t="str">
        <f t="shared" si="550"/>
        <v/>
      </c>
      <c r="AD609" t="str">
        <f t="shared" si="551"/>
        <v/>
      </c>
      <c r="AE609" t="str">
        <f t="shared" si="552"/>
        <v/>
      </c>
      <c r="AF609" t="str">
        <f t="shared" si="553"/>
        <v/>
      </c>
      <c r="AG609" t="str">
        <f t="shared" si="554"/>
        <v/>
      </c>
      <c r="AH609" t="str">
        <f t="shared" si="555"/>
        <v/>
      </c>
      <c r="AI609" t="str">
        <f t="shared" si="556"/>
        <v/>
      </c>
      <c r="AJ609" t="str">
        <f t="shared" si="557"/>
        <v/>
      </c>
      <c r="AK609" t="str">
        <f t="shared" si="558"/>
        <v/>
      </c>
      <c r="AL609" t="str">
        <f t="shared" si="559"/>
        <v>10103</v>
      </c>
      <c r="AM609" t="str">
        <f t="shared" si="560"/>
        <v/>
      </c>
      <c r="AN609" t="str">
        <f t="shared" si="561"/>
        <v/>
      </c>
      <c r="AO609" t="str">
        <f t="shared" si="562"/>
        <v/>
      </c>
      <c r="AP609" t="str">
        <f t="shared" si="563"/>
        <v/>
      </c>
      <c r="AQ609" t="str">
        <f t="shared" si="564"/>
        <v/>
      </c>
      <c r="AR609" t="str">
        <f t="shared" si="565"/>
        <v/>
      </c>
      <c r="AS609" t="str">
        <f t="shared" si="566"/>
        <v/>
      </c>
      <c r="AT609" t="str">
        <f t="shared" si="567"/>
        <v/>
      </c>
      <c r="AU609" t="str">
        <f t="shared" si="568"/>
        <v/>
      </c>
      <c r="AV609" t="str">
        <f t="shared" si="569"/>
        <v/>
      </c>
      <c r="AW609" t="str">
        <f t="shared" si="570"/>
        <v/>
      </c>
      <c r="AX609" t="str">
        <f t="shared" si="571"/>
        <v/>
      </c>
      <c r="AY609" t="str">
        <f t="shared" si="572"/>
        <v/>
      </c>
      <c r="AZ609" t="str">
        <f t="shared" si="573"/>
        <v/>
      </c>
      <c r="BA609" t="str">
        <f t="shared" si="574"/>
        <v/>
      </c>
      <c r="BB609" t="str">
        <f t="shared" si="575"/>
        <v/>
      </c>
      <c r="BC609" t="str">
        <f t="shared" si="576"/>
        <v/>
      </c>
      <c r="BD609" t="str">
        <f t="shared" si="577"/>
        <v/>
      </c>
      <c r="BE609" t="str">
        <f t="shared" si="578"/>
        <v>Műszaki szaknyelv I., 3. csoport (408)</v>
      </c>
      <c r="BF609" s="2">
        <v>1010</v>
      </c>
      <c r="BG609" s="2">
        <v>3</v>
      </c>
      <c r="BH609" s="18">
        <f>VLOOKUP(BF609,segéd!$F$9:$G$41,2,FALSE)</f>
        <v>46305</v>
      </c>
      <c r="BI609" s="2" t="str">
        <f>VLOOKUP(BG609,segéd!$F$1:$G$7,2,FALSE)</f>
        <v>11.30-13.00</v>
      </c>
      <c r="BJ609" t="s">
        <v>301</v>
      </c>
      <c r="BK609" s="20" t="s">
        <v>543</v>
      </c>
      <c r="BL609" t="s">
        <v>191</v>
      </c>
      <c r="BM609" s="2"/>
      <c r="BN609" s="2">
        <v>408</v>
      </c>
      <c r="BO609" s="2"/>
      <c r="BP609" s="33"/>
      <c r="BQ609" s="2">
        <f t="shared" si="579"/>
        <v>0</v>
      </c>
      <c r="BR609" s="2" t="str">
        <f>IF(BM609="","",IFERROR(VLOOKUP(BJ609,segéd!T:U,2,FALSE),"x"))</f>
        <v/>
      </c>
      <c r="BS609" s="2">
        <f>IF(BN609="","",IFERROR(VLOOKUP(BJ609,segéd!O:P,2,FALSE),"x"))</f>
        <v>0</v>
      </c>
      <c r="BT609" s="2"/>
      <c r="BU609" s="2"/>
      <c r="BV609" s="2"/>
      <c r="BX609" s="2"/>
      <c r="CQ609" s="2"/>
      <c r="CR609" s="2"/>
      <c r="CX609" s="2">
        <v>25</v>
      </c>
    </row>
    <row r="610" spans="1:119" ht="15" customHeight="1" x14ac:dyDescent="0.3">
      <c r="A610" t="str">
        <f t="shared" si="522"/>
        <v>10103</v>
      </c>
      <c r="B610" t="str">
        <f t="shared" si="523"/>
        <v xml:space="preserve">Műszaki szaknyelv I., 4. csoport - Balog Mónika </v>
      </c>
      <c r="C610" t="str">
        <f t="shared" si="524"/>
        <v>21310103</v>
      </c>
      <c r="D610" t="str">
        <f t="shared" si="525"/>
        <v>Műszaki szaknyelv I., 4. csoport - Balog Mónika 1</v>
      </c>
      <c r="E610" t="str">
        <f t="shared" si="526"/>
        <v>Balog Mónika10103</v>
      </c>
      <c r="F610" t="str">
        <f t="shared" si="527"/>
        <v>Műszaki szaknyelv I., 4. csoport (Tb. 213)</v>
      </c>
      <c r="G610" t="str">
        <f t="shared" si="528"/>
        <v/>
      </c>
      <c r="H610" t="str">
        <f t="shared" si="529"/>
        <v/>
      </c>
      <c r="I610" t="str">
        <f t="shared" si="530"/>
        <v/>
      </c>
      <c r="J610" t="str">
        <f t="shared" si="531"/>
        <v/>
      </c>
      <c r="K610" t="str">
        <f t="shared" si="532"/>
        <v/>
      </c>
      <c r="L610" t="str">
        <f t="shared" si="533"/>
        <v/>
      </c>
      <c r="M610" t="str">
        <f t="shared" si="534"/>
        <v/>
      </c>
      <c r="N610" t="str">
        <f t="shared" si="535"/>
        <v/>
      </c>
      <c r="O610" t="str">
        <f t="shared" si="536"/>
        <v/>
      </c>
      <c r="P610" t="str">
        <f t="shared" si="537"/>
        <v/>
      </c>
      <c r="Q610" t="str">
        <f t="shared" si="538"/>
        <v/>
      </c>
      <c r="R610" t="str">
        <f t="shared" si="539"/>
        <v/>
      </c>
      <c r="S610" t="str">
        <f t="shared" si="540"/>
        <v/>
      </c>
      <c r="T610" t="str">
        <f t="shared" si="541"/>
        <v/>
      </c>
      <c r="U610" t="str">
        <f t="shared" si="542"/>
        <v/>
      </c>
      <c r="V610" t="str">
        <f t="shared" si="543"/>
        <v/>
      </c>
      <c r="W610" t="str">
        <f t="shared" si="544"/>
        <v/>
      </c>
      <c r="X610" t="str">
        <f t="shared" si="545"/>
        <v/>
      </c>
      <c r="Y610" t="str">
        <f t="shared" si="546"/>
        <v/>
      </c>
      <c r="Z610" t="str">
        <f t="shared" si="547"/>
        <v/>
      </c>
      <c r="AA610" t="str">
        <f t="shared" si="548"/>
        <v>Műszaki szaknyelv I., 4. csoport ()</v>
      </c>
      <c r="AB610" t="str">
        <f t="shared" si="549"/>
        <v/>
      </c>
      <c r="AC610" t="str">
        <f t="shared" si="550"/>
        <v/>
      </c>
      <c r="AD610" t="str">
        <f t="shared" si="551"/>
        <v/>
      </c>
      <c r="AE610" t="str">
        <f t="shared" si="552"/>
        <v/>
      </c>
      <c r="AF610" t="str">
        <f t="shared" si="553"/>
        <v/>
      </c>
      <c r="AG610" t="str">
        <f t="shared" si="554"/>
        <v/>
      </c>
      <c r="AH610" t="str">
        <f t="shared" si="555"/>
        <v/>
      </c>
      <c r="AI610" t="str">
        <f t="shared" si="556"/>
        <v/>
      </c>
      <c r="AJ610" t="str">
        <f t="shared" si="557"/>
        <v/>
      </c>
      <c r="AK610" t="str">
        <f t="shared" si="558"/>
        <v/>
      </c>
      <c r="AL610" t="str">
        <f t="shared" si="559"/>
        <v>10103</v>
      </c>
      <c r="AM610" t="str">
        <f t="shared" si="560"/>
        <v/>
      </c>
      <c r="AN610" t="str">
        <f t="shared" si="561"/>
        <v/>
      </c>
      <c r="AO610" t="str">
        <f t="shared" si="562"/>
        <v/>
      </c>
      <c r="AP610" t="str">
        <f t="shared" si="563"/>
        <v/>
      </c>
      <c r="AQ610" t="str">
        <f t="shared" si="564"/>
        <v/>
      </c>
      <c r="AR610" t="str">
        <f t="shared" si="565"/>
        <v/>
      </c>
      <c r="AS610" t="str">
        <f t="shared" si="566"/>
        <v/>
      </c>
      <c r="AT610" t="str">
        <f t="shared" si="567"/>
        <v/>
      </c>
      <c r="AU610" t="str">
        <f t="shared" si="568"/>
        <v/>
      </c>
      <c r="AV610" t="str">
        <f t="shared" si="569"/>
        <v/>
      </c>
      <c r="AW610" t="str">
        <f t="shared" si="570"/>
        <v/>
      </c>
      <c r="AX610" t="str">
        <f t="shared" si="571"/>
        <v/>
      </c>
      <c r="AY610" t="str">
        <f t="shared" si="572"/>
        <v/>
      </c>
      <c r="AZ610" t="str">
        <f t="shared" si="573"/>
        <v/>
      </c>
      <c r="BA610" t="str">
        <f t="shared" si="574"/>
        <v/>
      </c>
      <c r="BB610" t="str">
        <f t="shared" si="575"/>
        <v/>
      </c>
      <c r="BC610" t="str">
        <f t="shared" si="576"/>
        <v/>
      </c>
      <c r="BD610" t="str">
        <f t="shared" si="577"/>
        <v/>
      </c>
      <c r="BE610" t="str">
        <f t="shared" si="578"/>
        <v>Műszaki szaknyelv I., 4. csoport (213)</v>
      </c>
      <c r="BF610" s="2">
        <v>1010</v>
      </c>
      <c r="BG610" s="2">
        <v>3</v>
      </c>
      <c r="BH610" s="18">
        <f>VLOOKUP(BF610,segéd!$F$9:$G$41,2,FALSE)</f>
        <v>46305</v>
      </c>
      <c r="BI610" s="2" t="str">
        <f>VLOOKUP(BG610,segéd!$F$1:$G$7,2,FALSE)</f>
        <v>11.30-13.00</v>
      </c>
      <c r="BJ610" t="s">
        <v>396</v>
      </c>
      <c r="BK610" s="20" t="s">
        <v>70</v>
      </c>
      <c r="BL610" t="s">
        <v>191</v>
      </c>
      <c r="BM610" s="2"/>
      <c r="BN610" s="2">
        <v>213</v>
      </c>
      <c r="BO610" s="2"/>
      <c r="BP610" s="33"/>
      <c r="BQ610" s="2">
        <f t="shared" si="579"/>
        <v>1</v>
      </c>
      <c r="BR610" s="2" t="str">
        <f>IF(BM610="","",IFERROR(VLOOKUP(BJ610,segéd!T:U,2,FALSE),"x"))</f>
        <v/>
      </c>
      <c r="BS610" s="2">
        <f>IF(BN610="","",IFERROR(VLOOKUP(BJ610,segéd!O:P,2,FALSE),"x"))</f>
        <v>1</v>
      </c>
      <c r="BT610" s="2"/>
      <c r="BU610" s="2"/>
      <c r="BV610" s="2"/>
      <c r="BX610" s="2"/>
      <c r="CQ610" s="2"/>
      <c r="CR610" s="2"/>
      <c r="CX610" s="2">
        <v>25</v>
      </c>
    </row>
    <row r="611" spans="1:119" ht="15" customHeight="1" x14ac:dyDescent="0.3">
      <c r="A611" t="str">
        <f t="shared" si="522"/>
        <v>10103</v>
      </c>
      <c r="B611" t="str">
        <f t="shared" si="523"/>
        <v xml:space="preserve">Statisztika II. - Brunner Zsuzsanna (web) </v>
      </c>
      <c r="C611" t="str">
        <f t="shared" si="524"/>
        <v>21510103</v>
      </c>
      <c r="D611" t="str">
        <f t="shared" si="525"/>
        <v>Statisztika II. - Brunner Zsuzsanna (web) 41</v>
      </c>
      <c r="E611" t="str">
        <f t="shared" si="526"/>
        <v>Brunner Zsuzsanna10103</v>
      </c>
      <c r="F611" t="str">
        <f t="shared" si="527"/>
        <v>Statisztika II. (Tb. 215, web)</v>
      </c>
      <c r="G611" t="str">
        <f t="shared" si="528"/>
        <v/>
      </c>
      <c r="H611" t="str">
        <f t="shared" si="529"/>
        <v/>
      </c>
      <c r="I611" t="str">
        <f t="shared" si="530"/>
        <v/>
      </c>
      <c r="J611" t="str">
        <f t="shared" si="531"/>
        <v/>
      </c>
      <c r="K611" t="str">
        <f t="shared" si="532"/>
        <v/>
      </c>
      <c r="L611" t="str">
        <f t="shared" si="533"/>
        <v/>
      </c>
      <c r="M611" t="str">
        <f t="shared" si="534"/>
        <v/>
      </c>
      <c r="N611" t="str">
        <f t="shared" si="535"/>
        <v/>
      </c>
      <c r="O611" t="str">
        <f t="shared" si="536"/>
        <v/>
      </c>
      <c r="P611" t="str">
        <f t="shared" si="537"/>
        <v/>
      </c>
      <c r="Q611" t="str">
        <f t="shared" si="538"/>
        <v/>
      </c>
      <c r="R611" t="str">
        <f t="shared" si="539"/>
        <v/>
      </c>
      <c r="S611" t="str">
        <f t="shared" si="540"/>
        <v/>
      </c>
      <c r="T611" t="str">
        <f t="shared" si="541"/>
        <v/>
      </c>
      <c r="U611" t="str">
        <f t="shared" si="542"/>
        <v/>
      </c>
      <c r="V611" t="str">
        <f t="shared" si="543"/>
        <v/>
      </c>
      <c r="W611" t="str">
        <f t="shared" si="544"/>
        <v/>
      </c>
      <c r="X611" t="str">
        <f t="shared" si="545"/>
        <v/>
      </c>
      <c r="Y611" t="str">
        <f t="shared" si="546"/>
        <v/>
      </c>
      <c r="Z611" t="str">
        <f t="shared" si="547"/>
        <v/>
      </c>
      <c r="AA611" t="str">
        <f t="shared" si="548"/>
        <v>Statisztika II. (, web)</v>
      </c>
      <c r="AB611" t="str">
        <f t="shared" si="549"/>
        <v/>
      </c>
      <c r="AC611" t="str">
        <f t="shared" si="550"/>
        <v/>
      </c>
      <c r="AD611" t="str">
        <f t="shared" si="551"/>
        <v/>
      </c>
      <c r="AE611" t="str">
        <f t="shared" si="552"/>
        <v/>
      </c>
      <c r="AF611" t="str">
        <f t="shared" si="553"/>
        <v/>
      </c>
      <c r="AG611" t="str">
        <f t="shared" si="554"/>
        <v/>
      </c>
      <c r="AH611" t="str">
        <f t="shared" si="555"/>
        <v>10103</v>
      </c>
      <c r="AI611" t="str">
        <f t="shared" si="556"/>
        <v>10103</v>
      </c>
      <c r="AJ611" t="str">
        <f t="shared" si="557"/>
        <v/>
      </c>
      <c r="AK611" t="str">
        <f t="shared" si="558"/>
        <v/>
      </c>
      <c r="AL611" t="str">
        <f t="shared" si="559"/>
        <v/>
      </c>
      <c r="AM611" t="str">
        <f t="shared" si="560"/>
        <v/>
      </c>
      <c r="AN611" t="str">
        <f t="shared" si="561"/>
        <v/>
      </c>
      <c r="AO611" t="str">
        <f t="shared" si="562"/>
        <v/>
      </c>
      <c r="AP611" t="str">
        <f t="shared" si="563"/>
        <v/>
      </c>
      <c r="AQ611" t="str">
        <f t="shared" si="564"/>
        <v/>
      </c>
      <c r="AR611" t="str">
        <f t="shared" si="565"/>
        <v/>
      </c>
      <c r="AS611" t="str">
        <f t="shared" si="566"/>
        <v/>
      </c>
      <c r="AT611" t="str">
        <f t="shared" si="567"/>
        <v/>
      </c>
      <c r="AU611" t="str">
        <f t="shared" si="568"/>
        <v/>
      </c>
      <c r="AV611" t="str">
        <f t="shared" si="569"/>
        <v/>
      </c>
      <c r="AW611" t="str">
        <f t="shared" si="570"/>
        <v/>
      </c>
      <c r="AX611" t="str">
        <f t="shared" si="571"/>
        <v/>
      </c>
      <c r="AY611" t="str">
        <f t="shared" si="572"/>
        <v/>
      </c>
      <c r="AZ611" t="str">
        <f t="shared" si="573"/>
        <v/>
      </c>
      <c r="BA611" t="str">
        <f t="shared" si="574"/>
        <v/>
      </c>
      <c r="BB611" t="str">
        <f t="shared" si="575"/>
        <v/>
      </c>
      <c r="BC611" t="str">
        <f t="shared" si="576"/>
        <v/>
      </c>
      <c r="BD611" t="str">
        <f t="shared" si="577"/>
        <v/>
      </c>
      <c r="BE611" t="str">
        <f t="shared" si="578"/>
        <v>Statisztika II. (215, web)</v>
      </c>
      <c r="BF611" s="2">
        <v>1010</v>
      </c>
      <c r="BG611" s="2">
        <v>3</v>
      </c>
      <c r="BH611" s="18">
        <f>VLOOKUP(BF611,segéd!$F$9:$G$41,2,FALSE)</f>
        <v>46305</v>
      </c>
      <c r="BI611" s="2" t="str">
        <f>VLOOKUP(BG611,segéd!$F$1:$G$7,2,FALSE)</f>
        <v>11.30-13.00</v>
      </c>
      <c r="BJ611" t="s">
        <v>31</v>
      </c>
      <c r="BK611" s="20" t="s">
        <v>27</v>
      </c>
      <c r="BL611" t="s">
        <v>191</v>
      </c>
      <c r="BM611" s="2"/>
      <c r="BN611" s="2">
        <v>215</v>
      </c>
      <c r="BO611" s="2" t="s">
        <v>117</v>
      </c>
      <c r="BP611" s="33" t="s">
        <v>593</v>
      </c>
      <c r="BQ611" s="2">
        <f t="shared" si="579"/>
        <v>41</v>
      </c>
      <c r="BR611" s="2" t="str">
        <f>IF(BM611="","",IFERROR(VLOOKUP(BJ611,segéd!T:U,2,FALSE),"x"))</f>
        <v/>
      </c>
      <c r="BS611" s="2">
        <f>IF(BN611="","",IFERROR(VLOOKUP(BJ611,segéd!O:P,2,FALSE),"x"))</f>
        <v>41</v>
      </c>
      <c r="BT611" s="2"/>
      <c r="BU611" s="2"/>
      <c r="BV611" s="2"/>
      <c r="BX611" s="2"/>
      <c r="CJ611" s="19"/>
      <c r="CK611" s="19"/>
      <c r="CQ611" s="2"/>
      <c r="CR611" s="2"/>
      <c r="CT611" s="2">
        <v>31</v>
      </c>
      <c r="CU611" s="2">
        <v>25</v>
      </c>
    </row>
    <row r="612" spans="1:119" ht="15" customHeight="1" x14ac:dyDescent="0.3">
      <c r="A612" t="str">
        <f t="shared" si="522"/>
        <v>10103</v>
      </c>
      <c r="B612" t="str">
        <f t="shared" si="523"/>
        <v xml:space="preserve">Statisztikai folyamatirányítás - Szamosi Barna (gépterem, web) </v>
      </c>
      <c r="C612" t="str">
        <f t="shared" si="524"/>
        <v>60510103</v>
      </c>
      <c r="D612" t="str">
        <f t="shared" si="525"/>
        <v>Statisztikai folyamatirányítás - Szamosi Barna (gépterem, web) 12</v>
      </c>
      <c r="E612" t="str">
        <f t="shared" si="526"/>
        <v>Szamosi Barna10103</v>
      </c>
      <c r="F612" t="str">
        <f t="shared" si="527"/>
        <v>Statisztikai folyamatirányítás (Tb. 605, gépterem, web)</v>
      </c>
      <c r="G612" t="str">
        <f t="shared" si="528"/>
        <v/>
      </c>
      <c r="H612" t="str">
        <f t="shared" si="529"/>
        <v/>
      </c>
      <c r="I612" t="str">
        <f t="shared" si="530"/>
        <v/>
      </c>
      <c r="J612" t="str">
        <f t="shared" si="531"/>
        <v/>
      </c>
      <c r="K612" t="str">
        <f t="shared" si="532"/>
        <v/>
      </c>
      <c r="L612" t="str">
        <f t="shared" si="533"/>
        <v/>
      </c>
      <c r="M612" t="str">
        <f t="shared" si="534"/>
        <v/>
      </c>
      <c r="N612" t="str">
        <f t="shared" si="535"/>
        <v/>
      </c>
      <c r="O612" t="str">
        <f t="shared" si="536"/>
        <v/>
      </c>
      <c r="P612" t="str">
        <f t="shared" si="537"/>
        <v/>
      </c>
      <c r="Q612" t="str">
        <f t="shared" si="538"/>
        <v/>
      </c>
      <c r="R612" t="str">
        <f t="shared" si="539"/>
        <v/>
      </c>
      <c r="S612" t="str">
        <f t="shared" si="540"/>
        <v/>
      </c>
      <c r="T612" t="str">
        <f t="shared" si="541"/>
        <v/>
      </c>
      <c r="U612" t="str">
        <f t="shared" si="542"/>
        <v/>
      </c>
      <c r="V612" t="str">
        <f t="shared" si="543"/>
        <v/>
      </c>
      <c r="W612" t="str">
        <f t="shared" si="544"/>
        <v/>
      </c>
      <c r="X612" t="str">
        <f t="shared" si="545"/>
        <v/>
      </c>
      <c r="Y612" t="str">
        <f t="shared" si="546"/>
        <v/>
      </c>
      <c r="Z612" t="str">
        <f t="shared" si="547"/>
        <v/>
      </c>
      <c r="AA612" t="str">
        <f t="shared" si="548"/>
        <v>Statisztikai folyamatirányítás (, gépterem, web)</v>
      </c>
      <c r="AB612" t="str">
        <f t="shared" si="549"/>
        <v/>
      </c>
      <c r="AC612" t="str">
        <f t="shared" si="550"/>
        <v/>
      </c>
      <c r="AD612" t="str">
        <f t="shared" si="551"/>
        <v/>
      </c>
      <c r="AE612" t="str">
        <f t="shared" si="552"/>
        <v/>
      </c>
      <c r="AF612" t="str">
        <f t="shared" si="553"/>
        <v/>
      </c>
      <c r="AG612" t="str">
        <f t="shared" si="554"/>
        <v/>
      </c>
      <c r="AH612" t="str">
        <f t="shared" si="555"/>
        <v/>
      </c>
      <c r="AI612" t="str">
        <f t="shared" si="556"/>
        <v/>
      </c>
      <c r="AJ612" t="str">
        <f t="shared" si="557"/>
        <v/>
      </c>
      <c r="AK612" t="str">
        <f t="shared" si="558"/>
        <v/>
      </c>
      <c r="AL612" t="str">
        <f t="shared" si="559"/>
        <v/>
      </c>
      <c r="AM612" t="str">
        <f t="shared" si="560"/>
        <v/>
      </c>
      <c r="AN612" t="str">
        <f t="shared" si="561"/>
        <v/>
      </c>
      <c r="AO612" t="str">
        <f t="shared" si="562"/>
        <v/>
      </c>
      <c r="AP612" t="str">
        <f t="shared" si="563"/>
        <v/>
      </c>
      <c r="AQ612" t="str">
        <f t="shared" si="564"/>
        <v/>
      </c>
      <c r="AR612" t="str">
        <f t="shared" si="565"/>
        <v/>
      </c>
      <c r="AS612" t="str">
        <f t="shared" si="566"/>
        <v/>
      </c>
      <c r="AT612" t="str">
        <f t="shared" si="567"/>
        <v/>
      </c>
      <c r="AU612" t="str">
        <f t="shared" si="568"/>
        <v/>
      </c>
      <c r="AV612" t="str">
        <f t="shared" si="569"/>
        <v>10103</v>
      </c>
      <c r="AW612" t="str">
        <f t="shared" si="570"/>
        <v/>
      </c>
      <c r="AX612" t="str">
        <f t="shared" si="571"/>
        <v/>
      </c>
      <c r="AY612" t="str">
        <f t="shared" si="572"/>
        <v/>
      </c>
      <c r="AZ612" t="str">
        <f t="shared" si="573"/>
        <v/>
      </c>
      <c r="BA612" t="str">
        <f t="shared" si="574"/>
        <v/>
      </c>
      <c r="BB612" t="str">
        <f t="shared" si="575"/>
        <v/>
      </c>
      <c r="BC612" t="str">
        <f t="shared" si="576"/>
        <v/>
      </c>
      <c r="BD612" t="str">
        <f t="shared" si="577"/>
        <v/>
      </c>
      <c r="BE612" t="str">
        <f t="shared" si="578"/>
        <v>Statisztikai folyamatirányítás (605, gépterem, web)</v>
      </c>
      <c r="BF612" s="2">
        <v>1010</v>
      </c>
      <c r="BG612" s="2">
        <v>3</v>
      </c>
      <c r="BH612" s="18">
        <f>VLOOKUP(BF612,segéd!$F$9:$G$41,2,FALSE)</f>
        <v>46305</v>
      </c>
      <c r="BI612" s="2" t="str">
        <f>VLOOKUP(BG612,segéd!$F$1:$G$7,2,FALSE)</f>
        <v>11.30-13.00</v>
      </c>
      <c r="BJ612" t="s">
        <v>401</v>
      </c>
      <c r="BK612" s="20" t="s">
        <v>318</v>
      </c>
      <c r="BL612" t="s">
        <v>191</v>
      </c>
      <c r="BM612" s="2"/>
      <c r="BN612" s="2">
        <v>605</v>
      </c>
      <c r="BO612" s="2" t="s">
        <v>216</v>
      </c>
      <c r="BP612" s="33" t="s">
        <v>644</v>
      </c>
      <c r="BQ612" s="2">
        <f t="shared" si="579"/>
        <v>12</v>
      </c>
      <c r="BR612" s="2" t="str">
        <f>IF(BM612="","",IFERROR(VLOOKUP(BJ612,segéd!T:U,2,FALSE),"x"))</f>
        <v/>
      </c>
      <c r="BS612" s="2">
        <f>IF(BN612="","",IFERROR(VLOOKUP(BJ612,segéd!O:P,2,FALSE),"x"))</f>
        <v>12</v>
      </c>
      <c r="BU612" s="2"/>
      <c r="BV612" s="2"/>
      <c r="DH612" s="2">
        <v>13</v>
      </c>
    </row>
    <row r="613" spans="1:119" ht="15" customHeight="1" x14ac:dyDescent="0.3">
      <c r="A613" t="str">
        <f t="shared" si="522"/>
        <v>20110103</v>
      </c>
      <c r="B613" t="str">
        <f t="shared" si="523"/>
        <v>Számvitel I. - Péter Sára (web) 44</v>
      </c>
      <c r="C613" t="str">
        <f t="shared" si="524"/>
        <v>10103</v>
      </c>
      <c r="D613" t="str">
        <f t="shared" si="525"/>
        <v xml:space="preserve">Számvitel I. - Péter Sára (web) </v>
      </c>
      <c r="E613" t="str">
        <f t="shared" si="526"/>
        <v>Péter Sára10103</v>
      </c>
      <c r="F613" t="str">
        <f t="shared" si="527"/>
        <v>Számvitel I. (Bp. 201, web)</v>
      </c>
      <c r="G613" t="str">
        <f t="shared" si="528"/>
        <v/>
      </c>
      <c r="H613" t="str">
        <f t="shared" si="529"/>
        <v/>
      </c>
      <c r="I613" t="str">
        <f t="shared" si="530"/>
        <v/>
      </c>
      <c r="J613" t="str">
        <f t="shared" si="531"/>
        <v/>
      </c>
      <c r="K613" t="str">
        <f t="shared" si="532"/>
        <v/>
      </c>
      <c r="L613" t="str">
        <f t="shared" si="533"/>
        <v/>
      </c>
      <c r="M613" t="str">
        <f t="shared" si="534"/>
        <v>10103</v>
      </c>
      <c r="N613" t="str">
        <f t="shared" si="535"/>
        <v>10103</v>
      </c>
      <c r="O613" t="str">
        <f t="shared" si="536"/>
        <v>10103</v>
      </c>
      <c r="P613" t="str">
        <f t="shared" si="537"/>
        <v/>
      </c>
      <c r="Q613" t="str">
        <f t="shared" si="538"/>
        <v/>
      </c>
      <c r="R613" t="str">
        <f t="shared" si="539"/>
        <v/>
      </c>
      <c r="S613" t="str">
        <f t="shared" si="540"/>
        <v/>
      </c>
      <c r="T613" t="str">
        <f t="shared" si="541"/>
        <v/>
      </c>
      <c r="U613" t="str">
        <f t="shared" si="542"/>
        <v/>
      </c>
      <c r="V613" t="str">
        <f t="shared" si="543"/>
        <v/>
      </c>
      <c r="W613" t="str">
        <f t="shared" si="544"/>
        <v/>
      </c>
      <c r="X613" t="str">
        <f t="shared" si="545"/>
        <v/>
      </c>
      <c r="Y613" t="str">
        <f t="shared" si="546"/>
        <v/>
      </c>
      <c r="Z613" t="str">
        <f t="shared" si="547"/>
        <v/>
      </c>
      <c r="AA613" t="str">
        <f t="shared" si="548"/>
        <v>Számvitel I. (201, web)</v>
      </c>
      <c r="AB613" t="str">
        <f t="shared" si="549"/>
        <v/>
      </c>
      <c r="AC613" t="str">
        <f t="shared" si="550"/>
        <v/>
      </c>
      <c r="AD613" t="str">
        <f t="shared" si="551"/>
        <v/>
      </c>
      <c r="AE613" t="str">
        <f t="shared" si="552"/>
        <v/>
      </c>
      <c r="AF613" t="str">
        <f t="shared" si="553"/>
        <v/>
      </c>
      <c r="AG613" t="str">
        <f t="shared" si="554"/>
        <v/>
      </c>
      <c r="AH613" t="str">
        <f t="shared" si="555"/>
        <v/>
      </c>
      <c r="AI613" t="str">
        <f t="shared" si="556"/>
        <v/>
      </c>
      <c r="AJ613" t="str">
        <f t="shared" si="557"/>
        <v/>
      </c>
      <c r="AK613" t="str">
        <f t="shared" si="558"/>
        <v/>
      </c>
      <c r="AL613" t="str">
        <f t="shared" si="559"/>
        <v/>
      </c>
      <c r="AM613" t="str">
        <f t="shared" si="560"/>
        <v/>
      </c>
      <c r="AN613" t="str">
        <f t="shared" si="561"/>
        <v/>
      </c>
      <c r="AO613" t="str">
        <f t="shared" si="562"/>
        <v/>
      </c>
      <c r="AP613" t="str">
        <f t="shared" si="563"/>
        <v/>
      </c>
      <c r="AQ613" t="str">
        <f t="shared" si="564"/>
        <v/>
      </c>
      <c r="AR613" t="str">
        <f t="shared" si="565"/>
        <v/>
      </c>
      <c r="AS613" t="str">
        <f t="shared" si="566"/>
        <v/>
      </c>
      <c r="AT613" t="str">
        <f t="shared" si="567"/>
        <v/>
      </c>
      <c r="AU613" t="str">
        <f t="shared" si="568"/>
        <v/>
      </c>
      <c r="AV613" t="str">
        <f t="shared" si="569"/>
        <v/>
      </c>
      <c r="AW613" t="str">
        <f t="shared" si="570"/>
        <v/>
      </c>
      <c r="AX613" t="str">
        <f t="shared" si="571"/>
        <v/>
      </c>
      <c r="AY613" t="str">
        <f t="shared" si="572"/>
        <v/>
      </c>
      <c r="AZ613" t="str">
        <f t="shared" si="573"/>
        <v/>
      </c>
      <c r="BA613" t="str">
        <f t="shared" si="574"/>
        <v/>
      </c>
      <c r="BB613" t="str">
        <f t="shared" si="575"/>
        <v/>
      </c>
      <c r="BC613" t="str">
        <f t="shared" si="576"/>
        <v/>
      </c>
      <c r="BD613" t="str">
        <f t="shared" si="577"/>
        <v/>
      </c>
      <c r="BE613" t="str">
        <f t="shared" si="578"/>
        <v>Számvitel I. (, web)</v>
      </c>
      <c r="BF613" s="2">
        <v>1010</v>
      </c>
      <c r="BG613" s="2">
        <v>3</v>
      </c>
      <c r="BH613" s="18">
        <f>VLOOKUP(BF613,segéd!$F$9:$G$41,2,FALSE)</f>
        <v>46305</v>
      </c>
      <c r="BI613" s="2" t="str">
        <f>VLOOKUP(BG613,segéd!$F$1:$G$7,2,FALSE)</f>
        <v>11.30-13.00</v>
      </c>
      <c r="BJ613" t="s">
        <v>92</v>
      </c>
      <c r="BK613" s="20" t="s">
        <v>305</v>
      </c>
      <c r="BL613" t="s">
        <v>194</v>
      </c>
      <c r="BM613" s="2">
        <v>201</v>
      </c>
      <c r="BO613" s="2" t="s">
        <v>117</v>
      </c>
      <c r="BP613" s="33" t="s">
        <v>732</v>
      </c>
      <c r="BQ613" s="2">
        <f t="shared" si="579"/>
        <v>44</v>
      </c>
      <c r="BR613" s="2">
        <f>IF(BM613="","",IFERROR(VLOOKUP(BJ613,segéd!T:U,2,FALSE),"x"))</f>
        <v>44</v>
      </c>
      <c r="BS613" s="2" t="str">
        <f>IF(BN613="","",IFERROR(VLOOKUP(BJ613,segéd!O:P,2,FALSE),"x"))</f>
        <v/>
      </c>
      <c r="BT613" s="2"/>
      <c r="BU613" s="2"/>
      <c r="BV613" s="2"/>
      <c r="BX613" s="2"/>
      <c r="BZ613" s="2">
        <v>15</v>
      </c>
      <c r="CA613" s="2">
        <v>37</v>
      </c>
      <c r="CB613" s="2">
        <v>8</v>
      </c>
      <c r="CQ613" s="2"/>
      <c r="CR613" s="2"/>
    </row>
    <row r="614" spans="1:119" ht="15" customHeight="1" x14ac:dyDescent="0.3">
      <c r="A614" t="str">
        <f t="shared" si="522"/>
        <v>21010103</v>
      </c>
      <c r="B614" t="str">
        <f t="shared" si="523"/>
        <v>Turizmus menedzsment - Wirth Gábor (web) 5</v>
      </c>
      <c r="C614" t="str">
        <f t="shared" si="524"/>
        <v>10103</v>
      </c>
      <c r="D614" t="str">
        <f t="shared" si="525"/>
        <v xml:space="preserve">Turizmus menedzsment - Wirth Gábor (web) </v>
      </c>
      <c r="E614" t="str">
        <f t="shared" si="526"/>
        <v>Wirth Gábor10103</v>
      </c>
      <c r="F614" t="str">
        <f t="shared" si="527"/>
        <v>Turizmus menedzsment (Bp. 210, web)</v>
      </c>
      <c r="G614" t="str">
        <f t="shared" si="528"/>
        <v/>
      </c>
      <c r="H614" t="str">
        <f t="shared" si="529"/>
        <v/>
      </c>
      <c r="I614" t="str">
        <f t="shared" si="530"/>
        <v/>
      </c>
      <c r="J614" t="str">
        <f t="shared" si="531"/>
        <v/>
      </c>
      <c r="K614" t="str">
        <f t="shared" si="532"/>
        <v/>
      </c>
      <c r="L614" t="str">
        <f t="shared" si="533"/>
        <v/>
      </c>
      <c r="M614" t="str">
        <f t="shared" si="534"/>
        <v/>
      </c>
      <c r="N614" t="str">
        <f t="shared" si="535"/>
        <v/>
      </c>
      <c r="O614" t="str">
        <f t="shared" si="536"/>
        <v/>
      </c>
      <c r="P614" t="str">
        <f t="shared" si="537"/>
        <v/>
      </c>
      <c r="Q614" t="str">
        <f t="shared" si="538"/>
        <v/>
      </c>
      <c r="R614" t="str">
        <f t="shared" si="539"/>
        <v/>
      </c>
      <c r="S614" t="str">
        <f t="shared" si="540"/>
        <v/>
      </c>
      <c r="T614" t="str">
        <f t="shared" si="541"/>
        <v/>
      </c>
      <c r="U614" t="str">
        <f t="shared" si="542"/>
        <v/>
      </c>
      <c r="V614" t="str">
        <f t="shared" si="543"/>
        <v/>
      </c>
      <c r="W614" t="str">
        <f t="shared" si="544"/>
        <v/>
      </c>
      <c r="X614" t="str">
        <f t="shared" si="545"/>
        <v/>
      </c>
      <c r="Y614" t="str">
        <f t="shared" si="546"/>
        <v/>
      </c>
      <c r="Z614" t="str">
        <f t="shared" si="547"/>
        <v>10103</v>
      </c>
      <c r="AA614" t="str">
        <f t="shared" si="548"/>
        <v>Turizmus menedzsment (210, web)</v>
      </c>
      <c r="AB614" t="str">
        <f t="shared" si="549"/>
        <v/>
      </c>
      <c r="AC614" t="str">
        <f t="shared" si="550"/>
        <v/>
      </c>
      <c r="AD614" t="str">
        <f t="shared" si="551"/>
        <v/>
      </c>
      <c r="AE614" t="str">
        <f t="shared" si="552"/>
        <v/>
      </c>
      <c r="AF614" t="str">
        <f t="shared" si="553"/>
        <v/>
      </c>
      <c r="AG614" t="str">
        <f t="shared" si="554"/>
        <v/>
      </c>
      <c r="AH614" t="str">
        <f t="shared" si="555"/>
        <v/>
      </c>
      <c r="AI614" t="str">
        <f t="shared" si="556"/>
        <v/>
      </c>
      <c r="AJ614" t="str">
        <f t="shared" si="557"/>
        <v/>
      </c>
      <c r="AK614" t="str">
        <f t="shared" si="558"/>
        <v/>
      </c>
      <c r="AL614" t="str">
        <f t="shared" si="559"/>
        <v/>
      </c>
      <c r="AM614" t="str">
        <f t="shared" si="560"/>
        <v/>
      </c>
      <c r="AN614" t="str">
        <f t="shared" si="561"/>
        <v/>
      </c>
      <c r="AO614" t="str">
        <f t="shared" si="562"/>
        <v/>
      </c>
      <c r="AP614" t="str">
        <f t="shared" si="563"/>
        <v/>
      </c>
      <c r="AQ614" t="str">
        <f t="shared" si="564"/>
        <v/>
      </c>
      <c r="AR614" t="str">
        <f t="shared" si="565"/>
        <v/>
      </c>
      <c r="AS614" t="str">
        <f t="shared" si="566"/>
        <v/>
      </c>
      <c r="AT614" t="str">
        <f t="shared" si="567"/>
        <v/>
      </c>
      <c r="AU614" t="str">
        <f t="shared" si="568"/>
        <v/>
      </c>
      <c r="AV614" t="str">
        <f t="shared" si="569"/>
        <v/>
      </c>
      <c r="AW614" t="str">
        <f t="shared" si="570"/>
        <v/>
      </c>
      <c r="AX614" t="str">
        <f t="shared" si="571"/>
        <v/>
      </c>
      <c r="AY614" t="str">
        <f t="shared" si="572"/>
        <v/>
      </c>
      <c r="AZ614" t="str">
        <f t="shared" si="573"/>
        <v/>
      </c>
      <c r="BA614" t="str">
        <f t="shared" si="574"/>
        <v/>
      </c>
      <c r="BB614" t="str">
        <f t="shared" si="575"/>
        <v/>
      </c>
      <c r="BC614" t="str">
        <f t="shared" si="576"/>
        <v/>
      </c>
      <c r="BD614" t="str">
        <f t="shared" si="577"/>
        <v/>
      </c>
      <c r="BE614" t="str">
        <f t="shared" si="578"/>
        <v>Turizmus menedzsment (, web)</v>
      </c>
      <c r="BF614" s="2">
        <v>1010</v>
      </c>
      <c r="BG614" s="2">
        <v>3</v>
      </c>
      <c r="BH614" s="18">
        <f>VLOOKUP(BF614,segéd!$F$9:$G$41,2,FALSE)</f>
        <v>46305</v>
      </c>
      <c r="BI614" s="2" t="str">
        <f>VLOOKUP(BG614,segéd!$F$1:$G$7,2,FALSE)</f>
        <v>11.30-13.00</v>
      </c>
      <c r="BJ614" t="s">
        <v>518</v>
      </c>
      <c r="BK614" s="20" t="s">
        <v>143</v>
      </c>
      <c r="BL614" t="s">
        <v>194</v>
      </c>
      <c r="BM614" s="2">
        <v>210</v>
      </c>
      <c r="BO614" s="2" t="s">
        <v>117</v>
      </c>
      <c r="BP614" s="33" t="s">
        <v>684</v>
      </c>
      <c r="BQ614" s="2">
        <f t="shared" si="579"/>
        <v>5</v>
      </c>
      <c r="BR614" s="2">
        <f>IF(BM614="","",IFERROR(VLOOKUP(BJ614,segéd!T:U,2,FALSE),"x"))</f>
        <v>5</v>
      </c>
      <c r="BS614" s="2" t="str">
        <f>IF(BN614="","",IFERROR(VLOOKUP(BJ614,segéd!O:P,2,FALSE),"x"))</f>
        <v/>
      </c>
      <c r="BU614" s="2"/>
      <c r="BV614" s="2"/>
      <c r="BX614" s="2"/>
      <c r="CM614" s="2">
        <v>6</v>
      </c>
    </row>
    <row r="615" spans="1:119" ht="15" customHeight="1" x14ac:dyDescent="0.3">
      <c r="A615" t="str">
        <f t="shared" si="522"/>
        <v>20510104</v>
      </c>
      <c r="B615" t="str">
        <f t="shared" si="523"/>
        <v>A kont. és a vez. számv. inform. - Barna Zsolt (Bp.-ről web) 7</v>
      </c>
      <c r="C615" t="str">
        <f t="shared" si="524"/>
        <v>40110104</v>
      </c>
      <c r="D615" t="str">
        <f t="shared" si="525"/>
        <v>A kont. és a vez. számv. inform. - Barna Zsolt (Bp.-ről web) 8</v>
      </c>
      <c r="E615" t="str">
        <f t="shared" si="526"/>
        <v>Barna Zsolt10104</v>
      </c>
      <c r="F615" t="str">
        <f t="shared" si="527"/>
        <v>A kont. és a vez. számv. inform. (Bp. 205, Bp.-ről web)</v>
      </c>
      <c r="G615" t="str">
        <f t="shared" si="528"/>
        <v/>
      </c>
      <c r="H615" t="str">
        <f t="shared" si="529"/>
        <v/>
      </c>
      <c r="I615" t="str">
        <f t="shared" si="530"/>
        <v/>
      </c>
      <c r="J615" t="str">
        <f t="shared" si="531"/>
        <v/>
      </c>
      <c r="K615" t="str">
        <f t="shared" si="532"/>
        <v/>
      </c>
      <c r="L615" t="str">
        <f t="shared" si="533"/>
        <v/>
      </c>
      <c r="M615" t="str">
        <f t="shared" si="534"/>
        <v/>
      </c>
      <c r="N615" t="str">
        <f t="shared" si="535"/>
        <v/>
      </c>
      <c r="O615" t="str">
        <f t="shared" si="536"/>
        <v/>
      </c>
      <c r="P615" t="str">
        <f t="shared" si="537"/>
        <v/>
      </c>
      <c r="Q615" t="str">
        <f t="shared" si="538"/>
        <v/>
      </c>
      <c r="R615" t="str">
        <f t="shared" si="539"/>
        <v/>
      </c>
      <c r="S615" t="str">
        <f t="shared" si="540"/>
        <v/>
      </c>
      <c r="T615" t="str">
        <f t="shared" si="541"/>
        <v/>
      </c>
      <c r="U615" t="str">
        <f t="shared" si="542"/>
        <v>10104</v>
      </c>
      <c r="V615" t="str">
        <f t="shared" si="543"/>
        <v/>
      </c>
      <c r="W615" t="str">
        <f t="shared" si="544"/>
        <v/>
      </c>
      <c r="X615" t="str">
        <f t="shared" si="545"/>
        <v/>
      </c>
      <c r="Y615" t="str">
        <f t="shared" si="546"/>
        <v/>
      </c>
      <c r="Z615" t="str">
        <f t="shared" si="547"/>
        <v/>
      </c>
      <c r="AA615" t="str">
        <f t="shared" si="548"/>
        <v>A kont. és a vez. számv. inform. (205, Bp.-ről web)</v>
      </c>
      <c r="AB615" t="str">
        <f t="shared" si="549"/>
        <v/>
      </c>
      <c r="AC615" t="str">
        <f t="shared" si="550"/>
        <v/>
      </c>
      <c r="AD615" t="str">
        <f t="shared" si="551"/>
        <v/>
      </c>
      <c r="AE615" t="str">
        <f t="shared" si="552"/>
        <v/>
      </c>
      <c r="AF615" t="str">
        <f t="shared" si="553"/>
        <v/>
      </c>
      <c r="AG615" t="str">
        <f t="shared" si="554"/>
        <v/>
      </c>
      <c r="AH615" t="str">
        <f t="shared" si="555"/>
        <v/>
      </c>
      <c r="AI615" t="str">
        <f t="shared" si="556"/>
        <v/>
      </c>
      <c r="AJ615" t="str">
        <f t="shared" si="557"/>
        <v/>
      </c>
      <c r="AK615" t="str">
        <f t="shared" si="558"/>
        <v/>
      </c>
      <c r="AL615" t="str">
        <f t="shared" si="559"/>
        <v/>
      </c>
      <c r="AM615" t="str">
        <f t="shared" si="560"/>
        <v/>
      </c>
      <c r="AN615" t="str">
        <f t="shared" si="561"/>
        <v/>
      </c>
      <c r="AO615" t="str">
        <f t="shared" si="562"/>
        <v>10104</v>
      </c>
      <c r="AP615" t="str">
        <f t="shared" si="563"/>
        <v/>
      </c>
      <c r="AQ615" t="str">
        <f t="shared" si="564"/>
        <v/>
      </c>
      <c r="AR615" t="str">
        <f t="shared" si="565"/>
        <v/>
      </c>
      <c r="AS615" t="str">
        <f t="shared" si="566"/>
        <v/>
      </c>
      <c r="AT615" t="str">
        <f t="shared" si="567"/>
        <v/>
      </c>
      <c r="AU615" t="str">
        <f t="shared" si="568"/>
        <v/>
      </c>
      <c r="AV615" t="str">
        <f t="shared" si="569"/>
        <v/>
      </c>
      <c r="AW615" t="str">
        <f t="shared" si="570"/>
        <v/>
      </c>
      <c r="AX615" t="str">
        <f t="shared" si="571"/>
        <v/>
      </c>
      <c r="AY615" t="str">
        <f t="shared" si="572"/>
        <v/>
      </c>
      <c r="AZ615" t="str">
        <f t="shared" si="573"/>
        <v/>
      </c>
      <c r="BA615" t="str">
        <f t="shared" si="574"/>
        <v/>
      </c>
      <c r="BB615" t="str">
        <f t="shared" si="575"/>
        <v/>
      </c>
      <c r="BC615" t="str">
        <f t="shared" si="576"/>
        <v/>
      </c>
      <c r="BD615" t="str">
        <f t="shared" si="577"/>
        <v/>
      </c>
      <c r="BE615" t="str">
        <f t="shared" si="578"/>
        <v>A kont. és a vez. számv. inform. (401, Bp.-ről web)</v>
      </c>
      <c r="BF615" s="2">
        <v>1010</v>
      </c>
      <c r="BG615" s="2">
        <v>4</v>
      </c>
      <c r="BH615" s="18">
        <f>VLOOKUP(BF615,segéd!$F$9:$G$41,2,FALSE)</f>
        <v>46305</v>
      </c>
      <c r="BI615" s="2" t="str">
        <f>VLOOKUP(BG615,segéd!$F$1:$G$7,2,FALSE)</f>
        <v>13.30-15.00</v>
      </c>
      <c r="BJ615" t="s">
        <v>517</v>
      </c>
      <c r="BK615" s="20" t="s">
        <v>533</v>
      </c>
      <c r="BL615" t="s">
        <v>192</v>
      </c>
      <c r="BM615" s="2">
        <v>205</v>
      </c>
      <c r="BN615" s="2">
        <v>401</v>
      </c>
      <c r="BO615" s="2" t="s">
        <v>118</v>
      </c>
      <c r="BP615" s="33" t="s">
        <v>714</v>
      </c>
      <c r="BQ615" s="2">
        <f t="shared" si="579"/>
        <v>15</v>
      </c>
      <c r="BR615" s="2">
        <f>IF(BM615="","",IFERROR(VLOOKUP(BJ615,segéd!T:U,2,FALSE),"x"))</f>
        <v>7</v>
      </c>
      <c r="BS615" s="2">
        <f>IF(BN615="","",IFERROR(VLOOKUP(BJ615,segéd!O:P,2,FALSE),"x"))</f>
        <v>8</v>
      </c>
      <c r="BU615" s="2"/>
      <c r="BV615" s="2"/>
      <c r="BX615" s="2"/>
      <c r="CH615" s="2">
        <v>6</v>
      </c>
      <c r="CQ615" s="2"/>
      <c r="CR615" s="2"/>
      <c r="DA615" s="2">
        <v>7</v>
      </c>
    </row>
    <row r="616" spans="1:119" ht="15" customHeight="1" x14ac:dyDescent="0.3">
      <c r="A616" t="str">
        <f t="shared" si="522"/>
        <v>20810104</v>
      </c>
      <c r="B616" t="str">
        <f t="shared" si="523"/>
        <v>Angol gazdasági szaknyelv I., 1. csoport - Steiner Imre 21</v>
      </c>
      <c r="C616" t="str">
        <f t="shared" si="524"/>
        <v>10104</v>
      </c>
      <c r="D616" t="str">
        <f t="shared" si="525"/>
        <v xml:space="preserve">Angol gazdasági szaknyelv I., 1. csoport - Steiner Imre </v>
      </c>
      <c r="E616" t="str">
        <f t="shared" si="526"/>
        <v>Steiner Imre10104</v>
      </c>
      <c r="F616" t="str">
        <f t="shared" si="527"/>
        <v>Angol gazdasági szaknyelv I., 1. csoport (Bp. 208)</v>
      </c>
      <c r="G616" t="str">
        <f t="shared" si="528"/>
        <v>10104</v>
      </c>
      <c r="H616" t="str">
        <f t="shared" si="529"/>
        <v>10104</v>
      </c>
      <c r="I616" t="str">
        <f t="shared" si="530"/>
        <v/>
      </c>
      <c r="J616" t="str">
        <f t="shared" si="531"/>
        <v/>
      </c>
      <c r="K616" t="str">
        <f t="shared" si="532"/>
        <v/>
      </c>
      <c r="L616" t="str">
        <f t="shared" si="533"/>
        <v/>
      </c>
      <c r="M616" t="str">
        <f t="shared" si="534"/>
        <v/>
      </c>
      <c r="N616" t="str">
        <f t="shared" si="535"/>
        <v/>
      </c>
      <c r="O616" t="str">
        <f t="shared" si="536"/>
        <v/>
      </c>
      <c r="P616" t="str">
        <f t="shared" si="537"/>
        <v/>
      </c>
      <c r="Q616" t="str">
        <f t="shared" si="538"/>
        <v/>
      </c>
      <c r="R616" t="str">
        <f t="shared" si="539"/>
        <v/>
      </c>
      <c r="S616" t="str">
        <f t="shared" si="540"/>
        <v/>
      </c>
      <c r="T616" t="str">
        <f t="shared" si="541"/>
        <v/>
      </c>
      <c r="U616" t="str">
        <f t="shared" si="542"/>
        <v/>
      </c>
      <c r="V616" t="str">
        <f t="shared" si="543"/>
        <v/>
      </c>
      <c r="W616" t="str">
        <f t="shared" si="544"/>
        <v/>
      </c>
      <c r="X616" t="str">
        <f t="shared" si="545"/>
        <v/>
      </c>
      <c r="Y616" t="str">
        <f t="shared" si="546"/>
        <v/>
      </c>
      <c r="Z616" t="str">
        <f t="shared" si="547"/>
        <v/>
      </c>
      <c r="AA616" t="str">
        <f t="shared" si="548"/>
        <v>Angol gazdasági szaknyelv I., 1. csoport (208)</v>
      </c>
      <c r="AB616" t="str">
        <f t="shared" si="549"/>
        <v/>
      </c>
      <c r="AC616" t="str">
        <f t="shared" si="550"/>
        <v/>
      </c>
      <c r="AD616" t="str">
        <f t="shared" si="551"/>
        <v/>
      </c>
      <c r="AE616" t="str">
        <f t="shared" si="552"/>
        <v/>
      </c>
      <c r="AF616" t="str">
        <f t="shared" si="553"/>
        <v/>
      </c>
      <c r="AG616" t="str">
        <f t="shared" si="554"/>
        <v/>
      </c>
      <c r="AH616" t="str">
        <f t="shared" si="555"/>
        <v/>
      </c>
      <c r="AI616" t="str">
        <f t="shared" si="556"/>
        <v/>
      </c>
      <c r="AJ616" t="str">
        <f t="shared" si="557"/>
        <v/>
      </c>
      <c r="AK616" t="str">
        <f t="shared" si="558"/>
        <v/>
      </c>
      <c r="AL616" t="str">
        <f t="shared" si="559"/>
        <v/>
      </c>
      <c r="AM616" t="str">
        <f t="shared" si="560"/>
        <v/>
      </c>
      <c r="AN616" t="str">
        <f t="shared" si="561"/>
        <v/>
      </c>
      <c r="AO616" t="str">
        <f t="shared" si="562"/>
        <v/>
      </c>
      <c r="AP616" t="str">
        <f t="shared" si="563"/>
        <v/>
      </c>
      <c r="AQ616" t="str">
        <f t="shared" si="564"/>
        <v/>
      </c>
      <c r="AR616" t="str">
        <f t="shared" si="565"/>
        <v/>
      </c>
      <c r="AS616" t="str">
        <f t="shared" si="566"/>
        <v/>
      </c>
      <c r="AT616" t="str">
        <f t="shared" si="567"/>
        <v/>
      </c>
      <c r="AU616" t="str">
        <f t="shared" si="568"/>
        <v/>
      </c>
      <c r="AV616" t="str">
        <f t="shared" si="569"/>
        <v/>
      </c>
      <c r="AW616" t="str">
        <f t="shared" si="570"/>
        <v/>
      </c>
      <c r="AX616" t="str">
        <f t="shared" si="571"/>
        <v/>
      </c>
      <c r="AY616" t="str">
        <f t="shared" si="572"/>
        <v/>
      </c>
      <c r="AZ616" t="str">
        <f t="shared" si="573"/>
        <v/>
      </c>
      <c r="BA616" t="str">
        <f t="shared" si="574"/>
        <v/>
      </c>
      <c r="BB616" t="str">
        <f t="shared" si="575"/>
        <v/>
      </c>
      <c r="BC616" t="str">
        <f t="shared" si="576"/>
        <v/>
      </c>
      <c r="BD616" t="str">
        <f t="shared" si="577"/>
        <v/>
      </c>
      <c r="BE616" t="str">
        <f t="shared" si="578"/>
        <v>Angol gazdasági szaknyelv I., 1. csoport ()</v>
      </c>
      <c r="BF616" s="2">
        <v>1010</v>
      </c>
      <c r="BG616" s="2">
        <v>4</v>
      </c>
      <c r="BH616" s="18">
        <f>VLOOKUP(BF616,segéd!$F$9:$G$41,2,FALSE)</f>
        <v>46305</v>
      </c>
      <c r="BI616" s="2" t="str">
        <f>VLOOKUP(BG616,segéd!$F$1:$G$7,2,FALSE)</f>
        <v>13.30-15.00</v>
      </c>
      <c r="BJ616" t="s">
        <v>269</v>
      </c>
      <c r="BK616" s="20" t="s">
        <v>549</v>
      </c>
      <c r="BL616" t="s">
        <v>194</v>
      </c>
      <c r="BM616" s="2">
        <v>208</v>
      </c>
      <c r="BO616" s="2"/>
      <c r="BP616" s="33"/>
      <c r="BQ616" s="2">
        <f t="shared" si="579"/>
        <v>21</v>
      </c>
      <c r="BR616" s="2">
        <f>IF(BM616="","",IFERROR(VLOOKUP(BJ616,segéd!T:U,2,FALSE),"x"))</f>
        <v>21</v>
      </c>
      <c r="BS616" s="2" t="str">
        <f>IF(BN616="","",IFERROR(VLOOKUP(BJ616,segéd!O:P,2,FALSE),"x"))</f>
        <v/>
      </c>
      <c r="BT616" s="2">
        <v>27</v>
      </c>
      <c r="BU616" s="2">
        <v>7</v>
      </c>
      <c r="BV616" s="2"/>
      <c r="BX616" s="2"/>
      <c r="CQ616" s="2"/>
      <c r="CR616" s="2"/>
    </row>
    <row r="617" spans="1:119" ht="15" customHeight="1" x14ac:dyDescent="0.3">
      <c r="A617" t="str">
        <f t="shared" si="522"/>
        <v>10104</v>
      </c>
      <c r="B617" t="str">
        <f t="shared" si="523"/>
        <v xml:space="preserve">Anyagismeret a gyakorlatban - Szabó Veronika Anna (web) </v>
      </c>
      <c r="C617" t="str">
        <f t="shared" si="524"/>
        <v>21710104</v>
      </c>
      <c r="D617" t="str">
        <f t="shared" si="525"/>
        <v>Anyagismeret a gyakorlatban - Szabó Veronika Anna (web) 15</v>
      </c>
      <c r="E617" t="str">
        <f t="shared" si="526"/>
        <v>Szabó Veronika Anna10104</v>
      </c>
      <c r="F617" t="str">
        <f t="shared" si="527"/>
        <v>Anyagismeret a gyakorlatban (Tb. 217, web)</v>
      </c>
      <c r="G617" t="str">
        <f t="shared" si="528"/>
        <v/>
      </c>
      <c r="H617" t="str">
        <f t="shared" si="529"/>
        <v/>
      </c>
      <c r="I617" t="str">
        <f t="shared" si="530"/>
        <v/>
      </c>
      <c r="J617" t="str">
        <f t="shared" si="531"/>
        <v/>
      </c>
      <c r="K617" t="str">
        <f t="shared" si="532"/>
        <v/>
      </c>
      <c r="L617" t="str">
        <f t="shared" si="533"/>
        <v/>
      </c>
      <c r="M617" t="str">
        <f t="shared" si="534"/>
        <v/>
      </c>
      <c r="N617" t="str">
        <f t="shared" si="535"/>
        <v/>
      </c>
      <c r="O617" t="str">
        <f t="shared" si="536"/>
        <v/>
      </c>
      <c r="P617" t="str">
        <f t="shared" si="537"/>
        <v/>
      </c>
      <c r="Q617" t="str">
        <f t="shared" si="538"/>
        <v/>
      </c>
      <c r="R617" t="str">
        <f t="shared" si="539"/>
        <v/>
      </c>
      <c r="S617" t="str">
        <f t="shared" si="540"/>
        <v/>
      </c>
      <c r="T617" t="str">
        <f t="shared" si="541"/>
        <v/>
      </c>
      <c r="U617" t="str">
        <f t="shared" si="542"/>
        <v/>
      </c>
      <c r="V617" t="str">
        <f t="shared" si="543"/>
        <v/>
      </c>
      <c r="W617" t="str">
        <f t="shared" si="544"/>
        <v/>
      </c>
      <c r="X617" t="str">
        <f t="shared" si="545"/>
        <v/>
      </c>
      <c r="Y617" t="str">
        <f t="shared" si="546"/>
        <v/>
      </c>
      <c r="Z617" t="str">
        <f t="shared" si="547"/>
        <v/>
      </c>
      <c r="AA617" t="str">
        <f t="shared" si="548"/>
        <v>Anyagismeret a gyakorlatban (, web)</v>
      </c>
      <c r="AB617" t="str">
        <f t="shared" si="549"/>
        <v/>
      </c>
      <c r="AC617" t="str">
        <f t="shared" si="550"/>
        <v/>
      </c>
      <c r="AD617" t="str">
        <f t="shared" si="551"/>
        <v>10104</v>
      </c>
      <c r="AE617" t="str">
        <f t="shared" si="552"/>
        <v/>
      </c>
      <c r="AF617" t="str">
        <f t="shared" si="553"/>
        <v/>
      </c>
      <c r="AG617" t="str">
        <f t="shared" si="554"/>
        <v/>
      </c>
      <c r="AH617" t="str">
        <f t="shared" si="555"/>
        <v/>
      </c>
      <c r="AI617" t="str">
        <f t="shared" si="556"/>
        <v/>
      </c>
      <c r="AJ617" t="str">
        <f t="shared" si="557"/>
        <v/>
      </c>
      <c r="AK617" t="str">
        <f t="shared" si="558"/>
        <v/>
      </c>
      <c r="AL617" t="str">
        <f t="shared" si="559"/>
        <v/>
      </c>
      <c r="AM617" t="str">
        <f t="shared" si="560"/>
        <v/>
      </c>
      <c r="AN617" t="str">
        <f t="shared" si="561"/>
        <v/>
      </c>
      <c r="AO617" t="str">
        <f t="shared" si="562"/>
        <v/>
      </c>
      <c r="AP617" t="str">
        <f t="shared" si="563"/>
        <v/>
      </c>
      <c r="AQ617" t="str">
        <f t="shared" si="564"/>
        <v/>
      </c>
      <c r="AR617" t="str">
        <f t="shared" si="565"/>
        <v/>
      </c>
      <c r="AS617" t="str">
        <f t="shared" si="566"/>
        <v/>
      </c>
      <c r="AT617" t="str">
        <f t="shared" si="567"/>
        <v/>
      </c>
      <c r="AU617" t="str">
        <f t="shared" si="568"/>
        <v/>
      </c>
      <c r="AV617" t="str">
        <f t="shared" si="569"/>
        <v/>
      </c>
      <c r="AW617" t="str">
        <f t="shared" si="570"/>
        <v/>
      </c>
      <c r="AX617" t="str">
        <f t="shared" si="571"/>
        <v/>
      </c>
      <c r="AY617" t="str">
        <f t="shared" si="572"/>
        <v/>
      </c>
      <c r="AZ617" t="str">
        <f t="shared" si="573"/>
        <v/>
      </c>
      <c r="BA617" t="str">
        <f t="shared" si="574"/>
        <v/>
      </c>
      <c r="BB617" t="str">
        <f t="shared" si="575"/>
        <v/>
      </c>
      <c r="BC617" t="str">
        <f t="shared" si="576"/>
        <v/>
      </c>
      <c r="BD617" t="str">
        <f t="shared" si="577"/>
        <v/>
      </c>
      <c r="BE617" t="str">
        <f t="shared" si="578"/>
        <v>Anyagismeret a gyakorlatban (217, web)</v>
      </c>
      <c r="BF617" s="2">
        <v>1010</v>
      </c>
      <c r="BG617" s="2">
        <v>4</v>
      </c>
      <c r="BH617" s="18">
        <f>VLOOKUP(BF617,segéd!$F$9:$G$41,2,FALSE)</f>
        <v>46305</v>
      </c>
      <c r="BI617" s="2" t="str">
        <f>VLOOKUP(BG617,segéd!$F$1:$G$7,2,FALSE)</f>
        <v>13.30-15.00</v>
      </c>
      <c r="BJ617" t="s">
        <v>148</v>
      </c>
      <c r="BK617" s="20" t="s">
        <v>539</v>
      </c>
      <c r="BL617" t="s">
        <v>114</v>
      </c>
      <c r="BM617" s="2"/>
      <c r="BN617" s="2">
        <v>217</v>
      </c>
      <c r="BO617" s="2" t="s">
        <v>117</v>
      </c>
      <c r="BP617" s="33" t="s">
        <v>597</v>
      </c>
      <c r="BQ617" s="2">
        <f t="shared" si="579"/>
        <v>15</v>
      </c>
      <c r="BR617" s="2" t="str">
        <f>IF(BM617="","",IFERROR(VLOOKUP(BJ617,segéd!T:U,2,FALSE),"x"))</f>
        <v/>
      </c>
      <c r="BS617" s="2">
        <f>IF(BN617="","",IFERROR(VLOOKUP(BJ617,segéd!O:P,2,FALSE),"x"))</f>
        <v>15</v>
      </c>
      <c r="BU617" s="2"/>
      <c r="BV617" s="2"/>
      <c r="BX617" s="2"/>
      <c r="CP617" s="2">
        <v>8</v>
      </c>
    </row>
    <row r="618" spans="1:119" ht="15" customHeight="1" x14ac:dyDescent="0.3">
      <c r="A618" t="str">
        <f t="shared" si="522"/>
        <v>20210104</v>
      </c>
      <c r="B618" t="str">
        <f t="shared" si="523"/>
        <v>Áruforgalmi ismeretek - Várnai Ibolya (web) 7</v>
      </c>
      <c r="C618" t="str">
        <f t="shared" si="524"/>
        <v>10104</v>
      </c>
      <c r="D618" t="str">
        <f t="shared" si="525"/>
        <v xml:space="preserve">Áruforgalmi ismeretek - Várnai Ibolya (web) </v>
      </c>
      <c r="E618" t="str">
        <f t="shared" si="526"/>
        <v>Várnai Ibolya10104</v>
      </c>
      <c r="F618" t="str">
        <f t="shared" si="527"/>
        <v>Áruforgalmi ismeretek (Bp. 202, web)</v>
      </c>
      <c r="G618" t="str">
        <f t="shared" si="528"/>
        <v/>
      </c>
      <c r="H618" t="str">
        <f t="shared" si="529"/>
        <v/>
      </c>
      <c r="I618" t="str">
        <f t="shared" si="530"/>
        <v/>
      </c>
      <c r="J618" t="str">
        <f t="shared" si="531"/>
        <v/>
      </c>
      <c r="K618" t="str">
        <f t="shared" si="532"/>
        <v/>
      </c>
      <c r="L618" t="str">
        <f t="shared" si="533"/>
        <v/>
      </c>
      <c r="M618" t="str">
        <f t="shared" si="534"/>
        <v/>
      </c>
      <c r="N618" t="str">
        <f t="shared" si="535"/>
        <v/>
      </c>
      <c r="O618" t="str">
        <f t="shared" si="536"/>
        <v/>
      </c>
      <c r="P618" t="str">
        <f t="shared" si="537"/>
        <v>10104</v>
      </c>
      <c r="Q618" t="str">
        <f t="shared" si="538"/>
        <v/>
      </c>
      <c r="R618" t="str">
        <f t="shared" si="539"/>
        <v/>
      </c>
      <c r="S618" t="str">
        <f t="shared" si="540"/>
        <v/>
      </c>
      <c r="T618" t="str">
        <f t="shared" si="541"/>
        <v/>
      </c>
      <c r="U618" t="str">
        <f t="shared" si="542"/>
        <v/>
      </c>
      <c r="V618" t="str">
        <f t="shared" si="543"/>
        <v/>
      </c>
      <c r="W618" t="str">
        <f t="shared" si="544"/>
        <v/>
      </c>
      <c r="X618" t="str">
        <f t="shared" si="545"/>
        <v/>
      </c>
      <c r="Y618" t="str">
        <f t="shared" si="546"/>
        <v/>
      </c>
      <c r="Z618" t="str">
        <f t="shared" si="547"/>
        <v/>
      </c>
      <c r="AA618" t="str">
        <f t="shared" si="548"/>
        <v>Áruforgalmi ismeretek (202, web)</v>
      </c>
      <c r="AB618" t="str">
        <f t="shared" si="549"/>
        <v/>
      </c>
      <c r="AC618" t="str">
        <f t="shared" si="550"/>
        <v/>
      </c>
      <c r="AD618" t="str">
        <f t="shared" si="551"/>
        <v/>
      </c>
      <c r="AE618" t="str">
        <f t="shared" si="552"/>
        <v/>
      </c>
      <c r="AF618" t="str">
        <f t="shared" si="553"/>
        <v/>
      </c>
      <c r="AG618" t="str">
        <f t="shared" si="554"/>
        <v/>
      </c>
      <c r="AH618" t="str">
        <f t="shared" si="555"/>
        <v/>
      </c>
      <c r="AI618" t="str">
        <f t="shared" si="556"/>
        <v/>
      </c>
      <c r="AJ618" t="str">
        <f t="shared" si="557"/>
        <v/>
      </c>
      <c r="AK618" t="str">
        <f t="shared" si="558"/>
        <v/>
      </c>
      <c r="AL618" t="str">
        <f t="shared" si="559"/>
        <v/>
      </c>
      <c r="AM618" t="str">
        <f t="shared" si="560"/>
        <v/>
      </c>
      <c r="AN618" t="str">
        <f t="shared" si="561"/>
        <v/>
      </c>
      <c r="AO618" t="str">
        <f t="shared" si="562"/>
        <v/>
      </c>
      <c r="AP618" t="str">
        <f t="shared" si="563"/>
        <v/>
      </c>
      <c r="AQ618" t="str">
        <f t="shared" si="564"/>
        <v/>
      </c>
      <c r="AR618" t="str">
        <f t="shared" si="565"/>
        <v/>
      </c>
      <c r="AS618" t="str">
        <f t="shared" si="566"/>
        <v/>
      </c>
      <c r="AT618" t="str">
        <f t="shared" si="567"/>
        <v/>
      </c>
      <c r="AU618" t="str">
        <f t="shared" si="568"/>
        <v/>
      </c>
      <c r="AV618" t="str">
        <f t="shared" si="569"/>
        <v/>
      </c>
      <c r="AW618" t="str">
        <f t="shared" si="570"/>
        <v/>
      </c>
      <c r="AX618" t="str">
        <f t="shared" si="571"/>
        <v/>
      </c>
      <c r="AY618" t="str">
        <f t="shared" si="572"/>
        <v/>
      </c>
      <c r="AZ618" t="str">
        <f t="shared" si="573"/>
        <v/>
      </c>
      <c r="BA618" t="str">
        <f t="shared" si="574"/>
        <v/>
      </c>
      <c r="BB618" t="str">
        <f t="shared" si="575"/>
        <v/>
      </c>
      <c r="BC618" t="str">
        <f t="shared" si="576"/>
        <v/>
      </c>
      <c r="BD618" t="str">
        <f t="shared" si="577"/>
        <v/>
      </c>
      <c r="BE618" t="str">
        <f t="shared" si="578"/>
        <v>Áruforgalmi ismeretek (, web)</v>
      </c>
      <c r="BF618" s="2">
        <v>1010</v>
      </c>
      <c r="BG618" s="2">
        <v>4</v>
      </c>
      <c r="BH618" s="18">
        <f>VLOOKUP(BF618,segéd!$F$9:$G$41,2,FALSE)</f>
        <v>46305</v>
      </c>
      <c r="BI618" s="2" t="str">
        <f>VLOOKUP(BG618,segéd!$F$1:$G$7,2,FALSE)</f>
        <v>13.30-15.00</v>
      </c>
      <c r="BJ618" t="s">
        <v>94</v>
      </c>
      <c r="BK618" s="20" t="s">
        <v>308</v>
      </c>
      <c r="BL618" t="s">
        <v>395</v>
      </c>
      <c r="BM618" s="2">
        <v>202</v>
      </c>
      <c r="BO618" s="2" t="s">
        <v>117</v>
      </c>
      <c r="BP618" s="33" t="s">
        <v>706</v>
      </c>
      <c r="BQ618" s="2">
        <f t="shared" si="579"/>
        <v>7</v>
      </c>
      <c r="BR618" s="2">
        <f>IF(BM618="","",IFERROR(VLOOKUP(BJ618,segéd!T:U,2,FALSE),"x"))</f>
        <v>7</v>
      </c>
      <c r="BS618" s="2" t="str">
        <f>IF(BN618="","",IFERROR(VLOOKUP(BJ618,segéd!O:P,2,FALSE),"x"))</f>
        <v/>
      </c>
      <c r="BU618" s="2"/>
      <c r="BV618" s="2"/>
      <c r="BX618" s="2"/>
      <c r="CC618" s="2">
        <v>6</v>
      </c>
    </row>
    <row r="619" spans="1:119" ht="15" customHeight="1" x14ac:dyDescent="0.3">
      <c r="A619" t="str">
        <f t="shared" si="522"/>
        <v>10104</v>
      </c>
      <c r="B619" t="str">
        <f t="shared" si="523"/>
        <v xml:space="preserve">Elektrotechnika I. - Varga István (web) </v>
      </c>
      <c r="C619" t="str">
        <f t="shared" si="524"/>
        <v>60110104</v>
      </c>
      <c r="D619" t="str">
        <f t="shared" si="525"/>
        <v>Elektrotechnika I. - Varga István (web) 83</v>
      </c>
      <c r="E619" t="str">
        <f t="shared" si="526"/>
        <v>Varga István10104</v>
      </c>
      <c r="F619" t="str">
        <f t="shared" si="527"/>
        <v>Elektrotechnika I. (Tb. 601, web)</v>
      </c>
      <c r="G619" t="str">
        <f t="shared" si="528"/>
        <v/>
      </c>
      <c r="H619" t="str">
        <f t="shared" si="529"/>
        <v/>
      </c>
      <c r="I619" t="str">
        <f t="shared" si="530"/>
        <v/>
      </c>
      <c r="J619" t="str">
        <f t="shared" si="531"/>
        <v/>
      </c>
      <c r="K619" t="str">
        <f t="shared" si="532"/>
        <v/>
      </c>
      <c r="L619" t="str">
        <f t="shared" si="533"/>
        <v/>
      </c>
      <c r="M619" t="str">
        <f t="shared" si="534"/>
        <v/>
      </c>
      <c r="N619" t="str">
        <f t="shared" si="535"/>
        <v/>
      </c>
      <c r="O619" t="str">
        <f t="shared" si="536"/>
        <v/>
      </c>
      <c r="P619" t="str">
        <f t="shared" si="537"/>
        <v/>
      </c>
      <c r="Q619" t="str">
        <f t="shared" si="538"/>
        <v/>
      </c>
      <c r="R619" t="str">
        <f t="shared" si="539"/>
        <v/>
      </c>
      <c r="S619" t="str">
        <f t="shared" si="540"/>
        <v/>
      </c>
      <c r="T619" t="str">
        <f t="shared" si="541"/>
        <v/>
      </c>
      <c r="U619" t="str">
        <f t="shared" si="542"/>
        <v/>
      </c>
      <c r="V619" t="str">
        <f t="shared" si="543"/>
        <v/>
      </c>
      <c r="W619" t="str">
        <f t="shared" si="544"/>
        <v/>
      </c>
      <c r="X619" t="str">
        <f t="shared" si="545"/>
        <v/>
      </c>
      <c r="Y619" t="str">
        <f t="shared" si="546"/>
        <v/>
      </c>
      <c r="Z619" t="str">
        <f t="shared" si="547"/>
        <v/>
      </c>
      <c r="AA619" t="str">
        <f t="shared" si="548"/>
        <v>Elektrotechnika I. (, web)</v>
      </c>
      <c r="AB619" t="str">
        <f t="shared" si="549"/>
        <v/>
      </c>
      <c r="AC619" t="str">
        <f t="shared" si="550"/>
        <v/>
      </c>
      <c r="AD619" t="str">
        <f t="shared" si="551"/>
        <v/>
      </c>
      <c r="AE619" t="str">
        <f t="shared" si="552"/>
        <v/>
      </c>
      <c r="AF619" t="str">
        <f t="shared" si="553"/>
        <v>10104</v>
      </c>
      <c r="AG619" t="str">
        <f t="shared" si="554"/>
        <v/>
      </c>
      <c r="AH619" t="str">
        <f t="shared" si="555"/>
        <v/>
      </c>
      <c r="AI619" t="str">
        <f t="shared" si="556"/>
        <v/>
      </c>
      <c r="AJ619" t="str">
        <f t="shared" si="557"/>
        <v/>
      </c>
      <c r="AK619" t="str">
        <f t="shared" si="558"/>
        <v>10104</v>
      </c>
      <c r="AL619" t="str">
        <f t="shared" si="559"/>
        <v/>
      </c>
      <c r="AM619" t="str">
        <f t="shared" si="560"/>
        <v/>
      </c>
      <c r="AN619" t="str">
        <f t="shared" si="561"/>
        <v/>
      </c>
      <c r="AO619" t="str">
        <f t="shared" si="562"/>
        <v/>
      </c>
      <c r="AP619" t="str">
        <f t="shared" si="563"/>
        <v/>
      </c>
      <c r="AQ619" t="str">
        <f t="shared" si="564"/>
        <v/>
      </c>
      <c r="AR619" t="str">
        <f t="shared" si="565"/>
        <v/>
      </c>
      <c r="AS619" t="str">
        <f t="shared" si="566"/>
        <v/>
      </c>
      <c r="AT619" t="str">
        <f t="shared" si="567"/>
        <v/>
      </c>
      <c r="AU619" t="str">
        <f t="shared" si="568"/>
        <v/>
      </c>
      <c r="AV619" t="str">
        <f t="shared" si="569"/>
        <v/>
      </c>
      <c r="AW619" t="str">
        <f t="shared" si="570"/>
        <v/>
      </c>
      <c r="AX619" t="str">
        <f t="shared" si="571"/>
        <v/>
      </c>
      <c r="AY619" t="str">
        <f t="shared" si="572"/>
        <v/>
      </c>
      <c r="AZ619" t="str">
        <f t="shared" si="573"/>
        <v/>
      </c>
      <c r="BA619" t="str">
        <f t="shared" si="574"/>
        <v/>
      </c>
      <c r="BB619" t="str">
        <f t="shared" si="575"/>
        <v/>
      </c>
      <c r="BC619" t="str">
        <f t="shared" si="576"/>
        <v/>
      </c>
      <c r="BD619" t="str">
        <f t="shared" si="577"/>
        <v/>
      </c>
      <c r="BE619" t="str">
        <f t="shared" si="578"/>
        <v>Elektrotechnika I. (601, web)</v>
      </c>
      <c r="BF619" s="2">
        <v>1010</v>
      </c>
      <c r="BG619" s="2">
        <v>4</v>
      </c>
      <c r="BH619" s="18">
        <f>VLOOKUP(BF619,segéd!$F$9:$G$41,2,FALSE)</f>
        <v>46305</v>
      </c>
      <c r="BI619" s="2" t="str">
        <f>VLOOKUP(BG619,segéd!$F$1:$G$7,2,FALSE)</f>
        <v>13.30-15.00</v>
      </c>
      <c r="BJ619" t="s">
        <v>105</v>
      </c>
      <c r="BK619" s="20" t="s">
        <v>278</v>
      </c>
      <c r="BL619" t="s">
        <v>191</v>
      </c>
      <c r="BM619" s="2"/>
      <c r="BN619" s="2">
        <v>601</v>
      </c>
      <c r="BO619" s="2" t="s">
        <v>117</v>
      </c>
      <c r="BP619" s="33" t="s">
        <v>665</v>
      </c>
      <c r="BQ619" s="2">
        <f t="shared" si="579"/>
        <v>83</v>
      </c>
      <c r="BR619" s="2" t="str">
        <f>IF(BM619="","",IFERROR(VLOOKUP(BJ619,segéd!T:U,2,FALSE),"x"))</f>
        <v/>
      </c>
      <c r="BS619" s="2">
        <f>IF(BN619="","",IFERROR(VLOOKUP(BJ619,segéd!O:P,2,FALSE),"x"))</f>
        <v>83</v>
      </c>
      <c r="BT619" s="2"/>
      <c r="BU619" s="2"/>
      <c r="BV619" s="2"/>
      <c r="BX619" s="2"/>
      <c r="CQ619" s="2"/>
      <c r="CR619" s="2">
        <v>48</v>
      </c>
      <c r="CW619" s="2">
        <v>37</v>
      </c>
    </row>
    <row r="620" spans="1:119" ht="15" customHeight="1" x14ac:dyDescent="0.3">
      <c r="A620" t="str">
        <f t="shared" si="522"/>
        <v>10104</v>
      </c>
      <c r="B620" t="str">
        <f t="shared" si="523"/>
        <v xml:space="preserve">Fémtan - Peredy Zoltán (web) </v>
      </c>
      <c r="C620" t="str">
        <f t="shared" si="524"/>
        <v>40310104</v>
      </c>
      <c r="D620" t="str">
        <f t="shared" si="525"/>
        <v>Fémtan - Peredy Zoltán (web) 14</v>
      </c>
      <c r="E620" t="str">
        <f t="shared" si="526"/>
        <v>Peredy Zoltán10104</v>
      </c>
      <c r="F620" t="str">
        <f t="shared" si="527"/>
        <v>Fémtan (Tb. 403, web)</v>
      </c>
      <c r="G620" t="str">
        <f t="shared" si="528"/>
        <v/>
      </c>
      <c r="H620" t="str">
        <f t="shared" si="529"/>
        <v/>
      </c>
      <c r="I620" t="str">
        <f t="shared" si="530"/>
        <v/>
      </c>
      <c r="J620" t="str">
        <f t="shared" si="531"/>
        <v/>
      </c>
      <c r="K620" t="str">
        <f t="shared" si="532"/>
        <v/>
      </c>
      <c r="L620" t="str">
        <f t="shared" si="533"/>
        <v/>
      </c>
      <c r="M620" t="str">
        <f t="shared" si="534"/>
        <v/>
      </c>
      <c r="N620" t="str">
        <f t="shared" si="535"/>
        <v/>
      </c>
      <c r="O620" t="str">
        <f t="shared" si="536"/>
        <v/>
      </c>
      <c r="P620" t="str">
        <f t="shared" si="537"/>
        <v/>
      </c>
      <c r="Q620" t="str">
        <f t="shared" si="538"/>
        <v/>
      </c>
      <c r="R620" t="str">
        <f t="shared" si="539"/>
        <v/>
      </c>
      <c r="S620" t="str">
        <f t="shared" si="540"/>
        <v/>
      </c>
      <c r="T620" t="str">
        <f t="shared" si="541"/>
        <v/>
      </c>
      <c r="U620" t="str">
        <f t="shared" si="542"/>
        <v/>
      </c>
      <c r="V620" t="str">
        <f t="shared" si="543"/>
        <v/>
      </c>
      <c r="W620" t="str">
        <f t="shared" si="544"/>
        <v/>
      </c>
      <c r="X620" t="str">
        <f t="shared" si="545"/>
        <v/>
      </c>
      <c r="Y620" t="str">
        <f t="shared" si="546"/>
        <v/>
      </c>
      <c r="Z620" t="str">
        <f t="shared" si="547"/>
        <v/>
      </c>
      <c r="AA620" t="str">
        <f t="shared" si="548"/>
        <v>Fémtan (, web)</v>
      </c>
      <c r="AB620" t="str">
        <f t="shared" si="549"/>
        <v/>
      </c>
      <c r="AC620" t="str">
        <f t="shared" si="550"/>
        <v/>
      </c>
      <c r="AD620" t="str">
        <f t="shared" si="551"/>
        <v/>
      </c>
      <c r="AE620" t="str">
        <f t="shared" si="552"/>
        <v/>
      </c>
      <c r="AF620" t="str">
        <f t="shared" si="553"/>
        <v/>
      </c>
      <c r="AG620" t="str">
        <f t="shared" si="554"/>
        <v/>
      </c>
      <c r="AH620" t="str">
        <f t="shared" si="555"/>
        <v/>
      </c>
      <c r="AI620" t="str">
        <f t="shared" si="556"/>
        <v/>
      </c>
      <c r="AJ620" t="str">
        <f t="shared" si="557"/>
        <v/>
      </c>
      <c r="AK620" t="str">
        <f t="shared" si="558"/>
        <v/>
      </c>
      <c r="AL620" t="str">
        <f t="shared" si="559"/>
        <v/>
      </c>
      <c r="AM620" t="str">
        <f t="shared" si="560"/>
        <v/>
      </c>
      <c r="AN620" t="str">
        <f t="shared" si="561"/>
        <v/>
      </c>
      <c r="AO620" t="str">
        <f t="shared" si="562"/>
        <v/>
      </c>
      <c r="AP620" t="str">
        <f t="shared" si="563"/>
        <v/>
      </c>
      <c r="AQ620" t="str">
        <f t="shared" si="564"/>
        <v/>
      </c>
      <c r="AR620" t="str">
        <f t="shared" si="565"/>
        <v/>
      </c>
      <c r="AS620" t="str">
        <f t="shared" si="566"/>
        <v/>
      </c>
      <c r="AT620" t="str">
        <f t="shared" si="567"/>
        <v/>
      </c>
      <c r="AU620" t="str">
        <f t="shared" si="568"/>
        <v/>
      </c>
      <c r="AV620" t="str">
        <f t="shared" si="569"/>
        <v/>
      </c>
      <c r="AW620" t="str">
        <f t="shared" si="570"/>
        <v>10104</v>
      </c>
      <c r="AX620" t="str">
        <f t="shared" si="571"/>
        <v/>
      </c>
      <c r="AY620" t="str">
        <f t="shared" si="572"/>
        <v/>
      </c>
      <c r="AZ620" t="str">
        <f t="shared" si="573"/>
        <v/>
      </c>
      <c r="BA620" t="str">
        <f t="shared" si="574"/>
        <v/>
      </c>
      <c r="BB620" t="str">
        <f t="shared" si="575"/>
        <v/>
      </c>
      <c r="BC620" t="str">
        <f t="shared" si="576"/>
        <v/>
      </c>
      <c r="BD620" t="str">
        <f t="shared" si="577"/>
        <v/>
      </c>
      <c r="BE620" t="str">
        <f t="shared" si="578"/>
        <v>Fémtan (403, web)</v>
      </c>
      <c r="BF620" s="2">
        <v>1010</v>
      </c>
      <c r="BG620" s="2">
        <v>4</v>
      </c>
      <c r="BH620" s="18">
        <f>VLOOKUP(BF620,segéd!$F$9:$G$41,2,FALSE)</f>
        <v>46305</v>
      </c>
      <c r="BI620" s="2" t="str">
        <f>VLOOKUP(BG620,segéd!$F$1:$G$7,2,FALSE)</f>
        <v>13.30-15.00</v>
      </c>
      <c r="BJ620" t="s">
        <v>403</v>
      </c>
      <c r="BK620" s="20" t="s">
        <v>141</v>
      </c>
      <c r="BL620" t="s">
        <v>191</v>
      </c>
      <c r="BM620" s="2"/>
      <c r="BN620" s="2">
        <v>403</v>
      </c>
      <c r="BO620" s="2" t="s">
        <v>117</v>
      </c>
      <c r="BP620" s="33" t="s">
        <v>707</v>
      </c>
      <c r="BQ620" s="2">
        <f t="shared" si="579"/>
        <v>14</v>
      </c>
      <c r="BR620" s="2" t="str">
        <f>IF(BM620="","",IFERROR(VLOOKUP(BJ620,segéd!T:U,2,FALSE),"x"))</f>
        <v/>
      </c>
      <c r="BS620" s="2">
        <f>IF(BN620="","",IFERROR(VLOOKUP(BJ620,segéd!O:P,2,FALSE),"x"))</f>
        <v>14</v>
      </c>
      <c r="BU620" s="2"/>
      <c r="BV620" s="2"/>
      <c r="DI620" s="2">
        <v>14</v>
      </c>
    </row>
    <row r="621" spans="1:119" ht="15" customHeight="1" x14ac:dyDescent="0.3">
      <c r="A621" t="str">
        <f t="shared" si="522"/>
        <v>21410104</v>
      </c>
      <c r="B621" t="str">
        <f t="shared" si="523"/>
        <v>Gazdasági és versenyjog - Zalahegyi Zoltán (web) 6</v>
      </c>
      <c r="C621" t="str">
        <f t="shared" si="524"/>
        <v>10104</v>
      </c>
      <c r="D621" t="str">
        <f t="shared" si="525"/>
        <v xml:space="preserve">Gazdasági és versenyjog - Zalahegyi Zoltán (web) </v>
      </c>
      <c r="E621" t="str">
        <f t="shared" si="526"/>
        <v>Zalahegyi Zoltán10104</v>
      </c>
      <c r="F621" t="str">
        <f t="shared" si="527"/>
        <v>Gazdasági és versenyjog (Bp. 214, web)</v>
      </c>
      <c r="G621" t="str">
        <f t="shared" si="528"/>
        <v/>
      </c>
      <c r="H621" t="str">
        <f t="shared" si="529"/>
        <v/>
      </c>
      <c r="I621" t="str">
        <f t="shared" si="530"/>
        <v/>
      </c>
      <c r="J621" t="str">
        <f t="shared" si="531"/>
        <v>10104</v>
      </c>
      <c r="K621" t="str">
        <f t="shared" si="532"/>
        <v/>
      </c>
      <c r="L621" t="str">
        <f t="shared" si="533"/>
        <v/>
      </c>
      <c r="M621" t="str">
        <f t="shared" si="534"/>
        <v/>
      </c>
      <c r="N621" t="str">
        <f t="shared" si="535"/>
        <v/>
      </c>
      <c r="O621" t="str">
        <f t="shared" si="536"/>
        <v/>
      </c>
      <c r="P621" t="str">
        <f t="shared" si="537"/>
        <v/>
      </c>
      <c r="Q621" t="str">
        <f t="shared" si="538"/>
        <v>10104</v>
      </c>
      <c r="R621" t="str">
        <f t="shared" si="539"/>
        <v/>
      </c>
      <c r="S621" t="str">
        <f t="shared" si="540"/>
        <v/>
      </c>
      <c r="T621" t="str">
        <f t="shared" si="541"/>
        <v/>
      </c>
      <c r="U621" t="str">
        <f t="shared" si="542"/>
        <v/>
      </c>
      <c r="V621" t="str">
        <f t="shared" si="543"/>
        <v/>
      </c>
      <c r="W621" t="str">
        <f t="shared" si="544"/>
        <v/>
      </c>
      <c r="X621" t="str">
        <f t="shared" si="545"/>
        <v/>
      </c>
      <c r="Y621" t="str">
        <f t="shared" si="546"/>
        <v/>
      </c>
      <c r="Z621" t="str">
        <f t="shared" si="547"/>
        <v/>
      </c>
      <c r="AA621" t="str">
        <f t="shared" si="548"/>
        <v>Gazdasági és versenyjog (214, web)</v>
      </c>
      <c r="AB621" t="str">
        <f t="shared" si="549"/>
        <v/>
      </c>
      <c r="AC621" t="str">
        <f t="shared" si="550"/>
        <v/>
      </c>
      <c r="AD621" t="str">
        <f t="shared" si="551"/>
        <v/>
      </c>
      <c r="AE621" t="str">
        <f t="shared" si="552"/>
        <v/>
      </c>
      <c r="AF621" t="str">
        <f t="shared" si="553"/>
        <v/>
      </c>
      <c r="AG621" t="str">
        <f t="shared" si="554"/>
        <v/>
      </c>
      <c r="AH621" t="str">
        <f t="shared" si="555"/>
        <v/>
      </c>
      <c r="AI621" t="str">
        <f t="shared" si="556"/>
        <v/>
      </c>
      <c r="AJ621" t="str">
        <f t="shared" si="557"/>
        <v/>
      </c>
      <c r="AK621" t="str">
        <f t="shared" si="558"/>
        <v/>
      </c>
      <c r="AL621" t="str">
        <f t="shared" si="559"/>
        <v/>
      </c>
      <c r="AM621" t="str">
        <f t="shared" si="560"/>
        <v/>
      </c>
      <c r="AN621" t="str">
        <f t="shared" si="561"/>
        <v/>
      </c>
      <c r="AO621" t="str">
        <f t="shared" si="562"/>
        <v/>
      </c>
      <c r="AP621" t="str">
        <f t="shared" si="563"/>
        <v/>
      </c>
      <c r="AQ621" t="str">
        <f t="shared" si="564"/>
        <v/>
      </c>
      <c r="AR621" t="str">
        <f t="shared" si="565"/>
        <v/>
      </c>
      <c r="AS621" t="str">
        <f t="shared" si="566"/>
        <v/>
      </c>
      <c r="AT621" t="str">
        <f t="shared" si="567"/>
        <v/>
      </c>
      <c r="AU621" t="str">
        <f t="shared" si="568"/>
        <v/>
      </c>
      <c r="AV621" t="str">
        <f t="shared" si="569"/>
        <v/>
      </c>
      <c r="AW621" t="str">
        <f t="shared" si="570"/>
        <v/>
      </c>
      <c r="AX621" t="str">
        <f t="shared" si="571"/>
        <v/>
      </c>
      <c r="AY621" t="str">
        <f t="shared" si="572"/>
        <v/>
      </c>
      <c r="AZ621" t="str">
        <f t="shared" si="573"/>
        <v/>
      </c>
      <c r="BA621" t="str">
        <f t="shared" si="574"/>
        <v/>
      </c>
      <c r="BB621" t="str">
        <f t="shared" si="575"/>
        <v/>
      </c>
      <c r="BC621" t="str">
        <f t="shared" si="576"/>
        <v/>
      </c>
      <c r="BD621" t="str">
        <f t="shared" si="577"/>
        <v/>
      </c>
      <c r="BE621" t="str">
        <f t="shared" si="578"/>
        <v>Gazdasági és versenyjog (, web)</v>
      </c>
      <c r="BF621" s="2">
        <v>1010</v>
      </c>
      <c r="BG621" s="2">
        <v>4</v>
      </c>
      <c r="BH621" s="18">
        <f>VLOOKUP(BF621,segéd!$F$9:$G$41,2,FALSE)</f>
        <v>46305</v>
      </c>
      <c r="BI621" s="2" t="str">
        <f>VLOOKUP(BG621,segéd!$F$1:$G$7,2,FALSE)</f>
        <v>13.30-15.00</v>
      </c>
      <c r="BJ621" t="s">
        <v>99</v>
      </c>
      <c r="BK621" s="20" t="s">
        <v>303</v>
      </c>
      <c r="BL621" t="s">
        <v>206</v>
      </c>
      <c r="BM621" s="2">
        <v>214</v>
      </c>
      <c r="BO621" s="2" t="s">
        <v>117</v>
      </c>
      <c r="BP621" s="33" t="s">
        <v>600</v>
      </c>
      <c r="BQ621" s="2">
        <f t="shared" si="579"/>
        <v>6</v>
      </c>
      <c r="BR621" s="2">
        <f>IF(BM621="","",IFERROR(VLOOKUP(BJ621,segéd!T:U,2,FALSE),"x"))</f>
        <v>6</v>
      </c>
      <c r="BS621" s="2" t="str">
        <f>IF(BN621="","",IFERROR(VLOOKUP(BJ621,segéd!O:P,2,FALSE),"x"))</f>
        <v/>
      </c>
      <c r="BU621" s="2"/>
      <c r="BV621" s="2"/>
      <c r="BW621" s="2">
        <v>8</v>
      </c>
      <c r="BX621" s="2"/>
      <c r="CD621" s="2">
        <v>5</v>
      </c>
    </row>
    <row r="622" spans="1:119" ht="15" customHeight="1" x14ac:dyDescent="0.3">
      <c r="A622" t="str">
        <f t="shared" si="522"/>
        <v>10104</v>
      </c>
      <c r="B622" t="str">
        <f t="shared" si="523"/>
        <v xml:space="preserve">Gépipari technológiák - Szamosi Barna (web) </v>
      </c>
      <c r="C622" t="str">
        <f t="shared" si="524"/>
        <v>40410104</v>
      </c>
      <c r="D622" t="str">
        <f t="shared" si="525"/>
        <v>Gépipari technológiák - Szamosi Barna (web) 4</v>
      </c>
      <c r="E622" t="str">
        <f t="shared" si="526"/>
        <v>Szamosi Barna10104</v>
      </c>
      <c r="F622" t="str">
        <f t="shared" si="527"/>
        <v>Gépipari technológiák (Tb. 404, web)</v>
      </c>
      <c r="G622" t="str">
        <f t="shared" si="528"/>
        <v/>
      </c>
      <c r="H622" t="str">
        <f t="shared" si="529"/>
        <v/>
      </c>
      <c r="I622" t="str">
        <f t="shared" si="530"/>
        <v/>
      </c>
      <c r="J622" t="str">
        <f t="shared" si="531"/>
        <v/>
      </c>
      <c r="K622" t="str">
        <f t="shared" si="532"/>
        <v/>
      </c>
      <c r="L622" t="str">
        <f t="shared" si="533"/>
        <v/>
      </c>
      <c r="M622" t="str">
        <f t="shared" si="534"/>
        <v/>
      </c>
      <c r="N622" t="str">
        <f t="shared" si="535"/>
        <v/>
      </c>
      <c r="O622" t="str">
        <f t="shared" si="536"/>
        <v/>
      </c>
      <c r="P622" t="str">
        <f t="shared" si="537"/>
        <v/>
      </c>
      <c r="Q622" t="str">
        <f t="shared" si="538"/>
        <v/>
      </c>
      <c r="R622" t="str">
        <f t="shared" si="539"/>
        <v/>
      </c>
      <c r="S622" t="str">
        <f t="shared" si="540"/>
        <v/>
      </c>
      <c r="T622" t="str">
        <f t="shared" si="541"/>
        <v/>
      </c>
      <c r="U622" t="str">
        <f t="shared" si="542"/>
        <v/>
      </c>
      <c r="V622" t="str">
        <f t="shared" si="543"/>
        <v/>
      </c>
      <c r="W622" t="str">
        <f t="shared" si="544"/>
        <v/>
      </c>
      <c r="X622" t="str">
        <f t="shared" si="545"/>
        <v/>
      </c>
      <c r="Y622" t="str">
        <f t="shared" si="546"/>
        <v/>
      </c>
      <c r="Z622" t="str">
        <f t="shared" si="547"/>
        <v/>
      </c>
      <c r="AA622" t="str">
        <f t="shared" si="548"/>
        <v>Gépipari technológiák (, web)</v>
      </c>
      <c r="AB622" t="str">
        <f t="shared" si="549"/>
        <v/>
      </c>
      <c r="AC622" t="str">
        <f t="shared" si="550"/>
        <v/>
      </c>
      <c r="AD622" t="str">
        <f t="shared" si="551"/>
        <v/>
      </c>
      <c r="AE622" t="str">
        <f t="shared" si="552"/>
        <v/>
      </c>
      <c r="AF622" t="str">
        <f t="shared" si="553"/>
        <v/>
      </c>
      <c r="AG622" t="str">
        <f t="shared" si="554"/>
        <v>10104</v>
      </c>
      <c r="AH622" t="str">
        <f t="shared" si="555"/>
        <v/>
      </c>
      <c r="AI622" t="str">
        <f t="shared" si="556"/>
        <v/>
      </c>
      <c r="AJ622" t="str">
        <f t="shared" si="557"/>
        <v/>
      </c>
      <c r="AK622" t="str">
        <f t="shared" si="558"/>
        <v/>
      </c>
      <c r="AL622" t="str">
        <f t="shared" si="559"/>
        <v/>
      </c>
      <c r="AM622" t="str">
        <f t="shared" si="560"/>
        <v>10104</v>
      </c>
      <c r="AN622" t="str">
        <f t="shared" si="561"/>
        <v/>
      </c>
      <c r="AO622" t="str">
        <f t="shared" si="562"/>
        <v/>
      </c>
      <c r="AP622" t="str">
        <f t="shared" si="563"/>
        <v/>
      </c>
      <c r="AQ622" t="str">
        <f t="shared" si="564"/>
        <v/>
      </c>
      <c r="AR622" t="str">
        <f t="shared" si="565"/>
        <v/>
      </c>
      <c r="AS622" t="str">
        <f t="shared" si="566"/>
        <v/>
      </c>
      <c r="AT622" t="str">
        <f t="shared" si="567"/>
        <v/>
      </c>
      <c r="AU622" t="str">
        <f t="shared" si="568"/>
        <v/>
      </c>
      <c r="AV622" t="str">
        <f t="shared" si="569"/>
        <v/>
      </c>
      <c r="AW622" t="str">
        <f t="shared" si="570"/>
        <v/>
      </c>
      <c r="AX622" t="str">
        <f t="shared" si="571"/>
        <v/>
      </c>
      <c r="AY622" t="str">
        <f t="shared" si="572"/>
        <v/>
      </c>
      <c r="AZ622" t="str">
        <f t="shared" si="573"/>
        <v/>
      </c>
      <c r="BA622" t="str">
        <f t="shared" si="574"/>
        <v/>
      </c>
      <c r="BB622" t="str">
        <f t="shared" si="575"/>
        <v/>
      </c>
      <c r="BC622" t="str">
        <f t="shared" si="576"/>
        <v/>
      </c>
      <c r="BD622" t="str">
        <f t="shared" si="577"/>
        <v/>
      </c>
      <c r="BE622" t="str">
        <f t="shared" si="578"/>
        <v>Gépipari technológiák (404, web)</v>
      </c>
      <c r="BF622" s="2">
        <v>1010</v>
      </c>
      <c r="BG622" s="2">
        <v>4</v>
      </c>
      <c r="BH622" s="18">
        <f>VLOOKUP(BF622,segéd!$F$9:$G$41,2,FALSE)</f>
        <v>46305</v>
      </c>
      <c r="BI622" s="2" t="str">
        <f>VLOOKUP(BG622,segéd!$F$1:$G$7,2,FALSE)</f>
        <v>13.30-15.00</v>
      </c>
      <c r="BJ622" t="s">
        <v>202</v>
      </c>
      <c r="BK622" s="20" t="s">
        <v>318</v>
      </c>
      <c r="BL622" t="s">
        <v>190</v>
      </c>
      <c r="BM622" s="2"/>
      <c r="BN622" s="2">
        <v>404</v>
      </c>
      <c r="BO622" s="2" t="s">
        <v>117</v>
      </c>
      <c r="BP622" s="33" t="s">
        <v>647</v>
      </c>
      <c r="BQ622" s="2">
        <f t="shared" si="579"/>
        <v>4</v>
      </c>
      <c r="BR622" s="2" t="str">
        <f>IF(BM622="","",IFERROR(VLOOKUP(BJ622,segéd!T:U,2,FALSE),"x"))</f>
        <v/>
      </c>
      <c r="BS622" s="2">
        <f>IF(BN622="","",IFERROR(VLOOKUP(BJ622,segéd!O:P,2,FALSE),"x"))</f>
        <v>4</v>
      </c>
      <c r="BU622" s="2"/>
      <c r="BV622" s="2"/>
      <c r="CS622" s="2">
        <v>2</v>
      </c>
      <c r="CY622" s="2">
        <v>4</v>
      </c>
    </row>
    <row r="623" spans="1:119" ht="15" customHeight="1" x14ac:dyDescent="0.3">
      <c r="A623" t="str">
        <f t="shared" si="522"/>
        <v>10104</v>
      </c>
      <c r="B623" t="str">
        <f t="shared" si="523"/>
        <v xml:space="preserve">Hegesztéstechnológia - Palotai Péter (web) </v>
      </c>
      <c r="C623" t="str">
        <f t="shared" si="524"/>
        <v>60510104</v>
      </c>
      <c r="D623" t="str">
        <f t="shared" si="525"/>
        <v>Hegesztéstechnológia - Palotai Péter (web) 6</v>
      </c>
      <c r="E623" t="str">
        <f t="shared" si="526"/>
        <v>Palotai Péter10104</v>
      </c>
      <c r="F623" t="str">
        <f t="shared" si="527"/>
        <v>Hegesztéstechnológia (Tb. 605, web)</v>
      </c>
      <c r="G623" t="str">
        <f t="shared" si="528"/>
        <v/>
      </c>
      <c r="H623" t="str">
        <f t="shared" si="529"/>
        <v/>
      </c>
      <c r="I623" t="str">
        <f t="shared" si="530"/>
        <v/>
      </c>
      <c r="J623" t="str">
        <f t="shared" si="531"/>
        <v/>
      </c>
      <c r="K623" t="str">
        <f t="shared" si="532"/>
        <v/>
      </c>
      <c r="L623" t="str">
        <f t="shared" si="533"/>
        <v/>
      </c>
      <c r="M623" t="str">
        <f t="shared" si="534"/>
        <v/>
      </c>
      <c r="N623" t="str">
        <f t="shared" si="535"/>
        <v/>
      </c>
      <c r="O623" t="str">
        <f t="shared" si="536"/>
        <v/>
      </c>
      <c r="P623" t="str">
        <f t="shared" si="537"/>
        <v/>
      </c>
      <c r="Q623" t="str">
        <f t="shared" si="538"/>
        <v/>
      </c>
      <c r="R623" t="str">
        <f t="shared" si="539"/>
        <v/>
      </c>
      <c r="S623" t="str">
        <f t="shared" si="540"/>
        <v/>
      </c>
      <c r="T623" t="str">
        <f t="shared" si="541"/>
        <v/>
      </c>
      <c r="U623" t="str">
        <f t="shared" si="542"/>
        <v/>
      </c>
      <c r="V623" t="str">
        <f t="shared" si="543"/>
        <v/>
      </c>
      <c r="W623" t="str">
        <f t="shared" si="544"/>
        <v/>
      </c>
      <c r="X623" t="str">
        <f t="shared" si="545"/>
        <v/>
      </c>
      <c r="Y623" t="str">
        <f t="shared" si="546"/>
        <v/>
      </c>
      <c r="Z623" t="str">
        <f t="shared" si="547"/>
        <v/>
      </c>
      <c r="AA623" t="str">
        <f t="shared" si="548"/>
        <v>Hegesztéstechnológia (, web)</v>
      </c>
      <c r="AB623" t="str">
        <f t="shared" si="549"/>
        <v/>
      </c>
      <c r="AC623" t="str">
        <f t="shared" si="550"/>
        <v/>
      </c>
      <c r="AD623" t="str">
        <f t="shared" si="551"/>
        <v/>
      </c>
      <c r="AE623" t="str">
        <f t="shared" si="552"/>
        <v/>
      </c>
      <c r="AF623" t="str">
        <f t="shared" si="553"/>
        <v/>
      </c>
      <c r="AG623" t="str">
        <f t="shared" si="554"/>
        <v/>
      </c>
      <c r="AH623" t="str">
        <f t="shared" si="555"/>
        <v/>
      </c>
      <c r="AI623" t="str">
        <f t="shared" si="556"/>
        <v/>
      </c>
      <c r="AJ623" t="str">
        <f t="shared" si="557"/>
        <v/>
      </c>
      <c r="AK623" t="str">
        <f t="shared" si="558"/>
        <v/>
      </c>
      <c r="AL623" t="str">
        <f t="shared" si="559"/>
        <v/>
      </c>
      <c r="AM623" t="str">
        <f t="shared" si="560"/>
        <v/>
      </c>
      <c r="AN623" t="str">
        <f t="shared" si="561"/>
        <v/>
      </c>
      <c r="AO623" t="str">
        <f t="shared" si="562"/>
        <v/>
      </c>
      <c r="AP623" t="str">
        <f t="shared" si="563"/>
        <v/>
      </c>
      <c r="AQ623" t="str">
        <f t="shared" si="564"/>
        <v/>
      </c>
      <c r="AR623" t="str">
        <f t="shared" si="565"/>
        <v/>
      </c>
      <c r="AS623" t="str">
        <f t="shared" si="566"/>
        <v/>
      </c>
      <c r="AT623" t="str">
        <f t="shared" si="567"/>
        <v/>
      </c>
      <c r="AU623" t="str">
        <f t="shared" si="568"/>
        <v/>
      </c>
      <c r="AV623" t="str">
        <f t="shared" si="569"/>
        <v/>
      </c>
      <c r="AW623" t="str">
        <f t="shared" si="570"/>
        <v/>
      </c>
      <c r="AX623" t="str">
        <f t="shared" si="571"/>
        <v/>
      </c>
      <c r="AY623" t="str">
        <f t="shared" si="572"/>
        <v/>
      </c>
      <c r="AZ623" t="str">
        <f t="shared" si="573"/>
        <v/>
      </c>
      <c r="BA623" t="str">
        <f t="shared" si="574"/>
        <v/>
      </c>
      <c r="BB623" t="str">
        <f t="shared" si="575"/>
        <v/>
      </c>
      <c r="BC623" t="str">
        <f t="shared" si="576"/>
        <v>10104</v>
      </c>
      <c r="BD623" t="str">
        <f t="shared" si="577"/>
        <v/>
      </c>
      <c r="BE623" t="str">
        <f t="shared" si="578"/>
        <v>Hegesztéstechnológia (605, web)</v>
      </c>
      <c r="BF623" s="2">
        <v>1010</v>
      </c>
      <c r="BG623" s="2">
        <v>4</v>
      </c>
      <c r="BH623" s="18">
        <f>VLOOKUP(BF623,segéd!$F$9:$G$41,2,FALSE)</f>
        <v>46305</v>
      </c>
      <c r="BI623" s="2" t="str">
        <f>VLOOKUP(BG623,segéd!$F$1:$G$7,2,FALSE)</f>
        <v>13.30-15.00</v>
      </c>
      <c r="BJ623" t="s">
        <v>544</v>
      </c>
      <c r="BK623" s="20" t="s">
        <v>309</v>
      </c>
      <c r="BL623" t="s">
        <v>191</v>
      </c>
      <c r="BM623" s="2"/>
      <c r="BN623" s="2">
        <v>605</v>
      </c>
      <c r="BO623" s="2" t="s">
        <v>117</v>
      </c>
      <c r="BP623" s="33" t="s">
        <v>610</v>
      </c>
      <c r="BQ623" s="2">
        <f t="shared" si="579"/>
        <v>6</v>
      </c>
      <c r="BR623" s="2" t="str">
        <f>IF(BM623="","",IFERROR(VLOOKUP(BJ623,segéd!T:U,2,FALSE),"x"))</f>
        <v/>
      </c>
      <c r="BS623" s="2">
        <f>IF(BN623="","",IFERROR(VLOOKUP(BJ623,segéd!O:P,2,FALSE),"x"))</f>
        <v>6</v>
      </c>
      <c r="BU623" s="2"/>
      <c r="BV623" s="2"/>
      <c r="DO623" s="2">
        <v>5</v>
      </c>
    </row>
    <row r="624" spans="1:119" ht="15" customHeight="1" x14ac:dyDescent="0.3">
      <c r="A624" t="str">
        <f t="shared" si="522"/>
        <v>10104</v>
      </c>
      <c r="B624" t="str">
        <f t="shared" si="523"/>
        <v xml:space="preserve">Hidraulika, pneumatika alapjai - Baksa Dániel </v>
      </c>
      <c r="C624" t="str">
        <f t="shared" si="524"/>
        <v>110104</v>
      </c>
      <c r="D624" t="str">
        <f t="shared" si="525"/>
        <v>Hidraulika, pneumatika alapjai - Baksa Dániel 12</v>
      </c>
      <c r="E624" t="str">
        <f t="shared" si="526"/>
        <v>Baksa Dániel10104</v>
      </c>
      <c r="F624" t="str">
        <f t="shared" si="527"/>
        <v>Hidraulika, pneumatika alapjai (Tb. 1)</v>
      </c>
      <c r="G624" t="str">
        <f t="shared" si="528"/>
        <v/>
      </c>
      <c r="H624" t="str">
        <f t="shared" si="529"/>
        <v/>
      </c>
      <c r="I624" t="str">
        <f t="shared" si="530"/>
        <v/>
      </c>
      <c r="J624" t="str">
        <f t="shared" si="531"/>
        <v/>
      </c>
      <c r="K624" t="str">
        <f t="shared" si="532"/>
        <v/>
      </c>
      <c r="L624" t="str">
        <f t="shared" si="533"/>
        <v/>
      </c>
      <c r="M624" t="str">
        <f t="shared" si="534"/>
        <v/>
      </c>
      <c r="N624" t="str">
        <f t="shared" si="535"/>
        <v/>
      </c>
      <c r="O624" t="str">
        <f t="shared" si="536"/>
        <v/>
      </c>
      <c r="P624" t="str">
        <f t="shared" si="537"/>
        <v/>
      </c>
      <c r="Q624" t="str">
        <f t="shared" si="538"/>
        <v/>
      </c>
      <c r="R624" t="str">
        <f t="shared" si="539"/>
        <v/>
      </c>
      <c r="S624" t="str">
        <f t="shared" si="540"/>
        <v/>
      </c>
      <c r="T624" t="str">
        <f t="shared" si="541"/>
        <v/>
      </c>
      <c r="U624" t="str">
        <f t="shared" si="542"/>
        <v/>
      </c>
      <c r="V624" t="str">
        <f t="shared" si="543"/>
        <v/>
      </c>
      <c r="W624" t="str">
        <f t="shared" si="544"/>
        <v/>
      </c>
      <c r="X624" t="str">
        <f t="shared" si="545"/>
        <v/>
      </c>
      <c r="Y624" t="str">
        <f t="shared" si="546"/>
        <v/>
      </c>
      <c r="Z624" t="str">
        <f t="shared" si="547"/>
        <v/>
      </c>
      <c r="AA624" t="str">
        <f t="shared" si="548"/>
        <v>Hidraulika, pneumatika alapjai ()</v>
      </c>
      <c r="AB624" t="str">
        <f t="shared" si="549"/>
        <v/>
      </c>
      <c r="AC624" t="str">
        <f t="shared" si="550"/>
        <v/>
      </c>
      <c r="AD624" t="str">
        <f t="shared" si="551"/>
        <v/>
      </c>
      <c r="AE624" t="str">
        <f t="shared" si="552"/>
        <v/>
      </c>
      <c r="AF624" t="str">
        <f t="shared" si="553"/>
        <v/>
      </c>
      <c r="AG624" t="str">
        <f t="shared" si="554"/>
        <v/>
      </c>
      <c r="AH624" t="str">
        <f t="shared" si="555"/>
        <v/>
      </c>
      <c r="AI624" t="str">
        <f t="shared" si="556"/>
        <v/>
      </c>
      <c r="AJ624" t="str">
        <f t="shared" si="557"/>
        <v>10104</v>
      </c>
      <c r="AK624" t="str">
        <f t="shared" si="558"/>
        <v/>
      </c>
      <c r="AL624" t="str">
        <f t="shared" si="559"/>
        <v/>
      </c>
      <c r="AM624" t="str">
        <f t="shared" si="560"/>
        <v/>
      </c>
      <c r="AN624" t="str">
        <f t="shared" si="561"/>
        <v/>
      </c>
      <c r="AO624" t="str">
        <f t="shared" si="562"/>
        <v/>
      </c>
      <c r="AP624" t="str">
        <f t="shared" si="563"/>
        <v/>
      </c>
      <c r="AQ624" t="str">
        <f t="shared" si="564"/>
        <v/>
      </c>
      <c r="AR624" t="str">
        <f t="shared" si="565"/>
        <v/>
      </c>
      <c r="AS624" t="str">
        <f t="shared" si="566"/>
        <v/>
      </c>
      <c r="AT624" t="str">
        <f t="shared" si="567"/>
        <v/>
      </c>
      <c r="AU624" t="str">
        <f t="shared" si="568"/>
        <v/>
      </c>
      <c r="AV624" t="str">
        <f t="shared" si="569"/>
        <v/>
      </c>
      <c r="AW624" t="str">
        <f t="shared" si="570"/>
        <v/>
      </c>
      <c r="AX624" t="str">
        <f t="shared" si="571"/>
        <v/>
      </c>
      <c r="AY624" t="str">
        <f t="shared" si="572"/>
        <v/>
      </c>
      <c r="AZ624" t="str">
        <f t="shared" si="573"/>
        <v/>
      </c>
      <c r="BA624" t="str">
        <f t="shared" si="574"/>
        <v/>
      </c>
      <c r="BB624" t="str">
        <f t="shared" si="575"/>
        <v/>
      </c>
      <c r="BC624" t="str">
        <f t="shared" si="576"/>
        <v/>
      </c>
      <c r="BD624" t="str">
        <f t="shared" si="577"/>
        <v/>
      </c>
      <c r="BE624" t="str">
        <f t="shared" si="578"/>
        <v>Hidraulika, pneumatika alapjai (1)</v>
      </c>
      <c r="BF624" s="2">
        <v>1010</v>
      </c>
      <c r="BG624" s="2">
        <v>4</v>
      </c>
      <c r="BH624" s="18">
        <f>VLOOKUP(BF624,segéd!$F$9:$G$41,2,FALSE)</f>
        <v>46305</v>
      </c>
      <c r="BI624" s="2" t="str">
        <f>VLOOKUP(BG624,segéd!$F$1:$G$7,2,FALSE)</f>
        <v>13.30-15.00</v>
      </c>
      <c r="BJ624" t="s">
        <v>200</v>
      </c>
      <c r="BK624" s="20" t="s">
        <v>752</v>
      </c>
      <c r="BL624" t="s">
        <v>114</v>
      </c>
      <c r="BM624" s="2"/>
      <c r="BN624" s="2">
        <v>1</v>
      </c>
      <c r="BO624" s="2"/>
      <c r="BP624" s="33"/>
      <c r="BQ624" s="2">
        <f t="shared" si="579"/>
        <v>12</v>
      </c>
      <c r="BR624" s="2" t="str">
        <f>IF(BM624="","",IFERROR(VLOOKUP(BJ624,segéd!T:U,2,FALSE),"x"))</f>
        <v/>
      </c>
      <c r="BS624" s="2">
        <f>IF(BN624="","",IFERROR(VLOOKUP(BJ624,segéd!O:P,2,FALSE),"x"))</f>
        <v>12</v>
      </c>
      <c r="BU624" s="2"/>
      <c r="BV624" s="2"/>
      <c r="CV624" s="2">
        <v>7</v>
      </c>
    </row>
    <row r="625" spans="1:118" ht="15" customHeight="1" x14ac:dyDescent="0.3">
      <c r="A625" t="str">
        <f t="shared" si="522"/>
        <v>20710104</v>
      </c>
      <c r="B625" t="str">
        <f t="shared" si="523"/>
        <v>Informatika, 2. csoport - Dobos Ádám (gépterem, web) 12</v>
      </c>
      <c r="C625" t="str">
        <f t="shared" si="524"/>
        <v>10104</v>
      </c>
      <c r="D625" t="str">
        <f t="shared" si="525"/>
        <v xml:space="preserve">Informatika, 2. csoport - Dobos Ádám (gépterem, web) </v>
      </c>
      <c r="E625" t="str">
        <f t="shared" si="526"/>
        <v>Dobos Ádám10104</v>
      </c>
      <c r="F625" t="str">
        <f t="shared" si="527"/>
        <v>Informatika, 2. csoport (Bp. 207, gépterem, web)</v>
      </c>
      <c r="G625" t="str">
        <f t="shared" si="528"/>
        <v>10104</v>
      </c>
      <c r="H625" t="str">
        <f t="shared" si="529"/>
        <v>10104</v>
      </c>
      <c r="I625" t="str">
        <f t="shared" si="530"/>
        <v>10104</v>
      </c>
      <c r="J625" t="str">
        <f t="shared" si="531"/>
        <v/>
      </c>
      <c r="K625" t="str">
        <f t="shared" si="532"/>
        <v/>
      </c>
      <c r="L625" t="str">
        <f t="shared" si="533"/>
        <v/>
      </c>
      <c r="M625" t="str">
        <f t="shared" si="534"/>
        <v/>
      </c>
      <c r="N625" t="str">
        <f t="shared" si="535"/>
        <v/>
      </c>
      <c r="O625" t="str">
        <f t="shared" si="536"/>
        <v/>
      </c>
      <c r="P625" t="str">
        <f t="shared" si="537"/>
        <v/>
      </c>
      <c r="Q625" t="str">
        <f t="shared" si="538"/>
        <v/>
      </c>
      <c r="R625" t="str">
        <f t="shared" si="539"/>
        <v/>
      </c>
      <c r="S625" t="str">
        <f t="shared" si="540"/>
        <v/>
      </c>
      <c r="T625" t="str">
        <f t="shared" si="541"/>
        <v/>
      </c>
      <c r="U625" t="str">
        <f t="shared" si="542"/>
        <v/>
      </c>
      <c r="V625" t="str">
        <f t="shared" si="543"/>
        <v/>
      </c>
      <c r="W625" t="str">
        <f t="shared" si="544"/>
        <v/>
      </c>
      <c r="X625" t="str">
        <f t="shared" si="545"/>
        <v/>
      </c>
      <c r="Y625" t="str">
        <f t="shared" si="546"/>
        <v/>
      </c>
      <c r="Z625" t="str">
        <f t="shared" si="547"/>
        <v/>
      </c>
      <c r="AA625" t="str">
        <f t="shared" si="548"/>
        <v>Informatika, 2. csoport (207, gépterem, web)</v>
      </c>
      <c r="AB625" t="str">
        <f t="shared" si="549"/>
        <v/>
      </c>
      <c r="AC625" t="str">
        <f t="shared" si="550"/>
        <v/>
      </c>
      <c r="AD625" t="str">
        <f t="shared" si="551"/>
        <v/>
      </c>
      <c r="AE625" t="str">
        <f t="shared" si="552"/>
        <v/>
      </c>
      <c r="AF625" t="str">
        <f t="shared" si="553"/>
        <v/>
      </c>
      <c r="AG625" t="str">
        <f t="shared" si="554"/>
        <v/>
      </c>
      <c r="AH625" t="str">
        <f t="shared" si="555"/>
        <v/>
      </c>
      <c r="AI625" t="str">
        <f t="shared" si="556"/>
        <v/>
      </c>
      <c r="AJ625" t="str">
        <f t="shared" si="557"/>
        <v/>
      </c>
      <c r="AK625" t="str">
        <f t="shared" si="558"/>
        <v/>
      </c>
      <c r="AL625" t="str">
        <f t="shared" si="559"/>
        <v/>
      </c>
      <c r="AM625" t="str">
        <f t="shared" si="560"/>
        <v/>
      </c>
      <c r="AN625" t="str">
        <f t="shared" si="561"/>
        <v/>
      </c>
      <c r="AO625" t="str">
        <f t="shared" si="562"/>
        <v/>
      </c>
      <c r="AP625" t="str">
        <f t="shared" si="563"/>
        <v/>
      </c>
      <c r="AQ625" t="str">
        <f t="shared" si="564"/>
        <v/>
      </c>
      <c r="AR625" t="str">
        <f t="shared" si="565"/>
        <v/>
      </c>
      <c r="AS625" t="str">
        <f t="shared" si="566"/>
        <v/>
      </c>
      <c r="AT625" t="str">
        <f t="shared" si="567"/>
        <v/>
      </c>
      <c r="AU625" t="str">
        <f t="shared" si="568"/>
        <v/>
      </c>
      <c r="AV625" t="str">
        <f t="shared" si="569"/>
        <v/>
      </c>
      <c r="AW625" t="str">
        <f t="shared" si="570"/>
        <v/>
      </c>
      <c r="AX625" t="str">
        <f t="shared" si="571"/>
        <v/>
      </c>
      <c r="AY625" t="str">
        <f t="shared" si="572"/>
        <v/>
      </c>
      <c r="AZ625" t="str">
        <f t="shared" si="573"/>
        <v/>
      </c>
      <c r="BA625" t="str">
        <f t="shared" si="574"/>
        <v/>
      </c>
      <c r="BB625" t="str">
        <f t="shared" si="575"/>
        <v/>
      </c>
      <c r="BC625" t="str">
        <f t="shared" si="576"/>
        <v/>
      </c>
      <c r="BD625" t="str">
        <f t="shared" si="577"/>
        <v/>
      </c>
      <c r="BE625" t="str">
        <f t="shared" si="578"/>
        <v>Informatika, 2. csoport (, gépterem, web)</v>
      </c>
      <c r="BF625" s="2">
        <v>1010</v>
      </c>
      <c r="BG625" s="2">
        <v>4</v>
      </c>
      <c r="BH625" s="18">
        <f>VLOOKUP(BF625,segéd!$F$9:$G$41,2,FALSE)</f>
        <v>46305</v>
      </c>
      <c r="BI625" s="2" t="str">
        <f>VLOOKUP(BG625,segéd!$F$1:$G$7,2,FALSE)</f>
        <v>13.30-15.00</v>
      </c>
      <c r="BJ625" t="s">
        <v>268</v>
      </c>
      <c r="BK625" s="20" t="s">
        <v>276</v>
      </c>
      <c r="BL625" t="s">
        <v>425</v>
      </c>
      <c r="BM625" s="2">
        <v>207</v>
      </c>
      <c r="BO625" s="2" t="s">
        <v>216</v>
      </c>
      <c r="BP625" s="33" t="s">
        <v>679</v>
      </c>
      <c r="BQ625" s="2">
        <f t="shared" si="579"/>
        <v>12</v>
      </c>
      <c r="BR625" s="2">
        <f>IF(BM625="","",IFERROR(VLOOKUP(BJ625,segéd!T:U,2,FALSE),"x"))</f>
        <v>12</v>
      </c>
      <c r="BS625" s="2" t="str">
        <f>IF(BN625="","",IFERROR(VLOOKUP(BJ625,segéd!O:P,2,FALSE),"x"))</f>
        <v/>
      </c>
      <c r="BT625" s="2">
        <v>29</v>
      </c>
      <c r="BU625" s="2">
        <v>9</v>
      </c>
      <c r="BV625" s="2">
        <v>9</v>
      </c>
      <c r="BX625" s="2"/>
      <c r="CQ625" s="2"/>
      <c r="CR625" s="2"/>
    </row>
    <row r="626" spans="1:118" ht="15" customHeight="1" x14ac:dyDescent="0.3">
      <c r="A626" t="str">
        <f t="shared" si="522"/>
        <v>10104</v>
      </c>
      <c r="B626" t="str">
        <f t="shared" si="523"/>
        <v xml:space="preserve">Informatikai projektszimuláció - Böcz Gábor (gépterem, web) </v>
      </c>
      <c r="C626" t="str">
        <f t="shared" si="524"/>
        <v>60410104</v>
      </c>
      <c r="D626" t="str">
        <f t="shared" si="525"/>
        <v>Informatikai projektszimuláció - Böcz Gábor (gépterem, web) 39</v>
      </c>
      <c r="E626" t="str">
        <f t="shared" si="526"/>
        <v>Böcz Gábor10104</v>
      </c>
      <c r="F626" t="str">
        <f t="shared" si="527"/>
        <v>Informatikai projektszimuláció (Tb. 604, gépterem, web)</v>
      </c>
      <c r="G626" t="str">
        <f t="shared" si="528"/>
        <v/>
      </c>
      <c r="H626" t="str">
        <f t="shared" si="529"/>
        <v/>
      </c>
      <c r="I626" t="str">
        <f t="shared" si="530"/>
        <v/>
      </c>
      <c r="J626" t="str">
        <f t="shared" si="531"/>
        <v/>
      </c>
      <c r="K626" t="str">
        <f t="shared" si="532"/>
        <v/>
      </c>
      <c r="L626" t="str">
        <f t="shared" si="533"/>
        <v/>
      </c>
      <c r="M626" t="str">
        <f t="shared" si="534"/>
        <v/>
      </c>
      <c r="N626" t="str">
        <f t="shared" si="535"/>
        <v/>
      </c>
      <c r="O626" t="str">
        <f t="shared" si="536"/>
        <v/>
      </c>
      <c r="P626" t="str">
        <f t="shared" si="537"/>
        <v/>
      </c>
      <c r="Q626" t="str">
        <f t="shared" si="538"/>
        <v/>
      </c>
      <c r="R626" t="str">
        <f t="shared" si="539"/>
        <v/>
      </c>
      <c r="S626" t="str">
        <f t="shared" si="540"/>
        <v/>
      </c>
      <c r="T626" t="str">
        <f t="shared" si="541"/>
        <v/>
      </c>
      <c r="U626" t="str">
        <f t="shared" si="542"/>
        <v/>
      </c>
      <c r="V626" t="str">
        <f t="shared" si="543"/>
        <v/>
      </c>
      <c r="W626" t="str">
        <f t="shared" si="544"/>
        <v/>
      </c>
      <c r="X626" t="str">
        <f t="shared" si="545"/>
        <v/>
      </c>
      <c r="Y626" t="str">
        <f t="shared" si="546"/>
        <v/>
      </c>
      <c r="Z626" t="str">
        <f t="shared" si="547"/>
        <v/>
      </c>
      <c r="AA626" t="str">
        <f t="shared" si="548"/>
        <v>Informatikai projektszimuláció (, gépterem, web)</v>
      </c>
      <c r="AB626" t="str">
        <f t="shared" si="549"/>
        <v/>
      </c>
      <c r="AC626" t="str">
        <f t="shared" si="550"/>
        <v/>
      </c>
      <c r="AD626" t="str">
        <f t="shared" si="551"/>
        <v/>
      </c>
      <c r="AE626" t="str">
        <f t="shared" si="552"/>
        <v/>
      </c>
      <c r="AF626" t="str">
        <f t="shared" si="553"/>
        <v/>
      </c>
      <c r="AG626" t="str">
        <f t="shared" si="554"/>
        <v/>
      </c>
      <c r="AH626" t="str">
        <f t="shared" si="555"/>
        <v/>
      </c>
      <c r="AI626" t="str">
        <f t="shared" si="556"/>
        <v/>
      </c>
      <c r="AJ626" t="str">
        <f t="shared" si="557"/>
        <v/>
      </c>
      <c r="AK626" t="str">
        <f t="shared" si="558"/>
        <v/>
      </c>
      <c r="AL626" t="str">
        <f t="shared" si="559"/>
        <v/>
      </c>
      <c r="AM626" t="str">
        <f t="shared" si="560"/>
        <v/>
      </c>
      <c r="AN626" t="str">
        <f t="shared" si="561"/>
        <v/>
      </c>
      <c r="AO626" t="str">
        <f t="shared" si="562"/>
        <v/>
      </c>
      <c r="AP626" t="str">
        <f t="shared" si="563"/>
        <v/>
      </c>
      <c r="AQ626" t="str">
        <f t="shared" si="564"/>
        <v/>
      </c>
      <c r="AR626" t="str">
        <f t="shared" si="565"/>
        <v/>
      </c>
      <c r="AS626" t="str">
        <f t="shared" si="566"/>
        <v/>
      </c>
      <c r="AT626" t="str">
        <f t="shared" si="567"/>
        <v>10104</v>
      </c>
      <c r="AU626" t="str">
        <f t="shared" si="568"/>
        <v/>
      </c>
      <c r="AV626" t="str">
        <f t="shared" si="569"/>
        <v>10104</v>
      </c>
      <c r="AW626" t="str">
        <f t="shared" si="570"/>
        <v/>
      </c>
      <c r="AX626" t="str">
        <f t="shared" si="571"/>
        <v/>
      </c>
      <c r="AY626" t="str">
        <f t="shared" si="572"/>
        <v/>
      </c>
      <c r="AZ626" t="str">
        <f t="shared" si="573"/>
        <v/>
      </c>
      <c r="BA626" t="str">
        <f t="shared" si="574"/>
        <v/>
      </c>
      <c r="BB626" t="str">
        <f t="shared" si="575"/>
        <v/>
      </c>
      <c r="BC626" t="str">
        <f t="shared" si="576"/>
        <v/>
      </c>
      <c r="BD626" t="str">
        <f t="shared" si="577"/>
        <v/>
      </c>
      <c r="BE626" t="str">
        <f t="shared" si="578"/>
        <v>Informatikai projektszimuláció (604, gépterem, web)</v>
      </c>
      <c r="BF626" s="2">
        <v>1010</v>
      </c>
      <c r="BG626" s="2">
        <v>4</v>
      </c>
      <c r="BH626" s="18">
        <f>VLOOKUP(BF626,segéd!$F$9:$G$41,2,FALSE)</f>
        <v>46305</v>
      </c>
      <c r="BI626" s="2" t="str">
        <f>VLOOKUP(BG626,segéd!$F$1:$G$7,2,FALSE)</f>
        <v>13.30-15.00</v>
      </c>
      <c r="BJ626" t="s">
        <v>234</v>
      </c>
      <c r="BK626" s="20" t="s">
        <v>540</v>
      </c>
      <c r="BL626" t="s">
        <v>191</v>
      </c>
      <c r="BM626" s="2"/>
      <c r="BN626" s="2">
        <v>604</v>
      </c>
      <c r="BO626" s="2" t="s">
        <v>216</v>
      </c>
      <c r="BP626" s="33" t="s">
        <v>611</v>
      </c>
      <c r="BQ626" s="2">
        <f t="shared" si="579"/>
        <v>39</v>
      </c>
      <c r="BR626" s="2" t="str">
        <f>IF(BM626="","",IFERROR(VLOOKUP(BJ626,segéd!T:U,2,FALSE),"x"))</f>
        <v/>
      </c>
      <c r="BS626" s="2">
        <f>IF(BN626="","",IFERROR(VLOOKUP(BJ626,segéd!O:P,2,FALSE),"x"))</f>
        <v>39</v>
      </c>
      <c r="BU626" s="2"/>
      <c r="BV626" s="2"/>
      <c r="DF626" s="2">
        <v>27</v>
      </c>
      <c r="DH626" s="2">
        <v>13</v>
      </c>
    </row>
    <row r="627" spans="1:118" ht="15" customHeight="1" x14ac:dyDescent="0.3">
      <c r="A627" t="str">
        <f t="shared" si="522"/>
        <v>20910104</v>
      </c>
      <c r="B627" t="str">
        <f t="shared" si="523"/>
        <v>Készletgazdálkodás tervezése - Mészáros Sándor (web) 15</v>
      </c>
      <c r="C627" t="str">
        <f t="shared" si="524"/>
        <v>10104</v>
      </c>
      <c r="D627" t="str">
        <f t="shared" si="525"/>
        <v xml:space="preserve">Készletgazdálkodás tervezése - Mészáros Sándor (web) </v>
      </c>
      <c r="E627" t="str">
        <f t="shared" si="526"/>
        <v>Mészáros Sándor10104</v>
      </c>
      <c r="F627" t="str">
        <f t="shared" si="527"/>
        <v>Készletgazdálkodás tervezése (Bp. 209, web)</v>
      </c>
      <c r="G627" t="str">
        <f t="shared" si="528"/>
        <v/>
      </c>
      <c r="H627" t="str">
        <f t="shared" si="529"/>
        <v/>
      </c>
      <c r="I627" t="str">
        <f t="shared" si="530"/>
        <v/>
      </c>
      <c r="J627" t="str">
        <f t="shared" si="531"/>
        <v/>
      </c>
      <c r="K627" t="str">
        <f t="shared" si="532"/>
        <v>10104</v>
      </c>
      <c r="L627" t="str">
        <f t="shared" si="533"/>
        <v/>
      </c>
      <c r="M627" t="str">
        <f t="shared" si="534"/>
        <v/>
      </c>
      <c r="N627" t="str">
        <f t="shared" si="535"/>
        <v/>
      </c>
      <c r="O627" t="str">
        <f t="shared" si="536"/>
        <v/>
      </c>
      <c r="P627" t="str">
        <f t="shared" si="537"/>
        <v/>
      </c>
      <c r="Q627" t="str">
        <f t="shared" si="538"/>
        <v/>
      </c>
      <c r="R627" t="str">
        <f t="shared" si="539"/>
        <v>10104</v>
      </c>
      <c r="S627" t="str">
        <f t="shared" si="540"/>
        <v/>
      </c>
      <c r="T627" t="str">
        <f t="shared" si="541"/>
        <v/>
      </c>
      <c r="U627" t="str">
        <f t="shared" si="542"/>
        <v/>
      </c>
      <c r="V627" t="str">
        <f t="shared" si="543"/>
        <v/>
      </c>
      <c r="W627" t="str">
        <f t="shared" si="544"/>
        <v/>
      </c>
      <c r="X627" t="str">
        <f t="shared" si="545"/>
        <v/>
      </c>
      <c r="Y627" t="str">
        <f t="shared" si="546"/>
        <v/>
      </c>
      <c r="Z627" t="str">
        <f t="shared" si="547"/>
        <v/>
      </c>
      <c r="AA627" t="str">
        <f t="shared" si="548"/>
        <v>Készletgazdálkodás tervezése (209, web)</v>
      </c>
      <c r="AB627" t="str">
        <f t="shared" si="549"/>
        <v/>
      </c>
      <c r="AC627" t="str">
        <f t="shared" si="550"/>
        <v/>
      </c>
      <c r="AD627" t="str">
        <f t="shared" si="551"/>
        <v/>
      </c>
      <c r="AE627" t="str">
        <f t="shared" si="552"/>
        <v/>
      </c>
      <c r="AF627" t="str">
        <f t="shared" si="553"/>
        <v/>
      </c>
      <c r="AG627" t="str">
        <f t="shared" si="554"/>
        <v/>
      </c>
      <c r="AH627" t="str">
        <f t="shared" si="555"/>
        <v/>
      </c>
      <c r="AI627" t="str">
        <f t="shared" si="556"/>
        <v/>
      </c>
      <c r="AJ627" t="str">
        <f t="shared" si="557"/>
        <v/>
      </c>
      <c r="AK627" t="str">
        <f t="shared" si="558"/>
        <v/>
      </c>
      <c r="AL627" t="str">
        <f t="shared" si="559"/>
        <v/>
      </c>
      <c r="AM627" t="str">
        <f t="shared" si="560"/>
        <v/>
      </c>
      <c r="AN627" t="str">
        <f t="shared" si="561"/>
        <v/>
      </c>
      <c r="AO627" t="str">
        <f t="shared" si="562"/>
        <v/>
      </c>
      <c r="AP627" t="str">
        <f t="shared" si="563"/>
        <v/>
      </c>
      <c r="AQ627" t="str">
        <f t="shared" si="564"/>
        <v/>
      </c>
      <c r="AR627" t="str">
        <f t="shared" si="565"/>
        <v/>
      </c>
      <c r="AS627" t="str">
        <f t="shared" si="566"/>
        <v/>
      </c>
      <c r="AT627" t="str">
        <f t="shared" si="567"/>
        <v/>
      </c>
      <c r="AU627" t="str">
        <f t="shared" si="568"/>
        <v/>
      </c>
      <c r="AV627" t="str">
        <f t="shared" si="569"/>
        <v/>
      </c>
      <c r="AW627" t="str">
        <f t="shared" si="570"/>
        <v/>
      </c>
      <c r="AX627" t="str">
        <f t="shared" si="571"/>
        <v/>
      </c>
      <c r="AY627" t="str">
        <f t="shared" si="572"/>
        <v/>
      </c>
      <c r="AZ627" t="str">
        <f t="shared" si="573"/>
        <v/>
      </c>
      <c r="BA627" t="str">
        <f t="shared" si="574"/>
        <v/>
      </c>
      <c r="BB627" t="str">
        <f t="shared" si="575"/>
        <v/>
      </c>
      <c r="BC627" t="str">
        <f t="shared" si="576"/>
        <v/>
      </c>
      <c r="BD627" t="str">
        <f t="shared" si="577"/>
        <v/>
      </c>
      <c r="BE627" t="str">
        <f t="shared" si="578"/>
        <v>Készletgazdálkodás tervezése (, web)</v>
      </c>
      <c r="BF627" s="2">
        <v>1010</v>
      </c>
      <c r="BG627" s="2">
        <v>4</v>
      </c>
      <c r="BH627" s="18">
        <f>VLOOKUP(BF627,segéd!$F$9:$G$41,2,FALSE)</f>
        <v>46305</v>
      </c>
      <c r="BI627" s="2" t="str">
        <f>VLOOKUP(BG627,segéd!$F$1:$G$7,2,FALSE)</f>
        <v>13.30-15.00</v>
      </c>
      <c r="BJ627" t="s">
        <v>292</v>
      </c>
      <c r="BK627" s="20" t="s">
        <v>306</v>
      </c>
      <c r="BL627" t="s">
        <v>206</v>
      </c>
      <c r="BM627" s="2">
        <v>209</v>
      </c>
      <c r="BO627" s="19" t="s">
        <v>117</v>
      </c>
      <c r="BP627" s="33" t="s">
        <v>715</v>
      </c>
      <c r="BQ627" s="2">
        <f t="shared" si="579"/>
        <v>15</v>
      </c>
      <c r="BR627" s="2">
        <f>IF(BM627="","",IFERROR(VLOOKUP(BJ627,segéd!T:U,2,FALSE),"x"))</f>
        <v>15</v>
      </c>
      <c r="BS627" s="2" t="str">
        <f>IF(BN627="","",IFERROR(VLOOKUP(BJ627,segéd!O:P,2,FALSE),"x"))</f>
        <v/>
      </c>
      <c r="BT627" s="2"/>
      <c r="BU627" s="2"/>
      <c r="BV627" s="2"/>
      <c r="BX627" s="19">
        <v>12</v>
      </c>
      <c r="CE627" s="2">
        <v>7</v>
      </c>
      <c r="CQ627" s="2"/>
      <c r="CR627" s="2"/>
    </row>
    <row r="628" spans="1:118" ht="15" customHeight="1" x14ac:dyDescent="0.3">
      <c r="A628" t="str">
        <f t="shared" si="522"/>
        <v>20610104</v>
      </c>
      <c r="B628" t="str">
        <f t="shared" si="523"/>
        <v>KKV-k menedzselése - Némethné Gál Andrea (Bp.-ről web) 8</v>
      </c>
      <c r="C628" t="str">
        <f t="shared" si="524"/>
        <v>21610104</v>
      </c>
      <c r="D628" t="str">
        <f t="shared" si="525"/>
        <v>KKV-k menedzselése - Némethné Gál Andrea (Bp.-ről web) 7</v>
      </c>
      <c r="E628" t="str">
        <f t="shared" si="526"/>
        <v>Némethné Gál Andrea10104</v>
      </c>
      <c r="F628" t="str">
        <f t="shared" si="527"/>
        <v>KKV-k menedzselése (Bp. 206, Bp.-ről web)</v>
      </c>
      <c r="G628" t="str">
        <f t="shared" si="528"/>
        <v/>
      </c>
      <c r="H628" t="str">
        <f t="shared" si="529"/>
        <v/>
      </c>
      <c r="I628" t="str">
        <f t="shared" si="530"/>
        <v/>
      </c>
      <c r="J628" t="str">
        <f t="shared" si="531"/>
        <v/>
      </c>
      <c r="K628" t="str">
        <f t="shared" si="532"/>
        <v/>
      </c>
      <c r="L628" t="str">
        <f t="shared" si="533"/>
        <v/>
      </c>
      <c r="M628" t="str">
        <f t="shared" si="534"/>
        <v/>
      </c>
      <c r="N628" t="str">
        <f t="shared" si="535"/>
        <v/>
      </c>
      <c r="O628" t="str">
        <f t="shared" si="536"/>
        <v/>
      </c>
      <c r="P628" t="str">
        <f t="shared" si="537"/>
        <v/>
      </c>
      <c r="Q628" t="str">
        <f t="shared" si="538"/>
        <v/>
      </c>
      <c r="R628" t="str">
        <f t="shared" si="539"/>
        <v/>
      </c>
      <c r="S628" t="str">
        <f t="shared" si="540"/>
        <v/>
      </c>
      <c r="T628" t="str">
        <f t="shared" si="541"/>
        <v>10104</v>
      </c>
      <c r="U628" t="str">
        <f t="shared" si="542"/>
        <v/>
      </c>
      <c r="V628" t="str">
        <f t="shared" si="543"/>
        <v/>
      </c>
      <c r="W628" t="str">
        <f t="shared" si="544"/>
        <v/>
      </c>
      <c r="X628" t="str">
        <f t="shared" si="545"/>
        <v/>
      </c>
      <c r="Y628" t="str">
        <f t="shared" si="546"/>
        <v/>
      </c>
      <c r="Z628" t="str">
        <f t="shared" si="547"/>
        <v/>
      </c>
      <c r="AA628" t="str">
        <f t="shared" si="548"/>
        <v>KKV-k menedzselése (206, Bp.-ről web)</v>
      </c>
      <c r="AB628" t="str">
        <f t="shared" si="549"/>
        <v/>
      </c>
      <c r="AC628" t="str">
        <f t="shared" si="550"/>
        <v/>
      </c>
      <c r="AD628" t="str">
        <f t="shared" si="551"/>
        <v/>
      </c>
      <c r="AE628" t="str">
        <f t="shared" si="552"/>
        <v/>
      </c>
      <c r="AF628" t="str">
        <f t="shared" si="553"/>
        <v/>
      </c>
      <c r="AG628" t="str">
        <f t="shared" si="554"/>
        <v/>
      </c>
      <c r="AH628" t="str">
        <f t="shared" si="555"/>
        <v/>
      </c>
      <c r="AI628" t="str">
        <f t="shared" si="556"/>
        <v/>
      </c>
      <c r="AJ628" t="str">
        <f t="shared" si="557"/>
        <v/>
      </c>
      <c r="AK628" t="str">
        <f t="shared" si="558"/>
        <v/>
      </c>
      <c r="AL628" t="str">
        <f t="shared" si="559"/>
        <v/>
      </c>
      <c r="AM628" t="str">
        <f t="shared" si="560"/>
        <v/>
      </c>
      <c r="AN628" t="str">
        <f t="shared" si="561"/>
        <v>10104</v>
      </c>
      <c r="AO628" t="str">
        <f t="shared" si="562"/>
        <v/>
      </c>
      <c r="AP628" t="str">
        <f t="shared" si="563"/>
        <v/>
      </c>
      <c r="AQ628" t="str">
        <f t="shared" si="564"/>
        <v/>
      </c>
      <c r="AR628" t="str">
        <f t="shared" si="565"/>
        <v/>
      </c>
      <c r="AS628" t="str">
        <f t="shared" si="566"/>
        <v/>
      </c>
      <c r="AT628" t="str">
        <f t="shared" si="567"/>
        <v/>
      </c>
      <c r="AU628" t="str">
        <f t="shared" si="568"/>
        <v/>
      </c>
      <c r="AV628" t="str">
        <f t="shared" si="569"/>
        <v/>
      </c>
      <c r="AW628" t="str">
        <f t="shared" si="570"/>
        <v/>
      </c>
      <c r="AX628" t="str">
        <f t="shared" si="571"/>
        <v/>
      </c>
      <c r="AY628" t="str">
        <f t="shared" si="572"/>
        <v/>
      </c>
      <c r="AZ628" t="str">
        <f t="shared" si="573"/>
        <v/>
      </c>
      <c r="BA628" t="str">
        <f t="shared" si="574"/>
        <v/>
      </c>
      <c r="BB628" t="str">
        <f t="shared" si="575"/>
        <v/>
      </c>
      <c r="BC628" t="str">
        <f t="shared" si="576"/>
        <v/>
      </c>
      <c r="BD628" t="str">
        <f t="shared" si="577"/>
        <v/>
      </c>
      <c r="BE628" t="str">
        <f t="shared" si="578"/>
        <v>KKV-k menedzselése (216, Bp.-ről web)</v>
      </c>
      <c r="BF628" s="2">
        <v>1010</v>
      </c>
      <c r="BG628" s="2">
        <v>4</v>
      </c>
      <c r="BH628" s="18">
        <f>VLOOKUP(BF628,segéd!$F$9:$G$41,2,FALSE)</f>
        <v>46305</v>
      </c>
      <c r="BI628" s="2" t="str">
        <f>VLOOKUP(BG628,segéd!$F$1:$G$7,2,FALSE)</f>
        <v>13.30-15.00</v>
      </c>
      <c r="BJ628" t="s">
        <v>128</v>
      </c>
      <c r="BK628" s="20" t="s">
        <v>134</v>
      </c>
      <c r="BL628" t="s">
        <v>192</v>
      </c>
      <c r="BM628" s="2">
        <v>206</v>
      </c>
      <c r="BN628" s="2">
        <v>216</v>
      </c>
      <c r="BO628" s="2" t="s">
        <v>118</v>
      </c>
      <c r="BP628" s="33" t="s">
        <v>712</v>
      </c>
      <c r="BQ628" s="2">
        <f t="shared" si="579"/>
        <v>15</v>
      </c>
      <c r="BR628" s="2">
        <f>IF(BM628="","",IFERROR(VLOOKUP(BJ628,segéd!T:U,2,FALSE),"x"))</f>
        <v>8</v>
      </c>
      <c r="BS628" s="2">
        <f>IF(BN628="","",IFERROR(VLOOKUP(BJ628,segéd!O:P,2,FALSE),"x"))</f>
        <v>7</v>
      </c>
      <c r="BU628" s="2"/>
      <c r="BV628" s="2"/>
      <c r="BX628" s="2"/>
      <c r="CG628" s="2">
        <v>6</v>
      </c>
      <c r="CZ628" s="2">
        <v>3</v>
      </c>
    </row>
    <row r="629" spans="1:118" ht="15" customHeight="1" x14ac:dyDescent="0.3">
      <c r="A629" t="str">
        <f t="shared" si="522"/>
        <v>21710104</v>
      </c>
      <c r="B629" t="str">
        <f t="shared" si="523"/>
        <v>Kommunikáció és média - Néveri Varagya Szilvia (Tb.-ről web) 20</v>
      </c>
      <c r="C629" t="str">
        <f t="shared" si="524"/>
        <v>21410104</v>
      </c>
      <c r="D629" t="str">
        <f t="shared" si="525"/>
        <v>Kommunikáció és média - Néveri Varagya Szilvia (Tb.-ről web) 10</v>
      </c>
      <c r="E629" t="str">
        <f t="shared" si="526"/>
        <v>Néveri Varagya Szilvia10104</v>
      </c>
      <c r="F629" t="str">
        <f t="shared" si="527"/>
        <v>Kommunikáció és média (Tb. 214, Tb.-ről web)</v>
      </c>
      <c r="G629" t="str">
        <f t="shared" si="528"/>
        <v/>
      </c>
      <c r="H629" t="str">
        <f t="shared" si="529"/>
        <v/>
      </c>
      <c r="I629" t="str">
        <f t="shared" si="530"/>
        <v/>
      </c>
      <c r="J629" t="str">
        <f t="shared" si="531"/>
        <v/>
      </c>
      <c r="K629" t="str">
        <f t="shared" si="532"/>
        <v/>
      </c>
      <c r="L629" t="str">
        <f t="shared" si="533"/>
        <v/>
      </c>
      <c r="M629" t="str">
        <f t="shared" si="534"/>
        <v/>
      </c>
      <c r="N629" t="str">
        <f t="shared" si="535"/>
        <v/>
      </c>
      <c r="O629" t="str">
        <f t="shared" si="536"/>
        <v/>
      </c>
      <c r="P629" t="str">
        <f t="shared" si="537"/>
        <v/>
      </c>
      <c r="Q629" t="str">
        <f t="shared" si="538"/>
        <v/>
      </c>
      <c r="R629" t="str">
        <f t="shared" si="539"/>
        <v/>
      </c>
      <c r="S629" t="str">
        <f t="shared" si="540"/>
        <v/>
      </c>
      <c r="T629" t="str">
        <f t="shared" si="541"/>
        <v/>
      </c>
      <c r="U629" t="str">
        <f t="shared" si="542"/>
        <v/>
      </c>
      <c r="V629" t="str">
        <f t="shared" si="543"/>
        <v/>
      </c>
      <c r="W629" t="str">
        <f t="shared" si="544"/>
        <v>10104</v>
      </c>
      <c r="X629" t="str">
        <f t="shared" si="545"/>
        <v>10104</v>
      </c>
      <c r="Y629" t="str">
        <f t="shared" si="546"/>
        <v>10104</v>
      </c>
      <c r="Z629" t="str">
        <f t="shared" si="547"/>
        <v/>
      </c>
      <c r="AA629" t="str">
        <f t="shared" si="548"/>
        <v>Kommunikáció és média (217, Tb.-ről web)</v>
      </c>
      <c r="AB629" t="str">
        <f t="shared" si="549"/>
        <v/>
      </c>
      <c r="AC629" t="str">
        <f t="shared" si="550"/>
        <v/>
      </c>
      <c r="AD629" t="str">
        <f t="shared" si="551"/>
        <v/>
      </c>
      <c r="AE629" t="str">
        <f t="shared" si="552"/>
        <v/>
      </c>
      <c r="AF629" t="str">
        <f t="shared" si="553"/>
        <v/>
      </c>
      <c r="AG629" t="str">
        <f t="shared" si="554"/>
        <v/>
      </c>
      <c r="AH629" t="str">
        <f t="shared" si="555"/>
        <v/>
      </c>
      <c r="AI629" t="str">
        <f t="shared" si="556"/>
        <v/>
      </c>
      <c r="AJ629" t="str">
        <f t="shared" si="557"/>
        <v/>
      </c>
      <c r="AK629" t="str">
        <f t="shared" si="558"/>
        <v/>
      </c>
      <c r="AL629" t="str">
        <f t="shared" si="559"/>
        <v/>
      </c>
      <c r="AM629" t="str">
        <f t="shared" si="560"/>
        <v/>
      </c>
      <c r="AN629" t="str">
        <f t="shared" si="561"/>
        <v/>
      </c>
      <c r="AO629" t="str">
        <f t="shared" si="562"/>
        <v/>
      </c>
      <c r="AP629" t="str">
        <f t="shared" si="563"/>
        <v/>
      </c>
      <c r="AQ629" t="str">
        <f t="shared" si="564"/>
        <v>10104</v>
      </c>
      <c r="AR629" t="str">
        <f t="shared" si="565"/>
        <v>10104</v>
      </c>
      <c r="AS629" t="str">
        <f t="shared" si="566"/>
        <v>10104</v>
      </c>
      <c r="AT629" t="str">
        <f t="shared" si="567"/>
        <v/>
      </c>
      <c r="AU629" t="str">
        <f t="shared" si="568"/>
        <v/>
      </c>
      <c r="AV629" t="str">
        <f t="shared" si="569"/>
        <v/>
      </c>
      <c r="AW629" t="str">
        <f t="shared" si="570"/>
        <v/>
      </c>
      <c r="AX629" t="str">
        <f t="shared" si="571"/>
        <v/>
      </c>
      <c r="AY629" t="str">
        <f t="shared" si="572"/>
        <v/>
      </c>
      <c r="AZ629" t="str">
        <f t="shared" si="573"/>
        <v/>
      </c>
      <c r="BA629" t="str">
        <f t="shared" si="574"/>
        <v/>
      </c>
      <c r="BB629" t="str">
        <f t="shared" si="575"/>
        <v/>
      </c>
      <c r="BC629" t="str">
        <f t="shared" si="576"/>
        <v/>
      </c>
      <c r="BD629" t="str">
        <f t="shared" si="577"/>
        <v/>
      </c>
      <c r="BE629" t="str">
        <f t="shared" si="578"/>
        <v>Kommunikáció és média (214, Tb.-ről web)</v>
      </c>
      <c r="BF629" s="2">
        <v>1010</v>
      </c>
      <c r="BG629" s="2">
        <v>4</v>
      </c>
      <c r="BH629" s="18">
        <f>VLOOKUP(BF629,segéd!$F$9:$G$41,2,FALSE)</f>
        <v>46305</v>
      </c>
      <c r="BI629" s="2" t="str">
        <f>VLOOKUP(BG629,segéd!$F$1:$G$7,2,FALSE)</f>
        <v>13.30-15.00</v>
      </c>
      <c r="BJ629" t="s">
        <v>195</v>
      </c>
      <c r="BK629" s="20" t="s">
        <v>532</v>
      </c>
      <c r="BL629" t="s">
        <v>192</v>
      </c>
      <c r="BM629" s="2">
        <v>217</v>
      </c>
      <c r="BN629" s="2">
        <v>214</v>
      </c>
      <c r="BO629" s="2" t="s">
        <v>119</v>
      </c>
      <c r="BP629" s="33" t="s">
        <v>591</v>
      </c>
      <c r="BQ629" s="2">
        <f t="shared" si="579"/>
        <v>30</v>
      </c>
      <c r="BR629" s="2">
        <f>IF(BM629="","",IFERROR(VLOOKUP(BJ629,segéd!T:U,2,FALSE),"x"))</f>
        <v>20</v>
      </c>
      <c r="BS629" s="2">
        <f>IF(BN629="","",IFERROR(VLOOKUP(BJ629,segéd!O:P,2,FALSE),"x"))</f>
        <v>10</v>
      </c>
      <c r="BU629" s="2"/>
      <c r="BV629" s="2"/>
      <c r="BX629" s="2"/>
      <c r="CJ629" s="2">
        <v>6</v>
      </c>
      <c r="CK629" s="2">
        <v>13</v>
      </c>
      <c r="CL629" s="2">
        <v>4</v>
      </c>
      <c r="DC629" s="2">
        <v>3</v>
      </c>
      <c r="DD629" s="2">
        <v>2</v>
      </c>
      <c r="DE629" s="2">
        <v>6</v>
      </c>
    </row>
    <row r="630" spans="1:118" ht="15" customHeight="1" x14ac:dyDescent="0.3">
      <c r="A630" t="str">
        <f t="shared" si="522"/>
        <v>10104</v>
      </c>
      <c r="B630" t="str">
        <f t="shared" si="523"/>
        <v xml:space="preserve">Közgazdaságtan I. - Tóth Zsuzsanna (web) </v>
      </c>
      <c r="C630" t="str">
        <f t="shared" si="524"/>
        <v>50110104</v>
      </c>
      <c r="D630" t="str">
        <f t="shared" si="525"/>
        <v>Közgazdaságtan I. - Tóth Zsuzsanna (web) 165</v>
      </c>
      <c r="E630" t="str">
        <f t="shared" si="526"/>
        <v>Tóth Zsuzsanna10104</v>
      </c>
      <c r="F630" t="str">
        <f t="shared" si="527"/>
        <v>Közgazdaságtan I. (Tb. 501, web)</v>
      </c>
      <c r="G630" t="str">
        <f t="shared" si="528"/>
        <v/>
      </c>
      <c r="H630" t="str">
        <f t="shared" si="529"/>
        <v/>
      </c>
      <c r="I630" t="str">
        <f t="shared" si="530"/>
        <v/>
      </c>
      <c r="J630" t="str">
        <f t="shared" si="531"/>
        <v/>
      </c>
      <c r="K630" t="str">
        <f t="shared" si="532"/>
        <v/>
      </c>
      <c r="L630" t="str">
        <f t="shared" si="533"/>
        <v/>
      </c>
      <c r="M630" t="str">
        <f t="shared" si="534"/>
        <v/>
      </c>
      <c r="N630" t="str">
        <f t="shared" si="535"/>
        <v/>
      </c>
      <c r="O630" t="str">
        <f t="shared" si="536"/>
        <v/>
      </c>
      <c r="P630" t="str">
        <f t="shared" si="537"/>
        <v/>
      </c>
      <c r="Q630" t="str">
        <f t="shared" si="538"/>
        <v/>
      </c>
      <c r="R630" t="str">
        <f t="shared" si="539"/>
        <v/>
      </c>
      <c r="S630" t="str">
        <f t="shared" si="540"/>
        <v/>
      </c>
      <c r="T630" t="str">
        <f t="shared" si="541"/>
        <v/>
      </c>
      <c r="U630" t="str">
        <f t="shared" si="542"/>
        <v/>
      </c>
      <c r="V630" t="str">
        <f t="shared" si="543"/>
        <v/>
      </c>
      <c r="W630" t="str">
        <f t="shared" si="544"/>
        <v/>
      </c>
      <c r="X630" t="str">
        <f t="shared" si="545"/>
        <v/>
      </c>
      <c r="Y630" t="str">
        <f t="shared" si="546"/>
        <v/>
      </c>
      <c r="Z630" t="str">
        <f t="shared" si="547"/>
        <v/>
      </c>
      <c r="AA630" t="str">
        <f t="shared" si="548"/>
        <v>Közgazdaságtan I. (, web)</v>
      </c>
      <c r="AB630" t="str">
        <f t="shared" si="549"/>
        <v>10104</v>
      </c>
      <c r="AC630" t="str">
        <f t="shared" si="550"/>
        <v/>
      </c>
      <c r="AD630" t="str">
        <f t="shared" si="551"/>
        <v/>
      </c>
      <c r="AE630" t="str">
        <f t="shared" si="552"/>
        <v>10104</v>
      </c>
      <c r="AF630" t="str">
        <f t="shared" si="553"/>
        <v/>
      </c>
      <c r="AG630" t="str">
        <f t="shared" si="554"/>
        <v/>
      </c>
      <c r="AH630" t="str">
        <f t="shared" si="555"/>
        <v/>
      </c>
      <c r="AI630" t="str">
        <f t="shared" si="556"/>
        <v/>
      </c>
      <c r="AJ630" t="str">
        <f t="shared" si="557"/>
        <v/>
      </c>
      <c r="AK630" t="str">
        <f t="shared" si="558"/>
        <v/>
      </c>
      <c r="AL630" t="str">
        <f t="shared" si="559"/>
        <v/>
      </c>
      <c r="AM630" t="str">
        <f t="shared" si="560"/>
        <v/>
      </c>
      <c r="AN630" t="str">
        <f t="shared" si="561"/>
        <v/>
      </c>
      <c r="AO630" t="str">
        <f t="shared" si="562"/>
        <v/>
      </c>
      <c r="AP630" t="str">
        <f t="shared" si="563"/>
        <v/>
      </c>
      <c r="AQ630" t="str">
        <f t="shared" si="564"/>
        <v/>
      </c>
      <c r="AR630" t="str">
        <f t="shared" si="565"/>
        <v/>
      </c>
      <c r="AS630" t="str">
        <f t="shared" si="566"/>
        <v/>
      </c>
      <c r="AT630" t="str">
        <f t="shared" si="567"/>
        <v/>
      </c>
      <c r="AU630" t="str">
        <f t="shared" si="568"/>
        <v/>
      </c>
      <c r="AV630" t="str">
        <f t="shared" si="569"/>
        <v/>
      </c>
      <c r="AW630" t="str">
        <f t="shared" si="570"/>
        <v/>
      </c>
      <c r="AX630" t="str">
        <f t="shared" si="571"/>
        <v/>
      </c>
      <c r="AY630" t="str">
        <f t="shared" si="572"/>
        <v/>
      </c>
      <c r="AZ630" t="str">
        <f t="shared" si="573"/>
        <v/>
      </c>
      <c r="BA630" t="str">
        <f t="shared" si="574"/>
        <v/>
      </c>
      <c r="BB630" t="str">
        <f t="shared" si="575"/>
        <v/>
      </c>
      <c r="BC630" t="str">
        <f t="shared" si="576"/>
        <v/>
      </c>
      <c r="BD630" t="str">
        <f t="shared" si="577"/>
        <v/>
      </c>
      <c r="BE630" t="str">
        <f t="shared" si="578"/>
        <v>Közgazdaságtan I. (501, web)</v>
      </c>
      <c r="BF630" s="2">
        <v>1010</v>
      </c>
      <c r="BG630" s="2">
        <v>4</v>
      </c>
      <c r="BH630" s="18">
        <f>VLOOKUP(BF630,segéd!$F$9:$G$41,2,FALSE)</f>
        <v>46305</v>
      </c>
      <c r="BI630" s="2" t="str">
        <f>VLOOKUP(BG630,segéd!$F$1:$G$7,2,FALSE)</f>
        <v>13.30-15.00</v>
      </c>
      <c r="BJ630" t="s">
        <v>25</v>
      </c>
      <c r="BK630" s="20" t="s">
        <v>530</v>
      </c>
      <c r="BL630" t="s">
        <v>191</v>
      </c>
      <c r="BM630" s="2"/>
      <c r="BN630" s="2">
        <v>501</v>
      </c>
      <c r="BO630" s="2" t="s">
        <v>117</v>
      </c>
      <c r="BP630" s="33" t="s">
        <v>736</v>
      </c>
      <c r="BQ630" s="2">
        <f t="shared" si="579"/>
        <v>165</v>
      </c>
      <c r="BR630" s="2" t="str">
        <f>IF(BM630="","",IFERROR(VLOOKUP(BJ630,segéd!T:U,2,FALSE),"x"))</f>
        <v/>
      </c>
      <c r="BS630" s="2">
        <f>IF(BN630="","",IFERROR(VLOOKUP(BJ630,segéd!O:P,2,FALSE),"x"))</f>
        <v>165</v>
      </c>
      <c r="BT630" s="2"/>
      <c r="BU630" s="2"/>
      <c r="BV630" s="2"/>
      <c r="BX630" s="2"/>
      <c r="CN630" s="2">
        <v>53</v>
      </c>
      <c r="CQ630" s="2">
        <v>74</v>
      </c>
      <c r="CR630" s="2"/>
    </row>
    <row r="631" spans="1:118" ht="15" customHeight="1" x14ac:dyDescent="0.3">
      <c r="A631" t="str">
        <f t="shared" si="522"/>
        <v>10104</v>
      </c>
      <c r="B631" t="str">
        <f t="shared" si="523"/>
        <v xml:space="preserve">Létesítmény- és szolgáltatásmen. - Nagy Judit (web) </v>
      </c>
      <c r="C631" t="str">
        <f t="shared" si="524"/>
        <v>Passzív10104</v>
      </c>
      <c r="D631" t="str">
        <f t="shared" si="525"/>
        <v>Létesítmény- és szolgáltatásmen. - Nagy Judit (web) 8</v>
      </c>
      <c r="E631" t="str">
        <f t="shared" si="526"/>
        <v>Nagy Judit10104</v>
      </c>
      <c r="F631" t="str">
        <f t="shared" si="527"/>
        <v>Létesítmény- és szolgáltatásmen. (Tb. Passzív, web)</v>
      </c>
      <c r="G631" t="str">
        <f t="shared" si="528"/>
        <v/>
      </c>
      <c r="H631" t="str">
        <f t="shared" si="529"/>
        <v/>
      </c>
      <c r="I631" t="str">
        <f t="shared" si="530"/>
        <v/>
      </c>
      <c r="J631" t="str">
        <f t="shared" si="531"/>
        <v/>
      </c>
      <c r="K631" t="str">
        <f t="shared" si="532"/>
        <v/>
      </c>
      <c r="L631" t="str">
        <f t="shared" si="533"/>
        <v/>
      </c>
      <c r="M631" t="str">
        <f t="shared" si="534"/>
        <v/>
      </c>
      <c r="N631" t="str">
        <f t="shared" si="535"/>
        <v/>
      </c>
      <c r="O631" t="str">
        <f t="shared" si="536"/>
        <v/>
      </c>
      <c r="P631" t="str">
        <f t="shared" si="537"/>
        <v/>
      </c>
      <c r="Q631" t="str">
        <f t="shared" si="538"/>
        <v/>
      </c>
      <c r="R631" t="str">
        <f t="shared" si="539"/>
        <v/>
      </c>
      <c r="S631" t="str">
        <f t="shared" si="540"/>
        <v/>
      </c>
      <c r="T631" t="str">
        <f t="shared" si="541"/>
        <v/>
      </c>
      <c r="U631" t="str">
        <f t="shared" si="542"/>
        <v/>
      </c>
      <c r="V631" t="str">
        <f t="shared" si="543"/>
        <v/>
      </c>
      <c r="W631" t="str">
        <f t="shared" si="544"/>
        <v/>
      </c>
      <c r="X631" t="str">
        <f t="shared" si="545"/>
        <v/>
      </c>
      <c r="Y631" t="str">
        <f t="shared" si="546"/>
        <v/>
      </c>
      <c r="Z631" t="str">
        <f t="shared" si="547"/>
        <v/>
      </c>
      <c r="AA631" t="str">
        <f t="shared" si="548"/>
        <v>Létesítmény- és szolgáltatásmen. (, web)</v>
      </c>
      <c r="AB631" t="str">
        <f t="shared" si="549"/>
        <v/>
      </c>
      <c r="AC631" t="str">
        <f t="shared" si="550"/>
        <v/>
      </c>
      <c r="AD631" t="str">
        <f t="shared" si="551"/>
        <v/>
      </c>
      <c r="AE631" t="str">
        <f t="shared" si="552"/>
        <v/>
      </c>
      <c r="AF631" t="str">
        <f t="shared" si="553"/>
        <v/>
      </c>
      <c r="AG631" t="str">
        <f t="shared" si="554"/>
        <v/>
      </c>
      <c r="AH631" t="str">
        <f t="shared" si="555"/>
        <v/>
      </c>
      <c r="AI631" t="str">
        <f t="shared" si="556"/>
        <v/>
      </c>
      <c r="AJ631" t="str">
        <f t="shared" si="557"/>
        <v/>
      </c>
      <c r="AK631" t="str">
        <f t="shared" si="558"/>
        <v/>
      </c>
      <c r="AL631" t="str">
        <f t="shared" si="559"/>
        <v/>
      </c>
      <c r="AM631" t="str">
        <f t="shared" si="560"/>
        <v/>
      </c>
      <c r="AN631" t="str">
        <f t="shared" si="561"/>
        <v/>
      </c>
      <c r="AO631" t="str">
        <f t="shared" si="562"/>
        <v/>
      </c>
      <c r="AP631" t="str">
        <f t="shared" si="563"/>
        <v/>
      </c>
      <c r="AQ631" t="str">
        <f t="shared" si="564"/>
        <v/>
      </c>
      <c r="AR631" t="str">
        <f t="shared" si="565"/>
        <v/>
      </c>
      <c r="AS631" t="str">
        <f t="shared" si="566"/>
        <v/>
      </c>
      <c r="AT631" t="str">
        <f t="shared" si="567"/>
        <v/>
      </c>
      <c r="AU631" t="str">
        <f t="shared" si="568"/>
        <v>10104</v>
      </c>
      <c r="AV631" t="str">
        <f t="shared" si="569"/>
        <v/>
      </c>
      <c r="AW631" t="str">
        <f t="shared" si="570"/>
        <v/>
      </c>
      <c r="AX631" t="str">
        <f t="shared" si="571"/>
        <v/>
      </c>
      <c r="AY631" t="str">
        <f t="shared" si="572"/>
        <v/>
      </c>
      <c r="AZ631" t="str">
        <f t="shared" si="573"/>
        <v/>
      </c>
      <c r="BA631" t="str">
        <f t="shared" si="574"/>
        <v/>
      </c>
      <c r="BB631" t="str">
        <f t="shared" si="575"/>
        <v/>
      </c>
      <c r="BC631" t="str">
        <f t="shared" si="576"/>
        <v/>
      </c>
      <c r="BD631" t="str">
        <f t="shared" si="577"/>
        <v/>
      </c>
      <c r="BE631" t="str">
        <f t="shared" si="578"/>
        <v>Létesítmény- és szolgáltatásmen. (Passzív, web)</v>
      </c>
      <c r="BF631" s="2">
        <v>1010</v>
      </c>
      <c r="BG631" s="2">
        <v>4</v>
      </c>
      <c r="BH631" s="18">
        <f>VLOOKUP(BF631,segéd!$F$9:$G$41,2,FALSE)</f>
        <v>46305</v>
      </c>
      <c r="BI631" s="2" t="str">
        <f>VLOOKUP(BG631,segéd!$F$1:$G$7,2,FALSE)</f>
        <v>13.30-15.00</v>
      </c>
      <c r="BJ631" t="s">
        <v>397</v>
      </c>
      <c r="BK631" s="20" t="s">
        <v>418</v>
      </c>
      <c r="BL631" t="s">
        <v>191</v>
      </c>
      <c r="BM631" s="2"/>
      <c r="BN631" s="2" t="s">
        <v>221</v>
      </c>
      <c r="BO631" s="2" t="s">
        <v>117</v>
      </c>
      <c r="BP631" s="33" t="s">
        <v>636</v>
      </c>
      <c r="BQ631" s="2">
        <f t="shared" si="579"/>
        <v>8</v>
      </c>
      <c r="BR631" s="2" t="str">
        <f>IF(BM631="","",IFERROR(VLOOKUP(BJ631,segéd!T:U,2,FALSE),"x"))</f>
        <v/>
      </c>
      <c r="BS631" s="2">
        <f>IF(BN631="","",IFERROR(VLOOKUP(BJ631,segéd!O:P,2,FALSE),"x"))</f>
        <v>8</v>
      </c>
      <c r="BU631" s="2"/>
      <c r="BV631" s="2"/>
      <c r="DG631" s="2">
        <v>8</v>
      </c>
    </row>
    <row r="632" spans="1:118" ht="15" customHeight="1" x14ac:dyDescent="0.3">
      <c r="A632" t="str">
        <f t="shared" si="522"/>
        <v>20310104</v>
      </c>
      <c r="B632" t="str">
        <f t="shared" si="523"/>
        <v>Marketingmenedzsment - Gaál Béla (web) 9</v>
      </c>
      <c r="C632" t="str">
        <f t="shared" si="524"/>
        <v>10104</v>
      </c>
      <c r="D632" t="str">
        <f t="shared" si="525"/>
        <v xml:space="preserve">Marketingmenedzsment - Gaál Béla (web) </v>
      </c>
      <c r="E632" t="str">
        <f t="shared" si="526"/>
        <v>Gaál Béla10104</v>
      </c>
      <c r="F632" t="str">
        <f t="shared" si="527"/>
        <v>Marketingmenedzsment (Bp. 203, web)</v>
      </c>
      <c r="G632" t="str">
        <f t="shared" si="528"/>
        <v/>
      </c>
      <c r="H632" t="str">
        <f t="shared" si="529"/>
        <v/>
      </c>
      <c r="I632" t="str">
        <f t="shared" si="530"/>
        <v/>
      </c>
      <c r="J632" t="str">
        <f t="shared" si="531"/>
        <v>10104</v>
      </c>
      <c r="K632" t="str">
        <f t="shared" si="532"/>
        <v/>
      </c>
      <c r="L632" t="str">
        <f t="shared" si="533"/>
        <v/>
      </c>
      <c r="M632" t="str">
        <f t="shared" si="534"/>
        <v/>
      </c>
      <c r="N632" t="str">
        <f t="shared" si="535"/>
        <v/>
      </c>
      <c r="O632" t="str">
        <f t="shared" si="536"/>
        <v/>
      </c>
      <c r="P632" t="str">
        <f t="shared" si="537"/>
        <v/>
      </c>
      <c r="Q632" t="str">
        <f t="shared" si="538"/>
        <v/>
      </c>
      <c r="R632" t="str">
        <f t="shared" si="539"/>
        <v/>
      </c>
      <c r="S632" t="str">
        <f t="shared" si="540"/>
        <v/>
      </c>
      <c r="T632" t="str">
        <f t="shared" si="541"/>
        <v/>
      </c>
      <c r="U632" t="str">
        <f t="shared" si="542"/>
        <v/>
      </c>
      <c r="V632" t="str">
        <f t="shared" si="543"/>
        <v/>
      </c>
      <c r="W632" t="str">
        <f t="shared" si="544"/>
        <v/>
      </c>
      <c r="X632" t="str">
        <f t="shared" si="545"/>
        <v/>
      </c>
      <c r="Y632" t="str">
        <f t="shared" si="546"/>
        <v/>
      </c>
      <c r="Z632" t="str">
        <f t="shared" si="547"/>
        <v/>
      </c>
      <c r="AA632" t="str">
        <f t="shared" si="548"/>
        <v>Marketingmenedzsment (203, web)</v>
      </c>
      <c r="AB632" t="str">
        <f t="shared" si="549"/>
        <v/>
      </c>
      <c r="AC632" t="str">
        <f t="shared" si="550"/>
        <v/>
      </c>
      <c r="AD632" t="str">
        <f t="shared" si="551"/>
        <v/>
      </c>
      <c r="AE632" t="str">
        <f t="shared" si="552"/>
        <v/>
      </c>
      <c r="AF632" t="str">
        <f t="shared" si="553"/>
        <v/>
      </c>
      <c r="AG632" t="str">
        <f t="shared" si="554"/>
        <v/>
      </c>
      <c r="AH632" t="str">
        <f t="shared" si="555"/>
        <v/>
      </c>
      <c r="AI632" t="str">
        <f t="shared" si="556"/>
        <v/>
      </c>
      <c r="AJ632" t="str">
        <f t="shared" si="557"/>
        <v/>
      </c>
      <c r="AK632" t="str">
        <f t="shared" si="558"/>
        <v/>
      </c>
      <c r="AL632" t="str">
        <f t="shared" si="559"/>
        <v/>
      </c>
      <c r="AM632" t="str">
        <f t="shared" si="560"/>
        <v/>
      </c>
      <c r="AN632" t="str">
        <f t="shared" si="561"/>
        <v/>
      </c>
      <c r="AO632" t="str">
        <f t="shared" si="562"/>
        <v/>
      </c>
      <c r="AP632" t="str">
        <f t="shared" si="563"/>
        <v/>
      </c>
      <c r="AQ632" t="str">
        <f t="shared" si="564"/>
        <v/>
      </c>
      <c r="AR632" t="str">
        <f t="shared" si="565"/>
        <v/>
      </c>
      <c r="AS632" t="str">
        <f t="shared" si="566"/>
        <v/>
      </c>
      <c r="AT632" t="str">
        <f t="shared" si="567"/>
        <v/>
      </c>
      <c r="AU632" t="str">
        <f t="shared" si="568"/>
        <v/>
      </c>
      <c r="AV632" t="str">
        <f t="shared" si="569"/>
        <v/>
      </c>
      <c r="AW632" t="str">
        <f t="shared" si="570"/>
        <v/>
      </c>
      <c r="AX632" t="str">
        <f t="shared" si="571"/>
        <v/>
      </c>
      <c r="AY632" t="str">
        <f t="shared" si="572"/>
        <v/>
      </c>
      <c r="AZ632" t="str">
        <f t="shared" si="573"/>
        <v/>
      </c>
      <c r="BA632" t="str">
        <f t="shared" si="574"/>
        <v/>
      </c>
      <c r="BB632" t="str">
        <f t="shared" si="575"/>
        <v/>
      </c>
      <c r="BC632" t="str">
        <f t="shared" si="576"/>
        <v/>
      </c>
      <c r="BD632" t="str">
        <f t="shared" si="577"/>
        <v/>
      </c>
      <c r="BE632" t="str">
        <f t="shared" si="578"/>
        <v>Marketingmenedzsment (, web)</v>
      </c>
      <c r="BF632" s="2">
        <v>1010</v>
      </c>
      <c r="BG632" s="2">
        <v>4</v>
      </c>
      <c r="BH632" s="18">
        <f>VLOOKUP(BF632,segéd!$F$9:$G$41,2,FALSE)</f>
        <v>46305</v>
      </c>
      <c r="BI632" s="2" t="str">
        <f>VLOOKUP(BG632,segéd!$F$1:$G$7,2,FALSE)</f>
        <v>13.30-15.00</v>
      </c>
      <c r="BJ632" t="s">
        <v>86</v>
      </c>
      <c r="BK632" s="20" t="s">
        <v>307</v>
      </c>
      <c r="BL632" t="s">
        <v>206</v>
      </c>
      <c r="BM632" s="2">
        <v>203</v>
      </c>
      <c r="BO632" s="2" t="s">
        <v>117</v>
      </c>
      <c r="BP632" s="33" t="s">
        <v>698</v>
      </c>
      <c r="BQ632" s="2">
        <f t="shared" si="579"/>
        <v>9</v>
      </c>
      <c r="BR632" s="2">
        <f>IF(BM632="","",IFERROR(VLOOKUP(BJ632,segéd!T:U,2,FALSE),"x"))</f>
        <v>9</v>
      </c>
      <c r="BS632" s="2" t="str">
        <f>IF(BN632="","",IFERROR(VLOOKUP(BJ632,segéd!O:P,2,FALSE),"x"))</f>
        <v/>
      </c>
      <c r="BU632" s="2"/>
      <c r="BV632" s="2"/>
      <c r="BW632" s="2">
        <v>5</v>
      </c>
      <c r="BX632" s="2"/>
      <c r="CD632" s="19"/>
      <c r="CE632" s="19"/>
      <c r="CH632" s="19"/>
    </row>
    <row r="633" spans="1:118" ht="15" customHeight="1" x14ac:dyDescent="0.3">
      <c r="A633" t="str">
        <f t="shared" si="522"/>
        <v>10104</v>
      </c>
      <c r="B633" t="str">
        <f t="shared" si="523"/>
        <v xml:space="preserve">Mechatronikai rendszerek I., 2. csop. - Vavra Gábor </v>
      </c>
      <c r="C633" t="str">
        <f t="shared" si="524"/>
        <v>310104</v>
      </c>
      <c r="D633" t="str">
        <f t="shared" si="525"/>
        <v>Mechatronikai rendszerek I., 2. csop. - Vavra Gábor 0</v>
      </c>
      <c r="E633" t="str">
        <f t="shared" si="526"/>
        <v>Vavra Gábor10104</v>
      </c>
      <c r="F633" t="str">
        <f t="shared" si="527"/>
        <v>Mechatronikai rendszerek I., 2. csop. (Tb. 3)</v>
      </c>
      <c r="G633" t="str">
        <f t="shared" si="528"/>
        <v/>
      </c>
      <c r="H633" t="str">
        <f t="shared" si="529"/>
        <v/>
      </c>
      <c r="I633" t="str">
        <f t="shared" si="530"/>
        <v/>
      </c>
      <c r="J633" t="str">
        <f t="shared" si="531"/>
        <v/>
      </c>
      <c r="K633" t="str">
        <f t="shared" si="532"/>
        <v/>
      </c>
      <c r="L633" t="str">
        <f t="shared" si="533"/>
        <v/>
      </c>
      <c r="M633" t="str">
        <f t="shared" si="534"/>
        <v/>
      </c>
      <c r="N633" t="str">
        <f t="shared" si="535"/>
        <v/>
      </c>
      <c r="O633" t="str">
        <f t="shared" si="536"/>
        <v/>
      </c>
      <c r="P633" t="str">
        <f t="shared" si="537"/>
        <v/>
      </c>
      <c r="Q633" t="str">
        <f t="shared" si="538"/>
        <v/>
      </c>
      <c r="R633" t="str">
        <f t="shared" si="539"/>
        <v/>
      </c>
      <c r="S633" t="str">
        <f t="shared" si="540"/>
        <v/>
      </c>
      <c r="T633" t="str">
        <f t="shared" si="541"/>
        <v/>
      </c>
      <c r="U633" t="str">
        <f t="shared" si="542"/>
        <v/>
      </c>
      <c r="V633" t="str">
        <f t="shared" si="543"/>
        <v/>
      </c>
      <c r="W633" t="str">
        <f t="shared" si="544"/>
        <v/>
      </c>
      <c r="X633" t="str">
        <f t="shared" si="545"/>
        <v/>
      </c>
      <c r="Y633" t="str">
        <f t="shared" si="546"/>
        <v/>
      </c>
      <c r="Z633" t="str">
        <f t="shared" si="547"/>
        <v/>
      </c>
      <c r="AA633" t="str">
        <f t="shared" si="548"/>
        <v>Mechatronikai rendszerek I., 2. csop. ()</v>
      </c>
      <c r="AB633" t="str">
        <f t="shared" si="549"/>
        <v/>
      </c>
      <c r="AC633" t="str">
        <f t="shared" si="550"/>
        <v/>
      </c>
      <c r="AD633" t="str">
        <f t="shared" si="551"/>
        <v/>
      </c>
      <c r="AE633" t="str">
        <f t="shared" si="552"/>
        <v/>
      </c>
      <c r="AF633" t="str">
        <f t="shared" si="553"/>
        <v/>
      </c>
      <c r="AG633" t="str">
        <f t="shared" si="554"/>
        <v/>
      </c>
      <c r="AH633" t="str">
        <f t="shared" si="555"/>
        <v/>
      </c>
      <c r="AI633" t="str">
        <f t="shared" si="556"/>
        <v/>
      </c>
      <c r="AJ633" t="str">
        <f t="shared" si="557"/>
        <v/>
      </c>
      <c r="AK633" t="str">
        <f t="shared" si="558"/>
        <v/>
      </c>
      <c r="AL633" t="str">
        <f t="shared" si="559"/>
        <v/>
      </c>
      <c r="AM633" t="str">
        <f t="shared" si="560"/>
        <v/>
      </c>
      <c r="AN633" t="str">
        <f t="shared" si="561"/>
        <v/>
      </c>
      <c r="AO633" t="str">
        <f t="shared" si="562"/>
        <v/>
      </c>
      <c r="AP633" t="str">
        <f t="shared" si="563"/>
        <v/>
      </c>
      <c r="AQ633" t="str">
        <f t="shared" si="564"/>
        <v/>
      </c>
      <c r="AR633" t="str">
        <f t="shared" si="565"/>
        <v/>
      </c>
      <c r="AS633" t="str">
        <f t="shared" si="566"/>
        <v/>
      </c>
      <c r="AT633" t="str">
        <f t="shared" si="567"/>
        <v/>
      </c>
      <c r="AU633" t="str">
        <f t="shared" si="568"/>
        <v/>
      </c>
      <c r="AV633" t="str">
        <f t="shared" si="569"/>
        <v/>
      </c>
      <c r="AW633" t="str">
        <f t="shared" si="570"/>
        <v/>
      </c>
      <c r="AX633" t="str">
        <f t="shared" si="571"/>
        <v>10104</v>
      </c>
      <c r="AY633" t="str">
        <f t="shared" si="572"/>
        <v/>
      </c>
      <c r="AZ633" t="str">
        <f t="shared" si="573"/>
        <v/>
      </c>
      <c r="BA633" t="str">
        <f t="shared" si="574"/>
        <v/>
      </c>
      <c r="BB633" t="str">
        <f t="shared" si="575"/>
        <v/>
      </c>
      <c r="BC633" t="str">
        <f t="shared" si="576"/>
        <v/>
      </c>
      <c r="BD633" t="str">
        <f t="shared" si="577"/>
        <v/>
      </c>
      <c r="BE633" t="str">
        <f t="shared" si="578"/>
        <v>Mechatronikai rendszerek I., 2. csop. (3)</v>
      </c>
      <c r="BF633" s="2">
        <v>1010</v>
      </c>
      <c r="BG633" s="2">
        <v>4</v>
      </c>
      <c r="BH633" s="18">
        <f>VLOOKUP(BF633,segéd!$F$9:$G$41,2,FALSE)</f>
        <v>46305</v>
      </c>
      <c r="BI633" s="2" t="str">
        <f>VLOOKUP(BG633,segéd!$F$1:$G$7,2,FALSE)</f>
        <v>13.30-15.00</v>
      </c>
      <c r="BJ633" t="s">
        <v>429</v>
      </c>
      <c r="BK633" s="20" t="s">
        <v>419</v>
      </c>
      <c r="BL633" t="s">
        <v>191</v>
      </c>
      <c r="BM633" s="2"/>
      <c r="BN633" s="2">
        <v>3</v>
      </c>
      <c r="BO633" s="2"/>
      <c r="BP633" s="33"/>
      <c r="BQ633" s="2">
        <f t="shared" si="579"/>
        <v>0</v>
      </c>
      <c r="BR633" s="2" t="str">
        <f>IF(BM633="","",IFERROR(VLOOKUP(BJ633,segéd!T:U,2,FALSE),"x"))</f>
        <v/>
      </c>
      <c r="BS633" s="2">
        <f>IF(BN633="","",IFERROR(VLOOKUP(BJ633,segéd!O:P,2,FALSE),"x"))</f>
        <v>0</v>
      </c>
      <c r="BU633" s="2"/>
      <c r="BV633" s="2"/>
      <c r="DJ633" s="2">
        <v>15</v>
      </c>
    </row>
    <row r="634" spans="1:118" ht="15" customHeight="1" x14ac:dyDescent="0.3">
      <c r="A634" t="str">
        <f t="shared" si="522"/>
        <v>10104</v>
      </c>
      <c r="B634" t="str">
        <f t="shared" si="523"/>
        <v xml:space="preserve">Megújuló energiaforrások - Molnárné Dőry Zsófia (web) </v>
      </c>
      <c r="C634" t="str">
        <f t="shared" si="524"/>
        <v>21210104</v>
      </c>
      <c r="D634" t="str">
        <f t="shared" si="525"/>
        <v>Megújuló energiaforrások - Molnárné Dőry Zsófia (web) 25</v>
      </c>
      <c r="E634" t="str">
        <f t="shared" si="526"/>
        <v>Molnárné Dőry Zsófia10104</v>
      </c>
      <c r="F634" t="str">
        <f t="shared" si="527"/>
        <v>Megújuló energiaforrások (Tb. 212, web)</v>
      </c>
      <c r="G634" t="str">
        <f t="shared" si="528"/>
        <v/>
      </c>
      <c r="H634" t="str">
        <f t="shared" si="529"/>
        <v/>
      </c>
      <c r="I634" t="str">
        <f t="shared" si="530"/>
        <v/>
      </c>
      <c r="J634" t="str">
        <f t="shared" si="531"/>
        <v/>
      </c>
      <c r="K634" t="str">
        <f t="shared" si="532"/>
        <v/>
      </c>
      <c r="L634" t="str">
        <f t="shared" si="533"/>
        <v/>
      </c>
      <c r="M634" t="str">
        <f t="shared" si="534"/>
        <v/>
      </c>
      <c r="N634" t="str">
        <f t="shared" si="535"/>
        <v/>
      </c>
      <c r="O634" t="str">
        <f t="shared" si="536"/>
        <v/>
      </c>
      <c r="P634" t="str">
        <f t="shared" si="537"/>
        <v/>
      </c>
      <c r="Q634" t="str">
        <f t="shared" si="538"/>
        <v/>
      </c>
      <c r="R634" t="str">
        <f t="shared" si="539"/>
        <v/>
      </c>
      <c r="S634" t="str">
        <f t="shared" si="540"/>
        <v/>
      </c>
      <c r="T634" t="str">
        <f t="shared" si="541"/>
        <v/>
      </c>
      <c r="U634" t="str">
        <f t="shared" si="542"/>
        <v/>
      </c>
      <c r="V634" t="str">
        <f t="shared" si="543"/>
        <v/>
      </c>
      <c r="W634" t="str">
        <f t="shared" si="544"/>
        <v/>
      </c>
      <c r="X634" t="str">
        <f t="shared" si="545"/>
        <v/>
      </c>
      <c r="Y634" t="str">
        <f t="shared" si="546"/>
        <v/>
      </c>
      <c r="Z634" t="str">
        <f t="shared" si="547"/>
        <v/>
      </c>
      <c r="AA634" t="str">
        <f t="shared" si="548"/>
        <v>Megújuló energiaforrások (, web)</v>
      </c>
      <c r="AB634" t="str">
        <f t="shared" si="549"/>
        <v/>
      </c>
      <c r="AC634" t="str">
        <f t="shared" si="550"/>
        <v/>
      </c>
      <c r="AD634" t="str">
        <f t="shared" si="551"/>
        <v/>
      </c>
      <c r="AE634" t="str">
        <f t="shared" si="552"/>
        <v/>
      </c>
      <c r="AF634" t="str">
        <f t="shared" si="553"/>
        <v/>
      </c>
      <c r="AG634" t="str">
        <f t="shared" si="554"/>
        <v/>
      </c>
      <c r="AH634" t="str">
        <f t="shared" si="555"/>
        <v/>
      </c>
      <c r="AI634" t="str">
        <f t="shared" si="556"/>
        <v/>
      </c>
      <c r="AJ634" t="str">
        <f t="shared" si="557"/>
        <v/>
      </c>
      <c r="AK634" t="str">
        <f t="shared" si="558"/>
        <v/>
      </c>
      <c r="AL634" t="str">
        <f t="shared" si="559"/>
        <v/>
      </c>
      <c r="AM634" t="str">
        <f t="shared" si="560"/>
        <v/>
      </c>
      <c r="AN634" t="str">
        <f t="shared" si="561"/>
        <v/>
      </c>
      <c r="AO634" t="str">
        <f t="shared" si="562"/>
        <v/>
      </c>
      <c r="AP634" t="str">
        <f t="shared" si="563"/>
        <v/>
      </c>
      <c r="AQ634" t="str">
        <f t="shared" si="564"/>
        <v/>
      </c>
      <c r="AR634" t="str">
        <f t="shared" si="565"/>
        <v/>
      </c>
      <c r="AS634" t="str">
        <f t="shared" si="566"/>
        <v/>
      </c>
      <c r="AT634" t="str">
        <f t="shared" si="567"/>
        <v/>
      </c>
      <c r="AU634" t="str">
        <f t="shared" si="568"/>
        <v/>
      </c>
      <c r="AV634" t="str">
        <f t="shared" si="569"/>
        <v/>
      </c>
      <c r="AW634" t="str">
        <f t="shared" si="570"/>
        <v/>
      </c>
      <c r="AX634" t="str">
        <f t="shared" si="571"/>
        <v/>
      </c>
      <c r="AY634" t="str">
        <f t="shared" si="572"/>
        <v>10104</v>
      </c>
      <c r="AZ634" t="str">
        <f t="shared" si="573"/>
        <v>10104</v>
      </c>
      <c r="BA634" t="str">
        <f t="shared" si="574"/>
        <v>10104</v>
      </c>
      <c r="BB634" t="str">
        <f t="shared" si="575"/>
        <v/>
      </c>
      <c r="BC634" t="str">
        <f t="shared" si="576"/>
        <v/>
      </c>
      <c r="BD634" t="str">
        <f t="shared" si="577"/>
        <v/>
      </c>
      <c r="BE634" t="str">
        <f t="shared" si="578"/>
        <v>Megújuló energiaforrások (212, web)</v>
      </c>
      <c r="BF634" s="2">
        <v>1010</v>
      </c>
      <c r="BG634" s="2">
        <v>4</v>
      </c>
      <c r="BH634" s="18">
        <f>VLOOKUP(BF634,segéd!$F$9:$G$41,2,FALSE)</f>
        <v>46305</v>
      </c>
      <c r="BI634" s="2" t="str">
        <f>VLOOKUP(BG634,segéd!$F$1:$G$7,2,FALSE)</f>
        <v>13.30-15.00</v>
      </c>
      <c r="BJ634" t="s">
        <v>108</v>
      </c>
      <c r="BK634" s="20" t="s">
        <v>219</v>
      </c>
      <c r="BL634" t="s">
        <v>191</v>
      </c>
      <c r="BM634" s="2"/>
      <c r="BN634" s="2">
        <v>212</v>
      </c>
      <c r="BO634" s="2" t="s">
        <v>117</v>
      </c>
      <c r="BP634" s="33" t="s">
        <v>604</v>
      </c>
      <c r="BQ634" s="2">
        <f t="shared" si="579"/>
        <v>25</v>
      </c>
      <c r="BR634" s="2" t="str">
        <f>IF(BM634="","",IFERROR(VLOOKUP(BJ634,segéd!T:U,2,FALSE),"x"))</f>
        <v/>
      </c>
      <c r="BS634" s="2">
        <f>IF(BN634="","",IFERROR(VLOOKUP(BJ634,segéd!O:P,2,FALSE),"x"))</f>
        <v>25</v>
      </c>
      <c r="BU634" s="2"/>
      <c r="BV634" s="2"/>
      <c r="DK634" s="2">
        <v>17</v>
      </c>
      <c r="DL634" s="2">
        <v>8</v>
      </c>
      <c r="DM634" s="2">
        <v>22</v>
      </c>
    </row>
    <row r="635" spans="1:118" ht="15" customHeight="1" x14ac:dyDescent="0.3">
      <c r="A635" t="str">
        <f t="shared" si="522"/>
        <v>10104</v>
      </c>
      <c r="B635" t="str">
        <f t="shared" si="523"/>
        <v xml:space="preserve">Műszaki diagnosztika II. - Nemes Márk (web) </v>
      </c>
      <c r="C635" t="str">
        <f t="shared" si="524"/>
        <v>40210104</v>
      </c>
      <c r="D635" t="str">
        <f t="shared" si="525"/>
        <v>Műszaki diagnosztika II. - Nemes Márk (web) 14</v>
      </c>
      <c r="E635" t="str">
        <f t="shared" si="526"/>
        <v>Nemes Márk10104</v>
      </c>
      <c r="F635" t="str">
        <f t="shared" si="527"/>
        <v>Műszaki diagnosztika II. (Tb. 402, web)</v>
      </c>
      <c r="G635" t="str">
        <f t="shared" si="528"/>
        <v/>
      </c>
      <c r="H635" t="str">
        <f t="shared" si="529"/>
        <v/>
      </c>
      <c r="I635" t="str">
        <f t="shared" si="530"/>
        <v/>
      </c>
      <c r="J635" t="str">
        <f t="shared" si="531"/>
        <v/>
      </c>
      <c r="K635" t="str">
        <f t="shared" si="532"/>
        <v/>
      </c>
      <c r="L635" t="str">
        <f t="shared" si="533"/>
        <v/>
      </c>
      <c r="M635" t="str">
        <f t="shared" si="534"/>
        <v/>
      </c>
      <c r="N635" t="str">
        <f t="shared" si="535"/>
        <v/>
      </c>
      <c r="O635" t="str">
        <f t="shared" si="536"/>
        <v/>
      </c>
      <c r="P635" t="str">
        <f t="shared" si="537"/>
        <v/>
      </c>
      <c r="Q635" t="str">
        <f t="shared" si="538"/>
        <v/>
      </c>
      <c r="R635" t="str">
        <f t="shared" si="539"/>
        <v/>
      </c>
      <c r="S635" t="str">
        <f t="shared" si="540"/>
        <v/>
      </c>
      <c r="T635" t="str">
        <f t="shared" si="541"/>
        <v/>
      </c>
      <c r="U635" t="str">
        <f t="shared" si="542"/>
        <v/>
      </c>
      <c r="V635" t="str">
        <f t="shared" si="543"/>
        <v/>
      </c>
      <c r="W635" t="str">
        <f t="shared" si="544"/>
        <v/>
      </c>
      <c r="X635" t="str">
        <f t="shared" si="545"/>
        <v/>
      </c>
      <c r="Y635" t="str">
        <f t="shared" si="546"/>
        <v/>
      </c>
      <c r="Z635" t="str">
        <f t="shared" si="547"/>
        <v/>
      </c>
      <c r="AA635" t="str">
        <f t="shared" si="548"/>
        <v>Műszaki diagnosztika II. (, web)</v>
      </c>
      <c r="AB635" t="str">
        <f t="shared" si="549"/>
        <v/>
      </c>
      <c r="AC635" t="str">
        <f t="shared" si="550"/>
        <v/>
      </c>
      <c r="AD635" t="str">
        <f t="shared" si="551"/>
        <v/>
      </c>
      <c r="AE635" t="str">
        <f t="shared" si="552"/>
        <v/>
      </c>
      <c r="AF635" t="str">
        <f t="shared" si="553"/>
        <v/>
      </c>
      <c r="AG635" t="str">
        <f t="shared" si="554"/>
        <v/>
      </c>
      <c r="AH635" t="str">
        <f t="shared" si="555"/>
        <v/>
      </c>
      <c r="AI635" t="str">
        <f t="shared" si="556"/>
        <v/>
      </c>
      <c r="AJ635" t="str">
        <f t="shared" si="557"/>
        <v/>
      </c>
      <c r="AK635" t="str">
        <f t="shared" si="558"/>
        <v/>
      </c>
      <c r="AL635" t="str">
        <f t="shared" si="559"/>
        <v/>
      </c>
      <c r="AM635" t="str">
        <f t="shared" si="560"/>
        <v/>
      </c>
      <c r="AN635" t="str">
        <f t="shared" si="561"/>
        <v/>
      </c>
      <c r="AO635" t="str">
        <f t="shared" si="562"/>
        <v/>
      </c>
      <c r="AP635" t="str">
        <f t="shared" si="563"/>
        <v/>
      </c>
      <c r="AQ635" t="str">
        <f t="shared" si="564"/>
        <v/>
      </c>
      <c r="AR635" t="str">
        <f t="shared" si="565"/>
        <v/>
      </c>
      <c r="AS635" t="str">
        <f t="shared" si="566"/>
        <v/>
      </c>
      <c r="AT635" t="str">
        <f t="shared" si="567"/>
        <v/>
      </c>
      <c r="AU635" t="str">
        <f t="shared" si="568"/>
        <v/>
      </c>
      <c r="AV635" t="str">
        <f t="shared" si="569"/>
        <v/>
      </c>
      <c r="AW635" t="str">
        <f t="shared" si="570"/>
        <v/>
      </c>
      <c r="AX635" t="str">
        <f t="shared" si="571"/>
        <v/>
      </c>
      <c r="AY635" t="str">
        <f t="shared" si="572"/>
        <v/>
      </c>
      <c r="AZ635" t="str">
        <f t="shared" si="573"/>
        <v/>
      </c>
      <c r="BA635" t="str">
        <f t="shared" si="574"/>
        <v/>
      </c>
      <c r="BB635" t="str">
        <f t="shared" si="575"/>
        <v>10104</v>
      </c>
      <c r="BC635" t="str">
        <f t="shared" si="576"/>
        <v/>
      </c>
      <c r="BD635" t="str">
        <f t="shared" si="577"/>
        <v/>
      </c>
      <c r="BE635" t="str">
        <f t="shared" si="578"/>
        <v>Műszaki diagnosztika II. (402, web)</v>
      </c>
      <c r="BF635" s="2">
        <v>1010</v>
      </c>
      <c r="BG635" s="2">
        <v>4</v>
      </c>
      <c r="BH635" s="18">
        <f>VLOOKUP(BF635,segéd!$F$9:$G$41,2,FALSE)</f>
        <v>46305</v>
      </c>
      <c r="BI635" s="2" t="str">
        <f>VLOOKUP(BG635,segéd!$F$1:$G$7,2,FALSE)</f>
        <v>13.30-15.00</v>
      </c>
      <c r="BJ635" t="s">
        <v>526</v>
      </c>
      <c r="BK635" s="20" t="s">
        <v>542</v>
      </c>
      <c r="BL635" t="s">
        <v>191</v>
      </c>
      <c r="BM635" s="2"/>
      <c r="BN635" s="2">
        <v>402</v>
      </c>
      <c r="BO635" s="2" t="s">
        <v>117</v>
      </c>
      <c r="BP635" s="33" t="s">
        <v>640</v>
      </c>
      <c r="BQ635" s="2">
        <f t="shared" si="579"/>
        <v>14</v>
      </c>
      <c r="BR635" s="2" t="str">
        <f>IF(BM635="","",IFERROR(VLOOKUP(BJ635,segéd!T:U,2,FALSE),"x"))</f>
        <v/>
      </c>
      <c r="BS635" s="2">
        <f>IF(BN635="","",IFERROR(VLOOKUP(BJ635,segéd!O:P,2,FALSE),"x"))</f>
        <v>14</v>
      </c>
      <c r="BU635" s="2"/>
      <c r="BV635" s="2"/>
      <c r="DN635" s="2">
        <v>8</v>
      </c>
    </row>
    <row r="636" spans="1:118" ht="15" customHeight="1" x14ac:dyDescent="0.3">
      <c r="A636" t="str">
        <f t="shared" si="522"/>
        <v>10104</v>
      </c>
      <c r="B636" t="str">
        <f t="shared" si="523"/>
        <v xml:space="preserve">Műszaki szaknyelv I., 3. csoport - Nagy Mónika </v>
      </c>
      <c r="C636" t="str">
        <f t="shared" si="524"/>
        <v>40810104</v>
      </c>
      <c r="D636" t="str">
        <f t="shared" si="525"/>
        <v>Műszaki szaknyelv I., 3. csoport - Nagy Mónika 0</v>
      </c>
      <c r="E636" t="str">
        <f t="shared" si="526"/>
        <v>Nagy Mónika10104</v>
      </c>
      <c r="F636" t="str">
        <f t="shared" si="527"/>
        <v>Műszaki szaknyelv I., 3. csoport (Tb. 408)</v>
      </c>
      <c r="G636" t="str">
        <f t="shared" si="528"/>
        <v/>
      </c>
      <c r="H636" t="str">
        <f t="shared" si="529"/>
        <v/>
      </c>
      <c r="I636" t="str">
        <f t="shared" si="530"/>
        <v/>
      </c>
      <c r="J636" t="str">
        <f t="shared" si="531"/>
        <v/>
      </c>
      <c r="K636" t="str">
        <f t="shared" si="532"/>
        <v/>
      </c>
      <c r="L636" t="str">
        <f t="shared" si="533"/>
        <v/>
      </c>
      <c r="M636" t="str">
        <f t="shared" si="534"/>
        <v/>
      </c>
      <c r="N636" t="str">
        <f t="shared" si="535"/>
        <v/>
      </c>
      <c r="O636" t="str">
        <f t="shared" si="536"/>
        <v/>
      </c>
      <c r="P636" t="str">
        <f t="shared" si="537"/>
        <v/>
      </c>
      <c r="Q636" t="str">
        <f t="shared" si="538"/>
        <v/>
      </c>
      <c r="R636" t="str">
        <f t="shared" si="539"/>
        <v/>
      </c>
      <c r="S636" t="str">
        <f t="shared" si="540"/>
        <v/>
      </c>
      <c r="T636" t="str">
        <f t="shared" si="541"/>
        <v/>
      </c>
      <c r="U636" t="str">
        <f t="shared" si="542"/>
        <v/>
      </c>
      <c r="V636" t="str">
        <f t="shared" si="543"/>
        <v/>
      </c>
      <c r="W636" t="str">
        <f t="shared" si="544"/>
        <v/>
      </c>
      <c r="X636" t="str">
        <f t="shared" si="545"/>
        <v/>
      </c>
      <c r="Y636" t="str">
        <f t="shared" si="546"/>
        <v/>
      </c>
      <c r="Z636" t="str">
        <f t="shared" si="547"/>
        <v/>
      </c>
      <c r="AA636" t="str">
        <f t="shared" si="548"/>
        <v>Műszaki szaknyelv I., 3. csoport ()</v>
      </c>
      <c r="AB636" t="str">
        <f t="shared" si="549"/>
        <v/>
      </c>
      <c r="AC636" t="str">
        <f t="shared" si="550"/>
        <v/>
      </c>
      <c r="AD636" t="str">
        <f t="shared" si="551"/>
        <v/>
      </c>
      <c r="AE636" t="str">
        <f t="shared" si="552"/>
        <v/>
      </c>
      <c r="AF636" t="str">
        <f t="shared" si="553"/>
        <v/>
      </c>
      <c r="AG636" t="str">
        <f t="shared" si="554"/>
        <v/>
      </c>
      <c r="AH636" t="str">
        <f t="shared" si="555"/>
        <v/>
      </c>
      <c r="AI636" t="str">
        <f t="shared" si="556"/>
        <v/>
      </c>
      <c r="AJ636" t="str">
        <f t="shared" si="557"/>
        <v/>
      </c>
      <c r="AK636" t="str">
        <f t="shared" si="558"/>
        <v/>
      </c>
      <c r="AL636" t="str">
        <f t="shared" si="559"/>
        <v>10104</v>
      </c>
      <c r="AM636" t="str">
        <f t="shared" si="560"/>
        <v/>
      </c>
      <c r="AN636" t="str">
        <f t="shared" si="561"/>
        <v/>
      </c>
      <c r="AO636" t="str">
        <f t="shared" si="562"/>
        <v/>
      </c>
      <c r="AP636" t="str">
        <f t="shared" si="563"/>
        <v/>
      </c>
      <c r="AQ636" t="str">
        <f t="shared" si="564"/>
        <v/>
      </c>
      <c r="AR636" t="str">
        <f t="shared" si="565"/>
        <v/>
      </c>
      <c r="AS636" t="str">
        <f t="shared" si="566"/>
        <v/>
      </c>
      <c r="AT636" t="str">
        <f t="shared" si="567"/>
        <v/>
      </c>
      <c r="AU636" t="str">
        <f t="shared" si="568"/>
        <v/>
      </c>
      <c r="AV636" t="str">
        <f t="shared" si="569"/>
        <v/>
      </c>
      <c r="AW636" t="str">
        <f t="shared" si="570"/>
        <v/>
      </c>
      <c r="AX636" t="str">
        <f t="shared" si="571"/>
        <v/>
      </c>
      <c r="AY636" t="str">
        <f t="shared" si="572"/>
        <v/>
      </c>
      <c r="AZ636" t="str">
        <f t="shared" si="573"/>
        <v/>
      </c>
      <c r="BA636" t="str">
        <f t="shared" si="574"/>
        <v/>
      </c>
      <c r="BB636" t="str">
        <f t="shared" si="575"/>
        <v/>
      </c>
      <c r="BC636" t="str">
        <f t="shared" si="576"/>
        <v/>
      </c>
      <c r="BD636" t="str">
        <f t="shared" si="577"/>
        <v/>
      </c>
      <c r="BE636" t="str">
        <f t="shared" si="578"/>
        <v>Műszaki szaknyelv I., 3. csoport (408)</v>
      </c>
      <c r="BF636" s="2">
        <v>1010</v>
      </c>
      <c r="BG636" s="2">
        <v>4</v>
      </c>
      <c r="BH636" s="18">
        <f>VLOOKUP(BF636,segéd!$F$9:$G$41,2,FALSE)</f>
        <v>46305</v>
      </c>
      <c r="BI636" s="2" t="str">
        <f>VLOOKUP(BG636,segéd!$F$1:$G$7,2,FALSE)</f>
        <v>13.30-15.00</v>
      </c>
      <c r="BJ636" t="s">
        <v>301</v>
      </c>
      <c r="BK636" s="20" t="s">
        <v>543</v>
      </c>
      <c r="BL636" t="s">
        <v>191</v>
      </c>
      <c r="BM636" s="2"/>
      <c r="BN636" s="2">
        <v>408</v>
      </c>
      <c r="BO636" s="2"/>
      <c r="BP636" s="33"/>
      <c r="BQ636" s="2">
        <f t="shared" si="579"/>
        <v>0</v>
      </c>
      <c r="BR636" s="2" t="str">
        <f>IF(BM636="","",IFERROR(VLOOKUP(BJ636,segéd!T:U,2,FALSE),"x"))</f>
        <v/>
      </c>
      <c r="BS636" s="2">
        <f>IF(BN636="","",IFERROR(VLOOKUP(BJ636,segéd!O:P,2,FALSE),"x"))</f>
        <v>0</v>
      </c>
      <c r="BT636" s="2"/>
      <c r="BU636" s="2"/>
      <c r="BV636" s="2"/>
      <c r="BX636" s="2"/>
      <c r="CQ636" s="2"/>
      <c r="CR636" s="2"/>
      <c r="CX636" s="2">
        <v>25</v>
      </c>
    </row>
    <row r="637" spans="1:118" ht="15" customHeight="1" x14ac:dyDescent="0.3">
      <c r="A637" t="str">
        <f t="shared" si="522"/>
        <v>10104</v>
      </c>
      <c r="B637" t="str">
        <f t="shared" si="523"/>
        <v xml:space="preserve">Műszaki szaknyelv I., 4. csoport - Balog Mónika </v>
      </c>
      <c r="C637" t="str">
        <f t="shared" si="524"/>
        <v>21310104</v>
      </c>
      <c r="D637" t="str">
        <f t="shared" si="525"/>
        <v>Műszaki szaknyelv I., 4. csoport - Balog Mónika 1</v>
      </c>
      <c r="E637" t="str">
        <f t="shared" si="526"/>
        <v>Balog Mónika10104</v>
      </c>
      <c r="F637" t="str">
        <f t="shared" si="527"/>
        <v>Műszaki szaknyelv I., 4. csoport (Tb. 213)</v>
      </c>
      <c r="G637" t="str">
        <f t="shared" si="528"/>
        <v/>
      </c>
      <c r="H637" t="str">
        <f t="shared" si="529"/>
        <v/>
      </c>
      <c r="I637" t="str">
        <f t="shared" si="530"/>
        <v/>
      </c>
      <c r="J637" t="str">
        <f t="shared" si="531"/>
        <v/>
      </c>
      <c r="K637" t="str">
        <f t="shared" si="532"/>
        <v/>
      </c>
      <c r="L637" t="str">
        <f t="shared" si="533"/>
        <v/>
      </c>
      <c r="M637" t="str">
        <f t="shared" si="534"/>
        <v/>
      </c>
      <c r="N637" t="str">
        <f t="shared" si="535"/>
        <v/>
      </c>
      <c r="O637" t="str">
        <f t="shared" si="536"/>
        <v/>
      </c>
      <c r="P637" t="str">
        <f t="shared" si="537"/>
        <v/>
      </c>
      <c r="Q637" t="str">
        <f t="shared" si="538"/>
        <v/>
      </c>
      <c r="R637" t="str">
        <f t="shared" si="539"/>
        <v/>
      </c>
      <c r="S637" t="str">
        <f t="shared" si="540"/>
        <v/>
      </c>
      <c r="T637" t="str">
        <f t="shared" si="541"/>
        <v/>
      </c>
      <c r="U637" t="str">
        <f t="shared" si="542"/>
        <v/>
      </c>
      <c r="V637" t="str">
        <f t="shared" si="543"/>
        <v/>
      </c>
      <c r="W637" t="str">
        <f t="shared" si="544"/>
        <v/>
      </c>
      <c r="X637" t="str">
        <f t="shared" si="545"/>
        <v/>
      </c>
      <c r="Y637" t="str">
        <f t="shared" si="546"/>
        <v/>
      </c>
      <c r="Z637" t="str">
        <f t="shared" si="547"/>
        <v/>
      </c>
      <c r="AA637" t="str">
        <f t="shared" si="548"/>
        <v>Műszaki szaknyelv I., 4. csoport ()</v>
      </c>
      <c r="AB637" t="str">
        <f t="shared" si="549"/>
        <v/>
      </c>
      <c r="AC637" t="str">
        <f t="shared" si="550"/>
        <v/>
      </c>
      <c r="AD637" t="str">
        <f t="shared" si="551"/>
        <v/>
      </c>
      <c r="AE637" t="str">
        <f t="shared" si="552"/>
        <v/>
      </c>
      <c r="AF637" t="str">
        <f t="shared" si="553"/>
        <v/>
      </c>
      <c r="AG637" t="str">
        <f t="shared" si="554"/>
        <v/>
      </c>
      <c r="AH637" t="str">
        <f t="shared" si="555"/>
        <v/>
      </c>
      <c r="AI637" t="str">
        <f t="shared" si="556"/>
        <v/>
      </c>
      <c r="AJ637" t="str">
        <f t="shared" si="557"/>
        <v/>
      </c>
      <c r="AK637" t="str">
        <f t="shared" si="558"/>
        <v/>
      </c>
      <c r="AL637" t="str">
        <f t="shared" si="559"/>
        <v>10104</v>
      </c>
      <c r="AM637" t="str">
        <f t="shared" si="560"/>
        <v/>
      </c>
      <c r="AN637" t="str">
        <f t="shared" si="561"/>
        <v/>
      </c>
      <c r="AO637" t="str">
        <f t="shared" si="562"/>
        <v/>
      </c>
      <c r="AP637" t="str">
        <f t="shared" si="563"/>
        <v/>
      </c>
      <c r="AQ637" t="str">
        <f t="shared" si="564"/>
        <v/>
      </c>
      <c r="AR637" t="str">
        <f t="shared" si="565"/>
        <v/>
      </c>
      <c r="AS637" t="str">
        <f t="shared" si="566"/>
        <v/>
      </c>
      <c r="AT637" t="str">
        <f t="shared" si="567"/>
        <v/>
      </c>
      <c r="AU637" t="str">
        <f t="shared" si="568"/>
        <v/>
      </c>
      <c r="AV637" t="str">
        <f t="shared" si="569"/>
        <v/>
      </c>
      <c r="AW637" t="str">
        <f t="shared" si="570"/>
        <v/>
      </c>
      <c r="AX637" t="str">
        <f t="shared" si="571"/>
        <v/>
      </c>
      <c r="AY637" t="str">
        <f t="shared" si="572"/>
        <v/>
      </c>
      <c r="AZ637" t="str">
        <f t="shared" si="573"/>
        <v/>
      </c>
      <c r="BA637" t="str">
        <f t="shared" si="574"/>
        <v/>
      </c>
      <c r="BB637" t="str">
        <f t="shared" si="575"/>
        <v/>
      </c>
      <c r="BC637" t="str">
        <f t="shared" si="576"/>
        <v/>
      </c>
      <c r="BD637" t="str">
        <f t="shared" si="577"/>
        <v/>
      </c>
      <c r="BE637" t="str">
        <f t="shared" si="578"/>
        <v>Műszaki szaknyelv I., 4. csoport (213)</v>
      </c>
      <c r="BF637" s="2">
        <v>1010</v>
      </c>
      <c r="BG637" s="2">
        <v>4</v>
      </c>
      <c r="BH637" s="18">
        <f>VLOOKUP(BF637,segéd!$F$9:$G$41,2,FALSE)</f>
        <v>46305</v>
      </c>
      <c r="BI637" s="2" t="str">
        <f>VLOOKUP(BG637,segéd!$F$1:$G$7,2,FALSE)</f>
        <v>13.30-15.00</v>
      </c>
      <c r="BJ637" t="s">
        <v>396</v>
      </c>
      <c r="BK637" s="20" t="s">
        <v>70</v>
      </c>
      <c r="BL637" t="s">
        <v>191</v>
      </c>
      <c r="BM637" s="2"/>
      <c r="BN637" s="2">
        <v>213</v>
      </c>
      <c r="BO637" s="2"/>
      <c r="BP637" s="33"/>
      <c r="BQ637" s="2">
        <f t="shared" si="579"/>
        <v>1</v>
      </c>
      <c r="BR637" s="2" t="str">
        <f>IF(BM637="","",IFERROR(VLOOKUP(BJ637,segéd!T:U,2,FALSE),"x"))</f>
        <v/>
      </c>
      <c r="BS637" s="2">
        <f>IF(BN637="","",IFERROR(VLOOKUP(BJ637,segéd!O:P,2,FALSE),"x"))</f>
        <v>1</v>
      </c>
      <c r="BT637" s="2"/>
      <c r="BU637" s="2"/>
      <c r="BV637" s="2"/>
      <c r="BX637" s="2"/>
      <c r="CQ637" s="2"/>
      <c r="CR637" s="2"/>
      <c r="CX637" s="2">
        <v>25</v>
      </c>
    </row>
    <row r="638" spans="1:118" ht="15" customHeight="1" x14ac:dyDescent="0.3">
      <c r="A638" t="str">
        <f t="shared" si="522"/>
        <v>10104</v>
      </c>
      <c r="B638" t="str">
        <f t="shared" si="523"/>
        <v xml:space="preserve">Statisztika II. - Brunner Zsuzsanna (web) </v>
      </c>
      <c r="C638" t="str">
        <f t="shared" si="524"/>
        <v>21510104</v>
      </c>
      <c r="D638" t="str">
        <f t="shared" si="525"/>
        <v>Statisztika II. - Brunner Zsuzsanna (web) 41</v>
      </c>
      <c r="E638" t="str">
        <f t="shared" si="526"/>
        <v>Brunner Zsuzsanna10104</v>
      </c>
      <c r="F638" t="str">
        <f t="shared" si="527"/>
        <v>Statisztika II. (Tb. 215, web)</v>
      </c>
      <c r="G638" t="str">
        <f t="shared" si="528"/>
        <v/>
      </c>
      <c r="H638" t="str">
        <f t="shared" si="529"/>
        <v/>
      </c>
      <c r="I638" t="str">
        <f t="shared" si="530"/>
        <v/>
      </c>
      <c r="J638" t="str">
        <f t="shared" si="531"/>
        <v/>
      </c>
      <c r="K638" t="str">
        <f t="shared" si="532"/>
        <v/>
      </c>
      <c r="L638" t="str">
        <f t="shared" si="533"/>
        <v/>
      </c>
      <c r="M638" t="str">
        <f t="shared" si="534"/>
        <v/>
      </c>
      <c r="N638" t="str">
        <f t="shared" si="535"/>
        <v/>
      </c>
      <c r="O638" t="str">
        <f t="shared" si="536"/>
        <v/>
      </c>
      <c r="P638" t="str">
        <f t="shared" si="537"/>
        <v/>
      </c>
      <c r="Q638" t="str">
        <f t="shared" si="538"/>
        <v/>
      </c>
      <c r="R638" t="str">
        <f t="shared" si="539"/>
        <v/>
      </c>
      <c r="S638" t="str">
        <f t="shared" si="540"/>
        <v/>
      </c>
      <c r="T638" t="str">
        <f t="shared" si="541"/>
        <v/>
      </c>
      <c r="U638" t="str">
        <f t="shared" si="542"/>
        <v/>
      </c>
      <c r="V638" t="str">
        <f t="shared" si="543"/>
        <v/>
      </c>
      <c r="W638" t="str">
        <f t="shared" si="544"/>
        <v/>
      </c>
      <c r="X638" t="str">
        <f t="shared" si="545"/>
        <v/>
      </c>
      <c r="Y638" t="str">
        <f t="shared" si="546"/>
        <v/>
      </c>
      <c r="Z638" t="str">
        <f t="shared" si="547"/>
        <v/>
      </c>
      <c r="AA638" t="str">
        <f t="shared" si="548"/>
        <v>Statisztika II. (, web)</v>
      </c>
      <c r="AB638" t="str">
        <f t="shared" si="549"/>
        <v/>
      </c>
      <c r="AC638" t="str">
        <f t="shared" si="550"/>
        <v/>
      </c>
      <c r="AD638" t="str">
        <f t="shared" si="551"/>
        <v/>
      </c>
      <c r="AE638" t="str">
        <f t="shared" si="552"/>
        <v/>
      </c>
      <c r="AF638" t="str">
        <f t="shared" si="553"/>
        <v/>
      </c>
      <c r="AG638" t="str">
        <f t="shared" si="554"/>
        <v/>
      </c>
      <c r="AH638" t="str">
        <f t="shared" si="555"/>
        <v>10104</v>
      </c>
      <c r="AI638" t="str">
        <f t="shared" si="556"/>
        <v>10104</v>
      </c>
      <c r="AJ638" t="str">
        <f t="shared" si="557"/>
        <v/>
      </c>
      <c r="AK638" t="str">
        <f t="shared" si="558"/>
        <v/>
      </c>
      <c r="AL638" t="str">
        <f t="shared" si="559"/>
        <v/>
      </c>
      <c r="AM638" t="str">
        <f t="shared" si="560"/>
        <v/>
      </c>
      <c r="AN638" t="str">
        <f t="shared" si="561"/>
        <v/>
      </c>
      <c r="AO638" t="str">
        <f t="shared" si="562"/>
        <v/>
      </c>
      <c r="AP638" t="str">
        <f t="shared" si="563"/>
        <v/>
      </c>
      <c r="AQ638" t="str">
        <f t="shared" si="564"/>
        <v/>
      </c>
      <c r="AR638" t="str">
        <f t="shared" si="565"/>
        <v/>
      </c>
      <c r="AS638" t="str">
        <f t="shared" si="566"/>
        <v/>
      </c>
      <c r="AT638" t="str">
        <f t="shared" si="567"/>
        <v/>
      </c>
      <c r="AU638" t="str">
        <f t="shared" si="568"/>
        <v/>
      </c>
      <c r="AV638" t="str">
        <f t="shared" si="569"/>
        <v/>
      </c>
      <c r="AW638" t="str">
        <f t="shared" si="570"/>
        <v/>
      </c>
      <c r="AX638" t="str">
        <f t="shared" si="571"/>
        <v/>
      </c>
      <c r="AY638" t="str">
        <f t="shared" si="572"/>
        <v/>
      </c>
      <c r="AZ638" t="str">
        <f t="shared" si="573"/>
        <v/>
      </c>
      <c r="BA638" t="str">
        <f t="shared" si="574"/>
        <v/>
      </c>
      <c r="BB638" t="str">
        <f t="shared" si="575"/>
        <v/>
      </c>
      <c r="BC638" t="str">
        <f t="shared" si="576"/>
        <v/>
      </c>
      <c r="BD638" t="str">
        <f t="shared" si="577"/>
        <v/>
      </c>
      <c r="BE638" t="str">
        <f t="shared" si="578"/>
        <v>Statisztika II. (215, web)</v>
      </c>
      <c r="BF638" s="2">
        <v>1010</v>
      </c>
      <c r="BG638" s="2">
        <v>4</v>
      </c>
      <c r="BH638" s="18">
        <f>VLOOKUP(BF638,segéd!$F$9:$G$41,2,FALSE)</f>
        <v>46305</v>
      </c>
      <c r="BI638" s="2" t="str">
        <f>VLOOKUP(BG638,segéd!$F$1:$G$7,2,FALSE)</f>
        <v>13.30-15.00</v>
      </c>
      <c r="BJ638" t="s">
        <v>31</v>
      </c>
      <c r="BK638" s="20" t="s">
        <v>27</v>
      </c>
      <c r="BL638" t="s">
        <v>191</v>
      </c>
      <c r="BM638" s="2"/>
      <c r="BN638" s="2">
        <v>215</v>
      </c>
      <c r="BO638" s="2" t="s">
        <v>117</v>
      </c>
      <c r="BP638" s="33" t="s">
        <v>593</v>
      </c>
      <c r="BQ638" s="2">
        <f t="shared" si="579"/>
        <v>41</v>
      </c>
      <c r="BR638" s="2" t="str">
        <f>IF(BM638="","",IFERROR(VLOOKUP(BJ638,segéd!T:U,2,FALSE),"x"))</f>
        <v/>
      </c>
      <c r="BS638" s="2">
        <f>IF(BN638="","",IFERROR(VLOOKUP(BJ638,segéd!O:P,2,FALSE),"x"))</f>
        <v>41</v>
      </c>
      <c r="BT638" s="2"/>
      <c r="BU638" s="2"/>
      <c r="BV638" s="2"/>
      <c r="BX638" s="2"/>
      <c r="CQ638" s="2"/>
      <c r="CR638" s="2"/>
      <c r="CT638" s="2">
        <v>31</v>
      </c>
      <c r="CU638" s="2">
        <v>25</v>
      </c>
    </row>
    <row r="639" spans="1:118" ht="15" customHeight="1" x14ac:dyDescent="0.3">
      <c r="A639" t="str">
        <f t="shared" si="522"/>
        <v>20110104</v>
      </c>
      <c r="B639" t="str">
        <f t="shared" si="523"/>
        <v>Számvitel I. - Péter Sára (web) 44</v>
      </c>
      <c r="C639" t="str">
        <f t="shared" si="524"/>
        <v>10104</v>
      </c>
      <c r="D639" t="str">
        <f t="shared" si="525"/>
        <v xml:space="preserve">Számvitel I. - Péter Sára (web) </v>
      </c>
      <c r="E639" t="str">
        <f t="shared" si="526"/>
        <v>Péter Sára10104</v>
      </c>
      <c r="F639" t="str">
        <f t="shared" si="527"/>
        <v>Számvitel I. (Bp. 201, web)</v>
      </c>
      <c r="G639" t="str">
        <f t="shared" si="528"/>
        <v/>
      </c>
      <c r="H639" t="str">
        <f t="shared" si="529"/>
        <v/>
      </c>
      <c r="I639" t="str">
        <f t="shared" si="530"/>
        <v/>
      </c>
      <c r="J639" t="str">
        <f t="shared" si="531"/>
        <v/>
      </c>
      <c r="K639" t="str">
        <f t="shared" si="532"/>
        <v/>
      </c>
      <c r="L639" t="str">
        <f t="shared" si="533"/>
        <v/>
      </c>
      <c r="M639" t="str">
        <f t="shared" si="534"/>
        <v>10104</v>
      </c>
      <c r="N639" t="str">
        <f t="shared" si="535"/>
        <v>10104</v>
      </c>
      <c r="O639" t="str">
        <f t="shared" si="536"/>
        <v>10104</v>
      </c>
      <c r="P639" t="str">
        <f t="shared" si="537"/>
        <v/>
      </c>
      <c r="Q639" t="str">
        <f t="shared" si="538"/>
        <v/>
      </c>
      <c r="R639" t="str">
        <f t="shared" si="539"/>
        <v/>
      </c>
      <c r="S639" t="str">
        <f t="shared" si="540"/>
        <v/>
      </c>
      <c r="T639" t="str">
        <f t="shared" si="541"/>
        <v/>
      </c>
      <c r="U639" t="str">
        <f t="shared" si="542"/>
        <v/>
      </c>
      <c r="V639" t="str">
        <f t="shared" si="543"/>
        <v/>
      </c>
      <c r="W639" t="str">
        <f t="shared" si="544"/>
        <v/>
      </c>
      <c r="X639" t="str">
        <f t="shared" si="545"/>
        <v/>
      </c>
      <c r="Y639" t="str">
        <f t="shared" si="546"/>
        <v/>
      </c>
      <c r="Z639" t="str">
        <f t="shared" si="547"/>
        <v/>
      </c>
      <c r="AA639" t="str">
        <f t="shared" si="548"/>
        <v>Számvitel I. (201, web)</v>
      </c>
      <c r="AB639" t="str">
        <f t="shared" si="549"/>
        <v/>
      </c>
      <c r="AC639" t="str">
        <f t="shared" si="550"/>
        <v/>
      </c>
      <c r="AD639" t="str">
        <f t="shared" si="551"/>
        <v/>
      </c>
      <c r="AE639" t="str">
        <f t="shared" si="552"/>
        <v/>
      </c>
      <c r="AF639" t="str">
        <f t="shared" si="553"/>
        <v/>
      </c>
      <c r="AG639" t="str">
        <f t="shared" si="554"/>
        <v/>
      </c>
      <c r="AH639" t="str">
        <f t="shared" si="555"/>
        <v/>
      </c>
      <c r="AI639" t="str">
        <f t="shared" si="556"/>
        <v/>
      </c>
      <c r="AJ639" t="str">
        <f t="shared" si="557"/>
        <v/>
      </c>
      <c r="AK639" t="str">
        <f t="shared" si="558"/>
        <v/>
      </c>
      <c r="AL639" t="str">
        <f t="shared" si="559"/>
        <v/>
      </c>
      <c r="AM639" t="str">
        <f t="shared" si="560"/>
        <v/>
      </c>
      <c r="AN639" t="str">
        <f t="shared" si="561"/>
        <v/>
      </c>
      <c r="AO639" t="str">
        <f t="shared" si="562"/>
        <v/>
      </c>
      <c r="AP639" t="str">
        <f t="shared" si="563"/>
        <v/>
      </c>
      <c r="AQ639" t="str">
        <f t="shared" si="564"/>
        <v/>
      </c>
      <c r="AR639" t="str">
        <f t="shared" si="565"/>
        <v/>
      </c>
      <c r="AS639" t="str">
        <f t="shared" si="566"/>
        <v/>
      </c>
      <c r="AT639" t="str">
        <f t="shared" si="567"/>
        <v/>
      </c>
      <c r="AU639" t="str">
        <f t="shared" si="568"/>
        <v/>
      </c>
      <c r="AV639" t="str">
        <f t="shared" si="569"/>
        <v/>
      </c>
      <c r="AW639" t="str">
        <f t="shared" si="570"/>
        <v/>
      </c>
      <c r="AX639" t="str">
        <f t="shared" si="571"/>
        <v/>
      </c>
      <c r="AY639" t="str">
        <f t="shared" si="572"/>
        <v/>
      </c>
      <c r="AZ639" t="str">
        <f t="shared" si="573"/>
        <v/>
      </c>
      <c r="BA639" t="str">
        <f t="shared" si="574"/>
        <v/>
      </c>
      <c r="BB639" t="str">
        <f t="shared" si="575"/>
        <v/>
      </c>
      <c r="BC639" t="str">
        <f t="shared" si="576"/>
        <v/>
      </c>
      <c r="BD639" t="str">
        <f t="shared" si="577"/>
        <v/>
      </c>
      <c r="BE639" t="str">
        <f t="shared" si="578"/>
        <v>Számvitel I. (, web)</v>
      </c>
      <c r="BF639" s="2">
        <v>1010</v>
      </c>
      <c r="BG639" s="2">
        <v>4</v>
      </c>
      <c r="BH639" s="18">
        <f>VLOOKUP(BF639,segéd!$F$9:$G$41,2,FALSE)</f>
        <v>46305</v>
      </c>
      <c r="BI639" s="2" t="str">
        <f>VLOOKUP(BG639,segéd!$F$1:$G$7,2,FALSE)</f>
        <v>13.30-15.00</v>
      </c>
      <c r="BJ639" t="s">
        <v>92</v>
      </c>
      <c r="BK639" s="20" t="s">
        <v>305</v>
      </c>
      <c r="BL639" t="s">
        <v>194</v>
      </c>
      <c r="BM639" s="2">
        <v>201</v>
      </c>
      <c r="BO639" s="2" t="s">
        <v>117</v>
      </c>
      <c r="BP639" s="33" t="s">
        <v>732</v>
      </c>
      <c r="BQ639" s="2">
        <f t="shared" si="579"/>
        <v>44</v>
      </c>
      <c r="BR639" s="2">
        <f>IF(BM639="","",IFERROR(VLOOKUP(BJ639,segéd!T:U,2,FALSE),"x"))</f>
        <v>44</v>
      </c>
      <c r="BS639" s="2" t="str">
        <f>IF(BN639="","",IFERROR(VLOOKUP(BJ639,segéd!O:P,2,FALSE),"x"))</f>
        <v/>
      </c>
      <c r="BT639" s="2"/>
      <c r="BU639" s="2"/>
      <c r="BV639" s="2"/>
      <c r="BX639" s="2"/>
      <c r="BZ639" s="2">
        <v>15</v>
      </c>
      <c r="CA639" s="2">
        <v>37</v>
      </c>
      <c r="CB639" s="2">
        <v>8</v>
      </c>
      <c r="CQ639" s="2"/>
      <c r="CR639" s="2"/>
    </row>
    <row r="640" spans="1:118" ht="15" customHeight="1" x14ac:dyDescent="0.3">
      <c r="A640" t="str">
        <f t="shared" si="522"/>
        <v>21010104</v>
      </c>
      <c r="B640" t="str">
        <f t="shared" si="523"/>
        <v>Turizmus menedzsment - Wirth Gábor (web) 5</v>
      </c>
      <c r="C640" t="str">
        <f t="shared" si="524"/>
        <v>10104</v>
      </c>
      <c r="D640" t="str">
        <f t="shared" si="525"/>
        <v xml:space="preserve">Turizmus menedzsment - Wirth Gábor (web) </v>
      </c>
      <c r="E640" t="str">
        <f t="shared" si="526"/>
        <v>Wirth Gábor10104</v>
      </c>
      <c r="F640" t="str">
        <f t="shared" si="527"/>
        <v>Turizmus menedzsment (Bp. 210, web)</v>
      </c>
      <c r="G640" t="str">
        <f t="shared" si="528"/>
        <v/>
      </c>
      <c r="H640" t="str">
        <f t="shared" si="529"/>
        <v/>
      </c>
      <c r="I640" t="str">
        <f t="shared" si="530"/>
        <v/>
      </c>
      <c r="J640" t="str">
        <f t="shared" si="531"/>
        <v/>
      </c>
      <c r="K640" t="str">
        <f t="shared" si="532"/>
        <v/>
      </c>
      <c r="L640" t="str">
        <f t="shared" si="533"/>
        <v/>
      </c>
      <c r="M640" t="str">
        <f t="shared" si="534"/>
        <v/>
      </c>
      <c r="N640" t="str">
        <f t="shared" si="535"/>
        <v/>
      </c>
      <c r="O640" t="str">
        <f t="shared" si="536"/>
        <v/>
      </c>
      <c r="P640" t="str">
        <f t="shared" si="537"/>
        <v/>
      </c>
      <c r="Q640" t="str">
        <f t="shared" si="538"/>
        <v/>
      </c>
      <c r="R640" t="str">
        <f t="shared" si="539"/>
        <v/>
      </c>
      <c r="S640" t="str">
        <f t="shared" si="540"/>
        <v/>
      </c>
      <c r="T640" t="str">
        <f t="shared" si="541"/>
        <v/>
      </c>
      <c r="U640" t="str">
        <f t="shared" si="542"/>
        <v/>
      </c>
      <c r="V640" t="str">
        <f t="shared" si="543"/>
        <v/>
      </c>
      <c r="W640" t="str">
        <f t="shared" si="544"/>
        <v/>
      </c>
      <c r="X640" t="str">
        <f t="shared" si="545"/>
        <v/>
      </c>
      <c r="Y640" t="str">
        <f t="shared" si="546"/>
        <v/>
      </c>
      <c r="Z640" t="str">
        <f t="shared" si="547"/>
        <v>10104</v>
      </c>
      <c r="AA640" t="str">
        <f t="shared" si="548"/>
        <v>Turizmus menedzsment (210, web)</v>
      </c>
      <c r="AB640" t="str">
        <f t="shared" si="549"/>
        <v/>
      </c>
      <c r="AC640" t="str">
        <f t="shared" si="550"/>
        <v/>
      </c>
      <c r="AD640" t="str">
        <f t="shared" si="551"/>
        <v/>
      </c>
      <c r="AE640" t="str">
        <f t="shared" si="552"/>
        <v/>
      </c>
      <c r="AF640" t="str">
        <f t="shared" si="553"/>
        <v/>
      </c>
      <c r="AG640" t="str">
        <f t="shared" si="554"/>
        <v/>
      </c>
      <c r="AH640" t="str">
        <f t="shared" si="555"/>
        <v/>
      </c>
      <c r="AI640" t="str">
        <f t="shared" si="556"/>
        <v/>
      </c>
      <c r="AJ640" t="str">
        <f t="shared" si="557"/>
        <v/>
      </c>
      <c r="AK640" t="str">
        <f t="shared" si="558"/>
        <v/>
      </c>
      <c r="AL640" t="str">
        <f t="shared" si="559"/>
        <v/>
      </c>
      <c r="AM640" t="str">
        <f t="shared" si="560"/>
        <v/>
      </c>
      <c r="AN640" t="str">
        <f t="shared" si="561"/>
        <v/>
      </c>
      <c r="AO640" t="str">
        <f t="shared" si="562"/>
        <v/>
      </c>
      <c r="AP640" t="str">
        <f t="shared" si="563"/>
        <v/>
      </c>
      <c r="AQ640" t="str">
        <f t="shared" si="564"/>
        <v/>
      </c>
      <c r="AR640" t="str">
        <f t="shared" si="565"/>
        <v/>
      </c>
      <c r="AS640" t="str">
        <f t="shared" si="566"/>
        <v/>
      </c>
      <c r="AT640" t="str">
        <f t="shared" si="567"/>
        <v/>
      </c>
      <c r="AU640" t="str">
        <f t="shared" si="568"/>
        <v/>
      </c>
      <c r="AV640" t="str">
        <f t="shared" si="569"/>
        <v/>
      </c>
      <c r="AW640" t="str">
        <f t="shared" si="570"/>
        <v/>
      </c>
      <c r="AX640" t="str">
        <f t="shared" si="571"/>
        <v/>
      </c>
      <c r="AY640" t="str">
        <f t="shared" si="572"/>
        <v/>
      </c>
      <c r="AZ640" t="str">
        <f t="shared" si="573"/>
        <v/>
      </c>
      <c r="BA640" t="str">
        <f t="shared" si="574"/>
        <v/>
      </c>
      <c r="BB640" t="str">
        <f t="shared" si="575"/>
        <v/>
      </c>
      <c r="BC640" t="str">
        <f t="shared" si="576"/>
        <v/>
      </c>
      <c r="BD640" t="str">
        <f t="shared" si="577"/>
        <v/>
      </c>
      <c r="BE640" t="str">
        <f t="shared" si="578"/>
        <v>Turizmus menedzsment (, web)</v>
      </c>
      <c r="BF640" s="2">
        <v>1010</v>
      </c>
      <c r="BG640" s="2">
        <v>4</v>
      </c>
      <c r="BH640" s="18">
        <f>VLOOKUP(BF640,segéd!$F$9:$G$41,2,FALSE)</f>
        <v>46305</v>
      </c>
      <c r="BI640" s="2" t="str">
        <f>VLOOKUP(BG640,segéd!$F$1:$G$7,2,FALSE)</f>
        <v>13.30-15.00</v>
      </c>
      <c r="BJ640" t="s">
        <v>518</v>
      </c>
      <c r="BK640" s="20" t="s">
        <v>143</v>
      </c>
      <c r="BL640" t="s">
        <v>194</v>
      </c>
      <c r="BM640" s="2">
        <v>210</v>
      </c>
      <c r="BO640" s="2" t="s">
        <v>117</v>
      </c>
      <c r="BP640" s="33" t="s">
        <v>684</v>
      </c>
      <c r="BQ640" s="2">
        <f t="shared" si="579"/>
        <v>5</v>
      </c>
      <c r="BR640" s="2">
        <f>IF(BM640="","",IFERROR(VLOOKUP(BJ640,segéd!T:U,2,FALSE),"x"))</f>
        <v>5</v>
      </c>
      <c r="BS640" s="2" t="str">
        <f>IF(BN640="","",IFERROR(VLOOKUP(BJ640,segéd!O:P,2,FALSE),"x"))</f>
        <v/>
      </c>
      <c r="BU640" s="2"/>
      <c r="BV640" s="2"/>
      <c r="BX640" s="2"/>
      <c r="CM640" s="2">
        <v>6</v>
      </c>
    </row>
    <row r="641" spans="1:119" ht="15" customHeight="1" x14ac:dyDescent="0.3">
      <c r="A641" t="str">
        <f t="shared" si="522"/>
        <v>20510105</v>
      </c>
      <c r="B641" t="str">
        <f t="shared" si="523"/>
        <v>A kont. és a vez. számv. inform. - Barna Zsolt (Bp.-ről web) 7</v>
      </c>
      <c r="C641" t="str">
        <f t="shared" si="524"/>
        <v>40110105</v>
      </c>
      <c r="D641" t="str">
        <f t="shared" si="525"/>
        <v>A kont. és a vez. számv. inform. - Barna Zsolt (Bp.-ről web) 8</v>
      </c>
      <c r="E641" t="str">
        <f t="shared" si="526"/>
        <v>Barna Zsolt10105</v>
      </c>
      <c r="F641" t="str">
        <f t="shared" si="527"/>
        <v>A kont. és a vez. számv. inform. (Bp. 205, Bp.-ről web)</v>
      </c>
      <c r="G641" t="str">
        <f t="shared" si="528"/>
        <v/>
      </c>
      <c r="H641" t="str">
        <f t="shared" si="529"/>
        <v/>
      </c>
      <c r="I641" t="str">
        <f t="shared" si="530"/>
        <v/>
      </c>
      <c r="J641" t="str">
        <f t="shared" si="531"/>
        <v/>
      </c>
      <c r="K641" t="str">
        <f t="shared" si="532"/>
        <v/>
      </c>
      <c r="L641" t="str">
        <f t="shared" si="533"/>
        <v/>
      </c>
      <c r="M641" t="str">
        <f t="shared" si="534"/>
        <v/>
      </c>
      <c r="N641" t="str">
        <f t="shared" si="535"/>
        <v/>
      </c>
      <c r="O641" t="str">
        <f t="shared" si="536"/>
        <v/>
      </c>
      <c r="P641" t="str">
        <f t="shared" si="537"/>
        <v/>
      </c>
      <c r="Q641" t="str">
        <f t="shared" si="538"/>
        <v/>
      </c>
      <c r="R641" t="str">
        <f t="shared" si="539"/>
        <v/>
      </c>
      <c r="S641" t="str">
        <f t="shared" si="540"/>
        <v/>
      </c>
      <c r="T641" t="str">
        <f t="shared" si="541"/>
        <v/>
      </c>
      <c r="U641" t="str">
        <f t="shared" si="542"/>
        <v>10105</v>
      </c>
      <c r="V641" t="str">
        <f t="shared" si="543"/>
        <v/>
      </c>
      <c r="W641" t="str">
        <f t="shared" si="544"/>
        <v/>
      </c>
      <c r="X641" t="str">
        <f t="shared" si="545"/>
        <v/>
      </c>
      <c r="Y641" t="str">
        <f t="shared" si="546"/>
        <v/>
      </c>
      <c r="Z641" t="str">
        <f t="shared" si="547"/>
        <v/>
      </c>
      <c r="AA641" t="str">
        <f t="shared" si="548"/>
        <v>A kont. és a vez. számv. inform. (205, Bp.-ről web)</v>
      </c>
      <c r="AB641" t="str">
        <f t="shared" si="549"/>
        <v/>
      </c>
      <c r="AC641" t="str">
        <f t="shared" si="550"/>
        <v/>
      </c>
      <c r="AD641" t="str">
        <f t="shared" si="551"/>
        <v/>
      </c>
      <c r="AE641" t="str">
        <f t="shared" si="552"/>
        <v/>
      </c>
      <c r="AF641" t="str">
        <f t="shared" si="553"/>
        <v/>
      </c>
      <c r="AG641" t="str">
        <f t="shared" si="554"/>
        <v/>
      </c>
      <c r="AH641" t="str">
        <f t="shared" si="555"/>
        <v/>
      </c>
      <c r="AI641" t="str">
        <f t="shared" si="556"/>
        <v/>
      </c>
      <c r="AJ641" t="str">
        <f t="shared" si="557"/>
        <v/>
      </c>
      <c r="AK641" t="str">
        <f t="shared" si="558"/>
        <v/>
      </c>
      <c r="AL641" t="str">
        <f t="shared" si="559"/>
        <v/>
      </c>
      <c r="AM641" t="str">
        <f t="shared" si="560"/>
        <v/>
      </c>
      <c r="AN641" t="str">
        <f t="shared" si="561"/>
        <v/>
      </c>
      <c r="AO641" t="str">
        <f t="shared" si="562"/>
        <v>10105</v>
      </c>
      <c r="AP641" t="str">
        <f t="shared" si="563"/>
        <v/>
      </c>
      <c r="AQ641" t="str">
        <f t="shared" si="564"/>
        <v/>
      </c>
      <c r="AR641" t="str">
        <f t="shared" si="565"/>
        <v/>
      </c>
      <c r="AS641" t="str">
        <f t="shared" si="566"/>
        <v/>
      </c>
      <c r="AT641" t="str">
        <f t="shared" si="567"/>
        <v/>
      </c>
      <c r="AU641" t="str">
        <f t="shared" si="568"/>
        <v/>
      </c>
      <c r="AV641" t="str">
        <f t="shared" si="569"/>
        <v/>
      </c>
      <c r="AW641" t="str">
        <f t="shared" si="570"/>
        <v/>
      </c>
      <c r="AX641" t="str">
        <f t="shared" si="571"/>
        <v/>
      </c>
      <c r="AY641" t="str">
        <f t="shared" si="572"/>
        <v/>
      </c>
      <c r="AZ641" t="str">
        <f t="shared" si="573"/>
        <v/>
      </c>
      <c r="BA641" t="str">
        <f t="shared" si="574"/>
        <v/>
      </c>
      <c r="BB641" t="str">
        <f t="shared" si="575"/>
        <v/>
      </c>
      <c r="BC641" t="str">
        <f t="shared" si="576"/>
        <v/>
      </c>
      <c r="BD641" t="str">
        <f t="shared" si="577"/>
        <v/>
      </c>
      <c r="BE641" t="str">
        <f t="shared" si="578"/>
        <v>A kont. és a vez. számv. inform. (401, Bp.-ről web)</v>
      </c>
      <c r="BF641" s="2">
        <v>1010</v>
      </c>
      <c r="BG641" s="2">
        <v>5</v>
      </c>
      <c r="BH641" s="18">
        <f>VLOOKUP(BF641,segéd!$F$9:$G$41,2,FALSE)</f>
        <v>46305</v>
      </c>
      <c r="BI641" s="2" t="str">
        <f>VLOOKUP(BG641,segéd!$F$1:$G$7,2,FALSE)</f>
        <v>15.15-16.45</v>
      </c>
      <c r="BJ641" t="s">
        <v>517</v>
      </c>
      <c r="BK641" s="20" t="s">
        <v>533</v>
      </c>
      <c r="BL641" t="s">
        <v>192</v>
      </c>
      <c r="BM641" s="2">
        <v>205</v>
      </c>
      <c r="BN641" s="2">
        <v>401</v>
      </c>
      <c r="BO641" s="2" t="s">
        <v>118</v>
      </c>
      <c r="BP641" s="33" t="s">
        <v>714</v>
      </c>
      <c r="BQ641" s="2">
        <f t="shared" si="579"/>
        <v>15</v>
      </c>
      <c r="BR641" s="2">
        <f>IF(BM641="","",IFERROR(VLOOKUP(BJ641,segéd!T:U,2,FALSE),"x"))</f>
        <v>7</v>
      </c>
      <c r="BS641" s="2">
        <f>IF(BN641="","",IFERROR(VLOOKUP(BJ641,segéd!O:P,2,FALSE),"x"))</f>
        <v>8</v>
      </c>
      <c r="BU641" s="2"/>
      <c r="BV641" s="2"/>
      <c r="BX641" s="2"/>
      <c r="CH641" s="2">
        <v>6</v>
      </c>
      <c r="CQ641" s="2"/>
      <c r="CR641" s="2"/>
      <c r="DA641" s="2">
        <v>7</v>
      </c>
    </row>
    <row r="642" spans="1:119" ht="15" customHeight="1" x14ac:dyDescent="0.3">
      <c r="A642" t="str">
        <f t="shared" si="522"/>
        <v>20110105</v>
      </c>
      <c r="B642" t="str">
        <f t="shared" si="523"/>
        <v>Általános és gazdasági jog - Zalahegyi Zoltán (web) 92</v>
      </c>
      <c r="C642" t="str">
        <f t="shared" si="524"/>
        <v>10105</v>
      </c>
      <c r="D642" t="str">
        <f t="shared" si="525"/>
        <v xml:space="preserve">Általános és gazdasági jog - Zalahegyi Zoltán (web) </v>
      </c>
      <c r="E642" t="str">
        <f t="shared" si="526"/>
        <v>Zalahegyi Zoltán10105</v>
      </c>
      <c r="F642" t="str">
        <f t="shared" si="527"/>
        <v>Általános és gazdasági jog (Bp. 201, web)</v>
      </c>
      <c r="G642" t="str">
        <f t="shared" si="528"/>
        <v>10105</v>
      </c>
      <c r="H642" t="str">
        <f t="shared" si="529"/>
        <v/>
      </c>
      <c r="I642" t="str">
        <f t="shared" si="530"/>
        <v/>
      </c>
      <c r="J642" t="str">
        <f t="shared" si="531"/>
        <v/>
      </c>
      <c r="K642" t="str">
        <f t="shared" si="532"/>
        <v/>
      </c>
      <c r="L642" t="str">
        <f t="shared" si="533"/>
        <v/>
      </c>
      <c r="M642" t="str">
        <f t="shared" si="534"/>
        <v/>
      </c>
      <c r="N642" t="str">
        <f t="shared" si="535"/>
        <v/>
      </c>
      <c r="O642" t="str">
        <f t="shared" si="536"/>
        <v>10105</v>
      </c>
      <c r="P642" t="str">
        <f t="shared" si="537"/>
        <v/>
      </c>
      <c r="Q642" t="str">
        <f t="shared" si="538"/>
        <v/>
      </c>
      <c r="R642" t="str">
        <f t="shared" si="539"/>
        <v/>
      </c>
      <c r="S642" t="str">
        <f t="shared" si="540"/>
        <v/>
      </c>
      <c r="T642" t="str">
        <f t="shared" si="541"/>
        <v/>
      </c>
      <c r="U642" t="str">
        <f t="shared" si="542"/>
        <v/>
      </c>
      <c r="V642" t="str">
        <f t="shared" si="543"/>
        <v/>
      </c>
      <c r="W642" t="str">
        <f t="shared" si="544"/>
        <v/>
      </c>
      <c r="X642" t="str">
        <f t="shared" si="545"/>
        <v/>
      </c>
      <c r="Y642" t="str">
        <f t="shared" si="546"/>
        <v/>
      </c>
      <c r="Z642" t="str">
        <f t="shared" si="547"/>
        <v/>
      </c>
      <c r="AA642" t="str">
        <f t="shared" si="548"/>
        <v>Általános és gazdasági jog (201, web)</v>
      </c>
      <c r="AB642" t="str">
        <f t="shared" si="549"/>
        <v/>
      </c>
      <c r="AC642" t="str">
        <f t="shared" si="550"/>
        <v/>
      </c>
      <c r="AD642" t="str">
        <f t="shared" si="551"/>
        <v/>
      </c>
      <c r="AE642" t="str">
        <f t="shared" si="552"/>
        <v/>
      </c>
      <c r="AF642" t="str">
        <f t="shared" si="553"/>
        <v/>
      </c>
      <c r="AG642" t="str">
        <f t="shared" si="554"/>
        <v/>
      </c>
      <c r="AH642" t="str">
        <f t="shared" si="555"/>
        <v/>
      </c>
      <c r="AI642" t="str">
        <f t="shared" si="556"/>
        <v/>
      </c>
      <c r="AJ642" t="str">
        <f t="shared" si="557"/>
        <v/>
      </c>
      <c r="AK642" t="str">
        <f t="shared" si="558"/>
        <v/>
      </c>
      <c r="AL642" t="str">
        <f t="shared" si="559"/>
        <v/>
      </c>
      <c r="AM642" t="str">
        <f t="shared" si="560"/>
        <v/>
      </c>
      <c r="AN642" t="str">
        <f t="shared" si="561"/>
        <v/>
      </c>
      <c r="AO642" t="str">
        <f t="shared" si="562"/>
        <v/>
      </c>
      <c r="AP642" t="str">
        <f t="shared" si="563"/>
        <v/>
      </c>
      <c r="AQ642" t="str">
        <f t="shared" si="564"/>
        <v/>
      </c>
      <c r="AR642" t="str">
        <f t="shared" si="565"/>
        <v/>
      </c>
      <c r="AS642" t="str">
        <f t="shared" si="566"/>
        <v/>
      </c>
      <c r="AT642" t="str">
        <f t="shared" si="567"/>
        <v/>
      </c>
      <c r="AU642" t="str">
        <f t="shared" si="568"/>
        <v/>
      </c>
      <c r="AV642" t="str">
        <f t="shared" si="569"/>
        <v/>
      </c>
      <c r="AW642" t="str">
        <f t="shared" si="570"/>
        <v/>
      </c>
      <c r="AX642" t="str">
        <f t="shared" si="571"/>
        <v/>
      </c>
      <c r="AY642" t="str">
        <f t="shared" si="572"/>
        <v/>
      </c>
      <c r="AZ642" t="str">
        <f t="shared" si="573"/>
        <v/>
      </c>
      <c r="BA642" t="str">
        <f t="shared" si="574"/>
        <v/>
      </c>
      <c r="BB642" t="str">
        <f t="shared" si="575"/>
        <v/>
      </c>
      <c r="BC642" t="str">
        <f t="shared" si="576"/>
        <v/>
      </c>
      <c r="BD642" t="str">
        <f t="shared" si="577"/>
        <v/>
      </c>
      <c r="BE642" t="str">
        <f t="shared" si="578"/>
        <v>Általános és gazdasági jog (, web)</v>
      </c>
      <c r="BF642" s="2">
        <v>1010</v>
      </c>
      <c r="BG642" s="2">
        <v>5</v>
      </c>
      <c r="BH642" s="18">
        <f>VLOOKUP(BF642,segéd!$F$9:$G$41,2,FALSE)</f>
        <v>46305</v>
      </c>
      <c r="BI642" s="2" t="str">
        <f>VLOOKUP(BG642,segéd!$F$1:$G$7,2,FALSE)</f>
        <v>15.15-16.45</v>
      </c>
      <c r="BJ642" t="s">
        <v>84</v>
      </c>
      <c r="BK642" s="20" t="s">
        <v>303</v>
      </c>
      <c r="BL642" t="s">
        <v>194</v>
      </c>
      <c r="BM642" s="2">
        <v>201</v>
      </c>
      <c r="BO642" s="2" t="s">
        <v>117</v>
      </c>
      <c r="BP642" s="33" t="s">
        <v>654</v>
      </c>
      <c r="BQ642" s="2">
        <f t="shared" si="579"/>
        <v>92</v>
      </c>
      <c r="BR642" s="2">
        <f>IF(BM642="","",IFERROR(VLOOKUP(BJ642,segéd!T:U,2,FALSE),"x"))</f>
        <v>92</v>
      </c>
      <c r="BS642" s="2" t="str">
        <f>IF(BN642="","",IFERROR(VLOOKUP(BJ642,segéd!O:P,2,FALSE),"x"))</f>
        <v/>
      </c>
      <c r="BT642" s="2">
        <v>67</v>
      </c>
      <c r="BU642" s="2"/>
      <c r="BV642" s="2"/>
      <c r="BX642" s="2"/>
      <c r="CB642" s="2">
        <v>8</v>
      </c>
      <c r="CQ642" s="2"/>
      <c r="CR642" s="2"/>
    </row>
    <row r="643" spans="1:119" ht="15" customHeight="1" x14ac:dyDescent="0.3">
      <c r="A643" t="str">
        <f t="shared" ref="A643:A706" si="580">CONCATENATE(BM643,BF643,BG643)</f>
        <v>10105</v>
      </c>
      <c r="B643" t="str">
        <f t="shared" ref="B643:B706" si="581">CONCATENATE(BJ643," - ",BK643,IF(BO643="","",CONCATENATE(" (",BO643,")"))," ",BR643)</f>
        <v xml:space="preserve">Épületvillamosság és világítástechnika - Baksa Dániel (web) </v>
      </c>
      <c r="C643" t="str">
        <f t="shared" ref="C643:C706" si="582">CONCATENATE(BN643,BF643,BG643)</f>
        <v>610105</v>
      </c>
      <c r="D643" t="str">
        <f t="shared" ref="D643:D706" si="583">CONCATENATE(BJ643," - ",BK643,IF(BO643="","",CONCATENATE(" (",BO643,")"))," ",BS643)</f>
        <v>Épületvillamosság és világítástechnika - Baksa Dániel (web) 8</v>
      </c>
      <c r="E643" t="str">
        <f t="shared" ref="E643:E706" si="584">CONCATENATE(BK643,BF643,BG643)</f>
        <v>Baksa Dániel10105</v>
      </c>
      <c r="F643" t="str">
        <f t="shared" ref="F643:F706" si="585">CONCATENATE(BJ643," (",IF(OR(BM643="",BO643="Tb.-ről web"),"",CONCATENATE("Bp. ",BM643)),IF(OR(BN643="",BO643="Bp.-ről web"),"",CONCATENATE("Tb. ",BN643)),IF(BO643="","",CONCATENATE(", ",BO643)),")")</f>
        <v>Épületvillamosság és világítástechnika (Tb. 6, web)</v>
      </c>
      <c r="G643" t="str">
        <f t="shared" ref="G643:G706" si="586">IF(BT643="","",CONCATENATE($BF643,$BG643))</f>
        <v/>
      </c>
      <c r="H643" t="str">
        <f t="shared" ref="H643:H706" si="587">IF(BU643="","",CONCATENATE($BF643,$BG643))</f>
        <v/>
      </c>
      <c r="I643" t="str">
        <f t="shared" ref="I643:I706" si="588">IF(BV643="","",CONCATENATE($BF643,$BG643))</f>
        <v/>
      </c>
      <c r="J643" t="str">
        <f t="shared" ref="J643:J706" si="589">IF(BW643="","",CONCATENATE($BF643,$BG643))</f>
        <v/>
      </c>
      <c r="K643" t="str">
        <f t="shared" ref="K643:K706" si="590">IF(BX643="","",CONCATENATE($BF643,$BG643))</f>
        <v/>
      </c>
      <c r="L643" t="str">
        <f t="shared" ref="L643:L706" si="591">IF(BY643="","",CONCATENATE($BF643,$BG643))</f>
        <v/>
      </c>
      <c r="M643" t="str">
        <f t="shared" ref="M643:M706" si="592">IF(BZ643="","",CONCATENATE($BF643,$BG643))</f>
        <v/>
      </c>
      <c r="N643" t="str">
        <f t="shared" ref="N643:N706" si="593">IF(CA643="","",CONCATENATE($BF643,$BG643))</f>
        <v/>
      </c>
      <c r="O643" t="str">
        <f t="shared" ref="O643:O706" si="594">IF(CB643="","",CONCATENATE($BF643,$BG643))</f>
        <v/>
      </c>
      <c r="P643" t="str">
        <f t="shared" ref="P643:P706" si="595">IF(CC643="","",CONCATENATE($BF643,$BG643))</f>
        <v/>
      </c>
      <c r="Q643" t="str">
        <f t="shared" ref="Q643:Q706" si="596">IF(CD643="","",CONCATENATE($BF643,$BG643))</f>
        <v/>
      </c>
      <c r="R643" t="str">
        <f t="shared" ref="R643:R706" si="597">IF(CE643="","",CONCATENATE($BF643,$BG643))</f>
        <v/>
      </c>
      <c r="S643" t="str">
        <f t="shared" ref="S643:S706" si="598">IF(CF643="","",CONCATENATE($BF643,$BG643))</f>
        <v/>
      </c>
      <c r="T643" t="str">
        <f t="shared" ref="T643:T706" si="599">IF(CG643="","",CONCATENATE($BF643,$BG643))</f>
        <v/>
      </c>
      <c r="U643" t="str">
        <f t="shared" ref="U643:U706" si="600">IF(CH643="","",CONCATENATE($BF643,$BG643))</f>
        <v/>
      </c>
      <c r="V643" t="str">
        <f t="shared" ref="V643:V706" si="601">IF(CI643="","",CONCATENATE($BF643,$BG643))</f>
        <v/>
      </c>
      <c r="W643" t="str">
        <f t="shared" ref="W643:W706" si="602">IF(CJ643="","",CONCATENATE($BF643,$BG643))</f>
        <v/>
      </c>
      <c r="X643" t="str">
        <f t="shared" ref="X643:X706" si="603">IF(CK643="","",CONCATENATE($BF643,$BG643))</f>
        <v/>
      </c>
      <c r="Y643" t="str">
        <f t="shared" ref="Y643:Y706" si="604">IF(CL643="","",CONCATENATE($BF643,$BG643))</f>
        <v/>
      </c>
      <c r="Z643" t="str">
        <f t="shared" ref="Z643:Z706" si="605">IF(CM643="","",CONCATENATE($BF643,$BG643))</f>
        <v/>
      </c>
      <c r="AA643" t="str">
        <f t="shared" ref="AA643:AA706" si="606">CONCATENATE(BJ643," (",BM643,IF(BO643="","",CONCATENATE(", ",BO643)),")")</f>
        <v>Épületvillamosság és világítástechnika (, web)</v>
      </c>
      <c r="AB643" t="str">
        <f t="shared" ref="AB643:AB706" si="607">IF(CN643="","",CONCATENATE($BF643,$BG643))</f>
        <v/>
      </c>
      <c r="AC643" t="str">
        <f t="shared" ref="AC643:AC706" si="608">IF(CO643="","",CONCATENATE($BF643,$BG643))</f>
        <v/>
      </c>
      <c r="AD643" t="str">
        <f t="shared" ref="AD643:AD706" si="609">IF(CP643="","",CONCATENATE($BF643,$BG643))</f>
        <v/>
      </c>
      <c r="AE643" t="str">
        <f t="shared" ref="AE643:AE706" si="610">IF(CQ643="","",CONCATENATE($BF643,$BG643))</f>
        <v/>
      </c>
      <c r="AF643" t="str">
        <f t="shared" ref="AF643:AF706" si="611">IF(CR643="","",CONCATENATE($BF643,$BG643))</f>
        <v/>
      </c>
      <c r="AG643" t="str">
        <f t="shared" ref="AG643:AG706" si="612">IF(CS643="","",CONCATENATE($BF643,$BG643))</f>
        <v/>
      </c>
      <c r="AH643" t="str">
        <f t="shared" ref="AH643:AH706" si="613">IF(CT643="","",CONCATENATE($BF643,$BG643))</f>
        <v/>
      </c>
      <c r="AI643" t="str">
        <f t="shared" ref="AI643:AI706" si="614">IF(CU643="","",CONCATENATE($BF643,$BG643))</f>
        <v/>
      </c>
      <c r="AJ643" t="str">
        <f t="shared" ref="AJ643:AJ706" si="615">IF(CV643="","",CONCATENATE($BF643,$BG643))</f>
        <v/>
      </c>
      <c r="AK643" t="str">
        <f t="shared" ref="AK643:AK706" si="616">IF(CW643="","",CONCATENATE($BF643,$BG643))</f>
        <v/>
      </c>
      <c r="AL643" t="str">
        <f t="shared" ref="AL643:AL706" si="617">IF(CX643="","",CONCATENATE($BF643,$BG643))</f>
        <v/>
      </c>
      <c r="AM643" t="str">
        <f t="shared" ref="AM643:AM706" si="618">IF(CY643="","",CONCATENATE($BF643,$BG643))</f>
        <v/>
      </c>
      <c r="AN643" t="str">
        <f t="shared" ref="AN643:AN706" si="619">IF(CZ643="","",CONCATENATE($BF643,$BG643))</f>
        <v/>
      </c>
      <c r="AO643" t="str">
        <f t="shared" ref="AO643:AO706" si="620">IF(DA643="","",CONCATENATE($BF643,$BG643))</f>
        <v/>
      </c>
      <c r="AP643" t="str">
        <f t="shared" ref="AP643:AP706" si="621">IF(DB643="","",CONCATENATE($BF643,$BG643))</f>
        <v/>
      </c>
      <c r="AQ643" t="str">
        <f t="shared" ref="AQ643:AQ706" si="622">IF(DC643="","",CONCATENATE($BF643,$BG643))</f>
        <v/>
      </c>
      <c r="AR643" t="str">
        <f t="shared" ref="AR643:AR706" si="623">IF(DD643="","",CONCATENATE($BF643,$BG643))</f>
        <v/>
      </c>
      <c r="AS643" t="str">
        <f t="shared" ref="AS643:AS706" si="624">IF(DE643="","",CONCATENATE($BF643,$BG643))</f>
        <v/>
      </c>
      <c r="AT643" t="str">
        <f t="shared" ref="AT643:AT706" si="625">IF(DF643="","",CONCATENATE($BF643,$BG643))</f>
        <v/>
      </c>
      <c r="AU643" t="str">
        <f t="shared" ref="AU643:AU706" si="626">IF(DG643="","",CONCATENATE($BF643,$BG643))</f>
        <v>10105</v>
      </c>
      <c r="AV643" t="str">
        <f t="shared" ref="AV643:AV706" si="627">IF(DH643="","",CONCATENATE($BF643,$BG643))</f>
        <v/>
      </c>
      <c r="AW643" t="str">
        <f t="shared" ref="AW643:AW706" si="628">IF(DI643="","",CONCATENATE($BF643,$BG643))</f>
        <v/>
      </c>
      <c r="AX643" t="str">
        <f t="shared" ref="AX643:AX706" si="629">IF(DJ643="","",CONCATENATE($BF643,$BG643))</f>
        <v/>
      </c>
      <c r="AY643" t="str">
        <f t="shared" ref="AY643:AY706" si="630">IF(DK643="","",CONCATENATE($BF643,$BG643))</f>
        <v/>
      </c>
      <c r="AZ643" t="str">
        <f t="shared" ref="AZ643:AZ706" si="631">IF(DL643="","",CONCATENATE($BF643,$BG643))</f>
        <v/>
      </c>
      <c r="BA643" t="str">
        <f t="shared" ref="BA643:BA706" si="632">IF(DM643="","",CONCATENATE($BF643,$BG643))</f>
        <v/>
      </c>
      <c r="BB643" t="str">
        <f t="shared" ref="BB643:BB706" si="633">IF(DN643="","",CONCATENATE($BF643,$BG643))</f>
        <v/>
      </c>
      <c r="BC643" t="str">
        <f t="shared" ref="BC643:BC706" si="634">IF(DO643="","",CONCATENATE($BF643,$BG643))</f>
        <v/>
      </c>
      <c r="BD643" t="str">
        <f t="shared" ref="BD643:BD706" si="635">IF(DP643="","",CONCATENATE($BF643,$BG643))</f>
        <v/>
      </c>
      <c r="BE643" t="str">
        <f t="shared" ref="BE643:BE706" si="636">CONCATENATE(BJ643," (",BN643,IF(BO643="","",CONCATENATE(", ",BO643)),")")</f>
        <v>Épületvillamosság és világítástechnika (6, web)</v>
      </c>
      <c r="BF643" s="2">
        <v>1010</v>
      </c>
      <c r="BG643" s="2">
        <v>5</v>
      </c>
      <c r="BH643" s="18">
        <f>VLOOKUP(BF643,segéd!$F$9:$G$41,2,FALSE)</f>
        <v>46305</v>
      </c>
      <c r="BI643" s="2" t="str">
        <f>VLOOKUP(BG643,segéd!$F$1:$G$7,2,FALSE)</f>
        <v>15.15-16.45</v>
      </c>
      <c r="BJ643" t="s">
        <v>398</v>
      </c>
      <c r="BK643" s="20" t="s">
        <v>752</v>
      </c>
      <c r="BL643" t="s">
        <v>191</v>
      </c>
      <c r="BM643" s="2"/>
      <c r="BN643" s="2">
        <v>6</v>
      </c>
      <c r="BO643" s="2" t="s">
        <v>117</v>
      </c>
      <c r="BP643" s="33" t="s">
        <v>608</v>
      </c>
      <c r="BQ643" s="2">
        <f t="shared" ref="BQ643:BQ706" si="637">IF(BR643="",0,BR643)+IF(BS643="",0,BS643)</f>
        <v>8</v>
      </c>
      <c r="BR643" s="2" t="str">
        <f>IF(BM643="","",IFERROR(VLOOKUP(BJ643,segéd!T:U,2,FALSE),"x"))</f>
        <v/>
      </c>
      <c r="BS643" s="2">
        <f>IF(BN643="","",IFERROR(VLOOKUP(BJ643,segéd!O:P,2,FALSE),"x"))</f>
        <v>8</v>
      </c>
      <c r="BU643" s="2"/>
      <c r="BV643" s="2"/>
      <c r="DG643" s="2">
        <v>8</v>
      </c>
    </row>
    <row r="644" spans="1:119" ht="15" customHeight="1" x14ac:dyDescent="0.3">
      <c r="A644" t="str">
        <f t="shared" si="580"/>
        <v>10105</v>
      </c>
      <c r="B644" t="str">
        <f t="shared" si="581"/>
        <v xml:space="preserve">Fémtan - Peredy Zoltán (web) </v>
      </c>
      <c r="C644" t="str">
        <f t="shared" si="582"/>
        <v>40310105</v>
      </c>
      <c r="D644" t="str">
        <f t="shared" si="583"/>
        <v>Fémtan - Peredy Zoltán (web) 14</v>
      </c>
      <c r="E644" t="str">
        <f t="shared" si="584"/>
        <v>Peredy Zoltán10105</v>
      </c>
      <c r="F644" t="str">
        <f t="shared" si="585"/>
        <v>Fémtan (Tb. 403, web)</v>
      </c>
      <c r="G644" t="str">
        <f t="shared" si="586"/>
        <v/>
      </c>
      <c r="H644" t="str">
        <f t="shared" si="587"/>
        <v/>
      </c>
      <c r="I644" t="str">
        <f t="shared" si="588"/>
        <v/>
      </c>
      <c r="J644" t="str">
        <f t="shared" si="589"/>
        <v/>
      </c>
      <c r="K644" t="str">
        <f t="shared" si="590"/>
        <v/>
      </c>
      <c r="L644" t="str">
        <f t="shared" si="591"/>
        <v/>
      </c>
      <c r="M644" t="str">
        <f t="shared" si="592"/>
        <v/>
      </c>
      <c r="N644" t="str">
        <f t="shared" si="593"/>
        <v/>
      </c>
      <c r="O644" t="str">
        <f t="shared" si="594"/>
        <v/>
      </c>
      <c r="P644" t="str">
        <f t="shared" si="595"/>
        <v/>
      </c>
      <c r="Q644" t="str">
        <f t="shared" si="596"/>
        <v/>
      </c>
      <c r="R644" t="str">
        <f t="shared" si="597"/>
        <v/>
      </c>
      <c r="S644" t="str">
        <f t="shared" si="598"/>
        <v/>
      </c>
      <c r="T644" t="str">
        <f t="shared" si="599"/>
        <v/>
      </c>
      <c r="U644" t="str">
        <f t="shared" si="600"/>
        <v/>
      </c>
      <c r="V644" t="str">
        <f t="shared" si="601"/>
        <v/>
      </c>
      <c r="W644" t="str">
        <f t="shared" si="602"/>
        <v/>
      </c>
      <c r="X644" t="str">
        <f t="shared" si="603"/>
        <v/>
      </c>
      <c r="Y644" t="str">
        <f t="shared" si="604"/>
        <v/>
      </c>
      <c r="Z644" t="str">
        <f t="shared" si="605"/>
        <v/>
      </c>
      <c r="AA644" t="str">
        <f t="shared" si="606"/>
        <v>Fémtan (, web)</v>
      </c>
      <c r="AB644" t="str">
        <f t="shared" si="607"/>
        <v/>
      </c>
      <c r="AC644" t="str">
        <f t="shared" si="608"/>
        <v/>
      </c>
      <c r="AD644" t="str">
        <f t="shared" si="609"/>
        <v/>
      </c>
      <c r="AE644" t="str">
        <f t="shared" si="610"/>
        <v/>
      </c>
      <c r="AF644" t="str">
        <f t="shared" si="611"/>
        <v/>
      </c>
      <c r="AG644" t="str">
        <f t="shared" si="612"/>
        <v/>
      </c>
      <c r="AH644" t="str">
        <f t="shared" si="613"/>
        <v/>
      </c>
      <c r="AI644" t="str">
        <f t="shared" si="614"/>
        <v/>
      </c>
      <c r="AJ644" t="str">
        <f t="shared" si="615"/>
        <v/>
      </c>
      <c r="AK644" t="str">
        <f t="shared" si="616"/>
        <v/>
      </c>
      <c r="AL644" t="str">
        <f t="shared" si="617"/>
        <v/>
      </c>
      <c r="AM644" t="str">
        <f t="shared" si="618"/>
        <v/>
      </c>
      <c r="AN644" t="str">
        <f t="shared" si="619"/>
        <v/>
      </c>
      <c r="AO644" t="str">
        <f t="shared" si="620"/>
        <v/>
      </c>
      <c r="AP644" t="str">
        <f t="shared" si="621"/>
        <v/>
      </c>
      <c r="AQ644" t="str">
        <f t="shared" si="622"/>
        <v/>
      </c>
      <c r="AR644" t="str">
        <f t="shared" si="623"/>
        <v/>
      </c>
      <c r="AS644" t="str">
        <f t="shared" si="624"/>
        <v/>
      </c>
      <c r="AT644" t="str">
        <f t="shared" si="625"/>
        <v/>
      </c>
      <c r="AU644" t="str">
        <f t="shared" si="626"/>
        <v/>
      </c>
      <c r="AV644" t="str">
        <f t="shared" si="627"/>
        <v/>
      </c>
      <c r="AW644" t="str">
        <f t="shared" si="628"/>
        <v>10105</v>
      </c>
      <c r="AX644" t="str">
        <f t="shared" si="629"/>
        <v/>
      </c>
      <c r="AY644" t="str">
        <f t="shared" si="630"/>
        <v/>
      </c>
      <c r="AZ644" t="str">
        <f t="shared" si="631"/>
        <v/>
      </c>
      <c r="BA644" t="str">
        <f t="shared" si="632"/>
        <v/>
      </c>
      <c r="BB644" t="str">
        <f t="shared" si="633"/>
        <v/>
      </c>
      <c r="BC644" t="str">
        <f t="shared" si="634"/>
        <v/>
      </c>
      <c r="BD644" t="str">
        <f t="shared" si="635"/>
        <v/>
      </c>
      <c r="BE644" t="str">
        <f t="shared" si="636"/>
        <v>Fémtan (403, web)</v>
      </c>
      <c r="BF644" s="2">
        <v>1010</v>
      </c>
      <c r="BG644" s="2">
        <v>5</v>
      </c>
      <c r="BH644" s="18">
        <f>VLOOKUP(BF644,segéd!$F$9:$G$41,2,FALSE)</f>
        <v>46305</v>
      </c>
      <c r="BI644" s="2" t="str">
        <f>VLOOKUP(BG644,segéd!$F$1:$G$7,2,FALSE)</f>
        <v>15.15-16.45</v>
      </c>
      <c r="BJ644" t="s">
        <v>403</v>
      </c>
      <c r="BK644" s="20" t="s">
        <v>141</v>
      </c>
      <c r="BL644" t="s">
        <v>191</v>
      </c>
      <c r="BM644" s="2"/>
      <c r="BN644" s="2">
        <v>403</v>
      </c>
      <c r="BO644" s="2" t="s">
        <v>117</v>
      </c>
      <c r="BP644" s="33" t="s">
        <v>707</v>
      </c>
      <c r="BQ644" s="2">
        <f t="shared" si="637"/>
        <v>14</v>
      </c>
      <c r="BR644" s="2" t="str">
        <f>IF(BM644="","",IFERROR(VLOOKUP(BJ644,segéd!T:U,2,FALSE),"x"))</f>
        <v/>
      </c>
      <c r="BS644" s="2">
        <f>IF(BN644="","",IFERROR(VLOOKUP(BJ644,segéd!O:P,2,FALSE),"x"))</f>
        <v>14</v>
      </c>
      <c r="BU644" s="2"/>
      <c r="BV644" s="2"/>
      <c r="DI644" s="2">
        <v>14</v>
      </c>
    </row>
    <row r="645" spans="1:119" ht="15" customHeight="1" x14ac:dyDescent="0.3">
      <c r="A645" t="str">
        <f t="shared" si="580"/>
        <v>10105</v>
      </c>
      <c r="B645" t="str">
        <f t="shared" si="581"/>
        <v xml:space="preserve">Gépipari technológiák - Szamosi Barna (web) </v>
      </c>
      <c r="C645" t="str">
        <f t="shared" si="582"/>
        <v>40410105</v>
      </c>
      <c r="D645" t="str">
        <f t="shared" si="583"/>
        <v>Gépipari technológiák - Szamosi Barna (web) 4</v>
      </c>
      <c r="E645" t="str">
        <f t="shared" si="584"/>
        <v>Szamosi Barna10105</v>
      </c>
      <c r="F645" t="str">
        <f t="shared" si="585"/>
        <v>Gépipari technológiák (Tb. 404, web)</v>
      </c>
      <c r="G645" t="str">
        <f t="shared" si="586"/>
        <v/>
      </c>
      <c r="H645" t="str">
        <f t="shared" si="587"/>
        <v/>
      </c>
      <c r="I645" t="str">
        <f t="shared" si="588"/>
        <v/>
      </c>
      <c r="J645" t="str">
        <f t="shared" si="589"/>
        <v/>
      </c>
      <c r="K645" t="str">
        <f t="shared" si="590"/>
        <v/>
      </c>
      <c r="L645" t="str">
        <f t="shared" si="591"/>
        <v/>
      </c>
      <c r="M645" t="str">
        <f t="shared" si="592"/>
        <v/>
      </c>
      <c r="N645" t="str">
        <f t="shared" si="593"/>
        <v/>
      </c>
      <c r="O645" t="str">
        <f t="shared" si="594"/>
        <v/>
      </c>
      <c r="P645" t="str">
        <f t="shared" si="595"/>
        <v/>
      </c>
      <c r="Q645" t="str">
        <f t="shared" si="596"/>
        <v/>
      </c>
      <c r="R645" t="str">
        <f t="shared" si="597"/>
        <v/>
      </c>
      <c r="S645" t="str">
        <f t="shared" si="598"/>
        <v/>
      </c>
      <c r="T645" t="str">
        <f t="shared" si="599"/>
        <v/>
      </c>
      <c r="U645" t="str">
        <f t="shared" si="600"/>
        <v/>
      </c>
      <c r="V645" t="str">
        <f t="shared" si="601"/>
        <v/>
      </c>
      <c r="W645" t="str">
        <f t="shared" si="602"/>
        <v/>
      </c>
      <c r="X645" t="str">
        <f t="shared" si="603"/>
        <v/>
      </c>
      <c r="Y645" t="str">
        <f t="shared" si="604"/>
        <v/>
      </c>
      <c r="Z645" t="str">
        <f t="shared" si="605"/>
        <v/>
      </c>
      <c r="AA645" t="str">
        <f t="shared" si="606"/>
        <v>Gépipari technológiák (, web)</v>
      </c>
      <c r="AB645" t="str">
        <f t="shared" si="607"/>
        <v/>
      </c>
      <c r="AC645" t="str">
        <f t="shared" si="608"/>
        <v/>
      </c>
      <c r="AD645" t="str">
        <f t="shared" si="609"/>
        <v/>
      </c>
      <c r="AE645" t="str">
        <f t="shared" si="610"/>
        <v/>
      </c>
      <c r="AF645" t="str">
        <f t="shared" si="611"/>
        <v/>
      </c>
      <c r="AG645" t="str">
        <f t="shared" si="612"/>
        <v>10105</v>
      </c>
      <c r="AH645" t="str">
        <f t="shared" si="613"/>
        <v/>
      </c>
      <c r="AI645" t="str">
        <f t="shared" si="614"/>
        <v/>
      </c>
      <c r="AJ645" t="str">
        <f t="shared" si="615"/>
        <v/>
      </c>
      <c r="AK645" t="str">
        <f t="shared" si="616"/>
        <v/>
      </c>
      <c r="AL645" t="str">
        <f t="shared" si="617"/>
        <v/>
      </c>
      <c r="AM645" t="str">
        <f t="shared" si="618"/>
        <v>10105</v>
      </c>
      <c r="AN645" t="str">
        <f t="shared" si="619"/>
        <v/>
      </c>
      <c r="AO645" t="str">
        <f t="shared" si="620"/>
        <v/>
      </c>
      <c r="AP645" t="str">
        <f t="shared" si="621"/>
        <v/>
      </c>
      <c r="AQ645" t="str">
        <f t="shared" si="622"/>
        <v/>
      </c>
      <c r="AR645" t="str">
        <f t="shared" si="623"/>
        <v/>
      </c>
      <c r="AS645" t="str">
        <f t="shared" si="624"/>
        <v/>
      </c>
      <c r="AT645" t="str">
        <f t="shared" si="625"/>
        <v/>
      </c>
      <c r="AU645" t="str">
        <f t="shared" si="626"/>
        <v/>
      </c>
      <c r="AV645" t="str">
        <f t="shared" si="627"/>
        <v/>
      </c>
      <c r="AW645" t="str">
        <f t="shared" si="628"/>
        <v/>
      </c>
      <c r="AX645" t="str">
        <f t="shared" si="629"/>
        <v/>
      </c>
      <c r="AY645" t="str">
        <f t="shared" si="630"/>
        <v/>
      </c>
      <c r="AZ645" t="str">
        <f t="shared" si="631"/>
        <v/>
      </c>
      <c r="BA645" t="str">
        <f t="shared" si="632"/>
        <v/>
      </c>
      <c r="BB645" t="str">
        <f t="shared" si="633"/>
        <v/>
      </c>
      <c r="BC645" t="str">
        <f t="shared" si="634"/>
        <v/>
      </c>
      <c r="BD645" t="str">
        <f t="shared" si="635"/>
        <v/>
      </c>
      <c r="BE645" t="str">
        <f t="shared" si="636"/>
        <v>Gépipari technológiák (404, web)</v>
      </c>
      <c r="BF645" s="2">
        <v>1010</v>
      </c>
      <c r="BG645" s="2">
        <v>5</v>
      </c>
      <c r="BH645" s="18">
        <f>VLOOKUP(BF645,segéd!$F$9:$G$41,2,FALSE)</f>
        <v>46305</v>
      </c>
      <c r="BI645" s="2" t="str">
        <f>VLOOKUP(BG645,segéd!$F$1:$G$7,2,FALSE)</f>
        <v>15.15-16.45</v>
      </c>
      <c r="BJ645" t="s">
        <v>202</v>
      </c>
      <c r="BK645" s="20" t="s">
        <v>318</v>
      </c>
      <c r="BL645" t="s">
        <v>190</v>
      </c>
      <c r="BM645" s="2"/>
      <c r="BN645" s="2">
        <v>404</v>
      </c>
      <c r="BO645" s="2" t="s">
        <v>117</v>
      </c>
      <c r="BP645" s="33" t="s">
        <v>647</v>
      </c>
      <c r="BQ645" s="2">
        <f t="shared" si="637"/>
        <v>4</v>
      </c>
      <c r="BR645" s="2" t="str">
        <f>IF(BM645="","",IFERROR(VLOOKUP(BJ645,segéd!T:U,2,FALSE),"x"))</f>
        <v/>
      </c>
      <c r="BS645" s="2">
        <f>IF(BN645="","",IFERROR(VLOOKUP(BJ645,segéd!O:P,2,FALSE),"x"))</f>
        <v>4</v>
      </c>
      <c r="BU645" s="2"/>
      <c r="BV645" s="2"/>
      <c r="CS645" s="2">
        <v>2</v>
      </c>
      <c r="CY645" s="2">
        <v>4</v>
      </c>
    </row>
    <row r="646" spans="1:119" ht="15" customHeight="1" x14ac:dyDescent="0.3">
      <c r="A646" t="str">
        <f t="shared" si="580"/>
        <v>10105</v>
      </c>
      <c r="B646" t="str">
        <f t="shared" si="581"/>
        <v xml:space="preserve">Hegesztéstechnológia - Palotai Péter (web) </v>
      </c>
      <c r="C646" t="str">
        <f t="shared" si="582"/>
        <v>60510105</v>
      </c>
      <c r="D646" t="str">
        <f t="shared" si="583"/>
        <v>Hegesztéstechnológia - Palotai Péter (web) 6</v>
      </c>
      <c r="E646" t="str">
        <f t="shared" si="584"/>
        <v>Palotai Péter10105</v>
      </c>
      <c r="F646" t="str">
        <f t="shared" si="585"/>
        <v>Hegesztéstechnológia (Tb. 605, web)</v>
      </c>
      <c r="G646" t="str">
        <f t="shared" si="586"/>
        <v/>
      </c>
      <c r="H646" t="str">
        <f t="shared" si="587"/>
        <v/>
      </c>
      <c r="I646" t="str">
        <f t="shared" si="588"/>
        <v/>
      </c>
      <c r="J646" t="str">
        <f t="shared" si="589"/>
        <v/>
      </c>
      <c r="K646" t="str">
        <f t="shared" si="590"/>
        <v/>
      </c>
      <c r="L646" t="str">
        <f t="shared" si="591"/>
        <v/>
      </c>
      <c r="M646" t="str">
        <f t="shared" si="592"/>
        <v/>
      </c>
      <c r="N646" t="str">
        <f t="shared" si="593"/>
        <v/>
      </c>
      <c r="O646" t="str">
        <f t="shared" si="594"/>
        <v/>
      </c>
      <c r="P646" t="str">
        <f t="shared" si="595"/>
        <v/>
      </c>
      <c r="Q646" t="str">
        <f t="shared" si="596"/>
        <v/>
      </c>
      <c r="R646" t="str">
        <f t="shared" si="597"/>
        <v/>
      </c>
      <c r="S646" t="str">
        <f t="shared" si="598"/>
        <v/>
      </c>
      <c r="T646" t="str">
        <f t="shared" si="599"/>
        <v/>
      </c>
      <c r="U646" t="str">
        <f t="shared" si="600"/>
        <v/>
      </c>
      <c r="V646" t="str">
        <f t="shared" si="601"/>
        <v/>
      </c>
      <c r="W646" t="str">
        <f t="shared" si="602"/>
        <v/>
      </c>
      <c r="X646" t="str">
        <f t="shared" si="603"/>
        <v/>
      </c>
      <c r="Y646" t="str">
        <f t="shared" si="604"/>
        <v/>
      </c>
      <c r="Z646" t="str">
        <f t="shared" si="605"/>
        <v/>
      </c>
      <c r="AA646" t="str">
        <f t="shared" si="606"/>
        <v>Hegesztéstechnológia (, web)</v>
      </c>
      <c r="AB646" t="str">
        <f t="shared" si="607"/>
        <v/>
      </c>
      <c r="AC646" t="str">
        <f t="shared" si="608"/>
        <v/>
      </c>
      <c r="AD646" t="str">
        <f t="shared" si="609"/>
        <v/>
      </c>
      <c r="AE646" t="str">
        <f t="shared" si="610"/>
        <v/>
      </c>
      <c r="AF646" t="str">
        <f t="shared" si="611"/>
        <v/>
      </c>
      <c r="AG646" t="str">
        <f t="shared" si="612"/>
        <v/>
      </c>
      <c r="AH646" t="str">
        <f t="shared" si="613"/>
        <v/>
      </c>
      <c r="AI646" t="str">
        <f t="shared" si="614"/>
        <v/>
      </c>
      <c r="AJ646" t="str">
        <f t="shared" si="615"/>
        <v/>
      </c>
      <c r="AK646" t="str">
        <f t="shared" si="616"/>
        <v/>
      </c>
      <c r="AL646" t="str">
        <f t="shared" si="617"/>
        <v/>
      </c>
      <c r="AM646" t="str">
        <f t="shared" si="618"/>
        <v/>
      </c>
      <c r="AN646" t="str">
        <f t="shared" si="619"/>
        <v/>
      </c>
      <c r="AO646" t="str">
        <f t="shared" si="620"/>
        <v/>
      </c>
      <c r="AP646" t="str">
        <f t="shared" si="621"/>
        <v/>
      </c>
      <c r="AQ646" t="str">
        <f t="shared" si="622"/>
        <v/>
      </c>
      <c r="AR646" t="str">
        <f t="shared" si="623"/>
        <v/>
      </c>
      <c r="AS646" t="str">
        <f t="shared" si="624"/>
        <v/>
      </c>
      <c r="AT646" t="str">
        <f t="shared" si="625"/>
        <v/>
      </c>
      <c r="AU646" t="str">
        <f t="shared" si="626"/>
        <v/>
      </c>
      <c r="AV646" t="str">
        <f t="shared" si="627"/>
        <v/>
      </c>
      <c r="AW646" t="str">
        <f t="shared" si="628"/>
        <v/>
      </c>
      <c r="AX646" t="str">
        <f t="shared" si="629"/>
        <v/>
      </c>
      <c r="AY646" t="str">
        <f t="shared" si="630"/>
        <v/>
      </c>
      <c r="AZ646" t="str">
        <f t="shared" si="631"/>
        <v/>
      </c>
      <c r="BA646" t="str">
        <f t="shared" si="632"/>
        <v/>
      </c>
      <c r="BB646" t="str">
        <f t="shared" si="633"/>
        <v/>
      </c>
      <c r="BC646" t="str">
        <f t="shared" si="634"/>
        <v>10105</v>
      </c>
      <c r="BD646" t="str">
        <f t="shared" si="635"/>
        <v/>
      </c>
      <c r="BE646" t="str">
        <f t="shared" si="636"/>
        <v>Hegesztéstechnológia (605, web)</v>
      </c>
      <c r="BF646" s="2">
        <v>1010</v>
      </c>
      <c r="BG646" s="2">
        <v>5</v>
      </c>
      <c r="BH646" s="18">
        <f>VLOOKUP(BF646,segéd!$F$9:$G$41,2,FALSE)</f>
        <v>46305</v>
      </c>
      <c r="BI646" s="2" t="str">
        <f>VLOOKUP(BG646,segéd!$F$1:$G$7,2,FALSE)</f>
        <v>15.15-16.45</v>
      </c>
      <c r="BJ646" t="s">
        <v>544</v>
      </c>
      <c r="BK646" s="20" t="s">
        <v>309</v>
      </c>
      <c r="BL646" t="s">
        <v>191</v>
      </c>
      <c r="BM646" s="2"/>
      <c r="BN646" s="2">
        <v>605</v>
      </c>
      <c r="BO646" s="2" t="s">
        <v>117</v>
      </c>
      <c r="BP646" s="33" t="s">
        <v>610</v>
      </c>
      <c r="BQ646" s="2">
        <f t="shared" si="637"/>
        <v>6</v>
      </c>
      <c r="BR646" s="2" t="str">
        <f>IF(BM646="","",IFERROR(VLOOKUP(BJ646,segéd!T:U,2,FALSE),"x"))</f>
        <v/>
      </c>
      <c r="BS646" s="2">
        <f>IF(BN646="","",IFERROR(VLOOKUP(BJ646,segéd!O:P,2,FALSE),"x"))</f>
        <v>6</v>
      </c>
      <c r="BU646" s="2"/>
      <c r="BV646" s="2"/>
      <c r="DO646" s="2">
        <v>5</v>
      </c>
    </row>
    <row r="647" spans="1:119" ht="15" customHeight="1" x14ac:dyDescent="0.3">
      <c r="A647" t="str">
        <f t="shared" si="580"/>
        <v>10105</v>
      </c>
      <c r="B647" t="str">
        <f t="shared" si="581"/>
        <v xml:space="preserve">Informatikai projektszimuláció - Böcz Gábor (gépterem, web) </v>
      </c>
      <c r="C647" t="str">
        <f t="shared" si="582"/>
        <v>60410105</v>
      </c>
      <c r="D647" t="str">
        <f t="shared" si="583"/>
        <v>Informatikai projektszimuláció - Böcz Gábor (gépterem, web) 39</v>
      </c>
      <c r="E647" t="str">
        <f t="shared" si="584"/>
        <v>Böcz Gábor10105</v>
      </c>
      <c r="F647" t="str">
        <f t="shared" si="585"/>
        <v>Informatikai projektszimuláció (Tb. 604, gépterem, web)</v>
      </c>
      <c r="G647" t="str">
        <f t="shared" si="586"/>
        <v/>
      </c>
      <c r="H647" t="str">
        <f t="shared" si="587"/>
        <v/>
      </c>
      <c r="I647" t="str">
        <f t="shared" si="588"/>
        <v/>
      </c>
      <c r="J647" t="str">
        <f t="shared" si="589"/>
        <v/>
      </c>
      <c r="K647" t="str">
        <f t="shared" si="590"/>
        <v/>
      </c>
      <c r="L647" t="str">
        <f t="shared" si="591"/>
        <v/>
      </c>
      <c r="M647" t="str">
        <f t="shared" si="592"/>
        <v/>
      </c>
      <c r="N647" t="str">
        <f t="shared" si="593"/>
        <v/>
      </c>
      <c r="O647" t="str">
        <f t="shared" si="594"/>
        <v/>
      </c>
      <c r="P647" t="str">
        <f t="shared" si="595"/>
        <v/>
      </c>
      <c r="Q647" t="str">
        <f t="shared" si="596"/>
        <v/>
      </c>
      <c r="R647" t="str">
        <f t="shared" si="597"/>
        <v/>
      </c>
      <c r="S647" t="str">
        <f t="shared" si="598"/>
        <v/>
      </c>
      <c r="T647" t="str">
        <f t="shared" si="599"/>
        <v/>
      </c>
      <c r="U647" t="str">
        <f t="shared" si="600"/>
        <v/>
      </c>
      <c r="V647" t="str">
        <f t="shared" si="601"/>
        <v/>
      </c>
      <c r="W647" t="str">
        <f t="shared" si="602"/>
        <v/>
      </c>
      <c r="X647" t="str">
        <f t="shared" si="603"/>
        <v/>
      </c>
      <c r="Y647" t="str">
        <f t="shared" si="604"/>
        <v/>
      </c>
      <c r="Z647" t="str">
        <f t="shared" si="605"/>
        <v/>
      </c>
      <c r="AA647" t="str">
        <f t="shared" si="606"/>
        <v>Informatikai projektszimuláció (, gépterem, web)</v>
      </c>
      <c r="AB647" t="str">
        <f t="shared" si="607"/>
        <v/>
      </c>
      <c r="AC647" t="str">
        <f t="shared" si="608"/>
        <v/>
      </c>
      <c r="AD647" t="str">
        <f t="shared" si="609"/>
        <v/>
      </c>
      <c r="AE647" t="str">
        <f t="shared" si="610"/>
        <v/>
      </c>
      <c r="AF647" t="str">
        <f t="shared" si="611"/>
        <v/>
      </c>
      <c r="AG647" t="str">
        <f t="shared" si="612"/>
        <v/>
      </c>
      <c r="AH647" t="str">
        <f t="shared" si="613"/>
        <v/>
      </c>
      <c r="AI647" t="str">
        <f t="shared" si="614"/>
        <v/>
      </c>
      <c r="AJ647" t="str">
        <f t="shared" si="615"/>
        <v/>
      </c>
      <c r="AK647" t="str">
        <f t="shared" si="616"/>
        <v/>
      </c>
      <c r="AL647" t="str">
        <f t="shared" si="617"/>
        <v/>
      </c>
      <c r="AM647" t="str">
        <f t="shared" si="618"/>
        <v/>
      </c>
      <c r="AN647" t="str">
        <f t="shared" si="619"/>
        <v/>
      </c>
      <c r="AO647" t="str">
        <f t="shared" si="620"/>
        <v/>
      </c>
      <c r="AP647" t="str">
        <f t="shared" si="621"/>
        <v/>
      </c>
      <c r="AQ647" t="str">
        <f t="shared" si="622"/>
        <v/>
      </c>
      <c r="AR647" t="str">
        <f t="shared" si="623"/>
        <v/>
      </c>
      <c r="AS647" t="str">
        <f t="shared" si="624"/>
        <v/>
      </c>
      <c r="AT647" t="str">
        <f t="shared" si="625"/>
        <v>10105</v>
      </c>
      <c r="AU647" t="str">
        <f t="shared" si="626"/>
        <v/>
      </c>
      <c r="AV647" t="str">
        <f t="shared" si="627"/>
        <v>10105</v>
      </c>
      <c r="AW647" t="str">
        <f t="shared" si="628"/>
        <v/>
      </c>
      <c r="AX647" t="str">
        <f t="shared" si="629"/>
        <v/>
      </c>
      <c r="AY647" t="str">
        <f t="shared" si="630"/>
        <v/>
      </c>
      <c r="AZ647" t="str">
        <f t="shared" si="631"/>
        <v/>
      </c>
      <c r="BA647" t="str">
        <f t="shared" si="632"/>
        <v/>
      </c>
      <c r="BB647" t="str">
        <f t="shared" si="633"/>
        <v/>
      </c>
      <c r="BC647" t="str">
        <f t="shared" si="634"/>
        <v/>
      </c>
      <c r="BD647" t="str">
        <f t="shared" si="635"/>
        <v/>
      </c>
      <c r="BE647" t="str">
        <f t="shared" si="636"/>
        <v>Informatikai projektszimuláció (604, gépterem, web)</v>
      </c>
      <c r="BF647" s="2">
        <v>1010</v>
      </c>
      <c r="BG647" s="2">
        <v>5</v>
      </c>
      <c r="BH647" s="18">
        <f>VLOOKUP(BF647,segéd!$F$9:$G$41,2,FALSE)</f>
        <v>46305</v>
      </c>
      <c r="BI647" s="2" t="str">
        <f>VLOOKUP(BG647,segéd!$F$1:$G$7,2,FALSE)</f>
        <v>15.15-16.45</v>
      </c>
      <c r="BJ647" t="s">
        <v>234</v>
      </c>
      <c r="BK647" s="20" t="s">
        <v>540</v>
      </c>
      <c r="BL647" t="s">
        <v>191</v>
      </c>
      <c r="BM647" s="2"/>
      <c r="BN647" s="2">
        <v>604</v>
      </c>
      <c r="BO647" s="2" t="s">
        <v>216</v>
      </c>
      <c r="BP647" s="33" t="s">
        <v>611</v>
      </c>
      <c r="BQ647" s="2">
        <f t="shared" si="637"/>
        <v>39</v>
      </c>
      <c r="BR647" s="2" t="str">
        <f>IF(BM647="","",IFERROR(VLOOKUP(BJ647,segéd!T:U,2,FALSE),"x"))</f>
        <v/>
      </c>
      <c r="BS647" s="2">
        <f>IF(BN647="","",IFERROR(VLOOKUP(BJ647,segéd!O:P,2,FALSE),"x"))</f>
        <v>39</v>
      </c>
      <c r="BU647" s="2"/>
      <c r="BV647" s="2"/>
      <c r="DF647" s="2">
        <v>27</v>
      </c>
      <c r="DH647" s="2">
        <v>13</v>
      </c>
    </row>
    <row r="648" spans="1:119" ht="15" customHeight="1" x14ac:dyDescent="0.3">
      <c r="A648" t="str">
        <f t="shared" si="580"/>
        <v>21710105</v>
      </c>
      <c r="B648" t="str">
        <f t="shared" si="581"/>
        <v>Kommunikáció és média - Néveri Varagya Szilvia (Tb.-ről web) 20</v>
      </c>
      <c r="C648" t="str">
        <f t="shared" si="582"/>
        <v>21410105</v>
      </c>
      <c r="D648" t="str">
        <f t="shared" si="583"/>
        <v>Kommunikáció és média - Néveri Varagya Szilvia (Tb.-ről web) 10</v>
      </c>
      <c r="E648" t="str">
        <f t="shared" si="584"/>
        <v>Néveri Varagya Szilvia10105</v>
      </c>
      <c r="F648" t="str">
        <f t="shared" si="585"/>
        <v>Kommunikáció és média (Tb. 214, Tb.-ről web)</v>
      </c>
      <c r="G648" t="str">
        <f t="shared" si="586"/>
        <v/>
      </c>
      <c r="H648" t="str">
        <f t="shared" si="587"/>
        <v/>
      </c>
      <c r="I648" t="str">
        <f t="shared" si="588"/>
        <v/>
      </c>
      <c r="J648" t="str">
        <f t="shared" si="589"/>
        <v/>
      </c>
      <c r="K648" t="str">
        <f t="shared" si="590"/>
        <v/>
      </c>
      <c r="L648" t="str">
        <f t="shared" si="591"/>
        <v/>
      </c>
      <c r="M648" t="str">
        <f t="shared" si="592"/>
        <v/>
      </c>
      <c r="N648" t="str">
        <f t="shared" si="593"/>
        <v/>
      </c>
      <c r="O648" t="str">
        <f t="shared" si="594"/>
        <v/>
      </c>
      <c r="P648" t="str">
        <f t="shared" si="595"/>
        <v/>
      </c>
      <c r="Q648" t="str">
        <f t="shared" si="596"/>
        <v/>
      </c>
      <c r="R648" t="str">
        <f t="shared" si="597"/>
        <v/>
      </c>
      <c r="S648" t="str">
        <f t="shared" si="598"/>
        <v/>
      </c>
      <c r="T648" t="str">
        <f t="shared" si="599"/>
        <v/>
      </c>
      <c r="U648" t="str">
        <f t="shared" si="600"/>
        <v/>
      </c>
      <c r="V648" t="str">
        <f t="shared" si="601"/>
        <v/>
      </c>
      <c r="W648" t="str">
        <f t="shared" si="602"/>
        <v>10105</v>
      </c>
      <c r="X648" t="str">
        <f t="shared" si="603"/>
        <v>10105</v>
      </c>
      <c r="Y648" t="str">
        <f t="shared" si="604"/>
        <v>10105</v>
      </c>
      <c r="Z648" t="str">
        <f t="shared" si="605"/>
        <v/>
      </c>
      <c r="AA648" t="str">
        <f t="shared" si="606"/>
        <v>Kommunikáció és média (217, Tb.-ről web)</v>
      </c>
      <c r="AB648" t="str">
        <f t="shared" si="607"/>
        <v/>
      </c>
      <c r="AC648" t="str">
        <f t="shared" si="608"/>
        <v/>
      </c>
      <c r="AD648" t="str">
        <f t="shared" si="609"/>
        <v/>
      </c>
      <c r="AE648" t="str">
        <f t="shared" si="610"/>
        <v/>
      </c>
      <c r="AF648" t="str">
        <f t="shared" si="611"/>
        <v/>
      </c>
      <c r="AG648" t="str">
        <f t="shared" si="612"/>
        <v/>
      </c>
      <c r="AH648" t="str">
        <f t="shared" si="613"/>
        <v/>
      </c>
      <c r="AI648" t="str">
        <f t="shared" si="614"/>
        <v/>
      </c>
      <c r="AJ648" t="str">
        <f t="shared" si="615"/>
        <v/>
      </c>
      <c r="AK648" t="str">
        <f t="shared" si="616"/>
        <v/>
      </c>
      <c r="AL648" t="str">
        <f t="shared" si="617"/>
        <v/>
      </c>
      <c r="AM648" t="str">
        <f t="shared" si="618"/>
        <v/>
      </c>
      <c r="AN648" t="str">
        <f t="shared" si="619"/>
        <v/>
      </c>
      <c r="AO648" t="str">
        <f t="shared" si="620"/>
        <v/>
      </c>
      <c r="AP648" t="str">
        <f t="shared" si="621"/>
        <v/>
      </c>
      <c r="AQ648" t="str">
        <f t="shared" si="622"/>
        <v>10105</v>
      </c>
      <c r="AR648" t="str">
        <f t="shared" si="623"/>
        <v>10105</v>
      </c>
      <c r="AS648" t="str">
        <f t="shared" si="624"/>
        <v>10105</v>
      </c>
      <c r="AT648" t="str">
        <f t="shared" si="625"/>
        <v/>
      </c>
      <c r="AU648" t="str">
        <f t="shared" si="626"/>
        <v/>
      </c>
      <c r="AV648" t="str">
        <f t="shared" si="627"/>
        <v/>
      </c>
      <c r="AW648" t="str">
        <f t="shared" si="628"/>
        <v/>
      </c>
      <c r="AX648" t="str">
        <f t="shared" si="629"/>
        <v/>
      </c>
      <c r="AY648" t="str">
        <f t="shared" si="630"/>
        <v/>
      </c>
      <c r="AZ648" t="str">
        <f t="shared" si="631"/>
        <v/>
      </c>
      <c r="BA648" t="str">
        <f t="shared" si="632"/>
        <v/>
      </c>
      <c r="BB648" t="str">
        <f t="shared" si="633"/>
        <v/>
      </c>
      <c r="BC648" t="str">
        <f t="shared" si="634"/>
        <v/>
      </c>
      <c r="BD648" t="str">
        <f t="shared" si="635"/>
        <v/>
      </c>
      <c r="BE648" t="str">
        <f t="shared" si="636"/>
        <v>Kommunikáció és média (214, Tb.-ről web)</v>
      </c>
      <c r="BF648" s="2">
        <v>1010</v>
      </c>
      <c r="BG648" s="2">
        <v>5</v>
      </c>
      <c r="BH648" s="18">
        <f>VLOOKUP(BF648,segéd!$F$9:$G$41,2,FALSE)</f>
        <v>46305</v>
      </c>
      <c r="BI648" s="2" t="str">
        <f>VLOOKUP(BG648,segéd!$F$1:$G$7,2,FALSE)</f>
        <v>15.15-16.45</v>
      </c>
      <c r="BJ648" t="s">
        <v>195</v>
      </c>
      <c r="BK648" s="20" t="s">
        <v>532</v>
      </c>
      <c r="BL648" t="s">
        <v>192</v>
      </c>
      <c r="BM648" s="2">
        <v>217</v>
      </c>
      <c r="BN648" s="2">
        <v>214</v>
      </c>
      <c r="BO648" s="2" t="s">
        <v>119</v>
      </c>
      <c r="BP648" s="33" t="s">
        <v>591</v>
      </c>
      <c r="BQ648" s="2">
        <f t="shared" si="637"/>
        <v>30</v>
      </c>
      <c r="BR648" s="2">
        <f>IF(BM648="","",IFERROR(VLOOKUP(BJ648,segéd!T:U,2,FALSE),"x"))</f>
        <v>20</v>
      </c>
      <c r="BS648" s="2">
        <f>IF(BN648="","",IFERROR(VLOOKUP(BJ648,segéd!O:P,2,FALSE),"x"))</f>
        <v>10</v>
      </c>
      <c r="BU648" s="2"/>
      <c r="BV648" s="2"/>
      <c r="BW648" s="19"/>
      <c r="BX648" s="2"/>
      <c r="BY648" s="19"/>
      <c r="CC648" s="19"/>
      <c r="CJ648" s="2">
        <v>6</v>
      </c>
      <c r="CK648" s="2">
        <v>13</v>
      </c>
      <c r="CL648" s="2">
        <v>4</v>
      </c>
      <c r="DC648" s="2">
        <v>3</v>
      </c>
      <c r="DD648" s="2">
        <v>2</v>
      </c>
      <c r="DE648" s="2">
        <v>6</v>
      </c>
    </row>
    <row r="649" spans="1:119" ht="15" customHeight="1" x14ac:dyDescent="0.3">
      <c r="A649" t="str">
        <f t="shared" si="580"/>
        <v>10105</v>
      </c>
      <c r="B649" t="str">
        <f t="shared" si="581"/>
        <v xml:space="preserve">Mechatronikai rendszerek I., 2. csop. - Vavra Gábor </v>
      </c>
      <c r="C649" t="str">
        <f t="shared" si="582"/>
        <v>310105</v>
      </c>
      <c r="D649" t="str">
        <f t="shared" si="583"/>
        <v>Mechatronikai rendszerek I., 2. csop. - Vavra Gábor 0</v>
      </c>
      <c r="E649" t="str">
        <f t="shared" si="584"/>
        <v>Vavra Gábor10105</v>
      </c>
      <c r="F649" t="str">
        <f t="shared" si="585"/>
        <v>Mechatronikai rendszerek I., 2. csop. (Tb. 3)</v>
      </c>
      <c r="G649" t="str">
        <f t="shared" si="586"/>
        <v/>
      </c>
      <c r="H649" t="str">
        <f t="shared" si="587"/>
        <v/>
      </c>
      <c r="I649" t="str">
        <f t="shared" si="588"/>
        <v/>
      </c>
      <c r="J649" t="str">
        <f t="shared" si="589"/>
        <v/>
      </c>
      <c r="K649" t="str">
        <f t="shared" si="590"/>
        <v/>
      </c>
      <c r="L649" t="str">
        <f t="shared" si="591"/>
        <v/>
      </c>
      <c r="M649" t="str">
        <f t="shared" si="592"/>
        <v/>
      </c>
      <c r="N649" t="str">
        <f t="shared" si="593"/>
        <v/>
      </c>
      <c r="O649" t="str">
        <f t="shared" si="594"/>
        <v/>
      </c>
      <c r="P649" t="str">
        <f t="shared" si="595"/>
        <v/>
      </c>
      <c r="Q649" t="str">
        <f t="shared" si="596"/>
        <v/>
      </c>
      <c r="R649" t="str">
        <f t="shared" si="597"/>
        <v/>
      </c>
      <c r="S649" t="str">
        <f t="shared" si="598"/>
        <v/>
      </c>
      <c r="T649" t="str">
        <f t="shared" si="599"/>
        <v/>
      </c>
      <c r="U649" t="str">
        <f t="shared" si="600"/>
        <v/>
      </c>
      <c r="V649" t="str">
        <f t="shared" si="601"/>
        <v/>
      </c>
      <c r="W649" t="str">
        <f t="shared" si="602"/>
        <v/>
      </c>
      <c r="X649" t="str">
        <f t="shared" si="603"/>
        <v/>
      </c>
      <c r="Y649" t="str">
        <f t="shared" si="604"/>
        <v/>
      </c>
      <c r="Z649" t="str">
        <f t="shared" si="605"/>
        <v/>
      </c>
      <c r="AA649" t="str">
        <f t="shared" si="606"/>
        <v>Mechatronikai rendszerek I., 2. csop. ()</v>
      </c>
      <c r="AB649" t="str">
        <f t="shared" si="607"/>
        <v/>
      </c>
      <c r="AC649" t="str">
        <f t="shared" si="608"/>
        <v/>
      </c>
      <c r="AD649" t="str">
        <f t="shared" si="609"/>
        <v/>
      </c>
      <c r="AE649" t="str">
        <f t="shared" si="610"/>
        <v/>
      </c>
      <c r="AF649" t="str">
        <f t="shared" si="611"/>
        <v/>
      </c>
      <c r="AG649" t="str">
        <f t="shared" si="612"/>
        <v/>
      </c>
      <c r="AH649" t="str">
        <f t="shared" si="613"/>
        <v/>
      </c>
      <c r="AI649" t="str">
        <f t="shared" si="614"/>
        <v/>
      </c>
      <c r="AJ649" t="str">
        <f t="shared" si="615"/>
        <v/>
      </c>
      <c r="AK649" t="str">
        <f t="shared" si="616"/>
        <v/>
      </c>
      <c r="AL649" t="str">
        <f t="shared" si="617"/>
        <v/>
      </c>
      <c r="AM649" t="str">
        <f t="shared" si="618"/>
        <v/>
      </c>
      <c r="AN649" t="str">
        <f t="shared" si="619"/>
        <v/>
      </c>
      <c r="AO649" t="str">
        <f t="shared" si="620"/>
        <v/>
      </c>
      <c r="AP649" t="str">
        <f t="shared" si="621"/>
        <v/>
      </c>
      <c r="AQ649" t="str">
        <f t="shared" si="622"/>
        <v/>
      </c>
      <c r="AR649" t="str">
        <f t="shared" si="623"/>
        <v/>
      </c>
      <c r="AS649" t="str">
        <f t="shared" si="624"/>
        <v/>
      </c>
      <c r="AT649" t="str">
        <f t="shared" si="625"/>
        <v/>
      </c>
      <c r="AU649" t="str">
        <f t="shared" si="626"/>
        <v/>
      </c>
      <c r="AV649" t="str">
        <f t="shared" si="627"/>
        <v/>
      </c>
      <c r="AW649" t="str">
        <f t="shared" si="628"/>
        <v/>
      </c>
      <c r="AX649" t="str">
        <f t="shared" si="629"/>
        <v>10105</v>
      </c>
      <c r="AY649" t="str">
        <f t="shared" si="630"/>
        <v/>
      </c>
      <c r="AZ649" t="str">
        <f t="shared" si="631"/>
        <v/>
      </c>
      <c r="BA649" t="str">
        <f t="shared" si="632"/>
        <v/>
      </c>
      <c r="BB649" t="str">
        <f t="shared" si="633"/>
        <v/>
      </c>
      <c r="BC649" t="str">
        <f t="shared" si="634"/>
        <v/>
      </c>
      <c r="BD649" t="str">
        <f t="shared" si="635"/>
        <v/>
      </c>
      <c r="BE649" t="str">
        <f t="shared" si="636"/>
        <v>Mechatronikai rendszerek I., 2. csop. (3)</v>
      </c>
      <c r="BF649" s="2">
        <v>1010</v>
      </c>
      <c r="BG649" s="2">
        <v>5</v>
      </c>
      <c r="BH649" s="18">
        <f>VLOOKUP(BF649,segéd!$F$9:$G$41,2,FALSE)</f>
        <v>46305</v>
      </c>
      <c r="BI649" s="2" t="str">
        <f>VLOOKUP(BG649,segéd!$F$1:$G$7,2,FALSE)</f>
        <v>15.15-16.45</v>
      </c>
      <c r="BJ649" t="s">
        <v>429</v>
      </c>
      <c r="BK649" s="20" t="s">
        <v>419</v>
      </c>
      <c r="BL649" t="s">
        <v>191</v>
      </c>
      <c r="BM649" s="2"/>
      <c r="BN649" s="2">
        <v>3</v>
      </c>
      <c r="BO649" s="2"/>
      <c r="BP649" s="33"/>
      <c r="BQ649" s="2">
        <f t="shared" si="637"/>
        <v>0</v>
      </c>
      <c r="BR649" s="2" t="str">
        <f>IF(BM649="","",IFERROR(VLOOKUP(BJ649,segéd!T:U,2,FALSE),"x"))</f>
        <v/>
      </c>
      <c r="BS649" s="2">
        <f>IF(BN649="","",IFERROR(VLOOKUP(BJ649,segéd!O:P,2,FALSE),"x"))</f>
        <v>0</v>
      </c>
      <c r="BU649" s="2"/>
      <c r="BV649" s="2"/>
      <c r="DJ649" s="2">
        <v>15</v>
      </c>
    </row>
    <row r="650" spans="1:119" ht="15" customHeight="1" x14ac:dyDescent="0.3">
      <c r="A650" t="str">
        <f t="shared" si="580"/>
        <v>10105</v>
      </c>
      <c r="B650" t="str">
        <f t="shared" si="581"/>
        <v xml:space="preserve">Mérnöki alapismeretek - Szabó Veronika Anna (web) </v>
      </c>
      <c r="C650" t="str">
        <f t="shared" si="582"/>
        <v>50110105</v>
      </c>
      <c r="D650" t="str">
        <f t="shared" si="583"/>
        <v>Mérnöki alapismeretek - Szabó Veronika Anna (web) 128</v>
      </c>
      <c r="E650" t="str">
        <f t="shared" si="584"/>
        <v>Szabó Veronika Anna10105</v>
      </c>
      <c r="F650" t="str">
        <f t="shared" si="585"/>
        <v>Mérnöki alapismeretek (Tb. 501, web)</v>
      </c>
      <c r="G650" t="str">
        <f t="shared" si="586"/>
        <v/>
      </c>
      <c r="H650" t="str">
        <f t="shared" si="587"/>
        <v/>
      </c>
      <c r="I650" t="str">
        <f t="shared" si="588"/>
        <v/>
      </c>
      <c r="J650" t="str">
        <f t="shared" si="589"/>
        <v/>
      </c>
      <c r="K650" t="str">
        <f t="shared" si="590"/>
        <v/>
      </c>
      <c r="L650" t="str">
        <f t="shared" si="591"/>
        <v/>
      </c>
      <c r="M650" t="str">
        <f t="shared" si="592"/>
        <v/>
      </c>
      <c r="N650" t="str">
        <f t="shared" si="593"/>
        <v/>
      </c>
      <c r="O650" t="str">
        <f t="shared" si="594"/>
        <v/>
      </c>
      <c r="P650" t="str">
        <f t="shared" si="595"/>
        <v/>
      </c>
      <c r="Q650" t="str">
        <f t="shared" si="596"/>
        <v/>
      </c>
      <c r="R650" t="str">
        <f t="shared" si="597"/>
        <v/>
      </c>
      <c r="S650" t="str">
        <f t="shared" si="598"/>
        <v/>
      </c>
      <c r="T650" t="str">
        <f t="shared" si="599"/>
        <v/>
      </c>
      <c r="U650" t="str">
        <f t="shared" si="600"/>
        <v/>
      </c>
      <c r="V650" t="str">
        <f t="shared" si="601"/>
        <v/>
      </c>
      <c r="W650" t="str">
        <f t="shared" si="602"/>
        <v/>
      </c>
      <c r="X650" t="str">
        <f t="shared" si="603"/>
        <v/>
      </c>
      <c r="Y650" t="str">
        <f t="shared" si="604"/>
        <v/>
      </c>
      <c r="Z650" t="str">
        <f t="shared" si="605"/>
        <v/>
      </c>
      <c r="AA650" t="str">
        <f t="shared" si="606"/>
        <v>Mérnöki alapismeretek (, web)</v>
      </c>
      <c r="AB650" t="str">
        <f t="shared" si="607"/>
        <v/>
      </c>
      <c r="AC650" t="str">
        <f t="shared" si="608"/>
        <v/>
      </c>
      <c r="AD650" t="str">
        <f t="shared" si="609"/>
        <v/>
      </c>
      <c r="AE650" t="str">
        <f t="shared" si="610"/>
        <v>10105</v>
      </c>
      <c r="AF650" t="str">
        <f t="shared" si="611"/>
        <v>10105</v>
      </c>
      <c r="AG650" t="str">
        <f t="shared" si="612"/>
        <v/>
      </c>
      <c r="AH650" t="str">
        <f t="shared" si="613"/>
        <v/>
      </c>
      <c r="AI650" t="str">
        <f t="shared" si="614"/>
        <v/>
      </c>
      <c r="AJ650" t="str">
        <f t="shared" si="615"/>
        <v/>
      </c>
      <c r="AK650" t="str">
        <f t="shared" si="616"/>
        <v/>
      </c>
      <c r="AL650" t="str">
        <f t="shared" si="617"/>
        <v/>
      </c>
      <c r="AM650" t="str">
        <f t="shared" si="618"/>
        <v/>
      </c>
      <c r="AN650" t="str">
        <f t="shared" si="619"/>
        <v/>
      </c>
      <c r="AO650" t="str">
        <f t="shared" si="620"/>
        <v/>
      </c>
      <c r="AP650" t="str">
        <f t="shared" si="621"/>
        <v/>
      </c>
      <c r="AQ650" t="str">
        <f t="shared" si="622"/>
        <v/>
      </c>
      <c r="AR650" t="str">
        <f t="shared" si="623"/>
        <v/>
      </c>
      <c r="AS650" t="str">
        <f t="shared" si="624"/>
        <v/>
      </c>
      <c r="AT650" t="str">
        <f t="shared" si="625"/>
        <v/>
      </c>
      <c r="AU650" t="str">
        <f t="shared" si="626"/>
        <v/>
      </c>
      <c r="AV650" t="str">
        <f t="shared" si="627"/>
        <v/>
      </c>
      <c r="AW650" t="str">
        <f t="shared" si="628"/>
        <v/>
      </c>
      <c r="AX650" t="str">
        <f t="shared" si="629"/>
        <v/>
      </c>
      <c r="AY650" t="str">
        <f t="shared" si="630"/>
        <v/>
      </c>
      <c r="AZ650" t="str">
        <f t="shared" si="631"/>
        <v/>
      </c>
      <c r="BA650" t="str">
        <f t="shared" si="632"/>
        <v/>
      </c>
      <c r="BB650" t="str">
        <f t="shared" si="633"/>
        <v/>
      </c>
      <c r="BC650" t="str">
        <f t="shared" si="634"/>
        <v/>
      </c>
      <c r="BD650" t="str">
        <f t="shared" si="635"/>
        <v/>
      </c>
      <c r="BE650" t="str">
        <f t="shared" si="636"/>
        <v>Mérnöki alapismeretek (501, web)</v>
      </c>
      <c r="BF650" s="2">
        <v>1010</v>
      </c>
      <c r="BG650" s="2">
        <v>5</v>
      </c>
      <c r="BH650" s="18">
        <f>VLOOKUP(BF650,segéd!$F$9:$G$41,2,FALSE)</f>
        <v>46305</v>
      </c>
      <c r="BI650" s="2" t="str">
        <f>VLOOKUP(BG650,segéd!$F$1:$G$7,2,FALSE)</f>
        <v>15.15-16.45</v>
      </c>
      <c r="BJ650" t="s">
        <v>104</v>
      </c>
      <c r="BK650" s="20" t="s">
        <v>539</v>
      </c>
      <c r="BL650" t="s">
        <v>191</v>
      </c>
      <c r="BM650" s="2"/>
      <c r="BN650" s="2">
        <v>501</v>
      </c>
      <c r="BO650" s="2" t="s">
        <v>117</v>
      </c>
      <c r="BP650" s="33" t="s">
        <v>674</v>
      </c>
      <c r="BQ650" s="2">
        <f t="shared" si="637"/>
        <v>128</v>
      </c>
      <c r="BR650" s="2" t="str">
        <f>IF(BM650="","",IFERROR(VLOOKUP(BJ650,segéd!T:U,2,FALSE),"x"))</f>
        <v/>
      </c>
      <c r="BS650" s="2">
        <f>IF(BN650="","",IFERROR(VLOOKUP(BJ650,segéd!O:P,2,FALSE),"x"))</f>
        <v>128</v>
      </c>
      <c r="BT650" s="2"/>
      <c r="BU650" s="2"/>
      <c r="BV650" s="2"/>
      <c r="BX650" s="2"/>
      <c r="CQ650" s="2">
        <v>74</v>
      </c>
      <c r="CR650" s="2">
        <v>48</v>
      </c>
    </row>
    <row r="651" spans="1:119" ht="15" customHeight="1" x14ac:dyDescent="0.3">
      <c r="A651" t="str">
        <f t="shared" si="580"/>
        <v>10105</v>
      </c>
      <c r="B651" t="str">
        <f t="shared" si="581"/>
        <v xml:space="preserve">Műszaki diagnosztika II. - Nemes Márk (web) </v>
      </c>
      <c r="C651" t="str">
        <f t="shared" si="582"/>
        <v>40210105</v>
      </c>
      <c r="D651" t="str">
        <f t="shared" si="583"/>
        <v>Műszaki diagnosztika II. - Nemes Márk (web) 14</v>
      </c>
      <c r="E651" t="str">
        <f t="shared" si="584"/>
        <v>Nemes Márk10105</v>
      </c>
      <c r="F651" t="str">
        <f t="shared" si="585"/>
        <v>Műszaki diagnosztika II. (Tb. 402, web)</v>
      </c>
      <c r="G651" t="str">
        <f t="shared" si="586"/>
        <v/>
      </c>
      <c r="H651" t="str">
        <f t="shared" si="587"/>
        <v/>
      </c>
      <c r="I651" t="str">
        <f t="shared" si="588"/>
        <v/>
      </c>
      <c r="J651" t="str">
        <f t="shared" si="589"/>
        <v/>
      </c>
      <c r="K651" t="str">
        <f t="shared" si="590"/>
        <v/>
      </c>
      <c r="L651" t="str">
        <f t="shared" si="591"/>
        <v/>
      </c>
      <c r="M651" t="str">
        <f t="shared" si="592"/>
        <v/>
      </c>
      <c r="N651" t="str">
        <f t="shared" si="593"/>
        <v/>
      </c>
      <c r="O651" t="str">
        <f t="shared" si="594"/>
        <v/>
      </c>
      <c r="P651" t="str">
        <f t="shared" si="595"/>
        <v/>
      </c>
      <c r="Q651" t="str">
        <f t="shared" si="596"/>
        <v/>
      </c>
      <c r="R651" t="str">
        <f t="shared" si="597"/>
        <v/>
      </c>
      <c r="S651" t="str">
        <f t="shared" si="598"/>
        <v/>
      </c>
      <c r="T651" t="str">
        <f t="shared" si="599"/>
        <v/>
      </c>
      <c r="U651" t="str">
        <f t="shared" si="600"/>
        <v/>
      </c>
      <c r="V651" t="str">
        <f t="shared" si="601"/>
        <v/>
      </c>
      <c r="W651" t="str">
        <f t="shared" si="602"/>
        <v/>
      </c>
      <c r="X651" t="str">
        <f t="shared" si="603"/>
        <v/>
      </c>
      <c r="Y651" t="str">
        <f t="shared" si="604"/>
        <v/>
      </c>
      <c r="Z651" t="str">
        <f t="shared" si="605"/>
        <v/>
      </c>
      <c r="AA651" t="str">
        <f t="shared" si="606"/>
        <v>Műszaki diagnosztika II. (, web)</v>
      </c>
      <c r="AB651" t="str">
        <f t="shared" si="607"/>
        <v/>
      </c>
      <c r="AC651" t="str">
        <f t="shared" si="608"/>
        <v/>
      </c>
      <c r="AD651" t="str">
        <f t="shared" si="609"/>
        <v/>
      </c>
      <c r="AE651" t="str">
        <f t="shared" si="610"/>
        <v/>
      </c>
      <c r="AF651" t="str">
        <f t="shared" si="611"/>
        <v/>
      </c>
      <c r="AG651" t="str">
        <f t="shared" si="612"/>
        <v/>
      </c>
      <c r="AH651" t="str">
        <f t="shared" si="613"/>
        <v/>
      </c>
      <c r="AI651" t="str">
        <f t="shared" si="614"/>
        <v/>
      </c>
      <c r="AJ651" t="str">
        <f t="shared" si="615"/>
        <v/>
      </c>
      <c r="AK651" t="str">
        <f t="shared" si="616"/>
        <v/>
      </c>
      <c r="AL651" t="str">
        <f t="shared" si="617"/>
        <v/>
      </c>
      <c r="AM651" t="str">
        <f t="shared" si="618"/>
        <v/>
      </c>
      <c r="AN651" t="str">
        <f t="shared" si="619"/>
        <v/>
      </c>
      <c r="AO651" t="str">
        <f t="shared" si="620"/>
        <v/>
      </c>
      <c r="AP651" t="str">
        <f t="shared" si="621"/>
        <v/>
      </c>
      <c r="AQ651" t="str">
        <f t="shared" si="622"/>
        <v/>
      </c>
      <c r="AR651" t="str">
        <f t="shared" si="623"/>
        <v/>
      </c>
      <c r="AS651" t="str">
        <f t="shared" si="624"/>
        <v/>
      </c>
      <c r="AT651" t="str">
        <f t="shared" si="625"/>
        <v/>
      </c>
      <c r="AU651" t="str">
        <f t="shared" si="626"/>
        <v/>
      </c>
      <c r="AV651" t="str">
        <f t="shared" si="627"/>
        <v/>
      </c>
      <c r="AW651" t="str">
        <f t="shared" si="628"/>
        <v/>
      </c>
      <c r="AX651" t="str">
        <f t="shared" si="629"/>
        <v/>
      </c>
      <c r="AY651" t="str">
        <f t="shared" si="630"/>
        <v/>
      </c>
      <c r="AZ651" t="str">
        <f t="shared" si="631"/>
        <v/>
      </c>
      <c r="BA651" t="str">
        <f t="shared" si="632"/>
        <v/>
      </c>
      <c r="BB651" t="str">
        <f t="shared" si="633"/>
        <v>10105</v>
      </c>
      <c r="BC651" t="str">
        <f t="shared" si="634"/>
        <v/>
      </c>
      <c r="BD651" t="str">
        <f t="shared" si="635"/>
        <v/>
      </c>
      <c r="BE651" t="str">
        <f t="shared" si="636"/>
        <v>Műszaki diagnosztika II. (402, web)</v>
      </c>
      <c r="BF651" s="2">
        <v>1010</v>
      </c>
      <c r="BG651" s="2">
        <v>5</v>
      </c>
      <c r="BH651" s="18">
        <f>VLOOKUP(BF651,segéd!$F$9:$G$41,2,FALSE)</f>
        <v>46305</v>
      </c>
      <c r="BI651" s="2" t="str">
        <f>VLOOKUP(BG651,segéd!$F$1:$G$7,2,FALSE)</f>
        <v>15.15-16.45</v>
      </c>
      <c r="BJ651" t="s">
        <v>526</v>
      </c>
      <c r="BK651" s="20" t="s">
        <v>542</v>
      </c>
      <c r="BL651" t="s">
        <v>191</v>
      </c>
      <c r="BM651" s="2"/>
      <c r="BN651" s="2">
        <v>402</v>
      </c>
      <c r="BO651" s="2" t="s">
        <v>117</v>
      </c>
      <c r="BP651" s="33" t="s">
        <v>640</v>
      </c>
      <c r="BQ651" s="2">
        <f t="shared" si="637"/>
        <v>14</v>
      </c>
      <c r="BR651" s="2" t="str">
        <f>IF(BM651="","",IFERROR(VLOOKUP(BJ651,segéd!T:U,2,FALSE),"x"))</f>
        <v/>
      </c>
      <c r="BS651" s="2">
        <f>IF(BN651="","",IFERROR(VLOOKUP(BJ651,segéd!O:P,2,FALSE),"x"))</f>
        <v>14</v>
      </c>
      <c r="BU651" s="2"/>
      <c r="BV651" s="2"/>
      <c r="DN651" s="2">
        <v>8</v>
      </c>
    </row>
    <row r="652" spans="1:119" ht="15" customHeight="1" x14ac:dyDescent="0.3">
      <c r="A652" t="str">
        <f t="shared" si="580"/>
        <v>10105</v>
      </c>
      <c r="B652" t="str">
        <f t="shared" si="581"/>
        <v xml:space="preserve">Műszaki fizika - Molnárné Dőry Zsófia (web) </v>
      </c>
      <c r="C652" t="str">
        <f t="shared" si="582"/>
        <v>60110105</v>
      </c>
      <c r="D652" t="str">
        <f t="shared" si="583"/>
        <v>Műszaki fizika - Molnárné Dőry Zsófia (web) 83</v>
      </c>
      <c r="E652" t="str">
        <f t="shared" si="584"/>
        <v>Molnárné Dőry Zsófia10105</v>
      </c>
      <c r="F652" t="str">
        <f t="shared" si="585"/>
        <v>Műszaki fizika (Tb. 601, web)</v>
      </c>
      <c r="G652" t="str">
        <f t="shared" si="586"/>
        <v/>
      </c>
      <c r="H652" t="str">
        <f t="shared" si="587"/>
        <v/>
      </c>
      <c r="I652" t="str">
        <f t="shared" si="588"/>
        <v/>
      </c>
      <c r="J652" t="str">
        <f t="shared" si="589"/>
        <v/>
      </c>
      <c r="K652" t="str">
        <f t="shared" si="590"/>
        <v/>
      </c>
      <c r="L652" t="str">
        <f t="shared" si="591"/>
        <v/>
      </c>
      <c r="M652" t="str">
        <f t="shared" si="592"/>
        <v/>
      </c>
      <c r="N652" t="str">
        <f t="shared" si="593"/>
        <v/>
      </c>
      <c r="O652" t="str">
        <f t="shared" si="594"/>
        <v/>
      </c>
      <c r="P652" t="str">
        <f t="shared" si="595"/>
        <v/>
      </c>
      <c r="Q652" t="str">
        <f t="shared" si="596"/>
        <v/>
      </c>
      <c r="R652" t="str">
        <f t="shared" si="597"/>
        <v/>
      </c>
      <c r="S652" t="str">
        <f t="shared" si="598"/>
        <v/>
      </c>
      <c r="T652" t="str">
        <f t="shared" si="599"/>
        <v/>
      </c>
      <c r="U652" t="str">
        <f t="shared" si="600"/>
        <v/>
      </c>
      <c r="V652" t="str">
        <f t="shared" si="601"/>
        <v/>
      </c>
      <c r="W652" t="str">
        <f t="shared" si="602"/>
        <v/>
      </c>
      <c r="X652" t="str">
        <f t="shared" si="603"/>
        <v/>
      </c>
      <c r="Y652" t="str">
        <f t="shared" si="604"/>
        <v/>
      </c>
      <c r="Z652" t="str">
        <f t="shared" si="605"/>
        <v/>
      </c>
      <c r="AA652" t="str">
        <f t="shared" si="606"/>
        <v>Műszaki fizika (, web)</v>
      </c>
      <c r="AB652" t="str">
        <f t="shared" si="607"/>
        <v/>
      </c>
      <c r="AC652" t="str">
        <f t="shared" si="608"/>
        <v/>
      </c>
      <c r="AD652" t="str">
        <f t="shared" si="609"/>
        <v/>
      </c>
      <c r="AE652" t="str">
        <f t="shared" si="610"/>
        <v/>
      </c>
      <c r="AF652" t="str">
        <f t="shared" si="611"/>
        <v/>
      </c>
      <c r="AG652" t="str">
        <f t="shared" si="612"/>
        <v/>
      </c>
      <c r="AH652" t="str">
        <f t="shared" si="613"/>
        <v/>
      </c>
      <c r="AI652" t="str">
        <f t="shared" si="614"/>
        <v/>
      </c>
      <c r="AJ652" t="str">
        <f t="shared" si="615"/>
        <v/>
      </c>
      <c r="AK652" t="str">
        <f t="shared" si="616"/>
        <v>10105</v>
      </c>
      <c r="AL652" t="str">
        <f t="shared" si="617"/>
        <v>10105</v>
      </c>
      <c r="AM652" t="str">
        <f t="shared" si="618"/>
        <v/>
      </c>
      <c r="AN652" t="str">
        <f t="shared" si="619"/>
        <v/>
      </c>
      <c r="AO652" t="str">
        <f t="shared" si="620"/>
        <v/>
      </c>
      <c r="AP652" t="str">
        <f t="shared" si="621"/>
        <v/>
      </c>
      <c r="AQ652" t="str">
        <f t="shared" si="622"/>
        <v/>
      </c>
      <c r="AR652" t="str">
        <f t="shared" si="623"/>
        <v/>
      </c>
      <c r="AS652" t="str">
        <f t="shared" si="624"/>
        <v/>
      </c>
      <c r="AT652" t="str">
        <f t="shared" si="625"/>
        <v/>
      </c>
      <c r="AU652" t="str">
        <f t="shared" si="626"/>
        <v/>
      </c>
      <c r="AV652" t="str">
        <f t="shared" si="627"/>
        <v/>
      </c>
      <c r="AW652" t="str">
        <f t="shared" si="628"/>
        <v/>
      </c>
      <c r="AX652" t="str">
        <f t="shared" si="629"/>
        <v/>
      </c>
      <c r="AY652" t="str">
        <f t="shared" si="630"/>
        <v/>
      </c>
      <c r="AZ652" t="str">
        <f t="shared" si="631"/>
        <v/>
      </c>
      <c r="BA652" t="str">
        <f t="shared" si="632"/>
        <v/>
      </c>
      <c r="BB652" t="str">
        <f t="shared" si="633"/>
        <v/>
      </c>
      <c r="BC652" t="str">
        <f t="shared" si="634"/>
        <v/>
      </c>
      <c r="BD652" t="str">
        <f t="shared" si="635"/>
        <v/>
      </c>
      <c r="BE652" t="str">
        <f t="shared" si="636"/>
        <v>Műszaki fizika (601, web)</v>
      </c>
      <c r="BF652" s="2">
        <v>1010</v>
      </c>
      <c r="BG652" s="2">
        <v>5</v>
      </c>
      <c r="BH652" s="18">
        <f>VLOOKUP(BF652,segéd!$F$9:$G$41,2,FALSE)</f>
        <v>46305</v>
      </c>
      <c r="BI652" s="2" t="str">
        <f>VLOOKUP(BG652,segéd!$F$1:$G$7,2,FALSE)</f>
        <v>15.15-16.45</v>
      </c>
      <c r="BJ652" t="s">
        <v>107</v>
      </c>
      <c r="BK652" s="20" t="s">
        <v>219</v>
      </c>
      <c r="BL652" t="s">
        <v>191</v>
      </c>
      <c r="BM652" s="2"/>
      <c r="BN652" s="2">
        <v>601</v>
      </c>
      <c r="BO652" s="2" t="s">
        <v>117</v>
      </c>
      <c r="BP652" s="33" t="s">
        <v>627</v>
      </c>
      <c r="BQ652" s="2">
        <f t="shared" si="637"/>
        <v>83</v>
      </c>
      <c r="BR652" s="2" t="str">
        <f>IF(BM652="","",IFERROR(VLOOKUP(BJ652,segéd!T:U,2,FALSE),"x"))</f>
        <v/>
      </c>
      <c r="BS652" s="2">
        <f>IF(BN652="","",IFERROR(VLOOKUP(BJ652,segéd!O:P,2,FALSE),"x"))</f>
        <v>83</v>
      </c>
      <c r="BU652" s="2"/>
      <c r="BV652" s="2"/>
      <c r="BX652" s="2"/>
      <c r="CW652" s="2">
        <v>37</v>
      </c>
      <c r="CX652" s="2">
        <v>56</v>
      </c>
    </row>
    <row r="653" spans="1:119" ht="15" customHeight="1" x14ac:dyDescent="0.3">
      <c r="A653" t="str">
        <f t="shared" si="580"/>
        <v>20810105</v>
      </c>
      <c r="B653" t="str">
        <f t="shared" si="581"/>
        <v>Utazástörténet - Wirth Gábor (web) 14</v>
      </c>
      <c r="C653" t="str">
        <f t="shared" si="582"/>
        <v>10105</v>
      </c>
      <c r="D653" t="str">
        <f t="shared" si="583"/>
        <v xml:space="preserve">Utazástörténet - Wirth Gábor (web) </v>
      </c>
      <c r="E653" t="str">
        <f t="shared" si="584"/>
        <v>Wirth Gábor10105</v>
      </c>
      <c r="F653" t="str">
        <f t="shared" si="585"/>
        <v>Utazástörténet (Bp. 208, web)</v>
      </c>
      <c r="G653" t="str">
        <f t="shared" si="586"/>
        <v/>
      </c>
      <c r="H653" t="str">
        <f t="shared" si="587"/>
        <v>10105</v>
      </c>
      <c r="I653" t="str">
        <f t="shared" si="588"/>
        <v/>
      </c>
      <c r="J653" t="str">
        <f t="shared" si="589"/>
        <v/>
      </c>
      <c r="K653" t="str">
        <f t="shared" si="590"/>
        <v/>
      </c>
      <c r="L653" t="str">
        <f t="shared" si="591"/>
        <v/>
      </c>
      <c r="M653" t="str">
        <f t="shared" si="592"/>
        <v/>
      </c>
      <c r="N653" t="str">
        <f t="shared" si="593"/>
        <v/>
      </c>
      <c r="O653" t="str">
        <f t="shared" si="594"/>
        <v/>
      </c>
      <c r="P653" t="str">
        <f t="shared" si="595"/>
        <v/>
      </c>
      <c r="Q653" t="str">
        <f t="shared" si="596"/>
        <v/>
      </c>
      <c r="R653" t="str">
        <f t="shared" si="597"/>
        <v/>
      </c>
      <c r="S653" t="str">
        <f t="shared" si="598"/>
        <v/>
      </c>
      <c r="T653" t="str">
        <f t="shared" si="599"/>
        <v/>
      </c>
      <c r="U653" t="str">
        <f t="shared" si="600"/>
        <v/>
      </c>
      <c r="V653" t="str">
        <f t="shared" si="601"/>
        <v/>
      </c>
      <c r="W653" t="str">
        <f t="shared" si="602"/>
        <v/>
      </c>
      <c r="X653" t="str">
        <f t="shared" si="603"/>
        <v/>
      </c>
      <c r="Y653" t="str">
        <f t="shared" si="604"/>
        <v/>
      </c>
      <c r="Z653" t="str">
        <f t="shared" si="605"/>
        <v/>
      </c>
      <c r="AA653" t="str">
        <f t="shared" si="606"/>
        <v>Utazástörténet (208, web)</v>
      </c>
      <c r="AB653" t="str">
        <f t="shared" si="607"/>
        <v/>
      </c>
      <c r="AC653" t="str">
        <f t="shared" si="608"/>
        <v/>
      </c>
      <c r="AD653" t="str">
        <f t="shared" si="609"/>
        <v/>
      </c>
      <c r="AE653" t="str">
        <f t="shared" si="610"/>
        <v/>
      </c>
      <c r="AF653" t="str">
        <f t="shared" si="611"/>
        <v/>
      </c>
      <c r="AG653" t="str">
        <f t="shared" si="612"/>
        <v/>
      </c>
      <c r="AH653" t="str">
        <f t="shared" si="613"/>
        <v/>
      </c>
      <c r="AI653" t="str">
        <f t="shared" si="614"/>
        <v/>
      </c>
      <c r="AJ653" t="str">
        <f t="shared" si="615"/>
        <v/>
      </c>
      <c r="AK653" t="str">
        <f t="shared" si="616"/>
        <v/>
      </c>
      <c r="AL653" t="str">
        <f t="shared" si="617"/>
        <v/>
      </c>
      <c r="AM653" t="str">
        <f t="shared" si="618"/>
        <v/>
      </c>
      <c r="AN653" t="str">
        <f t="shared" si="619"/>
        <v/>
      </c>
      <c r="AO653" t="str">
        <f t="shared" si="620"/>
        <v/>
      </c>
      <c r="AP653" t="str">
        <f t="shared" si="621"/>
        <v/>
      </c>
      <c r="AQ653" t="str">
        <f t="shared" si="622"/>
        <v/>
      </c>
      <c r="AR653" t="str">
        <f t="shared" si="623"/>
        <v/>
      </c>
      <c r="AS653" t="str">
        <f t="shared" si="624"/>
        <v/>
      </c>
      <c r="AT653" t="str">
        <f t="shared" si="625"/>
        <v/>
      </c>
      <c r="AU653" t="str">
        <f t="shared" si="626"/>
        <v/>
      </c>
      <c r="AV653" t="str">
        <f t="shared" si="627"/>
        <v/>
      </c>
      <c r="AW653" t="str">
        <f t="shared" si="628"/>
        <v/>
      </c>
      <c r="AX653" t="str">
        <f t="shared" si="629"/>
        <v/>
      </c>
      <c r="AY653" t="str">
        <f t="shared" si="630"/>
        <v/>
      </c>
      <c r="AZ653" t="str">
        <f t="shared" si="631"/>
        <v/>
      </c>
      <c r="BA653" t="str">
        <f t="shared" si="632"/>
        <v/>
      </c>
      <c r="BB653" t="str">
        <f t="shared" si="633"/>
        <v/>
      </c>
      <c r="BC653" t="str">
        <f t="shared" si="634"/>
        <v/>
      </c>
      <c r="BD653" t="str">
        <f t="shared" si="635"/>
        <v/>
      </c>
      <c r="BE653" t="str">
        <f t="shared" si="636"/>
        <v>Utazástörténet (, web)</v>
      </c>
      <c r="BF653" s="2">
        <v>1010</v>
      </c>
      <c r="BG653" s="2">
        <v>5</v>
      </c>
      <c r="BH653" s="18">
        <f>VLOOKUP(BF653,segéd!$F$9:$G$41,2,FALSE)</f>
        <v>46305</v>
      </c>
      <c r="BI653" s="2" t="str">
        <f>VLOOKUP(BG653,segéd!$F$1:$G$7,2,FALSE)</f>
        <v>15.15-16.45</v>
      </c>
      <c r="BJ653" t="s">
        <v>271</v>
      </c>
      <c r="BK653" s="20" t="s">
        <v>143</v>
      </c>
      <c r="BL653" t="s">
        <v>194</v>
      </c>
      <c r="BM653" s="2">
        <v>208</v>
      </c>
      <c r="BO653" s="2" t="s">
        <v>117</v>
      </c>
      <c r="BP653" s="33" t="s">
        <v>716</v>
      </c>
      <c r="BQ653" s="2">
        <f t="shared" si="637"/>
        <v>14</v>
      </c>
      <c r="BR653" s="2">
        <f>IF(BM653="","",IFERROR(VLOOKUP(BJ653,segéd!T:U,2,FALSE),"x"))</f>
        <v>14</v>
      </c>
      <c r="BS653" s="2" t="str">
        <f>IF(BN653="","",IFERROR(VLOOKUP(BJ653,segéd!O:P,2,FALSE),"x"))</f>
        <v/>
      </c>
      <c r="BT653" s="2"/>
      <c r="BU653" s="2">
        <v>18</v>
      </c>
      <c r="BV653" s="2"/>
      <c r="BX653" s="2"/>
      <c r="CQ653" s="2"/>
      <c r="CR653" s="2"/>
    </row>
    <row r="654" spans="1:119" ht="15" customHeight="1" x14ac:dyDescent="0.3">
      <c r="A654" t="str">
        <f t="shared" si="580"/>
        <v>10106</v>
      </c>
      <c r="B654" t="str">
        <f t="shared" si="581"/>
        <v xml:space="preserve">Informatikai projektszimuláció - Böcz Gábor (gépterem, web) </v>
      </c>
      <c r="C654" t="str">
        <f t="shared" si="582"/>
        <v>60410106</v>
      </c>
      <c r="D654" t="str">
        <f t="shared" si="583"/>
        <v>Informatikai projektszimuláció - Böcz Gábor (gépterem, web) 39</v>
      </c>
      <c r="E654" t="str">
        <f t="shared" si="584"/>
        <v>Böcz Gábor10106</v>
      </c>
      <c r="F654" t="str">
        <f t="shared" si="585"/>
        <v>Informatikai projektszimuláció (Tb. 604, gépterem, web)</v>
      </c>
      <c r="G654" t="str">
        <f t="shared" si="586"/>
        <v/>
      </c>
      <c r="H654" t="str">
        <f t="shared" si="587"/>
        <v/>
      </c>
      <c r="I654" t="str">
        <f t="shared" si="588"/>
        <v/>
      </c>
      <c r="J654" t="str">
        <f t="shared" si="589"/>
        <v/>
      </c>
      <c r="K654" t="str">
        <f t="shared" si="590"/>
        <v/>
      </c>
      <c r="L654" t="str">
        <f t="shared" si="591"/>
        <v/>
      </c>
      <c r="M654" t="str">
        <f t="shared" si="592"/>
        <v/>
      </c>
      <c r="N654" t="str">
        <f t="shared" si="593"/>
        <v/>
      </c>
      <c r="O654" t="str">
        <f t="shared" si="594"/>
        <v/>
      </c>
      <c r="P654" t="str">
        <f t="shared" si="595"/>
        <v/>
      </c>
      <c r="Q654" t="str">
        <f t="shared" si="596"/>
        <v/>
      </c>
      <c r="R654" t="str">
        <f t="shared" si="597"/>
        <v/>
      </c>
      <c r="S654" t="str">
        <f t="shared" si="598"/>
        <v/>
      </c>
      <c r="T654" t="str">
        <f t="shared" si="599"/>
        <v/>
      </c>
      <c r="U654" t="str">
        <f t="shared" si="600"/>
        <v/>
      </c>
      <c r="V654" t="str">
        <f t="shared" si="601"/>
        <v/>
      </c>
      <c r="W654" t="str">
        <f t="shared" si="602"/>
        <v/>
      </c>
      <c r="X654" t="str">
        <f t="shared" si="603"/>
        <v/>
      </c>
      <c r="Y654" t="str">
        <f t="shared" si="604"/>
        <v/>
      </c>
      <c r="Z654" t="str">
        <f t="shared" si="605"/>
        <v/>
      </c>
      <c r="AA654" t="str">
        <f t="shared" si="606"/>
        <v>Informatikai projektszimuláció (, gépterem, web)</v>
      </c>
      <c r="AB654" t="str">
        <f t="shared" si="607"/>
        <v/>
      </c>
      <c r="AC654" t="str">
        <f t="shared" si="608"/>
        <v/>
      </c>
      <c r="AD654" t="str">
        <f t="shared" si="609"/>
        <v/>
      </c>
      <c r="AE654" t="str">
        <f t="shared" si="610"/>
        <v/>
      </c>
      <c r="AF654" t="str">
        <f t="shared" si="611"/>
        <v/>
      </c>
      <c r="AG654" t="str">
        <f t="shared" si="612"/>
        <v/>
      </c>
      <c r="AH654" t="str">
        <f t="shared" si="613"/>
        <v/>
      </c>
      <c r="AI654" t="str">
        <f t="shared" si="614"/>
        <v/>
      </c>
      <c r="AJ654" t="str">
        <f t="shared" si="615"/>
        <v/>
      </c>
      <c r="AK654" t="str">
        <f t="shared" si="616"/>
        <v/>
      </c>
      <c r="AL654" t="str">
        <f t="shared" si="617"/>
        <v/>
      </c>
      <c r="AM654" t="str">
        <f t="shared" si="618"/>
        <v/>
      </c>
      <c r="AN654" t="str">
        <f t="shared" si="619"/>
        <v/>
      </c>
      <c r="AO654" t="str">
        <f t="shared" si="620"/>
        <v/>
      </c>
      <c r="AP654" t="str">
        <f t="shared" si="621"/>
        <v/>
      </c>
      <c r="AQ654" t="str">
        <f t="shared" si="622"/>
        <v/>
      </c>
      <c r="AR654" t="str">
        <f t="shared" si="623"/>
        <v/>
      </c>
      <c r="AS654" t="str">
        <f t="shared" si="624"/>
        <v/>
      </c>
      <c r="AT654" t="str">
        <f t="shared" si="625"/>
        <v>10106</v>
      </c>
      <c r="AU654" t="str">
        <f t="shared" si="626"/>
        <v/>
      </c>
      <c r="AV654" t="str">
        <f t="shared" si="627"/>
        <v>10106</v>
      </c>
      <c r="AW654" t="str">
        <f t="shared" si="628"/>
        <v/>
      </c>
      <c r="AX654" t="str">
        <f t="shared" si="629"/>
        <v/>
      </c>
      <c r="AY654" t="str">
        <f t="shared" si="630"/>
        <v/>
      </c>
      <c r="AZ654" t="str">
        <f t="shared" si="631"/>
        <v/>
      </c>
      <c r="BA654" t="str">
        <f t="shared" si="632"/>
        <v/>
      </c>
      <c r="BB654" t="str">
        <f t="shared" si="633"/>
        <v/>
      </c>
      <c r="BC654" t="str">
        <f t="shared" si="634"/>
        <v/>
      </c>
      <c r="BD654" t="str">
        <f t="shared" si="635"/>
        <v/>
      </c>
      <c r="BE654" t="str">
        <f t="shared" si="636"/>
        <v>Informatikai projektszimuláció (604, gépterem, web)</v>
      </c>
      <c r="BF654" s="2">
        <v>1010</v>
      </c>
      <c r="BG654" s="2">
        <v>6</v>
      </c>
      <c r="BH654" s="18">
        <f>VLOOKUP(BF654,segéd!$F$9:$G$41,2,FALSE)</f>
        <v>46305</v>
      </c>
      <c r="BI654" s="2" t="str">
        <f>VLOOKUP(BG654,segéd!$F$1:$G$7,2,FALSE)</f>
        <v>17.00-18.30</v>
      </c>
      <c r="BJ654" t="s">
        <v>234</v>
      </c>
      <c r="BK654" s="20" t="s">
        <v>540</v>
      </c>
      <c r="BL654" t="s">
        <v>191</v>
      </c>
      <c r="BM654" s="2"/>
      <c r="BN654" s="2">
        <v>604</v>
      </c>
      <c r="BO654" s="2" t="s">
        <v>216</v>
      </c>
      <c r="BP654" s="33" t="s">
        <v>611</v>
      </c>
      <c r="BQ654" s="2">
        <f t="shared" si="637"/>
        <v>39</v>
      </c>
      <c r="BR654" s="2" t="str">
        <f>IF(BM654="","",IFERROR(VLOOKUP(BJ654,segéd!T:U,2,FALSE),"x"))</f>
        <v/>
      </c>
      <c r="BS654" s="2">
        <f>IF(BN654="","",IFERROR(VLOOKUP(BJ654,segéd!O:P,2,FALSE),"x"))</f>
        <v>39</v>
      </c>
      <c r="BU654" s="2"/>
      <c r="BV654" s="2"/>
      <c r="DF654" s="2">
        <v>27</v>
      </c>
      <c r="DH654" s="2">
        <v>13</v>
      </c>
    </row>
    <row r="655" spans="1:119" ht="15" customHeight="1" x14ac:dyDescent="0.3">
      <c r="A655" t="str">
        <f t="shared" si="580"/>
        <v>10106</v>
      </c>
      <c r="B655" t="str">
        <f t="shared" si="581"/>
        <v xml:space="preserve">Mechatronikai rendszerek I., 2. csop. - Vavra Gábor </v>
      </c>
      <c r="C655" t="str">
        <f t="shared" si="582"/>
        <v>310106</v>
      </c>
      <c r="D655" t="str">
        <f t="shared" si="583"/>
        <v>Mechatronikai rendszerek I., 2. csop. - Vavra Gábor 0</v>
      </c>
      <c r="E655" t="str">
        <f t="shared" si="584"/>
        <v>Vavra Gábor10106</v>
      </c>
      <c r="F655" t="str">
        <f t="shared" si="585"/>
        <v>Mechatronikai rendszerek I., 2. csop. (Tb. 3)</v>
      </c>
      <c r="G655" t="str">
        <f t="shared" si="586"/>
        <v/>
      </c>
      <c r="H655" t="str">
        <f t="shared" si="587"/>
        <v/>
      </c>
      <c r="I655" t="str">
        <f t="shared" si="588"/>
        <v/>
      </c>
      <c r="J655" t="str">
        <f t="shared" si="589"/>
        <v/>
      </c>
      <c r="K655" t="str">
        <f t="shared" si="590"/>
        <v/>
      </c>
      <c r="L655" t="str">
        <f t="shared" si="591"/>
        <v/>
      </c>
      <c r="M655" t="str">
        <f t="shared" si="592"/>
        <v/>
      </c>
      <c r="N655" t="str">
        <f t="shared" si="593"/>
        <v/>
      </c>
      <c r="O655" t="str">
        <f t="shared" si="594"/>
        <v/>
      </c>
      <c r="P655" t="str">
        <f t="shared" si="595"/>
        <v/>
      </c>
      <c r="Q655" t="str">
        <f t="shared" si="596"/>
        <v/>
      </c>
      <c r="R655" t="str">
        <f t="shared" si="597"/>
        <v/>
      </c>
      <c r="S655" t="str">
        <f t="shared" si="598"/>
        <v/>
      </c>
      <c r="T655" t="str">
        <f t="shared" si="599"/>
        <v/>
      </c>
      <c r="U655" t="str">
        <f t="shared" si="600"/>
        <v/>
      </c>
      <c r="V655" t="str">
        <f t="shared" si="601"/>
        <v/>
      </c>
      <c r="W655" t="str">
        <f t="shared" si="602"/>
        <v/>
      </c>
      <c r="X655" t="str">
        <f t="shared" si="603"/>
        <v/>
      </c>
      <c r="Y655" t="str">
        <f t="shared" si="604"/>
        <v/>
      </c>
      <c r="Z655" t="str">
        <f t="shared" si="605"/>
        <v/>
      </c>
      <c r="AA655" t="str">
        <f t="shared" si="606"/>
        <v>Mechatronikai rendszerek I., 2. csop. ()</v>
      </c>
      <c r="AB655" t="str">
        <f t="shared" si="607"/>
        <v/>
      </c>
      <c r="AC655" t="str">
        <f t="shared" si="608"/>
        <v/>
      </c>
      <c r="AD655" t="str">
        <f t="shared" si="609"/>
        <v/>
      </c>
      <c r="AE655" t="str">
        <f t="shared" si="610"/>
        <v/>
      </c>
      <c r="AF655" t="str">
        <f t="shared" si="611"/>
        <v/>
      </c>
      <c r="AG655" t="str">
        <f t="shared" si="612"/>
        <v/>
      </c>
      <c r="AH655" t="str">
        <f t="shared" si="613"/>
        <v/>
      </c>
      <c r="AI655" t="str">
        <f t="shared" si="614"/>
        <v/>
      </c>
      <c r="AJ655" t="str">
        <f t="shared" si="615"/>
        <v/>
      </c>
      <c r="AK655" t="str">
        <f t="shared" si="616"/>
        <v/>
      </c>
      <c r="AL655" t="str">
        <f t="shared" si="617"/>
        <v/>
      </c>
      <c r="AM655" t="str">
        <f t="shared" si="618"/>
        <v/>
      </c>
      <c r="AN655" t="str">
        <f t="shared" si="619"/>
        <v/>
      </c>
      <c r="AO655" t="str">
        <f t="shared" si="620"/>
        <v/>
      </c>
      <c r="AP655" t="str">
        <f t="shared" si="621"/>
        <v/>
      </c>
      <c r="AQ655" t="str">
        <f t="shared" si="622"/>
        <v/>
      </c>
      <c r="AR655" t="str">
        <f t="shared" si="623"/>
        <v/>
      </c>
      <c r="AS655" t="str">
        <f t="shared" si="624"/>
        <v/>
      </c>
      <c r="AT655" t="str">
        <f t="shared" si="625"/>
        <v/>
      </c>
      <c r="AU655" t="str">
        <f t="shared" si="626"/>
        <v/>
      </c>
      <c r="AV655" t="str">
        <f t="shared" si="627"/>
        <v/>
      </c>
      <c r="AW655" t="str">
        <f t="shared" si="628"/>
        <v/>
      </c>
      <c r="AX655" t="str">
        <f t="shared" si="629"/>
        <v>10106</v>
      </c>
      <c r="AY655" t="str">
        <f t="shared" si="630"/>
        <v/>
      </c>
      <c r="AZ655" t="str">
        <f t="shared" si="631"/>
        <v/>
      </c>
      <c r="BA655" t="str">
        <f t="shared" si="632"/>
        <v/>
      </c>
      <c r="BB655" t="str">
        <f t="shared" si="633"/>
        <v/>
      </c>
      <c r="BC655" t="str">
        <f t="shared" si="634"/>
        <v/>
      </c>
      <c r="BD655" t="str">
        <f t="shared" si="635"/>
        <v/>
      </c>
      <c r="BE655" t="str">
        <f t="shared" si="636"/>
        <v>Mechatronikai rendszerek I., 2. csop. (3)</v>
      </c>
      <c r="BF655" s="2">
        <v>1010</v>
      </c>
      <c r="BG655" s="2">
        <v>6</v>
      </c>
      <c r="BH655" s="18">
        <f>VLOOKUP(BF655,segéd!$F$9:$G$41,2,FALSE)</f>
        <v>46305</v>
      </c>
      <c r="BI655" s="2" t="str">
        <f>VLOOKUP(BG655,segéd!$F$1:$G$7,2,FALSE)</f>
        <v>17.00-18.30</v>
      </c>
      <c r="BJ655" t="s">
        <v>429</v>
      </c>
      <c r="BK655" s="20" t="s">
        <v>419</v>
      </c>
      <c r="BL655" t="s">
        <v>191</v>
      </c>
      <c r="BM655" s="2"/>
      <c r="BN655" s="2">
        <v>3</v>
      </c>
      <c r="BO655" s="2"/>
      <c r="BP655" s="33"/>
      <c r="BQ655" s="2">
        <f t="shared" si="637"/>
        <v>0</v>
      </c>
      <c r="BR655" s="2" t="str">
        <f>IF(BM655="","",IFERROR(VLOOKUP(BJ655,segéd!T:U,2,FALSE),"x"))</f>
        <v/>
      </c>
      <c r="BS655" s="2">
        <f>IF(BN655="","",IFERROR(VLOOKUP(BJ655,segéd!O:P,2,FALSE),"x"))</f>
        <v>0</v>
      </c>
      <c r="BU655" s="2"/>
      <c r="BV655" s="2"/>
      <c r="DJ655" s="2">
        <v>15</v>
      </c>
    </row>
    <row r="656" spans="1:119" ht="15" customHeight="1" x14ac:dyDescent="0.3">
      <c r="A656" t="str">
        <f t="shared" si="580"/>
        <v>10106</v>
      </c>
      <c r="B656" t="str">
        <f t="shared" si="581"/>
        <v xml:space="preserve">Műszaki fizika - Molnárné Dőry Zsófia (web) </v>
      </c>
      <c r="C656" t="str">
        <f t="shared" si="582"/>
        <v>60110106</v>
      </c>
      <c r="D656" t="str">
        <f t="shared" si="583"/>
        <v>Műszaki fizika - Molnárné Dőry Zsófia (web) 83</v>
      </c>
      <c r="E656" t="str">
        <f t="shared" si="584"/>
        <v>Molnárné Dőry Zsófia10106</v>
      </c>
      <c r="F656" t="str">
        <f t="shared" si="585"/>
        <v>Műszaki fizika (Tb. 601, web)</v>
      </c>
      <c r="G656" t="str">
        <f t="shared" si="586"/>
        <v/>
      </c>
      <c r="H656" t="str">
        <f t="shared" si="587"/>
        <v/>
      </c>
      <c r="I656" t="str">
        <f t="shared" si="588"/>
        <v/>
      </c>
      <c r="J656" t="str">
        <f t="shared" si="589"/>
        <v/>
      </c>
      <c r="K656" t="str">
        <f t="shared" si="590"/>
        <v/>
      </c>
      <c r="L656" t="str">
        <f t="shared" si="591"/>
        <v/>
      </c>
      <c r="M656" t="str">
        <f t="shared" si="592"/>
        <v/>
      </c>
      <c r="N656" t="str">
        <f t="shared" si="593"/>
        <v/>
      </c>
      <c r="O656" t="str">
        <f t="shared" si="594"/>
        <v/>
      </c>
      <c r="P656" t="str">
        <f t="shared" si="595"/>
        <v/>
      </c>
      <c r="Q656" t="str">
        <f t="shared" si="596"/>
        <v/>
      </c>
      <c r="R656" t="str">
        <f t="shared" si="597"/>
        <v/>
      </c>
      <c r="S656" t="str">
        <f t="shared" si="598"/>
        <v/>
      </c>
      <c r="T656" t="str">
        <f t="shared" si="599"/>
        <v/>
      </c>
      <c r="U656" t="str">
        <f t="shared" si="600"/>
        <v/>
      </c>
      <c r="V656" t="str">
        <f t="shared" si="601"/>
        <v/>
      </c>
      <c r="W656" t="str">
        <f t="shared" si="602"/>
        <v/>
      </c>
      <c r="X656" t="str">
        <f t="shared" si="603"/>
        <v/>
      </c>
      <c r="Y656" t="str">
        <f t="shared" si="604"/>
        <v/>
      </c>
      <c r="Z656" t="str">
        <f t="shared" si="605"/>
        <v/>
      </c>
      <c r="AA656" t="str">
        <f t="shared" si="606"/>
        <v>Műszaki fizika (, web)</v>
      </c>
      <c r="AB656" t="str">
        <f t="shared" si="607"/>
        <v/>
      </c>
      <c r="AC656" t="str">
        <f t="shared" si="608"/>
        <v/>
      </c>
      <c r="AD656" t="str">
        <f t="shared" si="609"/>
        <v/>
      </c>
      <c r="AE656" t="str">
        <f t="shared" si="610"/>
        <v/>
      </c>
      <c r="AF656" t="str">
        <f t="shared" si="611"/>
        <v/>
      </c>
      <c r="AG656" t="str">
        <f t="shared" si="612"/>
        <v/>
      </c>
      <c r="AH656" t="str">
        <f t="shared" si="613"/>
        <v/>
      </c>
      <c r="AI656" t="str">
        <f t="shared" si="614"/>
        <v/>
      </c>
      <c r="AJ656" t="str">
        <f t="shared" si="615"/>
        <v/>
      </c>
      <c r="AK656" t="str">
        <f t="shared" si="616"/>
        <v>10106</v>
      </c>
      <c r="AL656" t="str">
        <f t="shared" si="617"/>
        <v>10106</v>
      </c>
      <c r="AM656" t="str">
        <f t="shared" si="618"/>
        <v/>
      </c>
      <c r="AN656" t="str">
        <f t="shared" si="619"/>
        <v/>
      </c>
      <c r="AO656" t="str">
        <f t="shared" si="620"/>
        <v/>
      </c>
      <c r="AP656" t="str">
        <f t="shared" si="621"/>
        <v/>
      </c>
      <c r="AQ656" t="str">
        <f t="shared" si="622"/>
        <v/>
      </c>
      <c r="AR656" t="str">
        <f t="shared" si="623"/>
        <v/>
      </c>
      <c r="AS656" t="str">
        <f t="shared" si="624"/>
        <v/>
      </c>
      <c r="AT656" t="str">
        <f t="shared" si="625"/>
        <v/>
      </c>
      <c r="AU656" t="str">
        <f t="shared" si="626"/>
        <v/>
      </c>
      <c r="AV656" t="str">
        <f t="shared" si="627"/>
        <v/>
      </c>
      <c r="AW656" t="str">
        <f t="shared" si="628"/>
        <v/>
      </c>
      <c r="AX656" t="str">
        <f t="shared" si="629"/>
        <v/>
      </c>
      <c r="AY656" t="str">
        <f t="shared" si="630"/>
        <v/>
      </c>
      <c r="AZ656" t="str">
        <f t="shared" si="631"/>
        <v/>
      </c>
      <c r="BA656" t="str">
        <f t="shared" si="632"/>
        <v/>
      </c>
      <c r="BB656" t="str">
        <f t="shared" si="633"/>
        <v/>
      </c>
      <c r="BC656" t="str">
        <f t="shared" si="634"/>
        <v/>
      </c>
      <c r="BD656" t="str">
        <f t="shared" si="635"/>
        <v/>
      </c>
      <c r="BE656" t="str">
        <f t="shared" si="636"/>
        <v>Műszaki fizika (601, web)</v>
      </c>
      <c r="BF656" s="2">
        <v>1010</v>
      </c>
      <c r="BG656" s="2">
        <v>6</v>
      </c>
      <c r="BH656" s="18">
        <f>VLOOKUP(BF656,segéd!$F$9:$G$41,2,FALSE)</f>
        <v>46305</v>
      </c>
      <c r="BI656" s="2" t="str">
        <f>VLOOKUP(BG656,segéd!$F$1:$G$7,2,FALSE)</f>
        <v>17.00-18.30</v>
      </c>
      <c r="BJ656" t="s">
        <v>107</v>
      </c>
      <c r="BK656" s="20" t="s">
        <v>219</v>
      </c>
      <c r="BL656" t="s">
        <v>191</v>
      </c>
      <c r="BM656" s="2"/>
      <c r="BN656" s="2">
        <v>601</v>
      </c>
      <c r="BO656" s="2" t="s">
        <v>117</v>
      </c>
      <c r="BP656" s="33" t="s">
        <v>627</v>
      </c>
      <c r="BQ656" s="2">
        <f t="shared" si="637"/>
        <v>83</v>
      </c>
      <c r="BR656" s="2" t="str">
        <f>IF(BM656="","",IFERROR(VLOOKUP(BJ656,segéd!T:U,2,FALSE),"x"))</f>
        <v/>
      </c>
      <c r="BS656" s="2">
        <f>IF(BN656="","",IFERROR(VLOOKUP(BJ656,segéd!O:P,2,FALSE),"x"))</f>
        <v>83</v>
      </c>
      <c r="BU656" s="2"/>
      <c r="BV656" s="2"/>
      <c r="BX656" s="2"/>
      <c r="CW656" s="2">
        <v>37</v>
      </c>
      <c r="CX656" s="2">
        <v>56</v>
      </c>
    </row>
    <row r="657" spans="1:117" ht="15" customHeight="1" x14ac:dyDescent="0.3">
      <c r="A657" t="str">
        <f t="shared" si="580"/>
        <v>10136</v>
      </c>
      <c r="B657" t="str">
        <f t="shared" si="581"/>
        <v xml:space="preserve">Matematika I. - Brunner Zsuzsanna (web) </v>
      </c>
      <c r="C657" t="str">
        <f t="shared" si="582"/>
        <v>50110136</v>
      </c>
      <c r="D657" t="str">
        <f t="shared" si="583"/>
        <v>Matematika I. - Brunner Zsuzsanna (web) 154</v>
      </c>
      <c r="E657" t="str">
        <f t="shared" si="584"/>
        <v>Brunner Zsuzsanna10136</v>
      </c>
      <c r="F657" t="str">
        <f t="shared" si="585"/>
        <v>Matematika I. (Tb. 501, web)</v>
      </c>
      <c r="G657" t="str">
        <f t="shared" si="586"/>
        <v/>
      </c>
      <c r="H657" t="str">
        <f t="shared" si="587"/>
        <v/>
      </c>
      <c r="I657" t="str">
        <f t="shared" si="588"/>
        <v/>
      </c>
      <c r="J657" t="str">
        <f t="shared" si="589"/>
        <v/>
      </c>
      <c r="K657" t="str">
        <f t="shared" si="590"/>
        <v/>
      </c>
      <c r="L657" t="str">
        <f t="shared" si="591"/>
        <v/>
      </c>
      <c r="M657" t="str">
        <f t="shared" si="592"/>
        <v/>
      </c>
      <c r="N657" t="str">
        <f t="shared" si="593"/>
        <v/>
      </c>
      <c r="O657" t="str">
        <f t="shared" si="594"/>
        <v/>
      </c>
      <c r="P657" t="str">
        <f t="shared" si="595"/>
        <v/>
      </c>
      <c r="Q657" t="str">
        <f t="shared" si="596"/>
        <v/>
      </c>
      <c r="R657" t="str">
        <f t="shared" si="597"/>
        <v/>
      </c>
      <c r="S657" t="str">
        <f t="shared" si="598"/>
        <v/>
      </c>
      <c r="T657" t="str">
        <f t="shared" si="599"/>
        <v/>
      </c>
      <c r="U657" t="str">
        <f t="shared" si="600"/>
        <v/>
      </c>
      <c r="V657" t="str">
        <f t="shared" si="601"/>
        <v/>
      </c>
      <c r="W657" t="str">
        <f t="shared" si="602"/>
        <v/>
      </c>
      <c r="X657" t="str">
        <f t="shared" si="603"/>
        <v/>
      </c>
      <c r="Y657" t="str">
        <f t="shared" si="604"/>
        <v/>
      </c>
      <c r="Z657" t="str">
        <f t="shared" si="605"/>
        <v/>
      </c>
      <c r="AA657" t="str">
        <f t="shared" si="606"/>
        <v>Matematika I. (, web)</v>
      </c>
      <c r="AB657" t="str">
        <f t="shared" si="607"/>
        <v/>
      </c>
      <c r="AC657" t="str">
        <f t="shared" si="608"/>
        <v/>
      </c>
      <c r="AD657" t="str">
        <f t="shared" si="609"/>
        <v>10136</v>
      </c>
      <c r="AE657" t="str">
        <f t="shared" si="610"/>
        <v>10136</v>
      </c>
      <c r="AF657" t="str">
        <f t="shared" si="611"/>
        <v>10136</v>
      </c>
      <c r="AG657" t="str">
        <f t="shared" si="612"/>
        <v/>
      </c>
      <c r="AH657" t="str">
        <f t="shared" si="613"/>
        <v/>
      </c>
      <c r="AI657" t="str">
        <f t="shared" si="614"/>
        <v/>
      </c>
      <c r="AJ657" t="str">
        <f t="shared" si="615"/>
        <v/>
      </c>
      <c r="AK657" t="str">
        <f t="shared" si="616"/>
        <v/>
      </c>
      <c r="AL657" t="str">
        <f t="shared" si="617"/>
        <v/>
      </c>
      <c r="AM657" t="str">
        <f t="shared" si="618"/>
        <v/>
      </c>
      <c r="AN657" t="str">
        <f t="shared" si="619"/>
        <v/>
      </c>
      <c r="AO657" t="str">
        <f t="shared" si="620"/>
        <v/>
      </c>
      <c r="AP657" t="str">
        <f t="shared" si="621"/>
        <v/>
      </c>
      <c r="AQ657" t="str">
        <f t="shared" si="622"/>
        <v/>
      </c>
      <c r="AR657" t="str">
        <f t="shared" si="623"/>
        <v/>
      </c>
      <c r="AS657" t="str">
        <f t="shared" si="624"/>
        <v/>
      </c>
      <c r="AT657" t="str">
        <f t="shared" si="625"/>
        <v/>
      </c>
      <c r="AU657" t="str">
        <f t="shared" si="626"/>
        <v/>
      </c>
      <c r="AV657" t="str">
        <f t="shared" si="627"/>
        <v/>
      </c>
      <c r="AW657" t="str">
        <f t="shared" si="628"/>
        <v/>
      </c>
      <c r="AX657" t="str">
        <f t="shared" si="629"/>
        <v/>
      </c>
      <c r="AY657" t="str">
        <f t="shared" si="630"/>
        <v/>
      </c>
      <c r="AZ657" t="str">
        <f t="shared" si="631"/>
        <v/>
      </c>
      <c r="BA657" t="str">
        <f t="shared" si="632"/>
        <v/>
      </c>
      <c r="BB657" t="str">
        <f t="shared" si="633"/>
        <v/>
      </c>
      <c r="BC657" t="str">
        <f t="shared" si="634"/>
        <v/>
      </c>
      <c r="BD657" t="str">
        <f t="shared" si="635"/>
        <v/>
      </c>
      <c r="BE657" t="str">
        <f t="shared" si="636"/>
        <v>Matematika I. (501, web)</v>
      </c>
      <c r="BF657" s="2">
        <v>1013</v>
      </c>
      <c r="BG657" s="2">
        <v>6</v>
      </c>
      <c r="BH657" s="18">
        <f>VLOOKUP(BF657,segéd!$F$9:$G$41,2,FALSE)</f>
        <v>46308</v>
      </c>
      <c r="BI657" s="2" t="str">
        <f>VLOOKUP(BG657,segéd!$F$1:$G$7,2,FALSE)</f>
        <v>17.00-18.30</v>
      </c>
      <c r="BJ657" t="s">
        <v>106</v>
      </c>
      <c r="BK657" s="20" t="s">
        <v>27</v>
      </c>
      <c r="BL657" t="s">
        <v>193</v>
      </c>
      <c r="BM657" s="2"/>
      <c r="BN657" s="2">
        <v>501</v>
      </c>
      <c r="BO657" s="2" t="s">
        <v>117</v>
      </c>
      <c r="BP657" s="33" t="s">
        <v>638</v>
      </c>
      <c r="BQ657" s="2">
        <f t="shared" si="637"/>
        <v>154</v>
      </c>
      <c r="BR657" s="2" t="str">
        <f>IF(BM657="","",IFERROR(VLOOKUP(BJ657,segéd!T:U,2,FALSE),"x"))</f>
        <v/>
      </c>
      <c r="BS657" s="2">
        <f>IF(BN657="","",IFERROR(VLOOKUP(BJ657,segéd!O:P,2,FALSE),"x"))</f>
        <v>154</v>
      </c>
      <c r="BT657" s="2"/>
      <c r="BU657" s="2"/>
      <c r="BV657" s="2"/>
      <c r="BX657" s="2"/>
      <c r="CP657" s="2">
        <v>8</v>
      </c>
      <c r="CQ657" s="2">
        <v>74</v>
      </c>
      <c r="CR657" s="2">
        <v>48</v>
      </c>
    </row>
    <row r="658" spans="1:117" ht="15" customHeight="1" x14ac:dyDescent="0.3">
      <c r="A658" t="str">
        <f t="shared" si="580"/>
        <v>10137</v>
      </c>
      <c r="B658" t="str">
        <f t="shared" si="581"/>
        <v xml:space="preserve">Matematika I. - Brunner Zsuzsanna (web) </v>
      </c>
      <c r="C658" t="str">
        <f t="shared" si="582"/>
        <v>50110137</v>
      </c>
      <c r="D658" t="str">
        <f t="shared" si="583"/>
        <v>Matematika I. - Brunner Zsuzsanna (web) 154</v>
      </c>
      <c r="E658" t="str">
        <f t="shared" si="584"/>
        <v>Brunner Zsuzsanna10137</v>
      </c>
      <c r="F658" t="str">
        <f t="shared" si="585"/>
        <v>Matematika I. (Tb. 501, web)</v>
      </c>
      <c r="G658" t="str">
        <f t="shared" si="586"/>
        <v/>
      </c>
      <c r="H658" t="str">
        <f t="shared" si="587"/>
        <v/>
      </c>
      <c r="I658" t="str">
        <f t="shared" si="588"/>
        <v/>
      </c>
      <c r="J658" t="str">
        <f t="shared" si="589"/>
        <v/>
      </c>
      <c r="K658" t="str">
        <f t="shared" si="590"/>
        <v/>
      </c>
      <c r="L658" t="str">
        <f t="shared" si="591"/>
        <v/>
      </c>
      <c r="M658" t="str">
        <f t="shared" si="592"/>
        <v/>
      </c>
      <c r="N658" t="str">
        <f t="shared" si="593"/>
        <v/>
      </c>
      <c r="O658" t="str">
        <f t="shared" si="594"/>
        <v/>
      </c>
      <c r="P658" t="str">
        <f t="shared" si="595"/>
        <v/>
      </c>
      <c r="Q658" t="str">
        <f t="shared" si="596"/>
        <v/>
      </c>
      <c r="R658" t="str">
        <f t="shared" si="597"/>
        <v/>
      </c>
      <c r="S658" t="str">
        <f t="shared" si="598"/>
        <v/>
      </c>
      <c r="T658" t="str">
        <f t="shared" si="599"/>
        <v/>
      </c>
      <c r="U658" t="str">
        <f t="shared" si="600"/>
        <v/>
      </c>
      <c r="V658" t="str">
        <f t="shared" si="601"/>
        <v/>
      </c>
      <c r="W658" t="str">
        <f t="shared" si="602"/>
        <v/>
      </c>
      <c r="X658" t="str">
        <f t="shared" si="603"/>
        <v/>
      </c>
      <c r="Y658" t="str">
        <f t="shared" si="604"/>
        <v/>
      </c>
      <c r="Z658" t="str">
        <f t="shared" si="605"/>
        <v/>
      </c>
      <c r="AA658" t="str">
        <f t="shared" si="606"/>
        <v>Matematika I. (, web)</v>
      </c>
      <c r="AB658" t="str">
        <f t="shared" si="607"/>
        <v/>
      </c>
      <c r="AC658" t="str">
        <f t="shared" si="608"/>
        <v/>
      </c>
      <c r="AD658" t="str">
        <f t="shared" si="609"/>
        <v>10137</v>
      </c>
      <c r="AE658" t="str">
        <f t="shared" si="610"/>
        <v>10137</v>
      </c>
      <c r="AF658" t="str">
        <f t="shared" si="611"/>
        <v>10137</v>
      </c>
      <c r="AG658" t="str">
        <f t="shared" si="612"/>
        <v/>
      </c>
      <c r="AH658" t="str">
        <f t="shared" si="613"/>
        <v/>
      </c>
      <c r="AI658" t="str">
        <f t="shared" si="614"/>
        <v/>
      </c>
      <c r="AJ658" t="str">
        <f t="shared" si="615"/>
        <v/>
      </c>
      <c r="AK658" t="str">
        <f t="shared" si="616"/>
        <v/>
      </c>
      <c r="AL658" t="str">
        <f t="shared" si="617"/>
        <v/>
      </c>
      <c r="AM658" t="str">
        <f t="shared" si="618"/>
        <v/>
      </c>
      <c r="AN658" t="str">
        <f t="shared" si="619"/>
        <v/>
      </c>
      <c r="AO658" t="str">
        <f t="shared" si="620"/>
        <v/>
      </c>
      <c r="AP658" t="str">
        <f t="shared" si="621"/>
        <v/>
      </c>
      <c r="AQ658" t="str">
        <f t="shared" si="622"/>
        <v/>
      </c>
      <c r="AR658" t="str">
        <f t="shared" si="623"/>
        <v/>
      </c>
      <c r="AS658" t="str">
        <f t="shared" si="624"/>
        <v/>
      </c>
      <c r="AT658" t="str">
        <f t="shared" si="625"/>
        <v/>
      </c>
      <c r="AU658" t="str">
        <f t="shared" si="626"/>
        <v/>
      </c>
      <c r="AV658" t="str">
        <f t="shared" si="627"/>
        <v/>
      </c>
      <c r="AW658" t="str">
        <f t="shared" si="628"/>
        <v/>
      </c>
      <c r="AX658" t="str">
        <f t="shared" si="629"/>
        <v/>
      </c>
      <c r="AY658" t="str">
        <f t="shared" si="630"/>
        <v/>
      </c>
      <c r="AZ658" t="str">
        <f t="shared" si="631"/>
        <v/>
      </c>
      <c r="BA658" t="str">
        <f t="shared" si="632"/>
        <v/>
      </c>
      <c r="BB658" t="str">
        <f t="shared" si="633"/>
        <v/>
      </c>
      <c r="BC658" t="str">
        <f t="shared" si="634"/>
        <v/>
      </c>
      <c r="BD658" t="str">
        <f t="shared" si="635"/>
        <v/>
      </c>
      <c r="BE658" t="str">
        <f t="shared" si="636"/>
        <v>Matematika I. (501, web)</v>
      </c>
      <c r="BF658" s="2">
        <v>1013</v>
      </c>
      <c r="BG658" s="2">
        <v>7</v>
      </c>
      <c r="BH658" s="18">
        <f>VLOOKUP(BF658,segéd!$F$9:$G$41,2,FALSE)</f>
        <v>46308</v>
      </c>
      <c r="BI658" s="2" t="str">
        <f>VLOOKUP(BG658,segéd!$F$1:$G$7,2,FALSE)</f>
        <v>18.45-20.15</v>
      </c>
      <c r="BJ658" t="s">
        <v>106</v>
      </c>
      <c r="BK658" s="20" t="s">
        <v>27</v>
      </c>
      <c r="BL658" t="s">
        <v>193</v>
      </c>
      <c r="BM658" s="2"/>
      <c r="BN658" s="2">
        <v>501</v>
      </c>
      <c r="BO658" s="2" t="s">
        <v>117</v>
      </c>
      <c r="BP658" s="33" t="s">
        <v>638</v>
      </c>
      <c r="BQ658" s="2">
        <f t="shared" si="637"/>
        <v>154</v>
      </c>
      <c r="BR658" s="2" t="str">
        <f>IF(BM658="","",IFERROR(VLOOKUP(BJ658,segéd!T:U,2,FALSE),"x"))</f>
        <v/>
      </c>
      <c r="BS658" s="2">
        <f>IF(BN658="","",IFERROR(VLOOKUP(BJ658,segéd!O:P,2,FALSE),"x"))</f>
        <v>154</v>
      </c>
      <c r="BT658" s="2"/>
      <c r="BU658" s="2"/>
      <c r="BV658" s="2"/>
      <c r="BX658" s="2"/>
      <c r="CP658" s="2">
        <v>8</v>
      </c>
      <c r="CQ658" s="2">
        <v>74</v>
      </c>
      <c r="CR658" s="2">
        <v>48</v>
      </c>
    </row>
    <row r="659" spans="1:117" ht="15" customHeight="1" x14ac:dyDescent="0.3">
      <c r="A659" t="str">
        <f t="shared" si="580"/>
        <v>20510165</v>
      </c>
      <c r="B659" t="str">
        <f t="shared" si="581"/>
        <v>Közgazdaságtan II. - Barócsi Zoltán (Tb.-ről web) 3</v>
      </c>
      <c r="C659" t="str">
        <f t="shared" si="582"/>
        <v>21210165</v>
      </c>
      <c r="D659" t="str">
        <f t="shared" si="583"/>
        <v>Közgazdaságtan II. - Barócsi Zoltán (Tb.-ről web) 20</v>
      </c>
      <c r="E659" t="str">
        <f t="shared" si="584"/>
        <v>Barócsi Zoltán10165</v>
      </c>
      <c r="F659" t="str">
        <f t="shared" si="585"/>
        <v>Közgazdaságtan II. (Tb. 212, Tb.-ről web)</v>
      </c>
      <c r="G659" t="str">
        <f t="shared" si="586"/>
        <v/>
      </c>
      <c r="H659" t="str">
        <f t="shared" si="587"/>
        <v/>
      </c>
      <c r="I659" t="str">
        <f t="shared" si="588"/>
        <v/>
      </c>
      <c r="J659" t="str">
        <f t="shared" si="589"/>
        <v/>
      </c>
      <c r="K659" t="str">
        <f t="shared" si="590"/>
        <v/>
      </c>
      <c r="L659" t="str">
        <f t="shared" si="591"/>
        <v/>
      </c>
      <c r="M659" t="str">
        <f t="shared" si="592"/>
        <v>10165</v>
      </c>
      <c r="N659" t="str">
        <f t="shared" si="593"/>
        <v>10165</v>
      </c>
      <c r="O659" t="str">
        <f t="shared" si="594"/>
        <v>10165</v>
      </c>
      <c r="P659" t="str">
        <f t="shared" si="595"/>
        <v/>
      </c>
      <c r="Q659" t="str">
        <f t="shared" si="596"/>
        <v/>
      </c>
      <c r="R659" t="str">
        <f t="shared" si="597"/>
        <v/>
      </c>
      <c r="S659" t="str">
        <f t="shared" si="598"/>
        <v/>
      </c>
      <c r="T659" t="str">
        <f t="shared" si="599"/>
        <v/>
      </c>
      <c r="U659" t="str">
        <f t="shared" si="600"/>
        <v/>
      </c>
      <c r="V659" t="str">
        <f t="shared" si="601"/>
        <v/>
      </c>
      <c r="W659" t="str">
        <f t="shared" si="602"/>
        <v/>
      </c>
      <c r="X659" t="str">
        <f t="shared" si="603"/>
        <v/>
      </c>
      <c r="Y659" t="str">
        <f t="shared" si="604"/>
        <v/>
      </c>
      <c r="Z659" t="str">
        <f t="shared" si="605"/>
        <v/>
      </c>
      <c r="AA659" t="str">
        <f t="shared" si="606"/>
        <v>Közgazdaságtan II. (205, Tb.-ről web)</v>
      </c>
      <c r="AB659" t="str">
        <f t="shared" si="607"/>
        <v/>
      </c>
      <c r="AC659" t="str">
        <f t="shared" si="608"/>
        <v/>
      </c>
      <c r="AD659" t="str">
        <f t="shared" si="609"/>
        <v/>
      </c>
      <c r="AE659" t="str">
        <f t="shared" si="610"/>
        <v/>
      </c>
      <c r="AF659" t="str">
        <f t="shared" si="611"/>
        <v/>
      </c>
      <c r="AG659" t="str">
        <f t="shared" si="612"/>
        <v/>
      </c>
      <c r="AH659" t="str">
        <f t="shared" si="613"/>
        <v>10165</v>
      </c>
      <c r="AI659" t="str">
        <f t="shared" si="614"/>
        <v>10165</v>
      </c>
      <c r="AJ659" t="str">
        <f t="shared" si="615"/>
        <v/>
      </c>
      <c r="AK659" t="str">
        <f t="shared" si="616"/>
        <v>10165</v>
      </c>
      <c r="AL659" t="str">
        <f t="shared" si="617"/>
        <v/>
      </c>
      <c r="AM659" t="str">
        <f t="shared" si="618"/>
        <v/>
      </c>
      <c r="AN659" t="str">
        <f t="shared" si="619"/>
        <v/>
      </c>
      <c r="AO659" t="str">
        <f t="shared" si="620"/>
        <v/>
      </c>
      <c r="AP659" t="str">
        <f t="shared" si="621"/>
        <v/>
      </c>
      <c r="AQ659" t="str">
        <f t="shared" si="622"/>
        <v/>
      </c>
      <c r="AR659" t="str">
        <f t="shared" si="623"/>
        <v/>
      </c>
      <c r="AS659" t="str">
        <f t="shared" si="624"/>
        <v/>
      </c>
      <c r="AT659" t="str">
        <f t="shared" si="625"/>
        <v/>
      </c>
      <c r="AU659" t="str">
        <f t="shared" si="626"/>
        <v/>
      </c>
      <c r="AV659" t="str">
        <f t="shared" si="627"/>
        <v/>
      </c>
      <c r="AW659" t="str">
        <f t="shared" si="628"/>
        <v/>
      </c>
      <c r="AX659" t="str">
        <f t="shared" si="629"/>
        <v/>
      </c>
      <c r="AY659" t="str">
        <f t="shared" si="630"/>
        <v/>
      </c>
      <c r="AZ659" t="str">
        <f t="shared" si="631"/>
        <v/>
      </c>
      <c r="BA659" t="str">
        <f t="shared" si="632"/>
        <v/>
      </c>
      <c r="BB659" t="str">
        <f t="shared" si="633"/>
        <v/>
      </c>
      <c r="BC659" t="str">
        <f t="shared" si="634"/>
        <v/>
      </c>
      <c r="BD659" t="str">
        <f t="shared" si="635"/>
        <v/>
      </c>
      <c r="BE659" t="str">
        <f t="shared" si="636"/>
        <v>Közgazdaságtan II. (212, Tb.-ről web)</v>
      </c>
      <c r="BF659" s="2">
        <v>1016</v>
      </c>
      <c r="BG659" s="2">
        <v>5</v>
      </c>
      <c r="BH659" s="18">
        <f>VLOOKUP(BF659,segéd!$F$9:$G$41,2,FALSE)</f>
        <v>46311</v>
      </c>
      <c r="BI659" s="2" t="str">
        <f>VLOOKUP(BG659,segéd!$F$1:$G$7,2,FALSE)</f>
        <v>15.15-16.45</v>
      </c>
      <c r="BJ659" t="s">
        <v>294</v>
      </c>
      <c r="BK659" s="20" t="s">
        <v>35</v>
      </c>
      <c r="BL659" t="s">
        <v>192</v>
      </c>
      <c r="BM659" s="2">
        <v>205</v>
      </c>
      <c r="BN659" s="2">
        <v>212</v>
      </c>
      <c r="BO659" s="2" t="s">
        <v>119</v>
      </c>
      <c r="BP659" s="33" t="s">
        <v>628</v>
      </c>
      <c r="BQ659" s="2">
        <f t="shared" si="637"/>
        <v>23</v>
      </c>
      <c r="BR659" s="2">
        <f>IF(BM659="","",IFERROR(VLOOKUP(BJ659,segéd!T:U,2,FALSE),"x"))</f>
        <v>3</v>
      </c>
      <c r="BS659" s="2">
        <f>IF(BN659="","",IFERROR(VLOOKUP(BJ659,segéd!O:P,2,FALSE),"x"))</f>
        <v>20</v>
      </c>
      <c r="BT659" s="2"/>
      <c r="BU659" s="2"/>
      <c r="BV659" s="2"/>
      <c r="BX659" s="2"/>
      <c r="BZ659" s="2">
        <v>3</v>
      </c>
      <c r="CA659" s="2">
        <v>7</v>
      </c>
      <c r="CB659" s="2">
        <v>2</v>
      </c>
      <c r="CQ659" s="2"/>
      <c r="CR659" s="2"/>
      <c r="CT659" s="2">
        <v>6</v>
      </c>
      <c r="CU659" s="2">
        <v>5</v>
      </c>
      <c r="CW659" s="2">
        <v>7</v>
      </c>
    </row>
    <row r="660" spans="1:117" ht="15" customHeight="1" x14ac:dyDescent="0.3">
      <c r="A660" t="str">
        <f t="shared" si="580"/>
        <v>20210166</v>
      </c>
      <c r="B660" t="str">
        <f t="shared" si="581"/>
        <v>Beszerzés az ellátási láncban - Mészáros Sándor (web) 11</v>
      </c>
      <c r="C660" t="str">
        <f t="shared" si="582"/>
        <v>10166</v>
      </c>
      <c r="D660" t="str">
        <f t="shared" si="583"/>
        <v xml:space="preserve">Beszerzés az ellátási láncban - Mészáros Sándor (web) </v>
      </c>
      <c r="E660" t="str">
        <f t="shared" si="584"/>
        <v>Mészáros Sándor10166</v>
      </c>
      <c r="F660" t="str">
        <f t="shared" si="585"/>
        <v>Beszerzés az ellátási láncban (Bp. 202, web)</v>
      </c>
      <c r="G660" t="str">
        <f t="shared" si="586"/>
        <v/>
      </c>
      <c r="H660" t="str">
        <f t="shared" si="587"/>
        <v/>
      </c>
      <c r="I660" t="str">
        <f t="shared" si="588"/>
        <v/>
      </c>
      <c r="J660" t="str">
        <f t="shared" si="589"/>
        <v/>
      </c>
      <c r="K660" t="str">
        <f t="shared" si="590"/>
        <v/>
      </c>
      <c r="L660" t="str">
        <f t="shared" si="591"/>
        <v/>
      </c>
      <c r="M660" t="str">
        <f t="shared" si="592"/>
        <v/>
      </c>
      <c r="N660" t="str">
        <f t="shared" si="593"/>
        <v/>
      </c>
      <c r="O660" t="str">
        <f t="shared" si="594"/>
        <v/>
      </c>
      <c r="P660" t="str">
        <f t="shared" si="595"/>
        <v/>
      </c>
      <c r="Q660" t="str">
        <f t="shared" si="596"/>
        <v/>
      </c>
      <c r="R660" t="str">
        <f t="shared" si="597"/>
        <v>10166</v>
      </c>
      <c r="S660" t="str">
        <f t="shared" si="598"/>
        <v/>
      </c>
      <c r="T660" t="str">
        <f t="shared" si="599"/>
        <v/>
      </c>
      <c r="U660" t="str">
        <f t="shared" si="600"/>
        <v/>
      </c>
      <c r="V660" t="str">
        <f t="shared" si="601"/>
        <v/>
      </c>
      <c r="W660" t="str">
        <f t="shared" si="602"/>
        <v/>
      </c>
      <c r="X660" t="str">
        <f t="shared" si="603"/>
        <v/>
      </c>
      <c r="Y660" t="str">
        <f t="shared" si="604"/>
        <v/>
      </c>
      <c r="Z660" t="str">
        <f t="shared" si="605"/>
        <v/>
      </c>
      <c r="AA660" t="str">
        <f t="shared" si="606"/>
        <v>Beszerzés az ellátási láncban (202, web)</v>
      </c>
      <c r="AB660" t="str">
        <f t="shared" si="607"/>
        <v/>
      </c>
      <c r="AC660" t="str">
        <f t="shared" si="608"/>
        <v/>
      </c>
      <c r="AD660" t="str">
        <f t="shared" si="609"/>
        <v/>
      </c>
      <c r="AE660" t="str">
        <f t="shared" si="610"/>
        <v/>
      </c>
      <c r="AF660" t="str">
        <f t="shared" si="611"/>
        <v/>
      </c>
      <c r="AG660" t="str">
        <f t="shared" si="612"/>
        <v/>
      </c>
      <c r="AH660" t="str">
        <f t="shared" si="613"/>
        <v/>
      </c>
      <c r="AI660" t="str">
        <f t="shared" si="614"/>
        <v/>
      </c>
      <c r="AJ660" t="str">
        <f t="shared" si="615"/>
        <v/>
      </c>
      <c r="AK660" t="str">
        <f t="shared" si="616"/>
        <v/>
      </c>
      <c r="AL660" t="str">
        <f t="shared" si="617"/>
        <v/>
      </c>
      <c r="AM660" t="str">
        <f t="shared" si="618"/>
        <v/>
      </c>
      <c r="AN660" t="str">
        <f t="shared" si="619"/>
        <v/>
      </c>
      <c r="AO660" t="str">
        <f t="shared" si="620"/>
        <v/>
      </c>
      <c r="AP660" t="str">
        <f t="shared" si="621"/>
        <v/>
      </c>
      <c r="AQ660" t="str">
        <f t="shared" si="622"/>
        <v/>
      </c>
      <c r="AR660" t="str">
        <f t="shared" si="623"/>
        <v/>
      </c>
      <c r="AS660" t="str">
        <f t="shared" si="624"/>
        <v/>
      </c>
      <c r="AT660" t="str">
        <f t="shared" si="625"/>
        <v/>
      </c>
      <c r="AU660" t="str">
        <f t="shared" si="626"/>
        <v/>
      </c>
      <c r="AV660" t="str">
        <f t="shared" si="627"/>
        <v/>
      </c>
      <c r="AW660" t="str">
        <f t="shared" si="628"/>
        <v/>
      </c>
      <c r="AX660" t="str">
        <f t="shared" si="629"/>
        <v/>
      </c>
      <c r="AY660" t="str">
        <f t="shared" si="630"/>
        <v/>
      </c>
      <c r="AZ660" t="str">
        <f t="shared" si="631"/>
        <v/>
      </c>
      <c r="BA660" t="str">
        <f t="shared" si="632"/>
        <v/>
      </c>
      <c r="BB660" t="str">
        <f t="shared" si="633"/>
        <v/>
      </c>
      <c r="BC660" t="str">
        <f t="shared" si="634"/>
        <v/>
      </c>
      <c r="BD660" t="str">
        <f t="shared" si="635"/>
        <v/>
      </c>
      <c r="BE660" t="str">
        <f t="shared" si="636"/>
        <v>Beszerzés az ellátási láncban (, web)</v>
      </c>
      <c r="BF660" s="2">
        <v>1016</v>
      </c>
      <c r="BG660" s="2">
        <v>6</v>
      </c>
      <c r="BH660" s="18">
        <f>VLOOKUP(BF660,segéd!$F$9:$G$41,2,FALSE)</f>
        <v>46311</v>
      </c>
      <c r="BI660" s="2" t="str">
        <f>VLOOKUP(BG660,segéd!$F$1:$G$7,2,FALSE)</f>
        <v>17.00-18.30</v>
      </c>
      <c r="BJ660" t="s">
        <v>750</v>
      </c>
      <c r="BK660" s="20" t="s">
        <v>306</v>
      </c>
      <c r="BL660" t="s">
        <v>206</v>
      </c>
      <c r="BM660" s="2">
        <v>202</v>
      </c>
      <c r="BO660" s="2" t="s">
        <v>117</v>
      </c>
      <c r="BP660" s="33" t="s">
        <v>753</v>
      </c>
      <c r="BQ660" s="2">
        <f t="shared" si="637"/>
        <v>11</v>
      </c>
      <c r="BR660" s="2">
        <f>IF(BM660="","",IFERROR(VLOOKUP(BJ660,segéd!T:U,2,FALSE),"x"))</f>
        <v>11</v>
      </c>
      <c r="BS660" s="2" t="str">
        <f>IF(BN660="","",IFERROR(VLOOKUP(BJ660,segéd!O:P,2,FALSE),"x"))</f>
        <v/>
      </c>
      <c r="BT660" s="2"/>
      <c r="BU660" s="2"/>
      <c r="BV660" s="2"/>
      <c r="BX660" s="2"/>
      <c r="CE660" s="2">
        <v>8</v>
      </c>
      <c r="CQ660" s="2"/>
      <c r="CR660" s="2"/>
    </row>
    <row r="661" spans="1:117" ht="15" customHeight="1" x14ac:dyDescent="0.3">
      <c r="A661" t="str">
        <f t="shared" si="580"/>
        <v>otthon10166</v>
      </c>
      <c r="B661" t="str">
        <f t="shared" si="581"/>
        <v>Értékteremtő logisztikai folyamatok - Lakatos Péter (otthonról web) 12</v>
      </c>
      <c r="C661" t="str">
        <f t="shared" si="582"/>
        <v>10166</v>
      </c>
      <c r="D661" t="str">
        <f t="shared" si="583"/>
        <v xml:space="preserve">Értékteremtő logisztikai folyamatok - Lakatos Péter (otthonról web) </v>
      </c>
      <c r="E661" t="str">
        <f t="shared" si="584"/>
        <v>Lakatos Péter10166</v>
      </c>
      <c r="F661" t="str">
        <f t="shared" si="585"/>
        <v>Értékteremtő logisztikai folyamatok (Bp. otthon, otthonról web)</v>
      </c>
      <c r="G661" t="str">
        <f t="shared" si="586"/>
        <v/>
      </c>
      <c r="H661" t="str">
        <f t="shared" si="587"/>
        <v/>
      </c>
      <c r="I661" t="str">
        <f t="shared" si="588"/>
        <v/>
      </c>
      <c r="J661" t="str">
        <f t="shared" si="589"/>
        <v>10166</v>
      </c>
      <c r="K661" t="str">
        <f t="shared" si="590"/>
        <v>10166</v>
      </c>
      <c r="L661" t="str">
        <f t="shared" si="591"/>
        <v/>
      </c>
      <c r="M661" t="str">
        <f t="shared" si="592"/>
        <v/>
      </c>
      <c r="N661" t="str">
        <f t="shared" si="593"/>
        <v/>
      </c>
      <c r="O661" t="str">
        <f t="shared" si="594"/>
        <v/>
      </c>
      <c r="P661" t="str">
        <f t="shared" si="595"/>
        <v/>
      </c>
      <c r="Q661" t="str">
        <f t="shared" si="596"/>
        <v/>
      </c>
      <c r="R661" t="str">
        <f t="shared" si="597"/>
        <v/>
      </c>
      <c r="S661" t="str">
        <f t="shared" si="598"/>
        <v/>
      </c>
      <c r="T661" t="str">
        <f t="shared" si="599"/>
        <v/>
      </c>
      <c r="U661" t="str">
        <f t="shared" si="600"/>
        <v/>
      </c>
      <c r="V661" t="str">
        <f t="shared" si="601"/>
        <v/>
      </c>
      <c r="W661" t="str">
        <f t="shared" si="602"/>
        <v/>
      </c>
      <c r="X661" t="str">
        <f t="shared" si="603"/>
        <v/>
      </c>
      <c r="Y661" t="str">
        <f t="shared" si="604"/>
        <v/>
      </c>
      <c r="Z661" t="str">
        <f t="shared" si="605"/>
        <v/>
      </c>
      <c r="AA661" t="str">
        <f t="shared" si="606"/>
        <v>Értékteremtő logisztikai folyamatok (otthon, otthonról web)</v>
      </c>
      <c r="AB661" t="str">
        <f t="shared" si="607"/>
        <v/>
      </c>
      <c r="AC661" t="str">
        <f t="shared" si="608"/>
        <v/>
      </c>
      <c r="AD661" t="str">
        <f t="shared" si="609"/>
        <v/>
      </c>
      <c r="AE661" t="str">
        <f t="shared" si="610"/>
        <v/>
      </c>
      <c r="AF661" t="str">
        <f t="shared" si="611"/>
        <v/>
      </c>
      <c r="AG661" t="str">
        <f t="shared" si="612"/>
        <v/>
      </c>
      <c r="AH661" t="str">
        <f t="shared" si="613"/>
        <v/>
      </c>
      <c r="AI661" t="str">
        <f t="shared" si="614"/>
        <v/>
      </c>
      <c r="AJ661" t="str">
        <f t="shared" si="615"/>
        <v/>
      </c>
      <c r="AK661" t="str">
        <f t="shared" si="616"/>
        <v/>
      </c>
      <c r="AL661" t="str">
        <f t="shared" si="617"/>
        <v/>
      </c>
      <c r="AM661" t="str">
        <f t="shared" si="618"/>
        <v/>
      </c>
      <c r="AN661" t="str">
        <f t="shared" si="619"/>
        <v/>
      </c>
      <c r="AO661" t="str">
        <f t="shared" si="620"/>
        <v/>
      </c>
      <c r="AP661" t="str">
        <f t="shared" si="621"/>
        <v/>
      </c>
      <c r="AQ661" t="str">
        <f t="shared" si="622"/>
        <v/>
      </c>
      <c r="AR661" t="str">
        <f t="shared" si="623"/>
        <v/>
      </c>
      <c r="AS661" t="str">
        <f t="shared" si="624"/>
        <v/>
      </c>
      <c r="AT661" t="str">
        <f t="shared" si="625"/>
        <v/>
      </c>
      <c r="AU661" t="str">
        <f t="shared" si="626"/>
        <v/>
      </c>
      <c r="AV661" t="str">
        <f t="shared" si="627"/>
        <v/>
      </c>
      <c r="AW661" t="str">
        <f t="shared" si="628"/>
        <v/>
      </c>
      <c r="AX661" t="str">
        <f t="shared" si="629"/>
        <v/>
      </c>
      <c r="AY661" t="str">
        <f t="shared" si="630"/>
        <v/>
      </c>
      <c r="AZ661" t="str">
        <f t="shared" si="631"/>
        <v/>
      </c>
      <c r="BA661" t="str">
        <f t="shared" si="632"/>
        <v/>
      </c>
      <c r="BB661" t="str">
        <f t="shared" si="633"/>
        <v/>
      </c>
      <c r="BC661" t="str">
        <f t="shared" si="634"/>
        <v/>
      </c>
      <c r="BD661" t="str">
        <f t="shared" si="635"/>
        <v/>
      </c>
      <c r="BE661" t="str">
        <f t="shared" si="636"/>
        <v>Értékteremtő logisztikai folyamatok (, otthonról web)</v>
      </c>
      <c r="BF661" s="2">
        <v>1016</v>
      </c>
      <c r="BG661" s="2">
        <v>6</v>
      </c>
      <c r="BH661" s="18">
        <f>VLOOKUP(BF661,segéd!$F$9:$G$41,2,FALSE)</f>
        <v>46311</v>
      </c>
      <c r="BI661" s="2" t="str">
        <f>VLOOKUP(BG661,segéd!$F$1:$G$7,2,FALSE)</f>
        <v>17.00-18.30</v>
      </c>
      <c r="BJ661" t="s">
        <v>89</v>
      </c>
      <c r="BK661" s="20" t="s">
        <v>217</v>
      </c>
      <c r="BL661" t="s">
        <v>206</v>
      </c>
      <c r="BM661" s="2" t="s">
        <v>424</v>
      </c>
      <c r="BO661" s="2" t="s">
        <v>423</v>
      </c>
      <c r="BP661" s="33" t="s">
        <v>717</v>
      </c>
      <c r="BQ661" s="2">
        <f t="shared" si="637"/>
        <v>12</v>
      </c>
      <c r="BR661" s="2">
        <f>IF(BM661="","",IFERROR(VLOOKUP(BJ661,segéd!T:U,2,FALSE),"x"))</f>
        <v>12</v>
      </c>
      <c r="BS661" s="2" t="str">
        <f>IF(BN661="","",IFERROR(VLOOKUP(BJ661,segéd!O:P,2,FALSE),"x"))</f>
        <v/>
      </c>
      <c r="BU661" s="2"/>
      <c r="BV661" s="2"/>
      <c r="BW661" s="2">
        <v>5</v>
      </c>
      <c r="BX661" s="2">
        <v>5</v>
      </c>
    </row>
    <row r="662" spans="1:117" ht="15" customHeight="1" x14ac:dyDescent="0.3">
      <c r="A662" t="str">
        <f t="shared" si="580"/>
        <v>10166</v>
      </c>
      <c r="B662" t="str">
        <f t="shared" si="581"/>
        <v xml:space="preserve">Folyamatok fejlesztése (Six S) - Csrenkovics Antónia (gépterem, web) </v>
      </c>
      <c r="C662" t="str">
        <f t="shared" si="582"/>
        <v>60410166</v>
      </c>
      <c r="D662" t="str">
        <f t="shared" si="583"/>
        <v>Folyamatok fejlesztése (Six S) - Csrenkovics Antónia (gépterem, web) 32</v>
      </c>
      <c r="E662" t="str">
        <f t="shared" si="584"/>
        <v>Csrenkovics Antónia10166</v>
      </c>
      <c r="F662" t="str">
        <f t="shared" si="585"/>
        <v>Folyamatok fejlesztése (Six S) (Tb. 604, gépterem, web)</v>
      </c>
      <c r="G662" t="str">
        <f t="shared" si="586"/>
        <v/>
      </c>
      <c r="H662" t="str">
        <f t="shared" si="587"/>
        <v/>
      </c>
      <c r="I662" t="str">
        <f t="shared" si="588"/>
        <v/>
      </c>
      <c r="J662" t="str">
        <f t="shared" si="589"/>
        <v/>
      </c>
      <c r="K662" t="str">
        <f t="shared" si="590"/>
        <v/>
      </c>
      <c r="L662" t="str">
        <f t="shared" si="591"/>
        <v/>
      </c>
      <c r="M662" t="str">
        <f t="shared" si="592"/>
        <v/>
      </c>
      <c r="N662" t="str">
        <f t="shared" si="593"/>
        <v/>
      </c>
      <c r="O662" t="str">
        <f t="shared" si="594"/>
        <v/>
      </c>
      <c r="P662" t="str">
        <f t="shared" si="595"/>
        <v/>
      </c>
      <c r="Q662" t="str">
        <f t="shared" si="596"/>
        <v/>
      </c>
      <c r="R662" t="str">
        <f t="shared" si="597"/>
        <v/>
      </c>
      <c r="S662" t="str">
        <f t="shared" si="598"/>
        <v/>
      </c>
      <c r="T662" t="str">
        <f t="shared" si="599"/>
        <v/>
      </c>
      <c r="U662" t="str">
        <f t="shared" si="600"/>
        <v/>
      </c>
      <c r="V662" t="str">
        <f t="shared" si="601"/>
        <v/>
      </c>
      <c r="W662" t="str">
        <f t="shared" si="602"/>
        <v/>
      </c>
      <c r="X662" t="str">
        <f t="shared" si="603"/>
        <v/>
      </c>
      <c r="Y662" t="str">
        <f t="shared" si="604"/>
        <v/>
      </c>
      <c r="Z662" t="str">
        <f t="shared" si="605"/>
        <v/>
      </c>
      <c r="AA662" t="str">
        <f t="shared" si="606"/>
        <v>Folyamatok fejlesztése (Six S) (, gépterem, web)</v>
      </c>
      <c r="AB662" t="str">
        <f t="shared" si="607"/>
        <v/>
      </c>
      <c r="AC662" t="str">
        <f t="shared" si="608"/>
        <v/>
      </c>
      <c r="AD662" t="str">
        <f t="shared" si="609"/>
        <v/>
      </c>
      <c r="AE662" t="str">
        <f t="shared" si="610"/>
        <v/>
      </c>
      <c r="AF662" t="str">
        <f t="shared" si="611"/>
        <v/>
      </c>
      <c r="AG662" t="str">
        <f t="shared" si="612"/>
        <v/>
      </c>
      <c r="AH662" t="str">
        <f t="shared" si="613"/>
        <v/>
      </c>
      <c r="AI662" t="str">
        <f t="shared" si="614"/>
        <v/>
      </c>
      <c r="AJ662" t="str">
        <f t="shared" si="615"/>
        <v/>
      </c>
      <c r="AK662" t="str">
        <f t="shared" si="616"/>
        <v/>
      </c>
      <c r="AL662" t="str">
        <f t="shared" si="617"/>
        <v/>
      </c>
      <c r="AM662" t="str">
        <f t="shared" si="618"/>
        <v/>
      </c>
      <c r="AN662" t="str">
        <f t="shared" si="619"/>
        <v/>
      </c>
      <c r="AO662" t="str">
        <f t="shared" si="620"/>
        <v/>
      </c>
      <c r="AP662" t="str">
        <f t="shared" si="621"/>
        <v/>
      </c>
      <c r="AQ662" t="str">
        <f t="shared" si="622"/>
        <v/>
      </c>
      <c r="AR662" t="str">
        <f t="shared" si="623"/>
        <v/>
      </c>
      <c r="AS662" t="str">
        <f t="shared" si="624"/>
        <v/>
      </c>
      <c r="AT662" t="str">
        <f t="shared" si="625"/>
        <v/>
      </c>
      <c r="AU662" t="str">
        <f t="shared" si="626"/>
        <v/>
      </c>
      <c r="AV662" t="str">
        <f t="shared" si="627"/>
        <v/>
      </c>
      <c r="AW662" t="str">
        <f t="shared" si="628"/>
        <v/>
      </c>
      <c r="AX662" t="str">
        <f t="shared" si="629"/>
        <v/>
      </c>
      <c r="AY662" t="str">
        <f t="shared" si="630"/>
        <v>10166</v>
      </c>
      <c r="AZ662" t="str">
        <f t="shared" si="631"/>
        <v/>
      </c>
      <c r="BA662" t="str">
        <f t="shared" si="632"/>
        <v>10166</v>
      </c>
      <c r="BB662" t="str">
        <f t="shared" si="633"/>
        <v/>
      </c>
      <c r="BC662" t="str">
        <f t="shared" si="634"/>
        <v/>
      </c>
      <c r="BD662" t="str">
        <f t="shared" si="635"/>
        <v/>
      </c>
      <c r="BE662" t="str">
        <f t="shared" si="636"/>
        <v>Folyamatok fejlesztése (Six S) (604, gépterem, web)</v>
      </c>
      <c r="BF662" s="2">
        <v>1016</v>
      </c>
      <c r="BG662" s="2">
        <v>6</v>
      </c>
      <c r="BH662" s="18">
        <f>VLOOKUP(BF662,segéd!$F$9:$G$41,2,FALSE)</f>
        <v>46311</v>
      </c>
      <c r="BI662" s="2" t="str">
        <f>VLOOKUP(BG662,segéd!$F$1:$G$7,2,FALSE)</f>
        <v>17.00-18.30</v>
      </c>
      <c r="BJ662" t="s">
        <v>146</v>
      </c>
      <c r="BK662" s="20" t="s">
        <v>743</v>
      </c>
      <c r="BL662" t="s">
        <v>191</v>
      </c>
      <c r="BM662" s="2"/>
      <c r="BN662" s="2">
        <v>604</v>
      </c>
      <c r="BO662" s="2" t="s">
        <v>216</v>
      </c>
      <c r="BP662" s="33" t="s">
        <v>599</v>
      </c>
      <c r="BQ662" s="2">
        <f t="shared" si="637"/>
        <v>32</v>
      </c>
      <c r="BR662" s="2" t="str">
        <f>IF(BM662="","",IFERROR(VLOOKUP(BJ662,segéd!T:U,2,FALSE),"x"))</f>
        <v/>
      </c>
      <c r="BS662" s="2">
        <f>IF(BN662="","",IFERROR(VLOOKUP(BJ662,segéd!O:P,2,FALSE),"x"))</f>
        <v>32</v>
      </c>
      <c r="BU662" s="2"/>
      <c r="BV662" s="2"/>
      <c r="DK662" s="2">
        <v>17</v>
      </c>
      <c r="DM662" s="2">
        <v>22</v>
      </c>
    </row>
    <row r="663" spans="1:117" ht="15" customHeight="1" x14ac:dyDescent="0.3">
      <c r="A663" t="str">
        <f t="shared" si="580"/>
        <v>20510166</v>
      </c>
      <c r="B663" t="str">
        <f t="shared" si="581"/>
        <v>Közgazdaságtan II. - Barócsi Zoltán (Tb.-ről web) 3</v>
      </c>
      <c r="C663" t="str">
        <f t="shared" si="582"/>
        <v>21210166</v>
      </c>
      <c r="D663" t="str">
        <f t="shared" si="583"/>
        <v>Közgazdaságtan II. - Barócsi Zoltán (Tb.-ről web) 20</v>
      </c>
      <c r="E663" t="str">
        <f t="shared" si="584"/>
        <v>Barócsi Zoltán10166</v>
      </c>
      <c r="F663" t="str">
        <f t="shared" si="585"/>
        <v>Közgazdaságtan II. (Tb. 212, Tb.-ről web)</v>
      </c>
      <c r="G663" t="str">
        <f t="shared" si="586"/>
        <v/>
      </c>
      <c r="H663" t="str">
        <f t="shared" si="587"/>
        <v/>
      </c>
      <c r="I663" t="str">
        <f t="shared" si="588"/>
        <v/>
      </c>
      <c r="J663" t="str">
        <f t="shared" si="589"/>
        <v/>
      </c>
      <c r="K663" t="str">
        <f t="shared" si="590"/>
        <v/>
      </c>
      <c r="L663" t="str">
        <f t="shared" si="591"/>
        <v/>
      </c>
      <c r="M663" t="str">
        <f t="shared" si="592"/>
        <v>10166</v>
      </c>
      <c r="N663" t="str">
        <f t="shared" si="593"/>
        <v>10166</v>
      </c>
      <c r="O663" t="str">
        <f t="shared" si="594"/>
        <v>10166</v>
      </c>
      <c r="P663" t="str">
        <f t="shared" si="595"/>
        <v/>
      </c>
      <c r="Q663" t="str">
        <f t="shared" si="596"/>
        <v/>
      </c>
      <c r="R663" t="str">
        <f t="shared" si="597"/>
        <v/>
      </c>
      <c r="S663" t="str">
        <f t="shared" si="598"/>
        <v/>
      </c>
      <c r="T663" t="str">
        <f t="shared" si="599"/>
        <v/>
      </c>
      <c r="U663" t="str">
        <f t="shared" si="600"/>
        <v/>
      </c>
      <c r="V663" t="str">
        <f t="shared" si="601"/>
        <v/>
      </c>
      <c r="W663" t="str">
        <f t="shared" si="602"/>
        <v/>
      </c>
      <c r="X663" t="str">
        <f t="shared" si="603"/>
        <v/>
      </c>
      <c r="Y663" t="str">
        <f t="shared" si="604"/>
        <v/>
      </c>
      <c r="Z663" t="str">
        <f t="shared" si="605"/>
        <v/>
      </c>
      <c r="AA663" t="str">
        <f t="shared" si="606"/>
        <v>Közgazdaságtan II. (205, Tb.-ről web)</v>
      </c>
      <c r="AB663" t="str">
        <f t="shared" si="607"/>
        <v/>
      </c>
      <c r="AC663" t="str">
        <f t="shared" si="608"/>
        <v/>
      </c>
      <c r="AD663" t="str">
        <f t="shared" si="609"/>
        <v/>
      </c>
      <c r="AE663" t="str">
        <f t="shared" si="610"/>
        <v/>
      </c>
      <c r="AF663" t="str">
        <f t="shared" si="611"/>
        <v/>
      </c>
      <c r="AG663" t="str">
        <f t="shared" si="612"/>
        <v/>
      </c>
      <c r="AH663" t="str">
        <f t="shared" si="613"/>
        <v>10166</v>
      </c>
      <c r="AI663" t="str">
        <f t="shared" si="614"/>
        <v>10166</v>
      </c>
      <c r="AJ663" t="str">
        <f t="shared" si="615"/>
        <v/>
      </c>
      <c r="AK663" t="str">
        <f t="shared" si="616"/>
        <v>10166</v>
      </c>
      <c r="AL663" t="str">
        <f t="shared" si="617"/>
        <v/>
      </c>
      <c r="AM663" t="str">
        <f t="shared" si="618"/>
        <v/>
      </c>
      <c r="AN663" t="str">
        <f t="shared" si="619"/>
        <v/>
      </c>
      <c r="AO663" t="str">
        <f t="shared" si="620"/>
        <v/>
      </c>
      <c r="AP663" t="str">
        <f t="shared" si="621"/>
        <v/>
      </c>
      <c r="AQ663" t="str">
        <f t="shared" si="622"/>
        <v/>
      </c>
      <c r="AR663" t="str">
        <f t="shared" si="623"/>
        <v/>
      </c>
      <c r="AS663" t="str">
        <f t="shared" si="624"/>
        <v/>
      </c>
      <c r="AT663" t="str">
        <f t="shared" si="625"/>
        <v/>
      </c>
      <c r="AU663" t="str">
        <f t="shared" si="626"/>
        <v/>
      </c>
      <c r="AV663" t="str">
        <f t="shared" si="627"/>
        <v/>
      </c>
      <c r="AW663" t="str">
        <f t="shared" si="628"/>
        <v/>
      </c>
      <c r="AX663" t="str">
        <f t="shared" si="629"/>
        <v/>
      </c>
      <c r="AY663" t="str">
        <f t="shared" si="630"/>
        <v/>
      </c>
      <c r="AZ663" t="str">
        <f t="shared" si="631"/>
        <v/>
      </c>
      <c r="BA663" t="str">
        <f t="shared" si="632"/>
        <v/>
      </c>
      <c r="BB663" t="str">
        <f t="shared" si="633"/>
        <v/>
      </c>
      <c r="BC663" t="str">
        <f t="shared" si="634"/>
        <v/>
      </c>
      <c r="BD663" t="str">
        <f t="shared" si="635"/>
        <v/>
      </c>
      <c r="BE663" t="str">
        <f t="shared" si="636"/>
        <v>Közgazdaságtan II. (212, Tb.-ről web)</v>
      </c>
      <c r="BF663" s="2">
        <v>1016</v>
      </c>
      <c r="BG663" s="2">
        <v>6</v>
      </c>
      <c r="BH663" s="18">
        <f>VLOOKUP(BF663,segéd!$F$9:$G$41,2,FALSE)</f>
        <v>46311</v>
      </c>
      <c r="BI663" s="2" t="str">
        <f>VLOOKUP(BG663,segéd!$F$1:$G$7,2,FALSE)</f>
        <v>17.00-18.30</v>
      </c>
      <c r="BJ663" t="s">
        <v>294</v>
      </c>
      <c r="BK663" s="20" t="s">
        <v>35</v>
      </c>
      <c r="BL663" t="s">
        <v>192</v>
      </c>
      <c r="BM663" s="2">
        <v>205</v>
      </c>
      <c r="BN663" s="2">
        <v>212</v>
      </c>
      <c r="BO663" s="2" t="s">
        <v>119</v>
      </c>
      <c r="BP663" s="33" t="s">
        <v>628</v>
      </c>
      <c r="BQ663" s="2">
        <f t="shared" si="637"/>
        <v>23</v>
      </c>
      <c r="BR663" s="2">
        <f>IF(BM663="","",IFERROR(VLOOKUP(BJ663,segéd!T:U,2,FALSE),"x"))</f>
        <v>3</v>
      </c>
      <c r="BS663" s="2">
        <f>IF(BN663="","",IFERROR(VLOOKUP(BJ663,segéd!O:P,2,FALSE),"x"))</f>
        <v>20</v>
      </c>
      <c r="BT663" s="2"/>
      <c r="BU663" s="2"/>
      <c r="BV663" s="2"/>
      <c r="BX663" s="2"/>
      <c r="BZ663" s="2">
        <v>3</v>
      </c>
      <c r="CA663" s="2">
        <v>7</v>
      </c>
      <c r="CB663" s="2">
        <v>2</v>
      </c>
      <c r="CQ663" s="2"/>
      <c r="CR663" s="2"/>
      <c r="CT663" s="2">
        <v>6</v>
      </c>
      <c r="CU663" s="2">
        <v>5</v>
      </c>
      <c r="CW663" s="2">
        <v>7</v>
      </c>
    </row>
    <row r="664" spans="1:117" ht="15" customHeight="1" x14ac:dyDescent="0.3">
      <c r="A664" t="str">
        <f t="shared" si="580"/>
        <v>otthon10166</v>
      </c>
      <c r="B664" t="str">
        <f t="shared" si="581"/>
        <v>Nemz. tárgy. id. nyelven - Balog Mónika (otthonról web) 7</v>
      </c>
      <c r="C664" t="str">
        <f t="shared" si="582"/>
        <v>10166</v>
      </c>
      <c r="D664" t="str">
        <f t="shared" si="583"/>
        <v xml:space="preserve">Nemz. tárgy. id. nyelven - Balog Mónika (otthonról web) </v>
      </c>
      <c r="E664" t="str">
        <f t="shared" si="584"/>
        <v>Balog Mónika10166</v>
      </c>
      <c r="F664" t="str">
        <f t="shared" si="585"/>
        <v>Nemz. tárgy. id. nyelven (Bp. otthon, otthonról web)</v>
      </c>
      <c r="G664" t="str">
        <f t="shared" si="586"/>
        <v/>
      </c>
      <c r="H664" t="str">
        <f t="shared" si="587"/>
        <v/>
      </c>
      <c r="I664" t="str">
        <f t="shared" si="588"/>
        <v/>
      </c>
      <c r="J664" t="str">
        <f t="shared" si="589"/>
        <v/>
      </c>
      <c r="K664" t="str">
        <f t="shared" si="590"/>
        <v/>
      </c>
      <c r="L664" t="str">
        <f t="shared" si="591"/>
        <v/>
      </c>
      <c r="M664" t="str">
        <f t="shared" si="592"/>
        <v/>
      </c>
      <c r="N664" t="str">
        <f t="shared" si="593"/>
        <v/>
      </c>
      <c r="O664" t="str">
        <f t="shared" si="594"/>
        <v/>
      </c>
      <c r="P664" t="str">
        <f t="shared" si="595"/>
        <v>10166</v>
      </c>
      <c r="Q664" t="str">
        <f t="shared" si="596"/>
        <v/>
      </c>
      <c r="R664" t="str">
        <f t="shared" si="597"/>
        <v/>
      </c>
      <c r="S664" t="str">
        <f t="shared" si="598"/>
        <v/>
      </c>
      <c r="T664" t="str">
        <f t="shared" si="599"/>
        <v/>
      </c>
      <c r="U664" t="str">
        <f t="shared" si="600"/>
        <v/>
      </c>
      <c r="V664" t="str">
        <f t="shared" si="601"/>
        <v/>
      </c>
      <c r="W664" t="str">
        <f t="shared" si="602"/>
        <v/>
      </c>
      <c r="X664" t="str">
        <f t="shared" si="603"/>
        <v/>
      </c>
      <c r="Y664" t="str">
        <f t="shared" si="604"/>
        <v/>
      </c>
      <c r="Z664" t="str">
        <f t="shared" si="605"/>
        <v/>
      </c>
      <c r="AA664" t="str">
        <f t="shared" si="606"/>
        <v>Nemz. tárgy. id. nyelven (otthon, otthonról web)</v>
      </c>
      <c r="AB664" t="str">
        <f t="shared" si="607"/>
        <v/>
      </c>
      <c r="AC664" t="str">
        <f t="shared" si="608"/>
        <v/>
      </c>
      <c r="AD664" t="str">
        <f t="shared" si="609"/>
        <v/>
      </c>
      <c r="AE664" t="str">
        <f t="shared" si="610"/>
        <v/>
      </c>
      <c r="AF664" t="str">
        <f t="shared" si="611"/>
        <v/>
      </c>
      <c r="AG664" t="str">
        <f t="shared" si="612"/>
        <v/>
      </c>
      <c r="AH664" t="str">
        <f t="shared" si="613"/>
        <v/>
      </c>
      <c r="AI664" t="str">
        <f t="shared" si="614"/>
        <v/>
      </c>
      <c r="AJ664" t="str">
        <f t="shared" si="615"/>
        <v/>
      </c>
      <c r="AK664" t="str">
        <f t="shared" si="616"/>
        <v/>
      </c>
      <c r="AL664" t="str">
        <f t="shared" si="617"/>
        <v/>
      </c>
      <c r="AM664" t="str">
        <f t="shared" si="618"/>
        <v/>
      </c>
      <c r="AN664" t="str">
        <f t="shared" si="619"/>
        <v/>
      </c>
      <c r="AO664" t="str">
        <f t="shared" si="620"/>
        <v/>
      </c>
      <c r="AP664" t="str">
        <f t="shared" si="621"/>
        <v/>
      </c>
      <c r="AQ664" t="str">
        <f t="shared" si="622"/>
        <v/>
      </c>
      <c r="AR664" t="str">
        <f t="shared" si="623"/>
        <v/>
      </c>
      <c r="AS664" t="str">
        <f t="shared" si="624"/>
        <v/>
      </c>
      <c r="AT664" t="str">
        <f t="shared" si="625"/>
        <v/>
      </c>
      <c r="AU664" t="str">
        <f t="shared" si="626"/>
        <v/>
      </c>
      <c r="AV664" t="str">
        <f t="shared" si="627"/>
        <v/>
      </c>
      <c r="AW664" t="str">
        <f t="shared" si="628"/>
        <v/>
      </c>
      <c r="AX664" t="str">
        <f t="shared" si="629"/>
        <v/>
      </c>
      <c r="AY664" t="str">
        <f t="shared" si="630"/>
        <v/>
      </c>
      <c r="AZ664" t="str">
        <f t="shared" si="631"/>
        <v/>
      </c>
      <c r="BA664" t="str">
        <f t="shared" si="632"/>
        <v/>
      </c>
      <c r="BB664" t="str">
        <f t="shared" si="633"/>
        <v/>
      </c>
      <c r="BC664" t="str">
        <f t="shared" si="634"/>
        <v/>
      </c>
      <c r="BD664" t="str">
        <f t="shared" si="635"/>
        <v/>
      </c>
      <c r="BE664" t="str">
        <f t="shared" si="636"/>
        <v>Nemz. tárgy. id. nyelven (, otthonról web)</v>
      </c>
      <c r="BF664" s="2">
        <v>1016</v>
      </c>
      <c r="BG664" s="2">
        <v>6</v>
      </c>
      <c r="BH664" s="18">
        <f>VLOOKUP(BF664,segéd!$F$9:$G$41,2,FALSE)</f>
        <v>46311</v>
      </c>
      <c r="BI664" s="2" t="str">
        <f>VLOOKUP(BG664,segéd!$F$1:$G$7,2,FALSE)</f>
        <v>17.00-18.30</v>
      </c>
      <c r="BJ664" t="s">
        <v>223</v>
      </c>
      <c r="BK664" s="20" t="s">
        <v>70</v>
      </c>
      <c r="BL664" t="s">
        <v>395</v>
      </c>
      <c r="BM664" s="2" t="s">
        <v>424</v>
      </c>
      <c r="BO664" s="2" t="s">
        <v>423</v>
      </c>
      <c r="BP664" s="33" t="s">
        <v>676</v>
      </c>
      <c r="BQ664" s="2">
        <f t="shared" si="637"/>
        <v>7</v>
      </c>
      <c r="BR664" s="2">
        <f>IF(BM664="","",IFERROR(VLOOKUP(BJ664,segéd!T:U,2,FALSE),"x"))</f>
        <v>7</v>
      </c>
      <c r="BS664" s="2" t="str">
        <f>IF(BN664="","",IFERROR(VLOOKUP(BJ664,segéd!O:P,2,FALSE),"x"))</f>
        <v/>
      </c>
      <c r="BT664" s="2"/>
      <c r="BU664" s="2"/>
      <c r="BV664" s="2"/>
      <c r="BX664" s="2"/>
      <c r="CC664" s="2">
        <v>6</v>
      </c>
      <c r="CQ664" s="2"/>
      <c r="CR664" s="2"/>
    </row>
    <row r="665" spans="1:117" ht="15" customHeight="1" x14ac:dyDescent="0.3">
      <c r="A665" t="str">
        <f t="shared" si="580"/>
        <v>20210167</v>
      </c>
      <c r="B665" t="str">
        <f t="shared" si="581"/>
        <v>Beszerzés az ellátási láncban - Mészáros Sándor (web) 11</v>
      </c>
      <c r="C665" t="str">
        <f t="shared" si="582"/>
        <v>10167</v>
      </c>
      <c r="D665" t="str">
        <f t="shared" si="583"/>
        <v xml:space="preserve">Beszerzés az ellátási láncban - Mészáros Sándor (web) </v>
      </c>
      <c r="E665" t="str">
        <f t="shared" si="584"/>
        <v>Mészáros Sándor10167</v>
      </c>
      <c r="F665" t="str">
        <f t="shared" si="585"/>
        <v>Beszerzés az ellátási láncban (Bp. 202, web)</v>
      </c>
      <c r="G665" t="str">
        <f t="shared" si="586"/>
        <v/>
      </c>
      <c r="H665" t="str">
        <f t="shared" si="587"/>
        <v/>
      </c>
      <c r="I665" t="str">
        <f t="shared" si="588"/>
        <v/>
      </c>
      <c r="J665" t="str">
        <f t="shared" si="589"/>
        <v/>
      </c>
      <c r="K665" t="str">
        <f t="shared" si="590"/>
        <v/>
      </c>
      <c r="L665" t="str">
        <f t="shared" si="591"/>
        <v/>
      </c>
      <c r="M665" t="str">
        <f t="shared" si="592"/>
        <v/>
      </c>
      <c r="N665" t="str">
        <f t="shared" si="593"/>
        <v/>
      </c>
      <c r="O665" t="str">
        <f t="shared" si="594"/>
        <v/>
      </c>
      <c r="P665" t="str">
        <f t="shared" si="595"/>
        <v/>
      </c>
      <c r="Q665" t="str">
        <f t="shared" si="596"/>
        <v/>
      </c>
      <c r="R665" t="str">
        <f t="shared" si="597"/>
        <v>10167</v>
      </c>
      <c r="S665" t="str">
        <f t="shared" si="598"/>
        <v/>
      </c>
      <c r="T665" t="str">
        <f t="shared" si="599"/>
        <v/>
      </c>
      <c r="U665" t="str">
        <f t="shared" si="600"/>
        <v/>
      </c>
      <c r="V665" t="str">
        <f t="shared" si="601"/>
        <v/>
      </c>
      <c r="W665" t="str">
        <f t="shared" si="602"/>
        <v/>
      </c>
      <c r="X665" t="str">
        <f t="shared" si="603"/>
        <v/>
      </c>
      <c r="Y665" t="str">
        <f t="shared" si="604"/>
        <v/>
      </c>
      <c r="Z665" t="str">
        <f t="shared" si="605"/>
        <v/>
      </c>
      <c r="AA665" t="str">
        <f t="shared" si="606"/>
        <v>Beszerzés az ellátási láncban (202, web)</v>
      </c>
      <c r="AB665" t="str">
        <f t="shared" si="607"/>
        <v/>
      </c>
      <c r="AC665" t="str">
        <f t="shared" si="608"/>
        <v/>
      </c>
      <c r="AD665" t="str">
        <f t="shared" si="609"/>
        <v/>
      </c>
      <c r="AE665" t="str">
        <f t="shared" si="610"/>
        <v/>
      </c>
      <c r="AF665" t="str">
        <f t="shared" si="611"/>
        <v/>
      </c>
      <c r="AG665" t="str">
        <f t="shared" si="612"/>
        <v/>
      </c>
      <c r="AH665" t="str">
        <f t="shared" si="613"/>
        <v/>
      </c>
      <c r="AI665" t="str">
        <f t="shared" si="614"/>
        <v/>
      </c>
      <c r="AJ665" t="str">
        <f t="shared" si="615"/>
        <v/>
      </c>
      <c r="AK665" t="str">
        <f t="shared" si="616"/>
        <v/>
      </c>
      <c r="AL665" t="str">
        <f t="shared" si="617"/>
        <v/>
      </c>
      <c r="AM665" t="str">
        <f t="shared" si="618"/>
        <v/>
      </c>
      <c r="AN665" t="str">
        <f t="shared" si="619"/>
        <v/>
      </c>
      <c r="AO665" t="str">
        <f t="shared" si="620"/>
        <v/>
      </c>
      <c r="AP665" t="str">
        <f t="shared" si="621"/>
        <v/>
      </c>
      <c r="AQ665" t="str">
        <f t="shared" si="622"/>
        <v/>
      </c>
      <c r="AR665" t="str">
        <f t="shared" si="623"/>
        <v/>
      </c>
      <c r="AS665" t="str">
        <f t="shared" si="624"/>
        <v/>
      </c>
      <c r="AT665" t="str">
        <f t="shared" si="625"/>
        <v/>
      </c>
      <c r="AU665" t="str">
        <f t="shared" si="626"/>
        <v/>
      </c>
      <c r="AV665" t="str">
        <f t="shared" si="627"/>
        <v/>
      </c>
      <c r="AW665" t="str">
        <f t="shared" si="628"/>
        <v/>
      </c>
      <c r="AX665" t="str">
        <f t="shared" si="629"/>
        <v/>
      </c>
      <c r="AY665" t="str">
        <f t="shared" si="630"/>
        <v/>
      </c>
      <c r="AZ665" t="str">
        <f t="shared" si="631"/>
        <v/>
      </c>
      <c r="BA665" t="str">
        <f t="shared" si="632"/>
        <v/>
      </c>
      <c r="BB665" t="str">
        <f t="shared" si="633"/>
        <v/>
      </c>
      <c r="BC665" t="str">
        <f t="shared" si="634"/>
        <v/>
      </c>
      <c r="BD665" t="str">
        <f t="shared" si="635"/>
        <v/>
      </c>
      <c r="BE665" t="str">
        <f t="shared" si="636"/>
        <v>Beszerzés az ellátási láncban (, web)</v>
      </c>
      <c r="BF665" s="2">
        <v>1016</v>
      </c>
      <c r="BG665" s="2">
        <v>7</v>
      </c>
      <c r="BH665" s="18">
        <f>VLOOKUP(BF665,segéd!$F$9:$G$41,2,FALSE)</f>
        <v>46311</v>
      </c>
      <c r="BI665" s="2" t="str">
        <f>VLOOKUP(BG665,segéd!$F$1:$G$7,2,FALSE)</f>
        <v>18.45-20.15</v>
      </c>
      <c r="BJ665" t="s">
        <v>750</v>
      </c>
      <c r="BK665" s="20" t="s">
        <v>306</v>
      </c>
      <c r="BL665" t="s">
        <v>206</v>
      </c>
      <c r="BM665" s="2">
        <v>202</v>
      </c>
      <c r="BO665" s="2" t="s">
        <v>117</v>
      </c>
      <c r="BP665" s="33" t="s">
        <v>753</v>
      </c>
      <c r="BQ665" s="2">
        <f t="shared" si="637"/>
        <v>11</v>
      </c>
      <c r="BR665" s="2">
        <f>IF(BM665="","",IFERROR(VLOOKUP(BJ665,segéd!T:U,2,FALSE),"x"))</f>
        <v>11</v>
      </c>
      <c r="BS665" s="2" t="str">
        <f>IF(BN665="","",IFERROR(VLOOKUP(BJ665,segéd!O:P,2,FALSE),"x"))</f>
        <v/>
      </c>
      <c r="BT665" s="2"/>
      <c r="BU665" s="2"/>
      <c r="BV665" s="2"/>
      <c r="BX665" s="2"/>
      <c r="CE665" s="2">
        <v>8</v>
      </c>
      <c r="CQ665" s="2"/>
      <c r="CR665" s="2"/>
    </row>
    <row r="666" spans="1:117" ht="15" customHeight="1" x14ac:dyDescent="0.3">
      <c r="A666" t="str">
        <f t="shared" si="580"/>
        <v>otthon10167</v>
      </c>
      <c r="B666" t="str">
        <f t="shared" si="581"/>
        <v>Értékteremtő logisztikai folyamatok - Lakatos Péter (otthonról web) 12</v>
      </c>
      <c r="C666" t="str">
        <f t="shared" si="582"/>
        <v>10167</v>
      </c>
      <c r="D666" t="str">
        <f t="shared" si="583"/>
        <v xml:space="preserve">Értékteremtő logisztikai folyamatok - Lakatos Péter (otthonról web) </v>
      </c>
      <c r="E666" t="str">
        <f t="shared" si="584"/>
        <v>Lakatos Péter10167</v>
      </c>
      <c r="F666" t="str">
        <f t="shared" si="585"/>
        <v>Értékteremtő logisztikai folyamatok (Bp. otthon, otthonról web)</v>
      </c>
      <c r="G666" t="str">
        <f t="shared" si="586"/>
        <v/>
      </c>
      <c r="H666" t="str">
        <f t="shared" si="587"/>
        <v/>
      </c>
      <c r="I666" t="str">
        <f t="shared" si="588"/>
        <v/>
      </c>
      <c r="J666" t="str">
        <f t="shared" si="589"/>
        <v>10167</v>
      </c>
      <c r="K666" t="str">
        <f t="shared" si="590"/>
        <v>10167</v>
      </c>
      <c r="L666" t="str">
        <f t="shared" si="591"/>
        <v/>
      </c>
      <c r="M666" t="str">
        <f t="shared" si="592"/>
        <v/>
      </c>
      <c r="N666" t="str">
        <f t="shared" si="593"/>
        <v/>
      </c>
      <c r="O666" t="str">
        <f t="shared" si="594"/>
        <v/>
      </c>
      <c r="P666" t="str">
        <f t="shared" si="595"/>
        <v/>
      </c>
      <c r="Q666" t="str">
        <f t="shared" si="596"/>
        <v/>
      </c>
      <c r="R666" t="str">
        <f t="shared" si="597"/>
        <v/>
      </c>
      <c r="S666" t="str">
        <f t="shared" si="598"/>
        <v/>
      </c>
      <c r="T666" t="str">
        <f t="shared" si="599"/>
        <v/>
      </c>
      <c r="U666" t="str">
        <f t="shared" si="600"/>
        <v/>
      </c>
      <c r="V666" t="str">
        <f t="shared" si="601"/>
        <v/>
      </c>
      <c r="W666" t="str">
        <f t="shared" si="602"/>
        <v/>
      </c>
      <c r="X666" t="str">
        <f t="shared" si="603"/>
        <v/>
      </c>
      <c r="Y666" t="str">
        <f t="shared" si="604"/>
        <v/>
      </c>
      <c r="Z666" t="str">
        <f t="shared" si="605"/>
        <v/>
      </c>
      <c r="AA666" t="str">
        <f t="shared" si="606"/>
        <v>Értékteremtő logisztikai folyamatok (otthon, otthonról web)</v>
      </c>
      <c r="AB666" t="str">
        <f t="shared" si="607"/>
        <v/>
      </c>
      <c r="AC666" t="str">
        <f t="shared" si="608"/>
        <v/>
      </c>
      <c r="AD666" t="str">
        <f t="shared" si="609"/>
        <v/>
      </c>
      <c r="AE666" t="str">
        <f t="shared" si="610"/>
        <v/>
      </c>
      <c r="AF666" t="str">
        <f t="shared" si="611"/>
        <v/>
      </c>
      <c r="AG666" t="str">
        <f t="shared" si="612"/>
        <v/>
      </c>
      <c r="AH666" t="str">
        <f t="shared" si="613"/>
        <v/>
      </c>
      <c r="AI666" t="str">
        <f t="shared" si="614"/>
        <v/>
      </c>
      <c r="AJ666" t="str">
        <f t="shared" si="615"/>
        <v/>
      </c>
      <c r="AK666" t="str">
        <f t="shared" si="616"/>
        <v/>
      </c>
      <c r="AL666" t="str">
        <f t="shared" si="617"/>
        <v/>
      </c>
      <c r="AM666" t="str">
        <f t="shared" si="618"/>
        <v/>
      </c>
      <c r="AN666" t="str">
        <f t="shared" si="619"/>
        <v/>
      </c>
      <c r="AO666" t="str">
        <f t="shared" si="620"/>
        <v/>
      </c>
      <c r="AP666" t="str">
        <f t="shared" si="621"/>
        <v/>
      </c>
      <c r="AQ666" t="str">
        <f t="shared" si="622"/>
        <v/>
      </c>
      <c r="AR666" t="str">
        <f t="shared" si="623"/>
        <v/>
      </c>
      <c r="AS666" t="str">
        <f t="shared" si="624"/>
        <v/>
      </c>
      <c r="AT666" t="str">
        <f t="shared" si="625"/>
        <v/>
      </c>
      <c r="AU666" t="str">
        <f t="shared" si="626"/>
        <v/>
      </c>
      <c r="AV666" t="str">
        <f t="shared" si="627"/>
        <v/>
      </c>
      <c r="AW666" t="str">
        <f t="shared" si="628"/>
        <v/>
      </c>
      <c r="AX666" t="str">
        <f t="shared" si="629"/>
        <v/>
      </c>
      <c r="AY666" t="str">
        <f t="shared" si="630"/>
        <v/>
      </c>
      <c r="AZ666" t="str">
        <f t="shared" si="631"/>
        <v/>
      </c>
      <c r="BA666" t="str">
        <f t="shared" si="632"/>
        <v/>
      </c>
      <c r="BB666" t="str">
        <f t="shared" si="633"/>
        <v/>
      </c>
      <c r="BC666" t="str">
        <f t="shared" si="634"/>
        <v/>
      </c>
      <c r="BD666" t="str">
        <f t="shared" si="635"/>
        <v/>
      </c>
      <c r="BE666" t="str">
        <f t="shared" si="636"/>
        <v>Értékteremtő logisztikai folyamatok (, otthonról web)</v>
      </c>
      <c r="BF666" s="2">
        <v>1016</v>
      </c>
      <c r="BG666" s="2">
        <v>7</v>
      </c>
      <c r="BH666" s="18">
        <f>VLOOKUP(BF666,segéd!$F$9:$G$41,2,FALSE)</f>
        <v>46311</v>
      </c>
      <c r="BI666" s="2" t="str">
        <f>VLOOKUP(BG666,segéd!$F$1:$G$7,2,FALSE)</f>
        <v>18.45-20.15</v>
      </c>
      <c r="BJ666" t="s">
        <v>89</v>
      </c>
      <c r="BK666" s="20" t="s">
        <v>217</v>
      </c>
      <c r="BL666" t="s">
        <v>206</v>
      </c>
      <c r="BM666" s="2" t="s">
        <v>424</v>
      </c>
      <c r="BO666" s="2" t="s">
        <v>423</v>
      </c>
      <c r="BP666" s="33" t="s">
        <v>717</v>
      </c>
      <c r="BQ666" s="2">
        <f t="shared" si="637"/>
        <v>12</v>
      </c>
      <c r="BR666" s="2">
        <f>IF(BM666="","",IFERROR(VLOOKUP(BJ666,segéd!T:U,2,FALSE),"x"))</f>
        <v>12</v>
      </c>
      <c r="BS666" s="2" t="str">
        <f>IF(BN666="","",IFERROR(VLOOKUP(BJ666,segéd!O:P,2,FALSE),"x"))</f>
        <v/>
      </c>
      <c r="BU666" s="2"/>
      <c r="BV666" s="2"/>
      <c r="BW666" s="2">
        <v>5</v>
      </c>
      <c r="BX666" s="2">
        <v>5</v>
      </c>
    </row>
    <row r="667" spans="1:117" ht="15" customHeight="1" x14ac:dyDescent="0.3">
      <c r="A667" t="str">
        <f t="shared" si="580"/>
        <v>10167</v>
      </c>
      <c r="B667" t="str">
        <f t="shared" si="581"/>
        <v xml:space="preserve">Folyamatok fejlesztése (Six S) - Csrenkovics Antónia (gépterem, web) </v>
      </c>
      <c r="C667" t="str">
        <f t="shared" si="582"/>
        <v>60410167</v>
      </c>
      <c r="D667" t="str">
        <f t="shared" si="583"/>
        <v>Folyamatok fejlesztése (Six S) - Csrenkovics Antónia (gépterem, web) 32</v>
      </c>
      <c r="E667" t="str">
        <f t="shared" si="584"/>
        <v>Csrenkovics Antónia10167</v>
      </c>
      <c r="F667" t="str">
        <f t="shared" si="585"/>
        <v>Folyamatok fejlesztése (Six S) (Tb. 604, gépterem, web)</v>
      </c>
      <c r="G667" t="str">
        <f t="shared" si="586"/>
        <v/>
      </c>
      <c r="H667" t="str">
        <f t="shared" si="587"/>
        <v/>
      </c>
      <c r="I667" t="str">
        <f t="shared" si="588"/>
        <v/>
      </c>
      <c r="J667" t="str">
        <f t="shared" si="589"/>
        <v/>
      </c>
      <c r="K667" t="str">
        <f t="shared" si="590"/>
        <v/>
      </c>
      <c r="L667" t="str">
        <f t="shared" si="591"/>
        <v/>
      </c>
      <c r="M667" t="str">
        <f t="shared" si="592"/>
        <v/>
      </c>
      <c r="N667" t="str">
        <f t="shared" si="593"/>
        <v/>
      </c>
      <c r="O667" t="str">
        <f t="shared" si="594"/>
        <v/>
      </c>
      <c r="P667" t="str">
        <f t="shared" si="595"/>
        <v/>
      </c>
      <c r="Q667" t="str">
        <f t="shared" si="596"/>
        <v/>
      </c>
      <c r="R667" t="str">
        <f t="shared" si="597"/>
        <v/>
      </c>
      <c r="S667" t="str">
        <f t="shared" si="598"/>
        <v/>
      </c>
      <c r="T667" t="str">
        <f t="shared" si="599"/>
        <v/>
      </c>
      <c r="U667" t="str">
        <f t="shared" si="600"/>
        <v/>
      </c>
      <c r="V667" t="str">
        <f t="shared" si="601"/>
        <v/>
      </c>
      <c r="W667" t="str">
        <f t="shared" si="602"/>
        <v/>
      </c>
      <c r="X667" t="str">
        <f t="shared" si="603"/>
        <v/>
      </c>
      <c r="Y667" t="str">
        <f t="shared" si="604"/>
        <v/>
      </c>
      <c r="Z667" t="str">
        <f t="shared" si="605"/>
        <v/>
      </c>
      <c r="AA667" t="str">
        <f t="shared" si="606"/>
        <v>Folyamatok fejlesztése (Six S) (, gépterem, web)</v>
      </c>
      <c r="AB667" t="str">
        <f t="shared" si="607"/>
        <v/>
      </c>
      <c r="AC667" t="str">
        <f t="shared" si="608"/>
        <v/>
      </c>
      <c r="AD667" t="str">
        <f t="shared" si="609"/>
        <v/>
      </c>
      <c r="AE667" t="str">
        <f t="shared" si="610"/>
        <v/>
      </c>
      <c r="AF667" t="str">
        <f t="shared" si="611"/>
        <v/>
      </c>
      <c r="AG667" t="str">
        <f t="shared" si="612"/>
        <v/>
      </c>
      <c r="AH667" t="str">
        <f t="shared" si="613"/>
        <v/>
      </c>
      <c r="AI667" t="str">
        <f t="shared" si="614"/>
        <v/>
      </c>
      <c r="AJ667" t="str">
        <f t="shared" si="615"/>
        <v/>
      </c>
      <c r="AK667" t="str">
        <f t="shared" si="616"/>
        <v/>
      </c>
      <c r="AL667" t="str">
        <f t="shared" si="617"/>
        <v/>
      </c>
      <c r="AM667" t="str">
        <f t="shared" si="618"/>
        <v/>
      </c>
      <c r="AN667" t="str">
        <f t="shared" si="619"/>
        <v/>
      </c>
      <c r="AO667" t="str">
        <f t="shared" si="620"/>
        <v/>
      </c>
      <c r="AP667" t="str">
        <f t="shared" si="621"/>
        <v/>
      </c>
      <c r="AQ667" t="str">
        <f t="shared" si="622"/>
        <v/>
      </c>
      <c r="AR667" t="str">
        <f t="shared" si="623"/>
        <v/>
      </c>
      <c r="AS667" t="str">
        <f t="shared" si="624"/>
        <v/>
      </c>
      <c r="AT667" t="str">
        <f t="shared" si="625"/>
        <v/>
      </c>
      <c r="AU667" t="str">
        <f t="shared" si="626"/>
        <v/>
      </c>
      <c r="AV667" t="str">
        <f t="shared" si="627"/>
        <v/>
      </c>
      <c r="AW667" t="str">
        <f t="shared" si="628"/>
        <v/>
      </c>
      <c r="AX667" t="str">
        <f t="shared" si="629"/>
        <v/>
      </c>
      <c r="AY667" t="str">
        <f t="shared" si="630"/>
        <v>10167</v>
      </c>
      <c r="AZ667" t="str">
        <f t="shared" si="631"/>
        <v/>
      </c>
      <c r="BA667" t="str">
        <f t="shared" si="632"/>
        <v>10167</v>
      </c>
      <c r="BB667" t="str">
        <f t="shared" si="633"/>
        <v/>
      </c>
      <c r="BC667" t="str">
        <f t="shared" si="634"/>
        <v/>
      </c>
      <c r="BD667" t="str">
        <f t="shared" si="635"/>
        <v/>
      </c>
      <c r="BE667" t="str">
        <f t="shared" si="636"/>
        <v>Folyamatok fejlesztése (Six S) (604, gépterem, web)</v>
      </c>
      <c r="BF667" s="2">
        <v>1016</v>
      </c>
      <c r="BG667" s="2">
        <v>7</v>
      </c>
      <c r="BH667" s="18">
        <f>VLOOKUP(BF667,segéd!$F$9:$G$41,2,FALSE)</f>
        <v>46311</v>
      </c>
      <c r="BI667" s="2" t="str">
        <f>VLOOKUP(BG667,segéd!$F$1:$G$7,2,FALSE)</f>
        <v>18.45-20.15</v>
      </c>
      <c r="BJ667" t="s">
        <v>146</v>
      </c>
      <c r="BK667" s="20" t="s">
        <v>743</v>
      </c>
      <c r="BL667" t="s">
        <v>191</v>
      </c>
      <c r="BM667" s="2"/>
      <c r="BN667" s="2">
        <v>604</v>
      </c>
      <c r="BO667" s="2" t="s">
        <v>216</v>
      </c>
      <c r="BP667" s="33" t="s">
        <v>599</v>
      </c>
      <c r="BQ667" s="2">
        <f t="shared" si="637"/>
        <v>32</v>
      </c>
      <c r="BR667" s="2" t="str">
        <f>IF(BM667="","",IFERROR(VLOOKUP(BJ667,segéd!T:U,2,FALSE),"x"))</f>
        <v/>
      </c>
      <c r="BS667" s="2">
        <f>IF(BN667="","",IFERROR(VLOOKUP(BJ667,segéd!O:P,2,FALSE),"x"))</f>
        <v>32</v>
      </c>
      <c r="BU667" s="2"/>
      <c r="BV667" s="2"/>
      <c r="DK667" s="2">
        <v>17</v>
      </c>
      <c r="DM667" s="2">
        <v>22</v>
      </c>
    </row>
    <row r="668" spans="1:117" ht="15" customHeight="1" x14ac:dyDescent="0.3">
      <c r="A668" t="str">
        <f t="shared" si="580"/>
        <v>20510167</v>
      </c>
      <c r="B668" t="str">
        <f t="shared" si="581"/>
        <v>Közgazdaságtan II. - Barócsi Zoltán (Tb.-ről web) 3</v>
      </c>
      <c r="C668" t="str">
        <f t="shared" si="582"/>
        <v>21210167</v>
      </c>
      <c r="D668" t="str">
        <f t="shared" si="583"/>
        <v>Közgazdaságtan II. - Barócsi Zoltán (Tb.-ről web) 20</v>
      </c>
      <c r="E668" t="str">
        <f t="shared" si="584"/>
        <v>Barócsi Zoltán10167</v>
      </c>
      <c r="F668" t="str">
        <f t="shared" si="585"/>
        <v>Közgazdaságtan II. (Tb. 212, Tb.-ről web)</v>
      </c>
      <c r="G668" t="str">
        <f t="shared" si="586"/>
        <v/>
      </c>
      <c r="H668" t="str">
        <f t="shared" si="587"/>
        <v/>
      </c>
      <c r="I668" t="str">
        <f t="shared" si="588"/>
        <v/>
      </c>
      <c r="J668" t="str">
        <f t="shared" si="589"/>
        <v/>
      </c>
      <c r="K668" t="str">
        <f t="shared" si="590"/>
        <v/>
      </c>
      <c r="L668" t="str">
        <f t="shared" si="591"/>
        <v/>
      </c>
      <c r="M668" t="str">
        <f t="shared" si="592"/>
        <v>10167</v>
      </c>
      <c r="N668" t="str">
        <f t="shared" si="593"/>
        <v>10167</v>
      </c>
      <c r="O668" t="str">
        <f t="shared" si="594"/>
        <v>10167</v>
      </c>
      <c r="P668" t="str">
        <f t="shared" si="595"/>
        <v/>
      </c>
      <c r="Q668" t="str">
        <f t="shared" si="596"/>
        <v/>
      </c>
      <c r="R668" t="str">
        <f t="shared" si="597"/>
        <v/>
      </c>
      <c r="S668" t="str">
        <f t="shared" si="598"/>
        <v/>
      </c>
      <c r="T668" t="str">
        <f t="shared" si="599"/>
        <v/>
      </c>
      <c r="U668" t="str">
        <f t="shared" si="600"/>
        <v/>
      </c>
      <c r="V668" t="str">
        <f t="shared" si="601"/>
        <v/>
      </c>
      <c r="W668" t="str">
        <f t="shared" si="602"/>
        <v/>
      </c>
      <c r="X668" t="str">
        <f t="shared" si="603"/>
        <v/>
      </c>
      <c r="Y668" t="str">
        <f t="shared" si="604"/>
        <v/>
      </c>
      <c r="Z668" t="str">
        <f t="shared" si="605"/>
        <v/>
      </c>
      <c r="AA668" t="str">
        <f t="shared" si="606"/>
        <v>Közgazdaságtan II. (205, Tb.-ről web)</v>
      </c>
      <c r="AB668" t="str">
        <f t="shared" si="607"/>
        <v/>
      </c>
      <c r="AC668" t="str">
        <f t="shared" si="608"/>
        <v/>
      </c>
      <c r="AD668" t="str">
        <f t="shared" si="609"/>
        <v/>
      </c>
      <c r="AE668" t="str">
        <f t="shared" si="610"/>
        <v/>
      </c>
      <c r="AF668" t="str">
        <f t="shared" si="611"/>
        <v/>
      </c>
      <c r="AG668" t="str">
        <f t="shared" si="612"/>
        <v/>
      </c>
      <c r="AH668" t="str">
        <f t="shared" si="613"/>
        <v>10167</v>
      </c>
      <c r="AI668" t="str">
        <f t="shared" si="614"/>
        <v>10167</v>
      </c>
      <c r="AJ668" t="str">
        <f t="shared" si="615"/>
        <v/>
      </c>
      <c r="AK668" t="str">
        <f t="shared" si="616"/>
        <v>10167</v>
      </c>
      <c r="AL668" t="str">
        <f t="shared" si="617"/>
        <v/>
      </c>
      <c r="AM668" t="str">
        <f t="shared" si="618"/>
        <v/>
      </c>
      <c r="AN668" t="str">
        <f t="shared" si="619"/>
        <v/>
      </c>
      <c r="AO668" t="str">
        <f t="shared" si="620"/>
        <v/>
      </c>
      <c r="AP668" t="str">
        <f t="shared" si="621"/>
        <v/>
      </c>
      <c r="AQ668" t="str">
        <f t="shared" si="622"/>
        <v/>
      </c>
      <c r="AR668" t="str">
        <f t="shared" si="623"/>
        <v/>
      </c>
      <c r="AS668" t="str">
        <f t="shared" si="624"/>
        <v/>
      </c>
      <c r="AT668" t="str">
        <f t="shared" si="625"/>
        <v/>
      </c>
      <c r="AU668" t="str">
        <f t="shared" si="626"/>
        <v/>
      </c>
      <c r="AV668" t="str">
        <f t="shared" si="627"/>
        <v/>
      </c>
      <c r="AW668" t="str">
        <f t="shared" si="628"/>
        <v/>
      </c>
      <c r="AX668" t="str">
        <f t="shared" si="629"/>
        <v/>
      </c>
      <c r="AY668" t="str">
        <f t="shared" si="630"/>
        <v/>
      </c>
      <c r="AZ668" t="str">
        <f t="shared" si="631"/>
        <v/>
      </c>
      <c r="BA668" t="str">
        <f t="shared" si="632"/>
        <v/>
      </c>
      <c r="BB668" t="str">
        <f t="shared" si="633"/>
        <v/>
      </c>
      <c r="BC668" t="str">
        <f t="shared" si="634"/>
        <v/>
      </c>
      <c r="BD668" t="str">
        <f t="shared" si="635"/>
        <v/>
      </c>
      <c r="BE668" t="str">
        <f t="shared" si="636"/>
        <v>Közgazdaságtan II. (212, Tb.-ről web)</v>
      </c>
      <c r="BF668" s="2">
        <v>1016</v>
      </c>
      <c r="BG668" s="2">
        <v>7</v>
      </c>
      <c r="BH668" s="18">
        <f>VLOOKUP(BF668,segéd!$F$9:$G$41,2,FALSE)</f>
        <v>46311</v>
      </c>
      <c r="BI668" s="2" t="str">
        <f>VLOOKUP(BG668,segéd!$F$1:$G$7,2,FALSE)</f>
        <v>18.45-20.15</v>
      </c>
      <c r="BJ668" t="s">
        <v>294</v>
      </c>
      <c r="BK668" s="20" t="s">
        <v>35</v>
      </c>
      <c r="BL668" t="s">
        <v>192</v>
      </c>
      <c r="BM668" s="2">
        <v>205</v>
      </c>
      <c r="BN668" s="2">
        <v>212</v>
      </c>
      <c r="BO668" s="2" t="s">
        <v>119</v>
      </c>
      <c r="BP668" s="33" t="s">
        <v>628</v>
      </c>
      <c r="BQ668" s="2">
        <f t="shared" si="637"/>
        <v>23</v>
      </c>
      <c r="BR668" s="2">
        <f>IF(BM668="","",IFERROR(VLOOKUP(BJ668,segéd!T:U,2,FALSE),"x"))</f>
        <v>3</v>
      </c>
      <c r="BS668" s="2">
        <f>IF(BN668="","",IFERROR(VLOOKUP(BJ668,segéd!O:P,2,FALSE),"x"))</f>
        <v>20</v>
      </c>
      <c r="BT668" s="2"/>
      <c r="BU668" s="2"/>
      <c r="BV668" s="2"/>
      <c r="BX668" s="2"/>
      <c r="BZ668" s="2">
        <v>3</v>
      </c>
      <c r="CA668" s="2">
        <v>7</v>
      </c>
      <c r="CB668" s="2">
        <v>2</v>
      </c>
      <c r="CQ668" s="2"/>
      <c r="CR668" s="2"/>
      <c r="CT668" s="2">
        <v>6</v>
      </c>
      <c r="CU668" s="2">
        <v>5</v>
      </c>
      <c r="CW668" s="2">
        <v>7</v>
      </c>
    </row>
    <row r="669" spans="1:117" ht="15" customHeight="1" x14ac:dyDescent="0.3">
      <c r="A669" t="str">
        <f t="shared" si="580"/>
        <v>otthon10167</v>
      </c>
      <c r="B669" t="str">
        <f t="shared" si="581"/>
        <v>Nemz. tárgy. id. nyelven - Balog Mónika (otthonról web) 7</v>
      </c>
      <c r="C669" t="str">
        <f t="shared" si="582"/>
        <v>10167</v>
      </c>
      <c r="D669" t="str">
        <f t="shared" si="583"/>
        <v xml:space="preserve">Nemz. tárgy. id. nyelven - Balog Mónika (otthonról web) </v>
      </c>
      <c r="E669" t="str">
        <f t="shared" si="584"/>
        <v>Balog Mónika10167</v>
      </c>
      <c r="F669" t="str">
        <f t="shared" si="585"/>
        <v>Nemz. tárgy. id. nyelven (Bp. otthon, otthonról web)</v>
      </c>
      <c r="G669" t="str">
        <f t="shared" si="586"/>
        <v/>
      </c>
      <c r="H669" t="str">
        <f t="shared" si="587"/>
        <v/>
      </c>
      <c r="I669" t="str">
        <f t="shared" si="588"/>
        <v/>
      </c>
      <c r="J669" t="str">
        <f t="shared" si="589"/>
        <v/>
      </c>
      <c r="K669" t="str">
        <f t="shared" si="590"/>
        <v/>
      </c>
      <c r="L669" t="str">
        <f t="shared" si="591"/>
        <v/>
      </c>
      <c r="M669" t="str">
        <f t="shared" si="592"/>
        <v/>
      </c>
      <c r="N669" t="str">
        <f t="shared" si="593"/>
        <v/>
      </c>
      <c r="O669" t="str">
        <f t="shared" si="594"/>
        <v/>
      </c>
      <c r="P669" t="str">
        <f t="shared" si="595"/>
        <v>10167</v>
      </c>
      <c r="Q669" t="str">
        <f t="shared" si="596"/>
        <v/>
      </c>
      <c r="R669" t="str">
        <f t="shared" si="597"/>
        <v/>
      </c>
      <c r="S669" t="str">
        <f t="shared" si="598"/>
        <v/>
      </c>
      <c r="T669" t="str">
        <f t="shared" si="599"/>
        <v/>
      </c>
      <c r="U669" t="str">
        <f t="shared" si="600"/>
        <v/>
      </c>
      <c r="V669" t="str">
        <f t="shared" si="601"/>
        <v/>
      </c>
      <c r="W669" t="str">
        <f t="shared" si="602"/>
        <v/>
      </c>
      <c r="X669" t="str">
        <f t="shared" si="603"/>
        <v/>
      </c>
      <c r="Y669" t="str">
        <f t="shared" si="604"/>
        <v/>
      </c>
      <c r="Z669" t="str">
        <f t="shared" si="605"/>
        <v/>
      </c>
      <c r="AA669" t="str">
        <f t="shared" si="606"/>
        <v>Nemz. tárgy. id. nyelven (otthon, otthonról web)</v>
      </c>
      <c r="AB669" t="str">
        <f t="shared" si="607"/>
        <v/>
      </c>
      <c r="AC669" t="str">
        <f t="shared" si="608"/>
        <v/>
      </c>
      <c r="AD669" t="str">
        <f t="shared" si="609"/>
        <v/>
      </c>
      <c r="AE669" t="str">
        <f t="shared" si="610"/>
        <v/>
      </c>
      <c r="AF669" t="str">
        <f t="shared" si="611"/>
        <v/>
      </c>
      <c r="AG669" t="str">
        <f t="shared" si="612"/>
        <v/>
      </c>
      <c r="AH669" t="str">
        <f t="shared" si="613"/>
        <v/>
      </c>
      <c r="AI669" t="str">
        <f t="shared" si="614"/>
        <v/>
      </c>
      <c r="AJ669" t="str">
        <f t="shared" si="615"/>
        <v/>
      </c>
      <c r="AK669" t="str">
        <f t="shared" si="616"/>
        <v/>
      </c>
      <c r="AL669" t="str">
        <f t="shared" si="617"/>
        <v/>
      </c>
      <c r="AM669" t="str">
        <f t="shared" si="618"/>
        <v/>
      </c>
      <c r="AN669" t="str">
        <f t="shared" si="619"/>
        <v/>
      </c>
      <c r="AO669" t="str">
        <f t="shared" si="620"/>
        <v/>
      </c>
      <c r="AP669" t="str">
        <f t="shared" si="621"/>
        <v/>
      </c>
      <c r="AQ669" t="str">
        <f t="shared" si="622"/>
        <v/>
      </c>
      <c r="AR669" t="str">
        <f t="shared" si="623"/>
        <v/>
      </c>
      <c r="AS669" t="str">
        <f t="shared" si="624"/>
        <v/>
      </c>
      <c r="AT669" t="str">
        <f t="shared" si="625"/>
        <v/>
      </c>
      <c r="AU669" t="str">
        <f t="shared" si="626"/>
        <v/>
      </c>
      <c r="AV669" t="str">
        <f t="shared" si="627"/>
        <v/>
      </c>
      <c r="AW669" t="str">
        <f t="shared" si="628"/>
        <v/>
      </c>
      <c r="AX669" t="str">
        <f t="shared" si="629"/>
        <v/>
      </c>
      <c r="AY669" t="str">
        <f t="shared" si="630"/>
        <v/>
      </c>
      <c r="AZ669" t="str">
        <f t="shared" si="631"/>
        <v/>
      </c>
      <c r="BA669" t="str">
        <f t="shared" si="632"/>
        <v/>
      </c>
      <c r="BB669" t="str">
        <f t="shared" si="633"/>
        <v/>
      </c>
      <c r="BC669" t="str">
        <f t="shared" si="634"/>
        <v/>
      </c>
      <c r="BD669" t="str">
        <f t="shared" si="635"/>
        <v/>
      </c>
      <c r="BE669" t="str">
        <f t="shared" si="636"/>
        <v>Nemz. tárgy. id. nyelven (, otthonról web)</v>
      </c>
      <c r="BF669" s="2">
        <v>1016</v>
      </c>
      <c r="BG669" s="2">
        <v>7</v>
      </c>
      <c r="BH669" s="18">
        <f>VLOOKUP(BF669,segéd!$F$9:$G$41,2,FALSE)</f>
        <v>46311</v>
      </c>
      <c r="BI669" s="2" t="str">
        <f>VLOOKUP(BG669,segéd!$F$1:$G$7,2,FALSE)</f>
        <v>18.45-20.15</v>
      </c>
      <c r="BJ669" t="s">
        <v>223</v>
      </c>
      <c r="BK669" s="20" t="s">
        <v>70</v>
      </c>
      <c r="BL669" t="s">
        <v>395</v>
      </c>
      <c r="BM669" s="2" t="s">
        <v>424</v>
      </c>
      <c r="BO669" s="2" t="s">
        <v>423</v>
      </c>
      <c r="BP669" s="33" t="s">
        <v>676</v>
      </c>
      <c r="BQ669" s="2">
        <f t="shared" si="637"/>
        <v>7</v>
      </c>
      <c r="BR669" s="2">
        <f>IF(BM669="","",IFERROR(VLOOKUP(BJ669,segéd!T:U,2,FALSE),"x"))</f>
        <v>7</v>
      </c>
      <c r="BS669" s="2" t="str">
        <f>IF(BN669="","",IFERROR(VLOOKUP(BJ669,segéd!O:P,2,FALSE),"x"))</f>
        <v/>
      </c>
      <c r="BT669" s="2"/>
      <c r="BU669" s="2"/>
      <c r="BV669" s="2"/>
      <c r="BX669" s="2"/>
      <c r="CC669" s="2">
        <v>6</v>
      </c>
      <c r="CQ669" s="2"/>
      <c r="CR669" s="2"/>
    </row>
    <row r="670" spans="1:117" ht="15" customHeight="1" x14ac:dyDescent="0.3">
      <c r="A670" t="str">
        <f t="shared" si="580"/>
        <v>20210171</v>
      </c>
      <c r="B670" t="str">
        <f t="shared" si="581"/>
        <v>A kont. és a vez. számv. inform. - Barna Zsolt (Tb.-ről web) 7</v>
      </c>
      <c r="C670" t="str">
        <f t="shared" si="582"/>
        <v>40310171</v>
      </c>
      <c r="D670" t="str">
        <f t="shared" si="583"/>
        <v>A kont. és a vez. számv. inform. - Barna Zsolt (Tb.-ről web) 8</v>
      </c>
      <c r="E670" t="str">
        <f t="shared" si="584"/>
        <v>Barna Zsolt10171</v>
      </c>
      <c r="F670" t="str">
        <f t="shared" si="585"/>
        <v>A kont. és a vez. számv. inform. (Tb. 403, Tb.-ről web)</v>
      </c>
      <c r="G670" t="str">
        <f t="shared" si="586"/>
        <v/>
      </c>
      <c r="H670" t="str">
        <f t="shared" si="587"/>
        <v/>
      </c>
      <c r="I670" t="str">
        <f t="shared" si="588"/>
        <v/>
      </c>
      <c r="J670" t="str">
        <f t="shared" si="589"/>
        <v/>
      </c>
      <c r="K670" t="str">
        <f t="shared" si="590"/>
        <v/>
      </c>
      <c r="L670" t="str">
        <f t="shared" si="591"/>
        <v/>
      </c>
      <c r="M670" t="str">
        <f t="shared" si="592"/>
        <v/>
      </c>
      <c r="N670" t="str">
        <f t="shared" si="593"/>
        <v/>
      </c>
      <c r="O670" t="str">
        <f t="shared" si="594"/>
        <v/>
      </c>
      <c r="P670" t="str">
        <f t="shared" si="595"/>
        <v/>
      </c>
      <c r="Q670" t="str">
        <f t="shared" si="596"/>
        <v/>
      </c>
      <c r="R670" t="str">
        <f t="shared" si="597"/>
        <v/>
      </c>
      <c r="S670" t="str">
        <f t="shared" si="598"/>
        <v/>
      </c>
      <c r="T670" t="str">
        <f t="shared" si="599"/>
        <v/>
      </c>
      <c r="U670" t="str">
        <f t="shared" si="600"/>
        <v>10171</v>
      </c>
      <c r="V670" t="str">
        <f t="shared" si="601"/>
        <v/>
      </c>
      <c r="W670" t="str">
        <f t="shared" si="602"/>
        <v/>
      </c>
      <c r="X670" t="str">
        <f t="shared" si="603"/>
        <v/>
      </c>
      <c r="Y670" t="str">
        <f t="shared" si="604"/>
        <v/>
      </c>
      <c r="Z670" t="str">
        <f t="shared" si="605"/>
        <v/>
      </c>
      <c r="AA670" t="str">
        <f t="shared" si="606"/>
        <v>A kont. és a vez. számv. inform. (202, Tb.-ről web)</v>
      </c>
      <c r="AB670" t="str">
        <f t="shared" si="607"/>
        <v/>
      </c>
      <c r="AC670" t="str">
        <f t="shared" si="608"/>
        <v/>
      </c>
      <c r="AD670" t="str">
        <f t="shared" si="609"/>
        <v/>
      </c>
      <c r="AE670" t="str">
        <f t="shared" si="610"/>
        <v/>
      </c>
      <c r="AF670" t="str">
        <f t="shared" si="611"/>
        <v/>
      </c>
      <c r="AG670" t="str">
        <f t="shared" si="612"/>
        <v/>
      </c>
      <c r="AH670" t="str">
        <f t="shared" si="613"/>
        <v/>
      </c>
      <c r="AI670" t="str">
        <f t="shared" si="614"/>
        <v/>
      </c>
      <c r="AJ670" t="str">
        <f t="shared" si="615"/>
        <v/>
      </c>
      <c r="AK670" t="str">
        <f t="shared" si="616"/>
        <v/>
      </c>
      <c r="AL670" t="str">
        <f t="shared" si="617"/>
        <v/>
      </c>
      <c r="AM670" t="str">
        <f t="shared" si="618"/>
        <v/>
      </c>
      <c r="AN670" t="str">
        <f t="shared" si="619"/>
        <v/>
      </c>
      <c r="AO670" t="str">
        <f t="shared" si="620"/>
        <v>10171</v>
      </c>
      <c r="AP670" t="str">
        <f t="shared" si="621"/>
        <v/>
      </c>
      <c r="AQ670" t="str">
        <f t="shared" si="622"/>
        <v/>
      </c>
      <c r="AR670" t="str">
        <f t="shared" si="623"/>
        <v/>
      </c>
      <c r="AS670" t="str">
        <f t="shared" si="624"/>
        <v/>
      </c>
      <c r="AT670" t="str">
        <f t="shared" si="625"/>
        <v/>
      </c>
      <c r="AU670" t="str">
        <f t="shared" si="626"/>
        <v/>
      </c>
      <c r="AV670" t="str">
        <f t="shared" si="627"/>
        <v/>
      </c>
      <c r="AW670" t="str">
        <f t="shared" si="628"/>
        <v/>
      </c>
      <c r="AX670" t="str">
        <f t="shared" si="629"/>
        <v/>
      </c>
      <c r="AY670" t="str">
        <f t="shared" si="630"/>
        <v/>
      </c>
      <c r="AZ670" t="str">
        <f t="shared" si="631"/>
        <v/>
      </c>
      <c r="BA670" t="str">
        <f t="shared" si="632"/>
        <v/>
      </c>
      <c r="BB670" t="str">
        <f t="shared" si="633"/>
        <v/>
      </c>
      <c r="BC670" t="str">
        <f t="shared" si="634"/>
        <v/>
      </c>
      <c r="BD670" t="str">
        <f t="shared" si="635"/>
        <v/>
      </c>
      <c r="BE670" t="str">
        <f t="shared" si="636"/>
        <v>A kont. és a vez. számv. inform. (403, Tb.-ről web)</v>
      </c>
      <c r="BF670" s="2">
        <v>1017</v>
      </c>
      <c r="BG670" s="2">
        <v>1</v>
      </c>
      <c r="BH670" s="18">
        <f>VLOOKUP(BF670,segéd!$F$9:$G$41,2,FALSE)</f>
        <v>46312</v>
      </c>
      <c r="BI670" s="2" t="str">
        <f>VLOOKUP(BG670,segéd!$F$1:$G$7,2,FALSE)</f>
        <v>8.00-9.30</v>
      </c>
      <c r="BJ670" t="s">
        <v>517</v>
      </c>
      <c r="BK670" s="20" t="s">
        <v>533</v>
      </c>
      <c r="BL670" t="s">
        <v>192</v>
      </c>
      <c r="BM670" s="2">
        <v>202</v>
      </c>
      <c r="BN670" s="2">
        <v>403</v>
      </c>
      <c r="BO670" s="2" t="s">
        <v>119</v>
      </c>
      <c r="BP670" s="33" t="s">
        <v>714</v>
      </c>
      <c r="BQ670" s="2">
        <f t="shared" si="637"/>
        <v>15</v>
      </c>
      <c r="BR670" s="2">
        <f>IF(BM670="","",IFERROR(VLOOKUP(BJ670,segéd!T:U,2,FALSE),"x"))</f>
        <v>7</v>
      </c>
      <c r="BS670" s="2">
        <f>IF(BN670="","",IFERROR(VLOOKUP(BJ670,segéd!O:P,2,FALSE),"x"))</f>
        <v>8</v>
      </c>
      <c r="BU670" s="2"/>
      <c r="BV670" s="2"/>
      <c r="BX670" s="2"/>
      <c r="CH670" s="2">
        <v>6</v>
      </c>
      <c r="CQ670" s="2"/>
      <c r="CR670" s="2"/>
      <c r="DA670" s="2">
        <v>7</v>
      </c>
    </row>
    <row r="671" spans="1:117" ht="15" customHeight="1" x14ac:dyDescent="0.3">
      <c r="A671" t="str">
        <f t="shared" si="580"/>
        <v>21410171</v>
      </c>
      <c r="B671" t="str">
        <f t="shared" si="581"/>
        <v>Beszerzési menedzsment alapjai - Lakatos Péter (otthonról web) 6</v>
      </c>
      <c r="C671" t="str">
        <f t="shared" si="582"/>
        <v>21310171</v>
      </c>
      <c r="D671" t="str">
        <f t="shared" si="583"/>
        <v>Beszerzési menedzsment alapjai - Lakatos Péter (otthonról web) 4</v>
      </c>
      <c r="E671" t="str">
        <f t="shared" si="584"/>
        <v>Lakatos Péter10171</v>
      </c>
      <c r="F671" t="str">
        <f t="shared" si="585"/>
        <v>Beszerzési menedzsment alapjai (Bp. 214Tb. 213, otthonról web)</v>
      </c>
      <c r="G671" t="str">
        <f t="shared" si="586"/>
        <v/>
      </c>
      <c r="H671" t="str">
        <f t="shared" si="587"/>
        <v/>
      </c>
      <c r="I671" t="str">
        <f t="shared" si="588"/>
        <v/>
      </c>
      <c r="J671" t="str">
        <f t="shared" si="589"/>
        <v/>
      </c>
      <c r="K671" t="str">
        <f t="shared" si="590"/>
        <v/>
      </c>
      <c r="L671" t="str">
        <f t="shared" si="591"/>
        <v/>
      </c>
      <c r="M671" t="str">
        <f t="shared" si="592"/>
        <v/>
      </c>
      <c r="N671" t="str">
        <f t="shared" si="593"/>
        <v/>
      </c>
      <c r="O671" t="str">
        <f t="shared" si="594"/>
        <v/>
      </c>
      <c r="P671" t="str">
        <f t="shared" si="595"/>
        <v/>
      </c>
      <c r="Q671" t="str">
        <f t="shared" si="596"/>
        <v/>
      </c>
      <c r="R671" t="str">
        <f t="shared" si="597"/>
        <v/>
      </c>
      <c r="S671" t="str">
        <f t="shared" si="598"/>
        <v/>
      </c>
      <c r="T671" t="str">
        <f t="shared" si="599"/>
        <v/>
      </c>
      <c r="U671" t="str">
        <f t="shared" si="600"/>
        <v/>
      </c>
      <c r="V671" t="str">
        <f t="shared" si="601"/>
        <v/>
      </c>
      <c r="W671" t="str">
        <f t="shared" si="602"/>
        <v>10171</v>
      </c>
      <c r="X671" t="str">
        <f t="shared" si="603"/>
        <v/>
      </c>
      <c r="Y671" t="str">
        <f t="shared" si="604"/>
        <v/>
      </c>
      <c r="Z671" t="str">
        <f t="shared" si="605"/>
        <v/>
      </c>
      <c r="AA671" t="str">
        <f t="shared" si="606"/>
        <v>Beszerzési menedzsment alapjai (214, otthonról web)</v>
      </c>
      <c r="AB671" t="str">
        <f t="shared" si="607"/>
        <v/>
      </c>
      <c r="AC671" t="str">
        <f t="shared" si="608"/>
        <v/>
      </c>
      <c r="AD671" t="str">
        <f t="shared" si="609"/>
        <v/>
      </c>
      <c r="AE671" t="str">
        <f t="shared" si="610"/>
        <v/>
      </c>
      <c r="AF671" t="str">
        <f t="shared" si="611"/>
        <v/>
      </c>
      <c r="AG671" t="str">
        <f t="shared" si="612"/>
        <v/>
      </c>
      <c r="AH671" t="str">
        <f t="shared" si="613"/>
        <v/>
      </c>
      <c r="AI671" t="str">
        <f t="shared" si="614"/>
        <v/>
      </c>
      <c r="AJ671" t="str">
        <f t="shared" si="615"/>
        <v/>
      </c>
      <c r="AK671" t="str">
        <f t="shared" si="616"/>
        <v/>
      </c>
      <c r="AL671" t="str">
        <f t="shared" si="617"/>
        <v/>
      </c>
      <c r="AM671" t="str">
        <f t="shared" si="618"/>
        <v/>
      </c>
      <c r="AN671" t="str">
        <f t="shared" si="619"/>
        <v/>
      </c>
      <c r="AO671" t="str">
        <f t="shared" si="620"/>
        <v/>
      </c>
      <c r="AP671" t="str">
        <f t="shared" si="621"/>
        <v/>
      </c>
      <c r="AQ671" t="str">
        <f t="shared" si="622"/>
        <v>10171</v>
      </c>
      <c r="AR671" t="str">
        <f t="shared" si="623"/>
        <v/>
      </c>
      <c r="AS671" t="str">
        <f t="shared" si="624"/>
        <v/>
      </c>
      <c r="AT671" t="str">
        <f t="shared" si="625"/>
        <v/>
      </c>
      <c r="AU671" t="str">
        <f t="shared" si="626"/>
        <v/>
      </c>
      <c r="AV671" t="str">
        <f t="shared" si="627"/>
        <v/>
      </c>
      <c r="AW671" t="str">
        <f t="shared" si="628"/>
        <v/>
      </c>
      <c r="AX671" t="str">
        <f t="shared" si="629"/>
        <v/>
      </c>
      <c r="AY671" t="str">
        <f t="shared" si="630"/>
        <v/>
      </c>
      <c r="AZ671" t="str">
        <f t="shared" si="631"/>
        <v/>
      </c>
      <c r="BA671" t="str">
        <f t="shared" si="632"/>
        <v/>
      </c>
      <c r="BB671" t="str">
        <f t="shared" si="633"/>
        <v/>
      </c>
      <c r="BC671" t="str">
        <f t="shared" si="634"/>
        <v/>
      </c>
      <c r="BD671" t="str">
        <f t="shared" si="635"/>
        <v/>
      </c>
      <c r="BE671" t="str">
        <f t="shared" si="636"/>
        <v>Beszerzési menedzsment alapjai (213, otthonról web)</v>
      </c>
      <c r="BF671" s="2">
        <v>1017</v>
      </c>
      <c r="BG671" s="2">
        <v>1</v>
      </c>
      <c r="BH671" s="18">
        <f>VLOOKUP(BF671,segéd!$F$9:$G$41,2,FALSE)</f>
        <v>46312</v>
      </c>
      <c r="BI671" s="2" t="str">
        <f>VLOOKUP(BG671,segéd!$F$1:$G$7,2,FALSE)</f>
        <v>8.00-9.30</v>
      </c>
      <c r="BJ671" t="s">
        <v>282</v>
      </c>
      <c r="BK671" s="20" t="s">
        <v>217</v>
      </c>
      <c r="BL671" t="s">
        <v>192</v>
      </c>
      <c r="BM671" s="2">
        <v>214</v>
      </c>
      <c r="BN671" s="2">
        <v>213</v>
      </c>
      <c r="BO671" s="2" t="s">
        <v>423</v>
      </c>
      <c r="BP671" s="33" t="s">
        <v>718</v>
      </c>
      <c r="BQ671" s="2">
        <f t="shared" si="637"/>
        <v>10</v>
      </c>
      <c r="BR671" s="2">
        <f>IF(BM671="","",IFERROR(VLOOKUP(BJ671,segéd!T:U,2,FALSE),"x"))</f>
        <v>6</v>
      </c>
      <c r="BS671" s="2">
        <f>IF(BN671="","",IFERROR(VLOOKUP(BJ671,segéd!O:P,2,FALSE),"x"))</f>
        <v>4</v>
      </c>
      <c r="BU671" s="2"/>
      <c r="BV671" s="2"/>
      <c r="BX671" s="2"/>
      <c r="CJ671" s="2">
        <v>6</v>
      </c>
      <c r="DC671" s="2">
        <v>3</v>
      </c>
    </row>
    <row r="672" spans="1:117" ht="15" customHeight="1" x14ac:dyDescent="0.3">
      <c r="A672" t="str">
        <f t="shared" si="580"/>
        <v>20710171</v>
      </c>
      <c r="B672" t="str">
        <f t="shared" si="581"/>
        <v>Business Intelligence - Dobos Ádám (Tb.-ről web) 12</v>
      </c>
      <c r="C672" t="str">
        <f t="shared" si="582"/>
        <v>60510171</v>
      </c>
      <c r="D672" t="str">
        <f t="shared" si="583"/>
        <v>Business Intelligence - Dobos Ádám (Tb.-ről web) 11</v>
      </c>
      <c r="E672" t="str">
        <f t="shared" si="584"/>
        <v>Dobos Ádám10171</v>
      </c>
      <c r="F672" t="str">
        <f t="shared" si="585"/>
        <v>Business Intelligence (Tb. 605, Tb.-ről web)</v>
      </c>
      <c r="G672" t="str">
        <f t="shared" si="586"/>
        <v/>
      </c>
      <c r="H672" t="str">
        <f t="shared" si="587"/>
        <v/>
      </c>
      <c r="I672" t="str">
        <f t="shared" si="588"/>
        <v/>
      </c>
      <c r="J672" t="str">
        <f t="shared" si="589"/>
        <v/>
      </c>
      <c r="K672" t="str">
        <f t="shared" si="590"/>
        <v/>
      </c>
      <c r="L672" t="str">
        <f t="shared" si="591"/>
        <v/>
      </c>
      <c r="M672" t="str">
        <f t="shared" si="592"/>
        <v/>
      </c>
      <c r="N672" t="str">
        <f t="shared" si="593"/>
        <v/>
      </c>
      <c r="O672" t="str">
        <f t="shared" si="594"/>
        <v/>
      </c>
      <c r="P672" t="str">
        <f t="shared" si="595"/>
        <v/>
      </c>
      <c r="Q672" t="str">
        <f t="shared" si="596"/>
        <v/>
      </c>
      <c r="R672" t="str">
        <f t="shared" si="597"/>
        <v/>
      </c>
      <c r="S672" t="str">
        <f t="shared" si="598"/>
        <v/>
      </c>
      <c r="T672" t="str">
        <f t="shared" si="599"/>
        <v/>
      </c>
      <c r="U672" t="str">
        <f t="shared" si="600"/>
        <v/>
      </c>
      <c r="V672" t="str">
        <f t="shared" si="601"/>
        <v>10171</v>
      </c>
      <c r="W672" t="str">
        <f t="shared" si="602"/>
        <v/>
      </c>
      <c r="X672" t="str">
        <f t="shared" si="603"/>
        <v/>
      </c>
      <c r="Y672" t="str">
        <f t="shared" si="604"/>
        <v>10171</v>
      </c>
      <c r="Z672" t="str">
        <f t="shared" si="605"/>
        <v/>
      </c>
      <c r="AA672" t="str">
        <f t="shared" si="606"/>
        <v>Business Intelligence (207, Tb.-ről web)</v>
      </c>
      <c r="AB672" t="str">
        <f t="shared" si="607"/>
        <v/>
      </c>
      <c r="AC672" t="str">
        <f t="shared" si="608"/>
        <v/>
      </c>
      <c r="AD672" t="str">
        <f t="shared" si="609"/>
        <v/>
      </c>
      <c r="AE672" t="str">
        <f t="shared" si="610"/>
        <v/>
      </c>
      <c r="AF672" t="str">
        <f t="shared" si="611"/>
        <v/>
      </c>
      <c r="AG672" t="str">
        <f t="shared" si="612"/>
        <v/>
      </c>
      <c r="AH672" t="str">
        <f t="shared" si="613"/>
        <v/>
      </c>
      <c r="AI672" t="str">
        <f t="shared" si="614"/>
        <v/>
      </c>
      <c r="AJ672" t="str">
        <f t="shared" si="615"/>
        <v/>
      </c>
      <c r="AK672" t="str">
        <f t="shared" si="616"/>
        <v/>
      </c>
      <c r="AL672" t="str">
        <f t="shared" si="617"/>
        <v/>
      </c>
      <c r="AM672" t="str">
        <f t="shared" si="618"/>
        <v/>
      </c>
      <c r="AN672" t="str">
        <f t="shared" si="619"/>
        <v/>
      </c>
      <c r="AO672" t="str">
        <f t="shared" si="620"/>
        <v/>
      </c>
      <c r="AP672" t="str">
        <f t="shared" si="621"/>
        <v>10171</v>
      </c>
      <c r="AQ672" t="str">
        <f t="shared" si="622"/>
        <v/>
      </c>
      <c r="AR672" t="str">
        <f t="shared" si="623"/>
        <v/>
      </c>
      <c r="AS672" t="str">
        <f t="shared" si="624"/>
        <v>10171</v>
      </c>
      <c r="AT672" t="str">
        <f t="shared" si="625"/>
        <v/>
      </c>
      <c r="AU672" t="str">
        <f t="shared" si="626"/>
        <v/>
      </c>
      <c r="AV672" t="str">
        <f t="shared" si="627"/>
        <v/>
      </c>
      <c r="AW672" t="str">
        <f t="shared" si="628"/>
        <v/>
      </c>
      <c r="AX672" t="str">
        <f t="shared" si="629"/>
        <v/>
      </c>
      <c r="AY672" t="str">
        <f t="shared" si="630"/>
        <v/>
      </c>
      <c r="AZ672" t="str">
        <f t="shared" si="631"/>
        <v/>
      </c>
      <c r="BA672" t="str">
        <f t="shared" si="632"/>
        <v/>
      </c>
      <c r="BB672" t="str">
        <f t="shared" si="633"/>
        <v/>
      </c>
      <c r="BC672" t="str">
        <f t="shared" si="634"/>
        <v/>
      </c>
      <c r="BD672" t="str">
        <f t="shared" si="635"/>
        <v/>
      </c>
      <c r="BE672" t="str">
        <f t="shared" si="636"/>
        <v>Business Intelligence (605, Tb.-ről web)</v>
      </c>
      <c r="BF672" s="2">
        <v>1017</v>
      </c>
      <c r="BG672" s="2">
        <v>1</v>
      </c>
      <c r="BH672" s="18">
        <f>VLOOKUP(BF672,segéd!$F$9:$G$41,2,FALSE)</f>
        <v>46312</v>
      </c>
      <c r="BI672" s="2" t="str">
        <f>VLOOKUP(BG672,segéd!$F$1:$G$7,2,FALSE)</f>
        <v>8.00-9.30</v>
      </c>
      <c r="BJ672" t="s">
        <v>272</v>
      </c>
      <c r="BK672" s="20" t="s">
        <v>276</v>
      </c>
      <c r="BL672" t="s">
        <v>192</v>
      </c>
      <c r="BM672" s="2">
        <v>207</v>
      </c>
      <c r="BN672" s="2">
        <v>605</v>
      </c>
      <c r="BO672" s="2" t="s">
        <v>119</v>
      </c>
      <c r="BP672" s="33" t="s">
        <v>656</v>
      </c>
      <c r="BQ672" s="2">
        <f t="shared" si="637"/>
        <v>23</v>
      </c>
      <c r="BR672" s="2">
        <f>IF(BM672="","",IFERROR(VLOOKUP(BJ672,segéd!T:U,2,FALSE),"x"))</f>
        <v>12</v>
      </c>
      <c r="BS672" s="2">
        <f>IF(BN672="","",IFERROR(VLOOKUP(BJ672,segéd!O:P,2,FALSE),"x"))</f>
        <v>11</v>
      </c>
      <c r="BT672" s="2"/>
      <c r="BU672" s="2"/>
      <c r="BV672" s="2"/>
      <c r="BX672" s="2"/>
      <c r="CI672" s="2">
        <v>7</v>
      </c>
      <c r="CL672" s="2">
        <v>4</v>
      </c>
      <c r="CQ672" s="2"/>
      <c r="CR672" s="2"/>
      <c r="DB672" s="2">
        <v>8</v>
      </c>
      <c r="DE672" s="2">
        <v>6</v>
      </c>
    </row>
    <row r="673" spans="1:119" ht="15" customHeight="1" x14ac:dyDescent="0.3">
      <c r="A673" t="str">
        <f t="shared" si="580"/>
        <v>10171</v>
      </c>
      <c r="B673" t="str">
        <f t="shared" si="581"/>
        <v xml:space="preserve">Épületenergetika - Nagy Judit (web) </v>
      </c>
      <c r="C673" t="str">
        <f t="shared" si="582"/>
        <v>Passzív10171</v>
      </c>
      <c r="D673" t="str">
        <f t="shared" si="583"/>
        <v>Épületenergetika - Nagy Judit (web) 10</v>
      </c>
      <c r="E673" t="str">
        <f t="shared" si="584"/>
        <v>Nagy Judit10171</v>
      </c>
      <c r="F673" t="str">
        <f t="shared" si="585"/>
        <v>Épületenergetika (Tb. Passzív, web)</v>
      </c>
      <c r="G673" t="str">
        <f t="shared" si="586"/>
        <v/>
      </c>
      <c r="H673" t="str">
        <f t="shared" si="587"/>
        <v/>
      </c>
      <c r="I673" t="str">
        <f t="shared" si="588"/>
        <v/>
      </c>
      <c r="J673" t="str">
        <f t="shared" si="589"/>
        <v/>
      </c>
      <c r="K673" t="str">
        <f t="shared" si="590"/>
        <v/>
      </c>
      <c r="L673" t="str">
        <f t="shared" si="591"/>
        <v/>
      </c>
      <c r="M673" t="str">
        <f t="shared" si="592"/>
        <v/>
      </c>
      <c r="N673" t="str">
        <f t="shared" si="593"/>
        <v/>
      </c>
      <c r="O673" t="str">
        <f t="shared" si="594"/>
        <v/>
      </c>
      <c r="P673" t="str">
        <f t="shared" si="595"/>
        <v/>
      </c>
      <c r="Q673" t="str">
        <f t="shared" si="596"/>
        <v/>
      </c>
      <c r="R673" t="str">
        <f t="shared" si="597"/>
        <v/>
      </c>
      <c r="S673" t="str">
        <f t="shared" si="598"/>
        <v/>
      </c>
      <c r="T673" t="str">
        <f t="shared" si="599"/>
        <v/>
      </c>
      <c r="U673" t="str">
        <f t="shared" si="600"/>
        <v/>
      </c>
      <c r="V673" t="str">
        <f t="shared" si="601"/>
        <v/>
      </c>
      <c r="W673" t="str">
        <f t="shared" si="602"/>
        <v/>
      </c>
      <c r="X673" t="str">
        <f t="shared" si="603"/>
        <v/>
      </c>
      <c r="Y673" t="str">
        <f t="shared" si="604"/>
        <v/>
      </c>
      <c r="Z673" t="str">
        <f t="shared" si="605"/>
        <v/>
      </c>
      <c r="AA673" t="str">
        <f t="shared" si="606"/>
        <v>Épületenergetika (, web)</v>
      </c>
      <c r="AB673" t="str">
        <f t="shared" si="607"/>
        <v/>
      </c>
      <c r="AC673" t="str">
        <f t="shared" si="608"/>
        <v/>
      </c>
      <c r="AD673" t="str">
        <f t="shared" si="609"/>
        <v/>
      </c>
      <c r="AE673" t="str">
        <f t="shared" si="610"/>
        <v/>
      </c>
      <c r="AF673" t="str">
        <f t="shared" si="611"/>
        <v/>
      </c>
      <c r="AG673" t="str">
        <f t="shared" si="612"/>
        <v/>
      </c>
      <c r="AH673" t="str">
        <f t="shared" si="613"/>
        <v/>
      </c>
      <c r="AI673" t="str">
        <f t="shared" si="614"/>
        <v/>
      </c>
      <c r="AJ673" t="str">
        <f t="shared" si="615"/>
        <v/>
      </c>
      <c r="AK673" t="str">
        <f t="shared" si="616"/>
        <v/>
      </c>
      <c r="AL673" t="str">
        <f t="shared" si="617"/>
        <v/>
      </c>
      <c r="AM673" t="str">
        <f t="shared" si="618"/>
        <v/>
      </c>
      <c r="AN673" t="str">
        <f t="shared" si="619"/>
        <v/>
      </c>
      <c r="AO673" t="str">
        <f t="shared" si="620"/>
        <v/>
      </c>
      <c r="AP673" t="str">
        <f t="shared" si="621"/>
        <v/>
      </c>
      <c r="AQ673" t="str">
        <f t="shared" si="622"/>
        <v/>
      </c>
      <c r="AR673" t="str">
        <f t="shared" si="623"/>
        <v/>
      </c>
      <c r="AS673" t="str">
        <f t="shared" si="624"/>
        <v/>
      </c>
      <c r="AT673" t="str">
        <f t="shared" si="625"/>
        <v/>
      </c>
      <c r="AU673" t="str">
        <f t="shared" si="626"/>
        <v>10171</v>
      </c>
      <c r="AV673" t="str">
        <f t="shared" si="627"/>
        <v/>
      </c>
      <c r="AW673" t="str">
        <f t="shared" si="628"/>
        <v/>
      </c>
      <c r="AX673" t="str">
        <f t="shared" si="629"/>
        <v/>
      </c>
      <c r="AY673" t="str">
        <f t="shared" si="630"/>
        <v/>
      </c>
      <c r="AZ673" t="str">
        <f t="shared" si="631"/>
        <v/>
      </c>
      <c r="BA673" t="str">
        <f t="shared" si="632"/>
        <v/>
      </c>
      <c r="BB673" t="str">
        <f t="shared" si="633"/>
        <v/>
      </c>
      <c r="BC673" t="str">
        <f t="shared" si="634"/>
        <v/>
      </c>
      <c r="BD673" t="str">
        <f t="shared" si="635"/>
        <v/>
      </c>
      <c r="BE673" t="str">
        <f t="shared" si="636"/>
        <v>Épületenergetika (Passzív, web)</v>
      </c>
      <c r="BF673" s="2">
        <v>1017</v>
      </c>
      <c r="BG673" s="2">
        <v>1</v>
      </c>
      <c r="BH673" s="18">
        <f>VLOOKUP(BF673,segéd!$F$9:$G$41,2,FALSE)</f>
        <v>46312</v>
      </c>
      <c r="BI673" s="2" t="str">
        <f>VLOOKUP(BG673,segéd!$F$1:$G$7,2,FALSE)</f>
        <v>8.00-9.30</v>
      </c>
      <c r="BJ673" t="s">
        <v>410</v>
      </c>
      <c r="BK673" s="20" t="s">
        <v>418</v>
      </c>
      <c r="BL673" t="s">
        <v>191</v>
      </c>
      <c r="BM673" s="2"/>
      <c r="BN673" s="2" t="s">
        <v>221</v>
      </c>
      <c r="BO673" s="2" t="s">
        <v>117</v>
      </c>
      <c r="BP673" s="33" t="s">
        <v>657</v>
      </c>
      <c r="BQ673" s="2">
        <f t="shared" si="637"/>
        <v>10</v>
      </c>
      <c r="BR673" s="2" t="str">
        <f>IF(BM673="","",IFERROR(VLOOKUP(BJ673,segéd!T:U,2,FALSE),"x"))</f>
        <v/>
      </c>
      <c r="BS673" s="2">
        <f>IF(BN673="","",IFERROR(VLOOKUP(BJ673,segéd!O:P,2,FALSE),"x"))</f>
        <v>10</v>
      </c>
      <c r="BU673" s="2"/>
      <c r="BV673" s="2"/>
      <c r="DG673" s="2">
        <v>8</v>
      </c>
    </row>
    <row r="674" spans="1:119" ht="15" customHeight="1" x14ac:dyDescent="0.3">
      <c r="A674" t="str">
        <f t="shared" si="580"/>
        <v>10171</v>
      </c>
      <c r="B674" t="str">
        <f t="shared" si="581"/>
        <v xml:space="preserve">Gazdasági matematika I. - Kovács Gergely (web) </v>
      </c>
      <c r="C674" t="str">
        <f t="shared" si="582"/>
        <v>21510171</v>
      </c>
      <c r="D674" t="str">
        <f t="shared" si="583"/>
        <v>Gazdasági matematika I. - Kovács Gergely (web) 69</v>
      </c>
      <c r="E674" t="str">
        <f t="shared" si="584"/>
        <v>Kovács Gergely10171</v>
      </c>
      <c r="F674" t="str">
        <f t="shared" si="585"/>
        <v>Gazdasági matematika I. (Tb. 215, web)</v>
      </c>
      <c r="G674" t="str">
        <f t="shared" si="586"/>
        <v/>
      </c>
      <c r="H674" t="str">
        <f t="shared" si="587"/>
        <v/>
      </c>
      <c r="I674" t="str">
        <f t="shared" si="588"/>
        <v/>
      </c>
      <c r="J674" t="str">
        <f t="shared" si="589"/>
        <v/>
      </c>
      <c r="K674" t="str">
        <f t="shared" si="590"/>
        <v/>
      </c>
      <c r="L674" t="str">
        <f t="shared" si="591"/>
        <v/>
      </c>
      <c r="M674" t="str">
        <f t="shared" si="592"/>
        <v/>
      </c>
      <c r="N674" t="str">
        <f t="shared" si="593"/>
        <v/>
      </c>
      <c r="O674" t="str">
        <f t="shared" si="594"/>
        <v/>
      </c>
      <c r="P674" t="str">
        <f t="shared" si="595"/>
        <v/>
      </c>
      <c r="Q674" t="str">
        <f t="shared" si="596"/>
        <v/>
      </c>
      <c r="R674" t="str">
        <f t="shared" si="597"/>
        <v/>
      </c>
      <c r="S674" t="str">
        <f t="shared" si="598"/>
        <v/>
      </c>
      <c r="T674" t="str">
        <f t="shared" si="599"/>
        <v/>
      </c>
      <c r="U674" t="str">
        <f t="shared" si="600"/>
        <v/>
      </c>
      <c r="V674" t="str">
        <f t="shared" si="601"/>
        <v/>
      </c>
      <c r="W674" t="str">
        <f t="shared" si="602"/>
        <v/>
      </c>
      <c r="X674" t="str">
        <f t="shared" si="603"/>
        <v/>
      </c>
      <c r="Y674" t="str">
        <f t="shared" si="604"/>
        <v/>
      </c>
      <c r="Z674" t="str">
        <f t="shared" si="605"/>
        <v/>
      </c>
      <c r="AA674" t="str">
        <f t="shared" si="606"/>
        <v>Gazdasági matematika I. (, web)</v>
      </c>
      <c r="AB674" t="str">
        <f t="shared" si="607"/>
        <v>10171</v>
      </c>
      <c r="AC674" t="str">
        <f t="shared" si="608"/>
        <v/>
      </c>
      <c r="AD674" t="str">
        <f t="shared" si="609"/>
        <v/>
      </c>
      <c r="AE674" t="str">
        <f t="shared" si="610"/>
        <v/>
      </c>
      <c r="AF674" t="str">
        <f t="shared" si="611"/>
        <v/>
      </c>
      <c r="AG674" t="str">
        <f t="shared" si="612"/>
        <v/>
      </c>
      <c r="AH674" t="str">
        <f t="shared" si="613"/>
        <v/>
      </c>
      <c r="AI674" t="str">
        <f t="shared" si="614"/>
        <v/>
      </c>
      <c r="AJ674" t="str">
        <f t="shared" si="615"/>
        <v/>
      </c>
      <c r="AK674" t="str">
        <f t="shared" si="616"/>
        <v/>
      </c>
      <c r="AL674" t="str">
        <f t="shared" si="617"/>
        <v/>
      </c>
      <c r="AM674" t="str">
        <f t="shared" si="618"/>
        <v/>
      </c>
      <c r="AN674" t="str">
        <f t="shared" si="619"/>
        <v/>
      </c>
      <c r="AO674" t="str">
        <f t="shared" si="620"/>
        <v/>
      </c>
      <c r="AP674" t="str">
        <f t="shared" si="621"/>
        <v/>
      </c>
      <c r="AQ674" t="str">
        <f t="shared" si="622"/>
        <v/>
      </c>
      <c r="AR674" t="str">
        <f t="shared" si="623"/>
        <v/>
      </c>
      <c r="AS674" t="str">
        <f t="shared" si="624"/>
        <v/>
      </c>
      <c r="AT674" t="str">
        <f t="shared" si="625"/>
        <v/>
      </c>
      <c r="AU674" t="str">
        <f t="shared" si="626"/>
        <v/>
      </c>
      <c r="AV674" t="str">
        <f t="shared" si="627"/>
        <v/>
      </c>
      <c r="AW674" t="str">
        <f t="shared" si="628"/>
        <v/>
      </c>
      <c r="AX674" t="str">
        <f t="shared" si="629"/>
        <v/>
      </c>
      <c r="AY674" t="str">
        <f t="shared" si="630"/>
        <v/>
      </c>
      <c r="AZ674" t="str">
        <f t="shared" si="631"/>
        <v/>
      </c>
      <c r="BA674" t="str">
        <f t="shared" si="632"/>
        <v/>
      </c>
      <c r="BB674" t="str">
        <f t="shared" si="633"/>
        <v/>
      </c>
      <c r="BC674" t="str">
        <f t="shared" si="634"/>
        <v/>
      </c>
      <c r="BD674" t="str">
        <f t="shared" si="635"/>
        <v/>
      </c>
      <c r="BE674" t="str">
        <f t="shared" si="636"/>
        <v>Gazdasági matematika I. (215, web)</v>
      </c>
      <c r="BF674" s="2">
        <v>1017</v>
      </c>
      <c r="BG674" s="2">
        <v>1</v>
      </c>
      <c r="BH674" s="18">
        <f>VLOOKUP(BF674,segéd!$F$9:$G$41,2,FALSE)</f>
        <v>46312</v>
      </c>
      <c r="BI674" s="2" t="str">
        <f>VLOOKUP(BG674,segéd!$F$1:$G$7,2,FALSE)</f>
        <v>8.00-9.30</v>
      </c>
      <c r="BJ674" t="s">
        <v>8</v>
      </c>
      <c r="BK674" s="20" t="s">
        <v>9</v>
      </c>
      <c r="BL674" t="s">
        <v>191</v>
      </c>
      <c r="BM674" s="2"/>
      <c r="BN674" s="2">
        <v>215</v>
      </c>
      <c r="BO674" s="2" t="s">
        <v>117</v>
      </c>
      <c r="BP674" s="33" t="s">
        <v>601</v>
      </c>
      <c r="BQ674" s="2">
        <f t="shared" si="637"/>
        <v>69</v>
      </c>
      <c r="BR674" s="2" t="str">
        <f>IF(BM674="","",IFERROR(VLOOKUP(BJ674,segéd!T:U,2,FALSE),"x"))</f>
        <v/>
      </c>
      <c r="BS674" s="2">
        <f>IF(BN674="","",IFERROR(VLOOKUP(BJ674,segéd!O:P,2,FALSE),"x"))</f>
        <v>69</v>
      </c>
      <c r="BT674" s="2"/>
      <c r="BU674" s="2"/>
      <c r="BV674" s="2"/>
      <c r="BX674" s="2"/>
      <c r="CN674" s="2">
        <v>53</v>
      </c>
      <c r="CQ674" s="2"/>
      <c r="CR674" s="2"/>
    </row>
    <row r="675" spans="1:119" ht="15" customHeight="1" x14ac:dyDescent="0.3">
      <c r="A675" t="str">
        <f t="shared" si="580"/>
        <v>20110171</v>
      </c>
      <c r="B675" t="str">
        <f t="shared" si="581"/>
        <v>Gazdasági matematika I. - Szabó Tünde (web) 119</v>
      </c>
      <c r="C675" t="str">
        <f t="shared" si="582"/>
        <v>10171</v>
      </c>
      <c r="D675" t="str">
        <f t="shared" si="583"/>
        <v xml:space="preserve">Gazdasági matematika I. - Szabó Tünde (web) </v>
      </c>
      <c r="E675" t="str">
        <f t="shared" si="584"/>
        <v>Szabó Tünde10171</v>
      </c>
      <c r="F675" t="str">
        <f t="shared" si="585"/>
        <v>Gazdasági matematika I. (Bp. 201, web)</v>
      </c>
      <c r="G675" t="str">
        <f t="shared" si="586"/>
        <v>10171</v>
      </c>
      <c r="H675" t="str">
        <f t="shared" si="587"/>
        <v>10171</v>
      </c>
      <c r="I675" t="str">
        <f t="shared" si="588"/>
        <v/>
      </c>
      <c r="J675" t="str">
        <f t="shared" si="589"/>
        <v/>
      </c>
      <c r="K675" t="str">
        <f t="shared" si="590"/>
        <v/>
      </c>
      <c r="L675" t="str">
        <f t="shared" si="591"/>
        <v/>
      </c>
      <c r="M675" t="str">
        <f t="shared" si="592"/>
        <v/>
      </c>
      <c r="N675" t="str">
        <f t="shared" si="593"/>
        <v/>
      </c>
      <c r="O675" t="str">
        <f t="shared" si="594"/>
        <v/>
      </c>
      <c r="P675" t="str">
        <f t="shared" si="595"/>
        <v/>
      </c>
      <c r="Q675" t="str">
        <f t="shared" si="596"/>
        <v/>
      </c>
      <c r="R675" t="str">
        <f t="shared" si="597"/>
        <v/>
      </c>
      <c r="S675" t="str">
        <f t="shared" si="598"/>
        <v/>
      </c>
      <c r="T675" t="str">
        <f t="shared" si="599"/>
        <v/>
      </c>
      <c r="U675" t="str">
        <f t="shared" si="600"/>
        <v/>
      </c>
      <c r="V675" t="str">
        <f t="shared" si="601"/>
        <v/>
      </c>
      <c r="W675" t="str">
        <f t="shared" si="602"/>
        <v/>
      </c>
      <c r="X675" t="str">
        <f t="shared" si="603"/>
        <v/>
      </c>
      <c r="Y675" t="str">
        <f t="shared" si="604"/>
        <v/>
      </c>
      <c r="Z675" t="str">
        <f t="shared" si="605"/>
        <v/>
      </c>
      <c r="AA675" t="str">
        <f t="shared" si="606"/>
        <v>Gazdasági matematika I. (201, web)</v>
      </c>
      <c r="AB675" t="str">
        <f t="shared" si="607"/>
        <v/>
      </c>
      <c r="AC675" t="str">
        <f t="shared" si="608"/>
        <v/>
      </c>
      <c r="AD675" t="str">
        <f t="shared" si="609"/>
        <v/>
      </c>
      <c r="AE675" t="str">
        <f t="shared" si="610"/>
        <v/>
      </c>
      <c r="AF675" t="str">
        <f t="shared" si="611"/>
        <v/>
      </c>
      <c r="AG675" t="str">
        <f t="shared" si="612"/>
        <v/>
      </c>
      <c r="AH675" t="str">
        <f t="shared" si="613"/>
        <v/>
      </c>
      <c r="AI675" t="str">
        <f t="shared" si="614"/>
        <v/>
      </c>
      <c r="AJ675" t="str">
        <f t="shared" si="615"/>
        <v/>
      </c>
      <c r="AK675" t="str">
        <f t="shared" si="616"/>
        <v/>
      </c>
      <c r="AL675" t="str">
        <f t="shared" si="617"/>
        <v/>
      </c>
      <c r="AM675" t="str">
        <f t="shared" si="618"/>
        <v/>
      </c>
      <c r="AN675" t="str">
        <f t="shared" si="619"/>
        <v/>
      </c>
      <c r="AO675" t="str">
        <f t="shared" si="620"/>
        <v/>
      </c>
      <c r="AP675" t="str">
        <f t="shared" si="621"/>
        <v/>
      </c>
      <c r="AQ675" t="str">
        <f t="shared" si="622"/>
        <v/>
      </c>
      <c r="AR675" t="str">
        <f t="shared" si="623"/>
        <v/>
      </c>
      <c r="AS675" t="str">
        <f t="shared" si="624"/>
        <v/>
      </c>
      <c r="AT675" t="str">
        <f t="shared" si="625"/>
        <v/>
      </c>
      <c r="AU675" t="str">
        <f t="shared" si="626"/>
        <v/>
      </c>
      <c r="AV675" t="str">
        <f t="shared" si="627"/>
        <v/>
      </c>
      <c r="AW675" t="str">
        <f t="shared" si="628"/>
        <v/>
      </c>
      <c r="AX675" t="str">
        <f t="shared" si="629"/>
        <v/>
      </c>
      <c r="AY675" t="str">
        <f t="shared" si="630"/>
        <v/>
      </c>
      <c r="AZ675" t="str">
        <f t="shared" si="631"/>
        <v/>
      </c>
      <c r="BA675" t="str">
        <f t="shared" si="632"/>
        <v/>
      </c>
      <c r="BB675" t="str">
        <f t="shared" si="633"/>
        <v/>
      </c>
      <c r="BC675" t="str">
        <f t="shared" si="634"/>
        <v/>
      </c>
      <c r="BD675" t="str">
        <f t="shared" si="635"/>
        <v/>
      </c>
      <c r="BE675" t="str">
        <f t="shared" si="636"/>
        <v>Gazdasági matematika I. (, web)</v>
      </c>
      <c r="BF675" s="2">
        <v>1017</v>
      </c>
      <c r="BG675" s="2">
        <v>1</v>
      </c>
      <c r="BH675" s="18">
        <f>VLOOKUP(BF675,segéd!$F$9:$G$41,2,FALSE)</f>
        <v>46312</v>
      </c>
      <c r="BI675" s="2" t="str">
        <f>VLOOKUP(BG675,segéd!$F$1:$G$7,2,FALSE)</f>
        <v>8.00-9.30</v>
      </c>
      <c r="BJ675" t="s">
        <v>8</v>
      </c>
      <c r="BK675" s="20" t="s">
        <v>24</v>
      </c>
      <c r="BL675" t="s">
        <v>194</v>
      </c>
      <c r="BM675" s="2">
        <v>201</v>
      </c>
      <c r="BO675" s="2" t="s">
        <v>117</v>
      </c>
      <c r="BP675" s="33" t="s">
        <v>723</v>
      </c>
      <c r="BQ675" s="2">
        <f t="shared" si="637"/>
        <v>119</v>
      </c>
      <c r="BR675" s="2">
        <f>IF(BM675="","",IFERROR(VLOOKUP(BJ675,segéd!T:U,2,FALSE),"x"))</f>
        <v>119</v>
      </c>
      <c r="BS675" s="2" t="str">
        <f>IF(BN675="","",IFERROR(VLOOKUP(BJ675,segéd!O:P,2,FALSE),"x"))</f>
        <v/>
      </c>
      <c r="BT675" s="2">
        <v>67</v>
      </c>
      <c r="BU675" s="2">
        <v>18</v>
      </c>
      <c r="BV675" s="2"/>
      <c r="BX675" s="2"/>
      <c r="CQ675" s="2"/>
      <c r="CR675" s="2"/>
    </row>
    <row r="676" spans="1:119" ht="15" customHeight="1" x14ac:dyDescent="0.3">
      <c r="A676" t="str">
        <f t="shared" si="580"/>
        <v>10171</v>
      </c>
      <c r="B676" t="str">
        <f t="shared" si="581"/>
        <v xml:space="preserve">Gépek üzemtana - Lukács András (web) </v>
      </c>
      <c r="C676" t="str">
        <f t="shared" si="582"/>
        <v>610171</v>
      </c>
      <c r="D676" t="str">
        <f t="shared" si="583"/>
        <v>Gépek üzemtana - Lukács András (web) 13</v>
      </c>
      <c r="E676" t="str">
        <f t="shared" si="584"/>
        <v>Lukács András10171</v>
      </c>
      <c r="F676" t="str">
        <f t="shared" si="585"/>
        <v>Gépek üzemtana (Tb. 6, web)</v>
      </c>
      <c r="G676" t="str">
        <f t="shared" si="586"/>
        <v/>
      </c>
      <c r="H676" t="str">
        <f t="shared" si="587"/>
        <v/>
      </c>
      <c r="I676" t="str">
        <f t="shared" si="588"/>
        <v/>
      </c>
      <c r="J676" t="str">
        <f t="shared" si="589"/>
        <v/>
      </c>
      <c r="K676" t="str">
        <f t="shared" si="590"/>
        <v/>
      </c>
      <c r="L676" t="str">
        <f t="shared" si="591"/>
        <v/>
      </c>
      <c r="M676" t="str">
        <f t="shared" si="592"/>
        <v/>
      </c>
      <c r="N676" t="str">
        <f t="shared" si="593"/>
        <v/>
      </c>
      <c r="O676" t="str">
        <f t="shared" si="594"/>
        <v/>
      </c>
      <c r="P676" t="str">
        <f t="shared" si="595"/>
        <v/>
      </c>
      <c r="Q676" t="str">
        <f t="shared" si="596"/>
        <v/>
      </c>
      <c r="R676" t="str">
        <f t="shared" si="597"/>
        <v/>
      </c>
      <c r="S676" t="str">
        <f t="shared" si="598"/>
        <v/>
      </c>
      <c r="T676" t="str">
        <f t="shared" si="599"/>
        <v/>
      </c>
      <c r="U676" t="str">
        <f t="shared" si="600"/>
        <v/>
      </c>
      <c r="V676" t="str">
        <f t="shared" si="601"/>
        <v/>
      </c>
      <c r="W676" t="str">
        <f t="shared" si="602"/>
        <v/>
      </c>
      <c r="X676" t="str">
        <f t="shared" si="603"/>
        <v/>
      </c>
      <c r="Y676" t="str">
        <f t="shared" si="604"/>
        <v/>
      </c>
      <c r="Z676" t="str">
        <f t="shared" si="605"/>
        <v/>
      </c>
      <c r="AA676" t="str">
        <f t="shared" si="606"/>
        <v>Gépek üzemtana (, web)</v>
      </c>
      <c r="AB676" t="str">
        <f t="shared" si="607"/>
        <v/>
      </c>
      <c r="AC676" t="str">
        <f t="shared" si="608"/>
        <v/>
      </c>
      <c r="AD676" t="str">
        <f t="shared" si="609"/>
        <v/>
      </c>
      <c r="AE676" t="str">
        <f t="shared" si="610"/>
        <v/>
      </c>
      <c r="AF676" t="str">
        <f t="shared" si="611"/>
        <v/>
      </c>
      <c r="AG676" t="str">
        <f t="shared" si="612"/>
        <v/>
      </c>
      <c r="AH676" t="str">
        <f t="shared" si="613"/>
        <v/>
      </c>
      <c r="AI676" t="str">
        <f t="shared" si="614"/>
        <v/>
      </c>
      <c r="AJ676" t="str">
        <f t="shared" si="615"/>
        <v/>
      </c>
      <c r="AK676" t="str">
        <f t="shared" si="616"/>
        <v/>
      </c>
      <c r="AL676" t="str">
        <f t="shared" si="617"/>
        <v/>
      </c>
      <c r="AM676" t="str">
        <f t="shared" si="618"/>
        <v/>
      </c>
      <c r="AN676" t="str">
        <f t="shared" si="619"/>
        <v/>
      </c>
      <c r="AO676" t="str">
        <f t="shared" si="620"/>
        <v/>
      </c>
      <c r="AP676" t="str">
        <f t="shared" si="621"/>
        <v/>
      </c>
      <c r="AQ676" t="str">
        <f t="shared" si="622"/>
        <v/>
      </c>
      <c r="AR676" t="str">
        <f t="shared" si="623"/>
        <v/>
      </c>
      <c r="AS676" t="str">
        <f t="shared" si="624"/>
        <v/>
      </c>
      <c r="AT676" t="str">
        <f t="shared" si="625"/>
        <v/>
      </c>
      <c r="AU676" t="str">
        <f t="shared" si="626"/>
        <v/>
      </c>
      <c r="AV676" t="str">
        <f t="shared" si="627"/>
        <v/>
      </c>
      <c r="AW676" t="str">
        <f t="shared" si="628"/>
        <v>10171</v>
      </c>
      <c r="AX676" t="str">
        <f t="shared" si="629"/>
        <v/>
      </c>
      <c r="AY676" t="str">
        <f t="shared" si="630"/>
        <v/>
      </c>
      <c r="AZ676" t="str">
        <f t="shared" si="631"/>
        <v/>
      </c>
      <c r="BA676" t="str">
        <f t="shared" si="632"/>
        <v/>
      </c>
      <c r="BB676" t="str">
        <f t="shared" si="633"/>
        <v/>
      </c>
      <c r="BC676" t="str">
        <f t="shared" si="634"/>
        <v/>
      </c>
      <c r="BD676" t="str">
        <f t="shared" si="635"/>
        <v/>
      </c>
      <c r="BE676" t="str">
        <f t="shared" si="636"/>
        <v>Gépek üzemtana (6, web)</v>
      </c>
      <c r="BF676" s="2">
        <v>1017</v>
      </c>
      <c r="BG676" s="2">
        <v>1</v>
      </c>
      <c r="BH676" s="18">
        <f>VLOOKUP(BF676,segéd!$F$9:$G$41,2,FALSE)</f>
        <v>46312</v>
      </c>
      <c r="BI676" s="2" t="str">
        <f>VLOOKUP(BG676,segéd!$F$1:$G$7,2,FALSE)</f>
        <v>8.00-9.30</v>
      </c>
      <c r="BJ676" t="s">
        <v>405</v>
      </c>
      <c r="BK676" s="20" t="s">
        <v>421</v>
      </c>
      <c r="BL676" t="s">
        <v>191</v>
      </c>
      <c r="BM676" s="2"/>
      <c r="BN676" s="2">
        <v>6</v>
      </c>
      <c r="BO676" s="2" t="s">
        <v>117</v>
      </c>
      <c r="BP676" s="33" t="s">
        <v>719</v>
      </c>
      <c r="BQ676" s="2">
        <f t="shared" si="637"/>
        <v>13</v>
      </c>
      <c r="BR676" s="2" t="str">
        <f>IF(BM676="","",IFERROR(VLOOKUP(BJ676,segéd!T:U,2,FALSE),"x"))</f>
        <v/>
      </c>
      <c r="BS676" s="2">
        <f>IF(BN676="","",IFERROR(VLOOKUP(BJ676,segéd!O:P,2,FALSE),"x"))</f>
        <v>13</v>
      </c>
      <c r="BU676" s="2"/>
      <c r="BV676" s="2"/>
      <c r="DI676" s="2">
        <v>14</v>
      </c>
    </row>
    <row r="677" spans="1:119" ht="15" customHeight="1" x14ac:dyDescent="0.3">
      <c r="A677" t="str">
        <f t="shared" si="580"/>
        <v>20510171</v>
      </c>
      <c r="B677" t="str">
        <f t="shared" si="581"/>
        <v>Innovációs technológiák - Peredy Zoltán (web) 15</v>
      </c>
      <c r="C677" t="str">
        <f t="shared" si="582"/>
        <v>10171</v>
      </c>
      <c r="D677" t="str">
        <f t="shared" si="583"/>
        <v xml:space="preserve">Innovációs technológiák - Peredy Zoltán (web) </v>
      </c>
      <c r="E677" t="str">
        <f t="shared" si="584"/>
        <v>Peredy Zoltán10171</v>
      </c>
      <c r="F677" t="str">
        <f t="shared" si="585"/>
        <v>Innovációs technológiák (Bp. 205, web)</v>
      </c>
      <c r="G677" t="str">
        <f t="shared" si="586"/>
        <v/>
      </c>
      <c r="H677" t="str">
        <f t="shared" si="587"/>
        <v/>
      </c>
      <c r="I677" t="str">
        <f t="shared" si="588"/>
        <v/>
      </c>
      <c r="J677" t="str">
        <f t="shared" si="589"/>
        <v/>
      </c>
      <c r="K677" t="str">
        <f t="shared" si="590"/>
        <v/>
      </c>
      <c r="L677" t="str">
        <f t="shared" si="591"/>
        <v>10171</v>
      </c>
      <c r="M677" t="str">
        <f t="shared" si="592"/>
        <v/>
      </c>
      <c r="N677" t="str">
        <f t="shared" si="593"/>
        <v/>
      </c>
      <c r="O677" t="str">
        <f t="shared" si="594"/>
        <v/>
      </c>
      <c r="P677" t="str">
        <f t="shared" si="595"/>
        <v/>
      </c>
      <c r="Q677" t="str">
        <f t="shared" si="596"/>
        <v/>
      </c>
      <c r="R677" t="str">
        <f t="shared" si="597"/>
        <v/>
      </c>
      <c r="S677" t="str">
        <f t="shared" si="598"/>
        <v/>
      </c>
      <c r="T677" t="str">
        <f t="shared" si="599"/>
        <v/>
      </c>
      <c r="U677" t="str">
        <f t="shared" si="600"/>
        <v/>
      </c>
      <c r="V677" t="str">
        <f t="shared" si="601"/>
        <v/>
      </c>
      <c r="W677" t="str">
        <f t="shared" si="602"/>
        <v/>
      </c>
      <c r="X677" t="str">
        <f t="shared" si="603"/>
        <v/>
      </c>
      <c r="Y677" t="str">
        <f t="shared" si="604"/>
        <v/>
      </c>
      <c r="Z677" t="str">
        <f t="shared" si="605"/>
        <v/>
      </c>
      <c r="AA677" t="str">
        <f t="shared" si="606"/>
        <v>Innovációs technológiák (205, web)</v>
      </c>
      <c r="AB677" t="str">
        <f t="shared" si="607"/>
        <v/>
      </c>
      <c r="AC677" t="str">
        <f t="shared" si="608"/>
        <v/>
      </c>
      <c r="AD677" t="str">
        <f t="shared" si="609"/>
        <v/>
      </c>
      <c r="AE677" t="str">
        <f t="shared" si="610"/>
        <v/>
      </c>
      <c r="AF677" t="str">
        <f t="shared" si="611"/>
        <v/>
      </c>
      <c r="AG677" t="str">
        <f t="shared" si="612"/>
        <v/>
      </c>
      <c r="AH677" t="str">
        <f t="shared" si="613"/>
        <v/>
      </c>
      <c r="AI677" t="str">
        <f t="shared" si="614"/>
        <v/>
      </c>
      <c r="AJ677" t="str">
        <f t="shared" si="615"/>
        <v/>
      </c>
      <c r="AK677" t="str">
        <f t="shared" si="616"/>
        <v/>
      </c>
      <c r="AL677" t="str">
        <f t="shared" si="617"/>
        <v/>
      </c>
      <c r="AM677" t="str">
        <f t="shared" si="618"/>
        <v/>
      </c>
      <c r="AN677" t="str">
        <f t="shared" si="619"/>
        <v/>
      </c>
      <c r="AO677" t="str">
        <f t="shared" si="620"/>
        <v/>
      </c>
      <c r="AP677" t="str">
        <f t="shared" si="621"/>
        <v/>
      </c>
      <c r="AQ677" t="str">
        <f t="shared" si="622"/>
        <v/>
      </c>
      <c r="AR677" t="str">
        <f t="shared" si="623"/>
        <v/>
      </c>
      <c r="AS677" t="str">
        <f t="shared" si="624"/>
        <v/>
      </c>
      <c r="AT677" t="str">
        <f t="shared" si="625"/>
        <v/>
      </c>
      <c r="AU677" t="str">
        <f t="shared" si="626"/>
        <v/>
      </c>
      <c r="AV677" t="str">
        <f t="shared" si="627"/>
        <v/>
      </c>
      <c r="AW677" t="str">
        <f t="shared" si="628"/>
        <v/>
      </c>
      <c r="AX677" t="str">
        <f t="shared" si="629"/>
        <v/>
      </c>
      <c r="AY677" t="str">
        <f t="shared" si="630"/>
        <v/>
      </c>
      <c r="AZ677" t="str">
        <f t="shared" si="631"/>
        <v/>
      </c>
      <c r="BA677" t="str">
        <f t="shared" si="632"/>
        <v/>
      </c>
      <c r="BB677" t="str">
        <f t="shared" si="633"/>
        <v/>
      </c>
      <c r="BC677" t="str">
        <f t="shared" si="634"/>
        <v/>
      </c>
      <c r="BD677" t="str">
        <f t="shared" si="635"/>
        <v/>
      </c>
      <c r="BE677" t="str">
        <f t="shared" si="636"/>
        <v>Innovációs technológiák (, web)</v>
      </c>
      <c r="BF677" s="2">
        <v>1017</v>
      </c>
      <c r="BG677" s="2">
        <v>1</v>
      </c>
      <c r="BH677" s="18">
        <f>VLOOKUP(BF677,segéd!$F$9:$G$41,2,FALSE)</f>
        <v>46312</v>
      </c>
      <c r="BI677" s="2" t="str">
        <f>VLOOKUP(BG677,segéd!$F$1:$G$7,2,FALSE)</f>
        <v>8.00-9.30</v>
      </c>
      <c r="BJ677" t="s">
        <v>393</v>
      </c>
      <c r="BK677" s="20" t="s">
        <v>141</v>
      </c>
      <c r="BL677" t="s">
        <v>206</v>
      </c>
      <c r="BM677" s="2">
        <v>205</v>
      </c>
      <c r="BO677" s="2" t="s">
        <v>117</v>
      </c>
      <c r="BP677" s="33" t="s">
        <v>685</v>
      </c>
      <c r="BQ677" s="2">
        <f t="shared" si="637"/>
        <v>15</v>
      </c>
      <c r="BR677" s="2">
        <f>IF(BM677="","",IFERROR(VLOOKUP(BJ677,segéd!T:U,2,FALSE),"x"))</f>
        <v>15</v>
      </c>
      <c r="BS677" s="2" t="str">
        <f>IF(BN677="","",IFERROR(VLOOKUP(BJ677,segéd!O:P,2,FALSE),"x"))</f>
        <v/>
      </c>
      <c r="BT677" s="2"/>
      <c r="BU677" s="2"/>
      <c r="BV677" s="2"/>
      <c r="BX677" s="2"/>
      <c r="BY677" s="2">
        <v>13</v>
      </c>
      <c r="CQ677" s="2"/>
      <c r="CR677" s="2"/>
    </row>
    <row r="678" spans="1:119" ht="15" customHeight="1" x14ac:dyDescent="0.3">
      <c r="A678" t="str">
        <f t="shared" si="580"/>
        <v>10171</v>
      </c>
      <c r="B678" t="str">
        <f t="shared" si="581"/>
        <v xml:space="preserve">Ipari és koll. robotika (dupla terem) - Palotai Péter (gépterem, web) </v>
      </c>
      <c r="C678" t="str">
        <f t="shared" si="582"/>
        <v>60310171</v>
      </c>
      <c r="D678" t="str">
        <f t="shared" si="583"/>
        <v xml:space="preserve">Ipari és koll. robotika (dupla terem) - Palotai Péter (gépterem, web) </v>
      </c>
      <c r="E678" t="str">
        <f t="shared" si="584"/>
        <v>Palotai Péter10171</v>
      </c>
      <c r="F678" t="str">
        <f t="shared" si="585"/>
        <v>Ipari és koll. robotika (dupla terem) (Tb. 603, gépterem, web)</v>
      </c>
      <c r="G678" t="str">
        <f t="shared" si="586"/>
        <v/>
      </c>
      <c r="H678" t="str">
        <f t="shared" si="587"/>
        <v/>
      </c>
      <c r="I678" t="str">
        <f t="shared" si="588"/>
        <v/>
      </c>
      <c r="J678" t="str">
        <f t="shared" si="589"/>
        <v/>
      </c>
      <c r="K678" t="str">
        <f t="shared" si="590"/>
        <v/>
      </c>
      <c r="L678" t="str">
        <f t="shared" si="591"/>
        <v/>
      </c>
      <c r="M678" t="str">
        <f t="shared" si="592"/>
        <v/>
      </c>
      <c r="N678" t="str">
        <f t="shared" si="593"/>
        <v/>
      </c>
      <c r="O678" t="str">
        <f t="shared" si="594"/>
        <v/>
      </c>
      <c r="P678" t="str">
        <f t="shared" si="595"/>
        <v/>
      </c>
      <c r="Q678" t="str">
        <f t="shared" si="596"/>
        <v/>
      </c>
      <c r="R678" t="str">
        <f t="shared" si="597"/>
        <v/>
      </c>
      <c r="S678" t="str">
        <f t="shared" si="598"/>
        <v/>
      </c>
      <c r="T678" t="str">
        <f t="shared" si="599"/>
        <v/>
      </c>
      <c r="U678" t="str">
        <f t="shared" si="600"/>
        <v/>
      </c>
      <c r="V678" t="str">
        <f t="shared" si="601"/>
        <v/>
      </c>
      <c r="W678" t="str">
        <f t="shared" si="602"/>
        <v/>
      </c>
      <c r="X678" t="str">
        <f t="shared" si="603"/>
        <v/>
      </c>
      <c r="Y678" t="str">
        <f t="shared" si="604"/>
        <v/>
      </c>
      <c r="Z678" t="str">
        <f t="shared" si="605"/>
        <v/>
      </c>
      <c r="AA678" t="str">
        <f t="shared" si="606"/>
        <v>Ipari és koll. robotika (dupla terem) (, gépterem, web)</v>
      </c>
      <c r="AB678" t="str">
        <f t="shared" si="607"/>
        <v/>
      </c>
      <c r="AC678" t="str">
        <f t="shared" si="608"/>
        <v/>
      </c>
      <c r="AD678" t="str">
        <f t="shared" si="609"/>
        <v/>
      </c>
      <c r="AE678" t="str">
        <f t="shared" si="610"/>
        <v/>
      </c>
      <c r="AF678" t="str">
        <f t="shared" si="611"/>
        <v/>
      </c>
      <c r="AG678" t="str">
        <f t="shared" si="612"/>
        <v/>
      </c>
      <c r="AH678" t="str">
        <f t="shared" si="613"/>
        <v/>
      </c>
      <c r="AI678" t="str">
        <f t="shared" si="614"/>
        <v/>
      </c>
      <c r="AJ678" t="str">
        <f t="shared" si="615"/>
        <v/>
      </c>
      <c r="AK678" t="str">
        <f t="shared" si="616"/>
        <v/>
      </c>
      <c r="AL678" t="str">
        <f t="shared" si="617"/>
        <v/>
      </c>
      <c r="AM678" t="str">
        <f t="shared" si="618"/>
        <v/>
      </c>
      <c r="AN678" t="str">
        <f t="shared" si="619"/>
        <v/>
      </c>
      <c r="AO678" t="str">
        <f t="shared" si="620"/>
        <v/>
      </c>
      <c r="AP678" t="str">
        <f t="shared" si="621"/>
        <v/>
      </c>
      <c r="AQ678" t="str">
        <f t="shared" si="622"/>
        <v/>
      </c>
      <c r="AR678" t="str">
        <f t="shared" si="623"/>
        <v/>
      </c>
      <c r="AS678" t="str">
        <f t="shared" si="624"/>
        <v/>
      </c>
      <c r="AT678" t="str">
        <f t="shared" si="625"/>
        <v/>
      </c>
      <c r="AU678" t="str">
        <f t="shared" si="626"/>
        <v/>
      </c>
      <c r="AV678" t="str">
        <f t="shared" si="627"/>
        <v/>
      </c>
      <c r="AW678" t="str">
        <f t="shared" si="628"/>
        <v/>
      </c>
      <c r="AX678" t="str">
        <f t="shared" si="629"/>
        <v/>
      </c>
      <c r="AY678" t="str">
        <f t="shared" si="630"/>
        <v/>
      </c>
      <c r="AZ678" t="str">
        <f t="shared" si="631"/>
        <v/>
      </c>
      <c r="BA678" t="str">
        <f t="shared" si="632"/>
        <v/>
      </c>
      <c r="BB678" t="str">
        <f t="shared" si="633"/>
        <v/>
      </c>
      <c r="BC678" t="str">
        <f t="shared" si="634"/>
        <v/>
      </c>
      <c r="BD678" t="str">
        <f t="shared" si="635"/>
        <v/>
      </c>
      <c r="BE678" t="str">
        <f t="shared" si="636"/>
        <v>Ipari és koll. robotika (dupla terem) (603, gépterem, web)</v>
      </c>
      <c r="BF678" s="2">
        <v>1017</v>
      </c>
      <c r="BG678" s="2">
        <v>1</v>
      </c>
      <c r="BH678" s="18">
        <f>VLOOKUP(BF678,segéd!$F$9:$G$41,2,FALSE)</f>
        <v>46312</v>
      </c>
      <c r="BI678" s="2" t="str">
        <f>VLOOKUP(BG678,segéd!$F$1:$G$7,2,FALSE)</f>
        <v>8.00-9.30</v>
      </c>
      <c r="BJ678" t="s">
        <v>551</v>
      </c>
      <c r="BK678" s="20" t="s">
        <v>309</v>
      </c>
      <c r="BL678" t="s">
        <v>191</v>
      </c>
      <c r="BM678" s="2"/>
      <c r="BN678" s="2">
        <v>603</v>
      </c>
      <c r="BO678" s="2" t="s">
        <v>216</v>
      </c>
      <c r="BP678" s="33" t="s">
        <v>589</v>
      </c>
      <c r="BQ678" s="2">
        <f t="shared" si="637"/>
        <v>0</v>
      </c>
      <c r="BR678" s="2" t="str">
        <f>IF(BM678="","",IFERROR(VLOOKUP(BJ678,segéd!T:U,2,FALSE),"x"))</f>
        <v/>
      </c>
      <c r="BS678" s="2"/>
      <c r="BU678" s="2"/>
      <c r="BV678" s="2"/>
    </row>
    <row r="679" spans="1:119" ht="15" customHeight="1" x14ac:dyDescent="0.3">
      <c r="A679" t="str">
        <f t="shared" si="580"/>
        <v>10171</v>
      </c>
      <c r="B679" t="str">
        <f t="shared" si="581"/>
        <v xml:space="preserve">Ipari és kollaboratív robotika - Palotai Péter (gépterem, web) </v>
      </c>
      <c r="C679" t="str">
        <f t="shared" si="582"/>
        <v>60410171</v>
      </c>
      <c r="D679" t="str">
        <f t="shared" si="583"/>
        <v>Ipari és kollaboratív robotika - Palotai Péter (gépterem, web) 45</v>
      </c>
      <c r="E679" t="str">
        <f t="shared" si="584"/>
        <v>Palotai Péter10171</v>
      </c>
      <c r="F679" t="str">
        <f t="shared" si="585"/>
        <v>Ipari és kollaboratív robotika (Tb. 604, gépterem, web)</v>
      </c>
      <c r="G679" t="str">
        <f t="shared" si="586"/>
        <v/>
      </c>
      <c r="H679" t="str">
        <f t="shared" si="587"/>
        <v/>
      </c>
      <c r="I679" t="str">
        <f t="shared" si="588"/>
        <v/>
      </c>
      <c r="J679" t="str">
        <f t="shared" si="589"/>
        <v/>
      </c>
      <c r="K679" t="str">
        <f t="shared" si="590"/>
        <v/>
      </c>
      <c r="L679" t="str">
        <f t="shared" si="591"/>
        <v/>
      </c>
      <c r="M679" t="str">
        <f t="shared" si="592"/>
        <v/>
      </c>
      <c r="N679" t="str">
        <f t="shared" si="593"/>
        <v/>
      </c>
      <c r="O679" t="str">
        <f t="shared" si="594"/>
        <v/>
      </c>
      <c r="P679" t="str">
        <f t="shared" si="595"/>
        <v/>
      </c>
      <c r="Q679" t="str">
        <f t="shared" si="596"/>
        <v/>
      </c>
      <c r="R679" t="str">
        <f t="shared" si="597"/>
        <v/>
      </c>
      <c r="S679" t="str">
        <f t="shared" si="598"/>
        <v/>
      </c>
      <c r="T679" t="str">
        <f t="shared" si="599"/>
        <v/>
      </c>
      <c r="U679" t="str">
        <f t="shared" si="600"/>
        <v/>
      </c>
      <c r="V679" t="str">
        <f t="shared" si="601"/>
        <v/>
      </c>
      <c r="W679" t="str">
        <f t="shared" si="602"/>
        <v/>
      </c>
      <c r="X679" t="str">
        <f t="shared" si="603"/>
        <v/>
      </c>
      <c r="Y679" t="str">
        <f t="shared" si="604"/>
        <v/>
      </c>
      <c r="Z679" t="str">
        <f t="shared" si="605"/>
        <v/>
      </c>
      <c r="AA679" t="str">
        <f t="shared" si="606"/>
        <v>Ipari és kollaboratív robotika (, gépterem, web)</v>
      </c>
      <c r="AB679" t="str">
        <f t="shared" si="607"/>
        <v/>
      </c>
      <c r="AC679" t="str">
        <f t="shared" si="608"/>
        <v/>
      </c>
      <c r="AD679" t="str">
        <f t="shared" si="609"/>
        <v/>
      </c>
      <c r="AE679" t="str">
        <f t="shared" si="610"/>
        <v/>
      </c>
      <c r="AF679" t="str">
        <f t="shared" si="611"/>
        <v/>
      </c>
      <c r="AG679" t="str">
        <f t="shared" si="612"/>
        <v/>
      </c>
      <c r="AH679" t="str">
        <f t="shared" si="613"/>
        <v/>
      </c>
      <c r="AI679" t="str">
        <f t="shared" si="614"/>
        <v/>
      </c>
      <c r="AJ679" t="str">
        <f t="shared" si="615"/>
        <v/>
      </c>
      <c r="AK679" t="str">
        <f t="shared" si="616"/>
        <v/>
      </c>
      <c r="AL679" t="str">
        <f t="shared" si="617"/>
        <v/>
      </c>
      <c r="AM679" t="str">
        <f t="shared" si="618"/>
        <v/>
      </c>
      <c r="AN679" t="str">
        <f t="shared" si="619"/>
        <v/>
      </c>
      <c r="AO679" t="str">
        <f t="shared" si="620"/>
        <v/>
      </c>
      <c r="AP679" t="str">
        <f t="shared" si="621"/>
        <v/>
      </c>
      <c r="AQ679" t="str">
        <f t="shared" si="622"/>
        <v/>
      </c>
      <c r="AR679" t="str">
        <f t="shared" si="623"/>
        <v/>
      </c>
      <c r="AS679" t="str">
        <f t="shared" si="624"/>
        <v/>
      </c>
      <c r="AT679" t="str">
        <f t="shared" si="625"/>
        <v/>
      </c>
      <c r="AU679" t="str">
        <f t="shared" si="626"/>
        <v/>
      </c>
      <c r="AV679" t="str">
        <f t="shared" si="627"/>
        <v/>
      </c>
      <c r="AW679" t="str">
        <f t="shared" si="628"/>
        <v/>
      </c>
      <c r="AX679" t="str">
        <f t="shared" si="629"/>
        <v>10171</v>
      </c>
      <c r="AY679" t="str">
        <f t="shared" si="630"/>
        <v/>
      </c>
      <c r="AZ679" t="str">
        <f t="shared" si="631"/>
        <v/>
      </c>
      <c r="BA679" t="str">
        <f t="shared" si="632"/>
        <v/>
      </c>
      <c r="BB679" t="str">
        <f t="shared" si="633"/>
        <v/>
      </c>
      <c r="BC679" t="str">
        <f t="shared" si="634"/>
        <v/>
      </c>
      <c r="BD679" t="str">
        <f t="shared" si="635"/>
        <v/>
      </c>
      <c r="BE679" t="str">
        <f t="shared" si="636"/>
        <v>Ipari és kollaboratív robotika (604, gépterem, web)</v>
      </c>
      <c r="BF679" s="2">
        <v>1017</v>
      </c>
      <c r="BG679" s="2">
        <v>1</v>
      </c>
      <c r="BH679" s="18">
        <f>VLOOKUP(BF679,segéd!$F$9:$G$41,2,FALSE)</f>
        <v>46312</v>
      </c>
      <c r="BI679" s="2" t="str">
        <f>VLOOKUP(BG679,segéd!$F$1:$G$7,2,FALSE)</f>
        <v>8.00-9.30</v>
      </c>
      <c r="BJ679" t="s">
        <v>409</v>
      </c>
      <c r="BK679" s="20" t="s">
        <v>309</v>
      </c>
      <c r="BL679" t="s">
        <v>191</v>
      </c>
      <c r="BM679" s="2"/>
      <c r="BN679" s="2">
        <v>604</v>
      </c>
      <c r="BO679" s="2" t="s">
        <v>216</v>
      </c>
      <c r="BP679" s="33" t="s">
        <v>589</v>
      </c>
      <c r="BQ679" s="2">
        <f t="shared" si="637"/>
        <v>45</v>
      </c>
      <c r="BR679" s="2" t="str">
        <f>IF(BM679="","",IFERROR(VLOOKUP(BJ679,segéd!T:U,2,FALSE),"x"))</f>
        <v/>
      </c>
      <c r="BS679" s="2">
        <f>IF(BN679="","",IFERROR(VLOOKUP(BJ679,segéd!O:P,2,FALSE),"x"))</f>
        <v>45</v>
      </c>
      <c r="BU679" s="2"/>
      <c r="BV679" s="2"/>
      <c r="DJ679" s="2">
        <v>44</v>
      </c>
    </row>
    <row r="680" spans="1:119" ht="15" customHeight="1" x14ac:dyDescent="0.3">
      <c r="A680" t="str">
        <f t="shared" si="580"/>
        <v>10171</v>
      </c>
      <c r="B680" t="str">
        <f t="shared" si="581"/>
        <v xml:space="preserve">Jelfeldolgozás és sz. ir. - Varga István (web) </v>
      </c>
      <c r="C680" t="str">
        <f t="shared" si="582"/>
        <v>21410171</v>
      </c>
      <c r="D680" t="str">
        <f t="shared" si="583"/>
        <v>Jelfeldolgozás és sz. ir. - Varga István (web) 27</v>
      </c>
      <c r="E680" t="str">
        <f t="shared" si="584"/>
        <v>Varga István10171</v>
      </c>
      <c r="F680" t="str">
        <f t="shared" si="585"/>
        <v>Jelfeldolgozás és sz. ir. (Tb. 214, web)</v>
      </c>
      <c r="G680" t="str">
        <f t="shared" si="586"/>
        <v/>
      </c>
      <c r="H680" t="str">
        <f t="shared" si="587"/>
        <v/>
      </c>
      <c r="I680" t="str">
        <f t="shared" si="588"/>
        <v/>
      </c>
      <c r="J680" t="str">
        <f t="shared" si="589"/>
        <v/>
      </c>
      <c r="K680" t="str">
        <f t="shared" si="590"/>
        <v/>
      </c>
      <c r="L680" t="str">
        <f t="shared" si="591"/>
        <v/>
      </c>
      <c r="M680" t="str">
        <f t="shared" si="592"/>
        <v/>
      </c>
      <c r="N680" t="str">
        <f t="shared" si="593"/>
        <v/>
      </c>
      <c r="O680" t="str">
        <f t="shared" si="594"/>
        <v/>
      </c>
      <c r="P680" t="str">
        <f t="shared" si="595"/>
        <v/>
      </c>
      <c r="Q680" t="str">
        <f t="shared" si="596"/>
        <v/>
      </c>
      <c r="R680" t="str">
        <f t="shared" si="597"/>
        <v/>
      </c>
      <c r="S680" t="str">
        <f t="shared" si="598"/>
        <v/>
      </c>
      <c r="T680" t="str">
        <f t="shared" si="599"/>
        <v/>
      </c>
      <c r="U680" t="str">
        <f t="shared" si="600"/>
        <v/>
      </c>
      <c r="V680" t="str">
        <f t="shared" si="601"/>
        <v/>
      </c>
      <c r="W680" t="str">
        <f t="shared" si="602"/>
        <v/>
      </c>
      <c r="X680" t="str">
        <f t="shared" si="603"/>
        <v/>
      </c>
      <c r="Y680" t="str">
        <f t="shared" si="604"/>
        <v/>
      </c>
      <c r="Z680" t="str">
        <f t="shared" si="605"/>
        <v/>
      </c>
      <c r="AA680" t="str">
        <f t="shared" si="606"/>
        <v>Jelfeldolgozás és sz. ir. (, web)</v>
      </c>
      <c r="AB680" t="str">
        <f t="shared" si="607"/>
        <v/>
      </c>
      <c r="AC680" t="str">
        <f t="shared" si="608"/>
        <v/>
      </c>
      <c r="AD680" t="str">
        <f t="shared" si="609"/>
        <v/>
      </c>
      <c r="AE680" t="str">
        <f t="shared" si="610"/>
        <v/>
      </c>
      <c r="AF680" t="str">
        <f t="shared" si="611"/>
        <v/>
      </c>
      <c r="AG680" t="str">
        <f t="shared" si="612"/>
        <v/>
      </c>
      <c r="AH680" t="str">
        <f t="shared" si="613"/>
        <v/>
      </c>
      <c r="AI680" t="str">
        <f t="shared" si="614"/>
        <v/>
      </c>
      <c r="AJ680" t="str">
        <f t="shared" si="615"/>
        <v/>
      </c>
      <c r="AK680" t="str">
        <f t="shared" si="616"/>
        <v/>
      </c>
      <c r="AL680" t="str">
        <f t="shared" si="617"/>
        <v/>
      </c>
      <c r="AM680" t="str">
        <f t="shared" si="618"/>
        <v/>
      </c>
      <c r="AN680" t="str">
        <f t="shared" si="619"/>
        <v/>
      </c>
      <c r="AO680" t="str">
        <f t="shared" si="620"/>
        <v/>
      </c>
      <c r="AP680" t="str">
        <f t="shared" si="621"/>
        <v/>
      </c>
      <c r="AQ680" t="str">
        <f t="shared" si="622"/>
        <v/>
      </c>
      <c r="AR680" t="str">
        <f t="shared" si="623"/>
        <v/>
      </c>
      <c r="AS680" t="str">
        <f t="shared" si="624"/>
        <v/>
      </c>
      <c r="AT680" t="str">
        <f t="shared" si="625"/>
        <v>10171</v>
      </c>
      <c r="AU680" t="str">
        <f t="shared" si="626"/>
        <v/>
      </c>
      <c r="AV680" t="str">
        <f t="shared" si="627"/>
        <v/>
      </c>
      <c r="AW680" t="str">
        <f t="shared" si="628"/>
        <v/>
      </c>
      <c r="AX680" t="str">
        <f t="shared" si="629"/>
        <v/>
      </c>
      <c r="AY680" t="str">
        <f t="shared" si="630"/>
        <v/>
      </c>
      <c r="AZ680" t="str">
        <f t="shared" si="631"/>
        <v/>
      </c>
      <c r="BA680" t="str">
        <f t="shared" si="632"/>
        <v/>
      </c>
      <c r="BB680" t="str">
        <f t="shared" si="633"/>
        <v/>
      </c>
      <c r="BC680" t="str">
        <f t="shared" si="634"/>
        <v/>
      </c>
      <c r="BD680" t="str">
        <f t="shared" si="635"/>
        <v/>
      </c>
      <c r="BE680" t="str">
        <f t="shared" si="636"/>
        <v>Jelfeldolgozás és sz. ir. (214, web)</v>
      </c>
      <c r="BF680" s="2">
        <v>1017</v>
      </c>
      <c r="BG680" s="2">
        <v>1</v>
      </c>
      <c r="BH680" s="18">
        <f>VLOOKUP(BF680,segéd!$F$9:$G$41,2,FALSE)</f>
        <v>46312</v>
      </c>
      <c r="BI680" s="2" t="str">
        <f>VLOOKUP(BG680,segéd!$F$1:$G$7,2,FALSE)</f>
        <v>8.00-9.30</v>
      </c>
      <c r="BJ680" t="s">
        <v>110</v>
      </c>
      <c r="BK680" s="20" t="s">
        <v>278</v>
      </c>
      <c r="BL680" t="s">
        <v>191</v>
      </c>
      <c r="BM680" s="2"/>
      <c r="BN680" s="2">
        <v>214</v>
      </c>
      <c r="BO680" s="2" t="s">
        <v>117</v>
      </c>
      <c r="BP680" s="33" t="s">
        <v>686</v>
      </c>
      <c r="BQ680" s="2">
        <f t="shared" si="637"/>
        <v>27</v>
      </c>
      <c r="BR680" s="2" t="str">
        <f>IF(BM680="","",IFERROR(VLOOKUP(BJ680,segéd!T:U,2,FALSE),"x"))</f>
        <v/>
      </c>
      <c r="BS680" s="2">
        <f>IF(BN680="","",IFERROR(VLOOKUP(BJ680,segéd!O:P,2,FALSE),"x"))</f>
        <v>27</v>
      </c>
      <c r="BU680" s="2"/>
      <c r="BV680" s="2"/>
      <c r="DF680" s="2">
        <v>27</v>
      </c>
    </row>
    <row r="681" spans="1:119" ht="15" customHeight="1" x14ac:dyDescent="0.3">
      <c r="A681" t="str">
        <f t="shared" si="580"/>
        <v>20610171</v>
      </c>
      <c r="B681" t="str">
        <f t="shared" si="581"/>
        <v>Közgazdaságtan - Barócsi Zoltán (Tb.-ről web) 11</v>
      </c>
      <c r="C681" t="str">
        <f t="shared" si="582"/>
        <v>40110171</v>
      </c>
      <c r="D681" t="str">
        <f t="shared" si="583"/>
        <v>Közgazdaságtan - Barócsi Zoltán (Tb.-ről web) 7</v>
      </c>
      <c r="E681" t="str">
        <f t="shared" si="584"/>
        <v>Barócsi Zoltán10171</v>
      </c>
      <c r="F681" t="str">
        <f t="shared" si="585"/>
        <v>Közgazdaságtan (Tb. 401, Tb.-ről web)</v>
      </c>
      <c r="G681" t="str">
        <f t="shared" si="586"/>
        <v/>
      </c>
      <c r="H681" t="str">
        <f t="shared" si="587"/>
        <v/>
      </c>
      <c r="I681" t="str">
        <f t="shared" si="588"/>
        <v>10171</v>
      </c>
      <c r="J681" t="str">
        <f t="shared" si="589"/>
        <v/>
      </c>
      <c r="K681" t="str">
        <f t="shared" si="590"/>
        <v/>
      </c>
      <c r="L681" t="str">
        <f t="shared" si="591"/>
        <v/>
      </c>
      <c r="M681" t="str">
        <f t="shared" si="592"/>
        <v/>
      </c>
      <c r="N681" t="str">
        <f t="shared" si="593"/>
        <v/>
      </c>
      <c r="O681" t="str">
        <f t="shared" si="594"/>
        <v/>
      </c>
      <c r="P681" t="str">
        <f t="shared" si="595"/>
        <v/>
      </c>
      <c r="Q681" t="str">
        <f t="shared" si="596"/>
        <v/>
      </c>
      <c r="R681" t="str">
        <f t="shared" si="597"/>
        <v/>
      </c>
      <c r="S681" t="str">
        <f t="shared" si="598"/>
        <v/>
      </c>
      <c r="T681" t="str">
        <f t="shared" si="599"/>
        <v/>
      </c>
      <c r="U681" t="str">
        <f t="shared" si="600"/>
        <v/>
      </c>
      <c r="V681" t="str">
        <f t="shared" si="601"/>
        <v/>
      </c>
      <c r="W681" t="str">
        <f t="shared" si="602"/>
        <v/>
      </c>
      <c r="X681" t="str">
        <f t="shared" si="603"/>
        <v/>
      </c>
      <c r="Y681" t="str">
        <f t="shared" si="604"/>
        <v/>
      </c>
      <c r="Z681" t="str">
        <f t="shared" si="605"/>
        <v/>
      </c>
      <c r="AA681" t="str">
        <f t="shared" si="606"/>
        <v>Közgazdaságtan (206, Tb.-ről web)</v>
      </c>
      <c r="AB681" t="str">
        <f t="shared" si="607"/>
        <v/>
      </c>
      <c r="AC681" t="str">
        <f t="shared" si="608"/>
        <v>10171</v>
      </c>
      <c r="AD681" t="str">
        <f t="shared" si="609"/>
        <v/>
      </c>
      <c r="AE681" t="str">
        <f t="shared" si="610"/>
        <v/>
      </c>
      <c r="AF681" t="str">
        <f t="shared" si="611"/>
        <v/>
      </c>
      <c r="AG681" t="str">
        <f t="shared" si="612"/>
        <v/>
      </c>
      <c r="AH681" t="str">
        <f t="shared" si="613"/>
        <v/>
      </c>
      <c r="AI681" t="str">
        <f t="shared" si="614"/>
        <v/>
      </c>
      <c r="AJ681" t="str">
        <f t="shared" si="615"/>
        <v/>
      </c>
      <c r="AK681" t="str">
        <f t="shared" si="616"/>
        <v/>
      </c>
      <c r="AL681" t="str">
        <f t="shared" si="617"/>
        <v/>
      </c>
      <c r="AM681" t="str">
        <f t="shared" si="618"/>
        <v/>
      </c>
      <c r="AN681" t="str">
        <f t="shared" si="619"/>
        <v/>
      </c>
      <c r="AO681" t="str">
        <f t="shared" si="620"/>
        <v/>
      </c>
      <c r="AP681" t="str">
        <f t="shared" si="621"/>
        <v/>
      </c>
      <c r="AQ681" t="str">
        <f t="shared" si="622"/>
        <v/>
      </c>
      <c r="AR681" t="str">
        <f t="shared" si="623"/>
        <v/>
      </c>
      <c r="AS681" t="str">
        <f t="shared" si="624"/>
        <v/>
      </c>
      <c r="AT681" t="str">
        <f t="shared" si="625"/>
        <v/>
      </c>
      <c r="AU681" t="str">
        <f t="shared" si="626"/>
        <v/>
      </c>
      <c r="AV681" t="str">
        <f t="shared" si="627"/>
        <v/>
      </c>
      <c r="AW681" t="str">
        <f t="shared" si="628"/>
        <v/>
      </c>
      <c r="AX681" t="str">
        <f t="shared" si="629"/>
        <v/>
      </c>
      <c r="AY681" t="str">
        <f t="shared" si="630"/>
        <v/>
      </c>
      <c r="AZ681" t="str">
        <f t="shared" si="631"/>
        <v/>
      </c>
      <c r="BA681" t="str">
        <f t="shared" si="632"/>
        <v/>
      </c>
      <c r="BB681" t="str">
        <f t="shared" si="633"/>
        <v/>
      </c>
      <c r="BC681" t="str">
        <f t="shared" si="634"/>
        <v/>
      </c>
      <c r="BD681" t="str">
        <f t="shared" si="635"/>
        <v/>
      </c>
      <c r="BE681" t="str">
        <f t="shared" si="636"/>
        <v>Közgazdaságtan (401, Tb.-ről web)</v>
      </c>
      <c r="BF681" s="2">
        <v>1017</v>
      </c>
      <c r="BG681" s="2">
        <v>1</v>
      </c>
      <c r="BH681" s="18">
        <f>VLOOKUP(BF681,segéd!$F$9:$G$41,2,FALSE)</f>
        <v>46312</v>
      </c>
      <c r="BI681" s="2" t="str">
        <f>VLOOKUP(BG681,segéd!$F$1:$G$7,2,FALSE)</f>
        <v>8.00-9.30</v>
      </c>
      <c r="BJ681" t="s">
        <v>101</v>
      </c>
      <c r="BK681" s="20" t="s">
        <v>35</v>
      </c>
      <c r="BL681" t="s">
        <v>511</v>
      </c>
      <c r="BM681" s="2">
        <v>206</v>
      </c>
      <c r="BN681" s="2">
        <v>401</v>
      </c>
      <c r="BO681" s="2" t="s">
        <v>119</v>
      </c>
      <c r="BP681" s="33" t="s">
        <v>634</v>
      </c>
      <c r="BQ681" s="2">
        <f t="shared" si="637"/>
        <v>18</v>
      </c>
      <c r="BR681" s="2">
        <f>IF(BM681="","",IFERROR(VLOOKUP(BJ681,segéd!T:U,2,FALSE),"x"))</f>
        <v>11</v>
      </c>
      <c r="BS681" s="2">
        <f>IF(BN681="","",IFERROR(VLOOKUP(BJ681,segéd!O:P,2,FALSE),"x"))</f>
        <v>7</v>
      </c>
      <c r="BT681" s="2"/>
      <c r="BU681" s="2"/>
      <c r="BV681" s="2">
        <v>9</v>
      </c>
      <c r="BX681" s="2"/>
      <c r="CO681" s="2">
        <v>6</v>
      </c>
      <c r="CQ681" s="2"/>
      <c r="CR681" s="2"/>
    </row>
    <row r="682" spans="1:119" ht="15" customHeight="1" x14ac:dyDescent="0.3">
      <c r="A682" t="str">
        <f t="shared" si="580"/>
        <v>10171</v>
      </c>
      <c r="B682" t="str">
        <f t="shared" si="581"/>
        <v xml:space="preserve">Lézerbiztonsági alapok - Vavra Gábor (web) </v>
      </c>
      <c r="C682" t="str">
        <f t="shared" si="582"/>
        <v>21610171</v>
      </c>
      <c r="D682" t="str">
        <f t="shared" si="583"/>
        <v>Lézerbiztonsági alapok - Vavra Gábor (web) 9</v>
      </c>
      <c r="E682" t="str">
        <f t="shared" si="584"/>
        <v>Vavra Gábor10171</v>
      </c>
      <c r="F682" t="str">
        <f t="shared" si="585"/>
        <v>Lézerbiztonsági alapok (Tb. 216, web)</v>
      </c>
      <c r="G682" t="str">
        <f t="shared" si="586"/>
        <v/>
      </c>
      <c r="H682" t="str">
        <f t="shared" si="587"/>
        <v/>
      </c>
      <c r="I682" t="str">
        <f t="shared" si="588"/>
        <v/>
      </c>
      <c r="J682" t="str">
        <f t="shared" si="589"/>
        <v/>
      </c>
      <c r="K682" t="str">
        <f t="shared" si="590"/>
        <v/>
      </c>
      <c r="L682" t="str">
        <f t="shared" si="591"/>
        <v/>
      </c>
      <c r="M682" t="str">
        <f t="shared" si="592"/>
        <v/>
      </c>
      <c r="N682" t="str">
        <f t="shared" si="593"/>
        <v/>
      </c>
      <c r="O682" t="str">
        <f t="shared" si="594"/>
        <v/>
      </c>
      <c r="P682" t="str">
        <f t="shared" si="595"/>
        <v/>
      </c>
      <c r="Q682" t="str">
        <f t="shared" si="596"/>
        <v/>
      </c>
      <c r="R682" t="str">
        <f t="shared" si="597"/>
        <v/>
      </c>
      <c r="S682" t="str">
        <f t="shared" si="598"/>
        <v/>
      </c>
      <c r="T682" t="str">
        <f t="shared" si="599"/>
        <v/>
      </c>
      <c r="U682" t="str">
        <f t="shared" si="600"/>
        <v/>
      </c>
      <c r="V682" t="str">
        <f t="shared" si="601"/>
        <v/>
      </c>
      <c r="W682" t="str">
        <f t="shared" si="602"/>
        <v/>
      </c>
      <c r="X682" t="str">
        <f t="shared" si="603"/>
        <v/>
      </c>
      <c r="Y682" t="str">
        <f t="shared" si="604"/>
        <v/>
      </c>
      <c r="Z682" t="str">
        <f t="shared" si="605"/>
        <v/>
      </c>
      <c r="AA682" t="str">
        <f t="shared" si="606"/>
        <v>Lézerbiztonsági alapok (, web)</v>
      </c>
      <c r="AB682" t="str">
        <f t="shared" si="607"/>
        <v/>
      </c>
      <c r="AC682" t="str">
        <f t="shared" si="608"/>
        <v/>
      </c>
      <c r="AD682" t="str">
        <f t="shared" si="609"/>
        <v/>
      </c>
      <c r="AE682" t="str">
        <f t="shared" si="610"/>
        <v/>
      </c>
      <c r="AF682" t="str">
        <f t="shared" si="611"/>
        <v/>
      </c>
      <c r="AG682" t="str">
        <f t="shared" si="612"/>
        <v/>
      </c>
      <c r="AH682" t="str">
        <f t="shared" si="613"/>
        <v/>
      </c>
      <c r="AI682" t="str">
        <f t="shared" si="614"/>
        <v/>
      </c>
      <c r="AJ682" t="str">
        <f t="shared" si="615"/>
        <v/>
      </c>
      <c r="AK682" t="str">
        <f t="shared" si="616"/>
        <v/>
      </c>
      <c r="AL682" t="str">
        <f t="shared" si="617"/>
        <v/>
      </c>
      <c r="AM682" t="str">
        <f t="shared" si="618"/>
        <v/>
      </c>
      <c r="AN682" t="str">
        <f t="shared" si="619"/>
        <v/>
      </c>
      <c r="AO682" t="str">
        <f t="shared" si="620"/>
        <v/>
      </c>
      <c r="AP682" t="str">
        <f t="shared" si="621"/>
        <v/>
      </c>
      <c r="AQ682" t="str">
        <f t="shared" si="622"/>
        <v/>
      </c>
      <c r="AR682" t="str">
        <f t="shared" si="623"/>
        <v/>
      </c>
      <c r="AS682" t="str">
        <f t="shared" si="624"/>
        <v/>
      </c>
      <c r="AT682" t="str">
        <f t="shared" si="625"/>
        <v/>
      </c>
      <c r="AU682" t="str">
        <f t="shared" si="626"/>
        <v/>
      </c>
      <c r="AV682" t="str">
        <f t="shared" si="627"/>
        <v/>
      </c>
      <c r="AW682" t="str">
        <f t="shared" si="628"/>
        <v/>
      </c>
      <c r="AX682" t="str">
        <f t="shared" si="629"/>
        <v/>
      </c>
      <c r="AY682" t="str">
        <f t="shared" si="630"/>
        <v/>
      </c>
      <c r="AZ682" t="str">
        <f t="shared" si="631"/>
        <v/>
      </c>
      <c r="BA682" t="str">
        <f t="shared" si="632"/>
        <v/>
      </c>
      <c r="BB682" t="str">
        <f t="shared" si="633"/>
        <v/>
      </c>
      <c r="BC682" t="str">
        <f t="shared" si="634"/>
        <v>10171</v>
      </c>
      <c r="BD682" t="str">
        <f t="shared" si="635"/>
        <v/>
      </c>
      <c r="BE682" t="str">
        <f t="shared" si="636"/>
        <v>Lézerbiztonsági alapok (216, web)</v>
      </c>
      <c r="BF682" s="2">
        <v>1017</v>
      </c>
      <c r="BG682" s="2">
        <v>1</v>
      </c>
      <c r="BH682" s="18">
        <f>VLOOKUP(BF682,segéd!$F$9:$G$41,2,FALSE)</f>
        <v>46312</v>
      </c>
      <c r="BI682" s="2" t="str">
        <f>VLOOKUP(BG682,segéd!$F$1:$G$7,2,FALSE)</f>
        <v>8.00-9.30</v>
      </c>
      <c r="BJ682" t="s">
        <v>524</v>
      </c>
      <c r="BK682" s="20" t="s">
        <v>419</v>
      </c>
      <c r="BL682" t="s">
        <v>191</v>
      </c>
      <c r="BM682"/>
      <c r="BN682" s="2">
        <v>216</v>
      </c>
      <c r="BO682" s="2" t="s">
        <v>117</v>
      </c>
      <c r="BP682" s="33" t="s">
        <v>713</v>
      </c>
      <c r="BQ682" s="2">
        <f t="shared" si="637"/>
        <v>9</v>
      </c>
      <c r="BR682" s="2" t="str">
        <f>IF(BM682="","",IFERROR(VLOOKUP(BJ682,segéd!T:U,2,FALSE),"x"))</f>
        <v/>
      </c>
      <c r="BS682" s="2">
        <f>IF(BN682="","",IFERROR(VLOOKUP(BJ682,segéd!O:P,2,FALSE),"x"))</f>
        <v>9</v>
      </c>
      <c r="BT682" s="20"/>
      <c r="BU682" s="2"/>
      <c r="BV682" s="2"/>
      <c r="BW682"/>
      <c r="BX682" s="20"/>
      <c r="BY682"/>
      <c r="BZ682"/>
      <c r="CA682"/>
      <c r="CB682"/>
      <c r="CC682"/>
      <c r="CD682"/>
      <c r="CE682"/>
      <c r="CF682"/>
      <c r="CH682"/>
      <c r="CI682"/>
      <c r="CJ682"/>
      <c r="CK682"/>
      <c r="CL682"/>
      <c r="CM682"/>
      <c r="CN682"/>
      <c r="CO682"/>
      <c r="CP682"/>
      <c r="CQ682" s="20"/>
      <c r="CR682" s="20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O682" s="2">
        <v>10</v>
      </c>
    </row>
    <row r="683" spans="1:119" ht="15" customHeight="1" x14ac:dyDescent="0.3">
      <c r="A683" t="str">
        <f t="shared" si="580"/>
        <v>10171</v>
      </c>
      <c r="B683" t="str">
        <f t="shared" si="581"/>
        <v xml:space="preserve">Matematika I. - Brunner Zsuzsanna (web) </v>
      </c>
      <c r="C683" t="str">
        <f t="shared" si="582"/>
        <v>50110171</v>
      </c>
      <c r="D683" t="str">
        <f t="shared" si="583"/>
        <v>Matematika I. - Brunner Zsuzsanna (web) 154</v>
      </c>
      <c r="E683" t="str">
        <f t="shared" si="584"/>
        <v>Brunner Zsuzsanna10171</v>
      </c>
      <c r="F683" t="str">
        <f t="shared" si="585"/>
        <v>Matematika I. (Tb. 501, web)</v>
      </c>
      <c r="G683" t="str">
        <f t="shared" si="586"/>
        <v/>
      </c>
      <c r="H683" t="str">
        <f t="shared" si="587"/>
        <v/>
      </c>
      <c r="I683" t="str">
        <f t="shared" si="588"/>
        <v/>
      </c>
      <c r="J683" t="str">
        <f t="shared" si="589"/>
        <v/>
      </c>
      <c r="K683" t="str">
        <f t="shared" si="590"/>
        <v/>
      </c>
      <c r="L683" t="str">
        <f t="shared" si="591"/>
        <v/>
      </c>
      <c r="M683" t="str">
        <f t="shared" si="592"/>
        <v/>
      </c>
      <c r="N683" t="str">
        <f t="shared" si="593"/>
        <v/>
      </c>
      <c r="O683" t="str">
        <f t="shared" si="594"/>
        <v/>
      </c>
      <c r="P683" t="str">
        <f t="shared" si="595"/>
        <v/>
      </c>
      <c r="Q683" t="str">
        <f t="shared" si="596"/>
        <v/>
      </c>
      <c r="R683" t="str">
        <f t="shared" si="597"/>
        <v/>
      </c>
      <c r="S683" t="str">
        <f t="shared" si="598"/>
        <v/>
      </c>
      <c r="T683" t="str">
        <f t="shared" si="599"/>
        <v/>
      </c>
      <c r="U683" t="str">
        <f t="shared" si="600"/>
        <v/>
      </c>
      <c r="V683" t="str">
        <f t="shared" si="601"/>
        <v/>
      </c>
      <c r="W683" t="str">
        <f t="shared" si="602"/>
        <v/>
      </c>
      <c r="X683" t="str">
        <f t="shared" si="603"/>
        <v/>
      </c>
      <c r="Y683" t="str">
        <f t="shared" si="604"/>
        <v/>
      </c>
      <c r="Z683" t="str">
        <f t="shared" si="605"/>
        <v/>
      </c>
      <c r="AA683" t="str">
        <f t="shared" si="606"/>
        <v>Matematika I. (, web)</v>
      </c>
      <c r="AB683" t="str">
        <f t="shared" si="607"/>
        <v/>
      </c>
      <c r="AC683" t="str">
        <f t="shared" si="608"/>
        <v/>
      </c>
      <c r="AD683" t="str">
        <f t="shared" si="609"/>
        <v>10171</v>
      </c>
      <c r="AE683" t="str">
        <f t="shared" si="610"/>
        <v>10171</v>
      </c>
      <c r="AF683" t="str">
        <f t="shared" si="611"/>
        <v>10171</v>
      </c>
      <c r="AG683" t="str">
        <f t="shared" si="612"/>
        <v/>
      </c>
      <c r="AH683" t="str">
        <f t="shared" si="613"/>
        <v/>
      </c>
      <c r="AI683" t="str">
        <f t="shared" si="614"/>
        <v/>
      </c>
      <c r="AJ683" t="str">
        <f t="shared" si="615"/>
        <v/>
      </c>
      <c r="AK683" t="str">
        <f t="shared" si="616"/>
        <v/>
      </c>
      <c r="AL683" t="str">
        <f t="shared" si="617"/>
        <v/>
      </c>
      <c r="AM683" t="str">
        <f t="shared" si="618"/>
        <v/>
      </c>
      <c r="AN683" t="str">
        <f t="shared" si="619"/>
        <v/>
      </c>
      <c r="AO683" t="str">
        <f t="shared" si="620"/>
        <v/>
      </c>
      <c r="AP683" t="str">
        <f t="shared" si="621"/>
        <v/>
      </c>
      <c r="AQ683" t="str">
        <f t="shared" si="622"/>
        <v/>
      </c>
      <c r="AR683" t="str">
        <f t="shared" si="623"/>
        <v/>
      </c>
      <c r="AS683" t="str">
        <f t="shared" si="624"/>
        <v/>
      </c>
      <c r="AT683" t="str">
        <f t="shared" si="625"/>
        <v/>
      </c>
      <c r="AU683" t="str">
        <f t="shared" si="626"/>
        <v/>
      </c>
      <c r="AV683" t="str">
        <f t="shared" si="627"/>
        <v/>
      </c>
      <c r="AW683" t="str">
        <f t="shared" si="628"/>
        <v/>
      </c>
      <c r="AX683" t="str">
        <f t="shared" si="629"/>
        <v/>
      </c>
      <c r="AY683" t="str">
        <f t="shared" si="630"/>
        <v/>
      </c>
      <c r="AZ683" t="str">
        <f t="shared" si="631"/>
        <v/>
      </c>
      <c r="BA683" t="str">
        <f t="shared" si="632"/>
        <v/>
      </c>
      <c r="BB683" t="str">
        <f t="shared" si="633"/>
        <v/>
      </c>
      <c r="BC683" t="str">
        <f t="shared" si="634"/>
        <v/>
      </c>
      <c r="BD683" t="str">
        <f t="shared" si="635"/>
        <v/>
      </c>
      <c r="BE683" t="str">
        <f t="shared" si="636"/>
        <v>Matematika I. (501, web)</v>
      </c>
      <c r="BF683" s="2">
        <v>1017</v>
      </c>
      <c r="BG683" s="2">
        <v>1</v>
      </c>
      <c r="BH683" s="18">
        <f>VLOOKUP(BF683,segéd!$F$9:$G$41,2,FALSE)</f>
        <v>46312</v>
      </c>
      <c r="BI683" s="2" t="str">
        <f>VLOOKUP(BG683,segéd!$F$1:$G$7,2,FALSE)</f>
        <v>8.00-9.30</v>
      </c>
      <c r="BJ683" t="s">
        <v>106</v>
      </c>
      <c r="BK683" s="20" t="s">
        <v>27</v>
      </c>
      <c r="BL683" t="s">
        <v>193</v>
      </c>
      <c r="BM683" s="2"/>
      <c r="BN683" s="2">
        <v>501</v>
      </c>
      <c r="BO683" s="2" t="s">
        <v>117</v>
      </c>
      <c r="BP683" s="33" t="s">
        <v>638</v>
      </c>
      <c r="BQ683" s="2">
        <f t="shared" si="637"/>
        <v>154</v>
      </c>
      <c r="BR683" s="2" t="str">
        <f>IF(BM683="","",IFERROR(VLOOKUP(BJ683,segéd!T:U,2,FALSE),"x"))</f>
        <v/>
      </c>
      <c r="BS683" s="2">
        <f>IF(BN683="","",IFERROR(VLOOKUP(BJ683,segéd!O:P,2,FALSE),"x"))</f>
        <v>154</v>
      </c>
      <c r="BT683" s="2"/>
      <c r="BU683" s="2"/>
      <c r="BV683" s="2"/>
      <c r="BX683" s="2"/>
      <c r="CP683" s="2">
        <v>8</v>
      </c>
      <c r="CQ683" s="2">
        <v>74</v>
      </c>
      <c r="CR683" s="2">
        <v>48</v>
      </c>
      <c r="DC683" s="19"/>
      <c r="DD683" s="19"/>
      <c r="DE683" s="19"/>
      <c r="DF683" s="19"/>
      <c r="DI683" s="19"/>
      <c r="DL683" s="19"/>
    </row>
    <row r="684" spans="1:119" ht="15" customHeight="1" x14ac:dyDescent="0.3">
      <c r="A684" t="str">
        <f t="shared" si="580"/>
        <v>10171</v>
      </c>
      <c r="B684" t="str">
        <f t="shared" si="581"/>
        <v xml:space="preserve">Méréstechnika - Csrenkovics Antónia (web) </v>
      </c>
      <c r="C684" t="str">
        <f t="shared" si="582"/>
        <v>A/Nae.10171</v>
      </c>
      <c r="D684" t="str">
        <f t="shared" si="583"/>
        <v>Méréstechnika - Csrenkovics Antónia (web) 81</v>
      </c>
      <c r="E684" t="str">
        <f t="shared" si="584"/>
        <v>Csrenkovics Antónia10171</v>
      </c>
      <c r="F684" t="str">
        <f t="shared" si="585"/>
        <v>Méréstechnika (Tb. A/Nae., web)</v>
      </c>
      <c r="G684" t="str">
        <f t="shared" si="586"/>
        <v/>
      </c>
      <c r="H684" t="str">
        <f t="shared" si="587"/>
        <v/>
      </c>
      <c r="I684" t="str">
        <f t="shared" si="588"/>
        <v/>
      </c>
      <c r="J684" t="str">
        <f t="shared" si="589"/>
        <v/>
      </c>
      <c r="K684" t="str">
        <f t="shared" si="590"/>
        <v/>
      </c>
      <c r="L684" t="str">
        <f t="shared" si="591"/>
        <v/>
      </c>
      <c r="M684" t="str">
        <f t="shared" si="592"/>
        <v/>
      </c>
      <c r="N684" t="str">
        <f t="shared" si="593"/>
        <v/>
      </c>
      <c r="O684" t="str">
        <f t="shared" si="594"/>
        <v/>
      </c>
      <c r="P684" t="str">
        <f t="shared" si="595"/>
        <v/>
      </c>
      <c r="Q684" t="str">
        <f t="shared" si="596"/>
        <v/>
      </c>
      <c r="R684" t="str">
        <f t="shared" si="597"/>
        <v/>
      </c>
      <c r="S684" t="str">
        <f t="shared" si="598"/>
        <v/>
      </c>
      <c r="T684" t="str">
        <f t="shared" si="599"/>
        <v/>
      </c>
      <c r="U684" t="str">
        <f t="shared" si="600"/>
        <v/>
      </c>
      <c r="V684" t="str">
        <f t="shared" si="601"/>
        <v/>
      </c>
      <c r="W684" t="str">
        <f t="shared" si="602"/>
        <v/>
      </c>
      <c r="X684" t="str">
        <f t="shared" si="603"/>
        <v/>
      </c>
      <c r="Y684" t="str">
        <f t="shared" si="604"/>
        <v/>
      </c>
      <c r="Z684" t="str">
        <f t="shared" si="605"/>
        <v/>
      </c>
      <c r="AA684" t="str">
        <f t="shared" si="606"/>
        <v>Méréstechnika (, web)</v>
      </c>
      <c r="AB684" t="str">
        <f t="shared" si="607"/>
        <v/>
      </c>
      <c r="AC684" t="str">
        <f t="shared" si="608"/>
        <v/>
      </c>
      <c r="AD684" t="str">
        <f t="shared" si="609"/>
        <v/>
      </c>
      <c r="AE684" t="str">
        <f t="shared" si="610"/>
        <v/>
      </c>
      <c r="AF684" t="str">
        <f t="shared" si="611"/>
        <v/>
      </c>
      <c r="AG684" t="str">
        <f t="shared" si="612"/>
        <v/>
      </c>
      <c r="AH684" t="str">
        <f t="shared" si="613"/>
        <v/>
      </c>
      <c r="AI684" t="str">
        <f t="shared" si="614"/>
        <v/>
      </c>
      <c r="AJ684" t="str">
        <f t="shared" si="615"/>
        <v>10171</v>
      </c>
      <c r="AK684" t="str">
        <f t="shared" si="616"/>
        <v>10171</v>
      </c>
      <c r="AL684" t="str">
        <f t="shared" si="617"/>
        <v>10171</v>
      </c>
      <c r="AM684" t="str">
        <f t="shared" si="618"/>
        <v/>
      </c>
      <c r="AN684" t="str">
        <f t="shared" si="619"/>
        <v/>
      </c>
      <c r="AO684" t="str">
        <f t="shared" si="620"/>
        <v/>
      </c>
      <c r="AP684" t="str">
        <f t="shared" si="621"/>
        <v/>
      </c>
      <c r="AQ684" t="str">
        <f t="shared" si="622"/>
        <v/>
      </c>
      <c r="AR684" t="str">
        <f t="shared" si="623"/>
        <v/>
      </c>
      <c r="AS684" t="str">
        <f t="shared" si="624"/>
        <v/>
      </c>
      <c r="AT684" t="str">
        <f t="shared" si="625"/>
        <v/>
      </c>
      <c r="AU684" t="str">
        <f t="shared" si="626"/>
        <v/>
      </c>
      <c r="AV684" t="str">
        <f t="shared" si="627"/>
        <v/>
      </c>
      <c r="AW684" t="str">
        <f t="shared" si="628"/>
        <v/>
      </c>
      <c r="AX684" t="str">
        <f t="shared" si="629"/>
        <v/>
      </c>
      <c r="AY684" t="str">
        <f t="shared" si="630"/>
        <v/>
      </c>
      <c r="AZ684" t="str">
        <f t="shared" si="631"/>
        <v/>
      </c>
      <c r="BA684" t="str">
        <f t="shared" si="632"/>
        <v/>
      </c>
      <c r="BB684" t="str">
        <f t="shared" si="633"/>
        <v/>
      </c>
      <c r="BC684" t="str">
        <f t="shared" si="634"/>
        <v/>
      </c>
      <c r="BD684" t="str">
        <f t="shared" si="635"/>
        <v/>
      </c>
      <c r="BE684" t="str">
        <f t="shared" si="636"/>
        <v>Méréstechnika (A/Nae., web)</v>
      </c>
      <c r="BF684" s="2">
        <v>1017</v>
      </c>
      <c r="BG684" s="2">
        <v>1</v>
      </c>
      <c r="BH684" s="18">
        <f>VLOOKUP(BF684,segéd!$F$9:$G$41,2,FALSE)</f>
        <v>46312</v>
      </c>
      <c r="BI684" s="2" t="str">
        <f>VLOOKUP(BG684,segéd!$F$1:$G$7,2,FALSE)</f>
        <v>8.00-9.30</v>
      </c>
      <c r="BJ684" t="s">
        <v>154</v>
      </c>
      <c r="BK684" s="20" t="s">
        <v>743</v>
      </c>
      <c r="BL684" t="s">
        <v>193</v>
      </c>
      <c r="BM684" s="2"/>
      <c r="BN684" s="2" t="s">
        <v>317</v>
      </c>
      <c r="BO684" s="2" t="s">
        <v>117</v>
      </c>
      <c r="BP684" s="33" t="s">
        <v>614</v>
      </c>
      <c r="BQ684" s="2">
        <f t="shared" si="637"/>
        <v>81</v>
      </c>
      <c r="BR684" s="2" t="str">
        <f>IF(BM684="","",IFERROR(VLOOKUP(BJ684,segéd!T:U,2,FALSE),"x"))</f>
        <v/>
      </c>
      <c r="BS684" s="2">
        <f>IF(BN684="","",IFERROR(VLOOKUP(BJ684,segéd!O:P,2,FALSE),"x"))</f>
        <v>81</v>
      </c>
      <c r="BU684" s="2"/>
      <c r="BV684" s="2"/>
      <c r="BX684" s="2"/>
      <c r="CD684" s="19"/>
      <c r="CE684" s="19"/>
      <c r="CH684" s="19"/>
      <c r="CV684" s="2">
        <v>7</v>
      </c>
      <c r="CW684" s="2">
        <v>37</v>
      </c>
      <c r="CX684" s="2">
        <v>56</v>
      </c>
    </row>
    <row r="685" spans="1:119" ht="15" customHeight="1" x14ac:dyDescent="0.3">
      <c r="A685" t="str">
        <f t="shared" si="580"/>
        <v>10171</v>
      </c>
      <c r="B685" t="str">
        <f t="shared" si="581"/>
        <v xml:space="preserve">Statisztikai folyamatirányítás - Szamosi Barna (web) </v>
      </c>
      <c r="C685" t="str">
        <f t="shared" si="582"/>
        <v>21710171</v>
      </c>
      <c r="D685" t="str">
        <f t="shared" si="583"/>
        <v>Statisztikai folyamatirányítás - Szamosi Barna (web) 12</v>
      </c>
      <c r="E685" t="str">
        <f t="shared" si="584"/>
        <v>Szamosi Barna10171</v>
      </c>
      <c r="F685" t="str">
        <f t="shared" si="585"/>
        <v>Statisztikai folyamatirányítás (Tb. 217, web)</v>
      </c>
      <c r="G685" t="str">
        <f t="shared" si="586"/>
        <v/>
      </c>
      <c r="H685" t="str">
        <f t="shared" si="587"/>
        <v/>
      </c>
      <c r="I685" t="str">
        <f t="shared" si="588"/>
        <v/>
      </c>
      <c r="J685" t="str">
        <f t="shared" si="589"/>
        <v/>
      </c>
      <c r="K685" t="str">
        <f t="shared" si="590"/>
        <v/>
      </c>
      <c r="L685" t="str">
        <f t="shared" si="591"/>
        <v/>
      </c>
      <c r="M685" t="str">
        <f t="shared" si="592"/>
        <v/>
      </c>
      <c r="N685" t="str">
        <f t="shared" si="593"/>
        <v/>
      </c>
      <c r="O685" t="str">
        <f t="shared" si="594"/>
        <v/>
      </c>
      <c r="P685" t="str">
        <f t="shared" si="595"/>
        <v/>
      </c>
      <c r="Q685" t="str">
        <f t="shared" si="596"/>
        <v/>
      </c>
      <c r="R685" t="str">
        <f t="shared" si="597"/>
        <v/>
      </c>
      <c r="S685" t="str">
        <f t="shared" si="598"/>
        <v/>
      </c>
      <c r="T685" t="str">
        <f t="shared" si="599"/>
        <v/>
      </c>
      <c r="U685" t="str">
        <f t="shared" si="600"/>
        <v/>
      </c>
      <c r="V685" t="str">
        <f t="shared" si="601"/>
        <v/>
      </c>
      <c r="W685" t="str">
        <f t="shared" si="602"/>
        <v/>
      </c>
      <c r="X685" t="str">
        <f t="shared" si="603"/>
        <v/>
      </c>
      <c r="Y685" t="str">
        <f t="shared" si="604"/>
        <v/>
      </c>
      <c r="Z685" t="str">
        <f t="shared" si="605"/>
        <v/>
      </c>
      <c r="AA685" t="str">
        <f t="shared" si="606"/>
        <v>Statisztikai folyamatirányítás (, web)</v>
      </c>
      <c r="AB685" t="str">
        <f t="shared" si="607"/>
        <v/>
      </c>
      <c r="AC685" t="str">
        <f t="shared" si="608"/>
        <v/>
      </c>
      <c r="AD685" t="str">
        <f t="shared" si="609"/>
        <v/>
      </c>
      <c r="AE685" t="str">
        <f t="shared" si="610"/>
        <v/>
      </c>
      <c r="AF685" t="str">
        <f t="shared" si="611"/>
        <v/>
      </c>
      <c r="AG685" t="str">
        <f t="shared" si="612"/>
        <v/>
      </c>
      <c r="AH685" t="str">
        <f t="shared" si="613"/>
        <v/>
      </c>
      <c r="AI685" t="str">
        <f t="shared" si="614"/>
        <v/>
      </c>
      <c r="AJ685" t="str">
        <f t="shared" si="615"/>
        <v/>
      </c>
      <c r="AK685" t="str">
        <f t="shared" si="616"/>
        <v/>
      </c>
      <c r="AL685" t="str">
        <f t="shared" si="617"/>
        <v/>
      </c>
      <c r="AM685" t="str">
        <f t="shared" si="618"/>
        <v/>
      </c>
      <c r="AN685" t="str">
        <f t="shared" si="619"/>
        <v/>
      </c>
      <c r="AO685" t="str">
        <f t="shared" si="620"/>
        <v/>
      </c>
      <c r="AP685" t="str">
        <f t="shared" si="621"/>
        <v/>
      </c>
      <c r="AQ685" t="str">
        <f t="shared" si="622"/>
        <v/>
      </c>
      <c r="AR685" t="str">
        <f t="shared" si="623"/>
        <v/>
      </c>
      <c r="AS685" t="str">
        <f t="shared" si="624"/>
        <v/>
      </c>
      <c r="AT685" t="str">
        <f t="shared" si="625"/>
        <v/>
      </c>
      <c r="AU685" t="str">
        <f t="shared" si="626"/>
        <v/>
      </c>
      <c r="AV685" t="str">
        <f t="shared" si="627"/>
        <v>10171</v>
      </c>
      <c r="AW685" t="str">
        <f t="shared" si="628"/>
        <v/>
      </c>
      <c r="AX685" t="str">
        <f t="shared" si="629"/>
        <v/>
      </c>
      <c r="AY685" t="str">
        <f t="shared" si="630"/>
        <v/>
      </c>
      <c r="AZ685" t="str">
        <f t="shared" si="631"/>
        <v/>
      </c>
      <c r="BA685" t="str">
        <f t="shared" si="632"/>
        <v/>
      </c>
      <c r="BB685" t="str">
        <f t="shared" si="633"/>
        <v/>
      </c>
      <c r="BC685" t="str">
        <f t="shared" si="634"/>
        <v/>
      </c>
      <c r="BD685" t="str">
        <f t="shared" si="635"/>
        <v/>
      </c>
      <c r="BE685" t="str">
        <f t="shared" si="636"/>
        <v>Statisztikai folyamatirányítás (217, web)</v>
      </c>
      <c r="BF685" s="2">
        <v>1017</v>
      </c>
      <c r="BG685" s="2">
        <v>1</v>
      </c>
      <c r="BH685" s="18">
        <f>VLOOKUP(BF685,segéd!$F$9:$G$41,2,FALSE)</f>
        <v>46312</v>
      </c>
      <c r="BI685" s="2" t="str">
        <f>VLOOKUP(BG685,segéd!$F$1:$G$7,2,FALSE)</f>
        <v>8.00-9.30</v>
      </c>
      <c r="BJ685" t="s">
        <v>401</v>
      </c>
      <c r="BK685" s="20" t="s">
        <v>318</v>
      </c>
      <c r="BL685" t="s">
        <v>191</v>
      </c>
      <c r="BM685" s="2"/>
      <c r="BN685" s="2">
        <v>217</v>
      </c>
      <c r="BO685" s="2" t="s">
        <v>117</v>
      </c>
      <c r="BP685" s="33" t="s">
        <v>644</v>
      </c>
      <c r="BQ685" s="2">
        <f t="shared" si="637"/>
        <v>12</v>
      </c>
      <c r="BR685" s="2" t="str">
        <f>IF(BM685="","",IFERROR(VLOOKUP(BJ685,segéd!T:U,2,FALSE),"x"))</f>
        <v/>
      </c>
      <c r="BS685" s="2">
        <f>IF(BN685="","",IFERROR(VLOOKUP(BJ685,segéd!O:P,2,FALSE),"x"))</f>
        <v>12</v>
      </c>
      <c r="BU685" s="2"/>
      <c r="BV685" s="2"/>
      <c r="DH685" s="2">
        <v>13</v>
      </c>
    </row>
    <row r="686" spans="1:119" ht="15" customHeight="1" x14ac:dyDescent="0.3">
      <c r="A686" t="str">
        <f t="shared" si="580"/>
        <v>20310171</v>
      </c>
      <c r="B686" t="str">
        <f t="shared" si="581"/>
        <v>Stratégiai menedzsment - Kasza József (Tb.-ről web) 3</v>
      </c>
      <c r="C686" t="str">
        <f t="shared" si="582"/>
        <v>40210171</v>
      </c>
      <c r="D686" t="str">
        <f t="shared" si="583"/>
        <v>Stratégiai menedzsment - Kasza József (Tb.-ről web) 4</v>
      </c>
      <c r="E686" t="str">
        <f t="shared" si="584"/>
        <v>Kasza József10171</v>
      </c>
      <c r="F686" t="str">
        <f t="shared" si="585"/>
        <v>Stratégiai menedzsment (Tb. 402, Tb.-ről web)</v>
      </c>
      <c r="G686" t="str">
        <f t="shared" si="586"/>
        <v/>
      </c>
      <c r="H686" t="str">
        <f t="shared" si="587"/>
        <v/>
      </c>
      <c r="I686" t="str">
        <f t="shared" si="588"/>
        <v/>
      </c>
      <c r="J686" t="str">
        <f t="shared" si="589"/>
        <v/>
      </c>
      <c r="K686" t="str">
        <f t="shared" si="590"/>
        <v/>
      </c>
      <c r="L686" t="str">
        <f t="shared" si="591"/>
        <v/>
      </c>
      <c r="M686" t="str">
        <f t="shared" si="592"/>
        <v/>
      </c>
      <c r="N686" t="str">
        <f t="shared" si="593"/>
        <v/>
      </c>
      <c r="O686" t="str">
        <f t="shared" si="594"/>
        <v/>
      </c>
      <c r="P686" t="str">
        <f t="shared" si="595"/>
        <v/>
      </c>
      <c r="Q686" t="str">
        <f t="shared" si="596"/>
        <v/>
      </c>
      <c r="R686" t="str">
        <f t="shared" si="597"/>
        <v>10171</v>
      </c>
      <c r="S686" t="str">
        <f t="shared" si="598"/>
        <v/>
      </c>
      <c r="T686" t="str">
        <f t="shared" si="599"/>
        <v/>
      </c>
      <c r="U686" t="str">
        <f t="shared" si="600"/>
        <v/>
      </c>
      <c r="V686" t="str">
        <f t="shared" si="601"/>
        <v/>
      </c>
      <c r="W686" t="str">
        <f t="shared" si="602"/>
        <v/>
      </c>
      <c r="X686" t="str">
        <f t="shared" si="603"/>
        <v/>
      </c>
      <c r="Y686" t="str">
        <f t="shared" si="604"/>
        <v/>
      </c>
      <c r="Z686" t="str">
        <f t="shared" si="605"/>
        <v/>
      </c>
      <c r="AA686" t="str">
        <f t="shared" si="606"/>
        <v>Stratégiai menedzsment (203, Tb.-ről web)</v>
      </c>
      <c r="AB686" t="str">
        <f t="shared" si="607"/>
        <v/>
      </c>
      <c r="AC686" t="str">
        <f t="shared" si="608"/>
        <v/>
      </c>
      <c r="AD686" t="str">
        <f t="shared" si="609"/>
        <v/>
      </c>
      <c r="AE686" t="str">
        <f t="shared" si="610"/>
        <v/>
      </c>
      <c r="AF686" t="str">
        <f t="shared" si="611"/>
        <v/>
      </c>
      <c r="AG686" t="str">
        <f t="shared" si="612"/>
        <v>10171</v>
      </c>
      <c r="AH686" t="str">
        <f t="shared" si="613"/>
        <v/>
      </c>
      <c r="AI686" t="str">
        <f t="shared" si="614"/>
        <v/>
      </c>
      <c r="AJ686" t="str">
        <f t="shared" si="615"/>
        <v/>
      </c>
      <c r="AK686" t="str">
        <f t="shared" si="616"/>
        <v/>
      </c>
      <c r="AL686" t="str">
        <f t="shared" si="617"/>
        <v/>
      </c>
      <c r="AM686" t="str">
        <f t="shared" si="618"/>
        <v>10171</v>
      </c>
      <c r="AN686" t="str">
        <f t="shared" si="619"/>
        <v/>
      </c>
      <c r="AO686" t="str">
        <f t="shared" si="620"/>
        <v/>
      </c>
      <c r="AP686" t="str">
        <f t="shared" si="621"/>
        <v/>
      </c>
      <c r="AQ686" t="str">
        <f t="shared" si="622"/>
        <v/>
      </c>
      <c r="AR686" t="str">
        <f t="shared" si="623"/>
        <v/>
      </c>
      <c r="AS686" t="str">
        <f t="shared" si="624"/>
        <v/>
      </c>
      <c r="AT686" t="str">
        <f t="shared" si="625"/>
        <v/>
      </c>
      <c r="AU686" t="str">
        <f t="shared" si="626"/>
        <v/>
      </c>
      <c r="AV686" t="str">
        <f t="shared" si="627"/>
        <v/>
      </c>
      <c r="AW686" t="str">
        <f t="shared" si="628"/>
        <v/>
      </c>
      <c r="AX686" t="str">
        <f t="shared" si="629"/>
        <v/>
      </c>
      <c r="AY686" t="str">
        <f t="shared" si="630"/>
        <v/>
      </c>
      <c r="AZ686" t="str">
        <f t="shared" si="631"/>
        <v/>
      </c>
      <c r="BA686" t="str">
        <f t="shared" si="632"/>
        <v/>
      </c>
      <c r="BB686" t="str">
        <f t="shared" si="633"/>
        <v/>
      </c>
      <c r="BC686" t="str">
        <f t="shared" si="634"/>
        <v/>
      </c>
      <c r="BD686" t="str">
        <f t="shared" si="635"/>
        <v/>
      </c>
      <c r="BE686" t="str">
        <f t="shared" si="636"/>
        <v>Stratégiai menedzsment (402, Tb.-ről web)</v>
      </c>
      <c r="BF686" s="2">
        <v>1017</v>
      </c>
      <c r="BG686" s="2">
        <v>1</v>
      </c>
      <c r="BH686" s="18">
        <f>VLOOKUP(BF686,segéd!$F$9:$G$41,2,FALSE)</f>
        <v>46312</v>
      </c>
      <c r="BI686" s="2" t="str">
        <f>VLOOKUP(BG686,segéd!$F$1:$G$7,2,FALSE)</f>
        <v>8.00-9.30</v>
      </c>
      <c r="BJ686" t="s">
        <v>201</v>
      </c>
      <c r="BK686" s="20" t="s">
        <v>548</v>
      </c>
      <c r="BL686" t="s">
        <v>225</v>
      </c>
      <c r="BM686" s="2">
        <v>203</v>
      </c>
      <c r="BN686" s="2">
        <v>402</v>
      </c>
      <c r="BO686" s="2" t="s">
        <v>119</v>
      </c>
      <c r="BP686" s="33" t="s">
        <v>682</v>
      </c>
      <c r="BQ686" s="2">
        <f t="shared" si="637"/>
        <v>7</v>
      </c>
      <c r="BR686" s="2">
        <f>IF(BM686="","",IFERROR(VLOOKUP(BJ686,segéd!T:U,2,FALSE),"x"))</f>
        <v>3</v>
      </c>
      <c r="BS686" s="2">
        <f>IF(BN686="","",IFERROR(VLOOKUP(BJ686,segéd!O:P,2,FALSE),"x"))</f>
        <v>4</v>
      </c>
      <c r="BU686" s="2"/>
      <c r="BV686" s="2"/>
      <c r="CE686" s="2">
        <v>2</v>
      </c>
      <c r="CS686" s="2">
        <v>3</v>
      </c>
      <c r="CY686" s="2">
        <v>4</v>
      </c>
    </row>
    <row r="687" spans="1:119" ht="15" customHeight="1" x14ac:dyDescent="0.3">
      <c r="A687" t="str">
        <f t="shared" si="580"/>
        <v>20210172</v>
      </c>
      <c r="B687" t="str">
        <f t="shared" si="581"/>
        <v>A kont. és a vez. számv. inform. - Barna Zsolt (Tb.-ről web) 7</v>
      </c>
      <c r="C687" t="str">
        <f t="shared" si="582"/>
        <v>40310172</v>
      </c>
      <c r="D687" t="str">
        <f t="shared" si="583"/>
        <v>A kont. és a vez. számv. inform. - Barna Zsolt (Tb.-ről web) 8</v>
      </c>
      <c r="E687" t="str">
        <f t="shared" si="584"/>
        <v>Barna Zsolt10172</v>
      </c>
      <c r="F687" t="str">
        <f t="shared" si="585"/>
        <v>A kont. és a vez. számv. inform. (Tb. 403, Tb.-ről web)</v>
      </c>
      <c r="G687" t="str">
        <f t="shared" si="586"/>
        <v/>
      </c>
      <c r="H687" t="str">
        <f t="shared" si="587"/>
        <v/>
      </c>
      <c r="I687" t="str">
        <f t="shared" si="588"/>
        <v/>
      </c>
      <c r="J687" t="str">
        <f t="shared" si="589"/>
        <v/>
      </c>
      <c r="K687" t="str">
        <f t="shared" si="590"/>
        <v/>
      </c>
      <c r="L687" t="str">
        <f t="shared" si="591"/>
        <v/>
      </c>
      <c r="M687" t="str">
        <f t="shared" si="592"/>
        <v/>
      </c>
      <c r="N687" t="str">
        <f t="shared" si="593"/>
        <v/>
      </c>
      <c r="O687" t="str">
        <f t="shared" si="594"/>
        <v/>
      </c>
      <c r="P687" t="str">
        <f t="shared" si="595"/>
        <v/>
      </c>
      <c r="Q687" t="str">
        <f t="shared" si="596"/>
        <v/>
      </c>
      <c r="R687" t="str">
        <f t="shared" si="597"/>
        <v/>
      </c>
      <c r="S687" t="str">
        <f t="shared" si="598"/>
        <v/>
      </c>
      <c r="T687" t="str">
        <f t="shared" si="599"/>
        <v/>
      </c>
      <c r="U687" t="str">
        <f t="shared" si="600"/>
        <v>10172</v>
      </c>
      <c r="V687" t="str">
        <f t="shared" si="601"/>
        <v/>
      </c>
      <c r="W687" t="str">
        <f t="shared" si="602"/>
        <v/>
      </c>
      <c r="X687" t="str">
        <f t="shared" si="603"/>
        <v/>
      </c>
      <c r="Y687" t="str">
        <f t="shared" si="604"/>
        <v/>
      </c>
      <c r="Z687" t="str">
        <f t="shared" si="605"/>
        <v/>
      </c>
      <c r="AA687" t="str">
        <f t="shared" si="606"/>
        <v>A kont. és a vez. számv. inform. (202, Tb.-ről web)</v>
      </c>
      <c r="AB687" t="str">
        <f t="shared" si="607"/>
        <v/>
      </c>
      <c r="AC687" t="str">
        <f t="shared" si="608"/>
        <v/>
      </c>
      <c r="AD687" t="str">
        <f t="shared" si="609"/>
        <v/>
      </c>
      <c r="AE687" t="str">
        <f t="shared" si="610"/>
        <v/>
      </c>
      <c r="AF687" t="str">
        <f t="shared" si="611"/>
        <v/>
      </c>
      <c r="AG687" t="str">
        <f t="shared" si="612"/>
        <v/>
      </c>
      <c r="AH687" t="str">
        <f t="shared" si="613"/>
        <v/>
      </c>
      <c r="AI687" t="str">
        <f t="shared" si="614"/>
        <v/>
      </c>
      <c r="AJ687" t="str">
        <f t="shared" si="615"/>
        <v/>
      </c>
      <c r="AK687" t="str">
        <f t="shared" si="616"/>
        <v/>
      </c>
      <c r="AL687" t="str">
        <f t="shared" si="617"/>
        <v/>
      </c>
      <c r="AM687" t="str">
        <f t="shared" si="618"/>
        <v/>
      </c>
      <c r="AN687" t="str">
        <f t="shared" si="619"/>
        <v/>
      </c>
      <c r="AO687" t="str">
        <f t="shared" si="620"/>
        <v>10172</v>
      </c>
      <c r="AP687" t="str">
        <f t="shared" si="621"/>
        <v/>
      </c>
      <c r="AQ687" t="str">
        <f t="shared" si="622"/>
        <v/>
      </c>
      <c r="AR687" t="str">
        <f t="shared" si="623"/>
        <v/>
      </c>
      <c r="AS687" t="str">
        <f t="shared" si="624"/>
        <v/>
      </c>
      <c r="AT687" t="str">
        <f t="shared" si="625"/>
        <v/>
      </c>
      <c r="AU687" t="str">
        <f t="shared" si="626"/>
        <v/>
      </c>
      <c r="AV687" t="str">
        <f t="shared" si="627"/>
        <v/>
      </c>
      <c r="AW687" t="str">
        <f t="shared" si="628"/>
        <v/>
      </c>
      <c r="AX687" t="str">
        <f t="shared" si="629"/>
        <v/>
      </c>
      <c r="AY687" t="str">
        <f t="shared" si="630"/>
        <v/>
      </c>
      <c r="AZ687" t="str">
        <f t="shared" si="631"/>
        <v/>
      </c>
      <c r="BA687" t="str">
        <f t="shared" si="632"/>
        <v/>
      </c>
      <c r="BB687" t="str">
        <f t="shared" si="633"/>
        <v/>
      </c>
      <c r="BC687" t="str">
        <f t="shared" si="634"/>
        <v/>
      </c>
      <c r="BD687" t="str">
        <f t="shared" si="635"/>
        <v/>
      </c>
      <c r="BE687" t="str">
        <f t="shared" si="636"/>
        <v>A kont. és a vez. számv. inform. (403, Tb.-ről web)</v>
      </c>
      <c r="BF687" s="2">
        <v>1017</v>
      </c>
      <c r="BG687" s="2">
        <v>2</v>
      </c>
      <c r="BH687" s="18">
        <f>VLOOKUP(BF687,segéd!$F$9:$G$41,2,FALSE)</f>
        <v>46312</v>
      </c>
      <c r="BI687" s="2" t="str">
        <f>VLOOKUP(BG687,segéd!$F$1:$G$7,2,FALSE)</f>
        <v>9.45-11.15</v>
      </c>
      <c r="BJ687" t="s">
        <v>517</v>
      </c>
      <c r="BK687" s="20" t="s">
        <v>533</v>
      </c>
      <c r="BL687" t="s">
        <v>192</v>
      </c>
      <c r="BM687" s="2">
        <v>202</v>
      </c>
      <c r="BN687" s="2">
        <v>403</v>
      </c>
      <c r="BO687" s="2" t="s">
        <v>119</v>
      </c>
      <c r="BP687" s="33" t="s">
        <v>714</v>
      </c>
      <c r="BQ687" s="2">
        <f t="shared" si="637"/>
        <v>15</v>
      </c>
      <c r="BR687" s="2">
        <f>IF(BM687="","",IFERROR(VLOOKUP(BJ687,segéd!T:U,2,FALSE),"x"))</f>
        <v>7</v>
      </c>
      <c r="BS687" s="2">
        <f>IF(BN687="","",IFERROR(VLOOKUP(BJ687,segéd!O:P,2,FALSE),"x"))</f>
        <v>8</v>
      </c>
      <c r="BU687" s="2"/>
      <c r="BV687" s="2"/>
      <c r="BX687" s="2"/>
      <c r="CH687" s="2">
        <v>6</v>
      </c>
      <c r="CQ687" s="2"/>
      <c r="CR687" s="2"/>
      <c r="DA687" s="2">
        <v>7</v>
      </c>
    </row>
    <row r="688" spans="1:119" ht="15" customHeight="1" x14ac:dyDescent="0.3">
      <c r="A688" t="str">
        <f t="shared" si="580"/>
        <v>21410172</v>
      </c>
      <c r="B688" t="str">
        <f t="shared" si="581"/>
        <v>Beszerzési menedzsment alapjai - Lakatos Péter (otthonról web) 6</v>
      </c>
      <c r="C688" t="str">
        <f t="shared" si="582"/>
        <v>21310172</v>
      </c>
      <c r="D688" t="str">
        <f t="shared" si="583"/>
        <v>Beszerzési menedzsment alapjai - Lakatos Péter (otthonról web) 4</v>
      </c>
      <c r="E688" t="str">
        <f t="shared" si="584"/>
        <v>Lakatos Péter10172</v>
      </c>
      <c r="F688" t="str">
        <f t="shared" si="585"/>
        <v>Beszerzési menedzsment alapjai (Bp. 214Tb. 213, otthonról web)</v>
      </c>
      <c r="G688" t="str">
        <f t="shared" si="586"/>
        <v/>
      </c>
      <c r="H688" t="str">
        <f t="shared" si="587"/>
        <v/>
      </c>
      <c r="I688" t="str">
        <f t="shared" si="588"/>
        <v/>
      </c>
      <c r="J688" t="str">
        <f t="shared" si="589"/>
        <v/>
      </c>
      <c r="K688" t="str">
        <f t="shared" si="590"/>
        <v/>
      </c>
      <c r="L688" t="str">
        <f t="shared" si="591"/>
        <v/>
      </c>
      <c r="M688" t="str">
        <f t="shared" si="592"/>
        <v/>
      </c>
      <c r="N688" t="str">
        <f t="shared" si="593"/>
        <v/>
      </c>
      <c r="O688" t="str">
        <f t="shared" si="594"/>
        <v/>
      </c>
      <c r="P688" t="str">
        <f t="shared" si="595"/>
        <v/>
      </c>
      <c r="Q688" t="str">
        <f t="shared" si="596"/>
        <v/>
      </c>
      <c r="R688" t="str">
        <f t="shared" si="597"/>
        <v/>
      </c>
      <c r="S688" t="str">
        <f t="shared" si="598"/>
        <v/>
      </c>
      <c r="T688" t="str">
        <f t="shared" si="599"/>
        <v/>
      </c>
      <c r="U688" t="str">
        <f t="shared" si="600"/>
        <v/>
      </c>
      <c r="V688" t="str">
        <f t="shared" si="601"/>
        <v/>
      </c>
      <c r="W688" t="str">
        <f t="shared" si="602"/>
        <v>10172</v>
      </c>
      <c r="X688" t="str">
        <f t="shared" si="603"/>
        <v/>
      </c>
      <c r="Y688" t="str">
        <f t="shared" si="604"/>
        <v/>
      </c>
      <c r="Z688" t="str">
        <f t="shared" si="605"/>
        <v/>
      </c>
      <c r="AA688" t="str">
        <f t="shared" si="606"/>
        <v>Beszerzési menedzsment alapjai (214, otthonról web)</v>
      </c>
      <c r="AB688" t="str">
        <f t="shared" si="607"/>
        <v/>
      </c>
      <c r="AC688" t="str">
        <f t="shared" si="608"/>
        <v/>
      </c>
      <c r="AD688" t="str">
        <f t="shared" si="609"/>
        <v/>
      </c>
      <c r="AE688" t="str">
        <f t="shared" si="610"/>
        <v/>
      </c>
      <c r="AF688" t="str">
        <f t="shared" si="611"/>
        <v/>
      </c>
      <c r="AG688" t="str">
        <f t="shared" si="612"/>
        <v/>
      </c>
      <c r="AH688" t="str">
        <f t="shared" si="613"/>
        <v/>
      </c>
      <c r="AI688" t="str">
        <f t="shared" si="614"/>
        <v/>
      </c>
      <c r="AJ688" t="str">
        <f t="shared" si="615"/>
        <v/>
      </c>
      <c r="AK688" t="str">
        <f t="shared" si="616"/>
        <v/>
      </c>
      <c r="AL688" t="str">
        <f t="shared" si="617"/>
        <v/>
      </c>
      <c r="AM688" t="str">
        <f t="shared" si="618"/>
        <v/>
      </c>
      <c r="AN688" t="str">
        <f t="shared" si="619"/>
        <v/>
      </c>
      <c r="AO688" t="str">
        <f t="shared" si="620"/>
        <v/>
      </c>
      <c r="AP688" t="str">
        <f t="shared" si="621"/>
        <v/>
      </c>
      <c r="AQ688" t="str">
        <f t="shared" si="622"/>
        <v>10172</v>
      </c>
      <c r="AR688" t="str">
        <f t="shared" si="623"/>
        <v/>
      </c>
      <c r="AS688" t="str">
        <f t="shared" si="624"/>
        <v/>
      </c>
      <c r="AT688" t="str">
        <f t="shared" si="625"/>
        <v/>
      </c>
      <c r="AU688" t="str">
        <f t="shared" si="626"/>
        <v/>
      </c>
      <c r="AV688" t="str">
        <f t="shared" si="627"/>
        <v/>
      </c>
      <c r="AW688" t="str">
        <f t="shared" si="628"/>
        <v/>
      </c>
      <c r="AX688" t="str">
        <f t="shared" si="629"/>
        <v/>
      </c>
      <c r="AY688" t="str">
        <f t="shared" si="630"/>
        <v/>
      </c>
      <c r="AZ688" t="str">
        <f t="shared" si="631"/>
        <v/>
      </c>
      <c r="BA688" t="str">
        <f t="shared" si="632"/>
        <v/>
      </c>
      <c r="BB688" t="str">
        <f t="shared" si="633"/>
        <v/>
      </c>
      <c r="BC688" t="str">
        <f t="shared" si="634"/>
        <v/>
      </c>
      <c r="BD688" t="str">
        <f t="shared" si="635"/>
        <v/>
      </c>
      <c r="BE688" t="str">
        <f t="shared" si="636"/>
        <v>Beszerzési menedzsment alapjai (213, otthonról web)</v>
      </c>
      <c r="BF688" s="2">
        <v>1017</v>
      </c>
      <c r="BG688" s="2">
        <v>2</v>
      </c>
      <c r="BH688" s="18">
        <f>VLOOKUP(BF688,segéd!$F$9:$G$41,2,FALSE)</f>
        <v>46312</v>
      </c>
      <c r="BI688" s="2" t="str">
        <f>VLOOKUP(BG688,segéd!$F$1:$G$7,2,FALSE)</f>
        <v>9.45-11.15</v>
      </c>
      <c r="BJ688" t="s">
        <v>282</v>
      </c>
      <c r="BK688" s="20" t="s">
        <v>217</v>
      </c>
      <c r="BL688" t="s">
        <v>192</v>
      </c>
      <c r="BM688" s="2">
        <v>214</v>
      </c>
      <c r="BN688" s="2">
        <v>213</v>
      </c>
      <c r="BO688" s="2" t="s">
        <v>423</v>
      </c>
      <c r="BP688" s="33" t="s">
        <v>718</v>
      </c>
      <c r="BQ688" s="2">
        <f t="shared" si="637"/>
        <v>10</v>
      </c>
      <c r="BR688" s="2">
        <f>IF(BM688="","",IFERROR(VLOOKUP(BJ688,segéd!T:U,2,FALSE),"x"))</f>
        <v>6</v>
      </c>
      <c r="BS688" s="2">
        <f>IF(BN688="","",IFERROR(VLOOKUP(BJ688,segéd!O:P,2,FALSE),"x"))</f>
        <v>4</v>
      </c>
      <c r="BU688" s="2"/>
      <c r="BV688" s="2"/>
      <c r="BX688" s="2"/>
      <c r="CJ688" s="2">
        <v>6</v>
      </c>
      <c r="DC688" s="2">
        <v>3</v>
      </c>
    </row>
    <row r="689" spans="1:119" ht="15" customHeight="1" x14ac:dyDescent="0.3">
      <c r="A689" t="str">
        <f t="shared" si="580"/>
        <v>20710172</v>
      </c>
      <c r="B689" t="str">
        <f t="shared" si="581"/>
        <v>Business Intelligence - Dobos Ádám (Tb.-ről web) 12</v>
      </c>
      <c r="C689" t="str">
        <f t="shared" si="582"/>
        <v>60510172</v>
      </c>
      <c r="D689" t="str">
        <f t="shared" si="583"/>
        <v>Business Intelligence - Dobos Ádám (Tb.-ről web) 11</v>
      </c>
      <c r="E689" t="str">
        <f t="shared" si="584"/>
        <v>Dobos Ádám10172</v>
      </c>
      <c r="F689" t="str">
        <f t="shared" si="585"/>
        <v>Business Intelligence (Tb. 605, Tb.-ről web)</v>
      </c>
      <c r="G689" t="str">
        <f t="shared" si="586"/>
        <v/>
      </c>
      <c r="H689" t="str">
        <f t="shared" si="587"/>
        <v/>
      </c>
      <c r="I689" t="str">
        <f t="shared" si="588"/>
        <v/>
      </c>
      <c r="J689" t="str">
        <f t="shared" si="589"/>
        <v/>
      </c>
      <c r="K689" t="str">
        <f t="shared" si="590"/>
        <v/>
      </c>
      <c r="L689" t="str">
        <f t="shared" si="591"/>
        <v/>
      </c>
      <c r="M689" t="str">
        <f t="shared" si="592"/>
        <v/>
      </c>
      <c r="N689" t="str">
        <f t="shared" si="593"/>
        <v/>
      </c>
      <c r="O689" t="str">
        <f t="shared" si="594"/>
        <v/>
      </c>
      <c r="P689" t="str">
        <f t="shared" si="595"/>
        <v/>
      </c>
      <c r="Q689" t="str">
        <f t="shared" si="596"/>
        <v/>
      </c>
      <c r="R689" t="str">
        <f t="shared" si="597"/>
        <v/>
      </c>
      <c r="S689" t="str">
        <f t="shared" si="598"/>
        <v/>
      </c>
      <c r="T689" t="str">
        <f t="shared" si="599"/>
        <v/>
      </c>
      <c r="U689" t="str">
        <f t="shared" si="600"/>
        <v/>
      </c>
      <c r="V689" t="str">
        <f t="shared" si="601"/>
        <v>10172</v>
      </c>
      <c r="W689" t="str">
        <f t="shared" si="602"/>
        <v/>
      </c>
      <c r="X689" t="str">
        <f t="shared" si="603"/>
        <v/>
      </c>
      <c r="Y689" t="str">
        <f t="shared" si="604"/>
        <v>10172</v>
      </c>
      <c r="Z689" t="str">
        <f t="shared" si="605"/>
        <v/>
      </c>
      <c r="AA689" t="str">
        <f t="shared" si="606"/>
        <v>Business Intelligence (207, Tb.-ről web)</v>
      </c>
      <c r="AB689" t="str">
        <f t="shared" si="607"/>
        <v/>
      </c>
      <c r="AC689" t="str">
        <f t="shared" si="608"/>
        <v/>
      </c>
      <c r="AD689" t="str">
        <f t="shared" si="609"/>
        <v/>
      </c>
      <c r="AE689" t="str">
        <f t="shared" si="610"/>
        <v/>
      </c>
      <c r="AF689" t="str">
        <f t="shared" si="611"/>
        <v/>
      </c>
      <c r="AG689" t="str">
        <f t="shared" si="612"/>
        <v/>
      </c>
      <c r="AH689" t="str">
        <f t="shared" si="613"/>
        <v/>
      </c>
      <c r="AI689" t="str">
        <f t="shared" si="614"/>
        <v/>
      </c>
      <c r="AJ689" t="str">
        <f t="shared" si="615"/>
        <v/>
      </c>
      <c r="AK689" t="str">
        <f t="shared" si="616"/>
        <v/>
      </c>
      <c r="AL689" t="str">
        <f t="shared" si="617"/>
        <v/>
      </c>
      <c r="AM689" t="str">
        <f t="shared" si="618"/>
        <v/>
      </c>
      <c r="AN689" t="str">
        <f t="shared" si="619"/>
        <v/>
      </c>
      <c r="AO689" t="str">
        <f t="shared" si="620"/>
        <v/>
      </c>
      <c r="AP689" t="str">
        <f t="shared" si="621"/>
        <v>10172</v>
      </c>
      <c r="AQ689" t="str">
        <f t="shared" si="622"/>
        <v/>
      </c>
      <c r="AR689" t="str">
        <f t="shared" si="623"/>
        <v/>
      </c>
      <c r="AS689" t="str">
        <f t="shared" si="624"/>
        <v>10172</v>
      </c>
      <c r="AT689" t="str">
        <f t="shared" si="625"/>
        <v/>
      </c>
      <c r="AU689" t="str">
        <f t="shared" si="626"/>
        <v/>
      </c>
      <c r="AV689" t="str">
        <f t="shared" si="627"/>
        <v/>
      </c>
      <c r="AW689" t="str">
        <f t="shared" si="628"/>
        <v/>
      </c>
      <c r="AX689" t="str">
        <f t="shared" si="629"/>
        <v/>
      </c>
      <c r="AY689" t="str">
        <f t="shared" si="630"/>
        <v/>
      </c>
      <c r="AZ689" t="str">
        <f t="shared" si="631"/>
        <v/>
      </c>
      <c r="BA689" t="str">
        <f t="shared" si="632"/>
        <v/>
      </c>
      <c r="BB689" t="str">
        <f t="shared" si="633"/>
        <v/>
      </c>
      <c r="BC689" t="str">
        <f t="shared" si="634"/>
        <v/>
      </c>
      <c r="BD689" t="str">
        <f t="shared" si="635"/>
        <v/>
      </c>
      <c r="BE689" t="str">
        <f t="shared" si="636"/>
        <v>Business Intelligence (605, Tb.-ről web)</v>
      </c>
      <c r="BF689" s="2">
        <v>1017</v>
      </c>
      <c r="BG689" s="2">
        <v>2</v>
      </c>
      <c r="BH689" s="18">
        <f>VLOOKUP(BF689,segéd!$F$9:$G$41,2,FALSE)</f>
        <v>46312</v>
      </c>
      <c r="BI689" s="2" t="str">
        <f>VLOOKUP(BG689,segéd!$F$1:$G$7,2,FALSE)</f>
        <v>9.45-11.15</v>
      </c>
      <c r="BJ689" t="s">
        <v>272</v>
      </c>
      <c r="BK689" s="20" t="s">
        <v>276</v>
      </c>
      <c r="BL689" t="s">
        <v>192</v>
      </c>
      <c r="BM689" s="2">
        <v>207</v>
      </c>
      <c r="BN689" s="2">
        <v>605</v>
      </c>
      <c r="BO689" s="2" t="s">
        <v>119</v>
      </c>
      <c r="BP689" s="33" t="s">
        <v>656</v>
      </c>
      <c r="BQ689" s="2">
        <f t="shared" si="637"/>
        <v>23</v>
      </c>
      <c r="BR689" s="2">
        <f>IF(BM689="","",IFERROR(VLOOKUP(BJ689,segéd!T:U,2,FALSE),"x"))</f>
        <v>12</v>
      </c>
      <c r="BS689" s="2">
        <f>IF(BN689="","",IFERROR(VLOOKUP(BJ689,segéd!O:P,2,FALSE),"x"))</f>
        <v>11</v>
      </c>
      <c r="BT689" s="2"/>
      <c r="BU689" s="2"/>
      <c r="BV689" s="2"/>
      <c r="BX689" s="2"/>
      <c r="CI689" s="2">
        <v>7</v>
      </c>
      <c r="CL689" s="2">
        <v>4</v>
      </c>
      <c r="CQ689" s="2"/>
      <c r="CR689" s="2"/>
      <c r="DB689" s="2">
        <v>8</v>
      </c>
      <c r="DE689" s="2">
        <v>6</v>
      </c>
    </row>
    <row r="690" spans="1:119" ht="15" customHeight="1" x14ac:dyDescent="0.3">
      <c r="A690" t="str">
        <f t="shared" si="580"/>
        <v>10172</v>
      </c>
      <c r="B690" t="str">
        <f t="shared" si="581"/>
        <v xml:space="preserve">Épületenergetika - Nagy Judit (web) </v>
      </c>
      <c r="C690" t="str">
        <f t="shared" si="582"/>
        <v>Passzív10172</v>
      </c>
      <c r="D690" t="str">
        <f t="shared" si="583"/>
        <v>Épületenergetika - Nagy Judit (web) 10</v>
      </c>
      <c r="E690" t="str">
        <f t="shared" si="584"/>
        <v>Nagy Judit10172</v>
      </c>
      <c r="F690" t="str">
        <f t="shared" si="585"/>
        <v>Épületenergetika (Tb. Passzív, web)</v>
      </c>
      <c r="G690" t="str">
        <f t="shared" si="586"/>
        <v/>
      </c>
      <c r="H690" t="str">
        <f t="shared" si="587"/>
        <v/>
      </c>
      <c r="I690" t="str">
        <f t="shared" si="588"/>
        <v/>
      </c>
      <c r="J690" t="str">
        <f t="shared" si="589"/>
        <v/>
      </c>
      <c r="K690" t="str">
        <f t="shared" si="590"/>
        <v/>
      </c>
      <c r="L690" t="str">
        <f t="shared" si="591"/>
        <v/>
      </c>
      <c r="M690" t="str">
        <f t="shared" si="592"/>
        <v/>
      </c>
      <c r="N690" t="str">
        <f t="shared" si="593"/>
        <v/>
      </c>
      <c r="O690" t="str">
        <f t="shared" si="594"/>
        <v/>
      </c>
      <c r="P690" t="str">
        <f t="shared" si="595"/>
        <v/>
      </c>
      <c r="Q690" t="str">
        <f t="shared" si="596"/>
        <v/>
      </c>
      <c r="R690" t="str">
        <f t="shared" si="597"/>
        <v/>
      </c>
      <c r="S690" t="str">
        <f t="shared" si="598"/>
        <v/>
      </c>
      <c r="T690" t="str">
        <f t="shared" si="599"/>
        <v/>
      </c>
      <c r="U690" t="str">
        <f t="shared" si="600"/>
        <v/>
      </c>
      <c r="V690" t="str">
        <f t="shared" si="601"/>
        <v/>
      </c>
      <c r="W690" t="str">
        <f t="shared" si="602"/>
        <v/>
      </c>
      <c r="X690" t="str">
        <f t="shared" si="603"/>
        <v/>
      </c>
      <c r="Y690" t="str">
        <f t="shared" si="604"/>
        <v/>
      </c>
      <c r="Z690" t="str">
        <f t="shared" si="605"/>
        <v/>
      </c>
      <c r="AA690" t="str">
        <f t="shared" si="606"/>
        <v>Épületenergetika (, web)</v>
      </c>
      <c r="AB690" t="str">
        <f t="shared" si="607"/>
        <v/>
      </c>
      <c r="AC690" t="str">
        <f t="shared" si="608"/>
        <v/>
      </c>
      <c r="AD690" t="str">
        <f t="shared" si="609"/>
        <v/>
      </c>
      <c r="AE690" t="str">
        <f t="shared" si="610"/>
        <v/>
      </c>
      <c r="AF690" t="str">
        <f t="shared" si="611"/>
        <v/>
      </c>
      <c r="AG690" t="str">
        <f t="shared" si="612"/>
        <v/>
      </c>
      <c r="AH690" t="str">
        <f t="shared" si="613"/>
        <v/>
      </c>
      <c r="AI690" t="str">
        <f t="shared" si="614"/>
        <v/>
      </c>
      <c r="AJ690" t="str">
        <f t="shared" si="615"/>
        <v/>
      </c>
      <c r="AK690" t="str">
        <f t="shared" si="616"/>
        <v/>
      </c>
      <c r="AL690" t="str">
        <f t="shared" si="617"/>
        <v/>
      </c>
      <c r="AM690" t="str">
        <f t="shared" si="618"/>
        <v/>
      </c>
      <c r="AN690" t="str">
        <f t="shared" si="619"/>
        <v/>
      </c>
      <c r="AO690" t="str">
        <f t="shared" si="620"/>
        <v/>
      </c>
      <c r="AP690" t="str">
        <f t="shared" si="621"/>
        <v/>
      </c>
      <c r="AQ690" t="str">
        <f t="shared" si="622"/>
        <v/>
      </c>
      <c r="AR690" t="str">
        <f t="shared" si="623"/>
        <v/>
      </c>
      <c r="AS690" t="str">
        <f t="shared" si="624"/>
        <v/>
      </c>
      <c r="AT690" t="str">
        <f t="shared" si="625"/>
        <v/>
      </c>
      <c r="AU690" t="str">
        <f t="shared" si="626"/>
        <v>10172</v>
      </c>
      <c r="AV690" t="str">
        <f t="shared" si="627"/>
        <v/>
      </c>
      <c r="AW690" t="str">
        <f t="shared" si="628"/>
        <v/>
      </c>
      <c r="AX690" t="str">
        <f t="shared" si="629"/>
        <v/>
      </c>
      <c r="AY690" t="str">
        <f t="shared" si="630"/>
        <v/>
      </c>
      <c r="AZ690" t="str">
        <f t="shared" si="631"/>
        <v/>
      </c>
      <c r="BA690" t="str">
        <f t="shared" si="632"/>
        <v/>
      </c>
      <c r="BB690" t="str">
        <f t="shared" si="633"/>
        <v/>
      </c>
      <c r="BC690" t="str">
        <f t="shared" si="634"/>
        <v/>
      </c>
      <c r="BD690" t="str">
        <f t="shared" si="635"/>
        <v/>
      </c>
      <c r="BE690" t="str">
        <f t="shared" si="636"/>
        <v>Épületenergetika (Passzív, web)</v>
      </c>
      <c r="BF690" s="2">
        <v>1017</v>
      </c>
      <c r="BG690" s="2">
        <v>2</v>
      </c>
      <c r="BH690" s="18">
        <f>VLOOKUP(BF690,segéd!$F$9:$G$41,2,FALSE)</f>
        <v>46312</v>
      </c>
      <c r="BI690" s="2" t="str">
        <f>VLOOKUP(BG690,segéd!$F$1:$G$7,2,FALSE)</f>
        <v>9.45-11.15</v>
      </c>
      <c r="BJ690" t="s">
        <v>410</v>
      </c>
      <c r="BK690" s="20" t="s">
        <v>418</v>
      </c>
      <c r="BL690" t="s">
        <v>191</v>
      </c>
      <c r="BM690" s="2"/>
      <c r="BN690" s="2" t="s">
        <v>221</v>
      </c>
      <c r="BO690" s="2" t="s">
        <v>117</v>
      </c>
      <c r="BP690" s="33" t="s">
        <v>657</v>
      </c>
      <c r="BQ690" s="2">
        <f t="shared" si="637"/>
        <v>10</v>
      </c>
      <c r="BR690" s="2" t="str">
        <f>IF(BM690="","",IFERROR(VLOOKUP(BJ690,segéd!T:U,2,FALSE),"x"))</f>
        <v/>
      </c>
      <c r="BS690" s="2">
        <f>IF(BN690="","",IFERROR(VLOOKUP(BJ690,segéd!O:P,2,FALSE),"x"))</f>
        <v>10</v>
      </c>
      <c r="BU690" s="2"/>
      <c r="BV690" s="2"/>
      <c r="DG690" s="2">
        <v>8</v>
      </c>
    </row>
    <row r="691" spans="1:119" ht="15" customHeight="1" x14ac:dyDescent="0.3">
      <c r="A691" t="str">
        <f t="shared" si="580"/>
        <v>10172</v>
      </c>
      <c r="B691" t="str">
        <f t="shared" si="581"/>
        <v xml:space="preserve">Gazdasági matematika I. - Kovács Gergely (web) </v>
      </c>
      <c r="C691" t="str">
        <f t="shared" si="582"/>
        <v>21510172</v>
      </c>
      <c r="D691" t="str">
        <f t="shared" si="583"/>
        <v>Gazdasági matematika I. - Kovács Gergely (web) 69</v>
      </c>
      <c r="E691" t="str">
        <f t="shared" si="584"/>
        <v>Kovács Gergely10172</v>
      </c>
      <c r="F691" t="str">
        <f t="shared" si="585"/>
        <v>Gazdasági matematika I. (Tb. 215, web)</v>
      </c>
      <c r="G691" t="str">
        <f t="shared" si="586"/>
        <v/>
      </c>
      <c r="H691" t="str">
        <f t="shared" si="587"/>
        <v/>
      </c>
      <c r="I691" t="str">
        <f t="shared" si="588"/>
        <v/>
      </c>
      <c r="J691" t="str">
        <f t="shared" si="589"/>
        <v/>
      </c>
      <c r="K691" t="str">
        <f t="shared" si="590"/>
        <v/>
      </c>
      <c r="L691" t="str">
        <f t="shared" si="591"/>
        <v/>
      </c>
      <c r="M691" t="str">
        <f t="shared" si="592"/>
        <v/>
      </c>
      <c r="N691" t="str">
        <f t="shared" si="593"/>
        <v/>
      </c>
      <c r="O691" t="str">
        <f t="shared" si="594"/>
        <v/>
      </c>
      <c r="P691" t="str">
        <f t="shared" si="595"/>
        <v/>
      </c>
      <c r="Q691" t="str">
        <f t="shared" si="596"/>
        <v/>
      </c>
      <c r="R691" t="str">
        <f t="shared" si="597"/>
        <v/>
      </c>
      <c r="S691" t="str">
        <f t="shared" si="598"/>
        <v/>
      </c>
      <c r="T691" t="str">
        <f t="shared" si="599"/>
        <v/>
      </c>
      <c r="U691" t="str">
        <f t="shared" si="600"/>
        <v/>
      </c>
      <c r="V691" t="str">
        <f t="shared" si="601"/>
        <v/>
      </c>
      <c r="W691" t="str">
        <f t="shared" si="602"/>
        <v/>
      </c>
      <c r="X691" t="str">
        <f t="shared" si="603"/>
        <v/>
      </c>
      <c r="Y691" t="str">
        <f t="shared" si="604"/>
        <v/>
      </c>
      <c r="Z691" t="str">
        <f t="shared" si="605"/>
        <v/>
      </c>
      <c r="AA691" t="str">
        <f t="shared" si="606"/>
        <v>Gazdasági matematika I. (, web)</v>
      </c>
      <c r="AB691" t="str">
        <f t="shared" si="607"/>
        <v>10172</v>
      </c>
      <c r="AC691" t="str">
        <f t="shared" si="608"/>
        <v/>
      </c>
      <c r="AD691" t="str">
        <f t="shared" si="609"/>
        <v/>
      </c>
      <c r="AE691" t="str">
        <f t="shared" si="610"/>
        <v/>
      </c>
      <c r="AF691" t="str">
        <f t="shared" si="611"/>
        <v/>
      </c>
      <c r="AG691" t="str">
        <f t="shared" si="612"/>
        <v/>
      </c>
      <c r="AH691" t="str">
        <f t="shared" si="613"/>
        <v/>
      </c>
      <c r="AI691" t="str">
        <f t="shared" si="614"/>
        <v/>
      </c>
      <c r="AJ691" t="str">
        <f t="shared" si="615"/>
        <v/>
      </c>
      <c r="AK691" t="str">
        <f t="shared" si="616"/>
        <v/>
      </c>
      <c r="AL691" t="str">
        <f t="shared" si="617"/>
        <v/>
      </c>
      <c r="AM691" t="str">
        <f t="shared" si="618"/>
        <v/>
      </c>
      <c r="AN691" t="str">
        <f t="shared" si="619"/>
        <v/>
      </c>
      <c r="AO691" t="str">
        <f t="shared" si="620"/>
        <v/>
      </c>
      <c r="AP691" t="str">
        <f t="shared" si="621"/>
        <v/>
      </c>
      <c r="AQ691" t="str">
        <f t="shared" si="622"/>
        <v/>
      </c>
      <c r="AR691" t="str">
        <f t="shared" si="623"/>
        <v/>
      </c>
      <c r="AS691" t="str">
        <f t="shared" si="624"/>
        <v/>
      </c>
      <c r="AT691" t="str">
        <f t="shared" si="625"/>
        <v/>
      </c>
      <c r="AU691" t="str">
        <f t="shared" si="626"/>
        <v/>
      </c>
      <c r="AV691" t="str">
        <f t="shared" si="627"/>
        <v/>
      </c>
      <c r="AW691" t="str">
        <f t="shared" si="628"/>
        <v/>
      </c>
      <c r="AX691" t="str">
        <f t="shared" si="629"/>
        <v/>
      </c>
      <c r="AY691" t="str">
        <f t="shared" si="630"/>
        <v/>
      </c>
      <c r="AZ691" t="str">
        <f t="shared" si="631"/>
        <v/>
      </c>
      <c r="BA691" t="str">
        <f t="shared" si="632"/>
        <v/>
      </c>
      <c r="BB691" t="str">
        <f t="shared" si="633"/>
        <v/>
      </c>
      <c r="BC691" t="str">
        <f t="shared" si="634"/>
        <v/>
      </c>
      <c r="BD691" t="str">
        <f t="shared" si="635"/>
        <v/>
      </c>
      <c r="BE691" t="str">
        <f t="shared" si="636"/>
        <v>Gazdasági matematika I. (215, web)</v>
      </c>
      <c r="BF691" s="2">
        <v>1017</v>
      </c>
      <c r="BG691" s="2">
        <v>2</v>
      </c>
      <c r="BH691" s="18">
        <f>VLOOKUP(BF691,segéd!$F$9:$G$41,2,FALSE)</f>
        <v>46312</v>
      </c>
      <c r="BI691" s="2" t="str">
        <f>VLOOKUP(BG691,segéd!$F$1:$G$7,2,FALSE)</f>
        <v>9.45-11.15</v>
      </c>
      <c r="BJ691" t="s">
        <v>8</v>
      </c>
      <c r="BK691" s="20" t="s">
        <v>9</v>
      </c>
      <c r="BL691" t="s">
        <v>191</v>
      </c>
      <c r="BM691" s="2"/>
      <c r="BN691" s="2">
        <v>215</v>
      </c>
      <c r="BO691" s="2" t="s">
        <v>117</v>
      </c>
      <c r="BP691" s="33" t="s">
        <v>601</v>
      </c>
      <c r="BQ691" s="2">
        <f t="shared" si="637"/>
        <v>69</v>
      </c>
      <c r="BR691" s="2" t="str">
        <f>IF(BM691="","",IFERROR(VLOOKUP(BJ691,segéd!T:U,2,FALSE),"x"))</f>
        <v/>
      </c>
      <c r="BS691" s="2">
        <f>IF(BN691="","",IFERROR(VLOOKUP(BJ691,segéd!O:P,2,FALSE),"x"))</f>
        <v>69</v>
      </c>
      <c r="BT691" s="2"/>
      <c r="BU691" s="2"/>
      <c r="BV691" s="2"/>
      <c r="BX691" s="2"/>
      <c r="CN691" s="2">
        <v>53</v>
      </c>
      <c r="CQ691" s="2"/>
      <c r="CR691" s="2"/>
    </row>
    <row r="692" spans="1:119" ht="15" customHeight="1" x14ac:dyDescent="0.3">
      <c r="A692" t="str">
        <f t="shared" si="580"/>
        <v>20110172</v>
      </c>
      <c r="B692" t="str">
        <f t="shared" si="581"/>
        <v>Gazdasági matematika I. - Szabó Tünde (web) 119</v>
      </c>
      <c r="C692" t="str">
        <f t="shared" si="582"/>
        <v>10172</v>
      </c>
      <c r="D692" t="str">
        <f t="shared" si="583"/>
        <v xml:space="preserve">Gazdasági matematika I. - Szabó Tünde (web) </v>
      </c>
      <c r="E692" t="str">
        <f t="shared" si="584"/>
        <v>Szabó Tünde10172</v>
      </c>
      <c r="F692" t="str">
        <f t="shared" si="585"/>
        <v>Gazdasági matematika I. (Bp. 201, web)</v>
      </c>
      <c r="G692" t="str">
        <f t="shared" si="586"/>
        <v>10172</v>
      </c>
      <c r="H692" t="str">
        <f t="shared" si="587"/>
        <v>10172</v>
      </c>
      <c r="I692" t="str">
        <f t="shared" si="588"/>
        <v/>
      </c>
      <c r="J692" t="str">
        <f t="shared" si="589"/>
        <v/>
      </c>
      <c r="K692" t="str">
        <f t="shared" si="590"/>
        <v/>
      </c>
      <c r="L692" t="str">
        <f t="shared" si="591"/>
        <v/>
      </c>
      <c r="M692" t="str">
        <f t="shared" si="592"/>
        <v/>
      </c>
      <c r="N692" t="str">
        <f t="shared" si="593"/>
        <v/>
      </c>
      <c r="O692" t="str">
        <f t="shared" si="594"/>
        <v/>
      </c>
      <c r="P692" t="str">
        <f t="shared" si="595"/>
        <v/>
      </c>
      <c r="Q692" t="str">
        <f t="shared" si="596"/>
        <v/>
      </c>
      <c r="R692" t="str">
        <f t="shared" si="597"/>
        <v/>
      </c>
      <c r="S692" t="str">
        <f t="shared" si="598"/>
        <v/>
      </c>
      <c r="T692" t="str">
        <f t="shared" si="599"/>
        <v/>
      </c>
      <c r="U692" t="str">
        <f t="shared" si="600"/>
        <v/>
      </c>
      <c r="V692" t="str">
        <f t="shared" si="601"/>
        <v/>
      </c>
      <c r="W692" t="str">
        <f t="shared" si="602"/>
        <v/>
      </c>
      <c r="X692" t="str">
        <f t="shared" si="603"/>
        <v/>
      </c>
      <c r="Y692" t="str">
        <f t="shared" si="604"/>
        <v/>
      </c>
      <c r="Z692" t="str">
        <f t="shared" si="605"/>
        <v/>
      </c>
      <c r="AA692" t="str">
        <f t="shared" si="606"/>
        <v>Gazdasági matematika I. (201, web)</v>
      </c>
      <c r="AB692" t="str">
        <f t="shared" si="607"/>
        <v/>
      </c>
      <c r="AC692" t="str">
        <f t="shared" si="608"/>
        <v/>
      </c>
      <c r="AD692" t="str">
        <f t="shared" si="609"/>
        <v/>
      </c>
      <c r="AE692" t="str">
        <f t="shared" si="610"/>
        <v/>
      </c>
      <c r="AF692" t="str">
        <f t="shared" si="611"/>
        <v/>
      </c>
      <c r="AG692" t="str">
        <f t="shared" si="612"/>
        <v/>
      </c>
      <c r="AH692" t="str">
        <f t="shared" si="613"/>
        <v/>
      </c>
      <c r="AI692" t="str">
        <f t="shared" si="614"/>
        <v/>
      </c>
      <c r="AJ692" t="str">
        <f t="shared" si="615"/>
        <v/>
      </c>
      <c r="AK692" t="str">
        <f t="shared" si="616"/>
        <v/>
      </c>
      <c r="AL692" t="str">
        <f t="shared" si="617"/>
        <v/>
      </c>
      <c r="AM692" t="str">
        <f t="shared" si="618"/>
        <v/>
      </c>
      <c r="AN692" t="str">
        <f t="shared" si="619"/>
        <v/>
      </c>
      <c r="AO692" t="str">
        <f t="shared" si="620"/>
        <v/>
      </c>
      <c r="AP692" t="str">
        <f t="shared" si="621"/>
        <v/>
      </c>
      <c r="AQ692" t="str">
        <f t="shared" si="622"/>
        <v/>
      </c>
      <c r="AR692" t="str">
        <f t="shared" si="623"/>
        <v/>
      </c>
      <c r="AS692" t="str">
        <f t="shared" si="624"/>
        <v/>
      </c>
      <c r="AT692" t="str">
        <f t="shared" si="625"/>
        <v/>
      </c>
      <c r="AU692" t="str">
        <f t="shared" si="626"/>
        <v/>
      </c>
      <c r="AV692" t="str">
        <f t="shared" si="627"/>
        <v/>
      </c>
      <c r="AW692" t="str">
        <f t="shared" si="628"/>
        <v/>
      </c>
      <c r="AX692" t="str">
        <f t="shared" si="629"/>
        <v/>
      </c>
      <c r="AY692" t="str">
        <f t="shared" si="630"/>
        <v/>
      </c>
      <c r="AZ692" t="str">
        <f t="shared" si="631"/>
        <v/>
      </c>
      <c r="BA692" t="str">
        <f t="shared" si="632"/>
        <v/>
      </c>
      <c r="BB692" t="str">
        <f t="shared" si="633"/>
        <v/>
      </c>
      <c r="BC692" t="str">
        <f t="shared" si="634"/>
        <v/>
      </c>
      <c r="BD692" t="str">
        <f t="shared" si="635"/>
        <v/>
      </c>
      <c r="BE692" t="str">
        <f t="shared" si="636"/>
        <v>Gazdasági matematika I. (, web)</v>
      </c>
      <c r="BF692" s="2">
        <v>1017</v>
      </c>
      <c r="BG692" s="2">
        <v>2</v>
      </c>
      <c r="BH692" s="18">
        <f>VLOOKUP(BF692,segéd!$F$9:$G$41,2,FALSE)</f>
        <v>46312</v>
      </c>
      <c r="BI692" s="2" t="str">
        <f>VLOOKUP(BG692,segéd!$F$1:$G$7,2,FALSE)</f>
        <v>9.45-11.15</v>
      </c>
      <c r="BJ692" t="s">
        <v>8</v>
      </c>
      <c r="BK692" s="20" t="s">
        <v>24</v>
      </c>
      <c r="BL692" t="s">
        <v>194</v>
      </c>
      <c r="BM692" s="2">
        <v>201</v>
      </c>
      <c r="BO692" s="2" t="s">
        <v>117</v>
      </c>
      <c r="BP692" s="33" t="s">
        <v>723</v>
      </c>
      <c r="BQ692" s="2">
        <f t="shared" si="637"/>
        <v>119</v>
      </c>
      <c r="BR692" s="2">
        <f>IF(BM692="","",IFERROR(VLOOKUP(BJ692,segéd!T:U,2,FALSE),"x"))</f>
        <v>119</v>
      </c>
      <c r="BS692" s="2" t="str">
        <f>IF(BN692="","",IFERROR(VLOOKUP(BJ692,segéd!O:P,2,FALSE),"x"))</f>
        <v/>
      </c>
      <c r="BT692" s="2">
        <v>67</v>
      </c>
      <c r="BU692" s="2">
        <v>18</v>
      </c>
      <c r="BV692" s="2"/>
      <c r="BX692" s="2"/>
      <c r="CQ692" s="2"/>
      <c r="CR692" s="2"/>
    </row>
    <row r="693" spans="1:119" ht="15" customHeight="1" x14ac:dyDescent="0.3">
      <c r="A693" t="str">
        <f t="shared" si="580"/>
        <v>21710172</v>
      </c>
      <c r="B693" t="str">
        <f t="shared" si="581"/>
        <v>Gazdaságpszichológia - Barócsi Zoltán (Tb.-ről web) 38</v>
      </c>
      <c r="C693" t="str">
        <f t="shared" si="582"/>
        <v>40410172</v>
      </c>
      <c r="D693" t="str">
        <f t="shared" si="583"/>
        <v>Gazdaságpszichológia - Barócsi Zoltán (Tb.-ről web) 35</v>
      </c>
      <c r="E693" t="str">
        <f t="shared" si="584"/>
        <v>Barócsi Zoltán10172</v>
      </c>
      <c r="F693" t="str">
        <f t="shared" si="585"/>
        <v>Gazdaságpszichológia (Tb. 404, Tb.-ről web)</v>
      </c>
      <c r="G693" t="str">
        <f t="shared" si="586"/>
        <v/>
      </c>
      <c r="H693" t="str">
        <f t="shared" si="587"/>
        <v/>
      </c>
      <c r="I693" t="str">
        <f t="shared" si="588"/>
        <v/>
      </c>
      <c r="J693" t="str">
        <f t="shared" si="589"/>
        <v/>
      </c>
      <c r="K693" t="str">
        <f t="shared" si="590"/>
        <v/>
      </c>
      <c r="L693" t="str">
        <f t="shared" si="591"/>
        <v/>
      </c>
      <c r="M693" t="str">
        <f t="shared" si="592"/>
        <v>10172</v>
      </c>
      <c r="N693" t="str">
        <f t="shared" si="593"/>
        <v>10172</v>
      </c>
      <c r="O693" t="str">
        <f t="shared" si="594"/>
        <v>10172</v>
      </c>
      <c r="P693" t="str">
        <f t="shared" si="595"/>
        <v/>
      </c>
      <c r="Q693" t="str">
        <f t="shared" si="596"/>
        <v/>
      </c>
      <c r="R693" t="str">
        <f t="shared" si="597"/>
        <v/>
      </c>
      <c r="S693" t="str">
        <f t="shared" si="598"/>
        <v/>
      </c>
      <c r="T693" t="str">
        <f t="shared" si="599"/>
        <v/>
      </c>
      <c r="U693" t="str">
        <f t="shared" si="600"/>
        <v/>
      </c>
      <c r="V693" t="str">
        <f t="shared" si="601"/>
        <v/>
      </c>
      <c r="W693" t="str">
        <f t="shared" si="602"/>
        <v/>
      </c>
      <c r="X693" t="str">
        <f t="shared" si="603"/>
        <v/>
      </c>
      <c r="Y693" t="str">
        <f t="shared" si="604"/>
        <v/>
      </c>
      <c r="Z693" t="str">
        <f t="shared" si="605"/>
        <v/>
      </c>
      <c r="AA693" t="str">
        <f t="shared" si="606"/>
        <v>Gazdaságpszichológia (217, Tb.-ről web)</v>
      </c>
      <c r="AB693" t="str">
        <f t="shared" si="607"/>
        <v/>
      </c>
      <c r="AC693" t="str">
        <f t="shared" si="608"/>
        <v/>
      </c>
      <c r="AD693" t="str">
        <f t="shared" si="609"/>
        <v/>
      </c>
      <c r="AE693" t="str">
        <f t="shared" si="610"/>
        <v/>
      </c>
      <c r="AF693" t="str">
        <f t="shared" si="611"/>
        <v/>
      </c>
      <c r="AG693" t="str">
        <f t="shared" si="612"/>
        <v/>
      </c>
      <c r="AH693" t="str">
        <f t="shared" si="613"/>
        <v>10172</v>
      </c>
      <c r="AI693" t="str">
        <f t="shared" si="614"/>
        <v>10172</v>
      </c>
      <c r="AJ693" t="str">
        <f t="shared" si="615"/>
        <v/>
      </c>
      <c r="AK693" t="str">
        <f t="shared" si="616"/>
        <v/>
      </c>
      <c r="AL693" t="str">
        <f t="shared" si="617"/>
        <v/>
      </c>
      <c r="AM693" t="str">
        <f t="shared" si="618"/>
        <v/>
      </c>
      <c r="AN693" t="str">
        <f t="shared" si="619"/>
        <v/>
      </c>
      <c r="AO693" t="str">
        <f t="shared" si="620"/>
        <v/>
      </c>
      <c r="AP693" t="str">
        <f t="shared" si="621"/>
        <v/>
      </c>
      <c r="AQ693" t="str">
        <f t="shared" si="622"/>
        <v/>
      </c>
      <c r="AR693" t="str">
        <f t="shared" si="623"/>
        <v/>
      </c>
      <c r="AS693" t="str">
        <f t="shared" si="624"/>
        <v/>
      </c>
      <c r="AT693" t="str">
        <f t="shared" si="625"/>
        <v/>
      </c>
      <c r="AU693" t="str">
        <f t="shared" si="626"/>
        <v/>
      </c>
      <c r="AV693" t="str">
        <f t="shared" si="627"/>
        <v/>
      </c>
      <c r="AW693" t="str">
        <f t="shared" si="628"/>
        <v/>
      </c>
      <c r="AX693" t="str">
        <f t="shared" si="629"/>
        <v/>
      </c>
      <c r="AY693" t="str">
        <f t="shared" si="630"/>
        <v/>
      </c>
      <c r="AZ693" t="str">
        <f t="shared" si="631"/>
        <v/>
      </c>
      <c r="BA693" t="str">
        <f t="shared" si="632"/>
        <v/>
      </c>
      <c r="BB693" t="str">
        <f t="shared" si="633"/>
        <v/>
      </c>
      <c r="BC693" t="str">
        <f t="shared" si="634"/>
        <v/>
      </c>
      <c r="BD693" t="str">
        <f t="shared" si="635"/>
        <v/>
      </c>
      <c r="BE693" t="str">
        <f t="shared" si="636"/>
        <v>Gazdaságpszichológia (404, Tb.-ről web)</v>
      </c>
      <c r="BF693" s="2">
        <v>1017</v>
      </c>
      <c r="BG693" s="2">
        <v>2</v>
      </c>
      <c r="BH693" s="18">
        <f>VLOOKUP(BF693,segéd!$F$9:$G$41,2,FALSE)</f>
        <v>46312</v>
      </c>
      <c r="BI693" s="2" t="str">
        <f>VLOOKUP(BG693,segéd!$F$1:$G$7,2,FALSE)</f>
        <v>9.45-11.15</v>
      </c>
      <c r="BJ693" t="s">
        <v>140</v>
      </c>
      <c r="BK693" s="20" t="s">
        <v>35</v>
      </c>
      <c r="BL693" t="s">
        <v>192</v>
      </c>
      <c r="BM693" s="2">
        <v>217</v>
      </c>
      <c r="BN693" s="2">
        <v>404</v>
      </c>
      <c r="BO693" s="2" t="s">
        <v>119</v>
      </c>
      <c r="BP693" s="33" t="s">
        <v>696</v>
      </c>
      <c r="BQ693" s="2">
        <f t="shared" si="637"/>
        <v>73</v>
      </c>
      <c r="BR693" s="2">
        <f>IF(BM693="","",IFERROR(VLOOKUP(BJ693,segéd!T:U,2,FALSE),"x"))</f>
        <v>38</v>
      </c>
      <c r="BS693" s="2">
        <f>IF(BN693="","",IFERROR(VLOOKUP(BJ693,segéd!O:P,2,FALSE),"x"))</f>
        <v>35</v>
      </c>
      <c r="BU693" s="2"/>
      <c r="BV693" s="2"/>
      <c r="BX693" s="2"/>
      <c r="BZ693" s="2">
        <v>5</v>
      </c>
      <c r="CA693" s="2">
        <v>12</v>
      </c>
      <c r="CB693" s="2">
        <v>2</v>
      </c>
      <c r="CD693" s="19"/>
      <c r="CE693" s="19"/>
      <c r="CH693" s="19"/>
      <c r="CT693" s="2">
        <v>10</v>
      </c>
      <c r="CU693" s="2">
        <v>8</v>
      </c>
    </row>
    <row r="694" spans="1:119" ht="15" customHeight="1" x14ac:dyDescent="0.3">
      <c r="A694" t="str">
        <f t="shared" si="580"/>
        <v>10172</v>
      </c>
      <c r="B694" t="str">
        <f t="shared" si="581"/>
        <v xml:space="preserve">Gépek üzemtana - Lukács András (web) </v>
      </c>
      <c r="C694" t="str">
        <f t="shared" si="582"/>
        <v>610172</v>
      </c>
      <c r="D694" t="str">
        <f t="shared" si="583"/>
        <v>Gépek üzemtana - Lukács András (web) 13</v>
      </c>
      <c r="E694" t="str">
        <f t="shared" si="584"/>
        <v>Lukács András10172</v>
      </c>
      <c r="F694" t="str">
        <f t="shared" si="585"/>
        <v>Gépek üzemtana (Tb. 6, web)</v>
      </c>
      <c r="G694" t="str">
        <f t="shared" si="586"/>
        <v/>
      </c>
      <c r="H694" t="str">
        <f t="shared" si="587"/>
        <v/>
      </c>
      <c r="I694" t="str">
        <f t="shared" si="588"/>
        <v/>
      </c>
      <c r="J694" t="str">
        <f t="shared" si="589"/>
        <v/>
      </c>
      <c r="K694" t="str">
        <f t="shared" si="590"/>
        <v/>
      </c>
      <c r="L694" t="str">
        <f t="shared" si="591"/>
        <v/>
      </c>
      <c r="M694" t="str">
        <f t="shared" si="592"/>
        <v/>
      </c>
      <c r="N694" t="str">
        <f t="shared" si="593"/>
        <v/>
      </c>
      <c r="O694" t="str">
        <f t="shared" si="594"/>
        <v/>
      </c>
      <c r="P694" t="str">
        <f t="shared" si="595"/>
        <v/>
      </c>
      <c r="Q694" t="str">
        <f t="shared" si="596"/>
        <v/>
      </c>
      <c r="R694" t="str">
        <f t="shared" si="597"/>
        <v/>
      </c>
      <c r="S694" t="str">
        <f t="shared" si="598"/>
        <v/>
      </c>
      <c r="T694" t="str">
        <f t="shared" si="599"/>
        <v/>
      </c>
      <c r="U694" t="str">
        <f t="shared" si="600"/>
        <v/>
      </c>
      <c r="V694" t="str">
        <f t="shared" si="601"/>
        <v/>
      </c>
      <c r="W694" t="str">
        <f t="shared" si="602"/>
        <v/>
      </c>
      <c r="X694" t="str">
        <f t="shared" si="603"/>
        <v/>
      </c>
      <c r="Y694" t="str">
        <f t="shared" si="604"/>
        <v/>
      </c>
      <c r="Z694" t="str">
        <f t="shared" si="605"/>
        <v/>
      </c>
      <c r="AA694" t="str">
        <f t="shared" si="606"/>
        <v>Gépek üzemtana (, web)</v>
      </c>
      <c r="AB694" t="str">
        <f t="shared" si="607"/>
        <v/>
      </c>
      <c r="AC694" t="str">
        <f t="shared" si="608"/>
        <v/>
      </c>
      <c r="AD694" t="str">
        <f t="shared" si="609"/>
        <v/>
      </c>
      <c r="AE694" t="str">
        <f t="shared" si="610"/>
        <v/>
      </c>
      <c r="AF694" t="str">
        <f t="shared" si="611"/>
        <v/>
      </c>
      <c r="AG694" t="str">
        <f t="shared" si="612"/>
        <v/>
      </c>
      <c r="AH694" t="str">
        <f t="shared" si="613"/>
        <v/>
      </c>
      <c r="AI694" t="str">
        <f t="shared" si="614"/>
        <v/>
      </c>
      <c r="AJ694" t="str">
        <f t="shared" si="615"/>
        <v/>
      </c>
      <c r="AK694" t="str">
        <f t="shared" si="616"/>
        <v/>
      </c>
      <c r="AL694" t="str">
        <f t="shared" si="617"/>
        <v/>
      </c>
      <c r="AM694" t="str">
        <f t="shared" si="618"/>
        <v/>
      </c>
      <c r="AN694" t="str">
        <f t="shared" si="619"/>
        <v/>
      </c>
      <c r="AO694" t="str">
        <f t="shared" si="620"/>
        <v/>
      </c>
      <c r="AP694" t="str">
        <f t="shared" si="621"/>
        <v/>
      </c>
      <c r="AQ694" t="str">
        <f t="shared" si="622"/>
        <v/>
      </c>
      <c r="AR694" t="str">
        <f t="shared" si="623"/>
        <v/>
      </c>
      <c r="AS694" t="str">
        <f t="shared" si="624"/>
        <v/>
      </c>
      <c r="AT694" t="str">
        <f t="shared" si="625"/>
        <v/>
      </c>
      <c r="AU694" t="str">
        <f t="shared" si="626"/>
        <v/>
      </c>
      <c r="AV694" t="str">
        <f t="shared" si="627"/>
        <v/>
      </c>
      <c r="AW694" t="str">
        <f t="shared" si="628"/>
        <v>10172</v>
      </c>
      <c r="AX694" t="str">
        <f t="shared" si="629"/>
        <v/>
      </c>
      <c r="AY694" t="str">
        <f t="shared" si="630"/>
        <v/>
      </c>
      <c r="AZ694" t="str">
        <f t="shared" si="631"/>
        <v/>
      </c>
      <c r="BA694" t="str">
        <f t="shared" si="632"/>
        <v/>
      </c>
      <c r="BB694" t="str">
        <f t="shared" si="633"/>
        <v/>
      </c>
      <c r="BC694" t="str">
        <f t="shared" si="634"/>
        <v/>
      </c>
      <c r="BD694" t="str">
        <f t="shared" si="635"/>
        <v/>
      </c>
      <c r="BE694" t="str">
        <f t="shared" si="636"/>
        <v>Gépek üzemtana (6, web)</v>
      </c>
      <c r="BF694" s="2">
        <v>1017</v>
      </c>
      <c r="BG694" s="2">
        <v>2</v>
      </c>
      <c r="BH694" s="18">
        <f>VLOOKUP(BF694,segéd!$F$9:$G$41,2,FALSE)</f>
        <v>46312</v>
      </c>
      <c r="BI694" s="2" t="str">
        <f>VLOOKUP(BG694,segéd!$F$1:$G$7,2,FALSE)</f>
        <v>9.45-11.15</v>
      </c>
      <c r="BJ694" t="s">
        <v>405</v>
      </c>
      <c r="BK694" s="20" t="s">
        <v>421</v>
      </c>
      <c r="BL694" t="s">
        <v>191</v>
      </c>
      <c r="BM694" s="2"/>
      <c r="BN694" s="2">
        <v>6</v>
      </c>
      <c r="BO694" s="2" t="s">
        <v>117</v>
      </c>
      <c r="BP694" s="33" t="s">
        <v>719</v>
      </c>
      <c r="BQ694" s="2">
        <f t="shared" si="637"/>
        <v>13</v>
      </c>
      <c r="BR694" s="2" t="str">
        <f>IF(BM694="","",IFERROR(VLOOKUP(BJ694,segéd!T:U,2,FALSE),"x"))</f>
        <v/>
      </c>
      <c r="BS694" s="2">
        <f>IF(BN694="","",IFERROR(VLOOKUP(BJ694,segéd!O:P,2,FALSE),"x"))</f>
        <v>13</v>
      </c>
      <c r="BU694" s="2"/>
      <c r="BV694" s="2"/>
      <c r="DI694" s="2">
        <v>14</v>
      </c>
    </row>
    <row r="695" spans="1:119" ht="15" customHeight="1" x14ac:dyDescent="0.3">
      <c r="A695" t="str">
        <f t="shared" si="580"/>
        <v>20510172</v>
      </c>
      <c r="B695" t="str">
        <f t="shared" si="581"/>
        <v>Innovációs technológiák - Peredy Zoltán (web) 15</v>
      </c>
      <c r="C695" t="str">
        <f t="shared" si="582"/>
        <v>10172</v>
      </c>
      <c r="D695" t="str">
        <f t="shared" si="583"/>
        <v xml:space="preserve">Innovációs technológiák - Peredy Zoltán (web) </v>
      </c>
      <c r="E695" t="str">
        <f t="shared" si="584"/>
        <v>Peredy Zoltán10172</v>
      </c>
      <c r="F695" t="str">
        <f t="shared" si="585"/>
        <v>Innovációs technológiák (Bp. 205, web)</v>
      </c>
      <c r="G695" t="str">
        <f t="shared" si="586"/>
        <v/>
      </c>
      <c r="H695" t="str">
        <f t="shared" si="587"/>
        <v/>
      </c>
      <c r="I695" t="str">
        <f t="shared" si="588"/>
        <v/>
      </c>
      <c r="J695" t="str">
        <f t="shared" si="589"/>
        <v/>
      </c>
      <c r="K695" t="str">
        <f t="shared" si="590"/>
        <v/>
      </c>
      <c r="L695" t="str">
        <f t="shared" si="591"/>
        <v>10172</v>
      </c>
      <c r="M695" t="str">
        <f t="shared" si="592"/>
        <v/>
      </c>
      <c r="N695" t="str">
        <f t="shared" si="593"/>
        <v/>
      </c>
      <c r="O695" t="str">
        <f t="shared" si="594"/>
        <v/>
      </c>
      <c r="P695" t="str">
        <f t="shared" si="595"/>
        <v/>
      </c>
      <c r="Q695" t="str">
        <f t="shared" si="596"/>
        <v/>
      </c>
      <c r="R695" t="str">
        <f t="shared" si="597"/>
        <v/>
      </c>
      <c r="S695" t="str">
        <f t="shared" si="598"/>
        <v/>
      </c>
      <c r="T695" t="str">
        <f t="shared" si="599"/>
        <v/>
      </c>
      <c r="U695" t="str">
        <f t="shared" si="600"/>
        <v/>
      </c>
      <c r="V695" t="str">
        <f t="shared" si="601"/>
        <v/>
      </c>
      <c r="W695" t="str">
        <f t="shared" si="602"/>
        <v/>
      </c>
      <c r="X695" t="str">
        <f t="shared" si="603"/>
        <v/>
      </c>
      <c r="Y695" t="str">
        <f t="shared" si="604"/>
        <v/>
      </c>
      <c r="Z695" t="str">
        <f t="shared" si="605"/>
        <v/>
      </c>
      <c r="AA695" t="str">
        <f t="shared" si="606"/>
        <v>Innovációs technológiák (205, web)</v>
      </c>
      <c r="AB695" t="str">
        <f t="shared" si="607"/>
        <v/>
      </c>
      <c r="AC695" t="str">
        <f t="shared" si="608"/>
        <v/>
      </c>
      <c r="AD695" t="str">
        <f t="shared" si="609"/>
        <v/>
      </c>
      <c r="AE695" t="str">
        <f t="shared" si="610"/>
        <v/>
      </c>
      <c r="AF695" t="str">
        <f t="shared" si="611"/>
        <v/>
      </c>
      <c r="AG695" t="str">
        <f t="shared" si="612"/>
        <v/>
      </c>
      <c r="AH695" t="str">
        <f t="shared" si="613"/>
        <v/>
      </c>
      <c r="AI695" t="str">
        <f t="shared" si="614"/>
        <v/>
      </c>
      <c r="AJ695" t="str">
        <f t="shared" si="615"/>
        <v/>
      </c>
      <c r="AK695" t="str">
        <f t="shared" si="616"/>
        <v/>
      </c>
      <c r="AL695" t="str">
        <f t="shared" si="617"/>
        <v/>
      </c>
      <c r="AM695" t="str">
        <f t="shared" si="618"/>
        <v/>
      </c>
      <c r="AN695" t="str">
        <f t="shared" si="619"/>
        <v/>
      </c>
      <c r="AO695" t="str">
        <f t="shared" si="620"/>
        <v/>
      </c>
      <c r="AP695" t="str">
        <f t="shared" si="621"/>
        <v/>
      </c>
      <c r="AQ695" t="str">
        <f t="shared" si="622"/>
        <v/>
      </c>
      <c r="AR695" t="str">
        <f t="shared" si="623"/>
        <v/>
      </c>
      <c r="AS695" t="str">
        <f t="shared" si="624"/>
        <v/>
      </c>
      <c r="AT695" t="str">
        <f t="shared" si="625"/>
        <v/>
      </c>
      <c r="AU695" t="str">
        <f t="shared" si="626"/>
        <v/>
      </c>
      <c r="AV695" t="str">
        <f t="shared" si="627"/>
        <v/>
      </c>
      <c r="AW695" t="str">
        <f t="shared" si="628"/>
        <v/>
      </c>
      <c r="AX695" t="str">
        <f t="shared" si="629"/>
        <v/>
      </c>
      <c r="AY695" t="str">
        <f t="shared" si="630"/>
        <v/>
      </c>
      <c r="AZ695" t="str">
        <f t="shared" si="631"/>
        <v/>
      </c>
      <c r="BA695" t="str">
        <f t="shared" si="632"/>
        <v/>
      </c>
      <c r="BB695" t="str">
        <f t="shared" si="633"/>
        <v/>
      </c>
      <c r="BC695" t="str">
        <f t="shared" si="634"/>
        <v/>
      </c>
      <c r="BD695" t="str">
        <f t="shared" si="635"/>
        <v/>
      </c>
      <c r="BE695" t="str">
        <f t="shared" si="636"/>
        <v>Innovációs technológiák (, web)</v>
      </c>
      <c r="BF695" s="2">
        <v>1017</v>
      </c>
      <c r="BG695" s="2">
        <v>2</v>
      </c>
      <c r="BH695" s="18">
        <f>VLOOKUP(BF695,segéd!$F$9:$G$41,2,FALSE)</f>
        <v>46312</v>
      </c>
      <c r="BI695" s="2" t="str">
        <f>VLOOKUP(BG695,segéd!$F$1:$G$7,2,FALSE)</f>
        <v>9.45-11.15</v>
      </c>
      <c r="BJ695" t="s">
        <v>393</v>
      </c>
      <c r="BK695" s="20" t="s">
        <v>141</v>
      </c>
      <c r="BL695" t="s">
        <v>206</v>
      </c>
      <c r="BM695" s="2">
        <v>205</v>
      </c>
      <c r="BO695" s="2" t="s">
        <v>117</v>
      </c>
      <c r="BP695" s="33" t="s">
        <v>685</v>
      </c>
      <c r="BQ695" s="2">
        <f t="shared" si="637"/>
        <v>15</v>
      </c>
      <c r="BR695" s="2">
        <f>IF(BM695="","",IFERROR(VLOOKUP(BJ695,segéd!T:U,2,FALSE),"x"))</f>
        <v>15</v>
      </c>
      <c r="BS695" s="2" t="str">
        <f>IF(BN695="","",IFERROR(VLOOKUP(BJ695,segéd!O:P,2,FALSE),"x"))</f>
        <v/>
      </c>
      <c r="BT695" s="2"/>
      <c r="BU695" s="2"/>
      <c r="BV695" s="2"/>
      <c r="BX695" s="2"/>
      <c r="BY695" s="2">
        <v>13</v>
      </c>
      <c r="CQ695" s="2"/>
      <c r="CR695" s="2"/>
    </row>
    <row r="696" spans="1:119" ht="15" customHeight="1" x14ac:dyDescent="0.3">
      <c r="A696" t="str">
        <f t="shared" si="580"/>
        <v>10172</v>
      </c>
      <c r="B696" t="str">
        <f t="shared" si="581"/>
        <v xml:space="preserve">Ipari és koll. robotika (dupla terem) - Palotai Péter (gépterem, web) </v>
      </c>
      <c r="C696" t="str">
        <f t="shared" si="582"/>
        <v>60310172</v>
      </c>
      <c r="D696" t="str">
        <f t="shared" si="583"/>
        <v xml:space="preserve">Ipari és koll. robotika (dupla terem) - Palotai Péter (gépterem, web) </v>
      </c>
      <c r="E696" t="str">
        <f t="shared" si="584"/>
        <v>Palotai Péter10172</v>
      </c>
      <c r="F696" t="str">
        <f t="shared" si="585"/>
        <v>Ipari és koll. robotika (dupla terem) (Tb. 603, gépterem, web)</v>
      </c>
      <c r="G696" t="str">
        <f t="shared" si="586"/>
        <v/>
      </c>
      <c r="H696" t="str">
        <f t="shared" si="587"/>
        <v/>
      </c>
      <c r="I696" t="str">
        <f t="shared" si="588"/>
        <v/>
      </c>
      <c r="J696" t="str">
        <f t="shared" si="589"/>
        <v/>
      </c>
      <c r="K696" t="str">
        <f t="shared" si="590"/>
        <v/>
      </c>
      <c r="L696" t="str">
        <f t="shared" si="591"/>
        <v/>
      </c>
      <c r="M696" t="str">
        <f t="shared" si="592"/>
        <v/>
      </c>
      <c r="N696" t="str">
        <f t="shared" si="593"/>
        <v/>
      </c>
      <c r="O696" t="str">
        <f t="shared" si="594"/>
        <v/>
      </c>
      <c r="P696" t="str">
        <f t="shared" si="595"/>
        <v/>
      </c>
      <c r="Q696" t="str">
        <f t="shared" si="596"/>
        <v/>
      </c>
      <c r="R696" t="str">
        <f t="shared" si="597"/>
        <v/>
      </c>
      <c r="S696" t="str">
        <f t="shared" si="598"/>
        <v/>
      </c>
      <c r="T696" t="str">
        <f t="shared" si="599"/>
        <v/>
      </c>
      <c r="U696" t="str">
        <f t="shared" si="600"/>
        <v/>
      </c>
      <c r="V696" t="str">
        <f t="shared" si="601"/>
        <v/>
      </c>
      <c r="W696" t="str">
        <f t="shared" si="602"/>
        <v/>
      </c>
      <c r="X696" t="str">
        <f t="shared" si="603"/>
        <v/>
      </c>
      <c r="Y696" t="str">
        <f t="shared" si="604"/>
        <v/>
      </c>
      <c r="Z696" t="str">
        <f t="shared" si="605"/>
        <v/>
      </c>
      <c r="AA696" t="str">
        <f t="shared" si="606"/>
        <v>Ipari és koll. robotika (dupla terem) (, gépterem, web)</v>
      </c>
      <c r="AB696" t="str">
        <f t="shared" si="607"/>
        <v/>
      </c>
      <c r="AC696" t="str">
        <f t="shared" si="608"/>
        <v/>
      </c>
      <c r="AD696" t="str">
        <f t="shared" si="609"/>
        <v/>
      </c>
      <c r="AE696" t="str">
        <f t="shared" si="610"/>
        <v/>
      </c>
      <c r="AF696" t="str">
        <f t="shared" si="611"/>
        <v/>
      </c>
      <c r="AG696" t="str">
        <f t="shared" si="612"/>
        <v/>
      </c>
      <c r="AH696" t="str">
        <f t="shared" si="613"/>
        <v/>
      </c>
      <c r="AI696" t="str">
        <f t="shared" si="614"/>
        <v/>
      </c>
      <c r="AJ696" t="str">
        <f t="shared" si="615"/>
        <v/>
      </c>
      <c r="AK696" t="str">
        <f t="shared" si="616"/>
        <v/>
      </c>
      <c r="AL696" t="str">
        <f t="shared" si="617"/>
        <v/>
      </c>
      <c r="AM696" t="str">
        <f t="shared" si="618"/>
        <v/>
      </c>
      <c r="AN696" t="str">
        <f t="shared" si="619"/>
        <v/>
      </c>
      <c r="AO696" t="str">
        <f t="shared" si="620"/>
        <v/>
      </c>
      <c r="AP696" t="str">
        <f t="shared" si="621"/>
        <v/>
      </c>
      <c r="AQ696" t="str">
        <f t="shared" si="622"/>
        <v/>
      </c>
      <c r="AR696" t="str">
        <f t="shared" si="623"/>
        <v/>
      </c>
      <c r="AS696" t="str">
        <f t="shared" si="624"/>
        <v/>
      </c>
      <c r="AT696" t="str">
        <f t="shared" si="625"/>
        <v/>
      </c>
      <c r="AU696" t="str">
        <f t="shared" si="626"/>
        <v/>
      </c>
      <c r="AV696" t="str">
        <f t="shared" si="627"/>
        <v/>
      </c>
      <c r="AW696" t="str">
        <f t="shared" si="628"/>
        <v/>
      </c>
      <c r="AX696" t="str">
        <f t="shared" si="629"/>
        <v/>
      </c>
      <c r="AY696" t="str">
        <f t="shared" si="630"/>
        <v/>
      </c>
      <c r="AZ696" t="str">
        <f t="shared" si="631"/>
        <v/>
      </c>
      <c r="BA696" t="str">
        <f t="shared" si="632"/>
        <v/>
      </c>
      <c r="BB696" t="str">
        <f t="shared" si="633"/>
        <v/>
      </c>
      <c r="BC696" t="str">
        <f t="shared" si="634"/>
        <v/>
      </c>
      <c r="BD696" t="str">
        <f t="shared" si="635"/>
        <v/>
      </c>
      <c r="BE696" t="str">
        <f t="shared" si="636"/>
        <v>Ipari és koll. robotika (dupla terem) (603, gépterem, web)</v>
      </c>
      <c r="BF696" s="2">
        <v>1017</v>
      </c>
      <c r="BG696" s="2">
        <v>2</v>
      </c>
      <c r="BH696" s="18">
        <f>VLOOKUP(BF696,segéd!$F$9:$G$41,2,FALSE)</f>
        <v>46312</v>
      </c>
      <c r="BI696" s="2" t="str">
        <f>VLOOKUP(BG696,segéd!$F$1:$G$7,2,FALSE)</f>
        <v>9.45-11.15</v>
      </c>
      <c r="BJ696" t="s">
        <v>551</v>
      </c>
      <c r="BK696" s="20" t="s">
        <v>309</v>
      </c>
      <c r="BL696" t="s">
        <v>191</v>
      </c>
      <c r="BM696" s="2"/>
      <c r="BN696" s="2">
        <v>603</v>
      </c>
      <c r="BO696" s="2" t="s">
        <v>216</v>
      </c>
      <c r="BP696" s="33" t="s">
        <v>589</v>
      </c>
      <c r="BQ696" s="2">
        <f t="shared" si="637"/>
        <v>0</v>
      </c>
      <c r="BR696" s="2" t="str">
        <f>IF(BM696="","",IFERROR(VLOOKUP(BJ696,segéd!T:U,2,FALSE),"x"))</f>
        <v/>
      </c>
      <c r="BS696" s="2"/>
      <c r="BU696" s="2"/>
      <c r="BV696" s="2"/>
    </row>
    <row r="697" spans="1:119" ht="15" customHeight="1" x14ac:dyDescent="0.3">
      <c r="A697" t="str">
        <f t="shared" si="580"/>
        <v>10172</v>
      </c>
      <c r="B697" t="str">
        <f t="shared" si="581"/>
        <v xml:space="preserve">Ipari és kollaboratív robotika - Palotai Péter (gépterem, web) </v>
      </c>
      <c r="C697" t="str">
        <f t="shared" si="582"/>
        <v>60410172</v>
      </c>
      <c r="D697" t="str">
        <f t="shared" si="583"/>
        <v>Ipari és kollaboratív robotika - Palotai Péter (gépterem, web) 45</v>
      </c>
      <c r="E697" t="str">
        <f t="shared" si="584"/>
        <v>Palotai Péter10172</v>
      </c>
      <c r="F697" t="str">
        <f t="shared" si="585"/>
        <v>Ipari és kollaboratív robotika (Tb. 604, gépterem, web)</v>
      </c>
      <c r="G697" t="str">
        <f t="shared" si="586"/>
        <v/>
      </c>
      <c r="H697" t="str">
        <f t="shared" si="587"/>
        <v/>
      </c>
      <c r="I697" t="str">
        <f t="shared" si="588"/>
        <v/>
      </c>
      <c r="J697" t="str">
        <f t="shared" si="589"/>
        <v/>
      </c>
      <c r="K697" t="str">
        <f t="shared" si="590"/>
        <v/>
      </c>
      <c r="L697" t="str">
        <f t="shared" si="591"/>
        <v/>
      </c>
      <c r="M697" t="str">
        <f t="shared" si="592"/>
        <v/>
      </c>
      <c r="N697" t="str">
        <f t="shared" si="593"/>
        <v/>
      </c>
      <c r="O697" t="str">
        <f t="shared" si="594"/>
        <v/>
      </c>
      <c r="P697" t="str">
        <f t="shared" si="595"/>
        <v/>
      </c>
      <c r="Q697" t="str">
        <f t="shared" si="596"/>
        <v/>
      </c>
      <c r="R697" t="str">
        <f t="shared" si="597"/>
        <v/>
      </c>
      <c r="S697" t="str">
        <f t="shared" si="598"/>
        <v/>
      </c>
      <c r="T697" t="str">
        <f t="shared" si="599"/>
        <v/>
      </c>
      <c r="U697" t="str">
        <f t="shared" si="600"/>
        <v/>
      </c>
      <c r="V697" t="str">
        <f t="shared" si="601"/>
        <v/>
      </c>
      <c r="W697" t="str">
        <f t="shared" si="602"/>
        <v/>
      </c>
      <c r="X697" t="str">
        <f t="shared" si="603"/>
        <v/>
      </c>
      <c r="Y697" t="str">
        <f t="shared" si="604"/>
        <v/>
      </c>
      <c r="Z697" t="str">
        <f t="shared" si="605"/>
        <v/>
      </c>
      <c r="AA697" t="str">
        <f t="shared" si="606"/>
        <v>Ipari és kollaboratív robotika (, gépterem, web)</v>
      </c>
      <c r="AB697" t="str">
        <f t="shared" si="607"/>
        <v/>
      </c>
      <c r="AC697" t="str">
        <f t="shared" si="608"/>
        <v/>
      </c>
      <c r="AD697" t="str">
        <f t="shared" si="609"/>
        <v/>
      </c>
      <c r="AE697" t="str">
        <f t="shared" si="610"/>
        <v/>
      </c>
      <c r="AF697" t="str">
        <f t="shared" si="611"/>
        <v/>
      </c>
      <c r="AG697" t="str">
        <f t="shared" si="612"/>
        <v/>
      </c>
      <c r="AH697" t="str">
        <f t="shared" si="613"/>
        <v/>
      </c>
      <c r="AI697" t="str">
        <f t="shared" si="614"/>
        <v/>
      </c>
      <c r="AJ697" t="str">
        <f t="shared" si="615"/>
        <v/>
      </c>
      <c r="AK697" t="str">
        <f t="shared" si="616"/>
        <v/>
      </c>
      <c r="AL697" t="str">
        <f t="shared" si="617"/>
        <v/>
      </c>
      <c r="AM697" t="str">
        <f t="shared" si="618"/>
        <v/>
      </c>
      <c r="AN697" t="str">
        <f t="shared" si="619"/>
        <v/>
      </c>
      <c r="AO697" t="str">
        <f t="shared" si="620"/>
        <v/>
      </c>
      <c r="AP697" t="str">
        <f t="shared" si="621"/>
        <v/>
      </c>
      <c r="AQ697" t="str">
        <f t="shared" si="622"/>
        <v/>
      </c>
      <c r="AR697" t="str">
        <f t="shared" si="623"/>
        <v/>
      </c>
      <c r="AS697" t="str">
        <f t="shared" si="624"/>
        <v/>
      </c>
      <c r="AT697" t="str">
        <f t="shared" si="625"/>
        <v/>
      </c>
      <c r="AU697" t="str">
        <f t="shared" si="626"/>
        <v/>
      </c>
      <c r="AV697" t="str">
        <f t="shared" si="627"/>
        <v/>
      </c>
      <c r="AW697" t="str">
        <f t="shared" si="628"/>
        <v/>
      </c>
      <c r="AX697" t="str">
        <f t="shared" si="629"/>
        <v>10172</v>
      </c>
      <c r="AY697" t="str">
        <f t="shared" si="630"/>
        <v/>
      </c>
      <c r="AZ697" t="str">
        <f t="shared" si="631"/>
        <v/>
      </c>
      <c r="BA697" t="str">
        <f t="shared" si="632"/>
        <v/>
      </c>
      <c r="BB697" t="str">
        <f t="shared" si="633"/>
        <v/>
      </c>
      <c r="BC697" t="str">
        <f t="shared" si="634"/>
        <v/>
      </c>
      <c r="BD697" t="str">
        <f t="shared" si="635"/>
        <v/>
      </c>
      <c r="BE697" t="str">
        <f t="shared" si="636"/>
        <v>Ipari és kollaboratív robotika (604, gépterem, web)</v>
      </c>
      <c r="BF697" s="2">
        <v>1017</v>
      </c>
      <c r="BG697" s="2">
        <v>2</v>
      </c>
      <c r="BH697" s="18">
        <f>VLOOKUP(BF697,segéd!$F$9:$G$41,2,FALSE)</f>
        <v>46312</v>
      </c>
      <c r="BI697" s="2" t="str">
        <f>VLOOKUP(BG697,segéd!$F$1:$G$7,2,FALSE)</f>
        <v>9.45-11.15</v>
      </c>
      <c r="BJ697" t="s">
        <v>409</v>
      </c>
      <c r="BK697" s="20" t="s">
        <v>309</v>
      </c>
      <c r="BL697" t="s">
        <v>191</v>
      </c>
      <c r="BM697" s="2"/>
      <c r="BN697" s="2">
        <v>604</v>
      </c>
      <c r="BO697" s="2" t="s">
        <v>216</v>
      </c>
      <c r="BP697" s="33" t="s">
        <v>589</v>
      </c>
      <c r="BQ697" s="2">
        <f t="shared" si="637"/>
        <v>45</v>
      </c>
      <c r="BR697" s="2" t="str">
        <f>IF(BM697="","",IFERROR(VLOOKUP(BJ697,segéd!T:U,2,FALSE),"x"))</f>
        <v/>
      </c>
      <c r="BS697" s="2">
        <f>IF(BN697="","",IFERROR(VLOOKUP(BJ697,segéd!O:P,2,FALSE),"x"))</f>
        <v>45</v>
      </c>
      <c r="BU697" s="2"/>
      <c r="BV697" s="2"/>
      <c r="DJ697" s="2">
        <v>44</v>
      </c>
    </row>
    <row r="698" spans="1:119" ht="15" customHeight="1" x14ac:dyDescent="0.3">
      <c r="A698" t="str">
        <f t="shared" si="580"/>
        <v>10172</v>
      </c>
      <c r="B698" t="str">
        <f t="shared" si="581"/>
        <v xml:space="preserve">Jelfeldolgozás és sz. ir. - Varga István (web) </v>
      </c>
      <c r="C698" t="str">
        <f t="shared" si="582"/>
        <v>21410172</v>
      </c>
      <c r="D698" t="str">
        <f t="shared" si="583"/>
        <v>Jelfeldolgozás és sz. ir. - Varga István (web) 27</v>
      </c>
      <c r="E698" t="str">
        <f t="shared" si="584"/>
        <v>Varga István10172</v>
      </c>
      <c r="F698" t="str">
        <f t="shared" si="585"/>
        <v>Jelfeldolgozás és sz. ir. (Tb. 214, web)</v>
      </c>
      <c r="G698" t="str">
        <f t="shared" si="586"/>
        <v/>
      </c>
      <c r="H698" t="str">
        <f t="shared" si="587"/>
        <v/>
      </c>
      <c r="I698" t="str">
        <f t="shared" si="588"/>
        <v/>
      </c>
      <c r="J698" t="str">
        <f t="shared" si="589"/>
        <v/>
      </c>
      <c r="K698" t="str">
        <f t="shared" si="590"/>
        <v/>
      </c>
      <c r="L698" t="str">
        <f t="shared" si="591"/>
        <v/>
      </c>
      <c r="M698" t="str">
        <f t="shared" si="592"/>
        <v/>
      </c>
      <c r="N698" t="str">
        <f t="shared" si="593"/>
        <v/>
      </c>
      <c r="O698" t="str">
        <f t="shared" si="594"/>
        <v/>
      </c>
      <c r="P698" t="str">
        <f t="shared" si="595"/>
        <v/>
      </c>
      <c r="Q698" t="str">
        <f t="shared" si="596"/>
        <v/>
      </c>
      <c r="R698" t="str">
        <f t="shared" si="597"/>
        <v/>
      </c>
      <c r="S698" t="str">
        <f t="shared" si="598"/>
        <v/>
      </c>
      <c r="T698" t="str">
        <f t="shared" si="599"/>
        <v/>
      </c>
      <c r="U698" t="str">
        <f t="shared" si="600"/>
        <v/>
      </c>
      <c r="V698" t="str">
        <f t="shared" si="601"/>
        <v/>
      </c>
      <c r="W698" t="str">
        <f t="shared" si="602"/>
        <v/>
      </c>
      <c r="X698" t="str">
        <f t="shared" si="603"/>
        <v/>
      </c>
      <c r="Y698" t="str">
        <f t="shared" si="604"/>
        <v/>
      </c>
      <c r="Z698" t="str">
        <f t="shared" si="605"/>
        <v/>
      </c>
      <c r="AA698" t="str">
        <f t="shared" si="606"/>
        <v>Jelfeldolgozás és sz. ir. (, web)</v>
      </c>
      <c r="AB698" t="str">
        <f t="shared" si="607"/>
        <v/>
      </c>
      <c r="AC698" t="str">
        <f t="shared" si="608"/>
        <v/>
      </c>
      <c r="AD698" t="str">
        <f t="shared" si="609"/>
        <v/>
      </c>
      <c r="AE698" t="str">
        <f t="shared" si="610"/>
        <v/>
      </c>
      <c r="AF698" t="str">
        <f t="shared" si="611"/>
        <v/>
      </c>
      <c r="AG698" t="str">
        <f t="shared" si="612"/>
        <v/>
      </c>
      <c r="AH698" t="str">
        <f t="shared" si="613"/>
        <v/>
      </c>
      <c r="AI698" t="str">
        <f t="shared" si="614"/>
        <v/>
      </c>
      <c r="AJ698" t="str">
        <f t="shared" si="615"/>
        <v/>
      </c>
      <c r="AK698" t="str">
        <f t="shared" si="616"/>
        <v/>
      </c>
      <c r="AL698" t="str">
        <f t="shared" si="617"/>
        <v/>
      </c>
      <c r="AM698" t="str">
        <f t="shared" si="618"/>
        <v/>
      </c>
      <c r="AN698" t="str">
        <f t="shared" si="619"/>
        <v/>
      </c>
      <c r="AO698" t="str">
        <f t="shared" si="620"/>
        <v/>
      </c>
      <c r="AP698" t="str">
        <f t="shared" si="621"/>
        <v/>
      </c>
      <c r="AQ698" t="str">
        <f t="shared" si="622"/>
        <v/>
      </c>
      <c r="AR698" t="str">
        <f t="shared" si="623"/>
        <v/>
      </c>
      <c r="AS698" t="str">
        <f t="shared" si="624"/>
        <v/>
      </c>
      <c r="AT698" t="str">
        <f t="shared" si="625"/>
        <v>10172</v>
      </c>
      <c r="AU698" t="str">
        <f t="shared" si="626"/>
        <v/>
      </c>
      <c r="AV698" t="str">
        <f t="shared" si="627"/>
        <v/>
      </c>
      <c r="AW698" t="str">
        <f t="shared" si="628"/>
        <v/>
      </c>
      <c r="AX698" t="str">
        <f t="shared" si="629"/>
        <v/>
      </c>
      <c r="AY698" t="str">
        <f t="shared" si="630"/>
        <v/>
      </c>
      <c r="AZ698" t="str">
        <f t="shared" si="631"/>
        <v/>
      </c>
      <c r="BA698" t="str">
        <f t="shared" si="632"/>
        <v/>
      </c>
      <c r="BB698" t="str">
        <f t="shared" si="633"/>
        <v/>
      </c>
      <c r="BC698" t="str">
        <f t="shared" si="634"/>
        <v/>
      </c>
      <c r="BD698" t="str">
        <f t="shared" si="635"/>
        <v/>
      </c>
      <c r="BE698" t="str">
        <f t="shared" si="636"/>
        <v>Jelfeldolgozás és sz. ir. (214, web)</v>
      </c>
      <c r="BF698" s="2">
        <v>1017</v>
      </c>
      <c r="BG698" s="2">
        <v>2</v>
      </c>
      <c r="BH698" s="18">
        <f>VLOOKUP(BF698,segéd!$F$9:$G$41,2,FALSE)</f>
        <v>46312</v>
      </c>
      <c r="BI698" s="2" t="str">
        <f>VLOOKUP(BG698,segéd!$F$1:$G$7,2,FALSE)</f>
        <v>9.45-11.15</v>
      </c>
      <c r="BJ698" t="s">
        <v>110</v>
      </c>
      <c r="BK698" s="20" t="s">
        <v>278</v>
      </c>
      <c r="BL698" t="s">
        <v>191</v>
      </c>
      <c r="BM698" s="2"/>
      <c r="BN698" s="2">
        <v>214</v>
      </c>
      <c r="BO698" s="2" t="s">
        <v>117</v>
      </c>
      <c r="BP698" s="33" t="s">
        <v>686</v>
      </c>
      <c r="BQ698" s="2">
        <f t="shared" si="637"/>
        <v>27</v>
      </c>
      <c r="BR698" s="2" t="str">
        <f>IF(BM698="","",IFERROR(VLOOKUP(BJ698,segéd!T:U,2,FALSE),"x"))</f>
        <v/>
      </c>
      <c r="BS698" s="2">
        <f>IF(BN698="","",IFERROR(VLOOKUP(BJ698,segéd!O:P,2,FALSE),"x"))</f>
        <v>27</v>
      </c>
      <c r="BU698" s="2"/>
      <c r="BV698" s="2"/>
      <c r="DF698" s="2">
        <v>27</v>
      </c>
    </row>
    <row r="699" spans="1:119" ht="15" customHeight="1" x14ac:dyDescent="0.3">
      <c r="A699" t="str">
        <f t="shared" si="580"/>
        <v>20610172</v>
      </c>
      <c r="B699" t="str">
        <f t="shared" si="581"/>
        <v>Jogi alapismeretek - Zalahegyi Zoltán (Bp.-ről web) 10</v>
      </c>
      <c r="C699" t="str">
        <f t="shared" si="582"/>
        <v>40110172</v>
      </c>
      <c r="D699" t="str">
        <f t="shared" si="583"/>
        <v>Jogi alapismeretek - Zalahegyi Zoltán (Bp.-ről web) 7</v>
      </c>
      <c r="E699" t="str">
        <f t="shared" si="584"/>
        <v>Zalahegyi Zoltán10172</v>
      </c>
      <c r="F699" t="str">
        <f t="shared" si="585"/>
        <v>Jogi alapismeretek (Bp. 206, Bp.-ről web)</v>
      </c>
      <c r="G699" t="str">
        <f t="shared" si="586"/>
        <v/>
      </c>
      <c r="H699" t="str">
        <f t="shared" si="587"/>
        <v/>
      </c>
      <c r="I699" t="str">
        <f t="shared" si="588"/>
        <v>10172</v>
      </c>
      <c r="J699" t="str">
        <f t="shared" si="589"/>
        <v/>
      </c>
      <c r="K699" t="str">
        <f t="shared" si="590"/>
        <v/>
      </c>
      <c r="L699" t="str">
        <f t="shared" si="591"/>
        <v/>
      </c>
      <c r="M699" t="str">
        <f t="shared" si="592"/>
        <v/>
      </c>
      <c r="N699" t="str">
        <f t="shared" si="593"/>
        <v/>
      </c>
      <c r="O699" t="str">
        <f t="shared" si="594"/>
        <v/>
      </c>
      <c r="P699" t="str">
        <f t="shared" si="595"/>
        <v/>
      </c>
      <c r="Q699" t="str">
        <f t="shared" si="596"/>
        <v/>
      </c>
      <c r="R699" t="str">
        <f t="shared" si="597"/>
        <v/>
      </c>
      <c r="S699" t="str">
        <f t="shared" si="598"/>
        <v/>
      </c>
      <c r="T699" t="str">
        <f t="shared" si="599"/>
        <v/>
      </c>
      <c r="U699" t="str">
        <f t="shared" si="600"/>
        <v/>
      </c>
      <c r="V699" t="str">
        <f t="shared" si="601"/>
        <v/>
      </c>
      <c r="W699" t="str">
        <f t="shared" si="602"/>
        <v/>
      </c>
      <c r="X699" t="str">
        <f t="shared" si="603"/>
        <v/>
      </c>
      <c r="Y699" t="str">
        <f t="shared" si="604"/>
        <v/>
      </c>
      <c r="Z699" t="str">
        <f t="shared" si="605"/>
        <v/>
      </c>
      <c r="AA699" t="str">
        <f t="shared" si="606"/>
        <v>Jogi alapismeretek (206, Bp.-ről web)</v>
      </c>
      <c r="AB699" t="str">
        <f t="shared" si="607"/>
        <v/>
      </c>
      <c r="AC699" t="str">
        <f t="shared" si="608"/>
        <v>10172</v>
      </c>
      <c r="AD699" t="str">
        <f t="shared" si="609"/>
        <v/>
      </c>
      <c r="AE699" t="str">
        <f t="shared" si="610"/>
        <v/>
      </c>
      <c r="AF699" t="str">
        <f t="shared" si="611"/>
        <v/>
      </c>
      <c r="AG699" t="str">
        <f t="shared" si="612"/>
        <v/>
      </c>
      <c r="AH699" t="str">
        <f t="shared" si="613"/>
        <v/>
      </c>
      <c r="AI699" t="str">
        <f t="shared" si="614"/>
        <v/>
      </c>
      <c r="AJ699" t="str">
        <f t="shared" si="615"/>
        <v/>
      </c>
      <c r="AK699" t="str">
        <f t="shared" si="616"/>
        <v/>
      </c>
      <c r="AL699" t="str">
        <f t="shared" si="617"/>
        <v/>
      </c>
      <c r="AM699" t="str">
        <f t="shared" si="618"/>
        <v/>
      </c>
      <c r="AN699" t="str">
        <f t="shared" si="619"/>
        <v/>
      </c>
      <c r="AO699" t="str">
        <f t="shared" si="620"/>
        <v/>
      </c>
      <c r="AP699" t="str">
        <f t="shared" si="621"/>
        <v/>
      </c>
      <c r="AQ699" t="str">
        <f t="shared" si="622"/>
        <v/>
      </c>
      <c r="AR699" t="str">
        <f t="shared" si="623"/>
        <v/>
      </c>
      <c r="AS699" t="str">
        <f t="shared" si="624"/>
        <v/>
      </c>
      <c r="AT699" t="str">
        <f t="shared" si="625"/>
        <v/>
      </c>
      <c r="AU699" t="str">
        <f t="shared" si="626"/>
        <v/>
      </c>
      <c r="AV699" t="str">
        <f t="shared" si="627"/>
        <v/>
      </c>
      <c r="AW699" t="str">
        <f t="shared" si="628"/>
        <v/>
      </c>
      <c r="AX699" t="str">
        <f t="shared" si="629"/>
        <v/>
      </c>
      <c r="AY699" t="str">
        <f t="shared" si="630"/>
        <v/>
      </c>
      <c r="AZ699" t="str">
        <f t="shared" si="631"/>
        <v/>
      </c>
      <c r="BA699" t="str">
        <f t="shared" si="632"/>
        <v/>
      </c>
      <c r="BB699" t="str">
        <f t="shared" si="633"/>
        <v/>
      </c>
      <c r="BC699" t="str">
        <f t="shared" si="634"/>
        <v/>
      </c>
      <c r="BD699" t="str">
        <f t="shared" si="635"/>
        <v/>
      </c>
      <c r="BE699" t="str">
        <f t="shared" si="636"/>
        <v>Jogi alapismeretek (401, Bp.-ről web)</v>
      </c>
      <c r="BF699" s="2">
        <v>1017</v>
      </c>
      <c r="BG699" s="2">
        <v>2</v>
      </c>
      <c r="BH699" s="18">
        <f>VLOOKUP(BF699,segéd!$F$9:$G$41,2,FALSE)</f>
        <v>46312</v>
      </c>
      <c r="BI699" s="2" t="str">
        <f>VLOOKUP(BG699,segéd!$F$1:$G$7,2,FALSE)</f>
        <v>9.45-11.15</v>
      </c>
      <c r="BJ699" t="s">
        <v>129</v>
      </c>
      <c r="BK699" s="20" t="s">
        <v>303</v>
      </c>
      <c r="BL699" t="s">
        <v>511</v>
      </c>
      <c r="BM699" s="2">
        <v>206</v>
      </c>
      <c r="BN699" s="2">
        <v>401</v>
      </c>
      <c r="BO699" s="2" t="s">
        <v>118</v>
      </c>
      <c r="BP699" s="33" t="s">
        <v>691</v>
      </c>
      <c r="BQ699" s="2">
        <f t="shared" si="637"/>
        <v>17</v>
      </c>
      <c r="BR699" s="2">
        <f>IF(BM699="","",IFERROR(VLOOKUP(BJ699,segéd!T:U,2,FALSE),"x"))</f>
        <v>10</v>
      </c>
      <c r="BS699" s="2">
        <f>IF(BN699="","",IFERROR(VLOOKUP(BJ699,segéd!O:P,2,FALSE),"x"))</f>
        <v>7</v>
      </c>
      <c r="BT699" s="2"/>
      <c r="BU699" s="2"/>
      <c r="BV699" s="2">
        <v>9</v>
      </c>
      <c r="BX699" s="2"/>
      <c r="CO699" s="2">
        <v>6</v>
      </c>
      <c r="CQ699" s="2"/>
      <c r="CR699" s="2"/>
    </row>
    <row r="700" spans="1:119" ht="15" customHeight="1" x14ac:dyDescent="0.3">
      <c r="A700" t="str">
        <f t="shared" si="580"/>
        <v>10172</v>
      </c>
      <c r="B700" t="str">
        <f t="shared" si="581"/>
        <v xml:space="preserve">Lézerbiztonsági alapok - Vavra Gábor (web) </v>
      </c>
      <c r="C700" t="str">
        <f t="shared" si="582"/>
        <v>21610172</v>
      </c>
      <c r="D700" t="str">
        <f t="shared" si="583"/>
        <v>Lézerbiztonsági alapok - Vavra Gábor (web) 9</v>
      </c>
      <c r="E700" t="str">
        <f t="shared" si="584"/>
        <v>Vavra Gábor10172</v>
      </c>
      <c r="F700" t="str">
        <f t="shared" si="585"/>
        <v>Lézerbiztonsági alapok (Tb. 216, web)</v>
      </c>
      <c r="G700" t="str">
        <f t="shared" si="586"/>
        <v/>
      </c>
      <c r="H700" t="str">
        <f t="shared" si="587"/>
        <v/>
      </c>
      <c r="I700" t="str">
        <f t="shared" si="588"/>
        <v/>
      </c>
      <c r="J700" t="str">
        <f t="shared" si="589"/>
        <v/>
      </c>
      <c r="K700" t="str">
        <f t="shared" si="590"/>
        <v/>
      </c>
      <c r="L700" t="str">
        <f t="shared" si="591"/>
        <v/>
      </c>
      <c r="M700" t="str">
        <f t="shared" si="592"/>
        <v/>
      </c>
      <c r="N700" t="str">
        <f t="shared" si="593"/>
        <v/>
      </c>
      <c r="O700" t="str">
        <f t="shared" si="594"/>
        <v/>
      </c>
      <c r="P700" t="str">
        <f t="shared" si="595"/>
        <v/>
      </c>
      <c r="Q700" t="str">
        <f t="shared" si="596"/>
        <v/>
      </c>
      <c r="R700" t="str">
        <f t="shared" si="597"/>
        <v/>
      </c>
      <c r="S700" t="str">
        <f t="shared" si="598"/>
        <v/>
      </c>
      <c r="T700" t="str">
        <f t="shared" si="599"/>
        <v/>
      </c>
      <c r="U700" t="str">
        <f t="shared" si="600"/>
        <v/>
      </c>
      <c r="V700" t="str">
        <f t="shared" si="601"/>
        <v/>
      </c>
      <c r="W700" t="str">
        <f t="shared" si="602"/>
        <v/>
      </c>
      <c r="X700" t="str">
        <f t="shared" si="603"/>
        <v/>
      </c>
      <c r="Y700" t="str">
        <f t="shared" si="604"/>
        <v/>
      </c>
      <c r="Z700" t="str">
        <f t="shared" si="605"/>
        <v/>
      </c>
      <c r="AA700" t="str">
        <f t="shared" si="606"/>
        <v>Lézerbiztonsági alapok (, web)</v>
      </c>
      <c r="AB700" t="str">
        <f t="shared" si="607"/>
        <v/>
      </c>
      <c r="AC700" t="str">
        <f t="shared" si="608"/>
        <v/>
      </c>
      <c r="AD700" t="str">
        <f t="shared" si="609"/>
        <v/>
      </c>
      <c r="AE700" t="str">
        <f t="shared" si="610"/>
        <v/>
      </c>
      <c r="AF700" t="str">
        <f t="shared" si="611"/>
        <v/>
      </c>
      <c r="AG700" t="str">
        <f t="shared" si="612"/>
        <v/>
      </c>
      <c r="AH700" t="str">
        <f t="shared" si="613"/>
        <v/>
      </c>
      <c r="AI700" t="str">
        <f t="shared" si="614"/>
        <v/>
      </c>
      <c r="AJ700" t="str">
        <f t="shared" si="615"/>
        <v/>
      </c>
      <c r="AK700" t="str">
        <f t="shared" si="616"/>
        <v/>
      </c>
      <c r="AL700" t="str">
        <f t="shared" si="617"/>
        <v/>
      </c>
      <c r="AM700" t="str">
        <f t="shared" si="618"/>
        <v/>
      </c>
      <c r="AN700" t="str">
        <f t="shared" si="619"/>
        <v/>
      </c>
      <c r="AO700" t="str">
        <f t="shared" si="620"/>
        <v/>
      </c>
      <c r="AP700" t="str">
        <f t="shared" si="621"/>
        <v/>
      </c>
      <c r="AQ700" t="str">
        <f t="shared" si="622"/>
        <v/>
      </c>
      <c r="AR700" t="str">
        <f t="shared" si="623"/>
        <v/>
      </c>
      <c r="AS700" t="str">
        <f t="shared" si="624"/>
        <v/>
      </c>
      <c r="AT700" t="str">
        <f t="shared" si="625"/>
        <v/>
      </c>
      <c r="AU700" t="str">
        <f t="shared" si="626"/>
        <v/>
      </c>
      <c r="AV700" t="str">
        <f t="shared" si="627"/>
        <v/>
      </c>
      <c r="AW700" t="str">
        <f t="shared" si="628"/>
        <v/>
      </c>
      <c r="AX700" t="str">
        <f t="shared" si="629"/>
        <v/>
      </c>
      <c r="AY700" t="str">
        <f t="shared" si="630"/>
        <v/>
      </c>
      <c r="AZ700" t="str">
        <f t="shared" si="631"/>
        <v/>
      </c>
      <c r="BA700" t="str">
        <f t="shared" si="632"/>
        <v/>
      </c>
      <c r="BB700" t="str">
        <f t="shared" si="633"/>
        <v/>
      </c>
      <c r="BC700" t="str">
        <f t="shared" si="634"/>
        <v>10172</v>
      </c>
      <c r="BD700" t="str">
        <f t="shared" si="635"/>
        <v/>
      </c>
      <c r="BE700" t="str">
        <f t="shared" si="636"/>
        <v>Lézerbiztonsági alapok (216, web)</v>
      </c>
      <c r="BF700" s="2">
        <v>1017</v>
      </c>
      <c r="BG700" s="2">
        <v>2</v>
      </c>
      <c r="BH700" s="18">
        <f>VLOOKUP(BF700,segéd!$F$9:$G$41,2,FALSE)</f>
        <v>46312</v>
      </c>
      <c r="BI700" s="2" t="str">
        <f>VLOOKUP(BG700,segéd!$F$1:$G$7,2,FALSE)</f>
        <v>9.45-11.15</v>
      </c>
      <c r="BJ700" t="s">
        <v>524</v>
      </c>
      <c r="BK700" s="20" t="s">
        <v>419</v>
      </c>
      <c r="BL700" t="s">
        <v>191</v>
      </c>
      <c r="BM700"/>
      <c r="BN700" s="2">
        <v>216</v>
      </c>
      <c r="BO700" s="2" t="s">
        <v>117</v>
      </c>
      <c r="BP700" s="33" t="s">
        <v>713</v>
      </c>
      <c r="BQ700" s="2">
        <f t="shared" si="637"/>
        <v>9</v>
      </c>
      <c r="BR700" s="2" t="str">
        <f>IF(BM700="","",IFERROR(VLOOKUP(BJ700,segéd!T:U,2,FALSE),"x"))</f>
        <v/>
      </c>
      <c r="BS700" s="2">
        <f>IF(BN700="","",IFERROR(VLOOKUP(BJ700,segéd!O:P,2,FALSE),"x"))</f>
        <v>9</v>
      </c>
      <c r="BT700" s="20"/>
      <c r="BU700" s="2"/>
      <c r="BV700" s="2"/>
      <c r="BW700"/>
      <c r="BX700" s="20"/>
      <c r="BY700"/>
      <c r="BZ700"/>
      <c r="CA700"/>
      <c r="CB700"/>
      <c r="CC700"/>
      <c r="CD700"/>
      <c r="CE700"/>
      <c r="CF700"/>
      <c r="CH700"/>
      <c r="CI700"/>
      <c r="CJ700"/>
      <c r="CK700"/>
      <c r="CL700"/>
      <c r="CM700"/>
      <c r="CN700"/>
      <c r="CO700"/>
      <c r="CP700"/>
      <c r="CQ700" s="20"/>
      <c r="CR700" s="2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O700" s="2">
        <v>10</v>
      </c>
    </row>
    <row r="701" spans="1:119" ht="15" customHeight="1" x14ac:dyDescent="0.3">
      <c r="A701" t="str">
        <f t="shared" si="580"/>
        <v>20910172</v>
      </c>
      <c r="B701" t="str">
        <f t="shared" si="581"/>
        <v>Marketing tervezés és kont. - Rojkovich Ádám Konstantin (web) 6</v>
      </c>
      <c r="C701" t="str">
        <f t="shared" si="582"/>
        <v>10172</v>
      </c>
      <c r="D701" t="str">
        <f t="shared" si="583"/>
        <v xml:space="preserve">Marketing tervezés és kont. - Rojkovich Ádám Konstantin (web) </v>
      </c>
      <c r="E701" t="str">
        <f t="shared" si="584"/>
        <v>Rojkovich Ádám Konstantin10172</v>
      </c>
      <c r="F701" t="str">
        <f t="shared" si="585"/>
        <v>Marketing tervezés és kont. (Bp. 209, web)</v>
      </c>
      <c r="G701" t="str">
        <f t="shared" si="586"/>
        <v/>
      </c>
      <c r="H701" t="str">
        <f t="shared" si="587"/>
        <v/>
      </c>
      <c r="I701" t="str">
        <f t="shared" si="588"/>
        <v/>
      </c>
      <c r="J701" t="str">
        <f t="shared" si="589"/>
        <v>10172</v>
      </c>
      <c r="K701" t="str">
        <f t="shared" si="590"/>
        <v/>
      </c>
      <c r="L701" t="str">
        <f t="shared" si="591"/>
        <v/>
      </c>
      <c r="M701" t="str">
        <f t="shared" si="592"/>
        <v/>
      </c>
      <c r="N701" t="str">
        <f t="shared" si="593"/>
        <v/>
      </c>
      <c r="O701" t="str">
        <f t="shared" si="594"/>
        <v/>
      </c>
      <c r="P701" t="str">
        <f t="shared" si="595"/>
        <v/>
      </c>
      <c r="Q701" t="str">
        <f t="shared" si="596"/>
        <v>10172</v>
      </c>
      <c r="R701" t="str">
        <f t="shared" si="597"/>
        <v/>
      </c>
      <c r="S701" t="str">
        <f t="shared" si="598"/>
        <v/>
      </c>
      <c r="T701" t="str">
        <f t="shared" si="599"/>
        <v/>
      </c>
      <c r="U701" t="str">
        <f t="shared" si="600"/>
        <v/>
      </c>
      <c r="V701" t="str">
        <f t="shared" si="601"/>
        <v/>
      </c>
      <c r="W701" t="str">
        <f t="shared" si="602"/>
        <v/>
      </c>
      <c r="X701" t="str">
        <f t="shared" si="603"/>
        <v/>
      </c>
      <c r="Y701" t="str">
        <f t="shared" si="604"/>
        <v/>
      </c>
      <c r="Z701" t="str">
        <f t="shared" si="605"/>
        <v/>
      </c>
      <c r="AA701" t="str">
        <f t="shared" si="606"/>
        <v>Marketing tervezés és kont. (209, web)</v>
      </c>
      <c r="AB701" t="str">
        <f t="shared" si="607"/>
        <v/>
      </c>
      <c r="AC701" t="str">
        <f t="shared" si="608"/>
        <v/>
      </c>
      <c r="AD701" t="str">
        <f t="shared" si="609"/>
        <v/>
      </c>
      <c r="AE701" t="str">
        <f t="shared" si="610"/>
        <v/>
      </c>
      <c r="AF701" t="str">
        <f t="shared" si="611"/>
        <v/>
      </c>
      <c r="AG701" t="str">
        <f t="shared" si="612"/>
        <v/>
      </c>
      <c r="AH701" t="str">
        <f t="shared" si="613"/>
        <v/>
      </c>
      <c r="AI701" t="str">
        <f t="shared" si="614"/>
        <v/>
      </c>
      <c r="AJ701" t="str">
        <f t="shared" si="615"/>
        <v/>
      </c>
      <c r="AK701" t="str">
        <f t="shared" si="616"/>
        <v/>
      </c>
      <c r="AL701" t="str">
        <f t="shared" si="617"/>
        <v/>
      </c>
      <c r="AM701" t="str">
        <f t="shared" si="618"/>
        <v/>
      </c>
      <c r="AN701" t="str">
        <f t="shared" si="619"/>
        <v/>
      </c>
      <c r="AO701" t="str">
        <f t="shared" si="620"/>
        <v/>
      </c>
      <c r="AP701" t="str">
        <f t="shared" si="621"/>
        <v/>
      </c>
      <c r="AQ701" t="str">
        <f t="shared" si="622"/>
        <v/>
      </c>
      <c r="AR701" t="str">
        <f t="shared" si="623"/>
        <v/>
      </c>
      <c r="AS701" t="str">
        <f t="shared" si="624"/>
        <v/>
      </c>
      <c r="AT701" t="str">
        <f t="shared" si="625"/>
        <v/>
      </c>
      <c r="AU701" t="str">
        <f t="shared" si="626"/>
        <v/>
      </c>
      <c r="AV701" t="str">
        <f t="shared" si="627"/>
        <v/>
      </c>
      <c r="AW701" t="str">
        <f t="shared" si="628"/>
        <v/>
      </c>
      <c r="AX701" t="str">
        <f t="shared" si="629"/>
        <v/>
      </c>
      <c r="AY701" t="str">
        <f t="shared" si="630"/>
        <v/>
      </c>
      <c r="AZ701" t="str">
        <f t="shared" si="631"/>
        <v/>
      </c>
      <c r="BA701" t="str">
        <f t="shared" si="632"/>
        <v/>
      </c>
      <c r="BB701" t="str">
        <f t="shared" si="633"/>
        <v/>
      </c>
      <c r="BC701" t="str">
        <f t="shared" si="634"/>
        <v/>
      </c>
      <c r="BD701" t="str">
        <f t="shared" si="635"/>
        <v/>
      </c>
      <c r="BE701" t="str">
        <f t="shared" si="636"/>
        <v>Marketing tervezés és kont. (, web)</v>
      </c>
      <c r="BF701" s="2">
        <v>1017</v>
      </c>
      <c r="BG701" s="2">
        <v>2</v>
      </c>
      <c r="BH701" s="18">
        <f>VLOOKUP(BF701,segéd!$F$9:$G$41,2,FALSE)</f>
        <v>46312</v>
      </c>
      <c r="BI701" s="2" t="str">
        <f>VLOOKUP(BG701,segéd!$F$1:$G$7,2,FALSE)</f>
        <v>9.45-11.15</v>
      </c>
      <c r="BJ701" t="s">
        <v>116</v>
      </c>
      <c r="BK701" s="20" t="s">
        <v>573</v>
      </c>
      <c r="BL701" t="s">
        <v>206</v>
      </c>
      <c r="BM701" s="2">
        <v>209</v>
      </c>
      <c r="BO701" s="2" t="s">
        <v>117</v>
      </c>
      <c r="BP701" s="33" t="s">
        <v>692</v>
      </c>
      <c r="BQ701" s="2">
        <f t="shared" si="637"/>
        <v>6</v>
      </c>
      <c r="BR701" s="2">
        <f>IF(BM701="","",IFERROR(VLOOKUP(BJ701,segéd!T:U,2,FALSE),"x"))</f>
        <v>6</v>
      </c>
      <c r="BS701" s="2" t="str">
        <f>IF(BN701="","",IFERROR(VLOOKUP(BJ701,segéd!O:P,2,FALSE),"x"))</f>
        <v/>
      </c>
      <c r="BT701" s="2"/>
      <c r="BU701" s="2"/>
      <c r="BV701" s="2"/>
      <c r="BW701" s="2">
        <v>8</v>
      </c>
      <c r="BX701" s="2"/>
      <c r="CD701" s="2">
        <v>5</v>
      </c>
      <c r="CQ701" s="2"/>
      <c r="CR701" s="2"/>
    </row>
    <row r="702" spans="1:119" ht="15" customHeight="1" x14ac:dyDescent="0.3">
      <c r="A702" t="str">
        <f t="shared" si="580"/>
        <v>10172</v>
      </c>
      <c r="B702" t="str">
        <f t="shared" si="581"/>
        <v xml:space="preserve">Matematika I. - Brunner Zsuzsanna (web) </v>
      </c>
      <c r="C702" t="str">
        <f t="shared" si="582"/>
        <v>50110172</v>
      </c>
      <c r="D702" t="str">
        <f t="shared" si="583"/>
        <v>Matematika I. - Brunner Zsuzsanna (web) 154</v>
      </c>
      <c r="E702" t="str">
        <f t="shared" si="584"/>
        <v>Brunner Zsuzsanna10172</v>
      </c>
      <c r="F702" t="str">
        <f t="shared" si="585"/>
        <v>Matematika I. (Tb. 501, web)</v>
      </c>
      <c r="G702" t="str">
        <f t="shared" si="586"/>
        <v/>
      </c>
      <c r="H702" t="str">
        <f t="shared" si="587"/>
        <v/>
      </c>
      <c r="I702" t="str">
        <f t="shared" si="588"/>
        <v/>
      </c>
      <c r="J702" t="str">
        <f t="shared" si="589"/>
        <v/>
      </c>
      <c r="K702" t="str">
        <f t="shared" si="590"/>
        <v/>
      </c>
      <c r="L702" t="str">
        <f t="shared" si="591"/>
        <v/>
      </c>
      <c r="M702" t="str">
        <f t="shared" si="592"/>
        <v/>
      </c>
      <c r="N702" t="str">
        <f t="shared" si="593"/>
        <v/>
      </c>
      <c r="O702" t="str">
        <f t="shared" si="594"/>
        <v/>
      </c>
      <c r="P702" t="str">
        <f t="shared" si="595"/>
        <v/>
      </c>
      <c r="Q702" t="str">
        <f t="shared" si="596"/>
        <v/>
      </c>
      <c r="R702" t="str">
        <f t="shared" si="597"/>
        <v/>
      </c>
      <c r="S702" t="str">
        <f t="shared" si="598"/>
        <v/>
      </c>
      <c r="T702" t="str">
        <f t="shared" si="599"/>
        <v/>
      </c>
      <c r="U702" t="str">
        <f t="shared" si="600"/>
        <v/>
      </c>
      <c r="V702" t="str">
        <f t="shared" si="601"/>
        <v/>
      </c>
      <c r="W702" t="str">
        <f t="shared" si="602"/>
        <v/>
      </c>
      <c r="X702" t="str">
        <f t="shared" si="603"/>
        <v/>
      </c>
      <c r="Y702" t="str">
        <f t="shared" si="604"/>
        <v/>
      </c>
      <c r="Z702" t="str">
        <f t="shared" si="605"/>
        <v/>
      </c>
      <c r="AA702" t="str">
        <f t="shared" si="606"/>
        <v>Matematika I. (, web)</v>
      </c>
      <c r="AB702" t="str">
        <f t="shared" si="607"/>
        <v/>
      </c>
      <c r="AC702" t="str">
        <f t="shared" si="608"/>
        <v/>
      </c>
      <c r="AD702" t="str">
        <f t="shared" si="609"/>
        <v/>
      </c>
      <c r="AE702" t="str">
        <f t="shared" si="610"/>
        <v>10172</v>
      </c>
      <c r="AF702" t="str">
        <f t="shared" si="611"/>
        <v>10172</v>
      </c>
      <c r="AG702" t="str">
        <f t="shared" si="612"/>
        <v/>
      </c>
      <c r="AH702" t="str">
        <f t="shared" si="613"/>
        <v/>
      </c>
      <c r="AI702" t="str">
        <f t="shared" si="614"/>
        <v/>
      </c>
      <c r="AJ702" t="str">
        <f t="shared" si="615"/>
        <v/>
      </c>
      <c r="AK702" t="str">
        <f t="shared" si="616"/>
        <v/>
      </c>
      <c r="AL702" t="str">
        <f t="shared" si="617"/>
        <v/>
      </c>
      <c r="AM702" t="str">
        <f t="shared" si="618"/>
        <v/>
      </c>
      <c r="AN702" t="str">
        <f t="shared" si="619"/>
        <v/>
      </c>
      <c r="AO702" t="str">
        <f t="shared" si="620"/>
        <v/>
      </c>
      <c r="AP702" t="str">
        <f t="shared" si="621"/>
        <v/>
      </c>
      <c r="AQ702" t="str">
        <f t="shared" si="622"/>
        <v/>
      </c>
      <c r="AR702" t="str">
        <f t="shared" si="623"/>
        <v/>
      </c>
      <c r="AS702" t="str">
        <f t="shared" si="624"/>
        <v/>
      </c>
      <c r="AT702" t="str">
        <f t="shared" si="625"/>
        <v/>
      </c>
      <c r="AU702" t="str">
        <f t="shared" si="626"/>
        <v/>
      </c>
      <c r="AV702" t="str">
        <f t="shared" si="627"/>
        <v/>
      </c>
      <c r="AW702" t="str">
        <f t="shared" si="628"/>
        <v/>
      </c>
      <c r="AX702" t="str">
        <f t="shared" si="629"/>
        <v/>
      </c>
      <c r="AY702" t="str">
        <f t="shared" si="630"/>
        <v/>
      </c>
      <c r="AZ702" t="str">
        <f t="shared" si="631"/>
        <v/>
      </c>
      <c r="BA702" t="str">
        <f t="shared" si="632"/>
        <v/>
      </c>
      <c r="BB702" t="str">
        <f t="shared" si="633"/>
        <v/>
      </c>
      <c r="BC702" t="str">
        <f t="shared" si="634"/>
        <v/>
      </c>
      <c r="BD702" t="str">
        <f t="shared" si="635"/>
        <v/>
      </c>
      <c r="BE702" t="str">
        <f t="shared" si="636"/>
        <v>Matematika I. (501, web)</v>
      </c>
      <c r="BF702" s="2">
        <v>1017</v>
      </c>
      <c r="BG702" s="2">
        <v>2</v>
      </c>
      <c r="BH702" s="18">
        <f>VLOOKUP(BF702,segéd!$F$9:$G$41,2,FALSE)</f>
        <v>46312</v>
      </c>
      <c r="BI702" s="2" t="str">
        <f>VLOOKUP(BG702,segéd!$F$1:$G$7,2,FALSE)</f>
        <v>9.45-11.15</v>
      </c>
      <c r="BJ702" t="s">
        <v>106</v>
      </c>
      <c r="BK702" s="20" t="s">
        <v>27</v>
      </c>
      <c r="BL702" t="s">
        <v>191</v>
      </c>
      <c r="BM702" s="2"/>
      <c r="BN702" s="2">
        <v>501</v>
      </c>
      <c r="BO702" s="2" t="s">
        <v>117</v>
      </c>
      <c r="BP702" s="33" t="s">
        <v>638</v>
      </c>
      <c r="BQ702" s="2">
        <f t="shared" si="637"/>
        <v>154</v>
      </c>
      <c r="BR702" s="2" t="str">
        <f>IF(BM702="","",IFERROR(VLOOKUP(BJ702,segéd!T:U,2,FALSE),"x"))</f>
        <v/>
      </c>
      <c r="BS702" s="2">
        <f>IF(BN702="","",IFERROR(VLOOKUP(BJ702,segéd!O:P,2,FALSE),"x"))</f>
        <v>154</v>
      </c>
      <c r="BT702" s="2"/>
      <c r="BU702" s="2"/>
      <c r="BV702" s="2"/>
      <c r="BX702" s="2"/>
      <c r="CQ702" s="2">
        <v>74</v>
      </c>
      <c r="CR702" s="2">
        <v>48</v>
      </c>
    </row>
    <row r="703" spans="1:119" ht="15" customHeight="1" x14ac:dyDescent="0.3">
      <c r="A703" t="str">
        <f t="shared" si="580"/>
        <v>10172</v>
      </c>
      <c r="B703" t="str">
        <f t="shared" si="581"/>
        <v xml:space="preserve">Mechatronika építőelemei - Molnár László (web) </v>
      </c>
      <c r="C703" t="str">
        <f t="shared" si="582"/>
        <v>310172</v>
      </c>
      <c r="D703" t="str">
        <f t="shared" si="583"/>
        <v>Mechatronika építőelemei - Molnár László (web) 15</v>
      </c>
      <c r="E703" t="str">
        <f t="shared" si="584"/>
        <v>Molnár László10172</v>
      </c>
      <c r="F703" t="str">
        <f t="shared" si="585"/>
        <v>Mechatronika építőelemei (Tb. 3, web)</v>
      </c>
      <c r="G703" t="str">
        <f t="shared" si="586"/>
        <v/>
      </c>
      <c r="H703" t="str">
        <f t="shared" si="587"/>
        <v/>
      </c>
      <c r="I703" t="str">
        <f t="shared" si="588"/>
        <v/>
      </c>
      <c r="J703" t="str">
        <f t="shared" si="589"/>
        <v/>
      </c>
      <c r="K703" t="str">
        <f t="shared" si="590"/>
        <v/>
      </c>
      <c r="L703" t="str">
        <f t="shared" si="591"/>
        <v/>
      </c>
      <c r="M703" t="str">
        <f t="shared" si="592"/>
        <v/>
      </c>
      <c r="N703" t="str">
        <f t="shared" si="593"/>
        <v/>
      </c>
      <c r="O703" t="str">
        <f t="shared" si="594"/>
        <v/>
      </c>
      <c r="P703" t="str">
        <f t="shared" si="595"/>
        <v/>
      </c>
      <c r="Q703" t="str">
        <f t="shared" si="596"/>
        <v/>
      </c>
      <c r="R703" t="str">
        <f t="shared" si="597"/>
        <v/>
      </c>
      <c r="S703" t="str">
        <f t="shared" si="598"/>
        <v/>
      </c>
      <c r="T703" t="str">
        <f t="shared" si="599"/>
        <v/>
      </c>
      <c r="U703" t="str">
        <f t="shared" si="600"/>
        <v/>
      </c>
      <c r="V703" t="str">
        <f t="shared" si="601"/>
        <v/>
      </c>
      <c r="W703" t="str">
        <f t="shared" si="602"/>
        <v/>
      </c>
      <c r="X703" t="str">
        <f t="shared" si="603"/>
        <v/>
      </c>
      <c r="Y703" t="str">
        <f t="shared" si="604"/>
        <v/>
      </c>
      <c r="Z703" t="str">
        <f t="shared" si="605"/>
        <v/>
      </c>
      <c r="AA703" t="str">
        <f t="shared" si="606"/>
        <v>Mechatronika építőelemei (, web)</v>
      </c>
      <c r="AB703" t="str">
        <f t="shared" si="607"/>
        <v/>
      </c>
      <c r="AC703" t="str">
        <f t="shared" si="608"/>
        <v/>
      </c>
      <c r="AD703" t="str">
        <f t="shared" si="609"/>
        <v>10172</v>
      </c>
      <c r="AE703" t="str">
        <f t="shared" si="610"/>
        <v/>
      </c>
      <c r="AF703" t="str">
        <f t="shared" si="611"/>
        <v/>
      </c>
      <c r="AG703" t="str">
        <f t="shared" si="612"/>
        <v/>
      </c>
      <c r="AH703" t="str">
        <f t="shared" si="613"/>
        <v/>
      </c>
      <c r="AI703" t="str">
        <f t="shared" si="614"/>
        <v/>
      </c>
      <c r="AJ703" t="str">
        <f t="shared" si="615"/>
        <v/>
      </c>
      <c r="AK703" t="str">
        <f t="shared" si="616"/>
        <v/>
      </c>
      <c r="AL703" t="str">
        <f t="shared" si="617"/>
        <v/>
      </c>
      <c r="AM703" t="str">
        <f t="shared" si="618"/>
        <v/>
      </c>
      <c r="AN703" t="str">
        <f t="shared" si="619"/>
        <v/>
      </c>
      <c r="AO703" t="str">
        <f t="shared" si="620"/>
        <v/>
      </c>
      <c r="AP703" t="str">
        <f t="shared" si="621"/>
        <v/>
      </c>
      <c r="AQ703" t="str">
        <f t="shared" si="622"/>
        <v/>
      </c>
      <c r="AR703" t="str">
        <f t="shared" si="623"/>
        <v/>
      </c>
      <c r="AS703" t="str">
        <f t="shared" si="624"/>
        <v/>
      </c>
      <c r="AT703" t="str">
        <f t="shared" si="625"/>
        <v/>
      </c>
      <c r="AU703" t="str">
        <f t="shared" si="626"/>
        <v/>
      </c>
      <c r="AV703" t="str">
        <f t="shared" si="627"/>
        <v/>
      </c>
      <c r="AW703" t="str">
        <f t="shared" si="628"/>
        <v/>
      </c>
      <c r="AX703" t="str">
        <f t="shared" si="629"/>
        <v/>
      </c>
      <c r="AY703" t="str">
        <f t="shared" si="630"/>
        <v/>
      </c>
      <c r="AZ703" t="str">
        <f t="shared" si="631"/>
        <v/>
      </c>
      <c r="BA703" t="str">
        <f t="shared" si="632"/>
        <v/>
      </c>
      <c r="BB703" t="str">
        <f t="shared" si="633"/>
        <v/>
      </c>
      <c r="BC703" t="str">
        <f t="shared" si="634"/>
        <v/>
      </c>
      <c r="BD703" t="str">
        <f t="shared" si="635"/>
        <v/>
      </c>
      <c r="BE703" t="str">
        <f t="shared" si="636"/>
        <v>Mechatronika építőelemei (3, web)</v>
      </c>
      <c r="BF703" s="2">
        <v>1017</v>
      </c>
      <c r="BG703" s="2">
        <v>2</v>
      </c>
      <c r="BH703" s="18">
        <f>VLOOKUP(BF703,segéd!$F$9:$G$41,2,FALSE)</f>
        <v>46312</v>
      </c>
      <c r="BI703" s="2" t="str">
        <f>VLOOKUP(BG703,segéd!$F$1:$G$7,2,FALSE)</f>
        <v>9.45-11.15</v>
      </c>
      <c r="BJ703" t="s">
        <v>275</v>
      </c>
      <c r="BK703" s="20" t="s">
        <v>48</v>
      </c>
      <c r="BL703" t="s">
        <v>114</v>
      </c>
      <c r="BM703" s="2"/>
      <c r="BN703" s="2">
        <v>3</v>
      </c>
      <c r="BO703" s="2" t="s">
        <v>117</v>
      </c>
      <c r="BP703" s="33" t="s">
        <v>667</v>
      </c>
      <c r="BQ703" s="2">
        <f t="shared" si="637"/>
        <v>15</v>
      </c>
      <c r="BR703" s="2" t="str">
        <f>IF(BM703="","",IFERROR(VLOOKUP(BJ703,segéd!T:U,2,FALSE),"x"))</f>
        <v/>
      </c>
      <c r="BS703" s="2">
        <f>IF(BN703="","",IFERROR(VLOOKUP(BJ703,segéd!O:P,2,FALSE),"x"))</f>
        <v>15</v>
      </c>
      <c r="BU703" s="2"/>
      <c r="BV703" s="2"/>
      <c r="BX703" s="2"/>
      <c r="CP703" s="2">
        <v>8</v>
      </c>
    </row>
    <row r="704" spans="1:119" ht="15" customHeight="1" x14ac:dyDescent="0.3">
      <c r="A704" t="str">
        <f t="shared" si="580"/>
        <v>10172</v>
      </c>
      <c r="B704" t="str">
        <f t="shared" si="581"/>
        <v xml:space="preserve">Méréstechnika - Csrenkovics Antónia (web) </v>
      </c>
      <c r="C704" t="str">
        <f t="shared" si="582"/>
        <v>A/Nae.10172</v>
      </c>
      <c r="D704" t="str">
        <f t="shared" si="583"/>
        <v>Méréstechnika - Csrenkovics Antónia (web) 81</v>
      </c>
      <c r="E704" t="str">
        <f t="shared" si="584"/>
        <v>Csrenkovics Antónia10172</v>
      </c>
      <c r="F704" t="str">
        <f t="shared" si="585"/>
        <v>Méréstechnika (Tb. A/Nae., web)</v>
      </c>
      <c r="G704" t="str">
        <f t="shared" si="586"/>
        <v/>
      </c>
      <c r="H704" t="str">
        <f t="shared" si="587"/>
        <v/>
      </c>
      <c r="I704" t="str">
        <f t="shared" si="588"/>
        <v/>
      </c>
      <c r="J704" t="str">
        <f t="shared" si="589"/>
        <v/>
      </c>
      <c r="K704" t="str">
        <f t="shared" si="590"/>
        <v/>
      </c>
      <c r="L704" t="str">
        <f t="shared" si="591"/>
        <v/>
      </c>
      <c r="M704" t="str">
        <f t="shared" si="592"/>
        <v/>
      </c>
      <c r="N704" t="str">
        <f t="shared" si="593"/>
        <v/>
      </c>
      <c r="O704" t="str">
        <f t="shared" si="594"/>
        <v/>
      </c>
      <c r="P704" t="str">
        <f t="shared" si="595"/>
        <v/>
      </c>
      <c r="Q704" t="str">
        <f t="shared" si="596"/>
        <v/>
      </c>
      <c r="R704" t="str">
        <f t="shared" si="597"/>
        <v/>
      </c>
      <c r="S704" t="str">
        <f t="shared" si="598"/>
        <v/>
      </c>
      <c r="T704" t="str">
        <f t="shared" si="599"/>
        <v/>
      </c>
      <c r="U704" t="str">
        <f t="shared" si="600"/>
        <v/>
      </c>
      <c r="V704" t="str">
        <f t="shared" si="601"/>
        <v/>
      </c>
      <c r="W704" t="str">
        <f t="shared" si="602"/>
        <v/>
      </c>
      <c r="X704" t="str">
        <f t="shared" si="603"/>
        <v/>
      </c>
      <c r="Y704" t="str">
        <f t="shared" si="604"/>
        <v/>
      </c>
      <c r="Z704" t="str">
        <f t="shared" si="605"/>
        <v/>
      </c>
      <c r="AA704" t="str">
        <f t="shared" si="606"/>
        <v>Méréstechnika (, web)</v>
      </c>
      <c r="AB704" t="str">
        <f t="shared" si="607"/>
        <v/>
      </c>
      <c r="AC704" t="str">
        <f t="shared" si="608"/>
        <v/>
      </c>
      <c r="AD704" t="str">
        <f t="shared" si="609"/>
        <v/>
      </c>
      <c r="AE704" t="str">
        <f t="shared" si="610"/>
        <v/>
      </c>
      <c r="AF704" t="str">
        <f t="shared" si="611"/>
        <v/>
      </c>
      <c r="AG704" t="str">
        <f t="shared" si="612"/>
        <v/>
      </c>
      <c r="AH704" t="str">
        <f t="shared" si="613"/>
        <v/>
      </c>
      <c r="AI704" t="str">
        <f t="shared" si="614"/>
        <v/>
      </c>
      <c r="AJ704" t="str">
        <f t="shared" si="615"/>
        <v>10172</v>
      </c>
      <c r="AK704" t="str">
        <f t="shared" si="616"/>
        <v>10172</v>
      </c>
      <c r="AL704" t="str">
        <f t="shared" si="617"/>
        <v>10172</v>
      </c>
      <c r="AM704" t="str">
        <f t="shared" si="618"/>
        <v/>
      </c>
      <c r="AN704" t="str">
        <f t="shared" si="619"/>
        <v/>
      </c>
      <c r="AO704" t="str">
        <f t="shared" si="620"/>
        <v/>
      </c>
      <c r="AP704" t="str">
        <f t="shared" si="621"/>
        <v/>
      </c>
      <c r="AQ704" t="str">
        <f t="shared" si="622"/>
        <v/>
      </c>
      <c r="AR704" t="str">
        <f t="shared" si="623"/>
        <v/>
      </c>
      <c r="AS704" t="str">
        <f t="shared" si="624"/>
        <v/>
      </c>
      <c r="AT704" t="str">
        <f t="shared" si="625"/>
        <v/>
      </c>
      <c r="AU704" t="str">
        <f t="shared" si="626"/>
        <v/>
      </c>
      <c r="AV704" t="str">
        <f t="shared" si="627"/>
        <v/>
      </c>
      <c r="AW704" t="str">
        <f t="shared" si="628"/>
        <v/>
      </c>
      <c r="AX704" t="str">
        <f t="shared" si="629"/>
        <v/>
      </c>
      <c r="AY704" t="str">
        <f t="shared" si="630"/>
        <v/>
      </c>
      <c r="AZ704" t="str">
        <f t="shared" si="631"/>
        <v/>
      </c>
      <c r="BA704" t="str">
        <f t="shared" si="632"/>
        <v/>
      </c>
      <c r="BB704" t="str">
        <f t="shared" si="633"/>
        <v/>
      </c>
      <c r="BC704" t="str">
        <f t="shared" si="634"/>
        <v/>
      </c>
      <c r="BD704" t="str">
        <f t="shared" si="635"/>
        <v/>
      </c>
      <c r="BE704" t="str">
        <f t="shared" si="636"/>
        <v>Méréstechnika (A/Nae., web)</v>
      </c>
      <c r="BF704" s="2">
        <v>1017</v>
      </c>
      <c r="BG704" s="2">
        <v>2</v>
      </c>
      <c r="BH704" s="18">
        <f>VLOOKUP(BF704,segéd!$F$9:$G$41,2,FALSE)</f>
        <v>46312</v>
      </c>
      <c r="BI704" s="2" t="str">
        <f>VLOOKUP(BG704,segéd!$F$1:$G$7,2,FALSE)</f>
        <v>9.45-11.15</v>
      </c>
      <c r="BJ704" t="s">
        <v>154</v>
      </c>
      <c r="BK704" s="20" t="s">
        <v>743</v>
      </c>
      <c r="BL704" t="s">
        <v>193</v>
      </c>
      <c r="BM704" s="2"/>
      <c r="BN704" s="2" t="s">
        <v>317</v>
      </c>
      <c r="BO704" s="2" t="s">
        <v>117</v>
      </c>
      <c r="BP704" s="33" t="s">
        <v>614</v>
      </c>
      <c r="BQ704" s="2">
        <f t="shared" si="637"/>
        <v>81</v>
      </c>
      <c r="BR704" s="2" t="str">
        <f>IF(BM704="","",IFERROR(VLOOKUP(BJ704,segéd!T:U,2,FALSE),"x"))</f>
        <v/>
      </c>
      <c r="BS704" s="2">
        <f>IF(BN704="","",IFERROR(VLOOKUP(BJ704,segéd!O:P,2,FALSE),"x"))</f>
        <v>81</v>
      </c>
      <c r="BU704" s="2"/>
      <c r="BV704" s="2"/>
      <c r="BX704" s="2"/>
      <c r="CV704" s="2">
        <v>7</v>
      </c>
      <c r="CW704" s="2">
        <v>37</v>
      </c>
      <c r="CX704" s="2">
        <v>56</v>
      </c>
      <c r="DC704" s="19"/>
      <c r="DD704" s="19"/>
      <c r="DE704" s="19"/>
      <c r="DF704" s="19"/>
      <c r="DI704" s="19"/>
      <c r="DL704" s="19"/>
    </row>
    <row r="705" spans="1:119" ht="15" customHeight="1" x14ac:dyDescent="0.3">
      <c r="A705" t="str">
        <f t="shared" si="580"/>
        <v>10172</v>
      </c>
      <c r="B705" t="str">
        <f t="shared" si="581"/>
        <v xml:space="preserve">Statisztikai folyamatirányítás - Szamosi Barna (web) </v>
      </c>
      <c r="C705" t="str">
        <f t="shared" si="582"/>
        <v>21710172</v>
      </c>
      <c r="D705" t="str">
        <f t="shared" si="583"/>
        <v>Statisztikai folyamatirányítás - Szamosi Barna (web) 12</v>
      </c>
      <c r="E705" t="str">
        <f t="shared" si="584"/>
        <v>Szamosi Barna10172</v>
      </c>
      <c r="F705" t="str">
        <f t="shared" si="585"/>
        <v>Statisztikai folyamatirányítás (Tb. 217, web)</v>
      </c>
      <c r="G705" t="str">
        <f t="shared" si="586"/>
        <v/>
      </c>
      <c r="H705" t="str">
        <f t="shared" si="587"/>
        <v/>
      </c>
      <c r="I705" t="str">
        <f t="shared" si="588"/>
        <v/>
      </c>
      <c r="J705" t="str">
        <f t="shared" si="589"/>
        <v/>
      </c>
      <c r="K705" t="str">
        <f t="shared" si="590"/>
        <v/>
      </c>
      <c r="L705" t="str">
        <f t="shared" si="591"/>
        <v/>
      </c>
      <c r="M705" t="str">
        <f t="shared" si="592"/>
        <v/>
      </c>
      <c r="N705" t="str">
        <f t="shared" si="593"/>
        <v/>
      </c>
      <c r="O705" t="str">
        <f t="shared" si="594"/>
        <v/>
      </c>
      <c r="P705" t="str">
        <f t="shared" si="595"/>
        <v/>
      </c>
      <c r="Q705" t="str">
        <f t="shared" si="596"/>
        <v/>
      </c>
      <c r="R705" t="str">
        <f t="shared" si="597"/>
        <v/>
      </c>
      <c r="S705" t="str">
        <f t="shared" si="598"/>
        <v/>
      </c>
      <c r="T705" t="str">
        <f t="shared" si="599"/>
        <v/>
      </c>
      <c r="U705" t="str">
        <f t="shared" si="600"/>
        <v/>
      </c>
      <c r="V705" t="str">
        <f t="shared" si="601"/>
        <v/>
      </c>
      <c r="W705" t="str">
        <f t="shared" si="602"/>
        <v/>
      </c>
      <c r="X705" t="str">
        <f t="shared" si="603"/>
        <v/>
      </c>
      <c r="Y705" t="str">
        <f t="shared" si="604"/>
        <v/>
      </c>
      <c r="Z705" t="str">
        <f t="shared" si="605"/>
        <v/>
      </c>
      <c r="AA705" t="str">
        <f t="shared" si="606"/>
        <v>Statisztikai folyamatirányítás (, web)</v>
      </c>
      <c r="AB705" t="str">
        <f t="shared" si="607"/>
        <v/>
      </c>
      <c r="AC705" t="str">
        <f t="shared" si="608"/>
        <v/>
      </c>
      <c r="AD705" t="str">
        <f t="shared" si="609"/>
        <v/>
      </c>
      <c r="AE705" t="str">
        <f t="shared" si="610"/>
        <v/>
      </c>
      <c r="AF705" t="str">
        <f t="shared" si="611"/>
        <v/>
      </c>
      <c r="AG705" t="str">
        <f t="shared" si="612"/>
        <v/>
      </c>
      <c r="AH705" t="str">
        <f t="shared" si="613"/>
        <v/>
      </c>
      <c r="AI705" t="str">
        <f t="shared" si="614"/>
        <v/>
      </c>
      <c r="AJ705" t="str">
        <f t="shared" si="615"/>
        <v/>
      </c>
      <c r="AK705" t="str">
        <f t="shared" si="616"/>
        <v/>
      </c>
      <c r="AL705" t="str">
        <f t="shared" si="617"/>
        <v/>
      </c>
      <c r="AM705" t="str">
        <f t="shared" si="618"/>
        <v/>
      </c>
      <c r="AN705" t="str">
        <f t="shared" si="619"/>
        <v/>
      </c>
      <c r="AO705" t="str">
        <f t="shared" si="620"/>
        <v/>
      </c>
      <c r="AP705" t="str">
        <f t="shared" si="621"/>
        <v/>
      </c>
      <c r="AQ705" t="str">
        <f t="shared" si="622"/>
        <v/>
      </c>
      <c r="AR705" t="str">
        <f t="shared" si="623"/>
        <v/>
      </c>
      <c r="AS705" t="str">
        <f t="shared" si="624"/>
        <v/>
      </c>
      <c r="AT705" t="str">
        <f t="shared" si="625"/>
        <v/>
      </c>
      <c r="AU705" t="str">
        <f t="shared" si="626"/>
        <v/>
      </c>
      <c r="AV705" t="str">
        <f t="shared" si="627"/>
        <v>10172</v>
      </c>
      <c r="AW705" t="str">
        <f t="shared" si="628"/>
        <v/>
      </c>
      <c r="AX705" t="str">
        <f t="shared" si="629"/>
        <v/>
      </c>
      <c r="AY705" t="str">
        <f t="shared" si="630"/>
        <v/>
      </c>
      <c r="AZ705" t="str">
        <f t="shared" si="631"/>
        <v/>
      </c>
      <c r="BA705" t="str">
        <f t="shared" si="632"/>
        <v/>
      </c>
      <c r="BB705" t="str">
        <f t="shared" si="633"/>
        <v/>
      </c>
      <c r="BC705" t="str">
        <f t="shared" si="634"/>
        <v/>
      </c>
      <c r="BD705" t="str">
        <f t="shared" si="635"/>
        <v/>
      </c>
      <c r="BE705" t="str">
        <f t="shared" si="636"/>
        <v>Statisztikai folyamatirányítás (217, web)</v>
      </c>
      <c r="BF705" s="2">
        <v>1017</v>
      </c>
      <c r="BG705" s="2">
        <v>2</v>
      </c>
      <c r="BH705" s="18">
        <f>VLOOKUP(BF705,segéd!$F$9:$G$41,2,FALSE)</f>
        <v>46312</v>
      </c>
      <c r="BI705" s="2" t="str">
        <f>VLOOKUP(BG705,segéd!$F$1:$G$7,2,FALSE)</f>
        <v>9.45-11.15</v>
      </c>
      <c r="BJ705" t="s">
        <v>401</v>
      </c>
      <c r="BK705" s="20" t="s">
        <v>318</v>
      </c>
      <c r="BL705" t="s">
        <v>191</v>
      </c>
      <c r="BM705" s="2"/>
      <c r="BN705" s="2">
        <v>217</v>
      </c>
      <c r="BO705" s="2" t="s">
        <v>117</v>
      </c>
      <c r="BP705" s="33" t="s">
        <v>644</v>
      </c>
      <c r="BQ705" s="2">
        <f t="shared" si="637"/>
        <v>12</v>
      </c>
      <c r="BR705" s="2" t="str">
        <f>IF(BM705="","",IFERROR(VLOOKUP(BJ705,segéd!T:U,2,FALSE),"x"))</f>
        <v/>
      </c>
      <c r="BS705" s="2">
        <f>IF(BN705="","",IFERROR(VLOOKUP(BJ705,segéd!O:P,2,FALSE),"x"))</f>
        <v>12</v>
      </c>
      <c r="BU705" s="2"/>
      <c r="BV705" s="2"/>
      <c r="DH705" s="2">
        <v>13</v>
      </c>
    </row>
    <row r="706" spans="1:119" ht="15" customHeight="1" x14ac:dyDescent="0.3">
      <c r="A706" t="str">
        <f t="shared" si="580"/>
        <v>20310172</v>
      </c>
      <c r="B706" t="str">
        <f t="shared" si="581"/>
        <v>Stratégiai menedzsment - Kasza József (Tb.-ről web) 3</v>
      </c>
      <c r="C706" t="str">
        <f t="shared" si="582"/>
        <v>40210172</v>
      </c>
      <c r="D706" t="str">
        <f t="shared" si="583"/>
        <v>Stratégiai menedzsment - Kasza József (Tb.-ről web) 4</v>
      </c>
      <c r="E706" t="str">
        <f t="shared" si="584"/>
        <v>Kasza József10172</v>
      </c>
      <c r="F706" t="str">
        <f t="shared" si="585"/>
        <v>Stratégiai menedzsment (Tb. 402, Tb.-ről web)</v>
      </c>
      <c r="G706" t="str">
        <f t="shared" si="586"/>
        <v/>
      </c>
      <c r="H706" t="str">
        <f t="shared" si="587"/>
        <v/>
      </c>
      <c r="I706" t="str">
        <f t="shared" si="588"/>
        <v/>
      </c>
      <c r="J706" t="str">
        <f t="shared" si="589"/>
        <v/>
      </c>
      <c r="K706" t="str">
        <f t="shared" si="590"/>
        <v/>
      </c>
      <c r="L706" t="str">
        <f t="shared" si="591"/>
        <v/>
      </c>
      <c r="M706" t="str">
        <f t="shared" si="592"/>
        <v/>
      </c>
      <c r="N706" t="str">
        <f t="shared" si="593"/>
        <v/>
      </c>
      <c r="O706" t="str">
        <f t="shared" si="594"/>
        <v/>
      </c>
      <c r="P706" t="str">
        <f t="shared" si="595"/>
        <v/>
      </c>
      <c r="Q706" t="str">
        <f t="shared" si="596"/>
        <v/>
      </c>
      <c r="R706" t="str">
        <f t="shared" si="597"/>
        <v>10172</v>
      </c>
      <c r="S706" t="str">
        <f t="shared" si="598"/>
        <v/>
      </c>
      <c r="T706" t="str">
        <f t="shared" si="599"/>
        <v/>
      </c>
      <c r="U706" t="str">
        <f t="shared" si="600"/>
        <v/>
      </c>
      <c r="V706" t="str">
        <f t="shared" si="601"/>
        <v/>
      </c>
      <c r="W706" t="str">
        <f t="shared" si="602"/>
        <v/>
      </c>
      <c r="X706" t="str">
        <f t="shared" si="603"/>
        <v/>
      </c>
      <c r="Y706" t="str">
        <f t="shared" si="604"/>
        <v/>
      </c>
      <c r="Z706" t="str">
        <f t="shared" si="605"/>
        <v/>
      </c>
      <c r="AA706" t="str">
        <f t="shared" si="606"/>
        <v>Stratégiai menedzsment (203, Tb.-ről web)</v>
      </c>
      <c r="AB706" t="str">
        <f t="shared" si="607"/>
        <v/>
      </c>
      <c r="AC706" t="str">
        <f t="shared" si="608"/>
        <v/>
      </c>
      <c r="AD706" t="str">
        <f t="shared" si="609"/>
        <v/>
      </c>
      <c r="AE706" t="str">
        <f t="shared" si="610"/>
        <v/>
      </c>
      <c r="AF706" t="str">
        <f t="shared" si="611"/>
        <v/>
      </c>
      <c r="AG706" t="str">
        <f t="shared" si="612"/>
        <v>10172</v>
      </c>
      <c r="AH706" t="str">
        <f t="shared" si="613"/>
        <v/>
      </c>
      <c r="AI706" t="str">
        <f t="shared" si="614"/>
        <v/>
      </c>
      <c r="AJ706" t="str">
        <f t="shared" si="615"/>
        <v/>
      </c>
      <c r="AK706" t="str">
        <f t="shared" si="616"/>
        <v/>
      </c>
      <c r="AL706" t="str">
        <f t="shared" si="617"/>
        <v/>
      </c>
      <c r="AM706" t="str">
        <f t="shared" si="618"/>
        <v>10172</v>
      </c>
      <c r="AN706" t="str">
        <f t="shared" si="619"/>
        <v/>
      </c>
      <c r="AO706" t="str">
        <f t="shared" si="620"/>
        <v/>
      </c>
      <c r="AP706" t="str">
        <f t="shared" si="621"/>
        <v/>
      </c>
      <c r="AQ706" t="str">
        <f t="shared" si="622"/>
        <v/>
      </c>
      <c r="AR706" t="str">
        <f t="shared" si="623"/>
        <v/>
      </c>
      <c r="AS706" t="str">
        <f t="shared" si="624"/>
        <v/>
      </c>
      <c r="AT706" t="str">
        <f t="shared" si="625"/>
        <v/>
      </c>
      <c r="AU706" t="str">
        <f t="shared" si="626"/>
        <v/>
      </c>
      <c r="AV706" t="str">
        <f t="shared" si="627"/>
        <v/>
      </c>
      <c r="AW706" t="str">
        <f t="shared" si="628"/>
        <v/>
      </c>
      <c r="AX706" t="str">
        <f t="shared" si="629"/>
        <v/>
      </c>
      <c r="AY706" t="str">
        <f t="shared" si="630"/>
        <v/>
      </c>
      <c r="AZ706" t="str">
        <f t="shared" si="631"/>
        <v/>
      </c>
      <c r="BA706" t="str">
        <f t="shared" si="632"/>
        <v/>
      </c>
      <c r="BB706" t="str">
        <f t="shared" si="633"/>
        <v/>
      </c>
      <c r="BC706" t="str">
        <f t="shared" si="634"/>
        <v/>
      </c>
      <c r="BD706" t="str">
        <f t="shared" si="635"/>
        <v/>
      </c>
      <c r="BE706" t="str">
        <f t="shared" si="636"/>
        <v>Stratégiai menedzsment (402, Tb.-ről web)</v>
      </c>
      <c r="BF706" s="2">
        <v>1017</v>
      </c>
      <c r="BG706" s="2">
        <v>2</v>
      </c>
      <c r="BH706" s="18">
        <f>VLOOKUP(BF706,segéd!$F$9:$G$41,2,FALSE)</f>
        <v>46312</v>
      </c>
      <c r="BI706" s="2" t="str">
        <f>VLOOKUP(BG706,segéd!$F$1:$G$7,2,FALSE)</f>
        <v>9.45-11.15</v>
      </c>
      <c r="BJ706" t="s">
        <v>201</v>
      </c>
      <c r="BK706" s="20" t="s">
        <v>548</v>
      </c>
      <c r="BL706" t="s">
        <v>225</v>
      </c>
      <c r="BM706" s="2">
        <v>203</v>
      </c>
      <c r="BN706" s="2">
        <v>402</v>
      </c>
      <c r="BO706" s="2" t="s">
        <v>119</v>
      </c>
      <c r="BP706" s="33" t="s">
        <v>682</v>
      </c>
      <c r="BQ706" s="2">
        <f t="shared" si="637"/>
        <v>7</v>
      </c>
      <c r="BR706" s="2">
        <f>IF(BM706="","",IFERROR(VLOOKUP(BJ706,segéd!T:U,2,FALSE),"x"))</f>
        <v>3</v>
      </c>
      <c r="BS706" s="2">
        <f>IF(BN706="","",IFERROR(VLOOKUP(BJ706,segéd!O:P,2,FALSE),"x"))</f>
        <v>4</v>
      </c>
      <c r="BU706" s="2"/>
      <c r="BV706" s="2"/>
      <c r="CE706" s="2">
        <v>2</v>
      </c>
      <c r="CS706" s="2">
        <v>3</v>
      </c>
      <c r="CY706" s="2">
        <v>4</v>
      </c>
    </row>
    <row r="707" spans="1:119" ht="15" customHeight="1" x14ac:dyDescent="0.3">
      <c r="A707" t="str">
        <f t="shared" ref="A707:A770" si="638">CONCATENATE(BM707,BF707,BG707)</f>
        <v>21010172</v>
      </c>
      <c r="B707" t="str">
        <f t="shared" ref="B707:B770" si="639">CONCATENATE(BJ707," - ",BK707,IF(BO707="","",CONCATENATE(" (",BO707,")"))," ",BR707)</f>
        <v>Számviteli alapok - Péter Sára (web) 6</v>
      </c>
      <c r="C707" t="str">
        <f t="shared" ref="C707:C770" si="640">CONCATENATE(BN707,BF707,BG707)</f>
        <v>10172</v>
      </c>
      <c r="D707" t="str">
        <f t="shared" ref="D707:D770" si="641">CONCATENATE(BJ707," - ",BK707,IF(BO707="","",CONCATENATE(" (",BO707,")"))," ",BS707)</f>
        <v xml:space="preserve">Számviteli alapok - Péter Sára (web) </v>
      </c>
      <c r="E707" t="str">
        <f t="shared" ref="E707:E770" si="642">CONCATENATE(BK707,BF707,BG707)</f>
        <v>Péter Sára10172</v>
      </c>
      <c r="F707" t="str">
        <f t="shared" ref="F707:F770" si="643">CONCATENATE(BJ707," (",IF(OR(BM707="",BO707="Tb.-ről web"),"",CONCATENATE("Bp. ",BM707)),IF(OR(BN707="",BO707="Bp.-ről web"),"",CONCATENATE("Tb. ",BN707)),IF(BO707="","",CONCATENATE(", ",BO707)),")")</f>
        <v>Számviteli alapok (Bp. 210, web)</v>
      </c>
      <c r="G707" t="str">
        <f t="shared" ref="G707:G770" si="644">IF(BT707="","",CONCATENATE($BF707,$BG707))</f>
        <v/>
      </c>
      <c r="H707" t="str">
        <f t="shared" ref="H707:H770" si="645">IF(BU707="","",CONCATENATE($BF707,$BG707))</f>
        <v/>
      </c>
      <c r="I707" t="str">
        <f t="shared" ref="I707:I770" si="646">IF(BV707="","",CONCATENATE($BF707,$BG707))</f>
        <v/>
      </c>
      <c r="J707" t="str">
        <f t="shared" ref="J707:J770" si="647">IF(BW707="","",CONCATENATE($BF707,$BG707))</f>
        <v/>
      </c>
      <c r="K707" t="str">
        <f t="shared" ref="K707:K770" si="648">IF(BX707="","",CONCATENATE($BF707,$BG707))</f>
        <v/>
      </c>
      <c r="L707" t="str">
        <f t="shared" ref="L707:L770" si="649">IF(BY707="","",CONCATENATE($BF707,$BG707))</f>
        <v/>
      </c>
      <c r="M707" t="str">
        <f t="shared" ref="M707:M770" si="650">IF(BZ707="","",CONCATENATE($BF707,$BG707))</f>
        <v/>
      </c>
      <c r="N707" t="str">
        <f t="shared" ref="N707:N770" si="651">IF(CA707="","",CONCATENATE($BF707,$BG707))</f>
        <v/>
      </c>
      <c r="O707" t="str">
        <f t="shared" ref="O707:O770" si="652">IF(CB707="","",CONCATENATE($BF707,$BG707))</f>
        <v/>
      </c>
      <c r="P707" t="str">
        <f t="shared" ref="P707:P770" si="653">IF(CC707="","",CONCATENATE($BF707,$BG707))</f>
        <v>10172</v>
      </c>
      <c r="Q707" t="str">
        <f t="shared" ref="Q707:Q770" si="654">IF(CD707="","",CONCATENATE($BF707,$BG707))</f>
        <v/>
      </c>
      <c r="R707" t="str">
        <f t="shared" ref="R707:R770" si="655">IF(CE707="","",CONCATENATE($BF707,$BG707))</f>
        <v/>
      </c>
      <c r="S707" t="str">
        <f t="shared" ref="S707:S770" si="656">IF(CF707="","",CONCATENATE($BF707,$BG707))</f>
        <v/>
      </c>
      <c r="T707" t="str">
        <f t="shared" ref="T707:T770" si="657">IF(CG707="","",CONCATENATE($BF707,$BG707))</f>
        <v/>
      </c>
      <c r="U707" t="str">
        <f t="shared" ref="U707:U770" si="658">IF(CH707="","",CONCATENATE($BF707,$BG707))</f>
        <v/>
      </c>
      <c r="V707" t="str">
        <f t="shared" ref="V707:V770" si="659">IF(CI707="","",CONCATENATE($BF707,$BG707))</f>
        <v/>
      </c>
      <c r="W707" t="str">
        <f t="shared" ref="W707:W770" si="660">IF(CJ707="","",CONCATENATE($BF707,$BG707))</f>
        <v/>
      </c>
      <c r="X707" t="str">
        <f t="shared" ref="X707:X770" si="661">IF(CK707="","",CONCATENATE($BF707,$BG707))</f>
        <v/>
      </c>
      <c r="Y707" t="str">
        <f t="shared" ref="Y707:Y770" si="662">IF(CL707="","",CONCATENATE($BF707,$BG707))</f>
        <v/>
      </c>
      <c r="Z707" t="str">
        <f t="shared" ref="Z707:Z770" si="663">IF(CM707="","",CONCATENATE($BF707,$BG707))</f>
        <v/>
      </c>
      <c r="AA707" t="str">
        <f t="shared" ref="AA707:AA770" si="664">CONCATENATE(BJ707," (",BM707,IF(BO707="","",CONCATENATE(", ",BO707)),")")</f>
        <v>Számviteli alapok (210, web)</v>
      </c>
      <c r="AB707" t="str">
        <f t="shared" ref="AB707:AB770" si="665">IF(CN707="","",CONCATENATE($BF707,$BG707))</f>
        <v/>
      </c>
      <c r="AC707" t="str">
        <f t="shared" ref="AC707:AC770" si="666">IF(CO707="","",CONCATENATE($BF707,$BG707))</f>
        <v/>
      </c>
      <c r="AD707" t="str">
        <f t="shared" ref="AD707:AD770" si="667">IF(CP707="","",CONCATENATE($BF707,$BG707))</f>
        <v/>
      </c>
      <c r="AE707" t="str">
        <f t="shared" ref="AE707:AE770" si="668">IF(CQ707="","",CONCATENATE($BF707,$BG707))</f>
        <v/>
      </c>
      <c r="AF707" t="str">
        <f t="shared" ref="AF707:AF770" si="669">IF(CR707="","",CONCATENATE($BF707,$BG707))</f>
        <v/>
      </c>
      <c r="AG707" t="str">
        <f t="shared" ref="AG707:AG770" si="670">IF(CS707="","",CONCATENATE($BF707,$BG707))</f>
        <v/>
      </c>
      <c r="AH707" t="str">
        <f t="shared" ref="AH707:AH770" si="671">IF(CT707="","",CONCATENATE($BF707,$BG707))</f>
        <v/>
      </c>
      <c r="AI707" t="str">
        <f t="shared" ref="AI707:AI770" si="672">IF(CU707="","",CONCATENATE($BF707,$BG707))</f>
        <v/>
      </c>
      <c r="AJ707" t="str">
        <f t="shared" ref="AJ707:AJ770" si="673">IF(CV707="","",CONCATENATE($BF707,$BG707))</f>
        <v/>
      </c>
      <c r="AK707" t="str">
        <f t="shared" ref="AK707:AK770" si="674">IF(CW707="","",CONCATENATE($BF707,$BG707))</f>
        <v/>
      </c>
      <c r="AL707" t="str">
        <f t="shared" ref="AL707:AL770" si="675">IF(CX707="","",CONCATENATE($BF707,$BG707))</f>
        <v/>
      </c>
      <c r="AM707" t="str">
        <f t="shared" ref="AM707:AM770" si="676">IF(CY707="","",CONCATENATE($BF707,$BG707))</f>
        <v/>
      </c>
      <c r="AN707" t="str">
        <f t="shared" ref="AN707:AN770" si="677">IF(CZ707="","",CONCATENATE($BF707,$BG707))</f>
        <v/>
      </c>
      <c r="AO707" t="str">
        <f t="shared" ref="AO707:AO770" si="678">IF(DA707="","",CONCATENATE($BF707,$BG707))</f>
        <v/>
      </c>
      <c r="AP707" t="str">
        <f t="shared" ref="AP707:AP770" si="679">IF(DB707="","",CONCATENATE($BF707,$BG707))</f>
        <v/>
      </c>
      <c r="AQ707" t="str">
        <f t="shared" ref="AQ707:AQ770" si="680">IF(DC707="","",CONCATENATE($BF707,$BG707))</f>
        <v/>
      </c>
      <c r="AR707" t="str">
        <f t="shared" ref="AR707:AR770" si="681">IF(DD707="","",CONCATENATE($BF707,$BG707))</f>
        <v/>
      </c>
      <c r="AS707" t="str">
        <f t="shared" ref="AS707:AS770" si="682">IF(DE707="","",CONCATENATE($BF707,$BG707))</f>
        <v/>
      </c>
      <c r="AT707" t="str">
        <f t="shared" ref="AT707:AT770" si="683">IF(DF707="","",CONCATENATE($BF707,$BG707))</f>
        <v/>
      </c>
      <c r="AU707" t="str">
        <f t="shared" ref="AU707:AU770" si="684">IF(DG707="","",CONCATENATE($BF707,$BG707))</f>
        <v/>
      </c>
      <c r="AV707" t="str">
        <f t="shared" ref="AV707:AV770" si="685">IF(DH707="","",CONCATENATE($BF707,$BG707))</f>
        <v/>
      </c>
      <c r="AW707" t="str">
        <f t="shared" ref="AW707:AW770" si="686">IF(DI707="","",CONCATENATE($BF707,$BG707))</f>
        <v/>
      </c>
      <c r="AX707" t="str">
        <f t="shared" ref="AX707:AX770" si="687">IF(DJ707="","",CONCATENATE($BF707,$BG707))</f>
        <v/>
      </c>
      <c r="AY707" t="str">
        <f t="shared" ref="AY707:AY770" si="688">IF(DK707="","",CONCATENATE($BF707,$BG707))</f>
        <v/>
      </c>
      <c r="AZ707" t="str">
        <f t="shared" ref="AZ707:AZ770" si="689">IF(DL707="","",CONCATENATE($BF707,$BG707))</f>
        <v/>
      </c>
      <c r="BA707" t="str">
        <f t="shared" ref="BA707:BA770" si="690">IF(DM707="","",CONCATENATE($BF707,$BG707))</f>
        <v/>
      </c>
      <c r="BB707" t="str">
        <f t="shared" ref="BB707:BB770" si="691">IF(DN707="","",CONCATENATE($BF707,$BG707))</f>
        <v/>
      </c>
      <c r="BC707" t="str">
        <f t="shared" ref="BC707:BC770" si="692">IF(DO707="","",CONCATENATE($BF707,$BG707))</f>
        <v/>
      </c>
      <c r="BD707" t="str">
        <f t="shared" ref="BD707:BD770" si="693">IF(DP707="","",CONCATENATE($BF707,$BG707))</f>
        <v/>
      </c>
      <c r="BE707" t="str">
        <f t="shared" ref="BE707:BE770" si="694">CONCATENATE(BJ707," (",BN707,IF(BO707="","",CONCATENATE(", ",BO707)),")")</f>
        <v>Számviteli alapok (, web)</v>
      </c>
      <c r="BF707" s="2">
        <v>1017</v>
      </c>
      <c r="BG707" s="2">
        <v>2</v>
      </c>
      <c r="BH707" s="18">
        <f>VLOOKUP(BF707,segéd!$F$9:$G$41,2,FALSE)</f>
        <v>46312</v>
      </c>
      <c r="BI707" s="2" t="str">
        <f>VLOOKUP(BG707,segéd!$F$1:$G$7,2,FALSE)</f>
        <v>9.45-11.15</v>
      </c>
      <c r="BJ707" t="s">
        <v>214</v>
      </c>
      <c r="BK707" s="20" t="s">
        <v>305</v>
      </c>
      <c r="BL707" t="s">
        <v>395</v>
      </c>
      <c r="BM707" s="2">
        <v>210</v>
      </c>
      <c r="BO707" s="2" t="s">
        <v>117</v>
      </c>
      <c r="BP707" s="33" t="s">
        <v>663</v>
      </c>
      <c r="BQ707" s="2">
        <f t="shared" ref="BQ707:BQ770" si="695">IF(BR707="",0,BR707)+IF(BS707="",0,BS707)</f>
        <v>6</v>
      </c>
      <c r="BR707" s="2">
        <f>IF(BM707="","",IFERROR(VLOOKUP(BJ707,segéd!T:U,2,FALSE),"x"))</f>
        <v>6</v>
      </c>
      <c r="BS707" s="2" t="str">
        <f>IF(BN707="","",IFERROR(VLOOKUP(BJ707,segéd!O:P,2,FALSE),"x"))</f>
        <v/>
      </c>
      <c r="BT707" s="2"/>
      <c r="BU707" s="2"/>
      <c r="BV707" s="2"/>
      <c r="BX707" s="2"/>
      <c r="CC707" s="2">
        <v>6</v>
      </c>
      <c r="CQ707" s="2"/>
      <c r="CR707" s="2"/>
    </row>
    <row r="708" spans="1:119" ht="15" customHeight="1" x14ac:dyDescent="0.3">
      <c r="A708" t="str">
        <f t="shared" si="638"/>
        <v>20810172</v>
      </c>
      <c r="B708" t="str">
        <f t="shared" si="639"/>
        <v>Szociológia - Gondos Borbála (Bp.-ről web) 22</v>
      </c>
      <c r="C708" t="str">
        <f t="shared" si="640"/>
        <v>21210172</v>
      </c>
      <c r="D708" t="str">
        <f t="shared" si="641"/>
        <v>Szociológia - Gondos Borbála (Bp.-ről web) 25</v>
      </c>
      <c r="E708" t="str">
        <f t="shared" si="642"/>
        <v>Gondos Borbála10172</v>
      </c>
      <c r="F708" t="str">
        <f t="shared" si="643"/>
        <v>Szociológia (Bp. 208, Bp.-ről web)</v>
      </c>
      <c r="G708" t="str">
        <f t="shared" si="644"/>
        <v/>
      </c>
      <c r="H708" t="str">
        <f t="shared" si="645"/>
        <v/>
      </c>
      <c r="I708" t="str">
        <f t="shared" si="646"/>
        <v/>
      </c>
      <c r="J708" t="str">
        <f t="shared" si="647"/>
        <v/>
      </c>
      <c r="K708" t="str">
        <f t="shared" si="648"/>
        <v/>
      </c>
      <c r="L708" t="str">
        <f t="shared" si="649"/>
        <v/>
      </c>
      <c r="M708" t="str">
        <f t="shared" si="650"/>
        <v>10172</v>
      </c>
      <c r="N708" t="str">
        <f t="shared" si="651"/>
        <v>10172</v>
      </c>
      <c r="O708" t="str">
        <f t="shared" si="652"/>
        <v>10172</v>
      </c>
      <c r="P708" t="str">
        <f t="shared" si="653"/>
        <v/>
      </c>
      <c r="Q708" t="str">
        <f t="shared" si="654"/>
        <v/>
      </c>
      <c r="R708" t="str">
        <f t="shared" si="655"/>
        <v/>
      </c>
      <c r="S708" t="str">
        <f t="shared" si="656"/>
        <v/>
      </c>
      <c r="T708" t="str">
        <f t="shared" si="657"/>
        <v/>
      </c>
      <c r="U708" t="str">
        <f t="shared" si="658"/>
        <v/>
      </c>
      <c r="V708" t="str">
        <f t="shared" si="659"/>
        <v/>
      </c>
      <c r="W708" t="str">
        <f t="shared" si="660"/>
        <v/>
      </c>
      <c r="X708" t="str">
        <f t="shared" si="661"/>
        <v/>
      </c>
      <c r="Y708" t="str">
        <f t="shared" si="662"/>
        <v/>
      </c>
      <c r="Z708" t="str">
        <f t="shared" si="663"/>
        <v/>
      </c>
      <c r="AA708" t="str">
        <f t="shared" si="664"/>
        <v>Szociológia (208, Bp.-ről web)</v>
      </c>
      <c r="AB708" t="str">
        <f t="shared" si="665"/>
        <v/>
      </c>
      <c r="AC708" t="str">
        <f t="shared" si="666"/>
        <v/>
      </c>
      <c r="AD708" t="str">
        <f t="shared" si="667"/>
        <v/>
      </c>
      <c r="AE708" t="str">
        <f t="shared" si="668"/>
        <v/>
      </c>
      <c r="AF708" t="str">
        <f t="shared" si="669"/>
        <v/>
      </c>
      <c r="AG708" t="str">
        <f t="shared" si="670"/>
        <v/>
      </c>
      <c r="AH708" t="str">
        <f t="shared" si="671"/>
        <v>10172</v>
      </c>
      <c r="AI708" t="str">
        <f t="shared" si="672"/>
        <v>10172</v>
      </c>
      <c r="AJ708" t="str">
        <f t="shared" si="673"/>
        <v/>
      </c>
      <c r="AK708" t="str">
        <f t="shared" si="674"/>
        <v/>
      </c>
      <c r="AL708" t="str">
        <f t="shared" si="675"/>
        <v/>
      </c>
      <c r="AM708" t="str">
        <f t="shared" si="676"/>
        <v/>
      </c>
      <c r="AN708" t="str">
        <f t="shared" si="677"/>
        <v/>
      </c>
      <c r="AO708" t="str">
        <f t="shared" si="678"/>
        <v/>
      </c>
      <c r="AP708" t="str">
        <f t="shared" si="679"/>
        <v/>
      </c>
      <c r="AQ708" t="str">
        <f t="shared" si="680"/>
        <v/>
      </c>
      <c r="AR708" t="str">
        <f t="shared" si="681"/>
        <v/>
      </c>
      <c r="AS708" t="str">
        <f t="shared" si="682"/>
        <v/>
      </c>
      <c r="AT708" t="str">
        <f t="shared" si="683"/>
        <v/>
      </c>
      <c r="AU708" t="str">
        <f t="shared" si="684"/>
        <v/>
      </c>
      <c r="AV708" t="str">
        <f t="shared" si="685"/>
        <v/>
      </c>
      <c r="AW708" t="str">
        <f t="shared" si="686"/>
        <v/>
      </c>
      <c r="AX708" t="str">
        <f t="shared" si="687"/>
        <v/>
      </c>
      <c r="AY708" t="str">
        <f t="shared" si="688"/>
        <v/>
      </c>
      <c r="AZ708" t="str">
        <f t="shared" si="689"/>
        <v/>
      </c>
      <c r="BA708" t="str">
        <f t="shared" si="690"/>
        <v/>
      </c>
      <c r="BB708" t="str">
        <f t="shared" si="691"/>
        <v/>
      </c>
      <c r="BC708" t="str">
        <f t="shared" si="692"/>
        <v/>
      </c>
      <c r="BD708" t="str">
        <f t="shared" si="693"/>
        <v/>
      </c>
      <c r="BE708" t="str">
        <f t="shared" si="694"/>
        <v>Szociológia (212, Bp.-ről web)</v>
      </c>
      <c r="BF708" s="2">
        <v>1017</v>
      </c>
      <c r="BG708" s="2">
        <v>2</v>
      </c>
      <c r="BH708" s="18">
        <f>VLOOKUP(BF708,segéd!$F$9:$G$41,2,FALSE)</f>
        <v>46312</v>
      </c>
      <c r="BI708" s="2" t="str">
        <f>VLOOKUP(BG708,segéd!$F$1:$G$7,2,FALSE)</f>
        <v>9.45-11.15</v>
      </c>
      <c r="BJ708" t="s">
        <v>139</v>
      </c>
      <c r="BK708" s="20" t="s">
        <v>40</v>
      </c>
      <c r="BL708" t="s">
        <v>192</v>
      </c>
      <c r="BM708" s="2">
        <v>208</v>
      </c>
      <c r="BN708" s="2">
        <v>212</v>
      </c>
      <c r="BO708" s="2" t="s">
        <v>118</v>
      </c>
      <c r="BP708" s="33" t="s">
        <v>694</v>
      </c>
      <c r="BQ708" s="2">
        <f t="shared" si="695"/>
        <v>47</v>
      </c>
      <c r="BR708" s="2">
        <f>IF(BM708="","",IFERROR(VLOOKUP(BJ708,segéd!T:U,2,FALSE),"x"))</f>
        <v>22</v>
      </c>
      <c r="BS708" s="2">
        <f>IF(BN708="","",IFERROR(VLOOKUP(BJ708,segéd!O:P,2,FALSE),"x"))</f>
        <v>25</v>
      </c>
      <c r="BU708" s="2"/>
      <c r="BV708" s="2"/>
      <c r="BX708" s="2"/>
      <c r="BZ708" s="2">
        <v>5</v>
      </c>
      <c r="CA708" s="2">
        <v>13</v>
      </c>
      <c r="CB708" s="2">
        <v>3</v>
      </c>
      <c r="CD708" s="19"/>
      <c r="CE708" s="19"/>
      <c r="CH708" s="19"/>
      <c r="CT708" s="2">
        <v>11</v>
      </c>
      <c r="CU708" s="2">
        <v>9</v>
      </c>
    </row>
    <row r="709" spans="1:119" ht="15" customHeight="1" x14ac:dyDescent="0.3">
      <c r="A709" t="str">
        <f t="shared" si="638"/>
        <v>10173</v>
      </c>
      <c r="B709" t="str">
        <f t="shared" si="639"/>
        <v xml:space="preserve">Épületvillamosság és világítástechnika - Baksa Dániel (web) </v>
      </c>
      <c r="C709" t="str">
        <f t="shared" si="640"/>
        <v>610173</v>
      </c>
      <c r="D709" t="str">
        <f t="shared" si="641"/>
        <v>Épületvillamosság és világítástechnika - Baksa Dániel (web) 8</v>
      </c>
      <c r="E709" t="str">
        <f t="shared" si="642"/>
        <v>Baksa Dániel10173</v>
      </c>
      <c r="F709" t="str">
        <f t="shared" si="643"/>
        <v>Épületvillamosság és világítástechnika (Tb. 6, web)</v>
      </c>
      <c r="G709" t="str">
        <f t="shared" si="644"/>
        <v/>
      </c>
      <c r="H709" t="str">
        <f t="shared" si="645"/>
        <v/>
      </c>
      <c r="I709" t="str">
        <f t="shared" si="646"/>
        <v/>
      </c>
      <c r="J709" t="str">
        <f t="shared" si="647"/>
        <v/>
      </c>
      <c r="K709" t="str">
        <f t="shared" si="648"/>
        <v/>
      </c>
      <c r="L709" t="str">
        <f t="shared" si="649"/>
        <v/>
      </c>
      <c r="M709" t="str">
        <f t="shared" si="650"/>
        <v/>
      </c>
      <c r="N709" t="str">
        <f t="shared" si="651"/>
        <v/>
      </c>
      <c r="O709" t="str">
        <f t="shared" si="652"/>
        <v/>
      </c>
      <c r="P709" t="str">
        <f t="shared" si="653"/>
        <v/>
      </c>
      <c r="Q709" t="str">
        <f t="shared" si="654"/>
        <v/>
      </c>
      <c r="R709" t="str">
        <f t="shared" si="655"/>
        <v/>
      </c>
      <c r="S709" t="str">
        <f t="shared" si="656"/>
        <v/>
      </c>
      <c r="T709" t="str">
        <f t="shared" si="657"/>
        <v/>
      </c>
      <c r="U709" t="str">
        <f t="shared" si="658"/>
        <v/>
      </c>
      <c r="V709" t="str">
        <f t="shared" si="659"/>
        <v/>
      </c>
      <c r="W709" t="str">
        <f t="shared" si="660"/>
        <v/>
      </c>
      <c r="X709" t="str">
        <f t="shared" si="661"/>
        <v/>
      </c>
      <c r="Y709" t="str">
        <f t="shared" si="662"/>
        <v/>
      </c>
      <c r="Z709" t="str">
        <f t="shared" si="663"/>
        <v/>
      </c>
      <c r="AA709" t="str">
        <f t="shared" si="664"/>
        <v>Épületvillamosság és világítástechnika (, web)</v>
      </c>
      <c r="AB709" t="str">
        <f t="shared" si="665"/>
        <v/>
      </c>
      <c r="AC709" t="str">
        <f t="shared" si="666"/>
        <v/>
      </c>
      <c r="AD709" t="str">
        <f t="shared" si="667"/>
        <v/>
      </c>
      <c r="AE709" t="str">
        <f t="shared" si="668"/>
        <v/>
      </c>
      <c r="AF709" t="str">
        <f t="shared" si="669"/>
        <v/>
      </c>
      <c r="AG709" t="str">
        <f t="shared" si="670"/>
        <v/>
      </c>
      <c r="AH709" t="str">
        <f t="shared" si="671"/>
        <v/>
      </c>
      <c r="AI709" t="str">
        <f t="shared" si="672"/>
        <v/>
      </c>
      <c r="AJ709" t="str">
        <f t="shared" si="673"/>
        <v/>
      </c>
      <c r="AK709" t="str">
        <f t="shared" si="674"/>
        <v/>
      </c>
      <c r="AL709" t="str">
        <f t="shared" si="675"/>
        <v/>
      </c>
      <c r="AM709" t="str">
        <f t="shared" si="676"/>
        <v/>
      </c>
      <c r="AN709" t="str">
        <f t="shared" si="677"/>
        <v/>
      </c>
      <c r="AO709" t="str">
        <f t="shared" si="678"/>
        <v/>
      </c>
      <c r="AP709" t="str">
        <f t="shared" si="679"/>
        <v/>
      </c>
      <c r="AQ709" t="str">
        <f t="shared" si="680"/>
        <v/>
      </c>
      <c r="AR709" t="str">
        <f t="shared" si="681"/>
        <v/>
      </c>
      <c r="AS709" t="str">
        <f t="shared" si="682"/>
        <v/>
      </c>
      <c r="AT709" t="str">
        <f t="shared" si="683"/>
        <v/>
      </c>
      <c r="AU709" t="str">
        <f t="shared" si="684"/>
        <v>10173</v>
      </c>
      <c r="AV709" t="str">
        <f t="shared" si="685"/>
        <v/>
      </c>
      <c r="AW709" t="str">
        <f t="shared" si="686"/>
        <v/>
      </c>
      <c r="AX709" t="str">
        <f t="shared" si="687"/>
        <v/>
      </c>
      <c r="AY709" t="str">
        <f t="shared" si="688"/>
        <v/>
      </c>
      <c r="AZ709" t="str">
        <f t="shared" si="689"/>
        <v/>
      </c>
      <c r="BA709" t="str">
        <f t="shared" si="690"/>
        <v/>
      </c>
      <c r="BB709" t="str">
        <f t="shared" si="691"/>
        <v/>
      </c>
      <c r="BC709" t="str">
        <f t="shared" si="692"/>
        <v/>
      </c>
      <c r="BD709" t="str">
        <f t="shared" si="693"/>
        <v/>
      </c>
      <c r="BE709" t="str">
        <f t="shared" si="694"/>
        <v>Épületvillamosság és világítástechnika (6, web)</v>
      </c>
      <c r="BF709" s="2">
        <v>1017</v>
      </c>
      <c r="BG709" s="2">
        <v>3</v>
      </c>
      <c r="BH709" s="18">
        <f>VLOOKUP(BF709,segéd!$F$9:$G$41,2,FALSE)</f>
        <v>46312</v>
      </c>
      <c r="BI709" s="2" t="str">
        <f>VLOOKUP(BG709,segéd!$F$1:$G$7,2,FALSE)</f>
        <v>11.30-13.00</v>
      </c>
      <c r="BJ709" t="s">
        <v>398</v>
      </c>
      <c r="BK709" s="20" t="s">
        <v>752</v>
      </c>
      <c r="BL709" t="s">
        <v>191</v>
      </c>
      <c r="BM709" s="2"/>
      <c r="BN709" s="2">
        <v>6</v>
      </c>
      <c r="BO709" s="2" t="s">
        <v>117</v>
      </c>
      <c r="BP709" s="33" t="s">
        <v>608</v>
      </c>
      <c r="BQ709" s="2">
        <f t="shared" si="695"/>
        <v>8</v>
      </c>
      <c r="BR709" s="2" t="str">
        <f>IF(BM709="","",IFERROR(VLOOKUP(BJ709,segéd!T:U,2,FALSE),"x"))</f>
        <v/>
      </c>
      <c r="BS709" s="2">
        <f>IF(BN709="","",IFERROR(VLOOKUP(BJ709,segéd!O:P,2,FALSE),"x"))</f>
        <v>8</v>
      </c>
      <c r="BU709" s="2"/>
      <c r="BV709" s="2"/>
      <c r="DG709" s="2">
        <v>8</v>
      </c>
    </row>
    <row r="710" spans="1:119" ht="15" customHeight="1" x14ac:dyDescent="0.3">
      <c r="A710" t="str">
        <f t="shared" si="638"/>
        <v>21710173</v>
      </c>
      <c r="B710" t="str">
        <f t="shared" si="639"/>
        <v>Gazdaságpszichológia - Barócsi Zoltán (Tb.-ről web) 38</v>
      </c>
      <c r="C710" t="str">
        <f t="shared" si="640"/>
        <v>40410173</v>
      </c>
      <c r="D710" t="str">
        <f t="shared" si="641"/>
        <v>Gazdaságpszichológia - Barócsi Zoltán (Tb.-ről web) 35</v>
      </c>
      <c r="E710" t="str">
        <f t="shared" si="642"/>
        <v>Barócsi Zoltán10173</v>
      </c>
      <c r="F710" t="str">
        <f t="shared" si="643"/>
        <v>Gazdaságpszichológia (Tb. 404, Tb.-ről web)</v>
      </c>
      <c r="G710" t="str">
        <f t="shared" si="644"/>
        <v/>
      </c>
      <c r="H710" t="str">
        <f t="shared" si="645"/>
        <v/>
      </c>
      <c r="I710" t="str">
        <f t="shared" si="646"/>
        <v/>
      </c>
      <c r="J710" t="str">
        <f t="shared" si="647"/>
        <v/>
      </c>
      <c r="K710" t="str">
        <f t="shared" si="648"/>
        <v/>
      </c>
      <c r="L710" t="str">
        <f t="shared" si="649"/>
        <v/>
      </c>
      <c r="M710" t="str">
        <f t="shared" si="650"/>
        <v>10173</v>
      </c>
      <c r="N710" t="str">
        <f t="shared" si="651"/>
        <v>10173</v>
      </c>
      <c r="O710" t="str">
        <f t="shared" si="652"/>
        <v>10173</v>
      </c>
      <c r="P710" t="str">
        <f t="shared" si="653"/>
        <v/>
      </c>
      <c r="Q710" t="str">
        <f t="shared" si="654"/>
        <v/>
      </c>
      <c r="R710" t="str">
        <f t="shared" si="655"/>
        <v/>
      </c>
      <c r="S710" t="str">
        <f t="shared" si="656"/>
        <v/>
      </c>
      <c r="T710" t="str">
        <f t="shared" si="657"/>
        <v/>
      </c>
      <c r="U710" t="str">
        <f t="shared" si="658"/>
        <v/>
      </c>
      <c r="V710" t="str">
        <f t="shared" si="659"/>
        <v/>
      </c>
      <c r="W710" t="str">
        <f t="shared" si="660"/>
        <v/>
      </c>
      <c r="X710" t="str">
        <f t="shared" si="661"/>
        <v/>
      </c>
      <c r="Y710" t="str">
        <f t="shared" si="662"/>
        <v/>
      </c>
      <c r="Z710" t="str">
        <f t="shared" si="663"/>
        <v/>
      </c>
      <c r="AA710" t="str">
        <f t="shared" si="664"/>
        <v>Gazdaságpszichológia (217, Tb.-ről web)</v>
      </c>
      <c r="AB710" t="str">
        <f t="shared" si="665"/>
        <v/>
      </c>
      <c r="AC710" t="str">
        <f t="shared" si="666"/>
        <v/>
      </c>
      <c r="AD710" t="str">
        <f t="shared" si="667"/>
        <v/>
      </c>
      <c r="AE710" t="str">
        <f t="shared" si="668"/>
        <v/>
      </c>
      <c r="AF710" t="str">
        <f t="shared" si="669"/>
        <v/>
      </c>
      <c r="AG710" t="str">
        <f t="shared" si="670"/>
        <v/>
      </c>
      <c r="AH710" t="str">
        <f t="shared" si="671"/>
        <v>10173</v>
      </c>
      <c r="AI710" t="str">
        <f t="shared" si="672"/>
        <v>10173</v>
      </c>
      <c r="AJ710" t="str">
        <f t="shared" si="673"/>
        <v/>
      </c>
      <c r="AK710" t="str">
        <f t="shared" si="674"/>
        <v/>
      </c>
      <c r="AL710" t="str">
        <f t="shared" si="675"/>
        <v/>
      </c>
      <c r="AM710" t="str">
        <f t="shared" si="676"/>
        <v/>
      </c>
      <c r="AN710" t="str">
        <f t="shared" si="677"/>
        <v/>
      </c>
      <c r="AO710" t="str">
        <f t="shared" si="678"/>
        <v/>
      </c>
      <c r="AP710" t="str">
        <f t="shared" si="679"/>
        <v/>
      </c>
      <c r="AQ710" t="str">
        <f t="shared" si="680"/>
        <v/>
      </c>
      <c r="AR710" t="str">
        <f t="shared" si="681"/>
        <v/>
      </c>
      <c r="AS710" t="str">
        <f t="shared" si="682"/>
        <v/>
      </c>
      <c r="AT710" t="str">
        <f t="shared" si="683"/>
        <v/>
      </c>
      <c r="AU710" t="str">
        <f t="shared" si="684"/>
        <v/>
      </c>
      <c r="AV710" t="str">
        <f t="shared" si="685"/>
        <v/>
      </c>
      <c r="AW710" t="str">
        <f t="shared" si="686"/>
        <v/>
      </c>
      <c r="AX710" t="str">
        <f t="shared" si="687"/>
        <v/>
      </c>
      <c r="AY710" t="str">
        <f t="shared" si="688"/>
        <v/>
      </c>
      <c r="AZ710" t="str">
        <f t="shared" si="689"/>
        <v/>
      </c>
      <c r="BA710" t="str">
        <f t="shared" si="690"/>
        <v/>
      </c>
      <c r="BB710" t="str">
        <f t="shared" si="691"/>
        <v/>
      </c>
      <c r="BC710" t="str">
        <f t="shared" si="692"/>
        <v/>
      </c>
      <c r="BD710" t="str">
        <f t="shared" si="693"/>
        <v/>
      </c>
      <c r="BE710" t="str">
        <f t="shared" si="694"/>
        <v>Gazdaságpszichológia (404, Tb.-ről web)</v>
      </c>
      <c r="BF710" s="2">
        <v>1017</v>
      </c>
      <c r="BG710" s="2">
        <v>3</v>
      </c>
      <c r="BH710" s="18">
        <f>VLOOKUP(BF710,segéd!$F$9:$G$41,2,FALSE)</f>
        <v>46312</v>
      </c>
      <c r="BI710" s="2" t="str">
        <f>VLOOKUP(BG710,segéd!$F$1:$G$7,2,FALSE)</f>
        <v>11.30-13.00</v>
      </c>
      <c r="BJ710" t="s">
        <v>140</v>
      </c>
      <c r="BK710" s="20" t="s">
        <v>35</v>
      </c>
      <c r="BL710" t="s">
        <v>192</v>
      </c>
      <c r="BM710" s="2">
        <v>217</v>
      </c>
      <c r="BN710" s="2">
        <v>404</v>
      </c>
      <c r="BO710" s="2" t="s">
        <v>119</v>
      </c>
      <c r="BP710" s="33" t="s">
        <v>696</v>
      </c>
      <c r="BQ710" s="2">
        <f t="shared" si="695"/>
        <v>73</v>
      </c>
      <c r="BR710" s="2">
        <f>IF(BM710="","",IFERROR(VLOOKUP(BJ710,segéd!T:U,2,FALSE),"x"))</f>
        <v>38</v>
      </c>
      <c r="BS710" s="2">
        <f>IF(BN710="","",IFERROR(VLOOKUP(BJ710,segéd!O:P,2,FALSE),"x"))</f>
        <v>35</v>
      </c>
      <c r="BU710" s="2"/>
      <c r="BV710" s="2"/>
      <c r="BX710" s="2"/>
      <c r="BZ710" s="2">
        <v>5</v>
      </c>
      <c r="CA710" s="2">
        <v>12</v>
      </c>
      <c r="CB710" s="2">
        <v>2</v>
      </c>
      <c r="CD710" s="19"/>
      <c r="CE710" s="19"/>
      <c r="CH710" s="19"/>
      <c r="CT710" s="2">
        <v>10</v>
      </c>
      <c r="CU710" s="2">
        <v>8</v>
      </c>
    </row>
    <row r="711" spans="1:119" ht="15" customHeight="1" x14ac:dyDescent="0.3">
      <c r="A711" t="str">
        <f t="shared" si="638"/>
        <v>10173</v>
      </c>
      <c r="B711" t="str">
        <f t="shared" si="639"/>
        <v xml:space="preserve">Gépek üzemtana - Lukács András (web) </v>
      </c>
      <c r="C711" t="str">
        <f t="shared" si="640"/>
        <v>40310173</v>
      </c>
      <c r="D711" t="str">
        <f t="shared" si="641"/>
        <v>Gépek üzemtana - Lukács András (web) 13</v>
      </c>
      <c r="E711" t="str">
        <f t="shared" si="642"/>
        <v>Lukács András10173</v>
      </c>
      <c r="F711" t="str">
        <f t="shared" si="643"/>
        <v>Gépek üzemtana (Tb. 403, web)</v>
      </c>
      <c r="G711" t="str">
        <f t="shared" si="644"/>
        <v/>
      </c>
      <c r="H711" t="str">
        <f t="shared" si="645"/>
        <v/>
      </c>
      <c r="I711" t="str">
        <f t="shared" si="646"/>
        <v/>
      </c>
      <c r="J711" t="str">
        <f t="shared" si="647"/>
        <v/>
      </c>
      <c r="K711" t="str">
        <f t="shared" si="648"/>
        <v/>
      </c>
      <c r="L711" t="str">
        <f t="shared" si="649"/>
        <v/>
      </c>
      <c r="M711" t="str">
        <f t="shared" si="650"/>
        <v/>
      </c>
      <c r="N711" t="str">
        <f t="shared" si="651"/>
        <v/>
      </c>
      <c r="O711" t="str">
        <f t="shared" si="652"/>
        <v/>
      </c>
      <c r="P711" t="str">
        <f t="shared" si="653"/>
        <v/>
      </c>
      <c r="Q711" t="str">
        <f t="shared" si="654"/>
        <v/>
      </c>
      <c r="R711" t="str">
        <f t="shared" si="655"/>
        <v/>
      </c>
      <c r="S711" t="str">
        <f t="shared" si="656"/>
        <v/>
      </c>
      <c r="T711" t="str">
        <f t="shared" si="657"/>
        <v/>
      </c>
      <c r="U711" t="str">
        <f t="shared" si="658"/>
        <v/>
      </c>
      <c r="V711" t="str">
        <f t="shared" si="659"/>
        <v/>
      </c>
      <c r="W711" t="str">
        <f t="shared" si="660"/>
        <v/>
      </c>
      <c r="X711" t="str">
        <f t="shared" si="661"/>
        <v/>
      </c>
      <c r="Y711" t="str">
        <f t="shared" si="662"/>
        <v/>
      </c>
      <c r="Z711" t="str">
        <f t="shared" si="663"/>
        <v/>
      </c>
      <c r="AA711" t="str">
        <f t="shared" si="664"/>
        <v>Gépek üzemtana (, web)</v>
      </c>
      <c r="AB711" t="str">
        <f t="shared" si="665"/>
        <v/>
      </c>
      <c r="AC711" t="str">
        <f t="shared" si="666"/>
        <v/>
      </c>
      <c r="AD711" t="str">
        <f t="shared" si="667"/>
        <v/>
      </c>
      <c r="AE711" t="str">
        <f t="shared" si="668"/>
        <v/>
      </c>
      <c r="AF711" t="str">
        <f t="shared" si="669"/>
        <v/>
      </c>
      <c r="AG711" t="str">
        <f t="shared" si="670"/>
        <v/>
      </c>
      <c r="AH711" t="str">
        <f t="shared" si="671"/>
        <v/>
      </c>
      <c r="AI711" t="str">
        <f t="shared" si="672"/>
        <v/>
      </c>
      <c r="AJ711" t="str">
        <f t="shared" si="673"/>
        <v/>
      </c>
      <c r="AK711" t="str">
        <f t="shared" si="674"/>
        <v/>
      </c>
      <c r="AL711" t="str">
        <f t="shared" si="675"/>
        <v/>
      </c>
      <c r="AM711" t="str">
        <f t="shared" si="676"/>
        <v/>
      </c>
      <c r="AN711" t="str">
        <f t="shared" si="677"/>
        <v/>
      </c>
      <c r="AO711" t="str">
        <f t="shared" si="678"/>
        <v/>
      </c>
      <c r="AP711" t="str">
        <f t="shared" si="679"/>
        <v/>
      </c>
      <c r="AQ711" t="str">
        <f t="shared" si="680"/>
        <v/>
      </c>
      <c r="AR711" t="str">
        <f t="shared" si="681"/>
        <v/>
      </c>
      <c r="AS711" t="str">
        <f t="shared" si="682"/>
        <v/>
      </c>
      <c r="AT711" t="str">
        <f t="shared" si="683"/>
        <v/>
      </c>
      <c r="AU711" t="str">
        <f t="shared" si="684"/>
        <v/>
      </c>
      <c r="AV711" t="str">
        <f t="shared" si="685"/>
        <v/>
      </c>
      <c r="AW711" t="str">
        <f t="shared" si="686"/>
        <v>10173</v>
      </c>
      <c r="AX711" t="str">
        <f t="shared" si="687"/>
        <v/>
      </c>
      <c r="AY711" t="str">
        <f t="shared" si="688"/>
        <v/>
      </c>
      <c r="AZ711" t="str">
        <f t="shared" si="689"/>
        <v/>
      </c>
      <c r="BA711" t="str">
        <f t="shared" si="690"/>
        <v/>
      </c>
      <c r="BB711" t="str">
        <f t="shared" si="691"/>
        <v/>
      </c>
      <c r="BC711" t="str">
        <f t="shared" si="692"/>
        <v/>
      </c>
      <c r="BD711" t="str">
        <f t="shared" si="693"/>
        <v/>
      </c>
      <c r="BE711" t="str">
        <f t="shared" si="694"/>
        <v>Gépek üzemtana (403, web)</v>
      </c>
      <c r="BF711" s="2">
        <v>1017</v>
      </c>
      <c r="BG711" s="2">
        <v>3</v>
      </c>
      <c r="BH711" s="18">
        <f>VLOOKUP(BF711,segéd!$F$9:$G$41,2,FALSE)</f>
        <v>46312</v>
      </c>
      <c r="BI711" s="2" t="str">
        <f>VLOOKUP(BG711,segéd!$F$1:$G$7,2,FALSE)</f>
        <v>11.30-13.00</v>
      </c>
      <c r="BJ711" t="s">
        <v>405</v>
      </c>
      <c r="BK711" s="20" t="s">
        <v>421</v>
      </c>
      <c r="BL711" t="s">
        <v>191</v>
      </c>
      <c r="BM711" s="2"/>
      <c r="BN711" s="2">
        <v>403</v>
      </c>
      <c r="BO711" s="2" t="s">
        <v>117</v>
      </c>
      <c r="BP711" s="33" t="s">
        <v>719</v>
      </c>
      <c r="BQ711" s="2">
        <f t="shared" si="695"/>
        <v>13</v>
      </c>
      <c r="BR711" s="2" t="str">
        <f>IF(BM711="","",IFERROR(VLOOKUP(BJ711,segéd!T:U,2,FALSE),"x"))</f>
        <v/>
      </c>
      <c r="BS711" s="2">
        <f>IF(BN711="","",IFERROR(VLOOKUP(BJ711,segéd!O:P,2,FALSE),"x"))</f>
        <v>13</v>
      </c>
      <c r="BU711" s="2"/>
      <c r="BV711" s="2"/>
      <c r="DI711" s="2">
        <v>14</v>
      </c>
    </row>
    <row r="712" spans="1:119" ht="15" customHeight="1" x14ac:dyDescent="0.3">
      <c r="A712" t="str">
        <f t="shared" si="638"/>
        <v>10173</v>
      </c>
      <c r="B712" t="str">
        <f t="shared" si="639"/>
        <v xml:space="preserve">Gépipari technológiák - Szamosi Barna (web) </v>
      </c>
      <c r="C712" t="str">
        <f t="shared" si="640"/>
        <v>21710173</v>
      </c>
      <c r="D712" t="str">
        <f t="shared" si="641"/>
        <v>Gépipari technológiák - Szamosi Barna (web) 4</v>
      </c>
      <c r="E712" t="str">
        <f t="shared" si="642"/>
        <v>Szamosi Barna10173</v>
      </c>
      <c r="F712" t="str">
        <f t="shared" si="643"/>
        <v>Gépipari technológiák (Tb. 217, web)</v>
      </c>
      <c r="G712" t="str">
        <f t="shared" si="644"/>
        <v/>
      </c>
      <c r="H712" t="str">
        <f t="shared" si="645"/>
        <v/>
      </c>
      <c r="I712" t="str">
        <f t="shared" si="646"/>
        <v/>
      </c>
      <c r="J712" t="str">
        <f t="shared" si="647"/>
        <v/>
      </c>
      <c r="K712" t="str">
        <f t="shared" si="648"/>
        <v/>
      </c>
      <c r="L712" t="str">
        <f t="shared" si="649"/>
        <v/>
      </c>
      <c r="M712" t="str">
        <f t="shared" si="650"/>
        <v/>
      </c>
      <c r="N712" t="str">
        <f t="shared" si="651"/>
        <v/>
      </c>
      <c r="O712" t="str">
        <f t="shared" si="652"/>
        <v/>
      </c>
      <c r="P712" t="str">
        <f t="shared" si="653"/>
        <v/>
      </c>
      <c r="Q712" t="str">
        <f t="shared" si="654"/>
        <v/>
      </c>
      <c r="R712" t="str">
        <f t="shared" si="655"/>
        <v/>
      </c>
      <c r="S712" t="str">
        <f t="shared" si="656"/>
        <v/>
      </c>
      <c r="T712" t="str">
        <f t="shared" si="657"/>
        <v/>
      </c>
      <c r="U712" t="str">
        <f t="shared" si="658"/>
        <v/>
      </c>
      <c r="V712" t="str">
        <f t="shared" si="659"/>
        <v/>
      </c>
      <c r="W712" t="str">
        <f t="shared" si="660"/>
        <v/>
      </c>
      <c r="X712" t="str">
        <f t="shared" si="661"/>
        <v/>
      </c>
      <c r="Y712" t="str">
        <f t="shared" si="662"/>
        <v/>
      </c>
      <c r="Z712" t="str">
        <f t="shared" si="663"/>
        <v/>
      </c>
      <c r="AA712" t="str">
        <f t="shared" si="664"/>
        <v>Gépipari technológiák (, web)</v>
      </c>
      <c r="AB712" t="str">
        <f t="shared" si="665"/>
        <v/>
      </c>
      <c r="AC712" t="str">
        <f t="shared" si="666"/>
        <v/>
      </c>
      <c r="AD712" t="str">
        <f t="shared" si="667"/>
        <v/>
      </c>
      <c r="AE712" t="str">
        <f t="shared" si="668"/>
        <v/>
      </c>
      <c r="AF712" t="str">
        <f t="shared" si="669"/>
        <v/>
      </c>
      <c r="AG712" t="str">
        <f t="shared" si="670"/>
        <v>10173</v>
      </c>
      <c r="AH712" t="str">
        <f t="shared" si="671"/>
        <v/>
      </c>
      <c r="AI712" t="str">
        <f t="shared" si="672"/>
        <v/>
      </c>
      <c r="AJ712" t="str">
        <f t="shared" si="673"/>
        <v/>
      </c>
      <c r="AK712" t="str">
        <f t="shared" si="674"/>
        <v/>
      </c>
      <c r="AL712" t="str">
        <f t="shared" si="675"/>
        <v/>
      </c>
      <c r="AM712" t="str">
        <f t="shared" si="676"/>
        <v>10173</v>
      </c>
      <c r="AN712" t="str">
        <f t="shared" si="677"/>
        <v/>
      </c>
      <c r="AO712" t="str">
        <f t="shared" si="678"/>
        <v/>
      </c>
      <c r="AP712" t="str">
        <f t="shared" si="679"/>
        <v/>
      </c>
      <c r="AQ712" t="str">
        <f t="shared" si="680"/>
        <v/>
      </c>
      <c r="AR712" t="str">
        <f t="shared" si="681"/>
        <v/>
      </c>
      <c r="AS712" t="str">
        <f t="shared" si="682"/>
        <v/>
      </c>
      <c r="AT712" t="str">
        <f t="shared" si="683"/>
        <v/>
      </c>
      <c r="AU712" t="str">
        <f t="shared" si="684"/>
        <v/>
      </c>
      <c r="AV712" t="str">
        <f t="shared" si="685"/>
        <v/>
      </c>
      <c r="AW712" t="str">
        <f t="shared" si="686"/>
        <v/>
      </c>
      <c r="AX712" t="str">
        <f t="shared" si="687"/>
        <v/>
      </c>
      <c r="AY712" t="str">
        <f t="shared" si="688"/>
        <v/>
      </c>
      <c r="AZ712" t="str">
        <f t="shared" si="689"/>
        <v/>
      </c>
      <c r="BA712" t="str">
        <f t="shared" si="690"/>
        <v/>
      </c>
      <c r="BB712" t="str">
        <f t="shared" si="691"/>
        <v/>
      </c>
      <c r="BC712" t="str">
        <f t="shared" si="692"/>
        <v/>
      </c>
      <c r="BD712" t="str">
        <f t="shared" si="693"/>
        <v/>
      </c>
      <c r="BE712" t="str">
        <f t="shared" si="694"/>
        <v>Gépipari technológiák (217, web)</v>
      </c>
      <c r="BF712" s="2">
        <v>1017</v>
      </c>
      <c r="BG712" s="2">
        <v>3</v>
      </c>
      <c r="BH712" s="18">
        <f>VLOOKUP(BF712,segéd!$F$9:$G$41,2,FALSE)</f>
        <v>46312</v>
      </c>
      <c r="BI712" s="2" t="str">
        <f>VLOOKUP(BG712,segéd!$F$1:$G$7,2,FALSE)</f>
        <v>11.30-13.00</v>
      </c>
      <c r="BJ712" t="s">
        <v>202</v>
      </c>
      <c r="BK712" s="20" t="s">
        <v>318</v>
      </c>
      <c r="BL712" t="s">
        <v>190</v>
      </c>
      <c r="BM712" s="2"/>
      <c r="BN712" s="2">
        <v>217</v>
      </c>
      <c r="BO712" s="2" t="s">
        <v>117</v>
      </c>
      <c r="BP712" s="33" t="s">
        <v>647</v>
      </c>
      <c r="BQ712" s="2">
        <f t="shared" si="695"/>
        <v>4</v>
      </c>
      <c r="BR712" s="2" t="str">
        <f>IF(BM712="","",IFERROR(VLOOKUP(BJ712,segéd!T:U,2,FALSE),"x"))</f>
        <v/>
      </c>
      <c r="BS712" s="2">
        <f>IF(BN712="","",IFERROR(VLOOKUP(BJ712,segéd!O:P,2,FALSE),"x"))</f>
        <v>4</v>
      </c>
      <c r="BU712" s="2"/>
      <c r="BV712" s="2"/>
      <c r="CS712" s="2">
        <v>2</v>
      </c>
      <c r="CY712" s="2">
        <v>4</v>
      </c>
    </row>
    <row r="713" spans="1:119" ht="15" customHeight="1" x14ac:dyDescent="0.3">
      <c r="A713" t="str">
        <f t="shared" si="638"/>
        <v>10173</v>
      </c>
      <c r="B713" t="str">
        <f t="shared" si="639"/>
        <v xml:space="preserve">Informatika, 2. csoport - Nagyné Csóti Beáta (gépterem, web) </v>
      </c>
      <c r="C713" t="str">
        <f t="shared" si="640"/>
        <v>60510173</v>
      </c>
      <c r="D713" t="str">
        <f t="shared" si="641"/>
        <v>Informatika, 2. csoport - Nagyné Csóti Beáta (gépterem, web) 29</v>
      </c>
      <c r="E713" t="str">
        <f t="shared" si="642"/>
        <v>Nagyné Csóti Beáta10173</v>
      </c>
      <c r="F713" t="str">
        <f t="shared" si="643"/>
        <v>Informatika, 2. csoport (Tb. 605, gépterem, web)</v>
      </c>
      <c r="G713" t="str">
        <f t="shared" si="644"/>
        <v/>
      </c>
      <c r="H713" t="str">
        <f t="shared" si="645"/>
        <v/>
      </c>
      <c r="I713" t="str">
        <f t="shared" si="646"/>
        <v/>
      </c>
      <c r="J713" t="str">
        <f t="shared" si="647"/>
        <v/>
      </c>
      <c r="K713" t="str">
        <f t="shared" si="648"/>
        <v/>
      </c>
      <c r="L713" t="str">
        <f t="shared" si="649"/>
        <v/>
      </c>
      <c r="M713" t="str">
        <f t="shared" si="650"/>
        <v/>
      </c>
      <c r="N713" t="str">
        <f t="shared" si="651"/>
        <v/>
      </c>
      <c r="O713" t="str">
        <f t="shared" si="652"/>
        <v/>
      </c>
      <c r="P713" t="str">
        <f t="shared" si="653"/>
        <v/>
      </c>
      <c r="Q713" t="str">
        <f t="shared" si="654"/>
        <v/>
      </c>
      <c r="R713" t="str">
        <f t="shared" si="655"/>
        <v/>
      </c>
      <c r="S713" t="str">
        <f t="shared" si="656"/>
        <v/>
      </c>
      <c r="T713" t="str">
        <f t="shared" si="657"/>
        <v/>
      </c>
      <c r="U713" t="str">
        <f t="shared" si="658"/>
        <v/>
      </c>
      <c r="V713" t="str">
        <f t="shared" si="659"/>
        <v/>
      </c>
      <c r="W713" t="str">
        <f t="shared" si="660"/>
        <v/>
      </c>
      <c r="X713" t="str">
        <f t="shared" si="661"/>
        <v/>
      </c>
      <c r="Y713" t="str">
        <f t="shared" si="662"/>
        <v/>
      </c>
      <c r="Z713" t="str">
        <f t="shared" si="663"/>
        <v/>
      </c>
      <c r="AA713" t="str">
        <f t="shared" si="664"/>
        <v>Informatika, 2. csoport (, gépterem, web)</v>
      </c>
      <c r="AB713" t="str">
        <f t="shared" si="665"/>
        <v>10173</v>
      </c>
      <c r="AC713" t="str">
        <f t="shared" si="666"/>
        <v>10173</v>
      </c>
      <c r="AD713" t="str">
        <f t="shared" si="667"/>
        <v/>
      </c>
      <c r="AE713" t="str">
        <f t="shared" si="668"/>
        <v/>
      </c>
      <c r="AF713" t="str">
        <f t="shared" si="669"/>
        <v/>
      </c>
      <c r="AG713" t="str">
        <f t="shared" si="670"/>
        <v/>
      </c>
      <c r="AH713" t="str">
        <f t="shared" si="671"/>
        <v/>
      </c>
      <c r="AI713" t="str">
        <f t="shared" si="672"/>
        <v/>
      </c>
      <c r="AJ713" t="str">
        <f t="shared" si="673"/>
        <v/>
      </c>
      <c r="AK713" t="str">
        <f t="shared" si="674"/>
        <v/>
      </c>
      <c r="AL713" t="str">
        <f t="shared" si="675"/>
        <v/>
      </c>
      <c r="AM713" t="str">
        <f t="shared" si="676"/>
        <v/>
      </c>
      <c r="AN713" t="str">
        <f t="shared" si="677"/>
        <v/>
      </c>
      <c r="AO713" t="str">
        <f t="shared" si="678"/>
        <v/>
      </c>
      <c r="AP713" t="str">
        <f t="shared" si="679"/>
        <v/>
      </c>
      <c r="AQ713" t="str">
        <f t="shared" si="680"/>
        <v/>
      </c>
      <c r="AR713" t="str">
        <f t="shared" si="681"/>
        <v/>
      </c>
      <c r="AS713" t="str">
        <f t="shared" si="682"/>
        <v/>
      </c>
      <c r="AT713" t="str">
        <f t="shared" si="683"/>
        <v/>
      </c>
      <c r="AU713" t="str">
        <f t="shared" si="684"/>
        <v/>
      </c>
      <c r="AV713" t="str">
        <f t="shared" si="685"/>
        <v/>
      </c>
      <c r="AW713" t="str">
        <f t="shared" si="686"/>
        <v/>
      </c>
      <c r="AX713" t="str">
        <f t="shared" si="687"/>
        <v/>
      </c>
      <c r="AY713" t="str">
        <f t="shared" si="688"/>
        <v/>
      </c>
      <c r="AZ713" t="str">
        <f t="shared" si="689"/>
        <v/>
      </c>
      <c r="BA713" t="str">
        <f t="shared" si="690"/>
        <v/>
      </c>
      <c r="BB713" t="str">
        <f t="shared" si="691"/>
        <v/>
      </c>
      <c r="BC713" t="str">
        <f t="shared" si="692"/>
        <v/>
      </c>
      <c r="BD713" t="str">
        <f t="shared" si="693"/>
        <v/>
      </c>
      <c r="BE713" t="str">
        <f t="shared" si="694"/>
        <v>Informatika, 2. csoport (605, gépterem, web)</v>
      </c>
      <c r="BF713" s="2">
        <v>1017</v>
      </c>
      <c r="BG713" s="2">
        <v>3</v>
      </c>
      <c r="BH713" s="18">
        <f>VLOOKUP(BF713,segéd!$F$9:$G$41,2,FALSE)</f>
        <v>46312</v>
      </c>
      <c r="BI713" s="2" t="str">
        <f>VLOOKUP(BG713,segéd!$F$1:$G$7,2,FALSE)</f>
        <v>11.30-13.00</v>
      </c>
      <c r="BJ713" t="s">
        <v>268</v>
      </c>
      <c r="BK713" s="20" t="s">
        <v>304</v>
      </c>
      <c r="BL713" t="s">
        <v>193</v>
      </c>
      <c r="BM713" s="2"/>
      <c r="BN713" s="2">
        <v>605</v>
      </c>
      <c r="BO713" s="2" t="s">
        <v>216</v>
      </c>
      <c r="BP713" s="33" t="s">
        <v>690</v>
      </c>
      <c r="BQ713" s="2">
        <f t="shared" si="695"/>
        <v>29</v>
      </c>
      <c r="BR713" s="2" t="str">
        <f>IF(BM713="","",IFERROR(VLOOKUP(BJ713,segéd!T:U,2,FALSE),"x"))</f>
        <v/>
      </c>
      <c r="BS713" s="2">
        <f>IF(BN713="","",IFERROR(VLOOKUP(BJ713,segéd!O:P,2,FALSE),"x"))</f>
        <v>29</v>
      </c>
      <c r="BT713" s="2"/>
      <c r="BU713" s="2"/>
      <c r="BV713" s="2"/>
      <c r="BX713" s="2"/>
      <c r="CN713" s="2">
        <v>22</v>
      </c>
      <c r="CO713" s="2">
        <v>6</v>
      </c>
      <c r="CQ713" s="2"/>
      <c r="CR713" s="2"/>
    </row>
    <row r="714" spans="1:119" ht="15" customHeight="1" x14ac:dyDescent="0.3">
      <c r="A714" t="str">
        <f t="shared" si="638"/>
        <v>20210173</v>
      </c>
      <c r="B714" t="str">
        <f t="shared" si="639"/>
        <v>Integrált információs rendsz. - Michelberger Pál (web) 8</v>
      </c>
      <c r="C714" t="str">
        <f t="shared" si="640"/>
        <v>10173</v>
      </c>
      <c r="D714" t="str">
        <f t="shared" si="641"/>
        <v xml:space="preserve">Integrált információs rendsz. - Michelberger Pál (web) </v>
      </c>
      <c r="E714" t="str">
        <f t="shared" si="642"/>
        <v>Michelberger Pál10173</v>
      </c>
      <c r="F714" t="str">
        <f t="shared" si="643"/>
        <v>Integrált információs rendsz. (Bp. 202, web)</v>
      </c>
      <c r="G714" t="str">
        <f t="shared" si="644"/>
        <v/>
      </c>
      <c r="H714" t="str">
        <f t="shared" si="645"/>
        <v/>
      </c>
      <c r="I714" t="str">
        <f t="shared" si="646"/>
        <v/>
      </c>
      <c r="J714" t="str">
        <f t="shared" si="647"/>
        <v/>
      </c>
      <c r="K714" t="str">
        <f t="shared" si="648"/>
        <v/>
      </c>
      <c r="L714" t="str">
        <f t="shared" si="649"/>
        <v/>
      </c>
      <c r="M714" t="str">
        <f t="shared" si="650"/>
        <v/>
      </c>
      <c r="N714" t="str">
        <f t="shared" si="651"/>
        <v/>
      </c>
      <c r="O714" t="str">
        <f t="shared" si="652"/>
        <v/>
      </c>
      <c r="P714" t="str">
        <f t="shared" si="653"/>
        <v/>
      </c>
      <c r="Q714" t="str">
        <f t="shared" si="654"/>
        <v/>
      </c>
      <c r="R714" t="str">
        <f t="shared" si="655"/>
        <v/>
      </c>
      <c r="S714" t="str">
        <f t="shared" si="656"/>
        <v>10173</v>
      </c>
      <c r="T714" t="str">
        <f t="shared" si="657"/>
        <v/>
      </c>
      <c r="U714" t="str">
        <f t="shared" si="658"/>
        <v/>
      </c>
      <c r="V714" t="str">
        <f t="shared" si="659"/>
        <v/>
      </c>
      <c r="W714" t="str">
        <f t="shared" si="660"/>
        <v/>
      </c>
      <c r="X714" t="str">
        <f t="shared" si="661"/>
        <v/>
      </c>
      <c r="Y714" t="str">
        <f t="shared" si="662"/>
        <v/>
      </c>
      <c r="Z714" t="str">
        <f t="shared" si="663"/>
        <v/>
      </c>
      <c r="AA714" t="str">
        <f t="shared" si="664"/>
        <v>Integrált információs rendsz. (202, web)</v>
      </c>
      <c r="AB714" t="str">
        <f t="shared" si="665"/>
        <v/>
      </c>
      <c r="AC714" t="str">
        <f t="shared" si="666"/>
        <v/>
      </c>
      <c r="AD714" t="str">
        <f t="shared" si="667"/>
        <v/>
      </c>
      <c r="AE714" t="str">
        <f t="shared" si="668"/>
        <v/>
      </c>
      <c r="AF714" t="str">
        <f t="shared" si="669"/>
        <v/>
      </c>
      <c r="AG714" t="str">
        <f t="shared" si="670"/>
        <v/>
      </c>
      <c r="AH714" t="str">
        <f t="shared" si="671"/>
        <v/>
      </c>
      <c r="AI714" t="str">
        <f t="shared" si="672"/>
        <v/>
      </c>
      <c r="AJ714" t="str">
        <f t="shared" si="673"/>
        <v/>
      </c>
      <c r="AK714" t="str">
        <f t="shared" si="674"/>
        <v/>
      </c>
      <c r="AL714" t="str">
        <f t="shared" si="675"/>
        <v/>
      </c>
      <c r="AM714" t="str">
        <f t="shared" si="676"/>
        <v/>
      </c>
      <c r="AN714" t="str">
        <f t="shared" si="677"/>
        <v/>
      </c>
      <c r="AO714" t="str">
        <f t="shared" si="678"/>
        <v/>
      </c>
      <c r="AP714" t="str">
        <f t="shared" si="679"/>
        <v/>
      </c>
      <c r="AQ714" t="str">
        <f t="shared" si="680"/>
        <v/>
      </c>
      <c r="AR714" t="str">
        <f t="shared" si="681"/>
        <v/>
      </c>
      <c r="AS714" t="str">
        <f t="shared" si="682"/>
        <v/>
      </c>
      <c r="AT714" t="str">
        <f t="shared" si="683"/>
        <v/>
      </c>
      <c r="AU714" t="str">
        <f t="shared" si="684"/>
        <v/>
      </c>
      <c r="AV714" t="str">
        <f t="shared" si="685"/>
        <v/>
      </c>
      <c r="AW714" t="str">
        <f t="shared" si="686"/>
        <v/>
      </c>
      <c r="AX714" t="str">
        <f t="shared" si="687"/>
        <v/>
      </c>
      <c r="AY714" t="str">
        <f t="shared" si="688"/>
        <v/>
      </c>
      <c r="AZ714" t="str">
        <f t="shared" si="689"/>
        <v/>
      </c>
      <c r="BA714" t="str">
        <f t="shared" si="690"/>
        <v/>
      </c>
      <c r="BB714" t="str">
        <f t="shared" si="691"/>
        <v/>
      </c>
      <c r="BC714" t="str">
        <f t="shared" si="692"/>
        <v/>
      </c>
      <c r="BD714" t="str">
        <f t="shared" si="693"/>
        <v/>
      </c>
      <c r="BE714" t="str">
        <f t="shared" si="694"/>
        <v>Integrált információs rendsz. (, web)</v>
      </c>
      <c r="BF714" s="2">
        <v>1017</v>
      </c>
      <c r="BG714" s="2">
        <v>3</v>
      </c>
      <c r="BH714" s="18">
        <f>VLOOKUP(BF714,segéd!$F$9:$G$41,2,FALSE)</f>
        <v>46312</v>
      </c>
      <c r="BI714" s="2" t="str">
        <f>VLOOKUP(BG714,segéd!$F$1:$G$7,2,FALSE)</f>
        <v>11.30-13.00</v>
      </c>
      <c r="BJ714" t="s">
        <v>528</v>
      </c>
      <c r="BK714" s="20" t="s">
        <v>547</v>
      </c>
      <c r="BL714" t="s">
        <v>206</v>
      </c>
      <c r="BM714" s="2">
        <v>202</v>
      </c>
      <c r="BO714" s="2" t="s">
        <v>117</v>
      </c>
      <c r="BP714" s="33" t="s">
        <v>720</v>
      </c>
      <c r="BQ714" s="2">
        <f t="shared" si="695"/>
        <v>8</v>
      </c>
      <c r="BR714" s="2">
        <f>IF(BM714="","",IFERROR(VLOOKUP(BJ714,segéd!T:U,2,FALSE),"x"))</f>
        <v>8</v>
      </c>
      <c r="BS714" s="2" t="str">
        <f>IF(BN714="","",IFERROR(VLOOKUP(BJ714,segéd!O:P,2,FALSE),"x"))</f>
        <v/>
      </c>
      <c r="BT714" s="2"/>
      <c r="BU714" s="2"/>
      <c r="BV714" s="2"/>
      <c r="BX714" s="2"/>
      <c r="CF714" s="2">
        <v>7</v>
      </c>
      <c r="CQ714" s="2"/>
      <c r="CR714" s="2"/>
    </row>
    <row r="715" spans="1:119" ht="15" customHeight="1" x14ac:dyDescent="0.3">
      <c r="A715" t="str">
        <f t="shared" si="638"/>
        <v>10173</v>
      </c>
      <c r="B715" t="str">
        <f t="shared" si="639"/>
        <v xml:space="preserve">Ipari és koll. robotika (dupla terem) - Palotai Péter (gépterem, web) </v>
      </c>
      <c r="C715" t="str">
        <f t="shared" si="640"/>
        <v>60310173</v>
      </c>
      <c r="D715" t="str">
        <f t="shared" si="641"/>
        <v xml:space="preserve">Ipari és koll. robotika (dupla terem) - Palotai Péter (gépterem, web) </v>
      </c>
      <c r="E715" t="str">
        <f t="shared" si="642"/>
        <v>Palotai Péter10173</v>
      </c>
      <c r="F715" t="str">
        <f t="shared" si="643"/>
        <v>Ipari és koll. robotika (dupla terem) (Tb. 603, gépterem, web)</v>
      </c>
      <c r="G715" t="str">
        <f t="shared" si="644"/>
        <v/>
      </c>
      <c r="H715" t="str">
        <f t="shared" si="645"/>
        <v/>
      </c>
      <c r="I715" t="str">
        <f t="shared" si="646"/>
        <v/>
      </c>
      <c r="J715" t="str">
        <f t="shared" si="647"/>
        <v/>
      </c>
      <c r="K715" t="str">
        <f t="shared" si="648"/>
        <v/>
      </c>
      <c r="L715" t="str">
        <f t="shared" si="649"/>
        <v/>
      </c>
      <c r="M715" t="str">
        <f t="shared" si="650"/>
        <v/>
      </c>
      <c r="N715" t="str">
        <f t="shared" si="651"/>
        <v/>
      </c>
      <c r="O715" t="str">
        <f t="shared" si="652"/>
        <v/>
      </c>
      <c r="P715" t="str">
        <f t="shared" si="653"/>
        <v/>
      </c>
      <c r="Q715" t="str">
        <f t="shared" si="654"/>
        <v/>
      </c>
      <c r="R715" t="str">
        <f t="shared" si="655"/>
        <v/>
      </c>
      <c r="S715" t="str">
        <f t="shared" si="656"/>
        <v/>
      </c>
      <c r="T715" t="str">
        <f t="shared" si="657"/>
        <v/>
      </c>
      <c r="U715" t="str">
        <f t="shared" si="658"/>
        <v/>
      </c>
      <c r="V715" t="str">
        <f t="shared" si="659"/>
        <v/>
      </c>
      <c r="W715" t="str">
        <f t="shared" si="660"/>
        <v/>
      </c>
      <c r="X715" t="str">
        <f t="shared" si="661"/>
        <v/>
      </c>
      <c r="Y715" t="str">
        <f t="shared" si="662"/>
        <v/>
      </c>
      <c r="Z715" t="str">
        <f t="shared" si="663"/>
        <v/>
      </c>
      <c r="AA715" t="str">
        <f t="shared" si="664"/>
        <v>Ipari és koll. robotika (dupla terem) (, gépterem, web)</v>
      </c>
      <c r="AB715" t="str">
        <f t="shared" si="665"/>
        <v/>
      </c>
      <c r="AC715" t="str">
        <f t="shared" si="666"/>
        <v/>
      </c>
      <c r="AD715" t="str">
        <f t="shared" si="667"/>
        <v/>
      </c>
      <c r="AE715" t="str">
        <f t="shared" si="668"/>
        <v/>
      </c>
      <c r="AF715" t="str">
        <f t="shared" si="669"/>
        <v/>
      </c>
      <c r="AG715" t="str">
        <f t="shared" si="670"/>
        <v/>
      </c>
      <c r="AH715" t="str">
        <f t="shared" si="671"/>
        <v/>
      </c>
      <c r="AI715" t="str">
        <f t="shared" si="672"/>
        <v/>
      </c>
      <c r="AJ715" t="str">
        <f t="shared" si="673"/>
        <v/>
      </c>
      <c r="AK715" t="str">
        <f t="shared" si="674"/>
        <v/>
      </c>
      <c r="AL715" t="str">
        <f t="shared" si="675"/>
        <v/>
      </c>
      <c r="AM715" t="str">
        <f t="shared" si="676"/>
        <v/>
      </c>
      <c r="AN715" t="str">
        <f t="shared" si="677"/>
        <v/>
      </c>
      <c r="AO715" t="str">
        <f t="shared" si="678"/>
        <v/>
      </c>
      <c r="AP715" t="str">
        <f t="shared" si="679"/>
        <v/>
      </c>
      <c r="AQ715" t="str">
        <f t="shared" si="680"/>
        <v/>
      </c>
      <c r="AR715" t="str">
        <f t="shared" si="681"/>
        <v/>
      </c>
      <c r="AS715" t="str">
        <f t="shared" si="682"/>
        <v/>
      </c>
      <c r="AT715" t="str">
        <f t="shared" si="683"/>
        <v/>
      </c>
      <c r="AU715" t="str">
        <f t="shared" si="684"/>
        <v/>
      </c>
      <c r="AV715" t="str">
        <f t="shared" si="685"/>
        <v/>
      </c>
      <c r="AW715" t="str">
        <f t="shared" si="686"/>
        <v/>
      </c>
      <c r="AX715" t="str">
        <f t="shared" si="687"/>
        <v/>
      </c>
      <c r="AY715" t="str">
        <f t="shared" si="688"/>
        <v/>
      </c>
      <c r="AZ715" t="str">
        <f t="shared" si="689"/>
        <v/>
      </c>
      <c r="BA715" t="str">
        <f t="shared" si="690"/>
        <v/>
      </c>
      <c r="BB715" t="str">
        <f t="shared" si="691"/>
        <v/>
      </c>
      <c r="BC715" t="str">
        <f t="shared" si="692"/>
        <v/>
      </c>
      <c r="BD715" t="str">
        <f t="shared" si="693"/>
        <v/>
      </c>
      <c r="BE715" t="str">
        <f t="shared" si="694"/>
        <v>Ipari és koll. robotika (dupla terem) (603, gépterem, web)</v>
      </c>
      <c r="BF715" s="2">
        <v>1017</v>
      </c>
      <c r="BG715" s="2">
        <v>3</v>
      </c>
      <c r="BH715" s="18">
        <f>VLOOKUP(BF715,segéd!$F$9:$G$41,2,FALSE)</f>
        <v>46312</v>
      </c>
      <c r="BI715" s="2" t="str">
        <f>VLOOKUP(BG715,segéd!$F$1:$G$7,2,FALSE)</f>
        <v>11.30-13.00</v>
      </c>
      <c r="BJ715" t="s">
        <v>551</v>
      </c>
      <c r="BK715" s="20" t="s">
        <v>309</v>
      </c>
      <c r="BL715" t="s">
        <v>191</v>
      </c>
      <c r="BM715" s="2"/>
      <c r="BN715" s="2">
        <v>603</v>
      </c>
      <c r="BO715" s="2" t="s">
        <v>216</v>
      </c>
      <c r="BP715" s="33" t="s">
        <v>589</v>
      </c>
      <c r="BQ715" s="2">
        <f t="shared" si="695"/>
        <v>0</v>
      </c>
      <c r="BR715" s="2" t="str">
        <f>IF(BM715="","",IFERROR(VLOOKUP(BJ715,segéd!T:U,2,FALSE),"x"))</f>
        <v/>
      </c>
      <c r="BS715" s="2"/>
      <c r="BU715" s="2"/>
      <c r="BV715" s="2"/>
    </row>
    <row r="716" spans="1:119" ht="15" customHeight="1" x14ac:dyDescent="0.3">
      <c r="A716" t="str">
        <f t="shared" si="638"/>
        <v>10173</v>
      </c>
      <c r="B716" t="str">
        <f t="shared" si="639"/>
        <v xml:space="preserve">Ipari és kollaboratív robotika - Palotai Péter (gépterem, web) </v>
      </c>
      <c r="C716" t="str">
        <f t="shared" si="640"/>
        <v>60410173</v>
      </c>
      <c r="D716" t="str">
        <f t="shared" si="641"/>
        <v>Ipari és kollaboratív robotika - Palotai Péter (gépterem, web) 45</v>
      </c>
      <c r="E716" t="str">
        <f t="shared" si="642"/>
        <v>Palotai Péter10173</v>
      </c>
      <c r="F716" t="str">
        <f t="shared" si="643"/>
        <v>Ipari és kollaboratív robotika (Tb. 604, gépterem, web)</v>
      </c>
      <c r="G716" t="str">
        <f t="shared" si="644"/>
        <v/>
      </c>
      <c r="H716" t="str">
        <f t="shared" si="645"/>
        <v/>
      </c>
      <c r="I716" t="str">
        <f t="shared" si="646"/>
        <v/>
      </c>
      <c r="J716" t="str">
        <f t="shared" si="647"/>
        <v/>
      </c>
      <c r="K716" t="str">
        <f t="shared" si="648"/>
        <v/>
      </c>
      <c r="L716" t="str">
        <f t="shared" si="649"/>
        <v/>
      </c>
      <c r="M716" t="str">
        <f t="shared" si="650"/>
        <v/>
      </c>
      <c r="N716" t="str">
        <f t="shared" si="651"/>
        <v/>
      </c>
      <c r="O716" t="str">
        <f t="shared" si="652"/>
        <v/>
      </c>
      <c r="P716" t="str">
        <f t="shared" si="653"/>
        <v/>
      </c>
      <c r="Q716" t="str">
        <f t="shared" si="654"/>
        <v/>
      </c>
      <c r="R716" t="str">
        <f t="shared" si="655"/>
        <v/>
      </c>
      <c r="S716" t="str">
        <f t="shared" si="656"/>
        <v/>
      </c>
      <c r="T716" t="str">
        <f t="shared" si="657"/>
        <v/>
      </c>
      <c r="U716" t="str">
        <f t="shared" si="658"/>
        <v/>
      </c>
      <c r="V716" t="str">
        <f t="shared" si="659"/>
        <v/>
      </c>
      <c r="W716" t="str">
        <f t="shared" si="660"/>
        <v/>
      </c>
      <c r="X716" t="str">
        <f t="shared" si="661"/>
        <v/>
      </c>
      <c r="Y716" t="str">
        <f t="shared" si="662"/>
        <v/>
      </c>
      <c r="Z716" t="str">
        <f t="shared" si="663"/>
        <v/>
      </c>
      <c r="AA716" t="str">
        <f t="shared" si="664"/>
        <v>Ipari és kollaboratív robotika (, gépterem, web)</v>
      </c>
      <c r="AB716" t="str">
        <f t="shared" si="665"/>
        <v/>
      </c>
      <c r="AC716" t="str">
        <f t="shared" si="666"/>
        <v/>
      </c>
      <c r="AD716" t="str">
        <f t="shared" si="667"/>
        <v/>
      </c>
      <c r="AE716" t="str">
        <f t="shared" si="668"/>
        <v/>
      </c>
      <c r="AF716" t="str">
        <f t="shared" si="669"/>
        <v/>
      </c>
      <c r="AG716" t="str">
        <f t="shared" si="670"/>
        <v/>
      </c>
      <c r="AH716" t="str">
        <f t="shared" si="671"/>
        <v/>
      </c>
      <c r="AI716" t="str">
        <f t="shared" si="672"/>
        <v/>
      </c>
      <c r="AJ716" t="str">
        <f t="shared" si="673"/>
        <v/>
      </c>
      <c r="AK716" t="str">
        <f t="shared" si="674"/>
        <v/>
      </c>
      <c r="AL716" t="str">
        <f t="shared" si="675"/>
        <v/>
      </c>
      <c r="AM716" t="str">
        <f t="shared" si="676"/>
        <v/>
      </c>
      <c r="AN716" t="str">
        <f t="shared" si="677"/>
        <v/>
      </c>
      <c r="AO716" t="str">
        <f t="shared" si="678"/>
        <v/>
      </c>
      <c r="AP716" t="str">
        <f t="shared" si="679"/>
        <v/>
      </c>
      <c r="AQ716" t="str">
        <f t="shared" si="680"/>
        <v/>
      </c>
      <c r="AR716" t="str">
        <f t="shared" si="681"/>
        <v/>
      </c>
      <c r="AS716" t="str">
        <f t="shared" si="682"/>
        <v/>
      </c>
      <c r="AT716" t="str">
        <f t="shared" si="683"/>
        <v/>
      </c>
      <c r="AU716" t="str">
        <f t="shared" si="684"/>
        <v/>
      </c>
      <c r="AV716" t="str">
        <f t="shared" si="685"/>
        <v/>
      </c>
      <c r="AW716" t="str">
        <f t="shared" si="686"/>
        <v/>
      </c>
      <c r="AX716" t="str">
        <f t="shared" si="687"/>
        <v>10173</v>
      </c>
      <c r="AY716" t="str">
        <f t="shared" si="688"/>
        <v/>
      </c>
      <c r="AZ716" t="str">
        <f t="shared" si="689"/>
        <v/>
      </c>
      <c r="BA716" t="str">
        <f t="shared" si="690"/>
        <v/>
      </c>
      <c r="BB716" t="str">
        <f t="shared" si="691"/>
        <v/>
      </c>
      <c r="BC716" t="str">
        <f t="shared" si="692"/>
        <v/>
      </c>
      <c r="BD716" t="str">
        <f t="shared" si="693"/>
        <v/>
      </c>
      <c r="BE716" t="str">
        <f t="shared" si="694"/>
        <v>Ipari és kollaboratív robotika (604, gépterem, web)</v>
      </c>
      <c r="BF716" s="2">
        <v>1017</v>
      </c>
      <c r="BG716" s="2">
        <v>3</v>
      </c>
      <c r="BH716" s="18">
        <f>VLOOKUP(BF716,segéd!$F$9:$G$41,2,FALSE)</f>
        <v>46312</v>
      </c>
      <c r="BI716" s="2" t="str">
        <f>VLOOKUP(BG716,segéd!$F$1:$G$7,2,FALSE)</f>
        <v>11.30-13.00</v>
      </c>
      <c r="BJ716" t="s">
        <v>409</v>
      </c>
      <c r="BK716" s="20" t="s">
        <v>309</v>
      </c>
      <c r="BL716" t="s">
        <v>191</v>
      </c>
      <c r="BM716" s="2"/>
      <c r="BN716" s="2">
        <v>604</v>
      </c>
      <c r="BO716" s="2" t="s">
        <v>216</v>
      </c>
      <c r="BP716" s="33" t="s">
        <v>589</v>
      </c>
      <c r="BQ716" s="2">
        <f t="shared" si="695"/>
        <v>45</v>
      </c>
      <c r="BR716" s="2" t="str">
        <f>IF(BM716="","",IFERROR(VLOOKUP(BJ716,segéd!T:U,2,FALSE),"x"))</f>
        <v/>
      </c>
      <c r="BS716" s="2">
        <f>IF(BN716="","",IFERROR(VLOOKUP(BJ716,segéd!O:P,2,FALSE),"x"))</f>
        <v>45</v>
      </c>
      <c r="BU716" s="2"/>
      <c r="BV716" s="2"/>
      <c r="DJ716" s="2">
        <v>44</v>
      </c>
    </row>
    <row r="717" spans="1:119" ht="15" customHeight="1" x14ac:dyDescent="0.3">
      <c r="A717" t="str">
        <f t="shared" si="638"/>
        <v>10173</v>
      </c>
      <c r="B717" t="str">
        <f t="shared" si="639"/>
        <v xml:space="preserve">Lézerbiztonsági alapok - Vavra Gábor (web) </v>
      </c>
      <c r="C717" t="str">
        <f t="shared" si="640"/>
        <v>21610173</v>
      </c>
      <c r="D717" t="str">
        <f t="shared" si="641"/>
        <v>Lézerbiztonsági alapok - Vavra Gábor (web) 9</v>
      </c>
      <c r="E717" t="str">
        <f t="shared" si="642"/>
        <v>Vavra Gábor10173</v>
      </c>
      <c r="F717" t="str">
        <f t="shared" si="643"/>
        <v>Lézerbiztonsági alapok (Tb. 216, web)</v>
      </c>
      <c r="G717" t="str">
        <f t="shared" si="644"/>
        <v/>
      </c>
      <c r="H717" t="str">
        <f t="shared" si="645"/>
        <v/>
      </c>
      <c r="I717" t="str">
        <f t="shared" si="646"/>
        <v/>
      </c>
      <c r="J717" t="str">
        <f t="shared" si="647"/>
        <v/>
      </c>
      <c r="K717" t="str">
        <f t="shared" si="648"/>
        <v/>
      </c>
      <c r="L717" t="str">
        <f t="shared" si="649"/>
        <v/>
      </c>
      <c r="M717" t="str">
        <f t="shared" si="650"/>
        <v/>
      </c>
      <c r="N717" t="str">
        <f t="shared" si="651"/>
        <v/>
      </c>
      <c r="O717" t="str">
        <f t="shared" si="652"/>
        <v/>
      </c>
      <c r="P717" t="str">
        <f t="shared" si="653"/>
        <v/>
      </c>
      <c r="Q717" t="str">
        <f t="shared" si="654"/>
        <v/>
      </c>
      <c r="R717" t="str">
        <f t="shared" si="655"/>
        <v/>
      </c>
      <c r="S717" t="str">
        <f t="shared" si="656"/>
        <v/>
      </c>
      <c r="T717" t="str">
        <f t="shared" si="657"/>
        <v/>
      </c>
      <c r="U717" t="str">
        <f t="shared" si="658"/>
        <v/>
      </c>
      <c r="V717" t="str">
        <f t="shared" si="659"/>
        <v/>
      </c>
      <c r="W717" t="str">
        <f t="shared" si="660"/>
        <v/>
      </c>
      <c r="X717" t="str">
        <f t="shared" si="661"/>
        <v/>
      </c>
      <c r="Y717" t="str">
        <f t="shared" si="662"/>
        <v/>
      </c>
      <c r="Z717" t="str">
        <f t="shared" si="663"/>
        <v/>
      </c>
      <c r="AA717" t="str">
        <f t="shared" si="664"/>
        <v>Lézerbiztonsági alapok (, web)</v>
      </c>
      <c r="AB717" t="str">
        <f t="shared" si="665"/>
        <v/>
      </c>
      <c r="AC717" t="str">
        <f t="shared" si="666"/>
        <v/>
      </c>
      <c r="AD717" t="str">
        <f t="shared" si="667"/>
        <v/>
      </c>
      <c r="AE717" t="str">
        <f t="shared" si="668"/>
        <v/>
      </c>
      <c r="AF717" t="str">
        <f t="shared" si="669"/>
        <v/>
      </c>
      <c r="AG717" t="str">
        <f t="shared" si="670"/>
        <v/>
      </c>
      <c r="AH717" t="str">
        <f t="shared" si="671"/>
        <v/>
      </c>
      <c r="AI717" t="str">
        <f t="shared" si="672"/>
        <v/>
      </c>
      <c r="AJ717" t="str">
        <f t="shared" si="673"/>
        <v/>
      </c>
      <c r="AK717" t="str">
        <f t="shared" si="674"/>
        <v/>
      </c>
      <c r="AL717" t="str">
        <f t="shared" si="675"/>
        <v/>
      </c>
      <c r="AM717" t="str">
        <f t="shared" si="676"/>
        <v/>
      </c>
      <c r="AN717" t="str">
        <f t="shared" si="677"/>
        <v/>
      </c>
      <c r="AO717" t="str">
        <f t="shared" si="678"/>
        <v/>
      </c>
      <c r="AP717" t="str">
        <f t="shared" si="679"/>
        <v/>
      </c>
      <c r="AQ717" t="str">
        <f t="shared" si="680"/>
        <v/>
      </c>
      <c r="AR717" t="str">
        <f t="shared" si="681"/>
        <v/>
      </c>
      <c r="AS717" t="str">
        <f t="shared" si="682"/>
        <v/>
      </c>
      <c r="AT717" t="str">
        <f t="shared" si="683"/>
        <v/>
      </c>
      <c r="AU717" t="str">
        <f t="shared" si="684"/>
        <v/>
      </c>
      <c r="AV717" t="str">
        <f t="shared" si="685"/>
        <v/>
      </c>
      <c r="AW717" t="str">
        <f t="shared" si="686"/>
        <v/>
      </c>
      <c r="AX717" t="str">
        <f t="shared" si="687"/>
        <v/>
      </c>
      <c r="AY717" t="str">
        <f t="shared" si="688"/>
        <v/>
      </c>
      <c r="AZ717" t="str">
        <f t="shared" si="689"/>
        <v/>
      </c>
      <c r="BA717" t="str">
        <f t="shared" si="690"/>
        <v/>
      </c>
      <c r="BB717" t="str">
        <f t="shared" si="691"/>
        <v/>
      </c>
      <c r="BC717" t="str">
        <f t="shared" si="692"/>
        <v>10173</v>
      </c>
      <c r="BD717" t="str">
        <f t="shared" si="693"/>
        <v/>
      </c>
      <c r="BE717" t="str">
        <f t="shared" si="694"/>
        <v>Lézerbiztonsági alapok (216, web)</v>
      </c>
      <c r="BF717" s="2">
        <v>1017</v>
      </c>
      <c r="BG717" s="2">
        <v>3</v>
      </c>
      <c r="BH717" s="18">
        <f>VLOOKUP(BF717,segéd!$F$9:$G$41,2,FALSE)</f>
        <v>46312</v>
      </c>
      <c r="BI717" s="2" t="str">
        <f>VLOOKUP(BG717,segéd!$F$1:$G$7,2,FALSE)</f>
        <v>11.30-13.00</v>
      </c>
      <c r="BJ717" t="s">
        <v>524</v>
      </c>
      <c r="BK717" s="20" t="s">
        <v>419</v>
      </c>
      <c r="BL717" t="s">
        <v>191</v>
      </c>
      <c r="BM717"/>
      <c r="BN717" s="2">
        <v>216</v>
      </c>
      <c r="BO717" s="2" t="s">
        <v>117</v>
      </c>
      <c r="BP717" s="33" t="s">
        <v>713</v>
      </c>
      <c r="BQ717" s="2">
        <f t="shared" si="695"/>
        <v>9</v>
      </c>
      <c r="BR717" s="2" t="str">
        <f>IF(BM717="","",IFERROR(VLOOKUP(BJ717,segéd!T:U,2,FALSE),"x"))</f>
        <v/>
      </c>
      <c r="BS717" s="2">
        <f>IF(BN717="","",IFERROR(VLOOKUP(BJ717,segéd!O:P,2,FALSE),"x"))</f>
        <v>9</v>
      </c>
      <c r="BT717" s="20"/>
      <c r="BU717" s="2"/>
      <c r="BV717" s="2"/>
      <c r="BW717"/>
      <c r="BX717" s="20"/>
      <c r="BY717"/>
      <c r="BZ717"/>
      <c r="CA717"/>
      <c r="CB717"/>
      <c r="CC717"/>
      <c r="CD717"/>
      <c r="CE717"/>
      <c r="CF717"/>
      <c r="CH717"/>
      <c r="CI717"/>
      <c r="CJ717"/>
      <c r="CK717"/>
      <c r="CL717"/>
      <c r="CM717"/>
      <c r="CN717"/>
      <c r="CO717"/>
      <c r="CP717"/>
      <c r="CQ717" s="20"/>
      <c r="CR717" s="20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O717" s="2">
        <v>10</v>
      </c>
    </row>
    <row r="718" spans="1:119" ht="15" customHeight="1" x14ac:dyDescent="0.3">
      <c r="A718" t="str">
        <f t="shared" si="638"/>
        <v>20110173</v>
      </c>
      <c r="B718" t="str">
        <f t="shared" si="639"/>
        <v>Marketing - Néveri Varagya Szilvia (web) 115</v>
      </c>
      <c r="C718" t="str">
        <f t="shared" si="640"/>
        <v>10173</v>
      </c>
      <c r="D718" t="str">
        <f t="shared" si="641"/>
        <v xml:space="preserve">Marketing - Néveri Varagya Szilvia (web) </v>
      </c>
      <c r="E718" t="str">
        <f t="shared" si="642"/>
        <v>Néveri Varagya Szilvia10173</v>
      </c>
      <c r="F718" t="str">
        <f t="shared" si="643"/>
        <v>Marketing (Bp. 201, web)</v>
      </c>
      <c r="G718" t="str">
        <f t="shared" si="644"/>
        <v>10173</v>
      </c>
      <c r="H718" t="str">
        <f t="shared" si="645"/>
        <v>10173</v>
      </c>
      <c r="I718" t="str">
        <f t="shared" si="646"/>
        <v>10173</v>
      </c>
      <c r="J718" t="str">
        <f t="shared" si="647"/>
        <v/>
      </c>
      <c r="K718" t="str">
        <f t="shared" si="648"/>
        <v/>
      </c>
      <c r="L718" t="str">
        <f t="shared" si="649"/>
        <v/>
      </c>
      <c r="M718" t="str">
        <f t="shared" si="650"/>
        <v/>
      </c>
      <c r="N718" t="str">
        <f t="shared" si="651"/>
        <v/>
      </c>
      <c r="O718" t="str">
        <f t="shared" si="652"/>
        <v/>
      </c>
      <c r="P718" t="str">
        <f t="shared" si="653"/>
        <v/>
      </c>
      <c r="Q718" t="str">
        <f t="shared" si="654"/>
        <v/>
      </c>
      <c r="R718" t="str">
        <f t="shared" si="655"/>
        <v/>
      </c>
      <c r="S718" t="str">
        <f t="shared" si="656"/>
        <v/>
      </c>
      <c r="T718" t="str">
        <f t="shared" si="657"/>
        <v/>
      </c>
      <c r="U718" t="str">
        <f t="shared" si="658"/>
        <v/>
      </c>
      <c r="V718" t="str">
        <f t="shared" si="659"/>
        <v/>
      </c>
      <c r="W718" t="str">
        <f t="shared" si="660"/>
        <v/>
      </c>
      <c r="X718" t="str">
        <f t="shared" si="661"/>
        <v/>
      </c>
      <c r="Y718" t="str">
        <f t="shared" si="662"/>
        <v/>
      </c>
      <c r="Z718" t="str">
        <f t="shared" si="663"/>
        <v/>
      </c>
      <c r="AA718" t="str">
        <f t="shared" si="664"/>
        <v>Marketing (201, web)</v>
      </c>
      <c r="AB718" t="str">
        <f t="shared" si="665"/>
        <v/>
      </c>
      <c r="AC718" t="str">
        <f t="shared" si="666"/>
        <v/>
      </c>
      <c r="AD718" t="str">
        <f t="shared" si="667"/>
        <v/>
      </c>
      <c r="AE718" t="str">
        <f t="shared" si="668"/>
        <v/>
      </c>
      <c r="AF718" t="str">
        <f t="shared" si="669"/>
        <v/>
      </c>
      <c r="AG718" t="str">
        <f t="shared" si="670"/>
        <v/>
      </c>
      <c r="AH718" t="str">
        <f t="shared" si="671"/>
        <v/>
      </c>
      <c r="AI718" t="str">
        <f t="shared" si="672"/>
        <v/>
      </c>
      <c r="AJ718" t="str">
        <f t="shared" si="673"/>
        <v/>
      </c>
      <c r="AK718" t="str">
        <f t="shared" si="674"/>
        <v/>
      </c>
      <c r="AL718" t="str">
        <f t="shared" si="675"/>
        <v/>
      </c>
      <c r="AM718" t="str">
        <f t="shared" si="676"/>
        <v/>
      </c>
      <c r="AN718" t="str">
        <f t="shared" si="677"/>
        <v/>
      </c>
      <c r="AO718" t="str">
        <f t="shared" si="678"/>
        <v/>
      </c>
      <c r="AP718" t="str">
        <f t="shared" si="679"/>
        <v/>
      </c>
      <c r="AQ718" t="str">
        <f t="shared" si="680"/>
        <v/>
      </c>
      <c r="AR718" t="str">
        <f t="shared" si="681"/>
        <v/>
      </c>
      <c r="AS718" t="str">
        <f t="shared" si="682"/>
        <v/>
      </c>
      <c r="AT718" t="str">
        <f t="shared" si="683"/>
        <v/>
      </c>
      <c r="AU718" t="str">
        <f t="shared" si="684"/>
        <v/>
      </c>
      <c r="AV718" t="str">
        <f t="shared" si="685"/>
        <v/>
      </c>
      <c r="AW718" t="str">
        <f t="shared" si="686"/>
        <v/>
      </c>
      <c r="AX718" t="str">
        <f t="shared" si="687"/>
        <v/>
      </c>
      <c r="AY718" t="str">
        <f t="shared" si="688"/>
        <v/>
      </c>
      <c r="AZ718" t="str">
        <f t="shared" si="689"/>
        <v/>
      </c>
      <c r="BA718" t="str">
        <f t="shared" si="690"/>
        <v/>
      </c>
      <c r="BB718" t="str">
        <f t="shared" si="691"/>
        <v/>
      </c>
      <c r="BC718" t="str">
        <f t="shared" si="692"/>
        <v/>
      </c>
      <c r="BD718" t="str">
        <f t="shared" si="693"/>
        <v/>
      </c>
      <c r="BE718" t="str">
        <f t="shared" si="694"/>
        <v>Marketing (, web)</v>
      </c>
      <c r="BF718" s="2">
        <v>1017</v>
      </c>
      <c r="BG718" s="2">
        <v>3</v>
      </c>
      <c r="BH718" s="18">
        <f>VLOOKUP(BF718,segéd!$F$9:$G$41,2,FALSE)</f>
        <v>46312</v>
      </c>
      <c r="BI718" s="2" t="str">
        <f>VLOOKUP(BG718,segéd!$F$1:$G$7,2,FALSE)</f>
        <v>11.30-13.00</v>
      </c>
      <c r="BJ718" t="s">
        <v>371</v>
      </c>
      <c r="BK718" s="20" t="s">
        <v>532</v>
      </c>
      <c r="BL718" t="s">
        <v>194</v>
      </c>
      <c r="BM718" s="2">
        <v>201</v>
      </c>
      <c r="BO718" s="2" t="s">
        <v>117</v>
      </c>
      <c r="BP718" s="33" t="s">
        <v>620</v>
      </c>
      <c r="BQ718" s="2">
        <f t="shared" si="695"/>
        <v>115</v>
      </c>
      <c r="BR718" s="2">
        <f>IF(BM718="","",IFERROR(VLOOKUP(BJ718,segéd!T:U,2,FALSE),"x"))</f>
        <v>115</v>
      </c>
      <c r="BS718" s="2" t="str">
        <f>IF(BN718="","",IFERROR(VLOOKUP(BJ718,segéd!O:P,2,FALSE),"x"))</f>
        <v/>
      </c>
      <c r="BT718" s="2">
        <v>67</v>
      </c>
      <c r="BU718" s="2">
        <v>18</v>
      </c>
      <c r="BV718" s="2">
        <v>9</v>
      </c>
      <c r="BX718" s="2"/>
      <c r="CQ718" s="2"/>
      <c r="CR718" s="2"/>
    </row>
    <row r="719" spans="1:119" ht="15" customHeight="1" x14ac:dyDescent="0.3">
      <c r="A719" t="str">
        <f t="shared" si="638"/>
        <v>20610173</v>
      </c>
      <c r="B719" t="str">
        <f t="shared" si="639"/>
        <v>Marketing tervezés és kont. - Rojkovich Ádám Konstantin (web) 6</v>
      </c>
      <c r="C719" t="str">
        <f t="shared" si="640"/>
        <v>10173</v>
      </c>
      <c r="D719" t="str">
        <f t="shared" si="641"/>
        <v xml:space="preserve">Marketing tervezés és kont. - Rojkovich Ádám Konstantin (web) </v>
      </c>
      <c r="E719" t="str">
        <f t="shared" si="642"/>
        <v>Rojkovich Ádám Konstantin10173</v>
      </c>
      <c r="F719" t="str">
        <f t="shared" si="643"/>
        <v>Marketing tervezés és kont. (Bp. 206, web)</v>
      </c>
      <c r="G719" t="str">
        <f t="shared" si="644"/>
        <v/>
      </c>
      <c r="H719" t="str">
        <f t="shared" si="645"/>
        <v/>
      </c>
      <c r="I719" t="str">
        <f t="shared" si="646"/>
        <v/>
      </c>
      <c r="J719" t="str">
        <f t="shared" si="647"/>
        <v>10173</v>
      </c>
      <c r="K719" t="str">
        <f t="shared" si="648"/>
        <v/>
      </c>
      <c r="L719" t="str">
        <f t="shared" si="649"/>
        <v/>
      </c>
      <c r="M719" t="str">
        <f t="shared" si="650"/>
        <v/>
      </c>
      <c r="N719" t="str">
        <f t="shared" si="651"/>
        <v/>
      </c>
      <c r="O719" t="str">
        <f t="shared" si="652"/>
        <v/>
      </c>
      <c r="P719" t="str">
        <f t="shared" si="653"/>
        <v/>
      </c>
      <c r="Q719" t="str">
        <f t="shared" si="654"/>
        <v>10173</v>
      </c>
      <c r="R719" t="str">
        <f t="shared" si="655"/>
        <v/>
      </c>
      <c r="S719" t="str">
        <f t="shared" si="656"/>
        <v/>
      </c>
      <c r="T719" t="str">
        <f t="shared" si="657"/>
        <v/>
      </c>
      <c r="U719" t="str">
        <f t="shared" si="658"/>
        <v/>
      </c>
      <c r="V719" t="str">
        <f t="shared" si="659"/>
        <v/>
      </c>
      <c r="W719" t="str">
        <f t="shared" si="660"/>
        <v/>
      </c>
      <c r="X719" t="str">
        <f t="shared" si="661"/>
        <v/>
      </c>
      <c r="Y719" t="str">
        <f t="shared" si="662"/>
        <v/>
      </c>
      <c r="Z719" t="str">
        <f t="shared" si="663"/>
        <v/>
      </c>
      <c r="AA719" t="str">
        <f t="shared" si="664"/>
        <v>Marketing tervezés és kont. (206, web)</v>
      </c>
      <c r="AB719" t="str">
        <f t="shared" si="665"/>
        <v/>
      </c>
      <c r="AC719" t="str">
        <f t="shared" si="666"/>
        <v/>
      </c>
      <c r="AD719" t="str">
        <f t="shared" si="667"/>
        <v/>
      </c>
      <c r="AE719" t="str">
        <f t="shared" si="668"/>
        <v/>
      </c>
      <c r="AF719" t="str">
        <f t="shared" si="669"/>
        <v/>
      </c>
      <c r="AG719" t="str">
        <f t="shared" si="670"/>
        <v/>
      </c>
      <c r="AH719" t="str">
        <f t="shared" si="671"/>
        <v/>
      </c>
      <c r="AI719" t="str">
        <f t="shared" si="672"/>
        <v/>
      </c>
      <c r="AJ719" t="str">
        <f t="shared" si="673"/>
        <v/>
      </c>
      <c r="AK719" t="str">
        <f t="shared" si="674"/>
        <v/>
      </c>
      <c r="AL719" t="str">
        <f t="shared" si="675"/>
        <v/>
      </c>
      <c r="AM719" t="str">
        <f t="shared" si="676"/>
        <v/>
      </c>
      <c r="AN719" t="str">
        <f t="shared" si="677"/>
        <v/>
      </c>
      <c r="AO719" t="str">
        <f t="shared" si="678"/>
        <v/>
      </c>
      <c r="AP719" t="str">
        <f t="shared" si="679"/>
        <v/>
      </c>
      <c r="AQ719" t="str">
        <f t="shared" si="680"/>
        <v/>
      </c>
      <c r="AR719" t="str">
        <f t="shared" si="681"/>
        <v/>
      </c>
      <c r="AS719" t="str">
        <f t="shared" si="682"/>
        <v/>
      </c>
      <c r="AT719" t="str">
        <f t="shared" si="683"/>
        <v/>
      </c>
      <c r="AU719" t="str">
        <f t="shared" si="684"/>
        <v/>
      </c>
      <c r="AV719" t="str">
        <f t="shared" si="685"/>
        <v/>
      </c>
      <c r="AW719" t="str">
        <f t="shared" si="686"/>
        <v/>
      </c>
      <c r="AX719" t="str">
        <f t="shared" si="687"/>
        <v/>
      </c>
      <c r="AY719" t="str">
        <f t="shared" si="688"/>
        <v/>
      </c>
      <c r="AZ719" t="str">
        <f t="shared" si="689"/>
        <v/>
      </c>
      <c r="BA719" t="str">
        <f t="shared" si="690"/>
        <v/>
      </c>
      <c r="BB719" t="str">
        <f t="shared" si="691"/>
        <v/>
      </c>
      <c r="BC719" t="str">
        <f t="shared" si="692"/>
        <v/>
      </c>
      <c r="BD719" t="str">
        <f t="shared" si="693"/>
        <v/>
      </c>
      <c r="BE719" t="str">
        <f t="shared" si="694"/>
        <v>Marketing tervezés és kont. (, web)</v>
      </c>
      <c r="BF719" s="2">
        <v>1017</v>
      </c>
      <c r="BG719" s="2">
        <v>3</v>
      </c>
      <c r="BH719" s="18">
        <f>VLOOKUP(BF719,segéd!$F$9:$G$41,2,FALSE)</f>
        <v>46312</v>
      </c>
      <c r="BI719" s="2" t="str">
        <f>VLOOKUP(BG719,segéd!$F$1:$G$7,2,FALSE)</f>
        <v>11.30-13.00</v>
      </c>
      <c r="BJ719" t="s">
        <v>116</v>
      </c>
      <c r="BK719" s="20" t="s">
        <v>573</v>
      </c>
      <c r="BL719" t="s">
        <v>206</v>
      </c>
      <c r="BM719" s="2">
        <v>206</v>
      </c>
      <c r="BO719" s="2" t="s">
        <v>117</v>
      </c>
      <c r="BP719" s="33" t="s">
        <v>692</v>
      </c>
      <c r="BQ719" s="2">
        <f t="shared" si="695"/>
        <v>6</v>
      </c>
      <c r="BR719" s="2">
        <f>IF(BM719="","",IFERROR(VLOOKUP(BJ719,segéd!T:U,2,FALSE),"x"))</f>
        <v>6</v>
      </c>
      <c r="BS719" s="2" t="str">
        <f>IF(BN719="","",IFERROR(VLOOKUP(BJ719,segéd!O:P,2,FALSE),"x"))</f>
        <v/>
      </c>
      <c r="BT719" s="2"/>
      <c r="BU719" s="2"/>
      <c r="BV719" s="2"/>
      <c r="BW719" s="2">
        <v>8</v>
      </c>
      <c r="BX719" s="2"/>
      <c r="CD719" s="2">
        <v>5</v>
      </c>
      <c r="CQ719" s="2"/>
      <c r="CR719" s="2"/>
    </row>
    <row r="720" spans="1:119" ht="15" customHeight="1" x14ac:dyDescent="0.3">
      <c r="A720" t="str">
        <f t="shared" si="638"/>
        <v>10173</v>
      </c>
      <c r="B720" t="str">
        <f t="shared" si="639"/>
        <v xml:space="preserve">Matematika I. - Brunner Zsuzsanna (web) </v>
      </c>
      <c r="C720" t="str">
        <f t="shared" si="640"/>
        <v>50110173</v>
      </c>
      <c r="D720" t="str">
        <f t="shared" si="641"/>
        <v>Matematika I. - Brunner Zsuzsanna (web) 154</v>
      </c>
      <c r="E720" t="str">
        <f t="shared" si="642"/>
        <v>Brunner Zsuzsanna10173</v>
      </c>
      <c r="F720" t="str">
        <f t="shared" si="643"/>
        <v>Matematika I. (Tb. 501, web)</v>
      </c>
      <c r="G720" t="str">
        <f t="shared" si="644"/>
        <v/>
      </c>
      <c r="H720" t="str">
        <f t="shared" si="645"/>
        <v/>
      </c>
      <c r="I720" t="str">
        <f t="shared" si="646"/>
        <v/>
      </c>
      <c r="J720" t="str">
        <f t="shared" si="647"/>
        <v/>
      </c>
      <c r="K720" t="str">
        <f t="shared" si="648"/>
        <v/>
      </c>
      <c r="L720" t="str">
        <f t="shared" si="649"/>
        <v/>
      </c>
      <c r="M720" t="str">
        <f t="shared" si="650"/>
        <v/>
      </c>
      <c r="N720" t="str">
        <f t="shared" si="651"/>
        <v/>
      </c>
      <c r="O720" t="str">
        <f t="shared" si="652"/>
        <v/>
      </c>
      <c r="P720" t="str">
        <f t="shared" si="653"/>
        <v/>
      </c>
      <c r="Q720" t="str">
        <f t="shared" si="654"/>
        <v/>
      </c>
      <c r="R720" t="str">
        <f t="shared" si="655"/>
        <v/>
      </c>
      <c r="S720" t="str">
        <f t="shared" si="656"/>
        <v/>
      </c>
      <c r="T720" t="str">
        <f t="shared" si="657"/>
        <v/>
      </c>
      <c r="U720" t="str">
        <f t="shared" si="658"/>
        <v/>
      </c>
      <c r="V720" t="str">
        <f t="shared" si="659"/>
        <v/>
      </c>
      <c r="W720" t="str">
        <f t="shared" si="660"/>
        <v/>
      </c>
      <c r="X720" t="str">
        <f t="shared" si="661"/>
        <v/>
      </c>
      <c r="Y720" t="str">
        <f t="shared" si="662"/>
        <v/>
      </c>
      <c r="Z720" t="str">
        <f t="shared" si="663"/>
        <v/>
      </c>
      <c r="AA720" t="str">
        <f t="shared" si="664"/>
        <v>Matematika I. (, web)</v>
      </c>
      <c r="AB720" t="str">
        <f t="shared" si="665"/>
        <v/>
      </c>
      <c r="AC720" t="str">
        <f t="shared" si="666"/>
        <v/>
      </c>
      <c r="AD720" t="str">
        <f t="shared" si="667"/>
        <v/>
      </c>
      <c r="AE720" t="str">
        <f t="shared" si="668"/>
        <v>10173</v>
      </c>
      <c r="AF720" t="str">
        <f t="shared" si="669"/>
        <v>10173</v>
      </c>
      <c r="AG720" t="str">
        <f t="shared" si="670"/>
        <v/>
      </c>
      <c r="AH720" t="str">
        <f t="shared" si="671"/>
        <v/>
      </c>
      <c r="AI720" t="str">
        <f t="shared" si="672"/>
        <v/>
      </c>
      <c r="AJ720" t="str">
        <f t="shared" si="673"/>
        <v/>
      </c>
      <c r="AK720" t="str">
        <f t="shared" si="674"/>
        <v/>
      </c>
      <c r="AL720" t="str">
        <f t="shared" si="675"/>
        <v/>
      </c>
      <c r="AM720" t="str">
        <f t="shared" si="676"/>
        <v/>
      </c>
      <c r="AN720" t="str">
        <f t="shared" si="677"/>
        <v/>
      </c>
      <c r="AO720" t="str">
        <f t="shared" si="678"/>
        <v/>
      </c>
      <c r="AP720" t="str">
        <f t="shared" si="679"/>
        <v/>
      </c>
      <c r="AQ720" t="str">
        <f t="shared" si="680"/>
        <v/>
      </c>
      <c r="AR720" t="str">
        <f t="shared" si="681"/>
        <v/>
      </c>
      <c r="AS720" t="str">
        <f t="shared" si="682"/>
        <v/>
      </c>
      <c r="AT720" t="str">
        <f t="shared" si="683"/>
        <v/>
      </c>
      <c r="AU720" t="str">
        <f t="shared" si="684"/>
        <v/>
      </c>
      <c r="AV720" t="str">
        <f t="shared" si="685"/>
        <v/>
      </c>
      <c r="AW720" t="str">
        <f t="shared" si="686"/>
        <v/>
      </c>
      <c r="AX720" t="str">
        <f t="shared" si="687"/>
        <v/>
      </c>
      <c r="AY720" t="str">
        <f t="shared" si="688"/>
        <v/>
      </c>
      <c r="AZ720" t="str">
        <f t="shared" si="689"/>
        <v/>
      </c>
      <c r="BA720" t="str">
        <f t="shared" si="690"/>
        <v/>
      </c>
      <c r="BB720" t="str">
        <f t="shared" si="691"/>
        <v/>
      </c>
      <c r="BC720" t="str">
        <f t="shared" si="692"/>
        <v/>
      </c>
      <c r="BD720" t="str">
        <f t="shared" si="693"/>
        <v/>
      </c>
      <c r="BE720" t="str">
        <f t="shared" si="694"/>
        <v>Matematika I. (501, web)</v>
      </c>
      <c r="BF720" s="2">
        <v>1017</v>
      </c>
      <c r="BG720" s="2">
        <v>3</v>
      </c>
      <c r="BH720" s="18">
        <f>VLOOKUP(BF720,segéd!$F$9:$G$41,2,FALSE)</f>
        <v>46312</v>
      </c>
      <c r="BI720" s="2" t="str">
        <f>VLOOKUP(BG720,segéd!$F$1:$G$7,2,FALSE)</f>
        <v>11.30-13.00</v>
      </c>
      <c r="BJ720" t="s">
        <v>106</v>
      </c>
      <c r="BK720" s="20" t="s">
        <v>27</v>
      </c>
      <c r="BL720" t="s">
        <v>191</v>
      </c>
      <c r="BM720" s="2"/>
      <c r="BN720" s="2">
        <v>501</v>
      </c>
      <c r="BO720" s="2" t="s">
        <v>117</v>
      </c>
      <c r="BP720" s="33" t="s">
        <v>638</v>
      </c>
      <c r="BQ720" s="2">
        <f t="shared" si="695"/>
        <v>154</v>
      </c>
      <c r="BR720" s="2" t="str">
        <f>IF(BM720="","",IFERROR(VLOOKUP(BJ720,segéd!T:U,2,FALSE),"x"))</f>
        <v/>
      </c>
      <c r="BS720" s="2">
        <f>IF(BN720="","",IFERROR(VLOOKUP(BJ720,segéd!O:P,2,FALSE),"x"))</f>
        <v>154</v>
      </c>
      <c r="BT720" s="2"/>
      <c r="BU720" s="2"/>
      <c r="BV720" s="2"/>
      <c r="BX720" s="2"/>
      <c r="CQ720" s="2">
        <v>74</v>
      </c>
      <c r="CR720" s="2">
        <v>48</v>
      </c>
    </row>
    <row r="721" spans="1:120" ht="15" customHeight="1" x14ac:dyDescent="0.3">
      <c r="A721" t="str">
        <f t="shared" si="638"/>
        <v>10173</v>
      </c>
      <c r="B721" t="str">
        <f t="shared" si="639"/>
        <v xml:space="preserve">Mechatronika építőelemei - Molnár László (web) </v>
      </c>
      <c r="C721" t="str">
        <f t="shared" si="640"/>
        <v>310173</v>
      </c>
      <c r="D721" t="str">
        <f t="shared" si="641"/>
        <v>Mechatronika építőelemei - Molnár László (web) 15</v>
      </c>
      <c r="E721" t="str">
        <f t="shared" si="642"/>
        <v>Molnár László10173</v>
      </c>
      <c r="F721" t="str">
        <f t="shared" si="643"/>
        <v>Mechatronika építőelemei (Tb. 3, web)</v>
      </c>
      <c r="G721" t="str">
        <f t="shared" si="644"/>
        <v/>
      </c>
      <c r="H721" t="str">
        <f t="shared" si="645"/>
        <v/>
      </c>
      <c r="I721" t="str">
        <f t="shared" si="646"/>
        <v/>
      </c>
      <c r="J721" t="str">
        <f t="shared" si="647"/>
        <v/>
      </c>
      <c r="K721" t="str">
        <f t="shared" si="648"/>
        <v/>
      </c>
      <c r="L721" t="str">
        <f t="shared" si="649"/>
        <v/>
      </c>
      <c r="M721" t="str">
        <f t="shared" si="650"/>
        <v/>
      </c>
      <c r="N721" t="str">
        <f t="shared" si="651"/>
        <v/>
      </c>
      <c r="O721" t="str">
        <f t="shared" si="652"/>
        <v/>
      </c>
      <c r="P721" t="str">
        <f t="shared" si="653"/>
        <v/>
      </c>
      <c r="Q721" t="str">
        <f t="shared" si="654"/>
        <v/>
      </c>
      <c r="R721" t="str">
        <f t="shared" si="655"/>
        <v/>
      </c>
      <c r="S721" t="str">
        <f t="shared" si="656"/>
        <v/>
      </c>
      <c r="T721" t="str">
        <f t="shared" si="657"/>
        <v/>
      </c>
      <c r="U721" t="str">
        <f t="shared" si="658"/>
        <v/>
      </c>
      <c r="V721" t="str">
        <f t="shared" si="659"/>
        <v/>
      </c>
      <c r="W721" t="str">
        <f t="shared" si="660"/>
        <v/>
      </c>
      <c r="X721" t="str">
        <f t="shared" si="661"/>
        <v/>
      </c>
      <c r="Y721" t="str">
        <f t="shared" si="662"/>
        <v/>
      </c>
      <c r="Z721" t="str">
        <f t="shared" si="663"/>
        <v/>
      </c>
      <c r="AA721" t="str">
        <f t="shared" si="664"/>
        <v>Mechatronika építőelemei (, web)</v>
      </c>
      <c r="AB721" t="str">
        <f t="shared" si="665"/>
        <v/>
      </c>
      <c r="AC721" t="str">
        <f t="shared" si="666"/>
        <v/>
      </c>
      <c r="AD721" t="str">
        <f t="shared" si="667"/>
        <v>10173</v>
      </c>
      <c r="AE721" t="str">
        <f t="shared" si="668"/>
        <v/>
      </c>
      <c r="AF721" t="str">
        <f t="shared" si="669"/>
        <v/>
      </c>
      <c r="AG721" t="str">
        <f t="shared" si="670"/>
        <v/>
      </c>
      <c r="AH721" t="str">
        <f t="shared" si="671"/>
        <v/>
      </c>
      <c r="AI721" t="str">
        <f t="shared" si="672"/>
        <v/>
      </c>
      <c r="AJ721" t="str">
        <f t="shared" si="673"/>
        <v/>
      </c>
      <c r="AK721" t="str">
        <f t="shared" si="674"/>
        <v/>
      </c>
      <c r="AL721" t="str">
        <f t="shared" si="675"/>
        <v/>
      </c>
      <c r="AM721" t="str">
        <f t="shared" si="676"/>
        <v/>
      </c>
      <c r="AN721" t="str">
        <f t="shared" si="677"/>
        <v/>
      </c>
      <c r="AO721" t="str">
        <f t="shared" si="678"/>
        <v/>
      </c>
      <c r="AP721" t="str">
        <f t="shared" si="679"/>
        <v/>
      </c>
      <c r="AQ721" t="str">
        <f t="shared" si="680"/>
        <v/>
      </c>
      <c r="AR721" t="str">
        <f t="shared" si="681"/>
        <v/>
      </c>
      <c r="AS721" t="str">
        <f t="shared" si="682"/>
        <v/>
      </c>
      <c r="AT721" t="str">
        <f t="shared" si="683"/>
        <v/>
      </c>
      <c r="AU721" t="str">
        <f t="shared" si="684"/>
        <v/>
      </c>
      <c r="AV721" t="str">
        <f t="shared" si="685"/>
        <v/>
      </c>
      <c r="AW721" t="str">
        <f t="shared" si="686"/>
        <v/>
      </c>
      <c r="AX721" t="str">
        <f t="shared" si="687"/>
        <v/>
      </c>
      <c r="AY721" t="str">
        <f t="shared" si="688"/>
        <v/>
      </c>
      <c r="AZ721" t="str">
        <f t="shared" si="689"/>
        <v/>
      </c>
      <c r="BA721" t="str">
        <f t="shared" si="690"/>
        <v/>
      </c>
      <c r="BB721" t="str">
        <f t="shared" si="691"/>
        <v/>
      </c>
      <c r="BC721" t="str">
        <f t="shared" si="692"/>
        <v/>
      </c>
      <c r="BD721" t="str">
        <f t="shared" si="693"/>
        <v/>
      </c>
      <c r="BE721" t="str">
        <f t="shared" si="694"/>
        <v>Mechatronika építőelemei (3, web)</v>
      </c>
      <c r="BF721" s="2">
        <v>1017</v>
      </c>
      <c r="BG721" s="2">
        <v>3</v>
      </c>
      <c r="BH721" s="18">
        <f>VLOOKUP(BF721,segéd!$F$9:$G$41,2,FALSE)</f>
        <v>46312</v>
      </c>
      <c r="BI721" s="2" t="str">
        <f>VLOOKUP(BG721,segéd!$F$1:$G$7,2,FALSE)</f>
        <v>11.30-13.00</v>
      </c>
      <c r="BJ721" t="s">
        <v>275</v>
      </c>
      <c r="BK721" s="20" t="s">
        <v>48</v>
      </c>
      <c r="BL721" t="s">
        <v>114</v>
      </c>
      <c r="BM721" s="2"/>
      <c r="BN721" s="2">
        <v>3</v>
      </c>
      <c r="BO721" s="2" t="s">
        <v>117</v>
      </c>
      <c r="BP721" s="33" t="s">
        <v>667</v>
      </c>
      <c r="BQ721" s="2">
        <f t="shared" si="695"/>
        <v>15</v>
      </c>
      <c r="BR721" s="2" t="str">
        <f>IF(BM721="","",IFERROR(VLOOKUP(BJ721,segéd!T:U,2,FALSE),"x"))</f>
        <v/>
      </c>
      <c r="BS721" s="2">
        <f>IF(BN721="","",IFERROR(VLOOKUP(BJ721,segéd!O:P,2,FALSE),"x"))</f>
        <v>15</v>
      </c>
      <c r="BU721" s="2"/>
      <c r="BV721" s="2"/>
      <c r="BX721" s="2"/>
      <c r="CP721" s="2">
        <v>8</v>
      </c>
    </row>
    <row r="722" spans="1:120" ht="15" customHeight="1" x14ac:dyDescent="0.3">
      <c r="A722" t="str">
        <f t="shared" si="638"/>
        <v>10173</v>
      </c>
      <c r="B722" t="str">
        <f t="shared" si="639"/>
        <v xml:space="preserve">Méréstechnika - Csrenkovics Antónia (web) </v>
      </c>
      <c r="C722" t="str">
        <f t="shared" si="640"/>
        <v>A/Nae.10173</v>
      </c>
      <c r="D722" t="str">
        <f t="shared" si="641"/>
        <v>Méréstechnika - Csrenkovics Antónia (web) 81</v>
      </c>
      <c r="E722" t="str">
        <f t="shared" si="642"/>
        <v>Csrenkovics Antónia10173</v>
      </c>
      <c r="F722" t="str">
        <f t="shared" si="643"/>
        <v>Méréstechnika (Tb. A/Nae., web)</v>
      </c>
      <c r="G722" t="str">
        <f t="shared" si="644"/>
        <v/>
      </c>
      <c r="H722" t="str">
        <f t="shared" si="645"/>
        <v/>
      </c>
      <c r="I722" t="str">
        <f t="shared" si="646"/>
        <v/>
      </c>
      <c r="J722" t="str">
        <f t="shared" si="647"/>
        <v/>
      </c>
      <c r="K722" t="str">
        <f t="shared" si="648"/>
        <v/>
      </c>
      <c r="L722" t="str">
        <f t="shared" si="649"/>
        <v/>
      </c>
      <c r="M722" t="str">
        <f t="shared" si="650"/>
        <v/>
      </c>
      <c r="N722" t="str">
        <f t="shared" si="651"/>
        <v/>
      </c>
      <c r="O722" t="str">
        <f t="shared" si="652"/>
        <v/>
      </c>
      <c r="P722" t="str">
        <f t="shared" si="653"/>
        <v/>
      </c>
      <c r="Q722" t="str">
        <f t="shared" si="654"/>
        <v/>
      </c>
      <c r="R722" t="str">
        <f t="shared" si="655"/>
        <v/>
      </c>
      <c r="S722" t="str">
        <f t="shared" si="656"/>
        <v/>
      </c>
      <c r="T722" t="str">
        <f t="shared" si="657"/>
        <v/>
      </c>
      <c r="U722" t="str">
        <f t="shared" si="658"/>
        <v/>
      </c>
      <c r="V722" t="str">
        <f t="shared" si="659"/>
        <v/>
      </c>
      <c r="W722" t="str">
        <f t="shared" si="660"/>
        <v/>
      </c>
      <c r="X722" t="str">
        <f t="shared" si="661"/>
        <v/>
      </c>
      <c r="Y722" t="str">
        <f t="shared" si="662"/>
        <v/>
      </c>
      <c r="Z722" t="str">
        <f t="shared" si="663"/>
        <v/>
      </c>
      <c r="AA722" t="str">
        <f t="shared" si="664"/>
        <v>Méréstechnika (, web)</v>
      </c>
      <c r="AB722" t="str">
        <f t="shared" si="665"/>
        <v/>
      </c>
      <c r="AC722" t="str">
        <f t="shared" si="666"/>
        <v/>
      </c>
      <c r="AD722" t="str">
        <f t="shared" si="667"/>
        <v/>
      </c>
      <c r="AE722" t="str">
        <f t="shared" si="668"/>
        <v/>
      </c>
      <c r="AF722" t="str">
        <f t="shared" si="669"/>
        <v/>
      </c>
      <c r="AG722" t="str">
        <f t="shared" si="670"/>
        <v/>
      </c>
      <c r="AH722" t="str">
        <f t="shared" si="671"/>
        <v/>
      </c>
      <c r="AI722" t="str">
        <f t="shared" si="672"/>
        <v/>
      </c>
      <c r="AJ722" t="str">
        <f t="shared" si="673"/>
        <v>10173</v>
      </c>
      <c r="AK722" t="str">
        <f t="shared" si="674"/>
        <v>10173</v>
      </c>
      <c r="AL722" t="str">
        <f t="shared" si="675"/>
        <v>10173</v>
      </c>
      <c r="AM722" t="str">
        <f t="shared" si="676"/>
        <v/>
      </c>
      <c r="AN722" t="str">
        <f t="shared" si="677"/>
        <v/>
      </c>
      <c r="AO722" t="str">
        <f t="shared" si="678"/>
        <v/>
      </c>
      <c r="AP722" t="str">
        <f t="shared" si="679"/>
        <v/>
      </c>
      <c r="AQ722" t="str">
        <f t="shared" si="680"/>
        <v/>
      </c>
      <c r="AR722" t="str">
        <f t="shared" si="681"/>
        <v/>
      </c>
      <c r="AS722" t="str">
        <f t="shared" si="682"/>
        <v/>
      </c>
      <c r="AT722" t="str">
        <f t="shared" si="683"/>
        <v/>
      </c>
      <c r="AU722" t="str">
        <f t="shared" si="684"/>
        <v/>
      </c>
      <c r="AV722" t="str">
        <f t="shared" si="685"/>
        <v/>
      </c>
      <c r="AW722" t="str">
        <f t="shared" si="686"/>
        <v/>
      </c>
      <c r="AX722" t="str">
        <f t="shared" si="687"/>
        <v/>
      </c>
      <c r="AY722" t="str">
        <f t="shared" si="688"/>
        <v/>
      </c>
      <c r="AZ722" t="str">
        <f t="shared" si="689"/>
        <v/>
      </c>
      <c r="BA722" t="str">
        <f t="shared" si="690"/>
        <v/>
      </c>
      <c r="BB722" t="str">
        <f t="shared" si="691"/>
        <v/>
      </c>
      <c r="BC722" t="str">
        <f t="shared" si="692"/>
        <v/>
      </c>
      <c r="BD722" t="str">
        <f t="shared" si="693"/>
        <v/>
      </c>
      <c r="BE722" t="str">
        <f t="shared" si="694"/>
        <v>Méréstechnika (A/Nae., web)</v>
      </c>
      <c r="BF722" s="2">
        <v>1017</v>
      </c>
      <c r="BG722" s="2">
        <v>3</v>
      </c>
      <c r="BH722" s="18">
        <f>VLOOKUP(BF722,segéd!$F$9:$G$41,2,FALSE)</f>
        <v>46312</v>
      </c>
      <c r="BI722" s="2" t="str">
        <f>VLOOKUP(BG722,segéd!$F$1:$G$7,2,FALSE)</f>
        <v>11.30-13.00</v>
      </c>
      <c r="BJ722" t="s">
        <v>154</v>
      </c>
      <c r="BK722" s="20" t="s">
        <v>743</v>
      </c>
      <c r="BL722" t="s">
        <v>193</v>
      </c>
      <c r="BM722" s="2"/>
      <c r="BN722" s="2" t="s">
        <v>317</v>
      </c>
      <c r="BO722" s="2" t="s">
        <v>117</v>
      </c>
      <c r="BP722" s="33" t="s">
        <v>614</v>
      </c>
      <c r="BQ722" s="2">
        <f t="shared" si="695"/>
        <v>81</v>
      </c>
      <c r="BR722" s="2" t="str">
        <f>IF(BM722="","",IFERROR(VLOOKUP(BJ722,segéd!T:U,2,FALSE),"x"))</f>
        <v/>
      </c>
      <c r="BS722" s="2">
        <f>IF(BN722="","",IFERROR(VLOOKUP(BJ722,segéd!O:P,2,FALSE),"x"))</f>
        <v>81</v>
      </c>
      <c r="BU722" s="2"/>
      <c r="BV722" s="2"/>
      <c r="BX722" s="2"/>
      <c r="CV722" s="2">
        <v>7</v>
      </c>
      <c r="CW722" s="2">
        <v>37</v>
      </c>
      <c r="CX722" s="2">
        <v>56</v>
      </c>
    </row>
    <row r="723" spans="1:120" ht="15" customHeight="1" x14ac:dyDescent="0.3">
      <c r="A723" t="str">
        <f t="shared" si="638"/>
        <v>20910173</v>
      </c>
      <c r="B723" t="str">
        <f t="shared" si="639"/>
        <v>Projektmenedzsment - Krupánszki Kornél (Tb.-ről web) 38</v>
      </c>
      <c r="C723" t="str">
        <f t="shared" si="640"/>
        <v>21510173</v>
      </c>
      <c r="D723" t="str">
        <f t="shared" si="641"/>
        <v>Projektmenedzsment - Krupánszki Kornél (Tb.-ről web) 119</v>
      </c>
      <c r="E723" t="str">
        <f t="shared" si="642"/>
        <v>Krupánszki Kornél10173</v>
      </c>
      <c r="F723" t="str">
        <f t="shared" si="643"/>
        <v>Projektmenedzsment (Tb. 215, Tb.-ről web)</v>
      </c>
      <c r="G723" t="str">
        <f t="shared" si="644"/>
        <v/>
      </c>
      <c r="H723" t="str">
        <f t="shared" si="645"/>
        <v/>
      </c>
      <c r="I723" t="str">
        <f t="shared" si="646"/>
        <v/>
      </c>
      <c r="J723" t="str">
        <f t="shared" si="647"/>
        <v/>
      </c>
      <c r="K723" t="str">
        <f t="shared" si="648"/>
        <v/>
      </c>
      <c r="L723" t="str">
        <f t="shared" si="649"/>
        <v/>
      </c>
      <c r="M723" t="str">
        <f t="shared" si="650"/>
        <v/>
      </c>
      <c r="N723" t="str">
        <f t="shared" si="651"/>
        <v/>
      </c>
      <c r="O723" t="str">
        <f t="shared" si="652"/>
        <v/>
      </c>
      <c r="P723" t="str">
        <f t="shared" si="653"/>
        <v/>
      </c>
      <c r="Q723" t="str">
        <f t="shared" si="654"/>
        <v/>
      </c>
      <c r="R723" t="str">
        <f t="shared" si="655"/>
        <v/>
      </c>
      <c r="S723" t="str">
        <f t="shared" si="656"/>
        <v/>
      </c>
      <c r="T723" t="str">
        <f t="shared" si="657"/>
        <v>10173</v>
      </c>
      <c r="U723" t="str">
        <f t="shared" si="658"/>
        <v>10173</v>
      </c>
      <c r="V723" t="str">
        <f t="shared" si="659"/>
        <v>10173</v>
      </c>
      <c r="W723" t="str">
        <f t="shared" si="660"/>
        <v>10173</v>
      </c>
      <c r="X723" t="str">
        <f t="shared" si="661"/>
        <v>10173</v>
      </c>
      <c r="Y723" t="str">
        <f t="shared" si="662"/>
        <v>10173</v>
      </c>
      <c r="Z723" t="str">
        <f t="shared" si="663"/>
        <v/>
      </c>
      <c r="AA723" t="str">
        <f t="shared" si="664"/>
        <v>Projektmenedzsment (209, Tb.-ről web)</v>
      </c>
      <c r="AB723" t="str">
        <f t="shared" si="665"/>
        <v/>
      </c>
      <c r="AC723" t="str">
        <f t="shared" si="666"/>
        <v/>
      </c>
      <c r="AD723" t="str">
        <f t="shared" si="667"/>
        <v/>
      </c>
      <c r="AE723" t="str">
        <f t="shared" si="668"/>
        <v/>
      </c>
      <c r="AF723" t="str">
        <f t="shared" si="669"/>
        <v/>
      </c>
      <c r="AG723" t="str">
        <f t="shared" si="670"/>
        <v/>
      </c>
      <c r="AH723" t="str">
        <f t="shared" si="671"/>
        <v/>
      </c>
      <c r="AI723" t="str">
        <f t="shared" si="672"/>
        <v/>
      </c>
      <c r="AJ723" t="str">
        <f t="shared" si="673"/>
        <v/>
      </c>
      <c r="AK723" t="str">
        <f t="shared" si="674"/>
        <v/>
      </c>
      <c r="AL723" t="str">
        <f t="shared" si="675"/>
        <v/>
      </c>
      <c r="AM723" t="str">
        <f t="shared" si="676"/>
        <v/>
      </c>
      <c r="AN723" t="str">
        <f t="shared" si="677"/>
        <v>10173</v>
      </c>
      <c r="AO723" t="str">
        <f t="shared" si="678"/>
        <v>10173</v>
      </c>
      <c r="AP723" t="str">
        <f t="shared" si="679"/>
        <v>10173</v>
      </c>
      <c r="AQ723" t="str">
        <f t="shared" si="680"/>
        <v>10173</v>
      </c>
      <c r="AR723" t="str">
        <f t="shared" si="681"/>
        <v>10173</v>
      </c>
      <c r="AS723" t="str">
        <f t="shared" si="682"/>
        <v>10173</v>
      </c>
      <c r="AT723" t="str">
        <f t="shared" si="683"/>
        <v>10173</v>
      </c>
      <c r="AU723" t="str">
        <f t="shared" si="684"/>
        <v/>
      </c>
      <c r="AV723" t="str">
        <f t="shared" si="685"/>
        <v>10173</v>
      </c>
      <c r="AW723" t="str">
        <f t="shared" si="686"/>
        <v/>
      </c>
      <c r="AX723" t="str">
        <f t="shared" si="687"/>
        <v/>
      </c>
      <c r="AY723" t="str">
        <f t="shared" si="688"/>
        <v/>
      </c>
      <c r="AZ723" t="str">
        <f t="shared" si="689"/>
        <v/>
      </c>
      <c r="BA723" t="str">
        <f t="shared" si="690"/>
        <v/>
      </c>
      <c r="BB723" t="str">
        <f t="shared" si="691"/>
        <v/>
      </c>
      <c r="BC723" t="str">
        <f t="shared" si="692"/>
        <v/>
      </c>
      <c r="BD723" t="str">
        <f t="shared" si="693"/>
        <v/>
      </c>
      <c r="BE723" t="str">
        <f t="shared" si="694"/>
        <v>Projektmenedzsment (215, Tb.-ről web)</v>
      </c>
      <c r="BF723" s="2">
        <v>1017</v>
      </c>
      <c r="BG723" s="2">
        <v>3</v>
      </c>
      <c r="BH723" s="18">
        <f>VLOOKUP(BF723,segéd!$F$9:$G$41,2,FALSE)</f>
        <v>46312</v>
      </c>
      <c r="BI723" s="2" t="str">
        <f>VLOOKUP(BG723,segéd!$F$1:$G$7,2,FALSE)</f>
        <v>11.30-13.00</v>
      </c>
      <c r="BJ723" t="s">
        <v>147</v>
      </c>
      <c r="BK723" s="20" t="s">
        <v>415</v>
      </c>
      <c r="BL723" t="s">
        <v>192</v>
      </c>
      <c r="BM723" s="2">
        <v>209</v>
      </c>
      <c r="BN723" s="2">
        <v>215</v>
      </c>
      <c r="BO723" s="2" t="s">
        <v>119</v>
      </c>
      <c r="BP723" s="33" t="s">
        <v>702</v>
      </c>
      <c r="BQ723" s="2">
        <f t="shared" si="695"/>
        <v>157</v>
      </c>
      <c r="BR723" s="2">
        <f>IF(BM723="","",IFERROR(VLOOKUP(BJ723,segéd!T:U,2,FALSE),"x"))</f>
        <v>38</v>
      </c>
      <c r="BS723" s="2">
        <f>IF(BN723="","",IFERROR(VLOOKUP(BJ723,segéd!O:P,2,FALSE),"x"))</f>
        <v>119</v>
      </c>
      <c r="BT723" s="2"/>
      <c r="BU723" s="2"/>
      <c r="BV723" s="2"/>
      <c r="BX723" s="2"/>
      <c r="CG723" s="2">
        <v>6</v>
      </c>
      <c r="CH723" s="2">
        <v>6</v>
      </c>
      <c r="CI723" s="2">
        <v>7</v>
      </c>
      <c r="CJ723" s="2">
        <v>3</v>
      </c>
      <c r="CK723" s="2">
        <v>7</v>
      </c>
      <c r="CL723" s="2">
        <v>3</v>
      </c>
      <c r="CQ723" s="2"/>
      <c r="CR723" s="2"/>
      <c r="CZ723" s="2">
        <v>3</v>
      </c>
      <c r="DA723" s="2">
        <v>7</v>
      </c>
      <c r="DB723" s="2">
        <v>8</v>
      </c>
      <c r="DC723" s="2">
        <v>2</v>
      </c>
      <c r="DD723" s="2">
        <v>2</v>
      </c>
      <c r="DE723" s="2">
        <v>3</v>
      </c>
      <c r="DF723" s="2">
        <v>27</v>
      </c>
      <c r="DH723" s="2">
        <v>13</v>
      </c>
    </row>
    <row r="724" spans="1:120" ht="15" customHeight="1" x14ac:dyDescent="0.3">
      <c r="A724" t="str">
        <f t="shared" si="638"/>
        <v>10173</v>
      </c>
      <c r="B724" t="str">
        <f t="shared" si="639"/>
        <v xml:space="preserve">Robotszerkezetek és perifériák - Szilágyi Zoltán (web) </v>
      </c>
      <c r="C724" t="str">
        <f t="shared" si="640"/>
        <v>21410173</v>
      </c>
      <c r="D724" t="str">
        <f t="shared" si="641"/>
        <v>Robotszerkezetek és perifériák - Szilágyi Zoltán (web) 41</v>
      </c>
      <c r="E724" t="str">
        <f t="shared" si="642"/>
        <v>Szilágyi Zoltán10173</v>
      </c>
      <c r="F724" t="str">
        <f t="shared" si="643"/>
        <v>Robotszerkezetek és perifériák (Tb. 214, web)</v>
      </c>
      <c r="G724" t="str">
        <f t="shared" si="644"/>
        <v/>
      </c>
      <c r="H724" t="str">
        <f t="shared" si="645"/>
        <v/>
      </c>
      <c r="I724" t="str">
        <f t="shared" si="646"/>
        <v/>
      </c>
      <c r="J724" t="str">
        <f t="shared" si="647"/>
        <v/>
      </c>
      <c r="K724" t="str">
        <f t="shared" si="648"/>
        <v/>
      </c>
      <c r="L724" t="str">
        <f t="shared" si="649"/>
        <v/>
      </c>
      <c r="M724" t="str">
        <f t="shared" si="650"/>
        <v/>
      </c>
      <c r="N724" t="str">
        <f t="shared" si="651"/>
        <v/>
      </c>
      <c r="O724" t="str">
        <f t="shared" si="652"/>
        <v/>
      </c>
      <c r="P724" t="str">
        <f t="shared" si="653"/>
        <v/>
      </c>
      <c r="Q724" t="str">
        <f t="shared" si="654"/>
        <v/>
      </c>
      <c r="R724" t="str">
        <f t="shared" si="655"/>
        <v/>
      </c>
      <c r="S724" t="str">
        <f t="shared" si="656"/>
        <v/>
      </c>
      <c r="T724" t="str">
        <f t="shared" si="657"/>
        <v/>
      </c>
      <c r="U724" t="str">
        <f t="shared" si="658"/>
        <v/>
      </c>
      <c r="V724" t="str">
        <f t="shared" si="659"/>
        <v/>
      </c>
      <c r="W724" t="str">
        <f t="shared" si="660"/>
        <v/>
      </c>
      <c r="X724" t="str">
        <f t="shared" si="661"/>
        <v/>
      </c>
      <c r="Y724" t="str">
        <f t="shared" si="662"/>
        <v/>
      </c>
      <c r="Z724" t="str">
        <f t="shared" si="663"/>
        <v/>
      </c>
      <c r="AA724" t="str">
        <f t="shared" si="664"/>
        <v>Robotszerkezetek és perifériák (, web)</v>
      </c>
      <c r="AB724" t="str">
        <f t="shared" si="665"/>
        <v/>
      </c>
      <c r="AC724" t="str">
        <f t="shared" si="666"/>
        <v/>
      </c>
      <c r="AD724" t="str">
        <f t="shared" si="667"/>
        <v/>
      </c>
      <c r="AE724" t="str">
        <f t="shared" si="668"/>
        <v/>
      </c>
      <c r="AF724" t="str">
        <f t="shared" si="669"/>
        <v/>
      </c>
      <c r="AG724" t="str">
        <f t="shared" si="670"/>
        <v/>
      </c>
      <c r="AH724" t="str">
        <f t="shared" si="671"/>
        <v/>
      </c>
      <c r="AI724" t="str">
        <f t="shared" si="672"/>
        <v/>
      </c>
      <c r="AJ724" t="str">
        <f t="shared" si="673"/>
        <v/>
      </c>
      <c r="AK724" t="str">
        <f t="shared" si="674"/>
        <v/>
      </c>
      <c r="AL724" t="str">
        <f t="shared" si="675"/>
        <v/>
      </c>
      <c r="AM724" t="str">
        <f t="shared" si="676"/>
        <v/>
      </c>
      <c r="AN724" t="str">
        <f t="shared" si="677"/>
        <v/>
      </c>
      <c r="AO724" t="str">
        <f t="shared" si="678"/>
        <v/>
      </c>
      <c r="AP724" t="str">
        <f t="shared" si="679"/>
        <v/>
      </c>
      <c r="AQ724" t="str">
        <f t="shared" si="680"/>
        <v/>
      </c>
      <c r="AR724" t="str">
        <f t="shared" si="681"/>
        <v/>
      </c>
      <c r="AS724" t="str">
        <f t="shared" si="682"/>
        <v/>
      </c>
      <c r="AT724" t="str">
        <f t="shared" si="683"/>
        <v/>
      </c>
      <c r="AU724" t="str">
        <f t="shared" si="684"/>
        <v/>
      </c>
      <c r="AV724" t="str">
        <f t="shared" si="685"/>
        <v/>
      </c>
      <c r="AW724" t="str">
        <f t="shared" si="686"/>
        <v/>
      </c>
      <c r="AX724" t="str">
        <f t="shared" si="687"/>
        <v/>
      </c>
      <c r="AY724" t="str">
        <f t="shared" si="688"/>
        <v/>
      </c>
      <c r="AZ724" t="str">
        <f t="shared" si="689"/>
        <v/>
      </c>
      <c r="BA724" t="str">
        <f t="shared" si="690"/>
        <v/>
      </c>
      <c r="BB724" t="str">
        <f t="shared" si="691"/>
        <v/>
      </c>
      <c r="BC724" t="str">
        <f t="shared" si="692"/>
        <v/>
      </c>
      <c r="BD724" t="str">
        <f t="shared" si="693"/>
        <v>10173</v>
      </c>
      <c r="BE724" t="str">
        <f t="shared" si="694"/>
        <v>Robotszerkezetek és perifériák (214, web)</v>
      </c>
      <c r="BF724" s="2">
        <v>1017</v>
      </c>
      <c r="BG724" s="2">
        <v>3</v>
      </c>
      <c r="BH724" s="18">
        <f>VLOOKUP(BF724,segéd!$F$9:$G$41,2,FALSE)</f>
        <v>46312</v>
      </c>
      <c r="BI724" s="2" t="str">
        <f>VLOOKUP(BG724,segéd!$F$1:$G$7,2,FALSE)</f>
        <v>11.30-13.00</v>
      </c>
      <c r="BJ724" t="s">
        <v>525</v>
      </c>
      <c r="BK724" s="20" t="s">
        <v>218</v>
      </c>
      <c r="BL724" t="s">
        <v>191</v>
      </c>
      <c r="BM724" s="2"/>
      <c r="BN724" s="2">
        <v>214</v>
      </c>
      <c r="BO724" s="2" t="s">
        <v>117</v>
      </c>
      <c r="BP724" s="33" t="s">
        <v>643</v>
      </c>
      <c r="BQ724" s="2">
        <f t="shared" si="695"/>
        <v>41</v>
      </c>
      <c r="BR724" s="2" t="str">
        <f>IF(BM724="","",IFERROR(VLOOKUP(BJ724,segéd!T:U,2,FALSE),"x"))</f>
        <v/>
      </c>
      <c r="BS724" s="2">
        <f>IF(BN724="","",IFERROR(VLOOKUP(BJ724,segéd!O:P,2,FALSE),"x"))</f>
        <v>41</v>
      </c>
      <c r="BU724" s="2"/>
      <c r="BV724" s="2"/>
      <c r="DP724" s="2">
        <v>32</v>
      </c>
    </row>
    <row r="725" spans="1:120" x14ac:dyDescent="0.3">
      <c r="A725" t="str">
        <f t="shared" si="638"/>
        <v>21010173</v>
      </c>
      <c r="B725" t="str">
        <f t="shared" si="639"/>
        <v>Számviteli alapok - Péter Sára (web) 6</v>
      </c>
      <c r="C725" t="str">
        <f t="shared" si="640"/>
        <v>10173</v>
      </c>
      <c r="D725" t="str">
        <f t="shared" si="641"/>
        <v xml:space="preserve">Számviteli alapok - Péter Sára (web) </v>
      </c>
      <c r="E725" t="str">
        <f t="shared" si="642"/>
        <v>Péter Sára10173</v>
      </c>
      <c r="F725" t="str">
        <f t="shared" si="643"/>
        <v>Számviteli alapok (Bp. 210, web)</v>
      </c>
      <c r="G725" t="str">
        <f t="shared" si="644"/>
        <v/>
      </c>
      <c r="H725" t="str">
        <f t="shared" si="645"/>
        <v/>
      </c>
      <c r="I725" t="str">
        <f t="shared" si="646"/>
        <v/>
      </c>
      <c r="J725" t="str">
        <f t="shared" si="647"/>
        <v/>
      </c>
      <c r="K725" t="str">
        <f t="shared" si="648"/>
        <v/>
      </c>
      <c r="L725" t="str">
        <f t="shared" si="649"/>
        <v/>
      </c>
      <c r="M725" t="str">
        <f t="shared" si="650"/>
        <v/>
      </c>
      <c r="N725" t="str">
        <f t="shared" si="651"/>
        <v/>
      </c>
      <c r="O725" t="str">
        <f t="shared" si="652"/>
        <v/>
      </c>
      <c r="P725" t="str">
        <f t="shared" si="653"/>
        <v>10173</v>
      </c>
      <c r="Q725" t="str">
        <f t="shared" si="654"/>
        <v/>
      </c>
      <c r="R725" t="str">
        <f t="shared" si="655"/>
        <v/>
      </c>
      <c r="S725" t="str">
        <f t="shared" si="656"/>
        <v/>
      </c>
      <c r="T725" t="str">
        <f t="shared" si="657"/>
        <v/>
      </c>
      <c r="U725" t="str">
        <f t="shared" si="658"/>
        <v/>
      </c>
      <c r="V725" t="str">
        <f t="shared" si="659"/>
        <v/>
      </c>
      <c r="W725" t="str">
        <f t="shared" si="660"/>
        <v/>
      </c>
      <c r="X725" t="str">
        <f t="shared" si="661"/>
        <v/>
      </c>
      <c r="Y725" t="str">
        <f t="shared" si="662"/>
        <v/>
      </c>
      <c r="Z725" t="str">
        <f t="shared" si="663"/>
        <v/>
      </c>
      <c r="AA725" t="str">
        <f t="shared" si="664"/>
        <v>Számviteli alapok (210, web)</v>
      </c>
      <c r="AB725" t="str">
        <f t="shared" si="665"/>
        <v/>
      </c>
      <c r="AC725" t="str">
        <f t="shared" si="666"/>
        <v/>
      </c>
      <c r="AD725" t="str">
        <f t="shared" si="667"/>
        <v/>
      </c>
      <c r="AE725" t="str">
        <f t="shared" si="668"/>
        <v/>
      </c>
      <c r="AF725" t="str">
        <f t="shared" si="669"/>
        <v/>
      </c>
      <c r="AG725" t="str">
        <f t="shared" si="670"/>
        <v/>
      </c>
      <c r="AH725" t="str">
        <f t="shared" si="671"/>
        <v/>
      </c>
      <c r="AI725" t="str">
        <f t="shared" si="672"/>
        <v/>
      </c>
      <c r="AJ725" t="str">
        <f t="shared" si="673"/>
        <v/>
      </c>
      <c r="AK725" t="str">
        <f t="shared" si="674"/>
        <v/>
      </c>
      <c r="AL725" t="str">
        <f t="shared" si="675"/>
        <v/>
      </c>
      <c r="AM725" t="str">
        <f t="shared" si="676"/>
        <v/>
      </c>
      <c r="AN725" t="str">
        <f t="shared" si="677"/>
        <v/>
      </c>
      <c r="AO725" t="str">
        <f t="shared" si="678"/>
        <v/>
      </c>
      <c r="AP725" t="str">
        <f t="shared" si="679"/>
        <v/>
      </c>
      <c r="AQ725" t="str">
        <f t="shared" si="680"/>
        <v/>
      </c>
      <c r="AR725" t="str">
        <f t="shared" si="681"/>
        <v/>
      </c>
      <c r="AS725" t="str">
        <f t="shared" si="682"/>
        <v/>
      </c>
      <c r="AT725" t="str">
        <f t="shared" si="683"/>
        <v/>
      </c>
      <c r="AU725" t="str">
        <f t="shared" si="684"/>
        <v/>
      </c>
      <c r="AV725" t="str">
        <f t="shared" si="685"/>
        <v/>
      </c>
      <c r="AW725" t="str">
        <f t="shared" si="686"/>
        <v/>
      </c>
      <c r="AX725" t="str">
        <f t="shared" si="687"/>
        <v/>
      </c>
      <c r="AY725" t="str">
        <f t="shared" si="688"/>
        <v/>
      </c>
      <c r="AZ725" t="str">
        <f t="shared" si="689"/>
        <v/>
      </c>
      <c r="BA725" t="str">
        <f t="shared" si="690"/>
        <v/>
      </c>
      <c r="BB725" t="str">
        <f t="shared" si="691"/>
        <v/>
      </c>
      <c r="BC725" t="str">
        <f t="shared" si="692"/>
        <v/>
      </c>
      <c r="BD725" t="str">
        <f t="shared" si="693"/>
        <v/>
      </c>
      <c r="BE725" t="str">
        <f t="shared" si="694"/>
        <v>Számviteli alapok (, web)</v>
      </c>
      <c r="BF725" s="2">
        <v>1017</v>
      </c>
      <c r="BG725" s="2">
        <v>3</v>
      </c>
      <c r="BH725" s="18">
        <f>VLOOKUP(BF725,segéd!$F$9:$G$41,2,FALSE)</f>
        <v>46312</v>
      </c>
      <c r="BI725" s="2" t="str">
        <f>VLOOKUP(BG725,segéd!$F$1:$G$7,2,FALSE)</f>
        <v>11.30-13.00</v>
      </c>
      <c r="BJ725" t="s">
        <v>214</v>
      </c>
      <c r="BK725" s="20" t="s">
        <v>305</v>
      </c>
      <c r="BL725" t="s">
        <v>395</v>
      </c>
      <c r="BM725" s="2">
        <v>210</v>
      </c>
      <c r="BO725" s="2" t="s">
        <v>117</v>
      </c>
      <c r="BP725" s="33" t="s">
        <v>663</v>
      </c>
      <c r="BQ725" s="2">
        <f t="shared" si="695"/>
        <v>6</v>
      </c>
      <c r="BR725" s="2">
        <f>IF(BM725="","",IFERROR(VLOOKUP(BJ725,segéd!T:U,2,FALSE),"x"))</f>
        <v>6</v>
      </c>
      <c r="BS725" s="2" t="str">
        <f>IF(BN725="","",IFERROR(VLOOKUP(BJ725,segéd!O:P,2,FALSE),"x"))</f>
        <v/>
      </c>
      <c r="BT725" s="2"/>
      <c r="BU725" s="2"/>
      <c r="BV725" s="2"/>
      <c r="BX725" s="2"/>
      <c r="CC725" s="2">
        <v>6</v>
      </c>
      <c r="CQ725" s="2"/>
      <c r="CR725" s="2"/>
    </row>
    <row r="726" spans="1:120" x14ac:dyDescent="0.3">
      <c r="A726" t="str">
        <f t="shared" si="638"/>
        <v>20510173</v>
      </c>
      <c r="B726" t="str">
        <f t="shared" si="639"/>
        <v>Szellemi alkotások joga - Zalahegyi Zoltán (web) 13</v>
      </c>
      <c r="C726" t="str">
        <f t="shared" si="640"/>
        <v>10173</v>
      </c>
      <c r="D726" t="str">
        <f t="shared" si="641"/>
        <v xml:space="preserve">Szellemi alkotások joga - Zalahegyi Zoltán (web) </v>
      </c>
      <c r="E726" t="str">
        <f t="shared" si="642"/>
        <v>Zalahegyi Zoltán10173</v>
      </c>
      <c r="F726" t="str">
        <f t="shared" si="643"/>
        <v>Szellemi alkotások joga (Bp. 205, web)</v>
      </c>
      <c r="G726" t="str">
        <f t="shared" si="644"/>
        <v/>
      </c>
      <c r="H726" t="str">
        <f t="shared" si="645"/>
        <v/>
      </c>
      <c r="I726" t="str">
        <f t="shared" si="646"/>
        <v/>
      </c>
      <c r="J726" t="str">
        <f t="shared" si="647"/>
        <v/>
      </c>
      <c r="K726" t="str">
        <f t="shared" si="648"/>
        <v/>
      </c>
      <c r="L726" t="str">
        <f t="shared" si="649"/>
        <v>10173</v>
      </c>
      <c r="M726" t="str">
        <f t="shared" si="650"/>
        <v/>
      </c>
      <c r="N726" t="str">
        <f t="shared" si="651"/>
        <v/>
      </c>
      <c r="O726" t="str">
        <f t="shared" si="652"/>
        <v/>
      </c>
      <c r="P726" t="str">
        <f t="shared" si="653"/>
        <v/>
      </c>
      <c r="Q726" t="str">
        <f t="shared" si="654"/>
        <v/>
      </c>
      <c r="R726" t="str">
        <f t="shared" si="655"/>
        <v/>
      </c>
      <c r="S726" t="str">
        <f t="shared" si="656"/>
        <v/>
      </c>
      <c r="T726" t="str">
        <f t="shared" si="657"/>
        <v/>
      </c>
      <c r="U726" t="str">
        <f t="shared" si="658"/>
        <v/>
      </c>
      <c r="V726" t="str">
        <f t="shared" si="659"/>
        <v/>
      </c>
      <c r="W726" t="str">
        <f t="shared" si="660"/>
        <v/>
      </c>
      <c r="X726" t="str">
        <f t="shared" si="661"/>
        <v/>
      </c>
      <c r="Y726" t="str">
        <f t="shared" si="662"/>
        <v/>
      </c>
      <c r="Z726" t="str">
        <f t="shared" si="663"/>
        <v/>
      </c>
      <c r="AA726" t="str">
        <f t="shared" si="664"/>
        <v>Szellemi alkotások joga (205, web)</v>
      </c>
      <c r="AB726" t="str">
        <f t="shared" si="665"/>
        <v/>
      </c>
      <c r="AC726" t="str">
        <f t="shared" si="666"/>
        <v/>
      </c>
      <c r="AD726" t="str">
        <f t="shared" si="667"/>
        <v/>
      </c>
      <c r="AE726" t="str">
        <f t="shared" si="668"/>
        <v/>
      </c>
      <c r="AF726" t="str">
        <f t="shared" si="669"/>
        <v/>
      </c>
      <c r="AG726" t="str">
        <f t="shared" si="670"/>
        <v/>
      </c>
      <c r="AH726" t="str">
        <f t="shared" si="671"/>
        <v/>
      </c>
      <c r="AI726" t="str">
        <f t="shared" si="672"/>
        <v/>
      </c>
      <c r="AJ726" t="str">
        <f t="shared" si="673"/>
        <v/>
      </c>
      <c r="AK726" t="str">
        <f t="shared" si="674"/>
        <v/>
      </c>
      <c r="AL726" t="str">
        <f t="shared" si="675"/>
        <v/>
      </c>
      <c r="AM726" t="str">
        <f t="shared" si="676"/>
        <v/>
      </c>
      <c r="AN726" t="str">
        <f t="shared" si="677"/>
        <v/>
      </c>
      <c r="AO726" t="str">
        <f t="shared" si="678"/>
        <v/>
      </c>
      <c r="AP726" t="str">
        <f t="shared" si="679"/>
        <v/>
      </c>
      <c r="AQ726" t="str">
        <f t="shared" si="680"/>
        <v/>
      </c>
      <c r="AR726" t="str">
        <f t="shared" si="681"/>
        <v/>
      </c>
      <c r="AS726" t="str">
        <f t="shared" si="682"/>
        <v/>
      </c>
      <c r="AT726" t="str">
        <f t="shared" si="683"/>
        <v/>
      </c>
      <c r="AU726" t="str">
        <f t="shared" si="684"/>
        <v/>
      </c>
      <c r="AV726" t="str">
        <f t="shared" si="685"/>
        <v/>
      </c>
      <c r="AW726" t="str">
        <f t="shared" si="686"/>
        <v/>
      </c>
      <c r="AX726" t="str">
        <f t="shared" si="687"/>
        <v/>
      </c>
      <c r="AY726" t="str">
        <f t="shared" si="688"/>
        <v/>
      </c>
      <c r="AZ726" t="str">
        <f t="shared" si="689"/>
        <v/>
      </c>
      <c r="BA726" t="str">
        <f t="shared" si="690"/>
        <v/>
      </c>
      <c r="BB726" t="str">
        <f t="shared" si="691"/>
        <v/>
      </c>
      <c r="BC726" t="str">
        <f t="shared" si="692"/>
        <v/>
      </c>
      <c r="BD726" t="str">
        <f t="shared" si="693"/>
        <v/>
      </c>
      <c r="BE726" t="str">
        <f t="shared" si="694"/>
        <v>Szellemi alkotások joga (, web)</v>
      </c>
      <c r="BF726" s="2">
        <v>1017</v>
      </c>
      <c r="BG726" s="2">
        <v>3</v>
      </c>
      <c r="BH726" s="18">
        <f>VLOOKUP(BF726,segéd!$F$9:$G$41,2,FALSE)</f>
        <v>46312</v>
      </c>
      <c r="BI726" s="2" t="str">
        <f>VLOOKUP(BG726,segéd!$F$1:$G$7,2,FALSE)</f>
        <v>11.30-13.00</v>
      </c>
      <c r="BJ726" t="s">
        <v>390</v>
      </c>
      <c r="BK726" s="20" t="s">
        <v>303</v>
      </c>
      <c r="BL726" t="s">
        <v>206</v>
      </c>
      <c r="BM726" s="2">
        <v>205</v>
      </c>
      <c r="BO726" s="2" t="s">
        <v>117</v>
      </c>
      <c r="BP726" s="33" t="s">
        <v>653</v>
      </c>
      <c r="BQ726" s="2">
        <f t="shared" si="695"/>
        <v>13</v>
      </c>
      <c r="BR726" s="2">
        <f>IF(BM726="","",IFERROR(VLOOKUP(BJ726,segéd!T:U,2,FALSE),"x"))</f>
        <v>13</v>
      </c>
      <c r="BS726" s="2" t="str">
        <f>IF(BN726="","",IFERROR(VLOOKUP(BJ726,segéd!O:P,2,FALSE),"x"))</f>
        <v/>
      </c>
      <c r="BT726" s="2"/>
      <c r="BU726" s="2"/>
      <c r="BV726" s="2"/>
      <c r="BX726" s="2"/>
      <c r="BY726" s="2">
        <v>13</v>
      </c>
      <c r="CQ726" s="2"/>
      <c r="CR726" s="2"/>
    </row>
    <row r="727" spans="1:120" x14ac:dyDescent="0.3">
      <c r="A727" t="str">
        <f t="shared" si="638"/>
        <v>20810173</v>
      </c>
      <c r="B727" t="str">
        <f t="shared" si="639"/>
        <v>Szociológia - Gondos Borbála (Bp.-ről web) 22</v>
      </c>
      <c r="C727" t="str">
        <f t="shared" si="640"/>
        <v>21210173</v>
      </c>
      <c r="D727" t="str">
        <f t="shared" si="641"/>
        <v>Szociológia - Gondos Borbála (Bp.-ről web) 25</v>
      </c>
      <c r="E727" t="str">
        <f t="shared" si="642"/>
        <v>Gondos Borbála10173</v>
      </c>
      <c r="F727" t="str">
        <f t="shared" si="643"/>
        <v>Szociológia (Bp. 208, Bp.-ről web)</v>
      </c>
      <c r="G727" t="str">
        <f t="shared" si="644"/>
        <v/>
      </c>
      <c r="H727" t="str">
        <f t="shared" si="645"/>
        <v/>
      </c>
      <c r="I727" t="str">
        <f t="shared" si="646"/>
        <v/>
      </c>
      <c r="J727" t="str">
        <f t="shared" si="647"/>
        <v/>
      </c>
      <c r="K727" t="str">
        <f t="shared" si="648"/>
        <v/>
      </c>
      <c r="L727" t="str">
        <f t="shared" si="649"/>
        <v/>
      </c>
      <c r="M727" t="str">
        <f t="shared" si="650"/>
        <v>10173</v>
      </c>
      <c r="N727" t="str">
        <f t="shared" si="651"/>
        <v>10173</v>
      </c>
      <c r="O727" t="str">
        <f t="shared" si="652"/>
        <v>10173</v>
      </c>
      <c r="P727" t="str">
        <f t="shared" si="653"/>
        <v/>
      </c>
      <c r="Q727" t="str">
        <f t="shared" si="654"/>
        <v/>
      </c>
      <c r="R727" t="str">
        <f t="shared" si="655"/>
        <v/>
      </c>
      <c r="S727" t="str">
        <f t="shared" si="656"/>
        <v/>
      </c>
      <c r="T727" t="str">
        <f t="shared" si="657"/>
        <v/>
      </c>
      <c r="U727" t="str">
        <f t="shared" si="658"/>
        <v/>
      </c>
      <c r="V727" t="str">
        <f t="shared" si="659"/>
        <v/>
      </c>
      <c r="W727" t="str">
        <f t="shared" si="660"/>
        <v/>
      </c>
      <c r="X727" t="str">
        <f t="shared" si="661"/>
        <v/>
      </c>
      <c r="Y727" t="str">
        <f t="shared" si="662"/>
        <v/>
      </c>
      <c r="Z727" t="str">
        <f t="shared" si="663"/>
        <v/>
      </c>
      <c r="AA727" t="str">
        <f t="shared" si="664"/>
        <v>Szociológia (208, Bp.-ről web)</v>
      </c>
      <c r="AB727" t="str">
        <f t="shared" si="665"/>
        <v/>
      </c>
      <c r="AC727" t="str">
        <f t="shared" si="666"/>
        <v/>
      </c>
      <c r="AD727" t="str">
        <f t="shared" si="667"/>
        <v/>
      </c>
      <c r="AE727" t="str">
        <f t="shared" si="668"/>
        <v/>
      </c>
      <c r="AF727" t="str">
        <f t="shared" si="669"/>
        <v/>
      </c>
      <c r="AG727" t="str">
        <f t="shared" si="670"/>
        <v/>
      </c>
      <c r="AH727" t="str">
        <f t="shared" si="671"/>
        <v>10173</v>
      </c>
      <c r="AI727" t="str">
        <f t="shared" si="672"/>
        <v>10173</v>
      </c>
      <c r="AJ727" t="str">
        <f t="shared" si="673"/>
        <v/>
      </c>
      <c r="AK727" t="str">
        <f t="shared" si="674"/>
        <v/>
      </c>
      <c r="AL727" t="str">
        <f t="shared" si="675"/>
        <v/>
      </c>
      <c r="AM727" t="str">
        <f t="shared" si="676"/>
        <v/>
      </c>
      <c r="AN727" t="str">
        <f t="shared" si="677"/>
        <v/>
      </c>
      <c r="AO727" t="str">
        <f t="shared" si="678"/>
        <v/>
      </c>
      <c r="AP727" t="str">
        <f t="shared" si="679"/>
        <v/>
      </c>
      <c r="AQ727" t="str">
        <f t="shared" si="680"/>
        <v/>
      </c>
      <c r="AR727" t="str">
        <f t="shared" si="681"/>
        <v/>
      </c>
      <c r="AS727" t="str">
        <f t="shared" si="682"/>
        <v/>
      </c>
      <c r="AT727" t="str">
        <f t="shared" si="683"/>
        <v/>
      </c>
      <c r="AU727" t="str">
        <f t="shared" si="684"/>
        <v/>
      </c>
      <c r="AV727" t="str">
        <f t="shared" si="685"/>
        <v/>
      </c>
      <c r="AW727" t="str">
        <f t="shared" si="686"/>
        <v/>
      </c>
      <c r="AX727" t="str">
        <f t="shared" si="687"/>
        <v/>
      </c>
      <c r="AY727" t="str">
        <f t="shared" si="688"/>
        <v/>
      </c>
      <c r="AZ727" t="str">
        <f t="shared" si="689"/>
        <v/>
      </c>
      <c r="BA727" t="str">
        <f t="shared" si="690"/>
        <v/>
      </c>
      <c r="BB727" t="str">
        <f t="shared" si="691"/>
        <v/>
      </c>
      <c r="BC727" t="str">
        <f t="shared" si="692"/>
        <v/>
      </c>
      <c r="BD727" t="str">
        <f t="shared" si="693"/>
        <v/>
      </c>
      <c r="BE727" t="str">
        <f t="shared" si="694"/>
        <v>Szociológia (212, Bp.-ről web)</v>
      </c>
      <c r="BF727" s="2">
        <v>1017</v>
      </c>
      <c r="BG727" s="2">
        <v>3</v>
      </c>
      <c r="BH727" s="18">
        <f>VLOOKUP(BF727,segéd!$F$9:$G$41,2,FALSE)</f>
        <v>46312</v>
      </c>
      <c r="BI727" s="2" t="str">
        <f>VLOOKUP(BG727,segéd!$F$1:$G$7,2,FALSE)</f>
        <v>11.30-13.00</v>
      </c>
      <c r="BJ727" t="s">
        <v>139</v>
      </c>
      <c r="BK727" s="20" t="s">
        <v>40</v>
      </c>
      <c r="BL727" t="s">
        <v>192</v>
      </c>
      <c r="BM727" s="2">
        <v>208</v>
      </c>
      <c r="BN727" s="2">
        <v>212</v>
      </c>
      <c r="BO727" s="2" t="s">
        <v>118</v>
      </c>
      <c r="BP727" s="33" t="s">
        <v>694</v>
      </c>
      <c r="BQ727" s="2">
        <f t="shared" si="695"/>
        <v>47</v>
      </c>
      <c r="BR727" s="2">
        <f>IF(BM727="","",IFERROR(VLOOKUP(BJ727,segéd!T:U,2,FALSE),"x"))</f>
        <v>22</v>
      </c>
      <c r="BS727" s="2">
        <f>IF(BN727="","",IFERROR(VLOOKUP(BJ727,segéd!O:P,2,FALSE),"x"))</f>
        <v>25</v>
      </c>
      <c r="BU727" s="2"/>
      <c r="BV727" s="2"/>
      <c r="BX727" s="2"/>
      <c r="BZ727" s="2">
        <v>5</v>
      </c>
      <c r="CA727" s="2">
        <v>13</v>
      </c>
      <c r="CB727" s="2">
        <v>3</v>
      </c>
      <c r="CD727" s="19"/>
      <c r="CE727" s="19"/>
      <c r="CH727" s="19"/>
      <c r="CT727" s="2">
        <v>11</v>
      </c>
      <c r="CU727" s="2">
        <v>9</v>
      </c>
    </row>
    <row r="728" spans="1:120" x14ac:dyDescent="0.3">
      <c r="A728" t="str">
        <f t="shared" si="638"/>
        <v>20710173</v>
      </c>
      <c r="B728" t="str">
        <f t="shared" si="639"/>
        <v>Turisztikai szoftverek - Krompaszky Gábor (gépterem, web) 3</v>
      </c>
      <c r="C728" t="str">
        <f t="shared" si="640"/>
        <v>10173</v>
      </c>
      <c r="D728" t="str">
        <f t="shared" si="641"/>
        <v xml:space="preserve">Turisztikai szoftverek - Krompaszky Gábor (gépterem, web) </v>
      </c>
      <c r="E728" t="str">
        <f t="shared" si="642"/>
        <v>Krompaszky Gábor10173</v>
      </c>
      <c r="F728" t="str">
        <f t="shared" si="643"/>
        <v>Turisztikai szoftverek (Bp. 207, gépterem, web)</v>
      </c>
      <c r="G728" t="str">
        <f t="shared" si="644"/>
        <v/>
      </c>
      <c r="H728" t="str">
        <f t="shared" si="645"/>
        <v/>
      </c>
      <c r="I728" t="str">
        <f t="shared" si="646"/>
        <v/>
      </c>
      <c r="J728" t="str">
        <f t="shared" si="647"/>
        <v/>
      </c>
      <c r="K728" t="str">
        <f t="shared" si="648"/>
        <v/>
      </c>
      <c r="L728" t="str">
        <f t="shared" si="649"/>
        <v/>
      </c>
      <c r="M728" t="str">
        <f t="shared" si="650"/>
        <v/>
      </c>
      <c r="N728" t="str">
        <f t="shared" si="651"/>
        <v/>
      </c>
      <c r="O728" t="str">
        <f t="shared" si="652"/>
        <v/>
      </c>
      <c r="P728" t="str">
        <f t="shared" si="653"/>
        <v/>
      </c>
      <c r="Q728" t="str">
        <f t="shared" si="654"/>
        <v/>
      </c>
      <c r="R728" t="str">
        <f t="shared" si="655"/>
        <v/>
      </c>
      <c r="S728" t="str">
        <f t="shared" si="656"/>
        <v/>
      </c>
      <c r="T728" t="str">
        <f t="shared" si="657"/>
        <v/>
      </c>
      <c r="U728" t="str">
        <f t="shared" si="658"/>
        <v/>
      </c>
      <c r="V728" t="str">
        <f t="shared" si="659"/>
        <v/>
      </c>
      <c r="W728" t="str">
        <f t="shared" si="660"/>
        <v/>
      </c>
      <c r="X728" t="str">
        <f t="shared" si="661"/>
        <v/>
      </c>
      <c r="Y728" t="str">
        <f t="shared" si="662"/>
        <v/>
      </c>
      <c r="Z728" t="str">
        <f t="shared" si="663"/>
        <v>10173</v>
      </c>
      <c r="AA728" t="str">
        <f t="shared" si="664"/>
        <v>Turisztikai szoftverek (207, gépterem, web)</v>
      </c>
      <c r="AB728" t="str">
        <f t="shared" si="665"/>
        <v/>
      </c>
      <c r="AC728" t="str">
        <f t="shared" si="666"/>
        <v/>
      </c>
      <c r="AD728" t="str">
        <f t="shared" si="667"/>
        <v/>
      </c>
      <c r="AE728" t="str">
        <f t="shared" si="668"/>
        <v/>
      </c>
      <c r="AF728" t="str">
        <f t="shared" si="669"/>
        <v/>
      </c>
      <c r="AG728" t="str">
        <f t="shared" si="670"/>
        <v/>
      </c>
      <c r="AH728" t="str">
        <f t="shared" si="671"/>
        <v/>
      </c>
      <c r="AI728" t="str">
        <f t="shared" si="672"/>
        <v/>
      </c>
      <c r="AJ728" t="str">
        <f t="shared" si="673"/>
        <v/>
      </c>
      <c r="AK728" t="str">
        <f t="shared" si="674"/>
        <v/>
      </c>
      <c r="AL728" t="str">
        <f t="shared" si="675"/>
        <v/>
      </c>
      <c r="AM728" t="str">
        <f t="shared" si="676"/>
        <v/>
      </c>
      <c r="AN728" t="str">
        <f t="shared" si="677"/>
        <v/>
      </c>
      <c r="AO728" t="str">
        <f t="shared" si="678"/>
        <v/>
      </c>
      <c r="AP728" t="str">
        <f t="shared" si="679"/>
        <v/>
      </c>
      <c r="AQ728" t="str">
        <f t="shared" si="680"/>
        <v/>
      </c>
      <c r="AR728" t="str">
        <f t="shared" si="681"/>
        <v/>
      </c>
      <c r="AS728" t="str">
        <f t="shared" si="682"/>
        <v/>
      </c>
      <c r="AT728" t="str">
        <f t="shared" si="683"/>
        <v/>
      </c>
      <c r="AU728" t="str">
        <f t="shared" si="684"/>
        <v/>
      </c>
      <c r="AV728" t="str">
        <f t="shared" si="685"/>
        <v/>
      </c>
      <c r="AW728" t="str">
        <f t="shared" si="686"/>
        <v/>
      </c>
      <c r="AX728" t="str">
        <f t="shared" si="687"/>
        <v/>
      </c>
      <c r="AY728" t="str">
        <f t="shared" si="688"/>
        <v/>
      </c>
      <c r="AZ728" t="str">
        <f t="shared" si="689"/>
        <v/>
      </c>
      <c r="BA728" t="str">
        <f t="shared" si="690"/>
        <v/>
      </c>
      <c r="BB728" t="str">
        <f t="shared" si="691"/>
        <v/>
      </c>
      <c r="BC728" t="str">
        <f t="shared" si="692"/>
        <v/>
      </c>
      <c r="BD728" t="str">
        <f t="shared" si="693"/>
        <v/>
      </c>
      <c r="BE728" t="str">
        <f t="shared" si="694"/>
        <v>Turisztikai szoftverek (, gépterem, web)</v>
      </c>
      <c r="BF728" s="2">
        <v>1017</v>
      </c>
      <c r="BG728" s="2">
        <v>3</v>
      </c>
      <c r="BH728" s="18">
        <f>VLOOKUP(BF728,segéd!$F$9:$G$41,2,FALSE)</f>
        <v>46312</v>
      </c>
      <c r="BI728" s="2" t="str">
        <f>VLOOKUP(BG728,segéd!$F$1:$G$7,2,FALSE)</f>
        <v>11.30-13.00</v>
      </c>
      <c r="BJ728" t="s">
        <v>522</v>
      </c>
      <c r="BK728" s="20" t="s">
        <v>535</v>
      </c>
      <c r="BL728" t="s">
        <v>194</v>
      </c>
      <c r="BM728" s="2">
        <v>207</v>
      </c>
      <c r="BO728" s="2" t="s">
        <v>216</v>
      </c>
      <c r="BP728" s="33" t="s">
        <v>596</v>
      </c>
      <c r="BQ728" s="2">
        <f t="shared" si="695"/>
        <v>3</v>
      </c>
      <c r="BR728" s="2">
        <f>IF(BM728="","",IFERROR(VLOOKUP(BJ728,segéd!T:U,2,FALSE),"x"))</f>
        <v>3</v>
      </c>
      <c r="BS728" s="2" t="str">
        <f>IF(BN728="","",IFERROR(VLOOKUP(BJ728,segéd!O:P,2,FALSE),"x"))</f>
        <v/>
      </c>
      <c r="BU728" s="2"/>
      <c r="BV728" s="2"/>
      <c r="BX728" s="2"/>
      <c r="CM728" s="2">
        <v>5</v>
      </c>
    </row>
    <row r="729" spans="1:120" x14ac:dyDescent="0.3">
      <c r="A729" t="str">
        <f t="shared" si="638"/>
        <v>21710174</v>
      </c>
      <c r="B729" t="str">
        <f t="shared" si="639"/>
        <v>Döntéselmélet és módszertan - Kovács Gergely (web) 8</v>
      </c>
      <c r="C729" t="str">
        <f t="shared" si="640"/>
        <v>10174</v>
      </c>
      <c r="D729" t="str">
        <f t="shared" si="641"/>
        <v xml:space="preserve">Döntéselmélet és módszertan - Kovács Gergely (web) </v>
      </c>
      <c r="E729" t="str">
        <f t="shared" si="642"/>
        <v>Kovács Gergely10174</v>
      </c>
      <c r="F729" t="str">
        <f t="shared" si="643"/>
        <v>Döntéselmélet és módszertan (Bp. 217, web)</v>
      </c>
      <c r="G729" t="str">
        <f t="shared" si="644"/>
        <v/>
      </c>
      <c r="H729" t="str">
        <f t="shared" si="645"/>
        <v/>
      </c>
      <c r="I729" t="str">
        <f t="shared" si="646"/>
        <v/>
      </c>
      <c r="J729" t="str">
        <f t="shared" si="647"/>
        <v>10174</v>
      </c>
      <c r="K729" t="str">
        <f t="shared" si="648"/>
        <v/>
      </c>
      <c r="L729" t="str">
        <f t="shared" si="649"/>
        <v/>
      </c>
      <c r="M729" t="str">
        <f t="shared" si="650"/>
        <v/>
      </c>
      <c r="N729" t="str">
        <f t="shared" si="651"/>
        <v/>
      </c>
      <c r="O729" t="str">
        <f t="shared" si="652"/>
        <v/>
      </c>
      <c r="P729" t="str">
        <f t="shared" si="653"/>
        <v/>
      </c>
      <c r="Q729" t="str">
        <f t="shared" si="654"/>
        <v/>
      </c>
      <c r="R729" t="str">
        <f t="shared" si="655"/>
        <v/>
      </c>
      <c r="S729" t="str">
        <f t="shared" si="656"/>
        <v/>
      </c>
      <c r="T729" t="str">
        <f t="shared" si="657"/>
        <v/>
      </c>
      <c r="U729" t="str">
        <f t="shared" si="658"/>
        <v/>
      </c>
      <c r="V729" t="str">
        <f t="shared" si="659"/>
        <v/>
      </c>
      <c r="W729" t="str">
        <f t="shared" si="660"/>
        <v/>
      </c>
      <c r="X729" t="str">
        <f t="shared" si="661"/>
        <v/>
      </c>
      <c r="Y729" t="str">
        <f t="shared" si="662"/>
        <v/>
      </c>
      <c r="Z729" t="str">
        <f t="shared" si="663"/>
        <v/>
      </c>
      <c r="AA729" t="str">
        <f t="shared" si="664"/>
        <v>Döntéselmélet és módszertan (217, web)</v>
      </c>
      <c r="AB729" t="str">
        <f t="shared" si="665"/>
        <v/>
      </c>
      <c r="AC729" t="str">
        <f t="shared" si="666"/>
        <v/>
      </c>
      <c r="AD729" t="str">
        <f t="shared" si="667"/>
        <v/>
      </c>
      <c r="AE729" t="str">
        <f t="shared" si="668"/>
        <v/>
      </c>
      <c r="AF729" t="str">
        <f t="shared" si="669"/>
        <v/>
      </c>
      <c r="AG729" t="str">
        <f t="shared" si="670"/>
        <v/>
      </c>
      <c r="AH729" t="str">
        <f t="shared" si="671"/>
        <v/>
      </c>
      <c r="AI729" t="str">
        <f t="shared" si="672"/>
        <v/>
      </c>
      <c r="AJ729" t="str">
        <f t="shared" si="673"/>
        <v/>
      </c>
      <c r="AK729" t="str">
        <f t="shared" si="674"/>
        <v/>
      </c>
      <c r="AL729" t="str">
        <f t="shared" si="675"/>
        <v/>
      </c>
      <c r="AM729" t="str">
        <f t="shared" si="676"/>
        <v/>
      </c>
      <c r="AN729" t="str">
        <f t="shared" si="677"/>
        <v/>
      </c>
      <c r="AO729" t="str">
        <f t="shared" si="678"/>
        <v/>
      </c>
      <c r="AP729" t="str">
        <f t="shared" si="679"/>
        <v/>
      </c>
      <c r="AQ729" t="str">
        <f t="shared" si="680"/>
        <v/>
      </c>
      <c r="AR729" t="str">
        <f t="shared" si="681"/>
        <v/>
      </c>
      <c r="AS729" t="str">
        <f t="shared" si="682"/>
        <v/>
      </c>
      <c r="AT729" t="str">
        <f t="shared" si="683"/>
        <v/>
      </c>
      <c r="AU729" t="str">
        <f t="shared" si="684"/>
        <v/>
      </c>
      <c r="AV729" t="str">
        <f t="shared" si="685"/>
        <v/>
      </c>
      <c r="AW729" t="str">
        <f t="shared" si="686"/>
        <v/>
      </c>
      <c r="AX729" t="str">
        <f t="shared" si="687"/>
        <v/>
      </c>
      <c r="AY729" t="str">
        <f t="shared" si="688"/>
        <v/>
      </c>
      <c r="AZ729" t="str">
        <f t="shared" si="689"/>
        <v/>
      </c>
      <c r="BA729" t="str">
        <f t="shared" si="690"/>
        <v/>
      </c>
      <c r="BB729" t="str">
        <f t="shared" si="691"/>
        <v/>
      </c>
      <c r="BC729" t="str">
        <f t="shared" si="692"/>
        <v/>
      </c>
      <c r="BD729" t="str">
        <f t="shared" si="693"/>
        <v/>
      </c>
      <c r="BE729" t="str">
        <f t="shared" si="694"/>
        <v>Döntéselmélet és módszertan (, web)</v>
      </c>
      <c r="BF729" s="2">
        <v>1017</v>
      </c>
      <c r="BG729" s="2">
        <v>4</v>
      </c>
      <c r="BH729" s="18">
        <f>VLOOKUP(BF729,segéd!$F$9:$G$41,2,FALSE)</f>
        <v>46312</v>
      </c>
      <c r="BI729" s="2" t="str">
        <f>VLOOKUP(BG729,segéd!$F$1:$G$7,2,FALSE)</f>
        <v>13.30-15.00</v>
      </c>
      <c r="BJ729" t="s">
        <v>85</v>
      </c>
      <c r="BK729" s="20" t="s">
        <v>9</v>
      </c>
      <c r="BL729" t="s">
        <v>206</v>
      </c>
      <c r="BM729" s="2">
        <v>217</v>
      </c>
      <c r="BO729" s="2" t="s">
        <v>117</v>
      </c>
      <c r="BP729" s="33" t="s">
        <v>671</v>
      </c>
      <c r="BQ729" s="2">
        <f t="shared" si="695"/>
        <v>8</v>
      </c>
      <c r="BR729" s="2">
        <f>IF(BM729="","",IFERROR(VLOOKUP(BJ729,segéd!T:U,2,FALSE),"x"))</f>
        <v>8</v>
      </c>
      <c r="BS729" s="2" t="str">
        <f>IF(BN729="","",IFERROR(VLOOKUP(BJ729,segéd!O:P,2,FALSE),"x"))</f>
        <v/>
      </c>
      <c r="BT729" s="2"/>
      <c r="BU729" s="2"/>
      <c r="BV729" s="2"/>
      <c r="BW729" s="2">
        <v>6</v>
      </c>
      <c r="BX729" s="2"/>
      <c r="CQ729" s="2"/>
      <c r="CR729" s="2"/>
    </row>
    <row r="730" spans="1:120" x14ac:dyDescent="0.3">
      <c r="A730" t="str">
        <f t="shared" si="638"/>
        <v>21010174</v>
      </c>
      <c r="B730" t="str">
        <f t="shared" si="639"/>
        <v>Ellátási lánc menedzsment - Póka Viktor (web) 8</v>
      </c>
      <c r="C730" t="str">
        <f t="shared" si="640"/>
        <v>10174</v>
      </c>
      <c r="D730" t="str">
        <f t="shared" si="641"/>
        <v xml:space="preserve">Ellátási lánc menedzsment - Póka Viktor (web) </v>
      </c>
      <c r="E730" t="str">
        <f t="shared" si="642"/>
        <v>Póka Viktor10174</v>
      </c>
      <c r="F730" t="str">
        <f t="shared" si="643"/>
        <v>Ellátási lánc menedzsment (Bp. 210, web)</v>
      </c>
      <c r="G730" t="str">
        <f t="shared" si="644"/>
        <v/>
      </c>
      <c r="H730" t="str">
        <f t="shared" si="645"/>
        <v/>
      </c>
      <c r="I730" t="str">
        <f t="shared" si="646"/>
        <v/>
      </c>
      <c r="J730" t="str">
        <f t="shared" si="647"/>
        <v/>
      </c>
      <c r="K730" t="str">
        <f t="shared" si="648"/>
        <v/>
      </c>
      <c r="L730" t="str">
        <f t="shared" si="649"/>
        <v/>
      </c>
      <c r="M730" t="str">
        <f t="shared" si="650"/>
        <v/>
      </c>
      <c r="N730" t="str">
        <f t="shared" si="651"/>
        <v/>
      </c>
      <c r="O730" t="str">
        <f t="shared" si="652"/>
        <v/>
      </c>
      <c r="P730" t="str">
        <f t="shared" si="653"/>
        <v>10174</v>
      </c>
      <c r="Q730" t="str">
        <f t="shared" si="654"/>
        <v/>
      </c>
      <c r="R730" t="str">
        <f t="shared" si="655"/>
        <v/>
      </c>
      <c r="S730" t="str">
        <f t="shared" si="656"/>
        <v/>
      </c>
      <c r="T730" t="str">
        <f t="shared" si="657"/>
        <v/>
      </c>
      <c r="U730" t="str">
        <f t="shared" si="658"/>
        <v/>
      </c>
      <c r="V730" t="str">
        <f t="shared" si="659"/>
        <v/>
      </c>
      <c r="W730" t="str">
        <f t="shared" si="660"/>
        <v/>
      </c>
      <c r="X730" t="str">
        <f t="shared" si="661"/>
        <v/>
      </c>
      <c r="Y730" t="str">
        <f t="shared" si="662"/>
        <v/>
      </c>
      <c r="Z730" t="str">
        <f t="shared" si="663"/>
        <v/>
      </c>
      <c r="AA730" t="str">
        <f t="shared" si="664"/>
        <v>Ellátási lánc menedzsment (210, web)</v>
      </c>
      <c r="AB730" t="str">
        <f t="shared" si="665"/>
        <v/>
      </c>
      <c r="AC730" t="str">
        <f t="shared" si="666"/>
        <v/>
      </c>
      <c r="AD730" t="str">
        <f t="shared" si="667"/>
        <v/>
      </c>
      <c r="AE730" t="str">
        <f t="shared" si="668"/>
        <v/>
      </c>
      <c r="AF730" t="str">
        <f t="shared" si="669"/>
        <v/>
      </c>
      <c r="AG730" t="str">
        <f t="shared" si="670"/>
        <v/>
      </c>
      <c r="AH730" t="str">
        <f t="shared" si="671"/>
        <v/>
      </c>
      <c r="AI730" t="str">
        <f t="shared" si="672"/>
        <v/>
      </c>
      <c r="AJ730" t="str">
        <f t="shared" si="673"/>
        <v/>
      </c>
      <c r="AK730" t="str">
        <f t="shared" si="674"/>
        <v/>
      </c>
      <c r="AL730" t="str">
        <f t="shared" si="675"/>
        <v/>
      </c>
      <c r="AM730" t="str">
        <f t="shared" si="676"/>
        <v/>
      </c>
      <c r="AN730" t="str">
        <f t="shared" si="677"/>
        <v/>
      </c>
      <c r="AO730" t="str">
        <f t="shared" si="678"/>
        <v/>
      </c>
      <c r="AP730" t="str">
        <f t="shared" si="679"/>
        <v/>
      </c>
      <c r="AQ730" t="str">
        <f t="shared" si="680"/>
        <v/>
      </c>
      <c r="AR730" t="str">
        <f t="shared" si="681"/>
        <v/>
      </c>
      <c r="AS730" t="str">
        <f t="shared" si="682"/>
        <v/>
      </c>
      <c r="AT730" t="str">
        <f t="shared" si="683"/>
        <v/>
      </c>
      <c r="AU730" t="str">
        <f t="shared" si="684"/>
        <v/>
      </c>
      <c r="AV730" t="str">
        <f t="shared" si="685"/>
        <v/>
      </c>
      <c r="AW730" t="str">
        <f t="shared" si="686"/>
        <v/>
      </c>
      <c r="AX730" t="str">
        <f t="shared" si="687"/>
        <v/>
      </c>
      <c r="AY730" t="str">
        <f t="shared" si="688"/>
        <v/>
      </c>
      <c r="AZ730" t="str">
        <f t="shared" si="689"/>
        <v/>
      </c>
      <c r="BA730" t="str">
        <f t="shared" si="690"/>
        <v/>
      </c>
      <c r="BB730" t="str">
        <f t="shared" si="691"/>
        <v/>
      </c>
      <c r="BC730" t="str">
        <f t="shared" si="692"/>
        <v/>
      </c>
      <c r="BD730" t="str">
        <f t="shared" si="693"/>
        <v/>
      </c>
      <c r="BE730" t="str">
        <f t="shared" si="694"/>
        <v>Ellátási lánc menedzsment (, web)</v>
      </c>
      <c r="BF730" s="2">
        <v>1017</v>
      </c>
      <c r="BG730" s="2">
        <v>4</v>
      </c>
      <c r="BH730" s="18">
        <f>VLOOKUP(BF730,segéd!$F$9:$G$41,2,FALSE)</f>
        <v>46312</v>
      </c>
      <c r="BI730" s="2" t="str">
        <f>VLOOKUP(BG730,segéd!$F$1:$G$7,2,FALSE)</f>
        <v>13.30-15.00</v>
      </c>
      <c r="BJ730" t="s">
        <v>144</v>
      </c>
      <c r="BK730" s="20" t="s">
        <v>537</v>
      </c>
      <c r="BL730" t="s">
        <v>395</v>
      </c>
      <c r="BM730" s="2">
        <v>210</v>
      </c>
      <c r="BO730" s="2" t="s">
        <v>117</v>
      </c>
      <c r="BP730" s="33" t="s">
        <v>672</v>
      </c>
      <c r="BQ730" s="2">
        <f t="shared" si="695"/>
        <v>8</v>
      </c>
      <c r="BR730" s="2">
        <f>IF(BM730="","",IFERROR(VLOOKUP(BJ730,segéd!T:U,2,FALSE),"x"))</f>
        <v>8</v>
      </c>
      <c r="BS730" s="2" t="str">
        <f>IF(BN730="","",IFERROR(VLOOKUP(BJ730,segéd!O:P,2,FALSE),"x"))</f>
        <v/>
      </c>
      <c r="BU730" s="2"/>
      <c r="BV730" s="2"/>
      <c r="BX730" s="2"/>
      <c r="CC730" s="2">
        <v>6</v>
      </c>
    </row>
    <row r="731" spans="1:120" x14ac:dyDescent="0.3">
      <c r="A731" t="str">
        <f t="shared" si="638"/>
        <v>10174</v>
      </c>
      <c r="B731" t="str">
        <f t="shared" si="639"/>
        <v xml:space="preserve">Építőanyagok, épít. kapcs. előírások - Tarján Gábor (web) </v>
      </c>
      <c r="C731" t="str">
        <f t="shared" si="640"/>
        <v>310174</v>
      </c>
      <c r="D731" t="str">
        <f t="shared" si="641"/>
        <v>Építőanyagok, épít. kapcs. előírások - Tarján Gábor (web) 8</v>
      </c>
      <c r="E731" t="str">
        <f t="shared" si="642"/>
        <v>Tarján Gábor10174</v>
      </c>
      <c r="F731" t="str">
        <f t="shared" si="643"/>
        <v>Építőanyagok, épít. kapcs. előírások (Tb. 3, web)</v>
      </c>
      <c r="G731" t="str">
        <f t="shared" si="644"/>
        <v/>
      </c>
      <c r="H731" t="str">
        <f t="shared" si="645"/>
        <v/>
      </c>
      <c r="I731" t="str">
        <f t="shared" si="646"/>
        <v/>
      </c>
      <c r="J731" t="str">
        <f t="shared" si="647"/>
        <v/>
      </c>
      <c r="K731" t="str">
        <f t="shared" si="648"/>
        <v/>
      </c>
      <c r="L731" t="str">
        <f t="shared" si="649"/>
        <v/>
      </c>
      <c r="M731" t="str">
        <f t="shared" si="650"/>
        <v/>
      </c>
      <c r="N731" t="str">
        <f t="shared" si="651"/>
        <v/>
      </c>
      <c r="O731" t="str">
        <f t="shared" si="652"/>
        <v/>
      </c>
      <c r="P731" t="str">
        <f t="shared" si="653"/>
        <v/>
      </c>
      <c r="Q731" t="str">
        <f t="shared" si="654"/>
        <v/>
      </c>
      <c r="R731" t="str">
        <f t="shared" si="655"/>
        <v/>
      </c>
      <c r="S731" t="str">
        <f t="shared" si="656"/>
        <v/>
      </c>
      <c r="T731" t="str">
        <f t="shared" si="657"/>
        <v/>
      </c>
      <c r="U731" t="str">
        <f t="shared" si="658"/>
        <v/>
      </c>
      <c r="V731" t="str">
        <f t="shared" si="659"/>
        <v/>
      </c>
      <c r="W731" t="str">
        <f t="shared" si="660"/>
        <v/>
      </c>
      <c r="X731" t="str">
        <f t="shared" si="661"/>
        <v/>
      </c>
      <c r="Y731" t="str">
        <f t="shared" si="662"/>
        <v/>
      </c>
      <c r="Z731" t="str">
        <f t="shared" si="663"/>
        <v/>
      </c>
      <c r="AA731" t="str">
        <f t="shared" si="664"/>
        <v>Építőanyagok, épít. kapcs. előírások (, web)</v>
      </c>
      <c r="AB731" t="str">
        <f t="shared" si="665"/>
        <v/>
      </c>
      <c r="AC731" t="str">
        <f t="shared" si="666"/>
        <v/>
      </c>
      <c r="AD731" t="str">
        <f t="shared" si="667"/>
        <v/>
      </c>
      <c r="AE731" t="str">
        <f t="shared" si="668"/>
        <v/>
      </c>
      <c r="AF731" t="str">
        <f t="shared" si="669"/>
        <v/>
      </c>
      <c r="AG731" t="str">
        <f t="shared" si="670"/>
        <v/>
      </c>
      <c r="AH731" t="str">
        <f t="shared" si="671"/>
        <v/>
      </c>
      <c r="AI731" t="str">
        <f t="shared" si="672"/>
        <v/>
      </c>
      <c r="AJ731" t="str">
        <f t="shared" si="673"/>
        <v/>
      </c>
      <c r="AK731" t="str">
        <f t="shared" si="674"/>
        <v/>
      </c>
      <c r="AL731" t="str">
        <f t="shared" si="675"/>
        <v/>
      </c>
      <c r="AM731" t="str">
        <f t="shared" si="676"/>
        <v/>
      </c>
      <c r="AN731" t="str">
        <f t="shared" si="677"/>
        <v/>
      </c>
      <c r="AO731" t="str">
        <f t="shared" si="678"/>
        <v/>
      </c>
      <c r="AP731" t="str">
        <f t="shared" si="679"/>
        <v/>
      </c>
      <c r="AQ731" t="str">
        <f t="shared" si="680"/>
        <v/>
      </c>
      <c r="AR731" t="str">
        <f t="shared" si="681"/>
        <v/>
      </c>
      <c r="AS731" t="str">
        <f t="shared" si="682"/>
        <v/>
      </c>
      <c r="AT731" t="str">
        <f t="shared" si="683"/>
        <v/>
      </c>
      <c r="AU731" t="str">
        <f t="shared" si="684"/>
        <v>10174</v>
      </c>
      <c r="AV731" t="str">
        <f t="shared" si="685"/>
        <v/>
      </c>
      <c r="AW731" t="str">
        <f t="shared" si="686"/>
        <v/>
      </c>
      <c r="AX731" t="str">
        <f t="shared" si="687"/>
        <v/>
      </c>
      <c r="AY731" t="str">
        <f t="shared" si="688"/>
        <v/>
      </c>
      <c r="AZ731" t="str">
        <f t="shared" si="689"/>
        <v/>
      </c>
      <c r="BA731" t="str">
        <f t="shared" si="690"/>
        <v/>
      </c>
      <c r="BB731" t="str">
        <f t="shared" si="691"/>
        <v/>
      </c>
      <c r="BC731" t="str">
        <f t="shared" si="692"/>
        <v/>
      </c>
      <c r="BD731" t="str">
        <f t="shared" si="693"/>
        <v/>
      </c>
      <c r="BE731" t="str">
        <f t="shared" si="694"/>
        <v>Építőanyagok, épít. kapcs. előírások (3, web)</v>
      </c>
      <c r="BF731" s="2">
        <v>1017</v>
      </c>
      <c r="BG731" s="2">
        <v>4</v>
      </c>
      <c r="BH731" s="18">
        <f>VLOOKUP(BF731,segéd!$F$9:$G$41,2,FALSE)</f>
        <v>46312</v>
      </c>
      <c r="BI731" s="2" t="str">
        <f>VLOOKUP(BG731,segéd!$F$1:$G$7,2,FALSE)</f>
        <v>13.30-15.00</v>
      </c>
      <c r="BJ731" t="s">
        <v>399</v>
      </c>
      <c r="BK731" s="20" t="s">
        <v>541</v>
      </c>
      <c r="BL731" t="s">
        <v>191</v>
      </c>
      <c r="BM731" s="2"/>
      <c r="BN731" s="2">
        <v>3</v>
      </c>
      <c r="BO731" s="2" t="s">
        <v>117</v>
      </c>
      <c r="BP731" s="33" t="s">
        <v>666</v>
      </c>
      <c r="BQ731" s="2">
        <f t="shared" si="695"/>
        <v>8</v>
      </c>
      <c r="BR731" s="2" t="str">
        <f>IF(BM731="","",IFERROR(VLOOKUP(BJ731,segéd!T:U,2,FALSE),"x"))</f>
        <v/>
      </c>
      <c r="BS731" s="2">
        <f>IF(BN731="","",IFERROR(VLOOKUP(BJ731,segéd!O:P,2,FALSE),"x"))</f>
        <v>8</v>
      </c>
      <c r="BU731" s="2"/>
      <c r="BV731" s="2"/>
      <c r="DG731" s="2">
        <v>8</v>
      </c>
    </row>
    <row r="732" spans="1:120" x14ac:dyDescent="0.3">
      <c r="A732" t="str">
        <f t="shared" si="638"/>
        <v>10174</v>
      </c>
      <c r="B732" t="str">
        <f t="shared" si="639"/>
        <v xml:space="preserve">Folyamatok fejlesztése (Six S) - Csrenkovics Antónia (gépterem, web) </v>
      </c>
      <c r="C732" t="str">
        <f t="shared" si="640"/>
        <v>60410174</v>
      </c>
      <c r="D732" t="str">
        <f t="shared" si="641"/>
        <v>Folyamatok fejlesztése (Six S) - Csrenkovics Antónia (gépterem, web) 32</v>
      </c>
      <c r="E732" t="str">
        <f t="shared" si="642"/>
        <v>Csrenkovics Antónia10174</v>
      </c>
      <c r="F732" t="str">
        <f t="shared" si="643"/>
        <v>Folyamatok fejlesztése (Six S) (Tb. 604, gépterem, web)</v>
      </c>
      <c r="G732" t="str">
        <f t="shared" si="644"/>
        <v/>
      </c>
      <c r="H732" t="str">
        <f t="shared" si="645"/>
        <v/>
      </c>
      <c r="I732" t="str">
        <f t="shared" si="646"/>
        <v/>
      </c>
      <c r="J732" t="str">
        <f t="shared" si="647"/>
        <v/>
      </c>
      <c r="K732" t="str">
        <f t="shared" si="648"/>
        <v/>
      </c>
      <c r="L732" t="str">
        <f t="shared" si="649"/>
        <v/>
      </c>
      <c r="M732" t="str">
        <f t="shared" si="650"/>
        <v/>
      </c>
      <c r="N732" t="str">
        <f t="shared" si="651"/>
        <v/>
      </c>
      <c r="O732" t="str">
        <f t="shared" si="652"/>
        <v/>
      </c>
      <c r="P732" t="str">
        <f t="shared" si="653"/>
        <v/>
      </c>
      <c r="Q732" t="str">
        <f t="shared" si="654"/>
        <v/>
      </c>
      <c r="R732" t="str">
        <f t="shared" si="655"/>
        <v/>
      </c>
      <c r="S732" t="str">
        <f t="shared" si="656"/>
        <v/>
      </c>
      <c r="T732" t="str">
        <f t="shared" si="657"/>
        <v/>
      </c>
      <c r="U732" t="str">
        <f t="shared" si="658"/>
        <v/>
      </c>
      <c r="V732" t="str">
        <f t="shared" si="659"/>
        <v/>
      </c>
      <c r="W732" t="str">
        <f t="shared" si="660"/>
        <v/>
      </c>
      <c r="X732" t="str">
        <f t="shared" si="661"/>
        <v/>
      </c>
      <c r="Y732" t="str">
        <f t="shared" si="662"/>
        <v/>
      </c>
      <c r="Z732" t="str">
        <f t="shared" si="663"/>
        <v/>
      </c>
      <c r="AA732" t="str">
        <f t="shared" si="664"/>
        <v>Folyamatok fejlesztése (Six S) (, gépterem, web)</v>
      </c>
      <c r="AB732" t="str">
        <f t="shared" si="665"/>
        <v/>
      </c>
      <c r="AC732" t="str">
        <f t="shared" si="666"/>
        <v/>
      </c>
      <c r="AD732" t="str">
        <f t="shared" si="667"/>
        <v/>
      </c>
      <c r="AE732" t="str">
        <f t="shared" si="668"/>
        <v/>
      </c>
      <c r="AF732" t="str">
        <f t="shared" si="669"/>
        <v/>
      </c>
      <c r="AG732" t="str">
        <f t="shared" si="670"/>
        <v/>
      </c>
      <c r="AH732" t="str">
        <f t="shared" si="671"/>
        <v/>
      </c>
      <c r="AI732" t="str">
        <f t="shared" si="672"/>
        <v/>
      </c>
      <c r="AJ732" t="str">
        <f t="shared" si="673"/>
        <v/>
      </c>
      <c r="AK732" t="str">
        <f t="shared" si="674"/>
        <v/>
      </c>
      <c r="AL732" t="str">
        <f t="shared" si="675"/>
        <v/>
      </c>
      <c r="AM732" t="str">
        <f t="shared" si="676"/>
        <v/>
      </c>
      <c r="AN732" t="str">
        <f t="shared" si="677"/>
        <v/>
      </c>
      <c r="AO732" t="str">
        <f t="shared" si="678"/>
        <v/>
      </c>
      <c r="AP732" t="str">
        <f t="shared" si="679"/>
        <v/>
      </c>
      <c r="AQ732" t="str">
        <f t="shared" si="680"/>
        <v/>
      </c>
      <c r="AR732" t="str">
        <f t="shared" si="681"/>
        <v/>
      </c>
      <c r="AS732" t="str">
        <f t="shared" si="682"/>
        <v/>
      </c>
      <c r="AT732" t="str">
        <f t="shared" si="683"/>
        <v/>
      </c>
      <c r="AU732" t="str">
        <f t="shared" si="684"/>
        <v/>
      </c>
      <c r="AV732" t="str">
        <f t="shared" si="685"/>
        <v/>
      </c>
      <c r="AW732" t="str">
        <f t="shared" si="686"/>
        <v/>
      </c>
      <c r="AX732" t="str">
        <f t="shared" si="687"/>
        <v/>
      </c>
      <c r="AY732" t="str">
        <f t="shared" si="688"/>
        <v>10174</v>
      </c>
      <c r="AZ732" t="str">
        <f t="shared" si="689"/>
        <v/>
      </c>
      <c r="BA732" t="str">
        <f t="shared" si="690"/>
        <v>10174</v>
      </c>
      <c r="BB732" t="str">
        <f t="shared" si="691"/>
        <v/>
      </c>
      <c r="BC732" t="str">
        <f t="shared" si="692"/>
        <v/>
      </c>
      <c r="BD732" t="str">
        <f t="shared" si="693"/>
        <v/>
      </c>
      <c r="BE732" t="str">
        <f t="shared" si="694"/>
        <v>Folyamatok fejlesztése (Six S) (604, gépterem, web)</v>
      </c>
      <c r="BF732" s="2">
        <v>1017</v>
      </c>
      <c r="BG732" s="2">
        <v>4</v>
      </c>
      <c r="BH732" s="18">
        <f>VLOOKUP(BF732,segéd!$F$9:$G$41,2,FALSE)</f>
        <v>46312</v>
      </c>
      <c r="BI732" s="2" t="str">
        <f>VLOOKUP(BG732,segéd!$F$1:$G$7,2,FALSE)</f>
        <v>13.30-15.00</v>
      </c>
      <c r="BJ732" t="s">
        <v>146</v>
      </c>
      <c r="BK732" s="20" t="s">
        <v>743</v>
      </c>
      <c r="BL732" t="s">
        <v>191</v>
      </c>
      <c r="BM732" s="2"/>
      <c r="BN732" s="2">
        <v>604</v>
      </c>
      <c r="BO732" s="2" t="s">
        <v>216</v>
      </c>
      <c r="BP732" s="33" t="s">
        <v>599</v>
      </c>
      <c r="BQ732" s="2">
        <f t="shared" si="695"/>
        <v>32</v>
      </c>
      <c r="BR732" s="2" t="str">
        <f>IF(BM732="","",IFERROR(VLOOKUP(BJ732,segéd!T:U,2,FALSE),"x"))</f>
        <v/>
      </c>
      <c r="BS732" s="2">
        <f>IF(BN732="","",IFERROR(VLOOKUP(BJ732,segéd!O:P,2,FALSE),"x"))</f>
        <v>32</v>
      </c>
      <c r="BU732" s="2"/>
      <c r="BV732" s="2"/>
      <c r="DK732" s="2">
        <v>17</v>
      </c>
      <c r="DM732" s="2">
        <v>22</v>
      </c>
    </row>
    <row r="733" spans="1:120" x14ac:dyDescent="0.3">
      <c r="A733" t="str">
        <f t="shared" si="638"/>
        <v>10174</v>
      </c>
      <c r="B733" t="str">
        <f t="shared" si="639"/>
        <v xml:space="preserve">Gépipari technológiák - Szamosi Barna (web) </v>
      </c>
      <c r="C733" t="str">
        <f t="shared" si="640"/>
        <v>21710174</v>
      </c>
      <c r="D733" t="str">
        <f t="shared" si="641"/>
        <v>Gépipari technológiák - Szamosi Barna (web) 4</v>
      </c>
      <c r="E733" t="str">
        <f t="shared" si="642"/>
        <v>Szamosi Barna10174</v>
      </c>
      <c r="F733" t="str">
        <f t="shared" si="643"/>
        <v>Gépipari technológiák (Tb. 217, web)</v>
      </c>
      <c r="G733" t="str">
        <f t="shared" si="644"/>
        <v/>
      </c>
      <c r="H733" t="str">
        <f t="shared" si="645"/>
        <v/>
      </c>
      <c r="I733" t="str">
        <f t="shared" si="646"/>
        <v/>
      </c>
      <c r="J733" t="str">
        <f t="shared" si="647"/>
        <v/>
      </c>
      <c r="K733" t="str">
        <f t="shared" si="648"/>
        <v/>
      </c>
      <c r="L733" t="str">
        <f t="shared" si="649"/>
        <v/>
      </c>
      <c r="M733" t="str">
        <f t="shared" si="650"/>
        <v/>
      </c>
      <c r="N733" t="str">
        <f t="shared" si="651"/>
        <v/>
      </c>
      <c r="O733" t="str">
        <f t="shared" si="652"/>
        <v/>
      </c>
      <c r="P733" t="str">
        <f t="shared" si="653"/>
        <v/>
      </c>
      <c r="Q733" t="str">
        <f t="shared" si="654"/>
        <v/>
      </c>
      <c r="R733" t="str">
        <f t="shared" si="655"/>
        <v/>
      </c>
      <c r="S733" t="str">
        <f t="shared" si="656"/>
        <v/>
      </c>
      <c r="T733" t="str">
        <f t="shared" si="657"/>
        <v/>
      </c>
      <c r="U733" t="str">
        <f t="shared" si="658"/>
        <v/>
      </c>
      <c r="V733" t="str">
        <f t="shared" si="659"/>
        <v/>
      </c>
      <c r="W733" t="str">
        <f t="shared" si="660"/>
        <v/>
      </c>
      <c r="X733" t="str">
        <f t="shared" si="661"/>
        <v/>
      </c>
      <c r="Y733" t="str">
        <f t="shared" si="662"/>
        <v/>
      </c>
      <c r="Z733" t="str">
        <f t="shared" si="663"/>
        <v/>
      </c>
      <c r="AA733" t="str">
        <f t="shared" si="664"/>
        <v>Gépipari technológiák (, web)</v>
      </c>
      <c r="AB733" t="str">
        <f t="shared" si="665"/>
        <v/>
      </c>
      <c r="AC733" t="str">
        <f t="shared" si="666"/>
        <v/>
      </c>
      <c r="AD733" t="str">
        <f t="shared" si="667"/>
        <v/>
      </c>
      <c r="AE733" t="str">
        <f t="shared" si="668"/>
        <v/>
      </c>
      <c r="AF733" t="str">
        <f t="shared" si="669"/>
        <v/>
      </c>
      <c r="AG733" t="str">
        <f t="shared" si="670"/>
        <v>10174</v>
      </c>
      <c r="AH733" t="str">
        <f t="shared" si="671"/>
        <v/>
      </c>
      <c r="AI733" t="str">
        <f t="shared" si="672"/>
        <v/>
      </c>
      <c r="AJ733" t="str">
        <f t="shared" si="673"/>
        <v/>
      </c>
      <c r="AK733" t="str">
        <f t="shared" si="674"/>
        <v/>
      </c>
      <c r="AL733" t="str">
        <f t="shared" si="675"/>
        <v/>
      </c>
      <c r="AM733" t="str">
        <f t="shared" si="676"/>
        <v>10174</v>
      </c>
      <c r="AN733" t="str">
        <f t="shared" si="677"/>
        <v/>
      </c>
      <c r="AO733" t="str">
        <f t="shared" si="678"/>
        <v/>
      </c>
      <c r="AP733" t="str">
        <f t="shared" si="679"/>
        <v/>
      </c>
      <c r="AQ733" t="str">
        <f t="shared" si="680"/>
        <v/>
      </c>
      <c r="AR733" t="str">
        <f t="shared" si="681"/>
        <v/>
      </c>
      <c r="AS733" t="str">
        <f t="shared" si="682"/>
        <v/>
      </c>
      <c r="AT733" t="str">
        <f t="shared" si="683"/>
        <v/>
      </c>
      <c r="AU733" t="str">
        <f t="shared" si="684"/>
        <v/>
      </c>
      <c r="AV733" t="str">
        <f t="shared" si="685"/>
        <v/>
      </c>
      <c r="AW733" t="str">
        <f t="shared" si="686"/>
        <v/>
      </c>
      <c r="AX733" t="str">
        <f t="shared" si="687"/>
        <v/>
      </c>
      <c r="AY733" t="str">
        <f t="shared" si="688"/>
        <v/>
      </c>
      <c r="AZ733" t="str">
        <f t="shared" si="689"/>
        <v/>
      </c>
      <c r="BA733" t="str">
        <f t="shared" si="690"/>
        <v/>
      </c>
      <c r="BB733" t="str">
        <f t="shared" si="691"/>
        <v/>
      </c>
      <c r="BC733" t="str">
        <f t="shared" si="692"/>
        <v/>
      </c>
      <c r="BD733" t="str">
        <f t="shared" si="693"/>
        <v/>
      </c>
      <c r="BE733" t="str">
        <f t="shared" si="694"/>
        <v>Gépipari technológiák (217, web)</v>
      </c>
      <c r="BF733" s="2">
        <v>1017</v>
      </c>
      <c r="BG733" s="2">
        <v>4</v>
      </c>
      <c r="BH733" s="18">
        <f>VLOOKUP(BF733,segéd!$F$9:$G$41,2,FALSE)</f>
        <v>46312</v>
      </c>
      <c r="BI733" s="2" t="str">
        <f>VLOOKUP(BG733,segéd!$F$1:$G$7,2,FALSE)</f>
        <v>13.30-15.00</v>
      </c>
      <c r="BJ733" t="s">
        <v>202</v>
      </c>
      <c r="BK733" s="20" t="s">
        <v>318</v>
      </c>
      <c r="BL733" t="s">
        <v>190</v>
      </c>
      <c r="BM733" s="2"/>
      <c r="BN733" s="2">
        <v>217</v>
      </c>
      <c r="BO733" s="2" t="s">
        <v>117</v>
      </c>
      <c r="BP733" s="33" t="s">
        <v>647</v>
      </c>
      <c r="BQ733" s="2">
        <f t="shared" si="695"/>
        <v>4</v>
      </c>
      <c r="BR733" s="2" t="str">
        <f>IF(BM733="","",IFERROR(VLOOKUP(BJ733,segéd!T:U,2,FALSE),"x"))</f>
        <v/>
      </c>
      <c r="BS733" s="2">
        <f>IF(BN733="","",IFERROR(VLOOKUP(BJ733,segéd!O:P,2,FALSE),"x"))</f>
        <v>4</v>
      </c>
      <c r="BU733" s="2"/>
      <c r="BV733" s="2"/>
      <c r="CS733" s="2">
        <v>2</v>
      </c>
      <c r="CY733" s="2">
        <v>4</v>
      </c>
    </row>
    <row r="734" spans="1:120" x14ac:dyDescent="0.3">
      <c r="A734" t="str">
        <f t="shared" si="638"/>
        <v>10174</v>
      </c>
      <c r="B734" t="str">
        <f t="shared" si="639"/>
        <v xml:space="preserve">Hegesztéstechnológia - Palotai Péter (web) </v>
      </c>
      <c r="C734" t="str">
        <f t="shared" si="640"/>
        <v>21610174</v>
      </c>
      <c r="D734" t="str">
        <f t="shared" si="641"/>
        <v>Hegesztéstechnológia - Palotai Péter (web) 6</v>
      </c>
      <c r="E734" t="str">
        <f t="shared" si="642"/>
        <v>Palotai Péter10174</v>
      </c>
      <c r="F734" t="str">
        <f t="shared" si="643"/>
        <v>Hegesztéstechnológia (Tb. 216, web)</v>
      </c>
      <c r="G734" t="str">
        <f t="shared" si="644"/>
        <v/>
      </c>
      <c r="H734" t="str">
        <f t="shared" si="645"/>
        <v/>
      </c>
      <c r="I734" t="str">
        <f t="shared" si="646"/>
        <v/>
      </c>
      <c r="J734" t="str">
        <f t="shared" si="647"/>
        <v/>
      </c>
      <c r="K734" t="str">
        <f t="shared" si="648"/>
        <v/>
      </c>
      <c r="L734" t="str">
        <f t="shared" si="649"/>
        <v/>
      </c>
      <c r="M734" t="str">
        <f t="shared" si="650"/>
        <v/>
      </c>
      <c r="N734" t="str">
        <f t="shared" si="651"/>
        <v/>
      </c>
      <c r="O734" t="str">
        <f t="shared" si="652"/>
        <v/>
      </c>
      <c r="P734" t="str">
        <f t="shared" si="653"/>
        <v/>
      </c>
      <c r="Q734" t="str">
        <f t="shared" si="654"/>
        <v/>
      </c>
      <c r="R734" t="str">
        <f t="shared" si="655"/>
        <v/>
      </c>
      <c r="S734" t="str">
        <f t="shared" si="656"/>
        <v/>
      </c>
      <c r="T734" t="str">
        <f t="shared" si="657"/>
        <v/>
      </c>
      <c r="U734" t="str">
        <f t="shared" si="658"/>
        <v/>
      </c>
      <c r="V734" t="str">
        <f t="shared" si="659"/>
        <v/>
      </c>
      <c r="W734" t="str">
        <f t="shared" si="660"/>
        <v/>
      </c>
      <c r="X734" t="str">
        <f t="shared" si="661"/>
        <v/>
      </c>
      <c r="Y734" t="str">
        <f t="shared" si="662"/>
        <v/>
      </c>
      <c r="Z734" t="str">
        <f t="shared" si="663"/>
        <v/>
      </c>
      <c r="AA734" t="str">
        <f t="shared" si="664"/>
        <v>Hegesztéstechnológia (, web)</v>
      </c>
      <c r="AB734" t="str">
        <f t="shared" si="665"/>
        <v/>
      </c>
      <c r="AC734" t="str">
        <f t="shared" si="666"/>
        <v/>
      </c>
      <c r="AD734" t="str">
        <f t="shared" si="667"/>
        <v/>
      </c>
      <c r="AE734" t="str">
        <f t="shared" si="668"/>
        <v/>
      </c>
      <c r="AF734" t="str">
        <f t="shared" si="669"/>
        <v/>
      </c>
      <c r="AG734" t="str">
        <f t="shared" si="670"/>
        <v/>
      </c>
      <c r="AH734" t="str">
        <f t="shared" si="671"/>
        <v/>
      </c>
      <c r="AI734" t="str">
        <f t="shared" si="672"/>
        <v/>
      </c>
      <c r="AJ734" t="str">
        <f t="shared" si="673"/>
        <v/>
      </c>
      <c r="AK734" t="str">
        <f t="shared" si="674"/>
        <v/>
      </c>
      <c r="AL734" t="str">
        <f t="shared" si="675"/>
        <v/>
      </c>
      <c r="AM734" t="str">
        <f t="shared" si="676"/>
        <v/>
      </c>
      <c r="AN734" t="str">
        <f t="shared" si="677"/>
        <v/>
      </c>
      <c r="AO734" t="str">
        <f t="shared" si="678"/>
        <v/>
      </c>
      <c r="AP734" t="str">
        <f t="shared" si="679"/>
        <v/>
      </c>
      <c r="AQ734" t="str">
        <f t="shared" si="680"/>
        <v/>
      </c>
      <c r="AR734" t="str">
        <f t="shared" si="681"/>
        <v/>
      </c>
      <c r="AS734" t="str">
        <f t="shared" si="682"/>
        <v/>
      </c>
      <c r="AT734" t="str">
        <f t="shared" si="683"/>
        <v/>
      </c>
      <c r="AU734" t="str">
        <f t="shared" si="684"/>
        <v/>
      </c>
      <c r="AV734" t="str">
        <f t="shared" si="685"/>
        <v/>
      </c>
      <c r="AW734" t="str">
        <f t="shared" si="686"/>
        <v/>
      </c>
      <c r="AX734" t="str">
        <f t="shared" si="687"/>
        <v/>
      </c>
      <c r="AY734" t="str">
        <f t="shared" si="688"/>
        <v/>
      </c>
      <c r="AZ734" t="str">
        <f t="shared" si="689"/>
        <v/>
      </c>
      <c r="BA734" t="str">
        <f t="shared" si="690"/>
        <v/>
      </c>
      <c r="BB734" t="str">
        <f t="shared" si="691"/>
        <v/>
      </c>
      <c r="BC734" t="str">
        <f t="shared" si="692"/>
        <v>10174</v>
      </c>
      <c r="BD734" t="str">
        <f t="shared" si="693"/>
        <v/>
      </c>
      <c r="BE734" t="str">
        <f t="shared" si="694"/>
        <v>Hegesztéstechnológia (216, web)</v>
      </c>
      <c r="BF734" s="2">
        <v>1017</v>
      </c>
      <c r="BG734" s="2">
        <v>4</v>
      </c>
      <c r="BH734" s="18">
        <f>VLOOKUP(BF734,segéd!$F$9:$G$41,2,FALSE)</f>
        <v>46312</v>
      </c>
      <c r="BI734" s="2" t="str">
        <f>VLOOKUP(BG734,segéd!$F$1:$G$7,2,FALSE)</f>
        <v>13.30-15.00</v>
      </c>
      <c r="BJ734" t="s">
        <v>544</v>
      </c>
      <c r="BK734" s="20" t="s">
        <v>309</v>
      </c>
      <c r="BL734" t="s">
        <v>191</v>
      </c>
      <c r="BM734" s="2"/>
      <c r="BN734" s="2">
        <v>216</v>
      </c>
      <c r="BO734" s="2" t="s">
        <v>117</v>
      </c>
      <c r="BP734" s="33" t="s">
        <v>610</v>
      </c>
      <c r="BQ734" s="2">
        <f t="shared" si="695"/>
        <v>6</v>
      </c>
      <c r="BR734" s="2" t="str">
        <f>IF(BM734="","",IFERROR(VLOOKUP(BJ734,segéd!T:U,2,FALSE),"x"))</f>
        <v/>
      </c>
      <c r="BS734" s="2">
        <f>IF(BN734="","",IFERROR(VLOOKUP(BJ734,segéd!O:P,2,FALSE),"x"))</f>
        <v>6</v>
      </c>
      <c r="BU734" s="2"/>
      <c r="BV734" s="2"/>
      <c r="DO734" s="2">
        <v>5</v>
      </c>
    </row>
    <row r="735" spans="1:120" x14ac:dyDescent="0.3">
      <c r="A735" t="str">
        <f t="shared" si="638"/>
        <v>10174</v>
      </c>
      <c r="B735" t="str">
        <f t="shared" si="639"/>
        <v xml:space="preserve">Informatika, 2. csoport - Nagyné Csóti Beáta (gépterem, web) </v>
      </c>
      <c r="C735" t="str">
        <f t="shared" si="640"/>
        <v>60510174</v>
      </c>
      <c r="D735" t="str">
        <f t="shared" si="641"/>
        <v>Informatika, 2. csoport - Nagyné Csóti Beáta (gépterem, web) 29</v>
      </c>
      <c r="E735" t="str">
        <f t="shared" si="642"/>
        <v>Nagyné Csóti Beáta10174</v>
      </c>
      <c r="F735" t="str">
        <f t="shared" si="643"/>
        <v>Informatika, 2. csoport (Tb. 605, gépterem, web)</v>
      </c>
      <c r="G735" t="str">
        <f t="shared" si="644"/>
        <v/>
      </c>
      <c r="H735" t="str">
        <f t="shared" si="645"/>
        <v/>
      </c>
      <c r="I735" t="str">
        <f t="shared" si="646"/>
        <v/>
      </c>
      <c r="J735" t="str">
        <f t="shared" si="647"/>
        <v/>
      </c>
      <c r="K735" t="str">
        <f t="shared" si="648"/>
        <v/>
      </c>
      <c r="L735" t="str">
        <f t="shared" si="649"/>
        <v/>
      </c>
      <c r="M735" t="str">
        <f t="shared" si="650"/>
        <v/>
      </c>
      <c r="N735" t="str">
        <f t="shared" si="651"/>
        <v/>
      </c>
      <c r="O735" t="str">
        <f t="shared" si="652"/>
        <v/>
      </c>
      <c r="P735" t="str">
        <f t="shared" si="653"/>
        <v/>
      </c>
      <c r="Q735" t="str">
        <f t="shared" si="654"/>
        <v/>
      </c>
      <c r="R735" t="str">
        <f t="shared" si="655"/>
        <v/>
      </c>
      <c r="S735" t="str">
        <f t="shared" si="656"/>
        <v/>
      </c>
      <c r="T735" t="str">
        <f t="shared" si="657"/>
        <v/>
      </c>
      <c r="U735" t="str">
        <f t="shared" si="658"/>
        <v/>
      </c>
      <c r="V735" t="str">
        <f t="shared" si="659"/>
        <v/>
      </c>
      <c r="W735" t="str">
        <f t="shared" si="660"/>
        <v/>
      </c>
      <c r="X735" t="str">
        <f t="shared" si="661"/>
        <v/>
      </c>
      <c r="Y735" t="str">
        <f t="shared" si="662"/>
        <v/>
      </c>
      <c r="Z735" t="str">
        <f t="shared" si="663"/>
        <v/>
      </c>
      <c r="AA735" t="str">
        <f t="shared" si="664"/>
        <v>Informatika, 2. csoport (, gépterem, web)</v>
      </c>
      <c r="AB735" t="str">
        <f t="shared" si="665"/>
        <v>10174</v>
      </c>
      <c r="AC735" t="str">
        <f t="shared" si="666"/>
        <v>10174</v>
      </c>
      <c r="AD735" t="str">
        <f t="shared" si="667"/>
        <v/>
      </c>
      <c r="AE735" t="str">
        <f t="shared" si="668"/>
        <v/>
      </c>
      <c r="AF735" t="str">
        <f t="shared" si="669"/>
        <v/>
      </c>
      <c r="AG735" t="str">
        <f t="shared" si="670"/>
        <v/>
      </c>
      <c r="AH735" t="str">
        <f t="shared" si="671"/>
        <v/>
      </c>
      <c r="AI735" t="str">
        <f t="shared" si="672"/>
        <v/>
      </c>
      <c r="AJ735" t="str">
        <f t="shared" si="673"/>
        <v/>
      </c>
      <c r="AK735" t="str">
        <f t="shared" si="674"/>
        <v/>
      </c>
      <c r="AL735" t="str">
        <f t="shared" si="675"/>
        <v/>
      </c>
      <c r="AM735" t="str">
        <f t="shared" si="676"/>
        <v/>
      </c>
      <c r="AN735" t="str">
        <f t="shared" si="677"/>
        <v/>
      </c>
      <c r="AO735" t="str">
        <f t="shared" si="678"/>
        <v/>
      </c>
      <c r="AP735" t="str">
        <f t="shared" si="679"/>
        <v/>
      </c>
      <c r="AQ735" t="str">
        <f t="shared" si="680"/>
        <v/>
      </c>
      <c r="AR735" t="str">
        <f t="shared" si="681"/>
        <v/>
      </c>
      <c r="AS735" t="str">
        <f t="shared" si="682"/>
        <v/>
      </c>
      <c r="AT735" t="str">
        <f t="shared" si="683"/>
        <v/>
      </c>
      <c r="AU735" t="str">
        <f t="shared" si="684"/>
        <v/>
      </c>
      <c r="AV735" t="str">
        <f t="shared" si="685"/>
        <v/>
      </c>
      <c r="AW735" t="str">
        <f t="shared" si="686"/>
        <v/>
      </c>
      <c r="AX735" t="str">
        <f t="shared" si="687"/>
        <v/>
      </c>
      <c r="AY735" t="str">
        <f t="shared" si="688"/>
        <v/>
      </c>
      <c r="AZ735" t="str">
        <f t="shared" si="689"/>
        <v/>
      </c>
      <c r="BA735" t="str">
        <f t="shared" si="690"/>
        <v/>
      </c>
      <c r="BB735" t="str">
        <f t="shared" si="691"/>
        <v/>
      </c>
      <c r="BC735" t="str">
        <f t="shared" si="692"/>
        <v/>
      </c>
      <c r="BD735" t="str">
        <f t="shared" si="693"/>
        <v/>
      </c>
      <c r="BE735" t="str">
        <f t="shared" si="694"/>
        <v>Informatika, 2. csoport (605, gépterem, web)</v>
      </c>
      <c r="BF735" s="2">
        <v>1017</v>
      </c>
      <c r="BG735" s="2">
        <v>4</v>
      </c>
      <c r="BH735" s="18">
        <f>VLOOKUP(BF735,segéd!$F$9:$G$41,2,FALSE)</f>
        <v>46312</v>
      </c>
      <c r="BI735" s="2" t="str">
        <f>VLOOKUP(BG735,segéd!$F$1:$G$7,2,FALSE)</f>
        <v>13.30-15.00</v>
      </c>
      <c r="BJ735" t="s">
        <v>268</v>
      </c>
      <c r="BK735" s="20" t="s">
        <v>304</v>
      </c>
      <c r="BL735" t="s">
        <v>193</v>
      </c>
      <c r="BM735" s="2"/>
      <c r="BN735" s="2">
        <v>605</v>
      </c>
      <c r="BO735" s="2" t="s">
        <v>216</v>
      </c>
      <c r="BP735" s="33" t="s">
        <v>690</v>
      </c>
      <c r="BQ735" s="2">
        <f t="shared" si="695"/>
        <v>29</v>
      </c>
      <c r="BR735" s="2" t="str">
        <f>IF(BM735="","",IFERROR(VLOOKUP(BJ735,segéd!T:U,2,FALSE),"x"))</f>
        <v/>
      </c>
      <c r="BS735" s="2">
        <f>IF(BN735="","",IFERROR(VLOOKUP(BJ735,segéd!O:P,2,FALSE),"x"))</f>
        <v>29</v>
      </c>
      <c r="BT735" s="2"/>
      <c r="BU735" s="2"/>
      <c r="BV735" s="2"/>
      <c r="BX735" s="2"/>
      <c r="CN735" s="2">
        <v>22</v>
      </c>
      <c r="CO735" s="2">
        <v>6</v>
      </c>
      <c r="CQ735" s="2"/>
      <c r="CR735" s="2"/>
    </row>
    <row r="736" spans="1:120" x14ac:dyDescent="0.3">
      <c r="A736" t="str">
        <f t="shared" si="638"/>
        <v>20210174</v>
      </c>
      <c r="B736" t="str">
        <f t="shared" si="639"/>
        <v>Integrált információs rendsz. - Michelberger Pál (web) 8</v>
      </c>
      <c r="C736" t="str">
        <f t="shared" si="640"/>
        <v>10174</v>
      </c>
      <c r="D736" t="str">
        <f t="shared" si="641"/>
        <v xml:space="preserve">Integrált információs rendsz. - Michelberger Pál (web) </v>
      </c>
      <c r="E736" t="str">
        <f t="shared" si="642"/>
        <v>Michelberger Pál10174</v>
      </c>
      <c r="F736" t="str">
        <f t="shared" si="643"/>
        <v>Integrált információs rendsz. (Bp. 202, web)</v>
      </c>
      <c r="G736" t="str">
        <f t="shared" si="644"/>
        <v/>
      </c>
      <c r="H736" t="str">
        <f t="shared" si="645"/>
        <v/>
      </c>
      <c r="I736" t="str">
        <f t="shared" si="646"/>
        <v/>
      </c>
      <c r="J736" t="str">
        <f t="shared" si="647"/>
        <v/>
      </c>
      <c r="K736" t="str">
        <f t="shared" si="648"/>
        <v/>
      </c>
      <c r="L736" t="str">
        <f t="shared" si="649"/>
        <v/>
      </c>
      <c r="M736" t="str">
        <f t="shared" si="650"/>
        <v/>
      </c>
      <c r="N736" t="str">
        <f t="shared" si="651"/>
        <v/>
      </c>
      <c r="O736" t="str">
        <f t="shared" si="652"/>
        <v/>
      </c>
      <c r="P736" t="str">
        <f t="shared" si="653"/>
        <v/>
      </c>
      <c r="Q736" t="str">
        <f t="shared" si="654"/>
        <v/>
      </c>
      <c r="R736" t="str">
        <f t="shared" si="655"/>
        <v/>
      </c>
      <c r="S736" t="str">
        <f t="shared" si="656"/>
        <v>10174</v>
      </c>
      <c r="T736" t="str">
        <f t="shared" si="657"/>
        <v/>
      </c>
      <c r="U736" t="str">
        <f t="shared" si="658"/>
        <v/>
      </c>
      <c r="V736" t="str">
        <f t="shared" si="659"/>
        <v/>
      </c>
      <c r="W736" t="str">
        <f t="shared" si="660"/>
        <v/>
      </c>
      <c r="X736" t="str">
        <f t="shared" si="661"/>
        <v/>
      </c>
      <c r="Y736" t="str">
        <f t="shared" si="662"/>
        <v/>
      </c>
      <c r="Z736" t="str">
        <f t="shared" si="663"/>
        <v/>
      </c>
      <c r="AA736" t="str">
        <f t="shared" si="664"/>
        <v>Integrált információs rendsz. (202, web)</v>
      </c>
      <c r="AB736" t="str">
        <f t="shared" si="665"/>
        <v/>
      </c>
      <c r="AC736" t="str">
        <f t="shared" si="666"/>
        <v/>
      </c>
      <c r="AD736" t="str">
        <f t="shared" si="667"/>
        <v/>
      </c>
      <c r="AE736" t="str">
        <f t="shared" si="668"/>
        <v/>
      </c>
      <c r="AF736" t="str">
        <f t="shared" si="669"/>
        <v/>
      </c>
      <c r="AG736" t="str">
        <f t="shared" si="670"/>
        <v/>
      </c>
      <c r="AH736" t="str">
        <f t="shared" si="671"/>
        <v/>
      </c>
      <c r="AI736" t="str">
        <f t="shared" si="672"/>
        <v/>
      </c>
      <c r="AJ736" t="str">
        <f t="shared" si="673"/>
        <v/>
      </c>
      <c r="AK736" t="str">
        <f t="shared" si="674"/>
        <v/>
      </c>
      <c r="AL736" t="str">
        <f t="shared" si="675"/>
        <v/>
      </c>
      <c r="AM736" t="str">
        <f t="shared" si="676"/>
        <v/>
      </c>
      <c r="AN736" t="str">
        <f t="shared" si="677"/>
        <v/>
      </c>
      <c r="AO736" t="str">
        <f t="shared" si="678"/>
        <v/>
      </c>
      <c r="AP736" t="str">
        <f t="shared" si="679"/>
        <v/>
      </c>
      <c r="AQ736" t="str">
        <f t="shared" si="680"/>
        <v/>
      </c>
      <c r="AR736" t="str">
        <f t="shared" si="681"/>
        <v/>
      </c>
      <c r="AS736" t="str">
        <f t="shared" si="682"/>
        <v/>
      </c>
      <c r="AT736" t="str">
        <f t="shared" si="683"/>
        <v/>
      </c>
      <c r="AU736" t="str">
        <f t="shared" si="684"/>
        <v/>
      </c>
      <c r="AV736" t="str">
        <f t="shared" si="685"/>
        <v/>
      </c>
      <c r="AW736" t="str">
        <f t="shared" si="686"/>
        <v/>
      </c>
      <c r="AX736" t="str">
        <f t="shared" si="687"/>
        <v/>
      </c>
      <c r="AY736" t="str">
        <f t="shared" si="688"/>
        <v/>
      </c>
      <c r="AZ736" t="str">
        <f t="shared" si="689"/>
        <v/>
      </c>
      <c r="BA736" t="str">
        <f t="shared" si="690"/>
        <v/>
      </c>
      <c r="BB736" t="str">
        <f t="shared" si="691"/>
        <v/>
      </c>
      <c r="BC736" t="str">
        <f t="shared" si="692"/>
        <v/>
      </c>
      <c r="BD736" t="str">
        <f t="shared" si="693"/>
        <v/>
      </c>
      <c r="BE736" t="str">
        <f t="shared" si="694"/>
        <v>Integrált információs rendsz. (, web)</v>
      </c>
      <c r="BF736" s="2">
        <v>1017</v>
      </c>
      <c r="BG736" s="2">
        <v>4</v>
      </c>
      <c r="BH736" s="18">
        <f>VLOOKUP(BF736,segéd!$F$9:$G$41,2,FALSE)</f>
        <v>46312</v>
      </c>
      <c r="BI736" s="2" t="str">
        <f>VLOOKUP(BG736,segéd!$F$1:$G$7,2,FALSE)</f>
        <v>13.30-15.00</v>
      </c>
      <c r="BJ736" t="s">
        <v>528</v>
      </c>
      <c r="BK736" s="20" t="s">
        <v>547</v>
      </c>
      <c r="BL736" t="s">
        <v>206</v>
      </c>
      <c r="BM736" s="2">
        <v>202</v>
      </c>
      <c r="BO736" s="2" t="s">
        <v>117</v>
      </c>
      <c r="BP736" s="33" t="s">
        <v>720</v>
      </c>
      <c r="BQ736" s="2">
        <f t="shared" si="695"/>
        <v>8</v>
      </c>
      <c r="BR736" s="2">
        <f>IF(BM736="","",IFERROR(VLOOKUP(BJ736,segéd!T:U,2,FALSE),"x"))</f>
        <v>8</v>
      </c>
      <c r="BS736" s="2" t="str">
        <f>IF(BN736="","",IFERROR(VLOOKUP(BJ736,segéd!O:P,2,FALSE),"x"))</f>
        <v/>
      </c>
      <c r="BT736" s="2"/>
      <c r="BU736" s="2"/>
      <c r="BV736" s="2"/>
      <c r="BX736" s="2"/>
      <c r="CF736" s="2">
        <v>7</v>
      </c>
      <c r="CQ736" s="2"/>
      <c r="CR736" s="2"/>
    </row>
    <row r="737" spans="1:120" ht="15" customHeight="1" x14ac:dyDescent="0.3">
      <c r="A737" t="str">
        <f t="shared" si="638"/>
        <v>20110174</v>
      </c>
      <c r="B737" t="str">
        <f t="shared" si="639"/>
        <v>Marketing - Néveri Varagya Szilvia (web) 115</v>
      </c>
      <c r="C737" t="str">
        <f t="shared" si="640"/>
        <v>10174</v>
      </c>
      <c r="D737" t="str">
        <f t="shared" si="641"/>
        <v xml:space="preserve">Marketing - Néveri Varagya Szilvia (web) </v>
      </c>
      <c r="E737" t="str">
        <f t="shared" si="642"/>
        <v>Néveri Varagya Szilvia10174</v>
      </c>
      <c r="F737" t="str">
        <f t="shared" si="643"/>
        <v>Marketing (Bp. 201, web)</v>
      </c>
      <c r="G737" t="str">
        <f t="shared" si="644"/>
        <v>10174</v>
      </c>
      <c r="H737" t="str">
        <f t="shared" si="645"/>
        <v>10174</v>
      </c>
      <c r="I737" t="str">
        <f t="shared" si="646"/>
        <v>10174</v>
      </c>
      <c r="J737" t="str">
        <f t="shared" si="647"/>
        <v/>
      </c>
      <c r="K737" t="str">
        <f t="shared" si="648"/>
        <v/>
      </c>
      <c r="L737" t="str">
        <f t="shared" si="649"/>
        <v/>
      </c>
      <c r="M737" t="str">
        <f t="shared" si="650"/>
        <v/>
      </c>
      <c r="N737" t="str">
        <f t="shared" si="651"/>
        <v/>
      </c>
      <c r="O737" t="str">
        <f t="shared" si="652"/>
        <v/>
      </c>
      <c r="P737" t="str">
        <f t="shared" si="653"/>
        <v/>
      </c>
      <c r="Q737" t="str">
        <f t="shared" si="654"/>
        <v/>
      </c>
      <c r="R737" t="str">
        <f t="shared" si="655"/>
        <v/>
      </c>
      <c r="S737" t="str">
        <f t="shared" si="656"/>
        <v/>
      </c>
      <c r="T737" t="str">
        <f t="shared" si="657"/>
        <v/>
      </c>
      <c r="U737" t="str">
        <f t="shared" si="658"/>
        <v/>
      </c>
      <c r="V737" t="str">
        <f t="shared" si="659"/>
        <v/>
      </c>
      <c r="W737" t="str">
        <f t="shared" si="660"/>
        <v/>
      </c>
      <c r="X737" t="str">
        <f t="shared" si="661"/>
        <v/>
      </c>
      <c r="Y737" t="str">
        <f t="shared" si="662"/>
        <v/>
      </c>
      <c r="Z737" t="str">
        <f t="shared" si="663"/>
        <v/>
      </c>
      <c r="AA737" t="str">
        <f t="shared" si="664"/>
        <v>Marketing (201, web)</v>
      </c>
      <c r="AB737" t="str">
        <f t="shared" si="665"/>
        <v/>
      </c>
      <c r="AC737" t="str">
        <f t="shared" si="666"/>
        <v/>
      </c>
      <c r="AD737" t="str">
        <f t="shared" si="667"/>
        <v/>
      </c>
      <c r="AE737" t="str">
        <f t="shared" si="668"/>
        <v/>
      </c>
      <c r="AF737" t="str">
        <f t="shared" si="669"/>
        <v/>
      </c>
      <c r="AG737" t="str">
        <f t="shared" si="670"/>
        <v/>
      </c>
      <c r="AH737" t="str">
        <f t="shared" si="671"/>
        <v/>
      </c>
      <c r="AI737" t="str">
        <f t="shared" si="672"/>
        <v/>
      </c>
      <c r="AJ737" t="str">
        <f t="shared" si="673"/>
        <v/>
      </c>
      <c r="AK737" t="str">
        <f t="shared" si="674"/>
        <v/>
      </c>
      <c r="AL737" t="str">
        <f t="shared" si="675"/>
        <v/>
      </c>
      <c r="AM737" t="str">
        <f t="shared" si="676"/>
        <v/>
      </c>
      <c r="AN737" t="str">
        <f t="shared" si="677"/>
        <v/>
      </c>
      <c r="AO737" t="str">
        <f t="shared" si="678"/>
        <v/>
      </c>
      <c r="AP737" t="str">
        <f t="shared" si="679"/>
        <v/>
      </c>
      <c r="AQ737" t="str">
        <f t="shared" si="680"/>
        <v/>
      </c>
      <c r="AR737" t="str">
        <f t="shared" si="681"/>
        <v/>
      </c>
      <c r="AS737" t="str">
        <f t="shared" si="682"/>
        <v/>
      </c>
      <c r="AT737" t="str">
        <f t="shared" si="683"/>
        <v/>
      </c>
      <c r="AU737" t="str">
        <f t="shared" si="684"/>
        <v/>
      </c>
      <c r="AV737" t="str">
        <f t="shared" si="685"/>
        <v/>
      </c>
      <c r="AW737" t="str">
        <f t="shared" si="686"/>
        <v/>
      </c>
      <c r="AX737" t="str">
        <f t="shared" si="687"/>
        <v/>
      </c>
      <c r="AY737" t="str">
        <f t="shared" si="688"/>
        <v/>
      </c>
      <c r="AZ737" t="str">
        <f t="shared" si="689"/>
        <v/>
      </c>
      <c r="BA737" t="str">
        <f t="shared" si="690"/>
        <v/>
      </c>
      <c r="BB737" t="str">
        <f t="shared" si="691"/>
        <v/>
      </c>
      <c r="BC737" t="str">
        <f t="shared" si="692"/>
        <v/>
      </c>
      <c r="BD737" t="str">
        <f t="shared" si="693"/>
        <v/>
      </c>
      <c r="BE737" t="str">
        <f t="shared" si="694"/>
        <v>Marketing (, web)</v>
      </c>
      <c r="BF737" s="2">
        <v>1017</v>
      </c>
      <c r="BG737" s="2">
        <v>4</v>
      </c>
      <c r="BH737" s="18">
        <f>VLOOKUP(BF737,segéd!$F$9:$G$41,2,FALSE)</f>
        <v>46312</v>
      </c>
      <c r="BI737" s="2" t="str">
        <f>VLOOKUP(BG737,segéd!$F$1:$G$7,2,FALSE)</f>
        <v>13.30-15.00</v>
      </c>
      <c r="BJ737" t="s">
        <v>371</v>
      </c>
      <c r="BK737" s="20" t="s">
        <v>532</v>
      </c>
      <c r="BL737" t="s">
        <v>194</v>
      </c>
      <c r="BM737" s="2">
        <v>201</v>
      </c>
      <c r="BO737" s="2" t="s">
        <v>117</v>
      </c>
      <c r="BP737" s="33" t="s">
        <v>620</v>
      </c>
      <c r="BQ737" s="2">
        <f t="shared" si="695"/>
        <v>115</v>
      </c>
      <c r="BR737" s="2">
        <f>IF(BM737="","",IFERROR(VLOOKUP(BJ737,segéd!T:U,2,FALSE),"x"))</f>
        <v>115</v>
      </c>
      <c r="BS737" s="2" t="str">
        <f>IF(BN737="","",IFERROR(VLOOKUP(BJ737,segéd!O:P,2,FALSE),"x"))</f>
        <v/>
      </c>
      <c r="BT737" s="2">
        <v>67</v>
      </c>
      <c r="BU737" s="2">
        <v>18</v>
      </c>
      <c r="BV737" s="2">
        <v>9</v>
      </c>
      <c r="BX737" s="2"/>
      <c r="CQ737" s="2"/>
      <c r="CR737" s="2"/>
    </row>
    <row r="738" spans="1:120" ht="15" customHeight="1" x14ac:dyDescent="0.3">
      <c r="A738" t="str">
        <f t="shared" si="638"/>
        <v>10174</v>
      </c>
      <c r="B738" t="str">
        <f t="shared" si="639"/>
        <v xml:space="preserve">Műszaki fizika - Molnárné Dőry Zsófia (web) </v>
      </c>
      <c r="C738" t="str">
        <f t="shared" si="640"/>
        <v>60110174</v>
      </c>
      <c r="D738" t="str">
        <f t="shared" si="641"/>
        <v>Műszaki fizika - Molnárné Dőry Zsófia (web) 83</v>
      </c>
      <c r="E738" t="str">
        <f t="shared" si="642"/>
        <v>Molnárné Dőry Zsófia10174</v>
      </c>
      <c r="F738" t="str">
        <f t="shared" si="643"/>
        <v>Műszaki fizika (Tb. 601, web)</v>
      </c>
      <c r="G738" t="str">
        <f t="shared" si="644"/>
        <v/>
      </c>
      <c r="H738" t="str">
        <f t="shared" si="645"/>
        <v/>
      </c>
      <c r="I738" t="str">
        <f t="shared" si="646"/>
        <v/>
      </c>
      <c r="J738" t="str">
        <f t="shared" si="647"/>
        <v/>
      </c>
      <c r="K738" t="str">
        <f t="shared" si="648"/>
        <v/>
      </c>
      <c r="L738" t="str">
        <f t="shared" si="649"/>
        <v/>
      </c>
      <c r="M738" t="str">
        <f t="shared" si="650"/>
        <v/>
      </c>
      <c r="N738" t="str">
        <f t="shared" si="651"/>
        <v/>
      </c>
      <c r="O738" t="str">
        <f t="shared" si="652"/>
        <v/>
      </c>
      <c r="P738" t="str">
        <f t="shared" si="653"/>
        <v/>
      </c>
      <c r="Q738" t="str">
        <f t="shared" si="654"/>
        <v/>
      </c>
      <c r="R738" t="str">
        <f t="shared" si="655"/>
        <v/>
      </c>
      <c r="S738" t="str">
        <f t="shared" si="656"/>
        <v/>
      </c>
      <c r="T738" t="str">
        <f t="shared" si="657"/>
        <v/>
      </c>
      <c r="U738" t="str">
        <f t="shared" si="658"/>
        <v/>
      </c>
      <c r="V738" t="str">
        <f t="shared" si="659"/>
        <v/>
      </c>
      <c r="W738" t="str">
        <f t="shared" si="660"/>
        <v/>
      </c>
      <c r="X738" t="str">
        <f t="shared" si="661"/>
        <v/>
      </c>
      <c r="Y738" t="str">
        <f t="shared" si="662"/>
        <v/>
      </c>
      <c r="Z738" t="str">
        <f t="shared" si="663"/>
        <v/>
      </c>
      <c r="AA738" t="str">
        <f t="shared" si="664"/>
        <v>Műszaki fizika (, web)</v>
      </c>
      <c r="AB738" t="str">
        <f t="shared" si="665"/>
        <v/>
      </c>
      <c r="AC738" t="str">
        <f t="shared" si="666"/>
        <v/>
      </c>
      <c r="AD738" t="str">
        <f t="shared" si="667"/>
        <v/>
      </c>
      <c r="AE738" t="str">
        <f t="shared" si="668"/>
        <v/>
      </c>
      <c r="AF738" t="str">
        <f t="shared" si="669"/>
        <v/>
      </c>
      <c r="AG738" t="str">
        <f t="shared" si="670"/>
        <v/>
      </c>
      <c r="AH738" t="str">
        <f t="shared" si="671"/>
        <v/>
      </c>
      <c r="AI738" t="str">
        <f t="shared" si="672"/>
        <v/>
      </c>
      <c r="AJ738" t="str">
        <f t="shared" si="673"/>
        <v/>
      </c>
      <c r="AK738" t="str">
        <f t="shared" si="674"/>
        <v>10174</v>
      </c>
      <c r="AL738" t="str">
        <f t="shared" si="675"/>
        <v>10174</v>
      </c>
      <c r="AM738" t="str">
        <f t="shared" si="676"/>
        <v/>
      </c>
      <c r="AN738" t="str">
        <f t="shared" si="677"/>
        <v/>
      </c>
      <c r="AO738" t="str">
        <f t="shared" si="678"/>
        <v/>
      </c>
      <c r="AP738" t="str">
        <f t="shared" si="679"/>
        <v/>
      </c>
      <c r="AQ738" t="str">
        <f t="shared" si="680"/>
        <v/>
      </c>
      <c r="AR738" t="str">
        <f t="shared" si="681"/>
        <v/>
      </c>
      <c r="AS738" t="str">
        <f t="shared" si="682"/>
        <v/>
      </c>
      <c r="AT738" t="str">
        <f t="shared" si="683"/>
        <v/>
      </c>
      <c r="AU738" t="str">
        <f t="shared" si="684"/>
        <v/>
      </c>
      <c r="AV738" t="str">
        <f t="shared" si="685"/>
        <v/>
      </c>
      <c r="AW738" t="str">
        <f t="shared" si="686"/>
        <v/>
      </c>
      <c r="AX738" t="str">
        <f t="shared" si="687"/>
        <v/>
      </c>
      <c r="AY738" t="str">
        <f t="shared" si="688"/>
        <v/>
      </c>
      <c r="AZ738" t="str">
        <f t="shared" si="689"/>
        <v/>
      </c>
      <c r="BA738" t="str">
        <f t="shared" si="690"/>
        <v/>
      </c>
      <c r="BB738" t="str">
        <f t="shared" si="691"/>
        <v/>
      </c>
      <c r="BC738" t="str">
        <f t="shared" si="692"/>
        <v/>
      </c>
      <c r="BD738" t="str">
        <f t="shared" si="693"/>
        <v/>
      </c>
      <c r="BE738" t="str">
        <f t="shared" si="694"/>
        <v>Műszaki fizika (601, web)</v>
      </c>
      <c r="BF738" s="2">
        <v>1017</v>
      </c>
      <c r="BG738" s="2">
        <v>4</v>
      </c>
      <c r="BH738" s="18">
        <f>VLOOKUP(BF738,segéd!$F$9:$G$41,2,FALSE)</f>
        <v>46312</v>
      </c>
      <c r="BI738" s="2" t="str">
        <f>VLOOKUP(BG738,segéd!$F$1:$G$7,2,FALSE)</f>
        <v>13.30-15.00</v>
      </c>
      <c r="BJ738" t="s">
        <v>107</v>
      </c>
      <c r="BK738" s="20" t="s">
        <v>219</v>
      </c>
      <c r="BL738" t="s">
        <v>191</v>
      </c>
      <c r="BM738" s="2"/>
      <c r="BN738" s="2">
        <v>601</v>
      </c>
      <c r="BO738" s="2" t="s">
        <v>117</v>
      </c>
      <c r="BP738" s="33" t="s">
        <v>627</v>
      </c>
      <c r="BQ738" s="2">
        <f t="shared" si="695"/>
        <v>83</v>
      </c>
      <c r="BR738" s="2" t="str">
        <f>IF(BM738="","",IFERROR(VLOOKUP(BJ738,segéd!T:U,2,FALSE),"x"))</f>
        <v/>
      </c>
      <c r="BS738" s="2">
        <f>IF(BN738="","",IFERROR(VLOOKUP(BJ738,segéd!O:P,2,FALSE),"x"))</f>
        <v>83</v>
      </c>
      <c r="BU738" s="2"/>
      <c r="BV738" s="2"/>
      <c r="BX738" s="2"/>
      <c r="CW738" s="2">
        <v>37</v>
      </c>
      <c r="CX738" s="2">
        <v>56</v>
      </c>
    </row>
    <row r="739" spans="1:120" ht="15" customHeight="1" x14ac:dyDescent="0.3">
      <c r="A739" t="str">
        <f t="shared" si="638"/>
        <v>10174</v>
      </c>
      <c r="B739" t="str">
        <f t="shared" si="639"/>
        <v xml:space="preserve">Műszaki kommunikáció - Maráczi Rodrigó Dávid (web) </v>
      </c>
      <c r="C739" t="str">
        <f t="shared" si="640"/>
        <v>50110174</v>
      </c>
      <c r="D739" t="str">
        <f t="shared" si="641"/>
        <v>Műszaki kommunikáció - Maráczi Rodrigó Dávid (web) 140</v>
      </c>
      <c r="E739" t="str">
        <f t="shared" si="642"/>
        <v>Maráczi Rodrigó Dávid10174</v>
      </c>
      <c r="F739" t="str">
        <f t="shared" si="643"/>
        <v>Műszaki kommunikáció (Tb. 501, web)</v>
      </c>
      <c r="G739" t="str">
        <f t="shared" si="644"/>
        <v/>
      </c>
      <c r="H739" t="str">
        <f t="shared" si="645"/>
        <v/>
      </c>
      <c r="I739" t="str">
        <f t="shared" si="646"/>
        <v/>
      </c>
      <c r="J739" t="str">
        <f t="shared" si="647"/>
        <v/>
      </c>
      <c r="K739" t="str">
        <f t="shared" si="648"/>
        <v/>
      </c>
      <c r="L739" t="str">
        <f t="shared" si="649"/>
        <v/>
      </c>
      <c r="M739" t="str">
        <f t="shared" si="650"/>
        <v/>
      </c>
      <c r="N739" t="str">
        <f t="shared" si="651"/>
        <v/>
      </c>
      <c r="O739" t="str">
        <f t="shared" si="652"/>
        <v/>
      </c>
      <c r="P739" t="str">
        <f t="shared" si="653"/>
        <v/>
      </c>
      <c r="Q739" t="str">
        <f t="shared" si="654"/>
        <v/>
      </c>
      <c r="R739" t="str">
        <f t="shared" si="655"/>
        <v/>
      </c>
      <c r="S739" t="str">
        <f t="shared" si="656"/>
        <v/>
      </c>
      <c r="T739" t="str">
        <f t="shared" si="657"/>
        <v/>
      </c>
      <c r="U739" t="str">
        <f t="shared" si="658"/>
        <v/>
      </c>
      <c r="V739" t="str">
        <f t="shared" si="659"/>
        <v/>
      </c>
      <c r="W739" t="str">
        <f t="shared" si="660"/>
        <v/>
      </c>
      <c r="X739" t="str">
        <f t="shared" si="661"/>
        <v/>
      </c>
      <c r="Y739" t="str">
        <f t="shared" si="662"/>
        <v/>
      </c>
      <c r="Z739" t="str">
        <f t="shared" si="663"/>
        <v/>
      </c>
      <c r="AA739" t="str">
        <f t="shared" si="664"/>
        <v>Műszaki kommunikáció (, web)</v>
      </c>
      <c r="AB739" t="str">
        <f t="shared" si="665"/>
        <v/>
      </c>
      <c r="AC739" t="str">
        <f t="shared" si="666"/>
        <v/>
      </c>
      <c r="AD739" t="str">
        <f t="shared" si="667"/>
        <v>10174</v>
      </c>
      <c r="AE739" t="str">
        <f t="shared" si="668"/>
        <v>10174</v>
      </c>
      <c r="AF739" t="str">
        <f t="shared" si="669"/>
        <v>10174</v>
      </c>
      <c r="AG739" t="str">
        <f t="shared" si="670"/>
        <v/>
      </c>
      <c r="AH739" t="str">
        <f t="shared" si="671"/>
        <v/>
      </c>
      <c r="AI739" t="str">
        <f t="shared" si="672"/>
        <v/>
      </c>
      <c r="AJ739" t="str">
        <f t="shared" si="673"/>
        <v/>
      </c>
      <c r="AK739" t="str">
        <f t="shared" si="674"/>
        <v/>
      </c>
      <c r="AL739" t="str">
        <f t="shared" si="675"/>
        <v/>
      </c>
      <c r="AM739" t="str">
        <f t="shared" si="676"/>
        <v/>
      </c>
      <c r="AN739" t="str">
        <f t="shared" si="677"/>
        <v/>
      </c>
      <c r="AO739" t="str">
        <f t="shared" si="678"/>
        <v/>
      </c>
      <c r="AP739" t="str">
        <f t="shared" si="679"/>
        <v/>
      </c>
      <c r="AQ739" t="str">
        <f t="shared" si="680"/>
        <v/>
      </c>
      <c r="AR739" t="str">
        <f t="shared" si="681"/>
        <v/>
      </c>
      <c r="AS739" t="str">
        <f t="shared" si="682"/>
        <v/>
      </c>
      <c r="AT739" t="str">
        <f t="shared" si="683"/>
        <v/>
      </c>
      <c r="AU739" t="str">
        <f t="shared" si="684"/>
        <v/>
      </c>
      <c r="AV739" t="str">
        <f t="shared" si="685"/>
        <v/>
      </c>
      <c r="AW739" t="str">
        <f t="shared" si="686"/>
        <v/>
      </c>
      <c r="AX739" t="str">
        <f t="shared" si="687"/>
        <v/>
      </c>
      <c r="AY739" t="str">
        <f t="shared" si="688"/>
        <v/>
      </c>
      <c r="AZ739" t="str">
        <f t="shared" si="689"/>
        <v/>
      </c>
      <c r="BA739" t="str">
        <f t="shared" si="690"/>
        <v/>
      </c>
      <c r="BB739" t="str">
        <f t="shared" si="691"/>
        <v/>
      </c>
      <c r="BC739" t="str">
        <f t="shared" si="692"/>
        <v/>
      </c>
      <c r="BD739" t="str">
        <f t="shared" si="693"/>
        <v/>
      </c>
      <c r="BE739" t="str">
        <f t="shared" si="694"/>
        <v>Műszaki kommunikáció (501, web)</v>
      </c>
      <c r="BF739" s="2">
        <v>1017</v>
      </c>
      <c r="BG739" s="2">
        <v>4</v>
      </c>
      <c r="BH739" s="18">
        <f>VLOOKUP(BF739,segéd!$F$9:$G$41,2,FALSE)</f>
        <v>46312</v>
      </c>
      <c r="BI739" s="2" t="str">
        <f>VLOOKUP(BG739,segéd!$F$1:$G$7,2,FALSE)</f>
        <v>13.30-15.00</v>
      </c>
      <c r="BJ739" t="s">
        <v>103</v>
      </c>
      <c r="BK739" s="20" t="s">
        <v>742</v>
      </c>
      <c r="BL739" t="s">
        <v>193</v>
      </c>
      <c r="BM739" s="2"/>
      <c r="BN739" s="2">
        <v>501</v>
      </c>
      <c r="BO739" s="2" t="s">
        <v>117</v>
      </c>
      <c r="BP739" s="33" t="s">
        <v>651</v>
      </c>
      <c r="BQ739" s="2">
        <f t="shared" si="695"/>
        <v>140</v>
      </c>
      <c r="BR739" s="2" t="str">
        <f>IF(BM739="","",IFERROR(VLOOKUP(BJ739,segéd!T:U,2,FALSE),"x"))</f>
        <v/>
      </c>
      <c r="BS739" s="2">
        <f>IF(BN739="","",IFERROR(VLOOKUP(BJ739,segéd!O:P,2,FALSE),"x"))</f>
        <v>140</v>
      </c>
      <c r="BT739" s="2"/>
      <c r="BU739" s="2"/>
      <c r="BV739" s="2"/>
      <c r="BX739" s="2"/>
      <c r="CP739" s="2">
        <v>8</v>
      </c>
      <c r="CQ739" s="2">
        <v>74</v>
      </c>
      <c r="CR739" s="2">
        <v>48</v>
      </c>
    </row>
    <row r="740" spans="1:120" ht="15" customHeight="1" x14ac:dyDescent="0.3">
      <c r="A740" t="str">
        <f t="shared" si="638"/>
        <v>10174</v>
      </c>
      <c r="B740" t="str">
        <f t="shared" si="639"/>
        <v xml:space="preserve">Pilóta nélküli légi járművek kezelése - Korcz Miklós (web) </v>
      </c>
      <c r="C740" t="str">
        <f t="shared" si="640"/>
        <v>21710174</v>
      </c>
      <c r="D740" t="str">
        <f t="shared" si="641"/>
        <v>Pilóta nélküli légi járművek kezelése - Korcz Miklós (web) 38</v>
      </c>
      <c r="E740" t="str">
        <f t="shared" si="642"/>
        <v>Korcz Miklós10174</v>
      </c>
      <c r="F740" t="str">
        <f t="shared" si="643"/>
        <v>Pilóta nélküli légi járművek kezelése (Tb. 217, web)</v>
      </c>
      <c r="G740" t="str">
        <f t="shared" si="644"/>
        <v/>
      </c>
      <c r="H740" t="str">
        <f t="shared" si="645"/>
        <v/>
      </c>
      <c r="I740" t="str">
        <f t="shared" si="646"/>
        <v/>
      </c>
      <c r="J740" t="str">
        <f t="shared" si="647"/>
        <v/>
      </c>
      <c r="K740" t="str">
        <f t="shared" si="648"/>
        <v/>
      </c>
      <c r="L740" t="str">
        <f t="shared" si="649"/>
        <v/>
      </c>
      <c r="M740" t="str">
        <f t="shared" si="650"/>
        <v/>
      </c>
      <c r="N740" t="str">
        <f t="shared" si="651"/>
        <v/>
      </c>
      <c r="O740" t="str">
        <f t="shared" si="652"/>
        <v/>
      </c>
      <c r="P740" t="str">
        <f t="shared" si="653"/>
        <v/>
      </c>
      <c r="Q740" t="str">
        <f t="shared" si="654"/>
        <v/>
      </c>
      <c r="R740" t="str">
        <f t="shared" si="655"/>
        <v/>
      </c>
      <c r="S740" t="str">
        <f t="shared" si="656"/>
        <v/>
      </c>
      <c r="T740" t="str">
        <f t="shared" si="657"/>
        <v/>
      </c>
      <c r="U740" t="str">
        <f t="shared" si="658"/>
        <v/>
      </c>
      <c r="V740" t="str">
        <f t="shared" si="659"/>
        <v/>
      </c>
      <c r="W740" t="str">
        <f t="shared" si="660"/>
        <v/>
      </c>
      <c r="X740" t="str">
        <f t="shared" si="661"/>
        <v/>
      </c>
      <c r="Y740" t="str">
        <f t="shared" si="662"/>
        <v/>
      </c>
      <c r="Z740" t="str">
        <f t="shared" si="663"/>
        <v/>
      </c>
      <c r="AA740" t="str">
        <f t="shared" si="664"/>
        <v>Pilóta nélküli légi járművek kezelése (, web)</v>
      </c>
      <c r="AB740" t="str">
        <f t="shared" si="665"/>
        <v/>
      </c>
      <c r="AC740" t="str">
        <f t="shared" si="666"/>
        <v/>
      </c>
      <c r="AD740" t="str">
        <f t="shared" si="667"/>
        <v/>
      </c>
      <c r="AE740" t="str">
        <f t="shared" si="668"/>
        <v/>
      </c>
      <c r="AF740" t="str">
        <f t="shared" si="669"/>
        <v/>
      </c>
      <c r="AG740" t="str">
        <f t="shared" si="670"/>
        <v/>
      </c>
      <c r="AH740" t="str">
        <f t="shared" si="671"/>
        <v/>
      </c>
      <c r="AI740" t="str">
        <f t="shared" si="672"/>
        <v/>
      </c>
      <c r="AJ740" t="str">
        <f t="shared" si="673"/>
        <v/>
      </c>
      <c r="AK740" t="str">
        <f t="shared" si="674"/>
        <v/>
      </c>
      <c r="AL740" t="str">
        <f t="shared" si="675"/>
        <v/>
      </c>
      <c r="AM740" t="str">
        <f t="shared" si="676"/>
        <v/>
      </c>
      <c r="AN740" t="str">
        <f t="shared" si="677"/>
        <v/>
      </c>
      <c r="AO740" t="str">
        <f t="shared" si="678"/>
        <v/>
      </c>
      <c r="AP740" t="str">
        <f t="shared" si="679"/>
        <v/>
      </c>
      <c r="AQ740" t="str">
        <f t="shared" si="680"/>
        <v/>
      </c>
      <c r="AR740" t="str">
        <f t="shared" si="681"/>
        <v/>
      </c>
      <c r="AS740" t="str">
        <f t="shared" si="682"/>
        <v/>
      </c>
      <c r="AT740" t="str">
        <f t="shared" si="683"/>
        <v/>
      </c>
      <c r="AU740" t="str">
        <f t="shared" si="684"/>
        <v/>
      </c>
      <c r="AV740" t="str">
        <f t="shared" si="685"/>
        <v/>
      </c>
      <c r="AW740" t="str">
        <f t="shared" si="686"/>
        <v/>
      </c>
      <c r="AX740" t="str">
        <f t="shared" si="687"/>
        <v>10174</v>
      </c>
      <c r="AY740" t="str">
        <f t="shared" si="688"/>
        <v/>
      </c>
      <c r="AZ740" t="str">
        <f t="shared" si="689"/>
        <v/>
      </c>
      <c r="BA740" t="str">
        <f t="shared" si="690"/>
        <v/>
      </c>
      <c r="BB740" t="str">
        <f t="shared" si="691"/>
        <v/>
      </c>
      <c r="BC740" t="str">
        <f t="shared" si="692"/>
        <v/>
      </c>
      <c r="BD740" t="str">
        <f t="shared" si="693"/>
        <v/>
      </c>
      <c r="BE740" t="str">
        <f t="shared" si="694"/>
        <v>Pilóta nélküli légi járművek kezelése (217, web)</v>
      </c>
      <c r="BF740" s="2">
        <v>1017</v>
      </c>
      <c r="BG740" s="2">
        <v>4</v>
      </c>
      <c r="BH740" s="18">
        <f>VLOOKUP(BF740,segéd!$F$9:$G$41,2,FALSE)</f>
        <v>46312</v>
      </c>
      <c r="BI740" s="2" t="str">
        <f>VLOOKUP(BG740,segéd!$F$1:$G$7,2,FALSE)</f>
        <v>13.30-15.00</v>
      </c>
      <c r="BJ740" t="s">
        <v>406</v>
      </c>
      <c r="BK740" s="20" t="s">
        <v>546</v>
      </c>
      <c r="BL740" t="s">
        <v>191</v>
      </c>
      <c r="BM740" s="2"/>
      <c r="BN740" s="2">
        <v>217</v>
      </c>
      <c r="BO740" s="2" t="s">
        <v>117</v>
      </c>
      <c r="BP740" s="33" t="s">
        <v>661</v>
      </c>
      <c r="BQ740" s="2">
        <f t="shared" si="695"/>
        <v>38</v>
      </c>
      <c r="BR740" s="2" t="str">
        <f>IF(BM740="","",IFERROR(VLOOKUP(BJ740,segéd!T:U,2,FALSE),"x"))</f>
        <v/>
      </c>
      <c r="BS740" s="2">
        <f>IF(BN740="","",IFERROR(VLOOKUP(BJ740,segéd!O:P,2,FALSE),"x"))</f>
        <v>38</v>
      </c>
      <c r="BU740" s="2"/>
      <c r="BV740" s="2"/>
      <c r="DJ740" s="2">
        <v>44</v>
      </c>
    </row>
    <row r="741" spans="1:120" ht="15" customHeight="1" x14ac:dyDescent="0.3">
      <c r="A741" t="str">
        <f t="shared" si="638"/>
        <v>20910174</v>
      </c>
      <c r="B741" t="str">
        <f t="shared" si="639"/>
        <v>Projektmenedzsment - Krupánszki Kornél (Tb.-ről web) 38</v>
      </c>
      <c r="C741" t="str">
        <f t="shared" si="640"/>
        <v>21510174</v>
      </c>
      <c r="D741" t="str">
        <f t="shared" si="641"/>
        <v>Projektmenedzsment - Krupánszki Kornél (Tb.-ről web) 119</v>
      </c>
      <c r="E741" t="str">
        <f t="shared" si="642"/>
        <v>Krupánszki Kornél10174</v>
      </c>
      <c r="F741" t="str">
        <f t="shared" si="643"/>
        <v>Projektmenedzsment (Tb. 215, Tb.-ről web)</v>
      </c>
      <c r="G741" t="str">
        <f t="shared" si="644"/>
        <v/>
      </c>
      <c r="H741" t="str">
        <f t="shared" si="645"/>
        <v/>
      </c>
      <c r="I741" t="str">
        <f t="shared" si="646"/>
        <v/>
      </c>
      <c r="J741" t="str">
        <f t="shared" si="647"/>
        <v/>
      </c>
      <c r="K741" t="str">
        <f t="shared" si="648"/>
        <v/>
      </c>
      <c r="L741" t="str">
        <f t="shared" si="649"/>
        <v/>
      </c>
      <c r="M741" t="str">
        <f t="shared" si="650"/>
        <v/>
      </c>
      <c r="N741" t="str">
        <f t="shared" si="651"/>
        <v/>
      </c>
      <c r="O741" t="str">
        <f t="shared" si="652"/>
        <v/>
      </c>
      <c r="P741" t="str">
        <f t="shared" si="653"/>
        <v/>
      </c>
      <c r="Q741" t="str">
        <f t="shared" si="654"/>
        <v/>
      </c>
      <c r="R741" t="str">
        <f t="shared" si="655"/>
        <v/>
      </c>
      <c r="S741" t="str">
        <f t="shared" si="656"/>
        <v/>
      </c>
      <c r="T741" t="str">
        <f t="shared" si="657"/>
        <v>10174</v>
      </c>
      <c r="U741" t="str">
        <f t="shared" si="658"/>
        <v>10174</v>
      </c>
      <c r="V741" t="str">
        <f t="shared" si="659"/>
        <v>10174</v>
      </c>
      <c r="W741" t="str">
        <f t="shared" si="660"/>
        <v>10174</v>
      </c>
      <c r="X741" t="str">
        <f t="shared" si="661"/>
        <v>10174</v>
      </c>
      <c r="Y741" t="str">
        <f t="shared" si="662"/>
        <v>10174</v>
      </c>
      <c r="Z741" t="str">
        <f t="shared" si="663"/>
        <v/>
      </c>
      <c r="AA741" t="str">
        <f t="shared" si="664"/>
        <v>Projektmenedzsment (209, Tb.-ről web)</v>
      </c>
      <c r="AB741" t="str">
        <f t="shared" si="665"/>
        <v/>
      </c>
      <c r="AC741" t="str">
        <f t="shared" si="666"/>
        <v/>
      </c>
      <c r="AD741" t="str">
        <f t="shared" si="667"/>
        <v/>
      </c>
      <c r="AE741" t="str">
        <f t="shared" si="668"/>
        <v/>
      </c>
      <c r="AF741" t="str">
        <f t="shared" si="669"/>
        <v/>
      </c>
      <c r="AG741" t="str">
        <f t="shared" si="670"/>
        <v/>
      </c>
      <c r="AH741" t="str">
        <f t="shared" si="671"/>
        <v/>
      </c>
      <c r="AI741" t="str">
        <f t="shared" si="672"/>
        <v/>
      </c>
      <c r="AJ741" t="str">
        <f t="shared" si="673"/>
        <v/>
      </c>
      <c r="AK741" t="str">
        <f t="shared" si="674"/>
        <v/>
      </c>
      <c r="AL741" t="str">
        <f t="shared" si="675"/>
        <v/>
      </c>
      <c r="AM741" t="str">
        <f t="shared" si="676"/>
        <v/>
      </c>
      <c r="AN741" t="str">
        <f t="shared" si="677"/>
        <v>10174</v>
      </c>
      <c r="AO741" t="str">
        <f t="shared" si="678"/>
        <v>10174</v>
      </c>
      <c r="AP741" t="str">
        <f t="shared" si="679"/>
        <v>10174</v>
      </c>
      <c r="AQ741" t="str">
        <f t="shared" si="680"/>
        <v>10174</v>
      </c>
      <c r="AR741" t="str">
        <f t="shared" si="681"/>
        <v>10174</v>
      </c>
      <c r="AS741" t="str">
        <f t="shared" si="682"/>
        <v>10174</v>
      </c>
      <c r="AT741" t="str">
        <f t="shared" si="683"/>
        <v>10174</v>
      </c>
      <c r="AU741" t="str">
        <f t="shared" si="684"/>
        <v/>
      </c>
      <c r="AV741" t="str">
        <f t="shared" si="685"/>
        <v>10174</v>
      </c>
      <c r="AW741" t="str">
        <f t="shared" si="686"/>
        <v/>
      </c>
      <c r="AX741" t="str">
        <f t="shared" si="687"/>
        <v/>
      </c>
      <c r="AY741" t="str">
        <f t="shared" si="688"/>
        <v/>
      </c>
      <c r="AZ741" t="str">
        <f t="shared" si="689"/>
        <v/>
      </c>
      <c r="BA741" t="str">
        <f t="shared" si="690"/>
        <v/>
      </c>
      <c r="BB741" t="str">
        <f t="shared" si="691"/>
        <v/>
      </c>
      <c r="BC741" t="str">
        <f t="shared" si="692"/>
        <v/>
      </c>
      <c r="BD741" t="str">
        <f t="shared" si="693"/>
        <v/>
      </c>
      <c r="BE741" t="str">
        <f t="shared" si="694"/>
        <v>Projektmenedzsment (215, Tb.-ről web)</v>
      </c>
      <c r="BF741" s="2">
        <v>1017</v>
      </c>
      <c r="BG741" s="2">
        <v>4</v>
      </c>
      <c r="BH741" s="18">
        <f>VLOOKUP(BF741,segéd!$F$9:$G$41,2,FALSE)</f>
        <v>46312</v>
      </c>
      <c r="BI741" s="2" t="str">
        <f>VLOOKUP(BG741,segéd!$F$1:$G$7,2,FALSE)</f>
        <v>13.30-15.00</v>
      </c>
      <c r="BJ741" t="s">
        <v>147</v>
      </c>
      <c r="BK741" s="20" t="s">
        <v>415</v>
      </c>
      <c r="BL741" t="s">
        <v>192</v>
      </c>
      <c r="BM741" s="2">
        <v>209</v>
      </c>
      <c r="BN741" s="2">
        <v>215</v>
      </c>
      <c r="BO741" s="2" t="s">
        <v>119</v>
      </c>
      <c r="BP741" s="33" t="s">
        <v>702</v>
      </c>
      <c r="BQ741" s="2">
        <f t="shared" si="695"/>
        <v>157</v>
      </c>
      <c r="BR741" s="2">
        <f>IF(BM741="","",IFERROR(VLOOKUP(BJ741,segéd!T:U,2,FALSE),"x"))</f>
        <v>38</v>
      </c>
      <c r="BS741" s="2">
        <f>IF(BN741="","",IFERROR(VLOOKUP(BJ741,segéd!O:P,2,FALSE),"x"))</f>
        <v>119</v>
      </c>
      <c r="BT741" s="2"/>
      <c r="BU741" s="2"/>
      <c r="BV741" s="2"/>
      <c r="BX741" s="2"/>
      <c r="CG741" s="2">
        <v>6</v>
      </c>
      <c r="CH741" s="2">
        <v>6</v>
      </c>
      <c r="CI741" s="2">
        <v>7</v>
      </c>
      <c r="CJ741" s="2">
        <v>3</v>
      </c>
      <c r="CK741" s="2">
        <v>7</v>
      </c>
      <c r="CL741" s="2">
        <v>3</v>
      </c>
      <c r="CQ741" s="2"/>
      <c r="CR741" s="2"/>
      <c r="CZ741" s="2">
        <v>3</v>
      </c>
      <c r="DA741" s="2">
        <v>7</v>
      </c>
      <c r="DB741" s="2">
        <v>8</v>
      </c>
      <c r="DC741" s="2">
        <v>2</v>
      </c>
      <c r="DD741" s="2">
        <v>2</v>
      </c>
      <c r="DE741" s="2">
        <v>3</v>
      </c>
      <c r="DF741" s="2">
        <v>27</v>
      </c>
      <c r="DH741" s="2">
        <v>13</v>
      </c>
    </row>
    <row r="742" spans="1:120" ht="15" customHeight="1" x14ac:dyDescent="0.3">
      <c r="A742" t="str">
        <f t="shared" si="638"/>
        <v>10174</v>
      </c>
      <c r="B742" t="str">
        <f t="shared" si="639"/>
        <v xml:space="preserve">Robotszerkezetek és perifériák - Szilágyi Zoltán (web) </v>
      </c>
      <c r="C742" t="str">
        <f t="shared" si="640"/>
        <v>21410174</v>
      </c>
      <c r="D742" t="str">
        <f t="shared" si="641"/>
        <v>Robotszerkezetek és perifériák - Szilágyi Zoltán (web) 41</v>
      </c>
      <c r="E742" t="str">
        <f t="shared" si="642"/>
        <v>Szilágyi Zoltán10174</v>
      </c>
      <c r="F742" t="str">
        <f t="shared" si="643"/>
        <v>Robotszerkezetek és perifériák (Tb. 214, web)</v>
      </c>
      <c r="G742" t="str">
        <f t="shared" si="644"/>
        <v/>
      </c>
      <c r="H742" t="str">
        <f t="shared" si="645"/>
        <v/>
      </c>
      <c r="I742" t="str">
        <f t="shared" si="646"/>
        <v/>
      </c>
      <c r="J742" t="str">
        <f t="shared" si="647"/>
        <v/>
      </c>
      <c r="K742" t="str">
        <f t="shared" si="648"/>
        <v/>
      </c>
      <c r="L742" t="str">
        <f t="shared" si="649"/>
        <v/>
      </c>
      <c r="M742" t="str">
        <f t="shared" si="650"/>
        <v/>
      </c>
      <c r="N742" t="str">
        <f t="shared" si="651"/>
        <v/>
      </c>
      <c r="O742" t="str">
        <f t="shared" si="652"/>
        <v/>
      </c>
      <c r="P742" t="str">
        <f t="shared" si="653"/>
        <v/>
      </c>
      <c r="Q742" t="str">
        <f t="shared" si="654"/>
        <v/>
      </c>
      <c r="R742" t="str">
        <f t="shared" si="655"/>
        <v/>
      </c>
      <c r="S742" t="str">
        <f t="shared" si="656"/>
        <v/>
      </c>
      <c r="T742" t="str">
        <f t="shared" si="657"/>
        <v/>
      </c>
      <c r="U742" t="str">
        <f t="shared" si="658"/>
        <v/>
      </c>
      <c r="V742" t="str">
        <f t="shared" si="659"/>
        <v/>
      </c>
      <c r="W742" t="str">
        <f t="shared" si="660"/>
        <v/>
      </c>
      <c r="X742" t="str">
        <f t="shared" si="661"/>
        <v/>
      </c>
      <c r="Y742" t="str">
        <f t="shared" si="662"/>
        <v/>
      </c>
      <c r="Z742" t="str">
        <f t="shared" si="663"/>
        <v/>
      </c>
      <c r="AA742" t="str">
        <f t="shared" si="664"/>
        <v>Robotszerkezetek és perifériák (, web)</v>
      </c>
      <c r="AB742" t="str">
        <f t="shared" si="665"/>
        <v/>
      </c>
      <c r="AC742" t="str">
        <f t="shared" si="666"/>
        <v/>
      </c>
      <c r="AD742" t="str">
        <f t="shared" si="667"/>
        <v/>
      </c>
      <c r="AE742" t="str">
        <f t="shared" si="668"/>
        <v/>
      </c>
      <c r="AF742" t="str">
        <f t="shared" si="669"/>
        <v/>
      </c>
      <c r="AG742" t="str">
        <f t="shared" si="670"/>
        <v/>
      </c>
      <c r="AH742" t="str">
        <f t="shared" si="671"/>
        <v/>
      </c>
      <c r="AI742" t="str">
        <f t="shared" si="672"/>
        <v/>
      </c>
      <c r="AJ742" t="str">
        <f t="shared" si="673"/>
        <v/>
      </c>
      <c r="AK742" t="str">
        <f t="shared" si="674"/>
        <v/>
      </c>
      <c r="AL742" t="str">
        <f t="shared" si="675"/>
        <v/>
      </c>
      <c r="AM742" t="str">
        <f t="shared" si="676"/>
        <v/>
      </c>
      <c r="AN742" t="str">
        <f t="shared" si="677"/>
        <v/>
      </c>
      <c r="AO742" t="str">
        <f t="shared" si="678"/>
        <v/>
      </c>
      <c r="AP742" t="str">
        <f t="shared" si="679"/>
        <v/>
      </c>
      <c r="AQ742" t="str">
        <f t="shared" si="680"/>
        <v/>
      </c>
      <c r="AR742" t="str">
        <f t="shared" si="681"/>
        <v/>
      </c>
      <c r="AS742" t="str">
        <f t="shared" si="682"/>
        <v/>
      </c>
      <c r="AT742" t="str">
        <f t="shared" si="683"/>
        <v/>
      </c>
      <c r="AU742" t="str">
        <f t="shared" si="684"/>
        <v/>
      </c>
      <c r="AV742" t="str">
        <f t="shared" si="685"/>
        <v/>
      </c>
      <c r="AW742" t="str">
        <f t="shared" si="686"/>
        <v/>
      </c>
      <c r="AX742" t="str">
        <f t="shared" si="687"/>
        <v/>
      </c>
      <c r="AY742" t="str">
        <f t="shared" si="688"/>
        <v/>
      </c>
      <c r="AZ742" t="str">
        <f t="shared" si="689"/>
        <v/>
      </c>
      <c r="BA742" t="str">
        <f t="shared" si="690"/>
        <v/>
      </c>
      <c r="BB742" t="str">
        <f t="shared" si="691"/>
        <v/>
      </c>
      <c r="BC742" t="str">
        <f t="shared" si="692"/>
        <v/>
      </c>
      <c r="BD742" t="str">
        <f t="shared" si="693"/>
        <v>10174</v>
      </c>
      <c r="BE742" t="str">
        <f t="shared" si="694"/>
        <v>Robotszerkezetek és perifériák (214, web)</v>
      </c>
      <c r="BF742" s="2">
        <v>1017</v>
      </c>
      <c r="BG742" s="2">
        <v>4</v>
      </c>
      <c r="BH742" s="18">
        <f>VLOOKUP(BF742,segéd!$F$9:$G$41,2,FALSE)</f>
        <v>46312</v>
      </c>
      <c r="BI742" s="2" t="str">
        <f>VLOOKUP(BG742,segéd!$F$1:$G$7,2,FALSE)</f>
        <v>13.30-15.00</v>
      </c>
      <c r="BJ742" t="s">
        <v>525</v>
      </c>
      <c r="BK742" s="20" t="s">
        <v>218</v>
      </c>
      <c r="BL742" t="s">
        <v>191</v>
      </c>
      <c r="BM742" s="2"/>
      <c r="BN742" s="2">
        <v>214</v>
      </c>
      <c r="BO742" s="2" t="s">
        <v>117</v>
      </c>
      <c r="BP742" s="33" t="s">
        <v>643</v>
      </c>
      <c r="BQ742" s="2">
        <f t="shared" si="695"/>
        <v>41</v>
      </c>
      <c r="BR742" s="2" t="str">
        <f>IF(BM742="","",IFERROR(VLOOKUP(BJ742,segéd!T:U,2,FALSE),"x"))</f>
        <v/>
      </c>
      <c r="BS742" s="2">
        <f>IF(BN742="","",IFERROR(VLOOKUP(BJ742,segéd!O:P,2,FALSE),"x"))</f>
        <v>41</v>
      </c>
      <c r="BU742" s="2"/>
      <c r="BV742" s="2"/>
      <c r="DP742" s="2">
        <v>32</v>
      </c>
    </row>
    <row r="743" spans="1:120" ht="15" customHeight="1" x14ac:dyDescent="0.3">
      <c r="A743" t="str">
        <f t="shared" si="638"/>
        <v>10174</v>
      </c>
      <c r="B743" t="str">
        <f t="shared" si="639"/>
        <v xml:space="preserve">Statisztika II. - Brunner Zsuzsanna (web) </v>
      </c>
      <c r="C743" t="str">
        <f t="shared" si="640"/>
        <v>21210174</v>
      </c>
      <c r="D743" t="str">
        <f t="shared" si="641"/>
        <v>Statisztika II. - Brunner Zsuzsanna (web) 41</v>
      </c>
      <c r="E743" t="str">
        <f t="shared" si="642"/>
        <v>Brunner Zsuzsanna10174</v>
      </c>
      <c r="F743" t="str">
        <f t="shared" si="643"/>
        <v>Statisztika II. (Tb. 212, web)</v>
      </c>
      <c r="G743" t="str">
        <f t="shared" si="644"/>
        <v/>
      </c>
      <c r="H743" t="str">
        <f t="shared" si="645"/>
        <v/>
      </c>
      <c r="I743" t="str">
        <f t="shared" si="646"/>
        <v/>
      </c>
      <c r="J743" t="str">
        <f t="shared" si="647"/>
        <v/>
      </c>
      <c r="K743" t="str">
        <f t="shared" si="648"/>
        <v/>
      </c>
      <c r="L743" t="str">
        <f t="shared" si="649"/>
        <v/>
      </c>
      <c r="M743" t="str">
        <f t="shared" si="650"/>
        <v/>
      </c>
      <c r="N743" t="str">
        <f t="shared" si="651"/>
        <v/>
      </c>
      <c r="O743" t="str">
        <f t="shared" si="652"/>
        <v/>
      </c>
      <c r="P743" t="str">
        <f t="shared" si="653"/>
        <v/>
      </c>
      <c r="Q743" t="str">
        <f t="shared" si="654"/>
        <v/>
      </c>
      <c r="R743" t="str">
        <f t="shared" si="655"/>
        <v/>
      </c>
      <c r="S743" t="str">
        <f t="shared" si="656"/>
        <v/>
      </c>
      <c r="T743" t="str">
        <f t="shared" si="657"/>
        <v/>
      </c>
      <c r="U743" t="str">
        <f t="shared" si="658"/>
        <v/>
      </c>
      <c r="V743" t="str">
        <f t="shared" si="659"/>
        <v/>
      </c>
      <c r="W743" t="str">
        <f t="shared" si="660"/>
        <v/>
      </c>
      <c r="X743" t="str">
        <f t="shared" si="661"/>
        <v/>
      </c>
      <c r="Y743" t="str">
        <f t="shared" si="662"/>
        <v/>
      </c>
      <c r="Z743" t="str">
        <f t="shared" si="663"/>
        <v/>
      </c>
      <c r="AA743" t="str">
        <f t="shared" si="664"/>
        <v>Statisztika II. (, web)</v>
      </c>
      <c r="AB743" t="str">
        <f t="shared" si="665"/>
        <v/>
      </c>
      <c r="AC743" t="str">
        <f t="shared" si="666"/>
        <v/>
      </c>
      <c r="AD743" t="str">
        <f t="shared" si="667"/>
        <v/>
      </c>
      <c r="AE743" t="str">
        <f t="shared" si="668"/>
        <v/>
      </c>
      <c r="AF743" t="str">
        <f t="shared" si="669"/>
        <v/>
      </c>
      <c r="AG743" t="str">
        <f t="shared" si="670"/>
        <v/>
      </c>
      <c r="AH743" t="str">
        <f t="shared" si="671"/>
        <v>10174</v>
      </c>
      <c r="AI743" t="str">
        <f t="shared" si="672"/>
        <v>10174</v>
      </c>
      <c r="AJ743" t="str">
        <f t="shared" si="673"/>
        <v/>
      </c>
      <c r="AK743" t="str">
        <f t="shared" si="674"/>
        <v/>
      </c>
      <c r="AL743" t="str">
        <f t="shared" si="675"/>
        <v/>
      </c>
      <c r="AM743" t="str">
        <f t="shared" si="676"/>
        <v/>
      </c>
      <c r="AN743" t="str">
        <f t="shared" si="677"/>
        <v/>
      </c>
      <c r="AO743" t="str">
        <f t="shared" si="678"/>
        <v/>
      </c>
      <c r="AP743" t="str">
        <f t="shared" si="679"/>
        <v/>
      </c>
      <c r="AQ743" t="str">
        <f t="shared" si="680"/>
        <v/>
      </c>
      <c r="AR743" t="str">
        <f t="shared" si="681"/>
        <v/>
      </c>
      <c r="AS743" t="str">
        <f t="shared" si="682"/>
        <v/>
      </c>
      <c r="AT743" t="str">
        <f t="shared" si="683"/>
        <v/>
      </c>
      <c r="AU743" t="str">
        <f t="shared" si="684"/>
        <v/>
      </c>
      <c r="AV743" t="str">
        <f t="shared" si="685"/>
        <v/>
      </c>
      <c r="AW743" t="str">
        <f t="shared" si="686"/>
        <v/>
      </c>
      <c r="AX743" t="str">
        <f t="shared" si="687"/>
        <v/>
      </c>
      <c r="AY743" t="str">
        <f t="shared" si="688"/>
        <v/>
      </c>
      <c r="AZ743" t="str">
        <f t="shared" si="689"/>
        <v/>
      </c>
      <c r="BA743" t="str">
        <f t="shared" si="690"/>
        <v/>
      </c>
      <c r="BB743" t="str">
        <f t="shared" si="691"/>
        <v/>
      </c>
      <c r="BC743" t="str">
        <f t="shared" si="692"/>
        <v/>
      </c>
      <c r="BD743" t="str">
        <f t="shared" si="693"/>
        <v/>
      </c>
      <c r="BE743" t="str">
        <f t="shared" si="694"/>
        <v>Statisztika II. (212, web)</v>
      </c>
      <c r="BF743" s="2">
        <v>1017</v>
      </c>
      <c r="BG743" s="2">
        <v>4</v>
      </c>
      <c r="BH743" s="18">
        <f>VLOOKUP(BF743,segéd!$F$9:$G$41,2,FALSE)</f>
        <v>46312</v>
      </c>
      <c r="BI743" s="2" t="str">
        <f>VLOOKUP(BG743,segéd!$F$1:$G$7,2,FALSE)</f>
        <v>13.30-15.00</v>
      </c>
      <c r="BJ743" t="s">
        <v>31</v>
      </c>
      <c r="BK743" s="20" t="s">
        <v>27</v>
      </c>
      <c r="BL743" t="s">
        <v>191</v>
      </c>
      <c r="BM743" s="2"/>
      <c r="BN743" s="2">
        <v>212</v>
      </c>
      <c r="BO743" s="2" t="s">
        <v>117</v>
      </c>
      <c r="BP743" s="33" t="s">
        <v>593</v>
      </c>
      <c r="BQ743" s="2">
        <f t="shared" si="695"/>
        <v>41</v>
      </c>
      <c r="BR743" s="2" t="str">
        <f>IF(BM743="","",IFERROR(VLOOKUP(BJ743,segéd!T:U,2,FALSE),"x"))</f>
        <v/>
      </c>
      <c r="BS743" s="2">
        <f>IF(BN743="","",IFERROR(VLOOKUP(BJ743,segéd!O:P,2,FALSE),"x"))</f>
        <v>41</v>
      </c>
      <c r="BT743" s="2"/>
      <c r="BU743" s="2"/>
      <c r="BV743" s="2"/>
      <c r="BX743" s="2"/>
      <c r="CQ743" s="2"/>
      <c r="CR743" s="2"/>
      <c r="CT743" s="2">
        <v>31</v>
      </c>
      <c r="CU743" s="2">
        <v>25</v>
      </c>
    </row>
    <row r="744" spans="1:120" ht="15" customHeight="1" x14ac:dyDescent="0.3">
      <c r="A744" t="str">
        <f t="shared" si="638"/>
        <v>10174</v>
      </c>
      <c r="B744" t="str">
        <f t="shared" si="639"/>
        <v xml:space="preserve">Számítógéppel segített gy. és m. alapjai - Molnár László </v>
      </c>
      <c r="C744" t="str">
        <f t="shared" si="640"/>
        <v>410174</v>
      </c>
      <c r="D744" t="str">
        <f t="shared" si="641"/>
        <v>Számítógéppel segített gy. és m. alapjai - Molnár László 9</v>
      </c>
      <c r="E744" t="str">
        <f t="shared" si="642"/>
        <v>Molnár László10174</v>
      </c>
      <c r="F744" t="str">
        <f t="shared" si="643"/>
        <v>Számítógéppel segített gy. és m. alapjai (Tb. 4)</v>
      </c>
      <c r="G744" t="str">
        <f t="shared" si="644"/>
        <v/>
      </c>
      <c r="H744" t="str">
        <f t="shared" si="645"/>
        <v/>
      </c>
      <c r="I744" t="str">
        <f t="shared" si="646"/>
        <v/>
      </c>
      <c r="J744" t="str">
        <f t="shared" si="647"/>
        <v/>
      </c>
      <c r="K744" t="str">
        <f t="shared" si="648"/>
        <v/>
      </c>
      <c r="L744" t="str">
        <f t="shared" si="649"/>
        <v/>
      </c>
      <c r="M744" t="str">
        <f t="shared" si="650"/>
        <v/>
      </c>
      <c r="N744" t="str">
        <f t="shared" si="651"/>
        <v/>
      </c>
      <c r="O744" t="str">
        <f t="shared" si="652"/>
        <v/>
      </c>
      <c r="P744" t="str">
        <f t="shared" si="653"/>
        <v/>
      </c>
      <c r="Q744" t="str">
        <f t="shared" si="654"/>
        <v/>
      </c>
      <c r="R744" t="str">
        <f t="shared" si="655"/>
        <v/>
      </c>
      <c r="S744" t="str">
        <f t="shared" si="656"/>
        <v/>
      </c>
      <c r="T744" t="str">
        <f t="shared" si="657"/>
        <v/>
      </c>
      <c r="U744" t="str">
        <f t="shared" si="658"/>
        <v/>
      </c>
      <c r="V744" t="str">
        <f t="shared" si="659"/>
        <v/>
      </c>
      <c r="W744" t="str">
        <f t="shared" si="660"/>
        <v/>
      </c>
      <c r="X744" t="str">
        <f t="shared" si="661"/>
        <v/>
      </c>
      <c r="Y744" t="str">
        <f t="shared" si="662"/>
        <v/>
      </c>
      <c r="Z744" t="str">
        <f t="shared" si="663"/>
        <v/>
      </c>
      <c r="AA744" t="str">
        <f t="shared" si="664"/>
        <v>Számítógéppel segített gy. és m. alapjai ()</v>
      </c>
      <c r="AB744" t="str">
        <f t="shared" si="665"/>
        <v/>
      </c>
      <c r="AC744" t="str">
        <f t="shared" si="666"/>
        <v/>
      </c>
      <c r="AD744" t="str">
        <f t="shared" si="667"/>
        <v/>
      </c>
      <c r="AE744" t="str">
        <f t="shared" si="668"/>
        <v/>
      </c>
      <c r="AF744" t="str">
        <f t="shared" si="669"/>
        <v/>
      </c>
      <c r="AG744" t="str">
        <f t="shared" si="670"/>
        <v/>
      </c>
      <c r="AH744" t="str">
        <f t="shared" si="671"/>
        <v/>
      </c>
      <c r="AI744" t="str">
        <f t="shared" si="672"/>
        <v/>
      </c>
      <c r="AJ744" t="str">
        <f t="shared" si="673"/>
        <v>10174</v>
      </c>
      <c r="AK744" t="str">
        <f t="shared" si="674"/>
        <v/>
      </c>
      <c r="AL744" t="str">
        <f t="shared" si="675"/>
        <v/>
      </c>
      <c r="AM744" t="str">
        <f t="shared" si="676"/>
        <v/>
      </c>
      <c r="AN744" t="str">
        <f t="shared" si="677"/>
        <v/>
      </c>
      <c r="AO744" t="str">
        <f t="shared" si="678"/>
        <v/>
      </c>
      <c r="AP744" t="str">
        <f t="shared" si="679"/>
        <v/>
      </c>
      <c r="AQ744" t="str">
        <f t="shared" si="680"/>
        <v/>
      </c>
      <c r="AR744" t="str">
        <f t="shared" si="681"/>
        <v/>
      </c>
      <c r="AS744" t="str">
        <f t="shared" si="682"/>
        <v/>
      </c>
      <c r="AT744" t="str">
        <f t="shared" si="683"/>
        <v/>
      </c>
      <c r="AU744" t="str">
        <f t="shared" si="684"/>
        <v/>
      </c>
      <c r="AV744" t="str">
        <f t="shared" si="685"/>
        <v/>
      </c>
      <c r="AW744" t="str">
        <f t="shared" si="686"/>
        <v/>
      </c>
      <c r="AX744" t="str">
        <f t="shared" si="687"/>
        <v/>
      </c>
      <c r="AY744" t="str">
        <f t="shared" si="688"/>
        <v/>
      </c>
      <c r="AZ744" t="str">
        <f t="shared" si="689"/>
        <v/>
      </c>
      <c r="BA744" t="str">
        <f t="shared" si="690"/>
        <v/>
      </c>
      <c r="BB744" t="str">
        <f t="shared" si="691"/>
        <v/>
      </c>
      <c r="BC744" t="str">
        <f t="shared" si="692"/>
        <v/>
      </c>
      <c r="BD744" t="str">
        <f t="shared" si="693"/>
        <v/>
      </c>
      <c r="BE744" t="str">
        <f t="shared" si="694"/>
        <v>Számítógéppel segített gy. és m. alapjai (4)</v>
      </c>
      <c r="BF744" s="2">
        <v>1017</v>
      </c>
      <c r="BG744" s="2">
        <v>4</v>
      </c>
      <c r="BH744" s="18">
        <f>VLOOKUP(BF744,segéd!$F$9:$G$41,2,FALSE)</f>
        <v>46312</v>
      </c>
      <c r="BI744" s="2" t="str">
        <f>VLOOKUP(BG744,segéd!$F$1:$G$7,2,FALSE)</f>
        <v>13.30-15.00</v>
      </c>
      <c r="BJ744" t="s">
        <v>298</v>
      </c>
      <c r="BK744" s="20" t="s">
        <v>48</v>
      </c>
      <c r="BL744" t="s">
        <v>114</v>
      </c>
      <c r="BM744" s="2"/>
      <c r="BN744" s="2">
        <v>4</v>
      </c>
      <c r="BO744" s="2"/>
      <c r="BP744" s="33"/>
      <c r="BQ744" s="2">
        <f t="shared" si="695"/>
        <v>9</v>
      </c>
      <c r="BR744" s="2" t="str">
        <f>IF(BM744="","",IFERROR(VLOOKUP(BJ744,segéd!T:U,2,FALSE),"x"))</f>
        <v/>
      </c>
      <c r="BS744" s="2">
        <f>IF(BN744="","",IFERROR(VLOOKUP(BJ744,segéd!O:P,2,FALSE),"x"))</f>
        <v>9</v>
      </c>
      <c r="BU744" s="2"/>
      <c r="BV744" s="2"/>
      <c r="BX744" s="2"/>
      <c r="CV744" s="2">
        <v>7</v>
      </c>
    </row>
    <row r="745" spans="1:120" ht="15" customHeight="1" x14ac:dyDescent="0.3">
      <c r="A745" t="str">
        <f t="shared" si="638"/>
        <v>20810174</v>
      </c>
      <c r="B745" t="str">
        <f t="shared" si="639"/>
        <v>Számvitel I. - Péter Sára (web) 44</v>
      </c>
      <c r="C745" t="str">
        <f t="shared" si="640"/>
        <v>10174</v>
      </c>
      <c r="D745" t="str">
        <f t="shared" si="641"/>
        <v xml:space="preserve">Számvitel I. - Péter Sára (web) </v>
      </c>
      <c r="E745" t="str">
        <f t="shared" si="642"/>
        <v>Péter Sára10174</v>
      </c>
      <c r="F745" t="str">
        <f t="shared" si="643"/>
        <v>Számvitel I. (Bp. 208, web)</v>
      </c>
      <c r="G745" t="str">
        <f t="shared" si="644"/>
        <v/>
      </c>
      <c r="H745" t="str">
        <f t="shared" si="645"/>
        <v/>
      </c>
      <c r="I745" t="str">
        <f t="shared" si="646"/>
        <v/>
      </c>
      <c r="J745" t="str">
        <f t="shared" si="647"/>
        <v/>
      </c>
      <c r="K745" t="str">
        <f t="shared" si="648"/>
        <v/>
      </c>
      <c r="L745" t="str">
        <f t="shared" si="649"/>
        <v/>
      </c>
      <c r="M745" t="str">
        <f t="shared" si="650"/>
        <v>10174</v>
      </c>
      <c r="N745" t="str">
        <f t="shared" si="651"/>
        <v>10174</v>
      </c>
      <c r="O745" t="str">
        <f t="shared" si="652"/>
        <v>10174</v>
      </c>
      <c r="P745" t="str">
        <f t="shared" si="653"/>
        <v/>
      </c>
      <c r="Q745" t="str">
        <f t="shared" si="654"/>
        <v/>
      </c>
      <c r="R745" t="str">
        <f t="shared" si="655"/>
        <v/>
      </c>
      <c r="S745" t="str">
        <f t="shared" si="656"/>
        <v/>
      </c>
      <c r="T745" t="str">
        <f t="shared" si="657"/>
        <v/>
      </c>
      <c r="U745" t="str">
        <f t="shared" si="658"/>
        <v/>
      </c>
      <c r="V745" t="str">
        <f t="shared" si="659"/>
        <v/>
      </c>
      <c r="W745" t="str">
        <f t="shared" si="660"/>
        <v/>
      </c>
      <c r="X745" t="str">
        <f t="shared" si="661"/>
        <v/>
      </c>
      <c r="Y745" t="str">
        <f t="shared" si="662"/>
        <v/>
      </c>
      <c r="Z745" t="str">
        <f t="shared" si="663"/>
        <v/>
      </c>
      <c r="AA745" t="str">
        <f t="shared" si="664"/>
        <v>Számvitel I. (208, web)</v>
      </c>
      <c r="AB745" t="str">
        <f t="shared" si="665"/>
        <v/>
      </c>
      <c r="AC745" t="str">
        <f t="shared" si="666"/>
        <v/>
      </c>
      <c r="AD745" t="str">
        <f t="shared" si="667"/>
        <v/>
      </c>
      <c r="AE745" t="str">
        <f t="shared" si="668"/>
        <v/>
      </c>
      <c r="AF745" t="str">
        <f t="shared" si="669"/>
        <v/>
      </c>
      <c r="AG745" t="str">
        <f t="shared" si="670"/>
        <v/>
      </c>
      <c r="AH745" t="str">
        <f t="shared" si="671"/>
        <v/>
      </c>
      <c r="AI745" t="str">
        <f t="shared" si="672"/>
        <v/>
      </c>
      <c r="AJ745" t="str">
        <f t="shared" si="673"/>
        <v/>
      </c>
      <c r="AK745" t="str">
        <f t="shared" si="674"/>
        <v/>
      </c>
      <c r="AL745" t="str">
        <f t="shared" si="675"/>
        <v/>
      </c>
      <c r="AM745" t="str">
        <f t="shared" si="676"/>
        <v/>
      </c>
      <c r="AN745" t="str">
        <f t="shared" si="677"/>
        <v/>
      </c>
      <c r="AO745" t="str">
        <f t="shared" si="678"/>
        <v/>
      </c>
      <c r="AP745" t="str">
        <f t="shared" si="679"/>
        <v/>
      </c>
      <c r="AQ745" t="str">
        <f t="shared" si="680"/>
        <v/>
      </c>
      <c r="AR745" t="str">
        <f t="shared" si="681"/>
        <v/>
      </c>
      <c r="AS745" t="str">
        <f t="shared" si="682"/>
        <v/>
      </c>
      <c r="AT745" t="str">
        <f t="shared" si="683"/>
        <v/>
      </c>
      <c r="AU745" t="str">
        <f t="shared" si="684"/>
        <v/>
      </c>
      <c r="AV745" t="str">
        <f t="shared" si="685"/>
        <v/>
      </c>
      <c r="AW745" t="str">
        <f t="shared" si="686"/>
        <v/>
      </c>
      <c r="AX745" t="str">
        <f t="shared" si="687"/>
        <v/>
      </c>
      <c r="AY745" t="str">
        <f t="shared" si="688"/>
        <v/>
      </c>
      <c r="AZ745" t="str">
        <f t="shared" si="689"/>
        <v/>
      </c>
      <c r="BA745" t="str">
        <f t="shared" si="690"/>
        <v/>
      </c>
      <c r="BB745" t="str">
        <f t="shared" si="691"/>
        <v/>
      </c>
      <c r="BC745" t="str">
        <f t="shared" si="692"/>
        <v/>
      </c>
      <c r="BD745" t="str">
        <f t="shared" si="693"/>
        <v/>
      </c>
      <c r="BE745" t="str">
        <f t="shared" si="694"/>
        <v>Számvitel I. (, web)</v>
      </c>
      <c r="BF745" s="2">
        <v>1017</v>
      </c>
      <c r="BG745" s="2">
        <v>4</v>
      </c>
      <c r="BH745" s="18">
        <f>VLOOKUP(BF745,segéd!$F$9:$G$41,2,FALSE)</f>
        <v>46312</v>
      </c>
      <c r="BI745" s="2" t="str">
        <f>VLOOKUP(BG745,segéd!$F$1:$G$7,2,FALSE)</f>
        <v>13.30-15.00</v>
      </c>
      <c r="BJ745" t="s">
        <v>92</v>
      </c>
      <c r="BK745" s="20" t="s">
        <v>305</v>
      </c>
      <c r="BL745" t="s">
        <v>194</v>
      </c>
      <c r="BM745" s="2">
        <v>208</v>
      </c>
      <c r="BO745" s="2" t="s">
        <v>117</v>
      </c>
      <c r="BP745" s="33" t="s">
        <v>732</v>
      </c>
      <c r="BQ745" s="2">
        <f t="shared" si="695"/>
        <v>44</v>
      </c>
      <c r="BR745" s="2">
        <f>IF(BM745="","",IFERROR(VLOOKUP(BJ745,segéd!T:U,2,FALSE),"x"))</f>
        <v>44</v>
      </c>
      <c r="BS745" s="2" t="str">
        <f>IF(BN745="","",IFERROR(VLOOKUP(BJ745,segéd!O:P,2,FALSE),"x"))</f>
        <v/>
      </c>
      <c r="BT745" s="2"/>
      <c r="BU745" s="2"/>
      <c r="BV745" s="2"/>
      <c r="BX745" s="2"/>
      <c r="BZ745" s="2">
        <v>15</v>
      </c>
      <c r="CA745" s="2">
        <v>37</v>
      </c>
      <c r="CB745" s="2">
        <v>8</v>
      </c>
      <c r="CQ745" s="2"/>
      <c r="CR745" s="2"/>
    </row>
    <row r="746" spans="1:120" ht="15" customHeight="1" x14ac:dyDescent="0.3">
      <c r="A746" t="str">
        <f t="shared" si="638"/>
        <v>20510174</v>
      </c>
      <c r="B746" t="str">
        <f t="shared" si="639"/>
        <v>Szellemi alkotások joga - Zalahegyi Zoltán (web) 13</v>
      </c>
      <c r="C746" t="str">
        <f t="shared" si="640"/>
        <v>10174</v>
      </c>
      <c r="D746" t="str">
        <f t="shared" si="641"/>
        <v xml:space="preserve">Szellemi alkotások joga - Zalahegyi Zoltán (web) </v>
      </c>
      <c r="E746" t="str">
        <f t="shared" si="642"/>
        <v>Zalahegyi Zoltán10174</v>
      </c>
      <c r="F746" t="str">
        <f t="shared" si="643"/>
        <v>Szellemi alkotások joga (Bp. 205, web)</v>
      </c>
      <c r="G746" t="str">
        <f t="shared" si="644"/>
        <v/>
      </c>
      <c r="H746" t="str">
        <f t="shared" si="645"/>
        <v/>
      </c>
      <c r="I746" t="str">
        <f t="shared" si="646"/>
        <v/>
      </c>
      <c r="J746" t="str">
        <f t="shared" si="647"/>
        <v/>
      </c>
      <c r="K746" t="str">
        <f t="shared" si="648"/>
        <v/>
      </c>
      <c r="L746" t="str">
        <f t="shared" si="649"/>
        <v>10174</v>
      </c>
      <c r="M746" t="str">
        <f t="shared" si="650"/>
        <v/>
      </c>
      <c r="N746" t="str">
        <f t="shared" si="651"/>
        <v/>
      </c>
      <c r="O746" t="str">
        <f t="shared" si="652"/>
        <v/>
      </c>
      <c r="P746" t="str">
        <f t="shared" si="653"/>
        <v/>
      </c>
      <c r="Q746" t="str">
        <f t="shared" si="654"/>
        <v/>
      </c>
      <c r="R746" t="str">
        <f t="shared" si="655"/>
        <v/>
      </c>
      <c r="S746" t="str">
        <f t="shared" si="656"/>
        <v/>
      </c>
      <c r="T746" t="str">
        <f t="shared" si="657"/>
        <v/>
      </c>
      <c r="U746" t="str">
        <f t="shared" si="658"/>
        <v/>
      </c>
      <c r="V746" t="str">
        <f t="shared" si="659"/>
        <v/>
      </c>
      <c r="W746" t="str">
        <f t="shared" si="660"/>
        <v/>
      </c>
      <c r="X746" t="str">
        <f t="shared" si="661"/>
        <v/>
      </c>
      <c r="Y746" t="str">
        <f t="shared" si="662"/>
        <v/>
      </c>
      <c r="Z746" t="str">
        <f t="shared" si="663"/>
        <v/>
      </c>
      <c r="AA746" t="str">
        <f t="shared" si="664"/>
        <v>Szellemi alkotások joga (205, web)</v>
      </c>
      <c r="AB746" t="str">
        <f t="shared" si="665"/>
        <v/>
      </c>
      <c r="AC746" t="str">
        <f t="shared" si="666"/>
        <v/>
      </c>
      <c r="AD746" t="str">
        <f t="shared" si="667"/>
        <v/>
      </c>
      <c r="AE746" t="str">
        <f t="shared" si="668"/>
        <v/>
      </c>
      <c r="AF746" t="str">
        <f t="shared" si="669"/>
        <v/>
      </c>
      <c r="AG746" t="str">
        <f t="shared" si="670"/>
        <v/>
      </c>
      <c r="AH746" t="str">
        <f t="shared" si="671"/>
        <v/>
      </c>
      <c r="AI746" t="str">
        <f t="shared" si="672"/>
        <v/>
      </c>
      <c r="AJ746" t="str">
        <f t="shared" si="673"/>
        <v/>
      </c>
      <c r="AK746" t="str">
        <f t="shared" si="674"/>
        <v/>
      </c>
      <c r="AL746" t="str">
        <f t="shared" si="675"/>
        <v/>
      </c>
      <c r="AM746" t="str">
        <f t="shared" si="676"/>
        <v/>
      </c>
      <c r="AN746" t="str">
        <f t="shared" si="677"/>
        <v/>
      </c>
      <c r="AO746" t="str">
        <f t="shared" si="678"/>
        <v/>
      </c>
      <c r="AP746" t="str">
        <f t="shared" si="679"/>
        <v/>
      </c>
      <c r="AQ746" t="str">
        <f t="shared" si="680"/>
        <v/>
      </c>
      <c r="AR746" t="str">
        <f t="shared" si="681"/>
        <v/>
      </c>
      <c r="AS746" t="str">
        <f t="shared" si="682"/>
        <v/>
      </c>
      <c r="AT746" t="str">
        <f t="shared" si="683"/>
        <v/>
      </c>
      <c r="AU746" t="str">
        <f t="shared" si="684"/>
        <v/>
      </c>
      <c r="AV746" t="str">
        <f t="shared" si="685"/>
        <v/>
      </c>
      <c r="AW746" t="str">
        <f t="shared" si="686"/>
        <v/>
      </c>
      <c r="AX746" t="str">
        <f t="shared" si="687"/>
        <v/>
      </c>
      <c r="AY746" t="str">
        <f t="shared" si="688"/>
        <v/>
      </c>
      <c r="AZ746" t="str">
        <f t="shared" si="689"/>
        <v/>
      </c>
      <c r="BA746" t="str">
        <f t="shared" si="690"/>
        <v/>
      </c>
      <c r="BB746" t="str">
        <f t="shared" si="691"/>
        <v/>
      </c>
      <c r="BC746" t="str">
        <f t="shared" si="692"/>
        <v/>
      </c>
      <c r="BD746" t="str">
        <f t="shared" si="693"/>
        <v/>
      </c>
      <c r="BE746" t="str">
        <f t="shared" si="694"/>
        <v>Szellemi alkotások joga (, web)</v>
      </c>
      <c r="BF746" s="2">
        <v>1017</v>
      </c>
      <c r="BG746" s="2">
        <v>4</v>
      </c>
      <c r="BH746" s="18">
        <f>VLOOKUP(BF746,segéd!$F$9:$G$41,2,FALSE)</f>
        <v>46312</v>
      </c>
      <c r="BI746" s="2" t="str">
        <f>VLOOKUP(BG746,segéd!$F$1:$G$7,2,FALSE)</f>
        <v>13.30-15.00</v>
      </c>
      <c r="BJ746" t="s">
        <v>390</v>
      </c>
      <c r="BK746" s="20" t="s">
        <v>303</v>
      </c>
      <c r="BL746" t="s">
        <v>206</v>
      </c>
      <c r="BM746" s="2">
        <v>205</v>
      </c>
      <c r="BO746" s="2" t="s">
        <v>117</v>
      </c>
      <c r="BP746" s="33" t="s">
        <v>653</v>
      </c>
      <c r="BQ746" s="2">
        <f t="shared" si="695"/>
        <v>13</v>
      </c>
      <c r="BR746" s="2">
        <f>IF(BM746="","",IFERROR(VLOOKUP(BJ746,segéd!T:U,2,FALSE),"x"))</f>
        <v>13</v>
      </c>
      <c r="BS746" s="2" t="str">
        <f>IF(BN746="","",IFERROR(VLOOKUP(BJ746,segéd!O:P,2,FALSE),"x"))</f>
        <v/>
      </c>
      <c r="BT746" s="2"/>
      <c r="BU746" s="2"/>
      <c r="BV746" s="2"/>
      <c r="BX746" s="2"/>
      <c r="BY746" s="2">
        <v>13</v>
      </c>
      <c r="CQ746" s="2"/>
      <c r="CR746" s="2"/>
    </row>
    <row r="747" spans="1:120" ht="15" customHeight="1" x14ac:dyDescent="0.3">
      <c r="A747" t="str">
        <f t="shared" si="638"/>
        <v>20710174</v>
      </c>
      <c r="B747" t="str">
        <f t="shared" si="639"/>
        <v>Turisztikai szoftverek - Krompaszky Gábor (gépterem, web) 3</v>
      </c>
      <c r="C747" t="str">
        <f t="shared" si="640"/>
        <v>10174</v>
      </c>
      <c r="D747" t="str">
        <f t="shared" si="641"/>
        <v xml:space="preserve">Turisztikai szoftverek - Krompaszky Gábor (gépterem, web) </v>
      </c>
      <c r="E747" t="str">
        <f t="shared" si="642"/>
        <v>Krompaszky Gábor10174</v>
      </c>
      <c r="F747" t="str">
        <f t="shared" si="643"/>
        <v>Turisztikai szoftverek (Bp. 207, gépterem, web)</v>
      </c>
      <c r="G747" t="str">
        <f t="shared" si="644"/>
        <v/>
      </c>
      <c r="H747" t="str">
        <f t="shared" si="645"/>
        <v/>
      </c>
      <c r="I747" t="str">
        <f t="shared" si="646"/>
        <v/>
      </c>
      <c r="J747" t="str">
        <f t="shared" si="647"/>
        <v/>
      </c>
      <c r="K747" t="str">
        <f t="shared" si="648"/>
        <v/>
      </c>
      <c r="L747" t="str">
        <f t="shared" si="649"/>
        <v/>
      </c>
      <c r="M747" t="str">
        <f t="shared" si="650"/>
        <v/>
      </c>
      <c r="N747" t="str">
        <f t="shared" si="651"/>
        <v/>
      </c>
      <c r="O747" t="str">
        <f t="shared" si="652"/>
        <v/>
      </c>
      <c r="P747" t="str">
        <f t="shared" si="653"/>
        <v/>
      </c>
      <c r="Q747" t="str">
        <f t="shared" si="654"/>
        <v/>
      </c>
      <c r="R747" t="str">
        <f t="shared" si="655"/>
        <v/>
      </c>
      <c r="S747" t="str">
        <f t="shared" si="656"/>
        <v/>
      </c>
      <c r="T747" t="str">
        <f t="shared" si="657"/>
        <v/>
      </c>
      <c r="U747" t="str">
        <f t="shared" si="658"/>
        <v/>
      </c>
      <c r="V747" t="str">
        <f t="shared" si="659"/>
        <v/>
      </c>
      <c r="W747" t="str">
        <f t="shared" si="660"/>
        <v/>
      </c>
      <c r="X747" t="str">
        <f t="shared" si="661"/>
        <v/>
      </c>
      <c r="Y747" t="str">
        <f t="shared" si="662"/>
        <v/>
      </c>
      <c r="Z747" t="str">
        <f t="shared" si="663"/>
        <v>10174</v>
      </c>
      <c r="AA747" t="str">
        <f t="shared" si="664"/>
        <v>Turisztikai szoftverek (207, gépterem, web)</v>
      </c>
      <c r="AB747" t="str">
        <f t="shared" si="665"/>
        <v/>
      </c>
      <c r="AC747" t="str">
        <f t="shared" si="666"/>
        <v/>
      </c>
      <c r="AD747" t="str">
        <f t="shared" si="667"/>
        <v/>
      </c>
      <c r="AE747" t="str">
        <f t="shared" si="668"/>
        <v/>
      </c>
      <c r="AF747" t="str">
        <f t="shared" si="669"/>
        <v/>
      </c>
      <c r="AG747" t="str">
        <f t="shared" si="670"/>
        <v/>
      </c>
      <c r="AH747" t="str">
        <f t="shared" si="671"/>
        <v/>
      </c>
      <c r="AI747" t="str">
        <f t="shared" si="672"/>
        <v/>
      </c>
      <c r="AJ747" t="str">
        <f t="shared" si="673"/>
        <v/>
      </c>
      <c r="AK747" t="str">
        <f t="shared" si="674"/>
        <v/>
      </c>
      <c r="AL747" t="str">
        <f t="shared" si="675"/>
        <v/>
      </c>
      <c r="AM747" t="str">
        <f t="shared" si="676"/>
        <v/>
      </c>
      <c r="AN747" t="str">
        <f t="shared" si="677"/>
        <v/>
      </c>
      <c r="AO747" t="str">
        <f t="shared" si="678"/>
        <v/>
      </c>
      <c r="AP747" t="str">
        <f t="shared" si="679"/>
        <v/>
      </c>
      <c r="AQ747" t="str">
        <f t="shared" si="680"/>
        <v/>
      </c>
      <c r="AR747" t="str">
        <f t="shared" si="681"/>
        <v/>
      </c>
      <c r="AS747" t="str">
        <f t="shared" si="682"/>
        <v/>
      </c>
      <c r="AT747" t="str">
        <f t="shared" si="683"/>
        <v/>
      </c>
      <c r="AU747" t="str">
        <f t="shared" si="684"/>
        <v/>
      </c>
      <c r="AV747" t="str">
        <f t="shared" si="685"/>
        <v/>
      </c>
      <c r="AW747" t="str">
        <f t="shared" si="686"/>
        <v/>
      </c>
      <c r="AX747" t="str">
        <f t="shared" si="687"/>
        <v/>
      </c>
      <c r="AY747" t="str">
        <f t="shared" si="688"/>
        <v/>
      </c>
      <c r="AZ747" t="str">
        <f t="shared" si="689"/>
        <v/>
      </c>
      <c r="BA747" t="str">
        <f t="shared" si="690"/>
        <v/>
      </c>
      <c r="BB747" t="str">
        <f t="shared" si="691"/>
        <v/>
      </c>
      <c r="BC747" t="str">
        <f t="shared" si="692"/>
        <v/>
      </c>
      <c r="BD747" t="str">
        <f t="shared" si="693"/>
        <v/>
      </c>
      <c r="BE747" t="str">
        <f t="shared" si="694"/>
        <v>Turisztikai szoftverek (, gépterem, web)</v>
      </c>
      <c r="BF747" s="2">
        <v>1017</v>
      </c>
      <c r="BG747" s="2">
        <v>4</v>
      </c>
      <c r="BH747" s="18">
        <f>VLOOKUP(BF747,segéd!$F$9:$G$41,2,FALSE)</f>
        <v>46312</v>
      </c>
      <c r="BI747" s="2" t="str">
        <f>VLOOKUP(BG747,segéd!$F$1:$G$7,2,FALSE)</f>
        <v>13.30-15.00</v>
      </c>
      <c r="BJ747" t="s">
        <v>522</v>
      </c>
      <c r="BK747" s="20" t="s">
        <v>535</v>
      </c>
      <c r="BL747" t="s">
        <v>194</v>
      </c>
      <c r="BM747" s="2">
        <v>207</v>
      </c>
      <c r="BO747" s="2" t="s">
        <v>216</v>
      </c>
      <c r="BP747" s="33" t="s">
        <v>596</v>
      </c>
      <c r="BQ747" s="2">
        <f t="shared" si="695"/>
        <v>3</v>
      </c>
      <c r="BR747" s="2">
        <f>IF(BM747="","",IFERROR(VLOOKUP(BJ747,segéd!T:U,2,FALSE),"x"))</f>
        <v>3</v>
      </c>
      <c r="BS747" s="2" t="str">
        <f>IF(BN747="","",IFERROR(VLOOKUP(BJ747,segéd!O:P,2,FALSE),"x"))</f>
        <v/>
      </c>
      <c r="BU747" s="2"/>
      <c r="BV747" s="2"/>
      <c r="BX747" s="2"/>
      <c r="CM747" s="2">
        <v>5</v>
      </c>
    </row>
    <row r="748" spans="1:120" ht="15" customHeight="1" x14ac:dyDescent="0.3">
      <c r="A748" t="str">
        <f t="shared" si="638"/>
        <v>10174</v>
      </c>
      <c r="B748" t="str">
        <f t="shared" si="639"/>
        <v xml:space="preserve">Villamos hajtások - Varga István (web) </v>
      </c>
      <c r="C748" t="str">
        <f t="shared" si="640"/>
        <v>610174</v>
      </c>
      <c r="D748" t="str">
        <f t="shared" si="641"/>
        <v>Villamos hajtások - Varga István (web) 13</v>
      </c>
      <c r="E748" t="str">
        <f t="shared" si="642"/>
        <v>Varga István10174</v>
      </c>
      <c r="F748" t="str">
        <f t="shared" si="643"/>
        <v>Villamos hajtások (Tb. 6, web)</v>
      </c>
      <c r="G748" t="str">
        <f t="shared" si="644"/>
        <v/>
      </c>
      <c r="H748" t="str">
        <f t="shared" si="645"/>
        <v/>
      </c>
      <c r="I748" t="str">
        <f t="shared" si="646"/>
        <v/>
      </c>
      <c r="J748" t="str">
        <f t="shared" si="647"/>
        <v/>
      </c>
      <c r="K748" t="str">
        <f t="shared" si="648"/>
        <v/>
      </c>
      <c r="L748" t="str">
        <f t="shared" si="649"/>
        <v/>
      </c>
      <c r="M748" t="str">
        <f t="shared" si="650"/>
        <v/>
      </c>
      <c r="N748" t="str">
        <f t="shared" si="651"/>
        <v/>
      </c>
      <c r="O748" t="str">
        <f t="shared" si="652"/>
        <v/>
      </c>
      <c r="P748" t="str">
        <f t="shared" si="653"/>
        <v/>
      </c>
      <c r="Q748" t="str">
        <f t="shared" si="654"/>
        <v/>
      </c>
      <c r="R748" t="str">
        <f t="shared" si="655"/>
        <v/>
      </c>
      <c r="S748" t="str">
        <f t="shared" si="656"/>
        <v/>
      </c>
      <c r="T748" t="str">
        <f t="shared" si="657"/>
        <v/>
      </c>
      <c r="U748" t="str">
        <f t="shared" si="658"/>
        <v/>
      </c>
      <c r="V748" t="str">
        <f t="shared" si="659"/>
        <v/>
      </c>
      <c r="W748" t="str">
        <f t="shared" si="660"/>
        <v/>
      </c>
      <c r="X748" t="str">
        <f t="shared" si="661"/>
        <v/>
      </c>
      <c r="Y748" t="str">
        <f t="shared" si="662"/>
        <v/>
      </c>
      <c r="Z748" t="str">
        <f t="shared" si="663"/>
        <v/>
      </c>
      <c r="AA748" t="str">
        <f t="shared" si="664"/>
        <v>Villamos hajtások (, web)</v>
      </c>
      <c r="AB748" t="str">
        <f t="shared" si="665"/>
        <v/>
      </c>
      <c r="AC748" t="str">
        <f t="shared" si="666"/>
        <v/>
      </c>
      <c r="AD748" t="str">
        <f t="shared" si="667"/>
        <v/>
      </c>
      <c r="AE748" t="str">
        <f t="shared" si="668"/>
        <v/>
      </c>
      <c r="AF748" t="str">
        <f t="shared" si="669"/>
        <v/>
      </c>
      <c r="AG748" t="str">
        <f t="shared" si="670"/>
        <v/>
      </c>
      <c r="AH748" t="str">
        <f t="shared" si="671"/>
        <v/>
      </c>
      <c r="AI748" t="str">
        <f t="shared" si="672"/>
        <v/>
      </c>
      <c r="AJ748" t="str">
        <f t="shared" si="673"/>
        <v/>
      </c>
      <c r="AK748" t="str">
        <f t="shared" si="674"/>
        <v/>
      </c>
      <c r="AL748" t="str">
        <f t="shared" si="675"/>
        <v/>
      </c>
      <c r="AM748" t="str">
        <f t="shared" si="676"/>
        <v/>
      </c>
      <c r="AN748" t="str">
        <f t="shared" si="677"/>
        <v/>
      </c>
      <c r="AO748" t="str">
        <f t="shared" si="678"/>
        <v/>
      </c>
      <c r="AP748" t="str">
        <f t="shared" si="679"/>
        <v/>
      </c>
      <c r="AQ748" t="str">
        <f t="shared" si="680"/>
        <v/>
      </c>
      <c r="AR748" t="str">
        <f t="shared" si="681"/>
        <v/>
      </c>
      <c r="AS748" t="str">
        <f t="shared" si="682"/>
        <v/>
      </c>
      <c r="AT748" t="str">
        <f t="shared" si="683"/>
        <v/>
      </c>
      <c r="AU748" t="str">
        <f t="shared" si="684"/>
        <v/>
      </c>
      <c r="AV748" t="str">
        <f t="shared" si="685"/>
        <v/>
      </c>
      <c r="AW748" t="str">
        <f t="shared" si="686"/>
        <v>10174</v>
      </c>
      <c r="AX748" t="str">
        <f t="shared" si="687"/>
        <v/>
      </c>
      <c r="AY748" t="str">
        <f t="shared" si="688"/>
        <v/>
      </c>
      <c r="AZ748" t="str">
        <f t="shared" si="689"/>
        <v/>
      </c>
      <c r="BA748" t="str">
        <f t="shared" si="690"/>
        <v/>
      </c>
      <c r="BB748" t="str">
        <f t="shared" si="691"/>
        <v/>
      </c>
      <c r="BC748" t="str">
        <f t="shared" si="692"/>
        <v/>
      </c>
      <c r="BD748" t="str">
        <f t="shared" si="693"/>
        <v/>
      </c>
      <c r="BE748" t="str">
        <f t="shared" si="694"/>
        <v>Villamos hajtások (6, web)</v>
      </c>
      <c r="BF748" s="2">
        <v>1017</v>
      </c>
      <c r="BG748" s="2">
        <v>4</v>
      </c>
      <c r="BH748" s="18">
        <f>VLOOKUP(BF748,segéd!$F$9:$G$41,2,FALSE)</f>
        <v>46312</v>
      </c>
      <c r="BI748" s="2" t="str">
        <f>VLOOKUP(BG748,segéd!$F$1:$G$7,2,FALSE)</f>
        <v>13.30-15.00</v>
      </c>
      <c r="BJ748" t="s">
        <v>404</v>
      </c>
      <c r="BK748" s="20" t="s">
        <v>278</v>
      </c>
      <c r="BL748" t="s">
        <v>191</v>
      </c>
      <c r="BM748" s="2"/>
      <c r="BN748" s="2">
        <v>6</v>
      </c>
      <c r="BO748" s="2" t="s">
        <v>117</v>
      </c>
      <c r="BP748" s="33" t="s">
        <v>645</v>
      </c>
      <c r="BQ748" s="2">
        <f t="shared" si="695"/>
        <v>13</v>
      </c>
      <c r="BR748" s="2" t="str">
        <f>IF(BM748="","",IFERROR(VLOOKUP(BJ748,segéd!T:U,2,FALSE),"x"))</f>
        <v/>
      </c>
      <c r="BS748" s="2">
        <f>IF(BN748="","",IFERROR(VLOOKUP(BJ748,segéd!O:P,2,FALSE),"x"))</f>
        <v>13</v>
      </c>
      <c r="BU748" s="2"/>
      <c r="BV748" s="2"/>
      <c r="DI748" s="2">
        <v>14</v>
      </c>
    </row>
    <row r="749" spans="1:120" ht="15" customHeight="1" x14ac:dyDescent="0.3">
      <c r="A749" t="str">
        <f t="shared" si="638"/>
        <v>10175</v>
      </c>
      <c r="B749" t="str">
        <f t="shared" si="639"/>
        <v xml:space="preserve">Angol gazdasági szaknyelv I. - Krupánszkyné Léhárt Marianna </v>
      </c>
      <c r="C749" t="str">
        <f t="shared" si="640"/>
        <v>21310175</v>
      </c>
      <c r="D749" t="str">
        <f t="shared" si="641"/>
        <v>Angol gazdasági szaknyelv I. - Krupánszkyné Léhárt Marianna 0</v>
      </c>
      <c r="E749" t="str">
        <f t="shared" si="642"/>
        <v>Krupánszkyné Léhárt Marianna10175</v>
      </c>
      <c r="F749" t="str">
        <f t="shared" si="643"/>
        <v>Angol gazdasági szaknyelv I. (Tb. 213)</v>
      </c>
      <c r="G749" t="str">
        <f t="shared" si="644"/>
        <v/>
      </c>
      <c r="H749" t="str">
        <f t="shared" si="645"/>
        <v/>
      </c>
      <c r="I749" t="str">
        <f t="shared" si="646"/>
        <v/>
      </c>
      <c r="J749" t="str">
        <f t="shared" si="647"/>
        <v/>
      </c>
      <c r="K749" t="str">
        <f t="shared" si="648"/>
        <v/>
      </c>
      <c r="L749" t="str">
        <f t="shared" si="649"/>
        <v/>
      </c>
      <c r="M749" t="str">
        <f t="shared" si="650"/>
        <v/>
      </c>
      <c r="N749" t="str">
        <f t="shared" si="651"/>
        <v/>
      </c>
      <c r="O749" t="str">
        <f t="shared" si="652"/>
        <v/>
      </c>
      <c r="P749" t="str">
        <f t="shared" si="653"/>
        <v/>
      </c>
      <c r="Q749" t="str">
        <f t="shared" si="654"/>
        <v/>
      </c>
      <c r="R749" t="str">
        <f t="shared" si="655"/>
        <v/>
      </c>
      <c r="S749" t="str">
        <f t="shared" si="656"/>
        <v/>
      </c>
      <c r="T749" t="str">
        <f t="shared" si="657"/>
        <v/>
      </c>
      <c r="U749" t="str">
        <f t="shared" si="658"/>
        <v/>
      </c>
      <c r="V749" t="str">
        <f t="shared" si="659"/>
        <v/>
      </c>
      <c r="W749" t="str">
        <f t="shared" si="660"/>
        <v/>
      </c>
      <c r="X749" t="str">
        <f t="shared" si="661"/>
        <v/>
      </c>
      <c r="Y749" t="str">
        <f t="shared" si="662"/>
        <v/>
      </c>
      <c r="Z749" t="str">
        <f t="shared" si="663"/>
        <v/>
      </c>
      <c r="AA749" t="str">
        <f t="shared" si="664"/>
        <v>Angol gazdasági szaknyelv I. ()</v>
      </c>
      <c r="AB749" t="str">
        <f t="shared" si="665"/>
        <v>10175</v>
      </c>
      <c r="AC749" t="str">
        <f t="shared" si="666"/>
        <v/>
      </c>
      <c r="AD749" t="str">
        <f t="shared" si="667"/>
        <v/>
      </c>
      <c r="AE749" t="str">
        <f t="shared" si="668"/>
        <v/>
      </c>
      <c r="AF749" t="str">
        <f t="shared" si="669"/>
        <v/>
      </c>
      <c r="AG749" t="str">
        <f t="shared" si="670"/>
        <v/>
      </c>
      <c r="AH749" t="str">
        <f t="shared" si="671"/>
        <v/>
      </c>
      <c r="AI749" t="str">
        <f t="shared" si="672"/>
        <v/>
      </c>
      <c r="AJ749" t="str">
        <f t="shared" si="673"/>
        <v/>
      </c>
      <c r="AK749" t="str">
        <f t="shared" si="674"/>
        <v/>
      </c>
      <c r="AL749" t="str">
        <f t="shared" si="675"/>
        <v/>
      </c>
      <c r="AM749" t="str">
        <f t="shared" si="676"/>
        <v/>
      </c>
      <c r="AN749" t="str">
        <f t="shared" si="677"/>
        <v/>
      </c>
      <c r="AO749" t="str">
        <f t="shared" si="678"/>
        <v/>
      </c>
      <c r="AP749" t="str">
        <f t="shared" si="679"/>
        <v/>
      </c>
      <c r="AQ749" t="str">
        <f t="shared" si="680"/>
        <v/>
      </c>
      <c r="AR749" t="str">
        <f t="shared" si="681"/>
        <v/>
      </c>
      <c r="AS749" t="str">
        <f t="shared" si="682"/>
        <v/>
      </c>
      <c r="AT749" t="str">
        <f t="shared" si="683"/>
        <v/>
      </c>
      <c r="AU749" t="str">
        <f t="shared" si="684"/>
        <v/>
      </c>
      <c r="AV749" t="str">
        <f t="shared" si="685"/>
        <v/>
      </c>
      <c r="AW749" t="str">
        <f t="shared" si="686"/>
        <v/>
      </c>
      <c r="AX749" t="str">
        <f t="shared" si="687"/>
        <v/>
      </c>
      <c r="AY749" t="str">
        <f t="shared" si="688"/>
        <v/>
      </c>
      <c r="AZ749" t="str">
        <f t="shared" si="689"/>
        <v/>
      </c>
      <c r="BA749" t="str">
        <f t="shared" si="690"/>
        <v/>
      </c>
      <c r="BB749" t="str">
        <f t="shared" si="691"/>
        <v/>
      </c>
      <c r="BC749" t="str">
        <f t="shared" si="692"/>
        <v/>
      </c>
      <c r="BD749" t="str">
        <f t="shared" si="693"/>
        <v/>
      </c>
      <c r="BE749" t="str">
        <f t="shared" si="694"/>
        <v>Angol gazdasági szaknyelv I. (213)</v>
      </c>
      <c r="BF749" s="2">
        <v>1017</v>
      </c>
      <c r="BG749" s="2">
        <v>5</v>
      </c>
      <c r="BH749" s="18">
        <f>VLOOKUP(BF749,segéd!$F$9:$G$41,2,FALSE)</f>
        <v>46312</v>
      </c>
      <c r="BI749" s="2" t="str">
        <f>VLOOKUP(BG749,segéd!$F$1:$G$7,2,FALSE)</f>
        <v>15.15-16.45</v>
      </c>
      <c r="BJ749" t="s">
        <v>789</v>
      </c>
      <c r="BK749" s="20" t="s">
        <v>321</v>
      </c>
      <c r="BL749" t="s">
        <v>191</v>
      </c>
      <c r="BM749" s="2"/>
      <c r="BN749" s="2">
        <v>213</v>
      </c>
      <c r="BO749" s="2"/>
      <c r="BP749" s="33"/>
      <c r="BQ749" s="2">
        <f t="shared" si="695"/>
        <v>0</v>
      </c>
      <c r="BR749" s="2" t="str">
        <f>IF(BM749="","",IFERROR(VLOOKUP(BJ749,segéd!T:U,2,FALSE),"x"))</f>
        <v/>
      </c>
      <c r="BS749" s="2">
        <f>IF(BN749="","",IFERROR(VLOOKUP(BJ749,segéd!O:P,2,FALSE),"x"))</f>
        <v>0</v>
      </c>
      <c r="BT749" s="2"/>
      <c r="BU749" s="2"/>
      <c r="BV749" s="2"/>
      <c r="BX749" s="2"/>
      <c r="CN749" s="2">
        <v>21</v>
      </c>
      <c r="CQ749" s="2"/>
      <c r="CR749" s="2"/>
    </row>
    <row r="750" spans="1:120" ht="15" customHeight="1" x14ac:dyDescent="0.3">
      <c r="A750" t="str">
        <f t="shared" si="638"/>
        <v>20710175</v>
      </c>
      <c r="B750" t="str">
        <f t="shared" si="639"/>
        <v>Döntéselmélet és módszertan - Kovács Gergely (gépterem, web) 8</v>
      </c>
      <c r="C750" t="str">
        <f t="shared" si="640"/>
        <v>10175</v>
      </c>
      <c r="D750" t="str">
        <f t="shared" si="641"/>
        <v xml:space="preserve">Döntéselmélet és módszertan - Kovács Gergely (gépterem, web) </v>
      </c>
      <c r="E750" t="str">
        <f t="shared" si="642"/>
        <v>Kovács Gergely10175</v>
      </c>
      <c r="F750" t="str">
        <f t="shared" si="643"/>
        <v>Döntéselmélet és módszertan (Bp. 207, gépterem, web)</v>
      </c>
      <c r="G750" t="str">
        <f t="shared" si="644"/>
        <v/>
      </c>
      <c r="H750" t="str">
        <f t="shared" si="645"/>
        <v/>
      </c>
      <c r="I750" t="str">
        <f t="shared" si="646"/>
        <v/>
      </c>
      <c r="J750" t="str">
        <f t="shared" si="647"/>
        <v>10175</v>
      </c>
      <c r="K750" t="str">
        <f t="shared" si="648"/>
        <v/>
      </c>
      <c r="L750" t="str">
        <f t="shared" si="649"/>
        <v/>
      </c>
      <c r="M750" t="str">
        <f t="shared" si="650"/>
        <v/>
      </c>
      <c r="N750" t="str">
        <f t="shared" si="651"/>
        <v/>
      </c>
      <c r="O750" t="str">
        <f t="shared" si="652"/>
        <v/>
      </c>
      <c r="P750" t="str">
        <f t="shared" si="653"/>
        <v/>
      </c>
      <c r="Q750" t="str">
        <f t="shared" si="654"/>
        <v/>
      </c>
      <c r="R750" t="str">
        <f t="shared" si="655"/>
        <v/>
      </c>
      <c r="S750" t="str">
        <f t="shared" si="656"/>
        <v/>
      </c>
      <c r="T750" t="str">
        <f t="shared" si="657"/>
        <v/>
      </c>
      <c r="U750" t="str">
        <f t="shared" si="658"/>
        <v/>
      </c>
      <c r="V750" t="str">
        <f t="shared" si="659"/>
        <v/>
      </c>
      <c r="W750" t="str">
        <f t="shared" si="660"/>
        <v/>
      </c>
      <c r="X750" t="str">
        <f t="shared" si="661"/>
        <v/>
      </c>
      <c r="Y750" t="str">
        <f t="shared" si="662"/>
        <v/>
      </c>
      <c r="Z750" t="str">
        <f t="shared" si="663"/>
        <v/>
      </c>
      <c r="AA750" t="str">
        <f t="shared" si="664"/>
        <v>Döntéselmélet és módszertan (207, gépterem, web)</v>
      </c>
      <c r="AB750" t="str">
        <f t="shared" si="665"/>
        <v/>
      </c>
      <c r="AC750" t="str">
        <f t="shared" si="666"/>
        <v/>
      </c>
      <c r="AD750" t="str">
        <f t="shared" si="667"/>
        <v/>
      </c>
      <c r="AE750" t="str">
        <f t="shared" si="668"/>
        <v/>
      </c>
      <c r="AF750" t="str">
        <f t="shared" si="669"/>
        <v/>
      </c>
      <c r="AG750" t="str">
        <f t="shared" si="670"/>
        <v/>
      </c>
      <c r="AH750" t="str">
        <f t="shared" si="671"/>
        <v/>
      </c>
      <c r="AI750" t="str">
        <f t="shared" si="672"/>
        <v/>
      </c>
      <c r="AJ750" t="str">
        <f t="shared" si="673"/>
        <v/>
      </c>
      <c r="AK750" t="str">
        <f t="shared" si="674"/>
        <v/>
      </c>
      <c r="AL750" t="str">
        <f t="shared" si="675"/>
        <v/>
      </c>
      <c r="AM750" t="str">
        <f t="shared" si="676"/>
        <v/>
      </c>
      <c r="AN750" t="str">
        <f t="shared" si="677"/>
        <v/>
      </c>
      <c r="AO750" t="str">
        <f t="shared" si="678"/>
        <v/>
      </c>
      <c r="AP750" t="str">
        <f t="shared" si="679"/>
        <v/>
      </c>
      <c r="AQ750" t="str">
        <f t="shared" si="680"/>
        <v/>
      </c>
      <c r="AR750" t="str">
        <f t="shared" si="681"/>
        <v/>
      </c>
      <c r="AS750" t="str">
        <f t="shared" si="682"/>
        <v/>
      </c>
      <c r="AT750" t="str">
        <f t="shared" si="683"/>
        <v/>
      </c>
      <c r="AU750" t="str">
        <f t="shared" si="684"/>
        <v/>
      </c>
      <c r="AV750" t="str">
        <f t="shared" si="685"/>
        <v/>
      </c>
      <c r="AW750" t="str">
        <f t="shared" si="686"/>
        <v/>
      </c>
      <c r="AX750" t="str">
        <f t="shared" si="687"/>
        <v/>
      </c>
      <c r="AY750" t="str">
        <f t="shared" si="688"/>
        <v/>
      </c>
      <c r="AZ750" t="str">
        <f t="shared" si="689"/>
        <v/>
      </c>
      <c r="BA750" t="str">
        <f t="shared" si="690"/>
        <v/>
      </c>
      <c r="BB750" t="str">
        <f t="shared" si="691"/>
        <v/>
      </c>
      <c r="BC750" t="str">
        <f t="shared" si="692"/>
        <v/>
      </c>
      <c r="BD750" t="str">
        <f t="shared" si="693"/>
        <v/>
      </c>
      <c r="BE750" t="str">
        <f t="shared" si="694"/>
        <v>Döntéselmélet és módszertan (, gépterem, web)</v>
      </c>
      <c r="BF750" s="2">
        <v>1017</v>
      </c>
      <c r="BG750" s="2">
        <v>5</v>
      </c>
      <c r="BH750" s="18">
        <f>VLOOKUP(BF750,segéd!$F$9:$G$41,2,FALSE)</f>
        <v>46312</v>
      </c>
      <c r="BI750" s="2" t="str">
        <f>VLOOKUP(BG750,segéd!$F$1:$G$7,2,FALSE)</f>
        <v>15.15-16.45</v>
      </c>
      <c r="BJ750" t="s">
        <v>85</v>
      </c>
      <c r="BK750" s="20" t="s">
        <v>9</v>
      </c>
      <c r="BL750" t="s">
        <v>206</v>
      </c>
      <c r="BM750" s="2">
        <v>207</v>
      </c>
      <c r="BO750" s="2" t="s">
        <v>216</v>
      </c>
      <c r="BP750" s="33" t="s">
        <v>671</v>
      </c>
      <c r="BQ750" s="2">
        <f t="shared" si="695"/>
        <v>8</v>
      </c>
      <c r="BR750" s="2">
        <f>IF(BM750="","",IFERROR(VLOOKUP(BJ750,segéd!T:U,2,FALSE),"x"))</f>
        <v>8</v>
      </c>
      <c r="BS750" s="2" t="str">
        <f>IF(BN750="","",IFERROR(VLOOKUP(BJ750,segéd!O:P,2,FALSE),"x"))</f>
        <v/>
      </c>
      <c r="BT750" s="2"/>
      <c r="BU750" s="2"/>
      <c r="BV750" s="2"/>
      <c r="BW750" s="2">
        <v>6</v>
      </c>
      <c r="BX750" s="2"/>
      <c r="CQ750" s="2"/>
      <c r="CR750" s="2"/>
    </row>
    <row r="751" spans="1:120" ht="15" customHeight="1" x14ac:dyDescent="0.3">
      <c r="A751" t="str">
        <f t="shared" si="638"/>
        <v>21010175</v>
      </c>
      <c r="B751" t="str">
        <f t="shared" si="639"/>
        <v>Ellátási lánc menedzsment - Póka Viktor (web) 8</v>
      </c>
      <c r="C751" t="str">
        <f t="shared" si="640"/>
        <v>10175</v>
      </c>
      <c r="D751" t="str">
        <f t="shared" si="641"/>
        <v xml:space="preserve">Ellátási lánc menedzsment - Póka Viktor (web) </v>
      </c>
      <c r="E751" t="str">
        <f t="shared" si="642"/>
        <v>Póka Viktor10175</v>
      </c>
      <c r="F751" t="str">
        <f t="shared" si="643"/>
        <v>Ellátási lánc menedzsment (Bp. 210, web)</v>
      </c>
      <c r="G751" t="str">
        <f t="shared" si="644"/>
        <v/>
      </c>
      <c r="H751" t="str">
        <f t="shared" si="645"/>
        <v/>
      </c>
      <c r="I751" t="str">
        <f t="shared" si="646"/>
        <v/>
      </c>
      <c r="J751" t="str">
        <f t="shared" si="647"/>
        <v/>
      </c>
      <c r="K751" t="str">
        <f t="shared" si="648"/>
        <v/>
      </c>
      <c r="L751" t="str">
        <f t="shared" si="649"/>
        <v/>
      </c>
      <c r="M751" t="str">
        <f t="shared" si="650"/>
        <v/>
      </c>
      <c r="N751" t="str">
        <f t="shared" si="651"/>
        <v/>
      </c>
      <c r="O751" t="str">
        <f t="shared" si="652"/>
        <v/>
      </c>
      <c r="P751" t="str">
        <f t="shared" si="653"/>
        <v>10175</v>
      </c>
      <c r="Q751" t="str">
        <f t="shared" si="654"/>
        <v/>
      </c>
      <c r="R751" t="str">
        <f t="shared" si="655"/>
        <v/>
      </c>
      <c r="S751" t="str">
        <f t="shared" si="656"/>
        <v/>
      </c>
      <c r="T751" t="str">
        <f t="shared" si="657"/>
        <v/>
      </c>
      <c r="U751" t="str">
        <f t="shared" si="658"/>
        <v/>
      </c>
      <c r="V751" t="str">
        <f t="shared" si="659"/>
        <v/>
      </c>
      <c r="W751" t="str">
        <f t="shared" si="660"/>
        <v/>
      </c>
      <c r="X751" t="str">
        <f t="shared" si="661"/>
        <v/>
      </c>
      <c r="Y751" t="str">
        <f t="shared" si="662"/>
        <v/>
      </c>
      <c r="Z751" t="str">
        <f t="shared" si="663"/>
        <v/>
      </c>
      <c r="AA751" t="str">
        <f t="shared" si="664"/>
        <v>Ellátási lánc menedzsment (210, web)</v>
      </c>
      <c r="AB751" t="str">
        <f t="shared" si="665"/>
        <v/>
      </c>
      <c r="AC751" t="str">
        <f t="shared" si="666"/>
        <v/>
      </c>
      <c r="AD751" t="str">
        <f t="shared" si="667"/>
        <v/>
      </c>
      <c r="AE751" t="str">
        <f t="shared" si="668"/>
        <v/>
      </c>
      <c r="AF751" t="str">
        <f t="shared" si="669"/>
        <v/>
      </c>
      <c r="AG751" t="str">
        <f t="shared" si="670"/>
        <v/>
      </c>
      <c r="AH751" t="str">
        <f t="shared" si="671"/>
        <v/>
      </c>
      <c r="AI751" t="str">
        <f t="shared" si="672"/>
        <v/>
      </c>
      <c r="AJ751" t="str">
        <f t="shared" si="673"/>
        <v/>
      </c>
      <c r="AK751" t="str">
        <f t="shared" si="674"/>
        <v/>
      </c>
      <c r="AL751" t="str">
        <f t="shared" si="675"/>
        <v/>
      </c>
      <c r="AM751" t="str">
        <f t="shared" si="676"/>
        <v/>
      </c>
      <c r="AN751" t="str">
        <f t="shared" si="677"/>
        <v/>
      </c>
      <c r="AO751" t="str">
        <f t="shared" si="678"/>
        <v/>
      </c>
      <c r="AP751" t="str">
        <f t="shared" si="679"/>
        <v/>
      </c>
      <c r="AQ751" t="str">
        <f t="shared" si="680"/>
        <v/>
      </c>
      <c r="AR751" t="str">
        <f t="shared" si="681"/>
        <v/>
      </c>
      <c r="AS751" t="str">
        <f t="shared" si="682"/>
        <v/>
      </c>
      <c r="AT751" t="str">
        <f t="shared" si="683"/>
        <v/>
      </c>
      <c r="AU751" t="str">
        <f t="shared" si="684"/>
        <v/>
      </c>
      <c r="AV751" t="str">
        <f t="shared" si="685"/>
        <v/>
      </c>
      <c r="AW751" t="str">
        <f t="shared" si="686"/>
        <v/>
      </c>
      <c r="AX751" t="str">
        <f t="shared" si="687"/>
        <v/>
      </c>
      <c r="AY751" t="str">
        <f t="shared" si="688"/>
        <v/>
      </c>
      <c r="AZ751" t="str">
        <f t="shared" si="689"/>
        <v/>
      </c>
      <c r="BA751" t="str">
        <f t="shared" si="690"/>
        <v/>
      </c>
      <c r="BB751" t="str">
        <f t="shared" si="691"/>
        <v/>
      </c>
      <c r="BC751" t="str">
        <f t="shared" si="692"/>
        <v/>
      </c>
      <c r="BD751" t="str">
        <f t="shared" si="693"/>
        <v/>
      </c>
      <c r="BE751" t="str">
        <f t="shared" si="694"/>
        <v>Ellátási lánc menedzsment (, web)</v>
      </c>
      <c r="BF751" s="2">
        <v>1017</v>
      </c>
      <c r="BG751" s="2">
        <v>5</v>
      </c>
      <c r="BH751" s="18">
        <f>VLOOKUP(BF751,segéd!$F$9:$G$41,2,FALSE)</f>
        <v>46312</v>
      </c>
      <c r="BI751" s="2" t="str">
        <f>VLOOKUP(BG751,segéd!$F$1:$G$7,2,FALSE)</f>
        <v>15.15-16.45</v>
      </c>
      <c r="BJ751" t="s">
        <v>144</v>
      </c>
      <c r="BK751" s="20" t="s">
        <v>537</v>
      </c>
      <c r="BL751" t="s">
        <v>395</v>
      </c>
      <c r="BM751" s="2">
        <v>210</v>
      </c>
      <c r="BO751" s="2" t="s">
        <v>117</v>
      </c>
      <c r="BP751" s="33" t="s">
        <v>672</v>
      </c>
      <c r="BQ751" s="2">
        <f t="shared" si="695"/>
        <v>8</v>
      </c>
      <c r="BR751" s="2">
        <f>IF(BM751="","",IFERROR(VLOOKUP(BJ751,segéd!T:U,2,FALSE),"x"))</f>
        <v>8</v>
      </c>
      <c r="BS751" s="2" t="str">
        <f>IF(BN751="","",IFERROR(VLOOKUP(BJ751,segéd!O:P,2,FALSE),"x"))</f>
        <v/>
      </c>
      <c r="BU751" s="2"/>
      <c r="BV751" s="2"/>
      <c r="BX751" s="2"/>
      <c r="CC751" s="2">
        <v>6</v>
      </c>
      <c r="DC751" s="19"/>
      <c r="DD751" s="19"/>
      <c r="DE751" s="19"/>
      <c r="DF751" s="19"/>
      <c r="DI751" s="19"/>
      <c r="DL751" s="19"/>
    </row>
    <row r="752" spans="1:120" ht="15" customHeight="1" x14ac:dyDescent="0.3">
      <c r="A752" t="str">
        <f t="shared" si="638"/>
        <v>10175</v>
      </c>
      <c r="B752" t="str">
        <f t="shared" si="639"/>
        <v xml:space="preserve">Építőanyagok, épít. kapcs. előírások - Tarján Gábor (web) </v>
      </c>
      <c r="C752" t="str">
        <f t="shared" si="640"/>
        <v>310175</v>
      </c>
      <c r="D752" t="str">
        <f t="shared" si="641"/>
        <v>Építőanyagok, épít. kapcs. előírások - Tarján Gábor (web) 8</v>
      </c>
      <c r="E752" t="str">
        <f t="shared" si="642"/>
        <v>Tarján Gábor10175</v>
      </c>
      <c r="F752" t="str">
        <f t="shared" si="643"/>
        <v>Építőanyagok, épít. kapcs. előírások (Tb. 3, web)</v>
      </c>
      <c r="G752" t="str">
        <f t="shared" si="644"/>
        <v/>
      </c>
      <c r="H752" t="str">
        <f t="shared" si="645"/>
        <v/>
      </c>
      <c r="I752" t="str">
        <f t="shared" si="646"/>
        <v/>
      </c>
      <c r="J752" t="str">
        <f t="shared" si="647"/>
        <v/>
      </c>
      <c r="K752" t="str">
        <f t="shared" si="648"/>
        <v/>
      </c>
      <c r="L752" t="str">
        <f t="shared" si="649"/>
        <v/>
      </c>
      <c r="M752" t="str">
        <f t="shared" si="650"/>
        <v/>
      </c>
      <c r="N752" t="str">
        <f t="shared" si="651"/>
        <v/>
      </c>
      <c r="O752" t="str">
        <f t="shared" si="652"/>
        <v/>
      </c>
      <c r="P752" t="str">
        <f t="shared" si="653"/>
        <v/>
      </c>
      <c r="Q752" t="str">
        <f t="shared" si="654"/>
        <v/>
      </c>
      <c r="R752" t="str">
        <f t="shared" si="655"/>
        <v/>
      </c>
      <c r="S752" t="str">
        <f t="shared" si="656"/>
        <v/>
      </c>
      <c r="T752" t="str">
        <f t="shared" si="657"/>
        <v/>
      </c>
      <c r="U752" t="str">
        <f t="shared" si="658"/>
        <v/>
      </c>
      <c r="V752" t="str">
        <f t="shared" si="659"/>
        <v/>
      </c>
      <c r="W752" t="str">
        <f t="shared" si="660"/>
        <v/>
      </c>
      <c r="X752" t="str">
        <f t="shared" si="661"/>
        <v/>
      </c>
      <c r="Y752" t="str">
        <f t="shared" si="662"/>
        <v/>
      </c>
      <c r="Z752" t="str">
        <f t="shared" si="663"/>
        <v/>
      </c>
      <c r="AA752" t="str">
        <f t="shared" si="664"/>
        <v>Építőanyagok, épít. kapcs. előírások (, web)</v>
      </c>
      <c r="AB752" t="str">
        <f t="shared" si="665"/>
        <v/>
      </c>
      <c r="AC752" t="str">
        <f t="shared" si="666"/>
        <v/>
      </c>
      <c r="AD752" t="str">
        <f t="shared" si="667"/>
        <v/>
      </c>
      <c r="AE752" t="str">
        <f t="shared" si="668"/>
        <v/>
      </c>
      <c r="AF752" t="str">
        <f t="shared" si="669"/>
        <v/>
      </c>
      <c r="AG752" t="str">
        <f t="shared" si="670"/>
        <v/>
      </c>
      <c r="AH752" t="str">
        <f t="shared" si="671"/>
        <v/>
      </c>
      <c r="AI752" t="str">
        <f t="shared" si="672"/>
        <v/>
      </c>
      <c r="AJ752" t="str">
        <f t="shared" si="673"/>
        <v/>
      </c>
      <c r="AK752" t="str">
        <f t="shared" si="674"/>
        <v/>
      </c>
      <c r="AL752" t="str">
        <f t="shared" si="675"/>
        <v/>
      </c>
      <c r="AM752" t="str">
        <f t="shared" si="676"/>
        <v/>
      </c>
      <c r="AN752" t="str">
        <f t="shared" si="677"/>
        <v/>
      </c>
      <c r="AO752" t="str">
        <f t="shared" si="678"/>
        <v/>
      </c>
      <c r="AP752" t="str">
        <f t="shared" si="679"/>
        <v/>
      </c>
      <c r="AQ752" t="str">
        <f t="shared" si="680"/>
        <v/>
      </c>
      <c r="AR752" t="str">
        <f t="shared" si="681"/>
        <v/>
      </c>
      <c r="AS752" t="str">
        <f t="shared" si="682"/>
        <v/>
      </c>
      <c r="AT752" t="str">
        <f t="shared" si="683"/>
        <v/>
      </c>
      <c r="AU752" t="str">
        <f t="shared" si="684"/>
        <v>10175</v>
      </c>
      <c r="AV752" t="str">
        <f t="shared" si="685"/>
        <v/>
      </c>
      <c r="AW752" t="str">
        <f t="shared" si="686"/>
        <v/>
      </c>
      <c r="AX752" t="str">
        <f t="shared" si="687"/>
        <v/>
      </c>
      <c r="AY752" t="str">
        <f t="shared" si="688"/>
        <v/>
      </c>
      <c r="AZ752" t="str">
        <f t="shared" si="689"/>
        <v/>
      </c>
      <c r="BA752" t="str">
        <f t="shared" si="690"/>
        <v/>
      </c>
      <c r="BB752" t="str">
        <f t="shared" si="691"/>
        <v/>
      </c>
      <c r="BC752" t="str">
        <f t="shared" si="692"/>
        <v/>
      </c>
      <c r="BD752" t="str">
        <f t="shared" si="693"/>
        <v/>
      </c>
      <c r="BE752" t="str">
        <f t="shared" si="694"/>
        <v>Építőanyagok, épít. kapcs. előírások (3, web)</v>
      </c>
      <c r="BF752" s="2">
        <v>1017</v>
      </c>
      <c r="BG752" s="2">
        <v>5</v>
      </c>
      <c r="BH752" s="18">
        <f>VLOOKUP(BF752,segéd!$F$9:$G$41,2,FALSE)</f>
        <v>46312</v>
      </c>
      <c r="BI752" s="2" t="str">
        <f>VLOOKUP(BG752,segéd!$F$1:$G$7,2,FALSE)</f>
        <v>15.15-16.45</v>
      </c>
      <c r="BJ752" t="s">
        <v>399</v>
      </c>
      <c r="BK752" s="20" t="s">
        <v>541</v>
      </c>
      <c r="BL752" t="s">
        <v>191</v>
      </c>
      <c r="BM752" s="2"/>
      <c r="BN752" s="2">
        <v>3</v>
      </c>
      <c r="BO752" s="2" t="s">
        <v>117</v>
      </c>
      <c r="BP752" s="33" t="s">
        <v>666</v>
      </c>
      <c r="BQ752" s="2">
        <f t="shared" si="695"/>
        <v>8</v>
      </c>
      <c r="BR752" s="2" t="str">
        <f>IF(BM752="","",IFERROR(VLOOKUP(BJ752,segéd!T:U,2,FALSE),"x"))</f>
        <v/>
      </c>
      <c r="BS752" s="2">
        <f>IF(BN752="","",IFERROR(VLOOKUP(BJ752,segéd!O:P,2,FALSE),"x"))</f>
        <v>8</v>
      </c>
      <c r="BU752" s="2"/>
      <c r="BV752" s="2"/>
      <c r="DG752" s="2">
        <v>8</v>
      </c>
    </row>
    <row r="753" spans="1:120" ht="15" customHeight="1" x14ac:dyDescent="0.3">
      <c r="A753" t="str">
        <f t="shared" si="638"/>
        <v>10175</v>
      </c>
      <c r="B753" t="str">
        <f t="shared" si="639"/>
        <v xml:space="preserve">Folyamatok fejlesztése (Six S) - Csrenkovics Antónia (gépterem, web) </v>
      </c>
      <c r="C753" t="str">
        <f t="shared" si="640"/>
        <v>60410175</v>
      </c>
      <c r="D753" t="str">
        <f t="shared" si="641"/>
        <v>Folyamatok fejlesztése (Six S) - Csrenkovics Antónia (gépterem, web) 32</v>
      </c>
      <c r="E753" t="str">
        <f t="shared" si="642"/>
        <v>Csrenkovics Antónia10175</v>
      </c>
      <c r="F753" t="str">
        <f t="shared" si="643"/>
        <v>Folyamatok fejlesztése (Six S) (Tb. 604, gépterem, web)</v>
      </c>
      <c r="G753" t="str">
        <f t="shared" si="644"/>
        <v/>
      </c>
      <c r="H753" t="str">
        <f t="shared" si="645"/>
        <v/>
      </c>
      <c r="I753" t="str">
        <f t="shared" si="646"/>
        <v/>
      </c>
      <c r="J753" t="str">
        <f t="shared" si="647"/>
        <v/>
      </c>
      <c r="K753" t="str">
        <f t="shared" si="648"/>
        <v/>
      </c>
      <c r="L753" t="str">
        <f t="shared" si="649"/>
        <v/>
      </c>
      <c r="M753" t="str">
        <f t="shared" si="650"/>
        <v/>
      </c>
      <c r="N753" t="str">
        <f t="shared" si="651"/>
        <v/>
      </c>
      <c r="O753" t="str">
        <f t="shared" si="652"/>
        <v/>
      </c>
      <c r="P753" t="str">
        <f t="shared" si="653"/>
        <v/>
      </c>
      <c r="Q753" t="str">
        <f t="shared" si="654"/>
        <v/>
      </c>
      <c r="R753" t="str">
        <f t="shared" si="655"/>
        <v/>
      </c>
      <c r="S753" t="str">
        <f t="shared" si="656"/>
        <v/>
      </c>
      <c r="T753" t="str">
        <f t="shared" si="657"/>
        <v/>
      </c>
      <c r="U753" t="str">
        <f t="shared" si="658"/>
        <v/>
      </c>
      <c r="V753" t="str">
        <f t="shared" si="659"/>
        <v/>
      </c>
      <c r="W753" t="str">
        <f t="shared" si="660"/>
        <v/>
      </c>
      <c r="X753" t="str">
        <f t="shared" si="661"/>
        <v/>
      </c>
      <c r="Y753" t="str">
        <f t="shared" si="662"/>
        <v/>
      </c>
      <c r="Z753" t="str">
        <f t="shared" si="663"/>
        <v/>
      </c>
      <c r="AA753" t="str">
        <f t="shared" si="664"/>
        <v>Folyamatok fejlesztése (Six S) (, gépterem, web)</v>
      </c>
      <c r="AB753" t="str">
        <f t="shared" si="665"/>
        <v/>
      </c>
      <c r="AC753" t="str">
        <f t="shared" si="666"/>
        <v/>
      </c>
      <c r="AD753" t="str">
        <f t="shared" si="667"/>
        <v/>
      </c>
      <c r="AE753" t="str">
        <f t="shared" si="668"/>
        <v/>
      </c>
      <c r="AF753" t="str">
        <f t="shared" si="669"/>
        <v/>
      </c>
      <c r="AG753" t="str">
        <f t="shared" si="670"/>
        <v/>
      </c>
      <c r="AH753" t="str">
        <f t="shared" si="671"/>
        <v/>
      </c>
      <c r="AI753" t="str">
        <f t="shared" si="672"/>
        <v/>
      </c>
      <c r="AJ753" t="str">
        <f t="shared" si="673"/>
        <v/>
      </c>
      <c r="AK753" t="str">
        <f t="shared" si="674"/>
        <v/>
      </c>
      <c r="AL753" t="str">
        <f t="shared" si="675"/>
        <v/>
      </c>
      <c r="AM753" t="str">
        <f t="shared" si="676"/>
        <v/>
      </c>
      <c r="AN753" t="str">
        <f t="shared" si="677"/>
        <v/>
      </c>
      <c r="AO753" t="str">
        <f t="shared" si="678"/>
        <v/>
      </c>
      <c r="AP753" t="str">
        <f t="shared" si="679"/>
        <v/>
      </c>
      <c r="AQ753" t="str">
        <f t="shared" si="680"/>
        <v/>
      </c>
      <c r="AR753" t="str">
        <f t="shared" si="681"/>
        <v/>
      </c>
      <c r="AS753" t="str">
        <f t="shared" si="682"/>
        <v/>
      </c>
      <c r="AT753" t="str">
        <f t="shared" si="683"/>
        <v/>
      </c>
      <c r="AU753" t="str">
        <f t="shared" si="684"/>
        <v/>
      </c>
      <c r="AV753" t="str">
        <f t="shared" si="685"/>
        <v/>
      </c>
      <c r="AW753" t="str">
        <f t="shared" si="686"/>
        <v/>
      </c>
      <c r="AX753" t="str">
        <f t="shared" si="687"/>
        <v/>
      </c>
      <c r="AY753" t="str">
        <f t="shared" si="688"/>
        <v>10175</v>
      </c>
      <c r="AZ753" t="str">
        <f t="shared" si="689"/>
        <v/>
      </c>
      <c r="BA753" t="str">
        <f t="shared" si="690"/>
        <v>10175</v>
      </c>
      <c r="BB753" t="str">
        <f t="shared" si="691"/>
        <v/>
      </c>
      <c r="BC753" t="str">
        <f t="shared" si="692"/>
        <v/>
      </c>
      <c r="BD753" t="str">
        <f t="shared" si="693"/>
        <v/>
      </c>
      <c r="BE753" t="str">
        <f t="shared" si="694"/>
        <v>Folyamatok fejlesztése (Six S) (604, gépterem, web)</v>
      </c>
      <c r="BF753" s="2">
        <v>1017</v>
      </c>
      <c r="BG753" s="2">
        <v>5</v>
      </c>
      <c r="BH753" s="18">
        <f>VLOOKUP(BF753,segéd!$F$9:$G$41,2,FALSE)</f>
        <v>46312</v>
      </c>
      <c r="BI753" s="2" t="str">
        <f>VLOOKUP(BG753,segéd!$F$1:$G$7,2,FALSE)</f>
        <v>15.15-16.45</v>
      </c>
      <c r="BJ753" t="s">
        <v>146</v>
      </c>
      <c r="BK753" s="20" t="s">
        <v>743</v>
      </c>
      <c r="BL753" t="s">
        <v>191</v>
      </c>
      <c r="BM753" s="2"/>
      <c r="BN753" s="2">
        <v>604</v>
      </c>
      <c r="BO753" s="2" t="s">
        <v>216</v>
      </c>
      <c r="BP753" s="33" t="s">
        <v>599</v>
      </c>
      <c r="BQ753" s="2">
        <f t="shared" si="695"/>
        <v>32</v>
      </c>
      <c r="BR753" s="2" t="str">
        <f>IF(BM753="","",IFERROR(VLOOKUP(BJ753,segéd!T:U,2,FALSE),"x"))</f>
        <v/>
      </c>
      <c r="BS753" s="2">
        <f>IF(BN753="","",IFERROR(VLOOKUP(BJ753,segéd!O:P,2,FALSE),"x"))</f>
        <v>32</v>
      </c>
      <c r="BU753" s="2"/>
      <c r="BV753" s="2"/>
      <c r="DK753" s="2">
        <v>17</v>
      </c>
      <c r="DM753" s="2">
        <v>22</v>
      </c>
    </row>
    <row r="754" spans="1:120" ht="15" customHeight="1" x14ac:dyDescent="0.3">
      <c r="A754" t="str">
        <f t="shared" si="638"/>
        <v>10175</v>
      </c>
      <c r="B754" t="str">
        <f t="shared" si="639"/>
        <v xml:space="preserve">Hegesztéstechnológia - Palotai Péter (web) </v>
      </c>
      <c r="C754" t="str">
        <f t="shared" si="640"/>
        <v>21610175</v>
      </c>
      <c r="D754" t="str">
        <f t="shared" si="641"/>
        <v>Hegesztéstechnológia - Palotai Péter (web) 6</v>
      </c>
      <c r="E754" t="str">
        <f t="shared" si="642"/>
        <v>Palotai Péter10175</v>
      </c>
      <c r="F754" t="str">
        <f t="shared" si="643"/>
        <v>Hegesztéstechnológia (Tb. 216, web)</v>
      </c>
      <c r="G754" t="str">
        <f t="shared" si="644"/>
        <v/>
      </c>
      <c r="H754" t="str">
        <f t="shared" si="645"/>
        <v/>
      </c>
      <c r="I754" t="str">
        <f t="shared" si="646"/>
        <v/>
      </c>
      <c r="J754" t="str">
        <f t="shared" si="647"/>
        <v/>
      </c>
      <c r="K754" t="str">
        <f t="shared" si="648"/>
        <v/>
      </c>
      <c r="L754" t="str">
        <f t="shared" si="649"/>
        <v/>
      </c>
      <c r="M754" t="str">
        <f t="shared" si="650"/>
        <v/>
      </c>
      <c r="N754" t="str">
        <f t="shared" si="651"/>
        <v/>
      </c>
      <c r="O754" t="str">
        <f t="shared" si="652"/>
        <v/>
      </c>
      <c r="P754" t="str">
        <f t="shared" si="653"/>
        <v/>
      </c>
      <c r="Q754" t="str">
        <f t="shared" si="654"/>
        <v/>
      </c>
      <c r="R754" t="str">
        <f t="shared" si="655"/>
        <v/>
      </c>
      <c r="S754" t="str">
        <f t="shared" si="656"/>
        <v/>
      </c>
      <c r="T754" t="str">
        <f t="shared" si="657"/>
        <v/>
      </c>
      <c r="U754" t="str">
        <f t="shared" si="658"/>
        <v/>
      </c>
      <c r="V754" t="str">
        <f t="shared" si="659"/>
        <v/>
      </c>
      <c r="W754" t="str">
        <f t="shared" si="660"/>
        <v/>
      </c>
      <c r="X754" t="str">
        <f t="shared" si="661"/>
        <v/>
      </c>
      <c r="Y754" t="str">
        <f t="shared" si="662"/>
        <v/>
      </c>
      <c r="Z754" t="str">
        <f t="shared" si="663"/>
        <v/>
      </c>
      <c r="AA754" t="str">
        <f t="shared" si="664"/>
        <v>Hegesztéstechnológia (, web)</v>
      </c>
      <c r="AB754" t="str">
        <f t="shared" si="665"/>
        <v/>
      </c>
      <c r="AC754" t="str">
        <f t="shared" si="666"/>
        <v/>
      </c>
      <c r="AD754" t="str">
        <f t="shared" si="667"/>
        <v/>
      </c>
      <c r="AE754" t="str">
        <f t="shared" si="668"/>
        <v/>
      </c>
      <c r="AF754" t="str">
        <f t="shared" si="669"/>
        <v/>
      </c>
      <c r="AG754" t="str">
        <f t="shared" si="670"/>
        <v/>
      </c>
      <c r="AH754" t="str">
        <f t="shared" si="671"/>
        <v/>
      </c>
      <c r="AI754" t="str">
        <f t="shared" si="672"/>
        <v/>
      </c>
      <c r="AJ754" t="str">
        <f t="shared" si="673"/>
        <v/>
      </c>
      <c r="AK754" t="str">
        <f t="shared" si="674"/>
        <v/>
      </c>
      <c r="AL754" t="str">
        <f t="shared" si="675"/>
        <v/>
      </c>
      <c r="AM754" t="str">
        <f t="shared" si="676"/>
        <v/>
      </c>
      <c r="AN754" t="str">
        <f t="shared" si="677"/>
        <v/>
      </c>
      <c r="AO754" t="str">
        <f t="shared" si="678"/>
        <v/>
      </c>
      <c r="AP754" t="str">
        <f t="shared" si="679"/>
        <v/>
      </c>
      <c r="AQ754" t="str">
        <f t="shared" si="680"/>
        <v/>
      </c>
      <c r="AR754" t="str">
        <f t="shared" si="681"/>
        <v/>
      </c>
      <c r="AS754" t="str">
        <f t="shared" si="682"/>
        <v/>
      </c>
      <c r="AT754" t="str">
        <f t="shared" si="683"/>
        <v/>
      </c>
      <c r="AU754" t="str">
        <f t="shared" si="684"/>
        <v/>
      </c>
      <c r="AV754" t="str">
        <f t="shared" si="685"/>
        <v/>
      </c>
      <c r="AW754" t="str">
        <f t="shared" si="686"/>
        <v/>
      </c>
      <c r="AX754" t="str">
        <f t="shared" si="687"/>
        <v/>
      </c>
      <c r="AY754" t="str">
        <f t="shared" si="688"/>
        <v/>
      </c>
      <c r="AZ754" t="str">
        <f t="shared" si="689"/>
        <v/>
      </c>
      <c r="BA754" t="str">
        <f t="shared" si="690"/>
        <v/>
      </c>
      <c r="BB754" t="str">
        <f t="shared" si="691"/>
        <v/>
      </c>
      <c r="BC754" t="str">
        <f t="shared" si="692"/>
        <v>10175</v>
      </c>
      <c r="BD754" t="str">
        <f t="shared" si="693"/>
        <v/>
      </c>
      <c r="BE754" t="str">
        <f t="shared" si="694"/>
        <v>Hegesztéstechnológia (216, web)</v>
      </c>
      <c r="BF754" s="2">
        <v>1017</v>
      </c>
      <c r="BG754" s="2">
        <v>5</v>
      </c>
      <c r="BH754" s="18">
        <f>VLOOKUP(BF754,segéd!$F$9:$G$41,2,FALSE)</f>
        <v>46312</v>
      </c>
      <c r="BI754" s="2" t="str">
        <f>VLOOKUP(BG754,segéd!$F$1:$G$7,2,FALSE)</f>
        <v>15.15-16.45</v>
      </c>
      <c r="BJ754" t="s">
        <v>544</v>
      </c>
      <c r="BK754" s="20" t="s">
        <v>309</v>
      </c>
      <c r="BL754" t="s">
        <v>191</v>
      </c>
      <c r="BM754" s="2"/>
      <c r="BN754" s="2">
        <v>216</v>
      </c>
      <c r="BO754" s="2" t="s">
        <v>117</v>
      </c>
      <c r="BP754" s="33" t="s">
        <v>610</v>
      </c>
      <c r="BQ754" s="2">
        <f t="shared" si="695"/>
        <v>6</v>
      </c>
      <c r="BR754" s="2" t="str">
        <f>IF(BM754="","",IFERROR(VLOOKUP(BJ754,segéd!T:U,2,FALSE),"x"))</f>
        <v/>
      </c>
      <c r="BS754" s="2">
        <f>IF(BN754="","",IFERROR(VLOOKUP(BJ754,segéd!O:P,2,FALSE),"x"))</f>
        <v>6</v>
      </c>
      <c r="BU754" s="2"/>
      <c r="BV754" s="2"/>
      <c r="DO754" s="2">
        <v>5</v>
      </c>
    </row>
    <row r="755" spans="1:120" ht="15" customHeight="1" x14ac:dyDescent="0.3">
      <c r="A755" t="str">
        <f t="shared" si="638"/>
        <v>20210175</v>
      </c>
      <c r="B755" t="str">
        <f t="shared" si="639"/>
        <v>Integrált információs rendsz. - Michelberger Pál (16.00-ig, web) 8</v>
      </c>
      <c r="C755" t="str">
        <f t="shared" si="640"/>
        <v>10175</v>
      </c>
      <c r="D755" t="str">
        <f t="shared" si="641"/>
        <v xml:space="preserve">Integrált információs rendsz. - Michelberger Pál (16.00-ig, web) </v>
      </c>
      <c r="E755" t="str">
        <f t="shared" si="642"/>
        <v>Michelberger Pál10175</v>
      </c>
      <c r="F755" t="str">
        <f t="shared" si="643"/>
        <v>Integrált információs rendsz. (Bp. 202, 16.00-ig, web)</v>
      </c>
      <c r="G755" t="str">
        <f t="shared" si="644"/>
        <v/>
      </c>
      <c r="H755" t="str">
        <f t="shared" si="645"/>
        <v/>
      </c>
      <c r="I755" t="str">
        <f t="shared" si="646"/>
        <v/>
      </c>
      <c r="J755" t="str">
        <f t="shared" si="647"/>
        <v/>
      </c>
      <c r="K755" t="str">
        <f t="shared" si="648"/>
        <v/>
      </c>
      <c r="L755" t="str">
        <f t="shared" si="649"/>
        <v/>
      </c>
      <c r="M755" t="str">
        <f t="shared" si="650"/>
        <v/>
      </c>
      <c r="N755" t="str">
        <f t="shared" si="651"/>
        <v/>
      </c>
      <c r="O755" t="str">
        <f t="shared" si="652"/>
        <v/>
      </c>
      <c r="P755" t="str">
        <f t="shared" si="653"/>
        <v/>
      </c>
      <c r="Q755" t="str">
        <f t="shared" si="654"/>
        <v/>
      </c>
      <c r="R755" t="str">
        <f t="shared" si="655"/>
        <v/>
      </c>
      <c r="S755" t="str">
        <f t="shared" si="656"/>
        <v>10175</v>
      </c>
      <c r="T755" t="str">
        <f t="shared" si="657"/>
        <v/>
      </c>
      <c r="U755" t="str">
        <f t="shared" si="658"/>
        <v/>
      </c>
      <c r="V755" t="str">
        <f t="shared" si="659"/>
        <v/>
      </c>
      <c r="W755" t="str">
        <f t="shared" si="660"/>
        <v/>
      </c>
      <c r="X755" t="str">
        <f t="shared" si="661"/>
        <v/>
      </c>
      <c r="Y755" t="str">
        <f t="shared" si="662"/>
        <v/>
      </c>
      <c r="Z755" t="str">
        <f t="shared" si="663"/>
        <v/>
      </c>
      <c r="AA755" t="str">
        <f t="shared" si="664"/>
        <v>Integrált információs rendsz. (202, 16.00-ig, web)</v>
      </c>
      <c r="AB755" t="str">
        <f t="shared" si="665"/>
        <v/>
      </c>
      <c r="AC755" t="str">
        <f t="shared" si="666"/>
        <v/>
      </c>
      <c r="AD755" t="str">
        <f t="shared" si="667"/>
        <v/>
      </c>
      <c r="AE755" t="str">
        <f t="shared" si="668"/>
        <v/>
      </c>
      <c r="AF755" t="str">
        <f t="shared" si="669"/>
        <v/>
      </c>
      <c r="AG755" t="str">
        <f t="shared" si="670"/>
        <v/>
      </c>
      <c r="AH755" t="str">
        <f t="shared" si="671"/>
        <v/>
      </c>
      <c r="AI755" t="str">
        <f t="shared" si="672"/>
        <v/>
      </c>
      <c r="AJ755" t="str">
        <f t="shared" si="673"/>
        <v/>
      </c>
      <c r="AK755" t="str">
        <f t="shared" si="674"/>
        <v/>
      </c>
      <c r="AL755" t="str">
        <f t="shared" si="675"/>
        <v/>
      </c>
      <c r="AM755" t="str">
        <f t="shared" si="676"/>
        <v/>
      </c>
      <c r="AN755" t="str">
        <f t="shared" si="677"/>
        <v/>
      </c>
      <c r="AO755" t="str">
        <f t="shared" si="678"/>
        <v/>
      </c>
      <c r="AP755" t="str">
        <f t="shared" si="679"/>
        <v/>
      </c>
      <c r="AQ755" t="str">
        <f t="shared" si="680"/>
        <v/>
      </c>
      <c r="AR755" t="str">
        <f t="shared" si="681"/>
        <v/>
      </c>
      <c r="AS755" t="str">
        <f t="shared" si="682"/>
        <v/>
      </c>
      <c r="AT755" t="str">
        <f t="shared" si="683"/>
        <v/>
      </c>
      <c r="AU755" t="str">
        <f t="shared" si="684"/>
        <v/>
      </c>
      <c r="AV755" t="str">
        <f t="shared" si="685"/>
        <v/>
      </c>
      <c r="AW755" t="str">
        <f t="shared" si="686"/>
        <v/>
      </c>
      <c r="AX755" t="str">
        <f t="shared" si="687"/>
        <v/>
      </c>
      <c r="AY755" t="str">
        <f t="shared" si="688"/>
        <v/>
      </c>
      <c r="AZ755" t="str">
        <f t="shared" si="689"/>
        <v/>
      </c>
      <c r="BA755" t="str">
        <f t="shared" si="690"/>
        <v/>
      </c>
      <c r="BB755" t="str">
        <f t="shared" si="691"/>
        <v/>
      </c>
      <c r="BC755" t="str">
        <f t="shared" si="692"/>
        <v/>
      </c>
      <c r="BD755" t="str">
        <f t="shared" si="693"/>
        <v/>
      </c>
      <c r="BE755" t="str">
        <f t="shared" si="694"/>
        <v>Integrált információs rendsz. (, 16.00-ig, web)</v>
      </c>
      <c r="BF755" s="2">
        <v>1017</v>
      </c>
      <c r="BG755" s="2">
        <v>5</v>
      </c>
      <c r="BH755" s="18">
        <f>VLOOKUP(BF755,segéd!$F$9:$G$41,2,FALSE)</f>
        <v>46312</v>
      </c>
      <c r="BI755" s="2" t="s">
        <v>579</v>
      </c>
      <c r="BJ755" t="s">
        <v>528</v>
      </c>
      <c r="BK755" s="20" t="s">
        <v>547</v>
      </c>
      <c r="BL755" t="s">
        <v>206</v>
      </c>
      <c r="BM755" s="2">
        <v>202</v>
      </c>
      <c r="BO755" s="2" t="s">
        <v>580</v>
      </c>
      <c r="BP755" s="33" t="s">
        <v>720</v>
      </c>
      <c r="BQ755" s="2">
        <f t="shared" si="695"/>
        <v>8</v>
      </c>
      <c r="BR755" s="2">
        <f>IF(BM755="","",IFERROR(VLOOKUP(BJ755,segéd!T:U,2,FALSE),"x"))</f>
        <v>8</v>
      </c>
      <c r="BS755" s="2" t="str">
        <f>IF(BN755="","",IFERROR(VLOOKUP(BJ755,segéd!O:P,2,FALSE),"x"))</f>
        <v/>
      </c>
      <c r="BT755" s="2"/>
      <c r="BU755" s="2"/>
      <c r="BV755" s="2"/>
      <c r="BX755" s="2"/>
      <c r="CF755" s="2">
        <v>7</v>
      </c>
      <c r="CQ755" s="2"/>
      <c r="CR755" s="2"/>
    </row>
    <row r="756" spans="1:120" ht="15" customHeight="1" x14ac:dyDescent="0.3">
      <c r="A756" t="str">
        <f t="shared" si="638"/>
        <v>20110175</v>
      </c>
      <c r="B756" t="str">
        <f t="shared" si="639"/>
        <v>Marketing - Néveri Varagya Szilvia (web) 115</v>
      </c>
      <c r="C756" t="str">
        <f t="shared" si="640"/>
        <v>10175</v>
      </c>
      <c r="D756" t="str">
        <f t="shared" si="641"/>
        <v xml:space="preserve">Marketing - Néveri Varagya Szilvia (web) </v>
      </c>
      <c r="E756" t="str">
        <f t="shared" si="642"/>
        <v>Néveri Varagya Szilvia10175</v>
      </c>
      <c r="F756" t="str">
        <f t="shared" si="643"/>
        <v>Marketing (Bp. 201, web)</v>
      </c>
      <c r="G756" t="str">
        <f t="shared" si="644"/>
        <v>10175</v>
      </c>
      <c r="H756" t="str">
        <f t="shared" si="645"/>
        <v>10175</v>
      </c>
      <c r="I756" t="str">
        <f t="shared" si="646"/>
        <v>10175</v>
      </c>
      <c r="J756" t="str">
        <f t="shared" si="647"/>
        <v/>
      </c>
      <c r="K756" t="str">
        <f t="shared" si="648"/>
        <v/>
      </c>
      <c r="L756" t="str">
        <f t="shared" si="649"/>
        <v/>
      </c>
      <c r="M756" t="str">
        <f t="shared" si="650"/>
        <v/>
      </c>
      <c r="N756" t="str">
        <f t="shared" si="651"/>
        <v/>
      </c>
      <c r="O756" t="str">
        <f t="shared" si="652"/>
        <v/>
      </c>
      <c r="P756" t="str">
        <f t="shared" si="653"/>
        <v/>
      </c>
      <c r="Q756" t="str">
        <f t="shared" si="654"/>
        <v/>
      </c>
      <c r="R756" t="str">
        <f t="shared" si="655"/>
        <v/>
      </c>
      <c r="S756" t="str">
        <f t="shared" si="656"/>
        <v/>
      </c>
      <c r="T756" t="str">
        <f t="shared" si="657"/>
        <v/>
      </c>
      <c r="U756" t="str">
        <f t="shared" si="658"/>
        <v/>
      </c>
      <c r="V756" t="str">
        <f t="shared" si="659"/>
        <v/>
      </c>
      <c r="W756" t="str">
        <f t="shared" si="660"/>
        <v/>
      </c>
      <c r="X756" t="str">
        <f t="shared" si="661"/>
        <v/>
      </c>
      <c r="Y756" t="str">
        <f t="shared" si="662"/>
        <v/>
      </c>
      <c r="Z756" t="str">
        <f t="shared" si="663"/>
        <v/>
      </c>
      <c r="AA756" t="str">
        <f t="shared" si="664"/>
        <v>Marketing (201, web)</v>
      </c>
      <c r="AB756" t="str">
        <f t="shared" si="665"/>
        <v/>
      </c>
      <c r="AC756" t="str">
        <f t="shared" si="666"/>
        <v/>
      </c>
      <c r="AD756" t="str">
        <f t="shared" si="667"/>
        <v/>
      </c>
      <c r="AE756" t="str">
        <f t="shared" si="668"/>
        <v/>
      </c>
      <c r="AF756" t="str">
        <f t="shared" si="669"/>
        <v/>
      </c>
      <c r="AG756" t="str">
        <f t="shared" si="670"/>
        <v/>
      </c>
      <c r="AH756" t="str">
        <f t="shared" si="671"/>
        <v/>
      </c>
      <c r="AI756" t="str">
        <f t="shared" si="672"/>
        <v/>
      </c>
      <c r="AJ756" t="str">
        <f t="shared" si="673"/>
        <v/>
      </c>
      <c r="AK756" t="str">
        <f t="shared" si="674"/>
        <v/>
      </c>
      <c r="AL756" t="str">
        <f t="shared" si="675"/>
        <v/>
      </c>
      <c r="AM756" t="str">
        <f t="shared" si="676"/>
        <v/>
      </c>
      <c r="AN756" t="str">
        <f t="shared" si="677"/>
        <v/>
      </c>
      <c r="AO756" t="str">
        <f t="shared" si="678"/>
        <v/>
      </c>
      <c r="AP756" t="str">
        <f t="shared" si="679"/>
        <v/>
      </c>
      <c r="AQ756" t="str">
        <f t="shared" si="680"/>
        <v/>
      </c>
      <c r="AR756" t="str">
        <f t="shared" si="681"/>
        <v/>
      </c>
      <c r="AS756" t="str">
        <f t="shared" si="682"/>
        <v/>
      </c>
      <c r="AT756" t="str">
        <f t="shared" si="683"/>
        <v/>
      </c>
      <c r="AU756" t="str">
        <f t="shared" si="684"/>
        <v/>
      </c>
      <c r="AV756" t="str">
        <f t="shared" si="685"/>
        <v/>
      </c>
      <c r="AW756" t="str">
        <f t="shared" si="686"/>
        <v/>
      </c>
      <c r="AX756" t="str">
        <f t="shared" si="687"/>
        <v/>
      </c>
      <c r="AY756" t="str">
        <f t="shared" si="688"/>
        <v/>
      </c>
      <c r="AZ756" t="str">
        <f t="shared" si="689"/>
        <v/>
      </c>
      <c r="BA756" t="str">
        <f t="shared" si="690"/>
        <v/>
      </c>
      <c r="BB756" t="str">
        <f t="shared" si="691"/>
        <v/>
      </c>
      <c r="BC756" t="str">
        <f t="shared" si="692"/>
        <v/>
      </c>
      <c r="BD756" t="str">
        <f t="shared" si="693"/>
        <v/>
      </c>
      <c r="BE756" t="str">
        <f t="shared" si="694"/>
        <v>Marketing (, web)</v>
      </c>
      <c r="BF756" s="2">
        <v>1017</v>
      </c>
      <c r="BG756" s="2">
        <v>5</v>
      </c>
      <c r="BH756" s="18">
        <f>VLOOKUP(BF756,segéd!$F$9:$G$41,2,FALSE)</f>
        <v>46312</v>
      </c>
      <c r="BI756" s="2" t="str">
        <f>VLOOKUP(BG756,segéd!$F$1:$G$7,2,FALSE)</f>
        <v>15.15-16.45</v>
      </c>
      <c r="BJ756" t="s">
        <v>371</v>
      </c>
      <c r="BK756" s="20" t="s">
        <v>532</v>
      </c>
      <c r="BL756" t="s">
        <v>194</v>
      </c>
      <c r="BM756" s="2">
        <v>201</v>
      </c>
      <c r="BO756" s="2" t="s">
        <v>117</v>
      </c>
      <c r="BP756" s="33" t="s">
        <v>620</v>
      </c>
      <c r="BQ756" s="2">
        <f t="shared" si="695"/>
        <v>115</v>
      </c>
      <c r="BR756" s="2">
        <f>IF(BM756="","",IFERROR(VLOOKUP(BJ756,segéd!T:U,2,FALSE),"x"))</f>
        <v>115</v>
      </c>
      <c r="BS756" s="2" t="str">
        <f>IF(BN756="","",IFERROR(VLOOKUP(BJ756,segéd!O:P,2,FALSE),"x"))</f>
        <v/>
      </c>
      <c r="BT756" s="2">
        <v>67</v>
      </c>
      <c r="BU756" s="2">
        <v>18</v>
      </c>
      <c r="BV756" s="2">
        <v>9</v>
      </c>
      <c r="BX756" s="2"/>
      <c r="CQ756" s="2"/>
      <c r="CR756" s="2"/>
    </row>
    <row r="757" spans="1:120" ht="15" customHeight="1" x14ac:dyDescent="0.3">
      <c r="A757" t="str">
        <f t="shared" si="638"/>
        <v>10175</v>
      </c>
      <c r="B757" t="str">
        <f t="shared" si="639"/>
        <v xml:space="preserve">Műszaki fizika - Molnárné Dőry Zsófia (web) </v>
      </c>
      <c r="C757" t="str">
        <f t="shared" si="640"/>
        <v>60110175</v>
      </c>
      <c r="D757" t="str">
        <f t="shared" si="641"/>
        <v>Műszaki fizika - Molnárné Dőry Zsófia (web) 83</v>
      </c>
      <c r="E757" t="str">
        <f t="shared" si="642"/>
        <v>Molnárné Dőry Zsófia10175</v>
      </c>
      <c r="F757" t="str">
        <f t="shared" si="643"/>
        <v>Műszaki fizika (Tb. 601, web)</v>
      </c>
      <c r="G757" t="str">
        <f t="shared" si="644"/>
        <v/>
      </c>
      <c r="H757" t="str">
        <f t="shared" si="645"/>
        <v/>
      </c>
      <c r="I757" t="str">
        <f t="shared" si="646"/>
        <v/>
      </c>
      <c r="J757" t="str">
        <f t="shared" si="647"/>
        <v/>
      </c>
      <c r="K757" t="str">
        <f t="shared" si="648"/>
        <v/>
      </c>
      <c r="L757" t="str">
        <f t="shared" si="649"/>
        <v/>
      </c>
      <c r="M757" t="str">
        <f t="shared" si="650"/>
        <v/>
      </c>
      <c r="N757" t="str">
        <f t="shared" si="651"/>
        <v/>
      </c>
      <c r="O757" t="str">
        <f t="shared" si="652"/>
        <v/>
      </c>
      <c r="P757" t="str">
        <f t="shared" si="653"/>
        <v/>
      </c>
      <c r="Q757" t="str">
        <f t="shared" si="654"/>
        <v/>
      </c>
      <c r="R757" t="str">
        <f t="shared" si="655"/>
        <v/>
      </c>
      <c r="S757" t="str">
        <f t="shared" si="656"/>
        <v/>
      </c>
      <c r="T757" t="str">
        <f t="shared" si="657"/>
        <v/>
      </c>
      <c r="U757" t="str">
        <f t="shared" si="658"/>
        <v/>
      </c>
      <c r="V757" t="str">
        <f t="shared" si="659"/>
        <v/>
      </c>
      <c r="W757" t="str">
        <f t="shared" si="660"/>
        <v/>
      </c>
      <c r="X757" t="str">
        <f t="shared" si="661"/>
        <v/>
      </c>
      <c r="Y757" t="str">
        <f t="shared" si="662"/>
        <v/>
      </c>
      <c r="Z757" t="str">
        <f t="shared" si="663"/>
        <v/>
      </c>
      <c r="AA757" t="str">
        <f t="shared" si="664"/>
        <v>Műszaki fizika (, web)</v>
      </c>
      <c r="AB757" t="str">
        <f t="shared" si="665"/>
        <v/>
      </c>
      <c r="AC757" t="str">
        <f t="shared" si="666"/>
        <v/>
      </c>
      <c r="AD757" t="str">
        <f t="shared" si="667"/>
        <v/>
      </c>
      <c r="AE757" t="str">
        <f t="shared" si="668"/>
        <v/>
      </c>
      <c r="AF757" t="str">
        <f t="shared" si="669"/>
        <v/>
      </c>
      <c r="AG757" t="str">
        <f t="shared" si="670"/>
        <v/>
      </c>
      <c r="AH757" t="str">
        <f t="shared" si="671"/>
        <v/>
      </c>
      <c r="AI757" t="str">
        <f t="shared" si="672"/>
        <v/>
      </c>
      <c r="AJ757" t="str">
        <f t="shared" si="673"/>
        <v/>
      </c>
      <c r="AK757" t="str">
        <f t="shared" si="674"/>
        <v>10175</v>
      </c>
      <c r="AL757" t="str">
        <f t="shared" si="675"/>
        <v>10175</v>
      </c>
      <c r="AM757" t="str">
        <f t="shared" si="676"/>
        <v/>
      </c>
      <c r="AN757" t="str">
        <f t="shared" si="677"/>
        <v/>
      </c>
      <c r="AO757" t="str">
        <f t="shared" si="678"/>
        <v/>
      </c>
      <c r="AP757" t="str">
        <f t="shared" si="679"/>
        <v/>
      </c>
      <c r="AQ757" t="str">
        <f t="shared" si="680"/>
        <v/>
      </c>
      <c r="AR757" t="str">
        <f t="shared" si="681"/>
        <v/>
      </c>
      <c r="AS757" t="str">
        <f t="shared" si="682"/>
        <v/>
      </c>
      <c r="AT757" t="str">
        <f t="shared" si="683"/>
        <v/>
      </c>
      <c r="AU757" t="str">
        <f t="shared" si="684"/>
        <v/>
      </c>
      <c r="AV757" t="str">
        <f t="shared" si="685"/>
        <v/>
      </c>
      <c r="AW757" t="str">
        <f t="shared" si="686"/>
        <v/>
      </c>
      <c r="AX757" t="str">
        <f t="shared" si="687"/>
        <v/>
      </c>
      <c r="AY757" t="str">
        <f t="shared" si="688"/>
        <v/>
      </c>
      <c r="AZ757" t="str">
        <f t="shared" si="689"/>
        <v/>
      </c>
      <c r="BA757" t="str">
        <f t="shared" si="690"/>
        <v/>
      </c>
      <c r="BB757" t="str">
        <f t="shared" si="691"/>
        <v/>
      </c>
      <c r="BC757" t="str">
        <f t="shared" si="692"/>
        <v/>
      </c>
      <c r="BD757" t="str">
        <f t="shared" si="693"/>
        <v/>
      </c>
      <c r="BE757" t="str">
        <f t="shared" si="694"/>
        <v>Műszaki fizika (601, web)</v>
      </c>
      <c r="BF757" s="2">
        <v>1017</v>
      </c>
      <c r="BG757" s="2">
        <v>5</v>
      </c>
      <c r="BH757" s="18">
        <f>VLOOKUP(BF757,segéd!$F$9:$G$41,2,FALSE)</f>
        <v>46312</v>
      </c>
      <c r="BI757" s="2" t="str">
        <f>VLOOKUP(BG757,segéd!$F$1:$G$7,2,FALSE)</f>
        <v>15.15-16.45</v>
      </c>
      <c r="BJ757" t="s">
        <v>107</v>
      </c>
      <c r="BK757" s="20" t="s">
        <v>219</v>
      </c>
      <c r="BL757" t="s">
        <v>191</v>
      </c>
      <c r="BM757" s="2"/>
      <c r="BN757" s="2">
        <v>601</v>
      </c>
      <c r="BO757" s="2" t="s">
        <v>117</v>
      </c>
      <c r="BP757" s="33" t="s">
        <v>627</v>
      </c>
      <c r="BQ757" s="2">
        <f t="shared" si="695"/>
        <v>83</v>
      </c>
      <c r="BR757" s="2" t="str">
        <f>IF(BM757="","",IFERROR(VLOOKUP(BJ757,segéd!T:U,2,FALSE),"x"))</f>
        <v/>
      </c>
      <c r="BS757" s="2">
        <f>IF(BN757="","",IFERROR(VLOOKUP(BJ757,segéd!O:P,2,FALSE),"x"))</f>
        <v>83</v>
      </c>
      <c r="BU757" s="2"/>
      <c r="BV757" s="2"/>
      <c r="BX757" s="2"/>
      <c r="CJ757" s="19"/>
      <c r="CK757" s="19"/>
      <c r="CW757" s="2">
        <v>37</v>
      </c>
      <c r="CX757" s="2">
        <v>56</v>
      </c>
    </row>
    <row r="758" spans="1:120" ht="15" customHeight="1" x14ac:dyDescent="0.3">
      <c r="A758" t="str">
        <f t="shared" si="638"/>
        <v>10175</v>
      </c>
      <c r="B758" t="str">
        <f t="shared" si="639"/>
        <v xml:space="preserve">Műszaki kommunikáció - Maráczi Rodrigó Dávid (web) </v>
      </c>
      <c r="C758" t="str">
        <f t="shared" si="640"/>
        <v>50110175</v>
      </c>
      <c r="D758" t="str">
        <f t="shared" si="641"/>
        <v>Műszaki kommunikáció - Maráczi Rodrigó Dávid (web) 140</v>
      </c>
      <c r="E758" t="str">
        <f t="shared" si="642"/>
        <v>Maráczi Rodrigó Dávid10175</v>
      </c>
      <c r="F758" t="str">
        <f t="shared" si="643"/>
        <v>Műszaki kommunikáció (Tb. 501, web)</v>
      </c>
      <c r="G758" t="str">
        <f t="shared" si="644"/>
        <v/>
      </c>
      <c r="H758" t="str">
        <f t="shared" si="645"/>
        <v/>
      </c>
      <c r="I758" t="str">
        <f t="shared" si="646"/>
        <v/>
      </c>
      <c r="J758" t="str">
        <f t="shared" si="647"/>
        <v/>
      </c>
      <c r="K758" t="str">
        <f t="shared" si="648"/>
        <v/>
      </c>
      <c r="L758" t="str">
        <f t="shared" si="649"/>
        <v/>
      </c>
      <c r="M758" t="str">
        <f t="shared" si="650"/>
        <v/>
      </c>
      <c r="N758" t="str">
        <f t="shared" si="651"/>
        <v/>
      </c>
      <c r="O758" t="str">
        <f t="shared" si="652"/>
        <v/>
      </c>
      <c r="P758" t="str">
        <f t="shared" si="653"/>
        <v/>
      </c>
      <c r="Q758" t="str">
        <f t="shared" si="654"/>
        <v/>
      </c>
      <c r="R758" t="str">
        <f t="shared" si="655"/>
        <v/>
      </c>
      <c r="S758" t="str">
        <f t="shared" si="656"/>
        <v/>
      </c>
      <c r="T758" t="str">
        <f t="shared" si="657"/>
        <v/>
      </c>
      <c r="U758" t="str">
        <f t="shared" si="658"/>
        <v/>
      </c>
      <c r="V758" t="str">
        <f t="shared" si="659"/>
        <v/>
      </c>
      <c r="W758" t="str">
        <f t="shared" si="660"/>
        <v/>
      </c>
      <c r="X758" t="str">
        <f t="shared" si="661"/>
        <v/>
      </c>
      <c r="Y758" t="str">
        <f t="shared" si="662"/>
        <v/>
      </c>
      <c r="Z758" t="str">
        <f t="shared" si="663"/>
        <v/>
      </c>
      <c r="AA758" t="str">
        <f t="shared" si="664"/>
        <v>Műszaki kommunikáció (, web)</v>
      </c>
      <c r="AB758" t="str">
        <f t="shared" si="665"/>
        <v/>
      </c>
      <c r="AC758" t="str">
        <f t="shared" si="666"/>
        <v/>
      </c>
      <c r="AD758" t="str">
        <f t="shared" si="667"/>
        <v>10175</v>
      </c>
      <c r="AE758" t="str">
        <f t="shared" si="668"/>
        <v>10175</v>
      </c>
      <c r="AF758" t="str">
        <f t="shared" si="669"/>
        <v>10175</v>
      </c>
      <c r="AG758" t="str">
        <f t="shared" si="670"/>
        <v/>
      </c>
      <c r="AH758" t="str">
        <f t="shared" si="671"/>
        <v/>
      </c>
      <c r="AI758" t="str">
        <f t="shared" si="672"/>
        <v/>
      </c>
      <c r="AJ758" t="str">
        <f t="shared" si="673"/>
        <v/>
      </c>
      <c r="AK758" t="str">
        <f t="shared" si="674"/>
        <v/>
      </c>
      <c r="AL758" t="str">
        <f t="shared" si="675"/>
        <v/>
      </c>
      <c r="AM758" t="str">
        <f t="shared" si="676"/>
        <v/>
      </c>
      <c r="AN758" t="str">
        <f t="shared" si="677"/>
        <v/>
      </c>
      <c r="AO758" t="str">
        <f t="shared" si="678"/>
        <v/>
      </c>
      <c r="AP758" t="str">
        <f t="shared" si="679"/>
        <v/>
      </c>
      <c r="AQ758" t="str">
        <f t="shared" si="680"/>
        <v/>
      </c>
      <c r="AR758" t="str">
        <f t="shared" si="681"/>
        <v/>
      </c>
      <c r="AS758" t="str">
        <f t="shared" si="682"/>
        <v/>
      </c>
      <c r="AT758" t="str">
        <f t="shared" si="683"/>
        <v/>
      </c>
      <c r="AU758" t="str">
        <f t="shared" si="684"/>
        <v/>
      </c>
      <c r="AV758" t="str">
        <f t="shared" si="685"/>
        <v/>
      </c>
      <c r="AW758" t="str">
        <f t="shared" si="686"/>
        <v/>
      </c>
      <c r="AX758" t="str">
        <f t="shared" si="687"/>
        <v/>
      </c>
      <c r="AY758" t="str">
        <f t="shared" si="688"/>
        <v/>
      </c>
      <c r="AZ758" t="str">
        <f t="shared" si="689"/>
        <v/>
      </c>
      <c r="BA758" t="str">
        <f t="shared" si="690"/>
        <v/>
      </c>
      <c r="BB758" t="str">
        <f t="shared" si="691"/>
        <v/>
      </c>
      <c r="BC758" t="str">
        <f t="shared" si="692"/>
        <v/>
      </c>
      <c r="BD758" t="str">
        <f t="shared" si="693"/>
        <v/>
      </c>
      <c r="BE758" t="str">
        <f t="shared" si="694"/>
        <v>Műszaki kommunikáció (501, web)</v>
      </c>
      <c r="BF758" s="2">
        <v>1017</v>
      </c>
      <c r="BG758" s="2">
        <v>5</v>
      </c>
      <c r="BH758" s="18">
        <f>VLOOKUP(BF758,segéd!$F$9:$G$41,2,FALSE)</f>
        <v>46312</v>
      </c>
      <c r="BI758" s="2" t="str">
        <f>VLOOKUP(BG758,segéd!$F$1:$G$7,2,FALSE)</f>
        <v>15.15-16.45</v>
      </c>
      <c r="BJ758" t="s">
        <v>103</v>
      </c>
      <c r="BK758" s="20" t="s">
        <v>742</v>
      </c>
      <c r="BL758" t="s">
        <v>193</v>
      </c>
      <c r="BM758" s="2"/>
      <c r="BN758" s="2">
        <v>501</v>
      </c>
      <c r="BO758" s="2" t="s">
        <v>117</v>
      </c>
      <c r="BP758" s="33" t="s">
        <v>651</v>
      </c>
      <c r="BQ758" s="2">
        <f t="shared" si="695"/>
        <v>140</v>
      </c>
      <c r="BR758" s="2" t="str">
        <f>IF(BM758="","",IFERROR(VLOOKUP(BJ758,segéd!T:U,2,FALSE),"x"))</f>
        <v/>
      </c>
      <c r="BS758" s="2">
        <f>IF(BN758="","",IFERROR(VLOOKUP(BJ758,segéd!O:P,2,FALSE),"x"))</f>
        <v>140</v>
      </c>
      <c r="BT758" s="2"/>
      <c r="BU758" s="2"/>
      <c r="BV758" s="2"/>
      <c r="BX758" s="2"/>
      <c r="CP758" s="2">
        <v>8</v>
      </c>
      <c r="CQ758" s="2">
        <v>74</v>
      </c>
      <c r="CR758" s="2">
        <v>48</v>
      </c>
    </row>
    <row r="759" spans="1:120" ht="15" customHeight="1" x14ac:dyDescent="0.3">
      <c r="A759" t="str">
        <f t="shared" si="638"/>
        <v>10175</v>
      </c>
      <c r="B759" t="str">
        <f t="shared" si="639"/>
        <v xml:space="preserve">Pilóta nélküli légi járművek kezelése - Korcz Miklós (web) </v>
      </c>
      <c r="C759" t="str">
        <f t="shared" si="640"/>
        <v>21710175</v>
      </c>
      <c r="D759" t="str">
        <f t="shared" si="641"/>
        <v>Pilóta nélküli légi járművek kezelése - Korcz Miklós (web) 38</v>
      </c>
      <c r="E759" t="str">
        <f t="shared" si="642"/>
        <v>Korcz Miklós10175</v>
      </c>
      <c r="F759" t="str">
        <f t="shared" si="643"/>
        <v>Pilóta nélküli légi járművek kezelése (Tb. 217, web)</v>
      </c>
      <c r="G759" t="str">
        <f t="shared" si="644"/>
        <v/>
      </c>
      <c r="H759" t="str">
        <f t="shared" si="645"/>
        <v/>
      </c>
      <c r="I759" t="str">
        <f t="shared" si="646"/>
        <v/>
      </c>
      <c r="J759" t="str">
        <f t="shared" si="647"/>
        <v/>
      </c>
      <c r="K759" t="str">
        <f t="shared" si="648"/>
        <v/>
      </c>
      <c r="L759" t="str">
        <f t="shared" si="649"/>
        <v/>
      </c>
      <c r="M759" t="str">
        <f t="shared" si="650"/>
        <v/>
      </c>
      <c r="N759" t="str">
        <f t="shared" si="651"/>
        <v/>
      </c>
      <c r="O759" t="str">
        <f t="shared" si="652"/>
        <v/>
      </c>
      <c r="P759" t="str">
        <f t="shared" si="653"/>
        <v/>
      </c>
      <c r="Q759" t="str">
        <f t="shared" si="654"/>
        <v/>
      </c>
      <c r="R759" t="str">
        <f t="shared" si="655"/>
        <v/>
      </c>
      <c r="S759" t="str">
        <f t="shared" si="656"/>
        <v/>
      </c>
      <c r="T759" t="str">
        <f t="shared" si="657"/>
        <v/>
      </c>
      <c r="U759" t="str">
        <f t="shared" si="658"/>
        <v/>
      </c>
      <c r="V759" t="str">
        <f t="shared" si="659"/>
        <v/>
      </c>
      <c r="W759" t="str">
        <f t="shared" si="660"/>
        <v/>
      </c>
      <c r="X759" t="str">
        <f t="shared" si="661"/>
        <v/>
      </c>
      <c r="Y759" t="str">
        <f t="shared" si="662"/>
        <v/>
      </c>
      <c r="Z759" t="str">
        <f t="shared" si="663"/>
        <v/>
      </c>
      <c r="AA759" t="str">
        <f t="shared" si="664"/>
        <v>Pilóta nélküli légi járművek kezelése (, web)</v>
      </c>
      <c r="AB759" t="str">
        <f t="shared" si="665"/>
        <v/>
      </c>
      <c r="AC759" t="str">
        <f t="shared" si="666"/>
        <v/>
      </c>
      <c r="AD759" t="str">
        <f t="shared" si="667"/>
        <v/>
      </c>
      <c r="AE759" t="str">
        <f t="shared" si="668"/>
        <v/>
      </c>
      <c r="AF759" t="str">
        <f t="shared" si="669"/>
        <v/>
      </c>
      <c r="AG759" t="str">
        <f t="shared" si="670"/>
        <v/>
      </c>
      <c r="AH759" t="str">
        <f t="shared" si="671"/>
        <v/>
      </c>
      <c r="AI759" t="str">
        <f t="shared" si="672"/>
        <v/>
      </c>
      <c r="AJ759" t="str">
        <f t="shared" si="673"/>
        <v/>
      </c>
      <c r="AK759" t="str">
        <f t="shared" si="674"/>
        <v/>
      </c>
      <c r="AL759" t="str">
        <f t="shared" si="675"/>
        <v/>
      </c>
      <c r="AM759" t="str">
        <f t="shared" si="676"/>
        <v/>
      </c>
      <c r="AN759" t="str">
        <f t="shared" si="677"/>
        <v/>
      </c>
      <c r="AO759" t="str">
        <f t="shared" si="678"/>
        <v/>
      </c>
      <c r="AP759" t="str">
        <f t="shared" si="679"/>
        <v/>
      </c>
      <c r="AQ759" t="str">
        <f t="shared" si="680"/>
        <v/>
      </c>
      <c r="AR759" t="str">
        <f t="shared" si="681"/>
        <v/>
      </c>
      <c r="AS759" t="str">
        <f t="shared" si="682"/>
        <v/>
      </c>
      <c r="AT759" t="str">
        <f t="shared" si="683"/>
        <v/>
      </c>
      <c r="AU759" t="str">
        <f t="shared" si="684"/>
        <v/>
      </c>
      <c r="AV759" t="str">
        <f t="shared" si="685"/>
        <v/>
      </c>
      <c r="AW759" t="str">
        <f t="shared" si="686"/>
        <v/>
      </c>
      <c r="AX759" t="str">
        <f t="shared" si="687"/>
        <v>10175</v>
      </c>
      <c r="AY759" t="str">
        <f t="shared" si="688"/>
        <v/>
      </c>
      <c r="AZ759" t="str">
        <f t="shared" si="689"/>
        <v/>
      </c>
      <c r="BA759" t="str">
        <f t="shared" si="690"/>
        <v/>
      </c>
      <c r="BB759" t="str">
        <f t="shared" si="691"/>
        <v/>
      </c>
      <c r="BC759" t="str">
        <f t="shared" si="692"/>
        <v/>
      </c>
      <c r="BD759" t="str">
        <f t="shared" si="693"/>
        <v/>
      </c>
      <c r="BE759" t="str">
        <f t="shared" si="694"/>
        <v>Pilóta nélküli légi járművek kezelése (217, web)</v>
      </c>
      <c r="BF759" s="2">
        <v>1017</v>
      </c>
      <c r="BG759" s="2">
        <v>5</v>
      </c>
      <c r="BH759" s="18">
        <f>VLOOKUP(BF759,segéd!$F$9:$G$41,2,FALSE)</f>
        <v>46312</v>
      </c>
      <c r="BI759" s="2" t="str">
        <f>VLOOKUP(BG759,segéd!$F$1:$G$7,2,FALSE)</f>
        <v>15.15-16.45</v>
      </c>
      <c r="BJ759" t="s">
        <v>406</v>
      </c>
      <c r="BK759" s="20" t="s">
        <v>546</v>
      </c>
      <c r="BL759" t="s">
        <v>191</v>
      </c>
      <c r="BM759" s="2"/>
      <c r="BN759" s="2">
        <v>217</v>
      </c>
      <c r="BO759" s="2" t="s">
        <v>117</v>
      </c>
      <c r="BP759" s="33" t="s">
        <v>661</v>
      </c>
      <c r="BQ759" s="2">
        <f t="shared" si="695"/>
        <v>38</v>
      </c>
      <c r="BR759" s="2" t="str">
        <f>IF(BM759="","",IFERROR(VLOOKUP(BJ759,segéd!T:U,2,FALSE),"x"))</f>
        <v/>
      </c>
      <c r="BS759" s="2">
        <f>IF(BN759="","",IFERROR(VLOOKUP(BJ759,segéd!O:P,2,FALSE),"x"))</f>
        <v>38</v>
      </c>
      <c r="BU759" s="2"/>
      <c r="BV759" s="2"/>
      <c r="DJ759" s="2">
        <v>44</v>
      </c>
    </row>
    <row r="760" spans="1:120" ht="15" customHeight="1" x14ac:dyDescent="0.3">
      <c r="A760" t="str">
        <f t="shared" si="638"/>
        <v>20910175</v>
      </c>
      <c r="B760" t="str">
        <f t="shared" si="639"/>
        <v>Projektmenedzsment - Krupánszki Kornél (Tb.-ről web) 38</v>
      </c>
      <c r="C760" t="str">
        <f t="shared" si="640"/>
        <v>21510175</v>
      </c>
      <c r="D760" t="str">
        <f t="shared" si="641"/>
        <v>Projektmenedzsment - Krupánszki Kornél (Tb.-ről web) 119</v>
      </c>
      <c r="E760" t="str">
        <f t="shared" si="642"/>
        <v>Krupánszki Kornél10175</v>
      </c>
      <c r="F760" t="str">
        <f t="shared" si="643"/>
        <v>Projektmenedzsment (Tb. 215, Tb.-ről web)</v>
      </c>
      <c r="G760" t="str">
        <f t="shared" si="644"/>
        <v/>
      </c>
      <c r="H760" t="str">
        <f t="shared" si="645"/>
        <v/>
      </c>
      <c r="I760" t="str">
        <f t="shared" si="646"/>
        <v/>
      </c>
      <c r="J760" t="str">
        <f t="shared" si="647"/>
        <v/>
      </c>
      <c r="K760" t="str">
        <f t="shared" si="648"/>
        <v/>
      </c>
      <c r="L760" t="str">
        <f t="shared" si="649"/>
        <v/>
      </c>
      <c r="M760" t="str">
        <f t="shared" si="650"/>
        <v/>
      </c>
      <c r="N760" t="str">
        <f t="shared" si="651"/>
        <v/>
      </c>
      <c r="O760" t="str">
        <f t="shared" si="652"/>
        <v/>
      </c>
      <c r="P760" t="str">
        <f t="shared" si="653"/>
        <v/>
      </c>
      <c r="Q760" t="str">
        <f t="shared" si="654"/>
        <v/>
      </c>
      <c r="R760" t="str">
        <f t="shared" si="655"/>
        <v/>
      </c>
      <c r="S760" t="str">
        <f t="shared" si="656"/>
        <v/>
      </c>
      <c r="T760" t="str">
        <f t="shared" si="657"/>
        <v>10175</v>
      </c>
      <c r="U760" t="str">
        <f t="shared" si="658"/>
        <v>10175</v>
      </c>
      <c r="V760" t="str">
        <f t="shared" si="659"/>
        <v>10175</v>
      </c>
      <c r="W760" t="str">
        <f t="shared" si="660"/>
        <v>10175</v>
      </c>
      <c r="X760" t="str">
        <f t="shared" si="661"/>
        <v>10175</v>
      </c>
      <c r="Y760" t="str">
        <f t="shared" si="662"/>
        <v>10175</v>
      </c>
      <c r="Z760" t="str">
        <f t="shared" si="663"/>
        <v/>
      </c>
      <c r="AA760" t="str">
        <f t="shared" si="664"/>
        <v>Projektmenedzsment (209, Tb.-ről web)</v>
      </c>
      <c r="AB760" t="str">
        <f t="shared" si="665"/>
        <v/>
      </c>
      <c r="AC760" t="str">
        <f t="shared" si="666"/>
        <v/>
      </c>
      <c r="AD760" t="str">
        <f t="shared" si="667"/>
        <v/>
      </c>
      <c r="AE760" t="str">
        <f t="shared" si="668"/>
        <v/>
      </c>
      <c r="AF760" t="str">
        <f t="shared" si="669"/>
        <v/>
      </c>
      <c r="AG760" t="str">
        <f t="shared" si="670"/>
        <v/>
      </c>
      <c r="AH760" t="str">
        <f t="shared" si="671"/>
        <v/>
      </c>
      <c r="AI760" t="str">
        <f t="shared" si="672"/>
        <v/>
      </c>
      <c r="AJ760" t="str">
        <f t="shared" si="673"/>
        <v/>
      </c>
      <c r="AK760" t="str">
        <f t="shared" si="674"/>
        <v/>
      </c>
      <c r="AL760" t="str">
        <f t="shared" si="675"/>
        <v/>
      </c>
      <c r="AM760" t="str">
        <f t="shared" si="676"/>
        <v/>
      </c>
      <c r="AN760" t="str">
        <f t="shared" si="677"/>
        <v>10175</v>
      </c>
      <c r="AO760" t="str">
        <f t="shared" si="678"/>
        <v>10175</v>
      </c>
      <c r="AP760" t="str">
        <f t="shared" si="679"/>
        <v>10175</v>
      </c>
      <c r="AQ760" t="str">
        <f t="shared" si="680"/>
        <v>10175</v>
      </c>
      <c r="AR760" t="str">
        <f t="shared" si="681"/>
        <v>10175</v>
      </c>
      <c r="AS760" t="str">
        <f t="shared" si="682"/>
        <v>10175</v>
      </c>
      <c r="AT760" t="str">
        <f t="shared" si="683"/>
        <v>10175</v>
      </c>
      <c r="AU760" t="str">
        <f t="shared" si="684"/>
        <v/>
      </c>
      <c r="AV760" t="str">
        <f t="shared" si="685"/>
        <v>10175</v>
      </c>
      <c r="AW760" t="str">
        <f t="shared" si="686"/>
        <v/>
      </c>
      <c r="AX760" t="str">
        <f t="shared" si="687"/>
        <v/>
      </c>
      <c r="AY760" t="str">
        <f t="shared" si="688"/>
        <v/>
      </c>
      <c r="AZ760" t="str">
        <f t="shared" si="689"/>
        <v/>
      </c>
      <c r="BA760" t="str">
        <f t="shared" si="690"/>
        <v/>
      </c>
      <c r="BB760" t="str">
        <f t="shared" si="691"/>
        <v/>
      </c>
      <c r="BC760" t="str">
        <f t="shared" si="692"/>
        <v/>
      </c>
      <c r="BD760" t="str">
        <f t="shared" si="693"/>
        <v/>
      </c>
      <c r="BE760" t="str">
        <f t="shared" si="694"/>
        <v>Projektmenedzsment (215, Tb.-ről web)</v>
      </c>
      <c r="BF760" s="2">
        <v>1017</v>
      </c>
      <c r="BG760" s="2">
        <v>5</v>
      </c>
      <c r="BH760" s="18">
        <f>VLOOKUP(BF760,segéd!$F$9:$G$41,2,FALSE)</f>
        <v>46312</v>
      </c>
      <c r="BI760" s="2" t="str">
        <f>VLOOKUP(BG760,segéd!$F$1:$G$7,2,FALSE)</f>
        <v>15.15-16.45</v>
      </c>
      <c r="BJ760" t="s">
        <v>147</v>
      </c>
      <c r="BK760" s="20" t="s">
        <v>415</v>
      </c>
      <c r="BL760" t="s">
        <v>192</v>
      </c>
      <c r="BM760" s="2">
        <v>209</v>
      </c>
      <c r="BN760" s="2">
        <v>215</v>
      </c>
      <c r="BO760" s="2" t="s">
        <v>119</v>
      </c>
      <c r="BP760" s="33" t="s">
        <v>702</v>
      </c>
      <c r="BQ760" s="2">
        <f t="shared" si="695"/>
        <v>157</v>
      </c>
      <c r="BR760" s="2">
        <f>IF(BM760="","",IFERROR(VLOOKUP(BJ760,segéd!T:U,2,FALSE),"x"))</f>
        <v>38</v>
      </c>
      <c r="BS760" s="2">
        <f>IF(BN760="","",IFERROR(VLOOKUP(BJ760,segéd!O:P,2,FALSE),"x"))</f>
        <v>119</v>
      </c>
      <c r="BT760" s="2"/>
      <c r="BU760" s="2"/>
      <c r="BV760" s="2"/>
      <c r="BX760" s="2"/>
      <c r="CG760" s="2">
        <v>6</v>
      </c>
      <c r="CH760" s="2">
        <v>6</v>
      </c>
      <c r="CI760" s="2">
        <v>7</v>
      </c>
      <c r="CJ760" s="2">
        <v>3</v>
      </c>
      <c r="CK760" s="2">
        <v>7</v>
      </c>
      <c r="CL760" s="2">
        <v>3</v>
      </c>
      <c r="CQ760" s="2"/>
      <c r="CR760" s="2"/>
      <c r="CZ760" s="2">
        <v>3</v>
      </c>
      <c r="DA760" s="2">
        <v>7</v>
      </c>
      <c r="DB760" s="2">
        <v>8</v>
      </c>
      <c r="DC760" s="2">
        <v>2</v>
      </c>
      <c r="DD760" s="2">
        <v>2</v>
      </c>
      <c r="DE760" s="2">
        <v>3</v>
      </c>
      <c r="DF760" s="2">
        <v>27</v>
      </c>
      <c r="DH760" s="2">
        <v>13</v>
      </c>
    </row>
    <row r="761" spans="1:120" ht="15" customHeight="1" x14ac:dyDescent="0.3">
      <c r="A761" t="str">
        <f t="shared" si="638"/>
        <v>10175</v>
      </c>
      <c r="B761" t="str">
        <f t="shared" si="639"/>
        <v xml:space="preserve">Robotszerkezetek és perifériák - Szilágyi Zoltán (web) </v>
      </c>
      <c r="C761" t="str">
        <f t="shared" si="640"/>
        <v>21410175</v>
      </c>
      <c r="D761" t="str">
        <f t="shared" si="641"/>
        <v>Robotszerkezetek és perifériák - Szilágyi Zoltán (web) 41</v>
      </c>
      <c r="E761" t="str">
        <f t="shared" si="642"/>
        <v>Szilágyi Zoltán10175</v>
      </c>
      <c r="F761" t="str">
        <f t="shared" si="643"/>
        <v>Robotszerkezetek és perifériák (Tb. 214, web)</v>
      </c>
      <c r="G761" t="str">
        <f t="shared" si="644"/>
        <v/>
      </c>
      <c r="H761" t="str">
        <f t="shared" si="645"/>
        <v/>
      </c>
      <c r="I761" t="str">
        <f t="shared" si="646"/>
        <v/>
      </c>
      <c r="J761" t="str">
        <f t="shared" si="647"/>
        <v/>
      </c>
      <c r="K761" t="str">
        <f t="shared" si="648"/>
        <v/>
      </c>
      <c r="L761" t="str">
        <f t="shared" si="649"/>
        <v/>
      </c>
      <c r="M761" t="str">
        <f t="shared" si="650"/>
        <v/>
      </c>
      <c r="N761" t="str">
        <f t="shared" si="651"/>
        <v/>
      </c>
      <c r="O761" t="str">
        <f t="shared" si="652"/>
        <v/>
      </c>
      <c r="P761" t="str">
        <f t="shared" si="653"/>
        <v/>
      </c>
      <c r="Q761" t="str">
        <f t="shared" si="654"/>
        <v/>
      </c>
      <c r="R761" t="str">
        <f t="shared" si="655"/>
        <v/>
      </c>
      <c r="S761" t="str">
        <f t="shared" si="656"/>
        <v/>
      </c>
      <c r="T761" t="str">
        <f t="shared" si="657"/>
        <v/>
      </c>
      <c r="U761" t="str">
        <f t="shared" si="658"/>
        <v/>
      </c>
      <c r="V761" t="str">
        <f t="shared" si="659"/>
        <v/>
      </c>
      <c r="W761" t="str">
        <f t="shared" si="660"/>
        <v/>
      </c>
      <c r="X761" t="str">
        <f t="shared" si="661"/>
        <v/>
      </c>
      <c r="Y761" t="str">
        <f t="shared" si="662"/>
        <v/>
      </c>
      <c r="Z761" t="str">
        <f t="shared" si="663"/>
        <v/>
      </c>
      <c r="AA761" t="str">
        <f t="shared" si="664"/>
        <v>Robotszerkezetek és perifériák (, web)</v>
      </c>
      <c r="AB761" t="str">
        <f t="shared" si="665"/>
        <v/>
      </c>
      <c r="AC761" t="str">
        <f t="shared" si="666"/>
        <v/>
      </c>
      <c r="AD761" t="str">
        <f t="shared" si="667"/>
        <v/>
      </c>
      <c r="AE761" t="str">
        <f t="shared" si="668"/>
        <v/>
      </c>
      <c r="AF761" t="str">
        <f t="shared" si="669"/>
        <v/>
      </c>
      <c r="AG761" t="str">
        <f t="shared" si="670"/>
        <v/>
      </c>
      <c r="AH761" t="str">
        <f t="shared" si="671"/>
        <v/>
      </c>
      <c r="AI761" t="str">
        <f t="shared" si="672"/>
        <v/>
      </c>
      <c r="AJ761" t="str">
        <f t="shared" si="673"/>
        <v/>
      </c>
      <c r="AK761" t="str">
        <f t="shared" si="674"/>
        <v/>
      </c>
      <c r="AL761" t="str">
        <f t="shared" si="675"/>
        <v/>
      </c>
      <c r="AM761" t="str">
        <f t="shared" si="676"/>
        <v/>
      </c>
      <c r="AN761" t="str">
        <f t="shared" si="677"/>
        <v/>
      </c>
      <c r="AO761" t="str">
        <f t="shared" si="678"/>
        <v/>
      </c>
      <c r="AP761" t="str">
        <f t="shared" si="679"/>
        <v/>
      </c>
      <c r="AQ761" t="str">
        <f t="shared" si="680"/>
        <v/>
      </c>
      <c r="AR761" t="str">
        <f t="shared" si="681"/>
        <v/>
      </c>
      <c r="AS761" t="str">
        <f t="shared" si="682"/>
        <v/>
      </c>
      <c r="AT761" t="str">
        <f t="shared" si="683"/>
        <v/>
      </c>
      <c r="AU761" t="str">
        <f t="shared" si="684"/>
        <v/>
      </c>
      <c r="AV761" t="str">
        <f t="shared" si="685"/>
        <v/>
      </c>
      <c r="AW761" t="str">
        <f t="shared" si="686"/>
        <v/>
      </c>
      <c r="AX761" t="str">
        <f t="shared" si="687"/>
        <v/>
      </c>
      <c r="AY761" t="str">
        <f t="shared" si="688"/>
        <v/>
      </c>
      <c r="AZ761" t="str">
        <f t="shared" si="689"/>
        <v/>
      </c>
      <c r="BA761" t="str">
        <f t="shared" si="690"/>
        <v/>
      </c>
      <c r="BB761" t="str">
        <f t="shared" si="691"/>
        <v/>
      </c>
      <c r="BC761" t="str">
        <f t="shared" si="692"/>
        <v/>
      </c>
      <c r="BD761" t="str">
        <f t="shared" si="693"/>
        <v>10175</v>
      </c>
      <c r="BE761" t="str">
        <f t="shared" si="694"/>
        <v>Robotszerkezetek és perifériák (214, web)</v>
      </c>
      <c r="BF761" s="2">
        <v>1017</v>
      </c>
      <c r="BG761" s="2">
        <v>5</v>
      </c>
      <c r="BH761" s="18">
        <f>VLOOKUP(BF761,segéd!$F$9:$G$41,2,FALSE)</f>
        <v>46312</v>
      </c>
      <c r="BI761" s="2" t="str">
        <f>VLOOKUP(BG761,segéd!$F$1:$G$7,2,FALSE)</f>
        <v>15.15-16.45</v>
      </c>
      <c r="BJ761" t="s">
        <v>525</v>
      </c>
      <c r="BK761" s="20" t="s">
        <v>218</v>
      </c>
      <c r="BL761" t="s">
        <v>191</v>
      </c>
      <c r="BM761" s="2"/>
      <c r="BN761" s="2">
        <v>214</v>
      </c>
      <c r="BO761" s="2" t="s">
        <v>117</v>
      </c>
      <c r="BP761" s="33" t="s">
        <v>643</v>
      </c>
      <c r="BQ761" s="2">
        <f t="shared" si="695"/>
        <v>41</v>
      </c>
      <c r="BR761" s="2" t="str">
        <f>IF(BM761="","",IFERROR(VLOOKUP(BJ761,segéd!T:U,2,FALSE),"x"))</f>
        <v/>
      </c>
      <c r="BS761" s="2">
        <f>IF(BN761="","",IFERROR(VLOOKUP(BJ761,segéd!O:P,2,FALSE),"x"))</f>
        <v>41</v>
      </c>
      <c r="BU761" s="2"/>
      <c r="BV761" s="2"/>
      <c r="DP761" s="2">
        <v>32</v>
      </c>
    </row>
    <row r="762" spans="1:120" ht="15" customHeight="1" x14ac:dyDescent="0.3">
      <c r="A762" t="str">
        <f t="shared" si="638"/>
        <v>10175</v>
      </c>
      <c r="B762" t="str">
        <f t="shared" si="639"/>
        <v xml:space="preserve">Statisztika II. - Brunner Zsuzsanna (web) </v>
      </c>
      <c r="C762" t="str">
        <f t="shared" si="640"/>
        <v>21210175</v>
      </c>
      <c r="D762" t="str">
        <f t="shared" si="641"/>
        <v>Statisztika II. - Brunner Zsuzsanna (web) 41</v>
      </c>
      <c r="E762" t="str">
        <f t="shared" si="642"/>
        <v>Brunner Zsuzsanna10175</v>
      </c>
      <c r="F762" t="str">
        <f t="shared" si="643"/>
        <v>Statisztika II. (Tb. 212, web)</v>
      </c>
      <c r="G762" t="str">
        <f t="shared" si="644"/>
        <v/>
      </c>
      <c r="H762" t="str">
        <f t="shared" si="645"/>
        <v/>
      </c>
      <c r="I762" t="str">
        <f t="shared" si="646"/>
        <v/>
      </c>
      <c r="J762" t="str">
        <f t="shared" si="647"/>
        <v/>
      </c>
      <c r="K762" t="str">
        <f t="shared" si="648"/>
        <v/>
      </c>
      <c r="L762" t="str">
        <f t="shared" si="649"/>
        <v/>
      </c>
      <c r="M762" t="str">
        <f t="shared" si="650"/>
        <v/>
      </c>
      <c r="N762" t="str">
        <f t="shared" si="651"/>
        <v/>
      </c>
      <c r="O762" t="str">
        <f t="shared" si="652"/>
        <v/>
      </c>
      <c r="P762" t="str">
        <f t="shared" si="653"/>
        <v/>
      </c>
      <c r="Q762" t="str">
        <f t="shared" si="654"/>
        <v/>
      </c>
      <c r="R762" t="str">
        <f t="shared" si="655"/>
        <v/>
      </c>
      <c r="S762" t="str">
        <f t="shared" si="656"/>
        <v/>
      </c>
      <c r="T762" t="str">
        <f t="shared" si="657"/>
        <v/>
      </c>
      <c r="U762" t="str">
        <f t="shared" si="658"/>
        <v/>
      </c>
      <c r="V762" t="str">
        <f t="shared" si="659"/>
        <v/>
      </c>
      <c r="W762" t="str">
        <f t="shared" si="660"/>
        <v/>
      </c>
      <c r="X762" t="str">
        <f t="shared" si="661"/>
        <v/>
      </c>
      <c r="Y762" t="str">
        <f t="shared" si="662"/>
        <v/>
      </c>
      <c r="Z762" t="str">
        <f t="shared" si="663"/>
        <v/>
      </c>
      <c r="AA762" t="str">
        <f t="shared" si="664"/>
        <v>Statisztika II. (, web)</v>
      </c>
      <c r="AB762" t="str">
        <f t="shared" si="665"/>
        <v/>
      </c>
      <c r="AC762" t="str">
        <f t="shared" si="666"/>
        <v/>
      </c>
      <c r="AD762" t="str">
        <f t="shared" si="667"/>
        <v/>
      </c>
      <c r="AE762" t="str">
        <f t="shared" si="668"/>
        <v/>
      </c>
      <c r="AF762" t="str">
        <f t="shared" si="669"/>
        <v/>
      </c>
      <c r="AG762" t="str">
        <f t="shared" si="670"/>
        <v/>
      </c>
      <c r="AH762" t="str">
        <f t="shared" si="671"/>
        <v>10175</v>
      </c>
      <c r="AI762" t="str">
        <f t="shared" si="672"/>
        <v>10175</v>
      </c>
      <c r="AJ762" t="str">
        <f t="shared" si="673"/>
        <v/>
      </c>
      <c r="AK762" t="str">
        <f t="shared" si="674"/>
        <v/>
      </c>
      <c r="AL762" t="str">
        <f t="shared" si="675"/>
        <v/>
      </c>
      <c r="AM762" t="str">
        <f t="shared" si="676"/>
        <v/>
      </c>
      <c r="AN762" t="str">
        <f t="shared" si="677"/>
        <v/>
      </c>
      <c r="AO762" t="str">
        <f t="shared" si="678"/>
        <v/>
      </c>
      <c r="AP762" t="str">
        <f t="shared" si="679"/>
        <v/>
      </c>
      <c r="AQ762" t="str">
        <f t="shared" si="680"/>
        <v/>
      </c>
      <c r="AR762" t="str">
        <f t="shared" si="681"/>
        <v/>
      </c>
      <c r="AS762" t="str">
        <f t="shared" si="682"/>
        <v/>
      </c>
      <c r="AT762" t="str">
        <f t="shared" si="683"/>
        <v/>
      </c>
      <c r="AU762" t="str">
        <f t="shared" si="684"/>
        <v/>
      </c>
      <c r="AV762" t="str">
        <f t="shared" si="685"/>
        <v/>
      </c>
      <c r="AW762" t="str">
        <f t="shared" si="686"/>
        <v/>
      </c>
      <c r="AX762" t="str">
        <f t="shared" si="687"/>
        <v/>
      </c>
      <c r="AY762" t="str">
        <f t="shared" si="688"/>
        <v/>
      </c>
      <c r="AZ762" t="str">
        <f t="shared" si="689"/>
        <v/>
      </c>
      <c r="BA762" t="str">
        <f t="shared" si="690"/>
        <v/>
      </c>
      <c r="BB762" t="str">
        <f t="shared" si="691"/>
        <v/>
      </c>
      <c r="BC762" t="str">
        <f t="shared" si="692"/>
        <v/>
      </c>
      <c r="BD762" t="str">
        <f t="shared" si="693"/>
        <v/>
      </c>
      <c r="BE762" t="str">
        <f t="shared" si="694"/>
        <v>Statisztika II. (212, web)</v>
      </c>
      <c r="BF762" s="2">
        <v>1017</v>
      </c>
      <c r="BG762" s="2">
        <v>5</v>
      </c>
      <c r="BH762" s="18">
        <f>VLOOKUP(BF762,segéd!$F$9:$G$41,2,FALSE)</f>
        <v>46312</v>
      </c>
      <c r="BI762" s="2" t="str">
        <f>VLOOKUP(BG762,segéd!$F$1:$G$7,2,FALSE)</f>
        <v>15.15-16.45</v>
      </c>
      <c r="BJ762" t="s">
        <v>31</v>
      </c>
      <c r="BK762" s="20" t="s">
        <v>27</v>
      </c>
      <c r="BL762" t="s">
        <v>191</v>
      </c>
      <c r="BM762" s="2"/>
      <c r="BN762" s="2">
        <v>212</v>
      </c>
      <c r="BO762" s="2" t="s">
        <v>117</v>
      </c>
      <c r="BP762" s="33" t="s">
        <v>593</v>
      </c>
      <c r="BQ762" s="2">
        <f t="shared" si="695"/>
        <v>41</v>
      </c>
      <c r="BR762" s="2" t="str">
        <f>IF(BM762="","",IFERROR(VLOOKUP(BJ762,segéd!T:U,2,FALSE),"x"))</f>
        <v/>
      </c>
      <c r="BS762" s="2">
        <f>IF(BN762="","",IFERROR(VLOOKUP(BJ762,segéd!O:P,2,FALSE),"x"))</f>
        <v>41</v>
      </c>
      <c r="BT762" s="2"/>
      <c r="BU762" s="2"/>
      <c r="BV762" s="2"/>
      <c r="BX762" s="2"/>
      <c r="CQ762" s="2"/>
      <c r="CR762" s="2"/>
      <c r="CT762" s="2">
        <v>31</v>
      </c>
      <c r="CU762" s="2">
        <v>25</v>
      </c>
    </row>
    <row r="763" spans="1:120" ht="15" customHeight="1" x14ac:dyDescent="0.3">
      <c r="A763" t="str">
        <f t="shared" si="638"/>
        <v>10175</v>
      </c>
      <c r="B763" t="str">
        <f t="shared" si="639"/>
        <v xml:space="preserve">Számítógéppel segített gy. és m. alapjai - Molnár László </v>
      </c>
      <c r="C763" t="str">
        <f t="shared" si="640"/>
        <v>410175</v>
      </c>
      <c r="D763" t="str">
        <f t="shared" si="641"/>
        <v>Számítógéppel segített gy. és m. alapjai - Molnár László 9</v>
      </c>
      <c r="E763" t="str">
        <f t="shared" si="642"/>
        <v>Molnár László10175</v>
      </c>
      <c r="F763" t="str">
        <f t="shared" si="643"/>
        <v>Számítógéppel segített gy. és m. alapjai (Tb. 4)</v>
      </c>
      <c r="G763" t="str">
        <f t="shared" si="644"/>
        <v/>
      </c>
      <c r="H763" t="str">
        <f t="shared" si="645"/>
        <v/>
      </c>
      <c r="I763" t="str">
        <f t="shared" si="646"/>
        <v/>
      </c>
      <c r="J763" t="str">
        <f t="shared" si="647"/>
        <v/>
      </c>
      <c r="K763" t="str">
        <f t="shared" si="648"/>
        <v/>
      </c>
      <c r="L763" t="str">
        <f t="shared" si="649"/>
        <v/>
      </c>
      <c r="M763" t="str">
        <f t="shared" si="650"/>
        <v/>
      </c>
      <c r="N763" t="str">
        <f t="shared" si="651"/>
        <v/>
      </c>
      <c r="O763" t="str">
        <f t="shared" si="652"/>
        <v/>
      </c>
      <c r="P763" t="str">
        <f t="shared" si="653"/>
        <v/>
      </c>
      <c r="Q763" t="str">
        <f t="shared" si="654"/>
        <v/>
      </c>
      <c r="R763" t="str">
        <f t="shared" si="655"/>
        <v/>
      </c>
      <c r="S763" t="str">
        <f t="shared" si="656"/>
        <v/>
      </c>
      <c r="T763" t="str">
        <f t="shared" si="657"/>
        <v/>
      </c>
      <c r="U763" t="str">
        <f t="shared" si="658"/>
        <v/>
      </c>
      <c r="V763" t="str">
        <f t="shared" si="659"/>
        <v/>
      </c>
      <c r="W763" t="str">
        <f t="shared" si="660"/>
        <v/>
      </c>
      <c r="X763" t="str">
        <f t="shared" si="661"/>
        <v/>
      </c>
      <c r="Y763" t="str">
        <f t="shared" si="662"/>
        <v/>
      </c>
      <c r="Z763" t="str">
        <f t="shared" si="663"/>
        <v/>
      </c>
      <c r="AA763" t="str">
        <f t="shared" si="664"/>
        <v>Számítógéppel segített gy. és m. alapjai ()</v>
      </c>
      <c r="AB763" t="str">
        <f t="shared" si="665"/>
        <v/>
      </c>
      <c r="AC763" t="str">
        <f t="shared" si="666"/>
        <v/>
      </c>
      <c r="AD763" t="str">
        <f t="shared" si="667"/>
        <v/>
      </c>
      <c r="AE763" t="str">
        <f t="shared" si="668"/>
        <v/>
      </c>
      <c r="AF763" t="str">
        <f t="shared" si="669"/>
        <v/>
      </c>
      <c r="AG763" t="str">
        <f t="shared" si="670"/>
        <v/>
      </c>
      <c r="AH763" t="str">
        <f t="shared" si="671"/>
        <v/>
      </c>
      <c r="AI763" t="str">
        <f t="shared" si="672"/>
        <v/>
      </c>
      <c r="AJ763" t="str">
        <f t="shared" si="673"/>
        <v>10175</v>
      </c>
      <c r="AK763" t="str">
        <f t="shared" si="674"/>
        <v/>
      </c>
      <c r="AL763" t="str">
        <f t="shared" si="675"/>
        <v/>
      </c>
      <c r="AM763" t="str">
        <f t="shared" si="676"/>
        <v/>
      </c>
      <c r="AN763" t="str">
        <f t="shared" si="677"/>
        <v/>
      </c>
      <c r="AO763" t="str">
        <f t="shared" si="678"/>
        <v/>
      </c>
      <c r="AP763" t="str">
        <f t="shared" si="679"/>
        <v/>
      </c>
      <c r="AQ763" t="str">
        <f t="shared" si="680"/>
        <v/>
      </c>
      <c r="AR763" t="str">
        <f t="shared" si="681"/>
        <v/>
      </c>
      <c r="AS763" t="str">
        <f t="shared" si="682"/>
        <v/>
      </c>
      <c r="AT763" t="str">
        <f t="shared" si="683"/>
        <v/>
      </c>
      <c r="AU763" t="str">
        <f t="shared" si="684"/>
        <v/>
      </c>
      <c r="AV763" t="str">
        <f t="shared" si="685"/>
        <v/>
      </c>
      <c r="AW763" t="str">
        <f t="shared" si="686"/>
        <v/>
      </c>
      <c r="AX763" t="str">
        <f t="shared" si="687"/>
        <v/>
      </c>
      <c r="AY763" t="str">
        <f t="shared" si="688"/>
        <v/>
      </c>
      <c r="AZ763" t="str">
        <f t="shared" si="689"/>
        <v/>
      </c>
      <c r="BA763" t="str">
        <f t="shared" si="690"/>
        <v/>
      </c>
      <c r="BB763" t="str">
        <f t="shared" si="691"/>
        <v/>
      </c>
      <c r="BC763" t="str">
        <f t="shared" si="692"/>
        <v/>
      </c>
      <c r="BD763" t="str">
        <f t="shared" si="693"/>
        <v/>
      </c>
      <c r="BE763" t="str">
        <f t="shared" si="694"/>
        <v>Számítógéppel segített gy. és m. alapjai (4)</v>
      </c>
      <c r="BF763" s="2">
        <v>1017</v>
      </c>
      <c r="BG763" s="2">
        <v>5</v>
      </c>
      <c r="BH763" s="18">
        <f>VLOOKUP(BF763,segéd!$F$9:$G$41,2,FALSE)</f>
        <v>46312</v>
      </c>
      <c r="BI763" s="2" t="str">
        <f>VLOOKUP(BG763,segéd!$F$1:$G$7,2,FALSE)</f>
        <v>15.15-16.45</v>
      </c>
      <c r="BJ763" t="s">
        <v>298</v>
      </c>
      <c r="BK763" s="20" t="s">
        <v>48</v>
      </c>
      <c r="BL763" t="s">
        <v>114</v>
      </c>
      <c r="BM763" s="2"/>
      <c r="BN763" s="2">
        <v>4</v>
      </c>
      <c r="BO763" s="2"/>
      <c r="BP763" s="33"/>
      <c r="BQ763" s="2">
        <f t="shared" si="695"/>
        <v>9</v>
      </c>
      <c r="BR763" s="2" t="str">
        <f>IF(BM763="","",IFERROR(VLOOKUP(BJ763,segéd!T:U,2,FALSE),"x"))</f>
        <v/>
      </c>
      <c r="BS763" s="2">
        <f>IF(BN763="","",IFERROR(VLOOKUP(BJ763,segéd!O:P,2,FALSE),"x"))</f>
        <v>9</v>
      </c>
      <c r="BU763" s="2"/>
      <c r="BV763" s="2"/>
      <c r="BX763" s="2"/>
      <c r="CV763" s="2">
        <v>7</v>
      </c>
    </row>
    <row r="764" spans="1:120" ht="15" customHeight="1" x14ac:dyDescent="0.3">
      <c r="A764" t="str">
        <f t="shared" si="638"/>
        <v>20810175</v>
      </c>
      <c r="B764" t="str">
        <f t="shared" si="639"/>
        <v>Számvitel I. - Péter Sára (web) 44</v>
      </c>
      <c r="C764" t="str">
        <f t="shared" si="640"/>
        <v>10175</v>
      </c>
      <c r="D764" t="str">
        <f t="shared" si="641"/>
        <v xml:space="preserve">Számvitel I. - Péter Sára (web) </v>
      </c>
      <c r="E764" t="str">
        <f t="shared" si="642"/>
        <v>Péter Sára10175</v>
      </c>
      <c r="F764" t="str">
        <f t="shared" si="643"/>
        <v>Számvitel I. (Bp. 208, web)</v>
      </c>
      <c r="G764" t="str">
        <f t="shared" si="644"/>
        <v/>
      </c>
      <c r="H764" t="str">
        <f t="shared" si="645"/>
        <v/>
      </c>
      <c r="I764" t="str">
        <f t="shared" si="646"/>
        <v/>
      </c>
      <c r="J764" t="str">
        <f t="shared" si="647"/>
        <v/>
      </c>
      <c r="K764" t="str">
        <f t="shared" si="648"/>
        <v/>
      </c>
      <c r="L764" t="str">
        <f t="shared" si="649"/>
        <v/>
      </c>
      <c r="M764" t="str">
        <f t="shared" si="650"/>
        <v>10175</v>
      </c>
      <c r="N764" t="str">
        <f t="shared" si="651"/>
        <v>10175</v>
      </c>
      <c r="O764" t="str">
        <f t="shared" si="652"/>
        <v>10175</v>
      </c>
      <c r="P764" t="str">
        <f t="shared" si="653"/>
        <v/>
      </c>
      <c r="Q764" t="str">
        <f t="shared" si="654"/>
        <v/>
      </c>
      <c r="R764" t="str">
        <f t="shared" si="655"/>
        <v/>
      </c>
      <c r="S764" t="str">
        <f t="shared" si="656"/>
        <v/>
      </c>
      <c r="T764" t="str">
        <f t="shared" si="657"/>
        <v/>
      </c>
      <c r="U764" t="str">
        <f t="shared" si="658"/>
        <v/>
      </c>
      <c r="V764" t="str">
        <f t="shared" si="659"/>
        <v/>
      </c>
      <c r="W764" t="str">
        <f t="shared" si="660"/>
        <v/>
      </c>
      <c r="X764" t="str">
        <f t="shared" si="661"/>
        <v/>
      </c>
      <c r="Y764" t="str">
        <f t="shared" si="662"/>
        <v/>
      </c>
      <c r="Z764" t="str">
        <f t="shared" si="663"/>
        <v/>
      </c>
      <c r="AA764" t="str">
        <f t="shared" si="664"/>
        <v>Számvitel I. (208, web)</v>
      </c>
      <c r="AB764" t="str">
        <f t="shared" si="665"/>
        <v/>
      </c>
      <c r="AC764" t="str">
        <f t="shared" si="666"/>
        <v/>
      </c>
      <c r="AD764" t="str">
        <f t="shared" si="667"/>
        <v/>
      </c>
      <c r="AE764" t="str">
        <f t="shared" si="668"/>
        <v/>
      </c>
      <c r="AF764" t="str">
        <f t="shared" si="669"/>
        <v/>
      </c>
      <c r="AG764" t="str">
        <f t="shared" si="670"/>
        <v/>
      </c>
      <c r="AH764" t="str">
        <f t="shared" si="671"/>
        <v/>
      </c>
      <c r="AI764" t="str">
        <f t="shared" si="672"/>
        <v/>
      </c>
      <c r="AJ764" t="str">
        <f t="shared" si="673"/>
        <v/>
      </c>
      <c r="AK764" t="str">
        <f t="shared" si="674"/>
        <v/>
      </c>
      <c r="AL764" t="str">
        <f t="shared" si="675"/>
        <v/>
      </c>
      <c r="AM764" t="str">
        <f t="shared" si="676"/>
        <v/>
      </c>
      <c r="AN764" t="str">
        <f t="shared" si="677"/>
        <v/>
      </c>
      <c r="AO764" t="str">
        <f t="shared" si="678"/>
        <v/>
      </c>
      <c r="AP764" t="str">
        <f t="shared" si="679"/>
        <v/>
      </c>
      <c r="AQ764" t="str">
        <f t="shared" si="680"/>
        <v/>
      </c>
      <c r="AR764" t="str">
        <f t="shared" si="681"/>
        <v/>
      </c>
      <c r="AS764" t="str">
        <f t="shared" si="682"/>
        <v/>
      </c>
      <c r="AT764" t="str">
        <f t="shared" si="683"/>
        <v/>
      </c>
      <c r="AU764" t="str">
        <f t="shared" si="684"/>
        <v/>
      </c>
      <c r="AV764" t="str">
        <f t="shared" si="685"/>
        <v/>
      </c>
      <c r="AW764" t="str">
        <f t="shared" si="686"/>
        <v/>
      </c>
      <c r="AX764" t="str">
        <f t="shared" si="687"/>
        <v/>
      </c>
      <c r="AY764" t="str">
        <f t="shared" si="688"/>
        <v/>
      </c>
      <c r="AZ764" t="str">
        <f t="shared" si="689"/>
        <v/>
      </c>
      <c r="BA764" t="str">
        <f t="shared" si="690"/>
        <v/>
      </c>
      <c r="BB764" t="str">
        <f t="shared" si="691"/>
        <v/>
      </c>
      <c r="BC764" t="str">
        <f t="shared" si="692"/>
        <v/>
      </c>
      <c r="BD764" t="str">
        <f t="shared" si="693"/>
        <v/>
      </c>
      <c r="BE764" t="str">
        <f t="shared" si="694"/>
        <v>Számvitel I. (, web)</v>
      </c>
      <c r="BF764" s="2">
        <v>1017</v>
      </c>
      <c r="BG764" s="2">
        <v>5</v>
      </c>
      <c r="BH764" s="18">
        <f>VLOOKUP(BF764,segéd!$F$9:$G$41,2,FALSE)</f>
        <v>46312</v>
      </c>
      <c r="BI764" s="2" t="str">
        <f>VLOOKUP(BG764,segéd!$F$1:$G$7,2,FALSE)</f>
        <v>15.15-16.45</v>
      </c>
      <c r="BJ764" t="s">
        <v>92</v>
      </c>
      <c r="BK764" s="20" t="s">
        <v>305</v>
      </c>
      <c r="BL764" t="s">
        <v>194</v>
      </c>
      <c r="BM764" s="2">
        <v>208</v>
      </c>
      <c r="BO764" s="2" t="s">
        <v>117</v>
      </c>
      <c r="BP764" s="33" t="s">
        <v>732</v>
      </c>
      <c r="BQ764" s="2">
        <f t="shared" si="695"/>
        <v>44</v>
      </c>
      <c r="BR764" s="2">
        <f>IF(BM764="","",IFERROR(VLOOKUP(BJ764,segéd!T:U,2,FALSE),"x"))</f>
        <v>44</v>
      </c>
      <c r="BS764" s="2" t="str">
        <f>IF(BN764="","",IFERROR(VLOOKUP(BJ764,segéd!O:P,2,FALSE),"x"))</f>
        <v/>
      </c>
      <c r="BT764" s="2"/>
      <c r="BU764" s="2"/>
      <c r="BV764" s="2"/>
      <c r="BX764" s="2"/>
      <c r="BZ764" s="2">
        <v>15</v>
      </c>
      <c r="CA764" s="2">
        <v>37</v>
      </c>
      <c r="CB764" s="2">
        <v>8</v>
      </c>
      <c r="CD764" s="19"/>
      <c r="CE764" s="19"/>
      <c r="CH764" s="19"/>
      <c r="CQ764" s="2"/>
      <c r="CR764" s="2"/>
    </row>
    <row r="765" spans="1:120" ht="15" customHeight="1" x14ac:dyDescent="0.3">
      <c r="A765" t="str">
        <f t="shared" si="638"/>
        <v>10175</v>
      </c>
      <c r="B765" t="str">
        <f t="shared" si="639"/>
        <v xml:space="preserve">Villamos hajtások - Varga István (web) </v>
      </c>
      <c r="C765" t="str">
        <f t="shared" si="640"/>
        <v>610175</v>
      </c>
      <c r="D765" t="str">
        <f t="shared" si="641"/>
        <v>Villamos hajtások - Varga István (web) 13</v>
      </c>
      <c r="E765" t="str">
        <f t="shared" si="642"/>
        <v>Varga István10175</v>
      </c>
      <c r="F765" t="str">
        <f t="shared" si="643"/>
        <v>Villamos hajtások (Tb. 6, web)</v>
      </c>
      <c r="G765" t="str">
        <f t="shared" si="644"/>
        <v/>
      </c>
      <c r="H765" t="str">
        <f t="shared" si="645"/>
        <v/>
      </c>
      <c r="I765" t="str">
        <f t="shared" si="646"/>
        <v/>
      </c>
      <c r="J765" t="str">
        <f t="shared" si="647"/>
        <v/>
      </c>
      <c r="K765" t="str">
        <f t="shared" si="648"/>
        <v/>
      </c>
      <c r="L765" t="str">
        <f t="shared" si="649"/>
        <v/>
      </c>
      <c r="M765" t="str">
        <f t="shared" si="650"/>
        <v/>
      </c>
      <c r="N765" t="str">
        <f t="shared" si="651"/>
        <v/>
      </c>
      <c r="O765" t="str">
        <f t="shared" si="652"/>
        <v/>
      </c>
      <c r="P765" t="str">
        <f t="shared" si="653"/>
        <v/>
      </c>
      <c r="Q765" t="str">
        <f t="shared" si="654"/>
        <v/>
      </c>
      <c r="R765" t="str">
        <f t="shared" si="655"/>
        <v/>
      </c>
      <c r="S765" t="str">
        <f t="shared" si="656"/>
        <v/>
      </c>
      <c r="T765" t="str">
        <f t="shared" si="657"/>
        <v/>
      </c>
      <c r="U765" t="str">
        <f t="shared" si="658"/>
        <v/>
      </c>
      <c r="V765" t="str">
        <f t="shared" si="659"/>
        <v/>
      </c>
      <c r="W765" t="str">
        <f t="shared" si="660"/>
        <v/>
      </c>
      <c r="X765" t="str">
        <f t="shared" si="661"/>
        <v/>
      </c>
      <c r="Y765" t="str">
        <f t="shared" si="662"/>
        <v/>
      </c>
      <c r="Z765" t="str">
        <f t="shared" si="663"/>
        <v/>
      </c>
      <c r="AA765" t="str">
        <f t="shared" si="664"/>
        <v>Villamos hajtások (, web)</v>
      </c>
      <c r="AB765" t="str">
        <f t="shared" si="665"/>
        <v/>
      </c>
      <c r="AC765" t="str">
        <f t="shared" si="666"/>
        <v/>
      </c>
      <c r="AD765" t="str">
        <f t="shared" si="667"/>
        <v/>
      </c>
      <c r="AE765" t="str">
        <f t="shared" si="668"/>
        <v/>
      </c>
      <c r="AF765" t="str">
        <f t="shared" si="669"/>
        <v/>
      </c>
      <c r="AG765" t="str">
        <f t="shared" si="670"/>
        <v/>
      </c>
      <c r="AH765" t="str">
        <f t="shared" si="671"/>
        <v/>
      </c>
      <c r="AI765" t="str">
        <f t="shared" si="672"/>
        <v/>
      </c>
      <c r="AJ765" t="str">
        <f t="shared" si="673"/>
        <v/>
      </c>
      <c r="AK765" t="str">
        <f t="shared" si="674"/>
        <v/>
      </c>
      <c r="AL765" t="str">
        <f t="shared" si="675"/>
        <v/>
      </c>
      <c r="AM765" t="str">
        <f t="shared" si="676"/>
        <v/>
      </c>
      <c r="AN765" t="str">
        <f t="shared" si="677"/>
        <v/>
      </c>
      <c r="AO765" t="str">
        <f t="shared" si="678"/>
        <v/>
      </c>
      <c r="AP765" t="str">
        <f t="shared" si="679"/>
        <v/>
      </c>
      <c r="AQ765" t="str">
        <f t="shared" si="680"/>
        <v/>
      </c>
      <c r="AR765" t="str">
        <f t="shared" si="681"/>
        <v/>
      </c>
      <c r="AS765" t="str">
        <f t="shared" si="682"/>
        <v/>
      </c>
      <c r="AT765" t="str">
        <f t="shared" si="683"/>
        <v/>
      </c>
      <c r="AU765" t="str">
        <f t="shared" si="684"/>
        <v/>
      </c>
      <c r="AV765" t="str">
        <f t="shared" si="685"/>
        <v/>
      </c>
      <c r="AW765" t="str">
        <f t="shared" si="686"/>
        <v>10175</v>
      </c>
      <c r="AX765" t="str">
        <f t="shared" si="687"/>
        <v/>
      </c>
      <c r="AY765" t="str">
        <f t="shared" si="688"/>
        <v/>
      </c>
      <c r="AZ765" t="str">
        <f t="shared" si="689"/>
        <v/>
      </c>
      <c r="BA765" t="str">
        <f t="shared" si="690"/>
        <v/>
      </c>
      <c r="BB765" t="str">
        <f t="shared" si="691"/>
        <v/>
      </c>
      <c r="BC765" t="str">
        <f t="shared" si="692"/>
        <v/>
      </c>
      <c r="BD765" t="str">
        <f t="shared" si="693"/>
        <v/>
      </c>
      <c r="BE765" t="str">
        <f t="shared" si="694"/>
        <v>Villamos hajtások (6, web)</v>
      </c>
      <c r="BF765" s="2">
        <v>1017</v>
      </c>
      <c r="BG765" s="2">
        <v>5</v>
      </c>
      <c r="BH765" s="18">
        <f>VLOOKUP(BF765,segéd!$F$9:$G$41,2,FALSE)</f>
        <v>46312</v>
      </c>
      <c r="BI765" s="2" t="str">
        <f>VLOOKUP(BG765,segéd!$F$1:$G$7,2,FALSE)</f>
        <v>15.15-16.45</v>
      </c>
      <c r="BJ765" t="s">
        <v>404</v>
      </c>
      <c r="BK765" s="20" t="s">
        <v>278</v>
      </c>
      <c r="BL765" t="s">
        <v>191</v>
      </c>
      <c r="BM765" s="2"/>
      <c r="BN765" s="2">
        <v>6</v>
      </c>
      <c r="BO765" s="2" t="s">
        <v>117</v>
      </c>
      <c r="BP765" s="33" t="s">
        <v>645</v>
      </c>
      <c r="BQ765" s="2">
        <f t="shared" si="695"/>
        <v>13</v>
      </c>
      <c r="BR765" s="2" t="str">
        <f>IF(BM765="","",IFERROR(VLOOKUP(BJ765,segéd!T:U,2,FALSE),"x"))</f>
        <v/>
      </c>
      <c r="BS765" s="2">
        <f>IF(BN765="","",IFERROR(VLOOKUP(BJ765,segéd!O:P,2,FALSE),"x"))</f>
        <v>13</v>
      </c>
      <c r="BU765" s="2"/>
      <c r="BV765" s="2"/>
      <c r="DI765" s="2">
        <v>14</v>
      </c>
    </row>
    <row r="766" spans="1:120" ht="15" customHeight="1" x14ac:dyDescent="0.3">
      <c r="A766" t="str">
        <f t="shared" si="638"/>
        <v>10176</v>
      </c>
      <c r="B766" t="str">
        <f t="shared" si="639"/>
        <v xml:space="preserve">Angol gazdasági szaknyelv I. - Krupánszkyné Léhárt Marianna </v>
      </c>
      <c r="C766" t="str">
        <f t="shared" si="640"/>
        <v>21310176</v>
      </c>
      <c r="D766" t="str">
        <f t="shared" si="641"/>
        <v>Angol gazdasági szaknyelv I. - Krupánszkyné Léhárt Marianna 0</v>
      </c>
      <c r="E766" t="str">
        <f t="shared" si="642"/>
        <v>Krupánszkyné Léhárt Marianna10176</v>
      </c>
      <c r="F766" t="str">
        <f t="shared" si="643"/>
        <v>Angol gazdasági szaknyelv I. (Tb. 213)</v>
      </c>
      <c r="G766" t="str">
        <f t="shared" si="644"/>
        <v/>
      </c>
      <c r="H766" t="str">
        <f t="shared" si="645"/>
        <v/>
      </c>
      <c r="I766" t="str">
        <f t="shared" si="646"/>
        <v/>
      </c>
      <c r="J766" t="str">
        <f t="shared" si="647"/>
        <v/>
      </c>
      <c r="K766" t="str">
        <f t="shared" si="648"/>
        <v/>
      </c>
      <c r="L766" t="str">
        <f t="shared" si="649"/>
        <v/>
      </c>
      <c r="M766" t="str">
        <f t="shared" si="650"/>
        <v/>
      </c>
      <c r="N766" t="str">
        <f t="shared" si="651"/>
        <v/>
      </c>
      <c r="O766" t="str">
        <f t="shared" si="652"/>
        <v/>
      </c>
      <c r="P766" t="str">
        <f t="shared" si="653"/>
        <v/>
      </c>
      <c r="Q766" t="str">
        <f t="shared" si="654"/>
        <v/>
      </c>
      <c r="R766" t="str">
        <f t="shared" si="655"/>
        <v/>
      </c>
      <c r="S766" t="str">
        <f t="shared" si="656"/>
        <v/>
      </c>
      <c r="T766" t="str">
        <f t="shared" si="657"/>
        <v/>
      </c>
      <c r="U766" t="str">
        <f t="shared" si="658"/>
        <v/>
      </c>
      <c r="V766" t="str">
        <f t="shared" si="659"/>
        <v/>
      </c>
      <c r="W766" t="str">
        <f t="shared" si="660"/>
        <v/>
      </c>
      <c r="X766" t="str">
        <f t="shared" si="661"/>
        <v/>
      </c>
      <c r="Y766" t="str">
        <f t="shared" si="662"/>
        <v/>
      </c>
      <c r="Z766" t="str">
        <f t="shared" si="663"/>
        <v/>
      </c>
      <c r="AA766" t="str">
        <f t="shared" si="664"/>
        <v>Angol gazdasági szaknyelv I. ()</v>
      </c>
      <c r="AB766" t="str">
        <f t="shared" si="665"/>
        <v>10176</v>
      </c>
      <c r="AC766" t="str">
        <f t="shared" si="666"/>
        <v/>
      </c>
      <c r="AD766" t="str">
        <f t="shared" si="667"/>
        <v/>
      </c>
      <c r="AE766" t="str">
        <f t="shared" si="668"/>
        <v/>
      </c>
      <c r="AF766" t="str">
        <f t="shared" si="669"/>
        <v/>
      </c>
      <c r="AG766" t="str">
        <f t="shared" si="670"/>
        <v/>
      </c>
      <c r="AH766" t="str">
        <f t="shared" si="671"/>
        <v/>
      </c>
      <c r="AI766" t="str">
        <f t="shared" si="672"/>
        <v/>
      </c>
      <c r="AJ766" t="str">
        <f t="shared" si="673"/>
        <v/>
      </c>
      <c r="AK766" t="str">
        <f t="shared" si="674"/>
        <v/>
      </c>
      <c r="AL766" t="str">
        <f t="shared" si="675"/>
        <v/>
      </c>
      <c r="AM766" t="str">
        <f t="shared" si="676"/>
        <v/>
      </c>
      <c r="AN766" t="str">
        <f t="shared" si="677"/>
        <v/>
      </c>
      <c r="AO766" t="str">
        <f t="shared" si="678"/>
        <v/>
      </c>
      <c r="AP766" t="str">
        <f t="shared" si="679"/>
        <v/>
      </c>
      <c r="AQ766" t="str">
        <f t="shared" si="680"/>
        <v/>
      </c>
      <c r="AR766" t="str">
        <f t="shared" si="681"/>
        <v/>
      </c>
      <c r="AS766" t="str">
        <f t="shared" si="682"/>
        <v/>
      </c>
      <c r="AT766" t="str">
        <f t="shared" si="683"/>
        <v/>
      </c>
      <c r="AU766" t="str">
        <f t="shared" si="684"/>
        <v/>
      </c>
      <c r="AV766" t="str">
        <f t="shared" si="685"/>
        <v/>
      </c>
      <c r="AW766" t="str">
        <f t="shared" si="686"/>
        <v/>
      </c>
      <c r="AX766" t="str">
        <f t="shared" si="687"/>
        <v/>
      </c>
      <c r="AY766" t="str">
        <f t="shared" si="688"/>
        <v/>
      </c>
      <c r="AZ766" t="str">
        <f t="shared" si="689"/>
        <v/>
      </c>
      <c r="BA766" t="str">
        <f t="shared" si="690"/>
        <v/>
      </c>
      <c r="BB766" t="str">
        <f t="shared" si="691"/>
        <v/>
      </c>
      <c r="BC766" t="str">
        <f t="shared" si="692"/>
        <v/>
      </c>
      <c r="BD766" t="str">
        <f t="shared" si="693"/>
        <v/>
      </c>
      <c r="BE766" t="str">
        <f t="shared" si="694"/>
        <v>Angol gazdasági szaknyelv I. (213)</v>
      </c>
      <c r="BF766" s="2">
        <v>1017</v>
      </c>
      <c r="BG766" s="2">
        <v>6</v>
      </c>
      <c r="BH766" s="18">
        <f>VLOOKUP(BF766,segéd!$F$9:$G$41,2,FALSE)</f>
        <v>46312</v>
      </c>
      <c r="BI766" s="2" t="str">
        <f>VLOOKUP(BG766,segéd!$F$1:$G$7,2,FALSE)</f>
        <v>17.00-18.30</v>
      </c>
      <c r="BJ766" t="s">
        <v>789</v>
      </c>
      <c r="BK766" s="20" t="s">
        <v>321</v>
      </c>
      <c r="BL766" t="s">
        <v>191</v>
      </c>
      <c r="BM766" s="2"/>
      <c r="BN766" s="2">
        <v>213</v>
      </c>
      <c r="BO766" s="2"/>
      <c r="BP766" s="33"/>
      <c r="BQ766" s="2">
        <f t="shared" si="695"/>
        <v>0</v>
      </c>
      <c r="BR766" s="2" t="str">
        <f>IF(BM766="","",IFERROR(VLOOKUP(BJ766,segéd!T:U,2,FALSE),"x"))</f>
        <v/>
      </c>
      <c r="BS766" s="2">
        <f>IF(BN766="","",IFERROR(VLOOKUP(BJ766,segéd!O:P,2,FALSE),"x"))</f>
        <v>0</v>
      </c>
      <c r="BT766" s="2"/>
      <c r="BU766" s="2"/>
      <c r="BV766" s="2"/>
      <c r="BX766" s="2"/>
      <c r="CN766" s="2">
        <v>21</v>
      </c>
      <c r="CQ766" s="2"/>
      <c r="CR766" s="2"/>
    </row>
    <row r="767" spans="1:120" ht="15" customHeight="1" x14ac:dyDescent="0.3">
      <c r="A767" t="str">
        <f t="shared" si="638"/>
        <v>10176</v>
      </c>
      <c r="B767" t="str">
        <f t="shared" si="639"/>
        <v xml:space="preserve">Folyamatok fejlesztése (Six S) - Csrenkovics Antónia (gépterem, web) </v>
      </c>
      <c r="C767" t="str">
        <f t="shared" si="640"/>
        <v>60410176</v>
      </c>
      <c r="D767" t="str">
        <f t="shared" si="641"/>
        <v>Folyamatok fejlesztése (Six S) - Csrenkovics Antónia (gépterem, web) 32</v>
      </c>
      <c r="E767" t="str">
        <f t="shared" si="642"/>
        <v>Csrenkovics Antónia10176</v>
      </c>
      <c r="F767" t="str">
        <f t="shared" si="643"/>
        <v>Folyamatok fejlesztése (Six S) (Tb. 604, gépterem, web)</v>
      </c>
      <c r="G767" t="str">
        <f t="shared" si="644"/>
        <v/>
      </c>
      <c r="H767" t="str">
        <f t="shared" si="645"/>
        <v/>
      </c>
      <c r="I767" t="str">
        <f t="shared" si="646"/>
        <v/>
      </c>
      <c r="J767" t="str">
        <f t="shared" si="647"/>
        <v/>
      </c>
      <c r="K767" t="str">
        <f t="shared" si="648"/>
        <v/>
      </c>
      <c r="L767" t="str">
        <f t="shared" si="649"/>
        <v/>
      </c>
      <c r="M767" t="str">
        <f t="shared" si="650"/>
        <v/>
      </c>
      <c r="N767" t="str">
        <f t="shared" si="651"/>
        <v/>
      </c>
      <c r="O767" t="str">
        <f t="shared" si="652"/>
        <v/>
      </c>
      <c r="P767" t="str">
        <f t="shared" si="653"/>
        <v/>
      </c>
      <c r="Q767" t="str">
        <f t="shared" si="654"/>
        <v/>
      </c>
      <c r="R767" t="str">
        <f t="shared" si="655"/>
        <v/>
      </c>
      <c r="S767" t="str">
        <f t="shared" si="656"/>
        <v/>
      </c>
      <c r="T767" t="str">
        <f t="shared" si="657"/>
        <v/>
      </c>
      <c r="U767" t="str">
        <f t="shared" si="658"/>
        <v/>
      </c>
      <c r="V767" t="str">
        <f t="shared" si="659"/>
        <v/>
      </c>
      <c r="W767" t="str">
        <f t="shared" si="660"/>
        <v/>
      </c>
      <c r="X767" t="str">
        <f t="shared" si="661"/>
        <v/>
      </c>
      <c r="Y767" t="str">
        <f t="shared" si="662"/>
        <v/>
      </c>
      <c r="Z767" t="str">
        <f t="shared" si="663"/>
        <v/>
      </c>
      <c r="AA767" t="str">
        <f t="shared" si="664"/>
        <v>Folyamatok fejlesztése (Six S) (, gépterem, web)</v>
      </c>
      <c r="AB767" t="str">
        <f t="shared" si="665"/>
        <v/>
      </c>
      <c r="AC767" t="str">
        <f t="shared" si="666"/>
        <v/>
      </c>
      <c r="AD767" t="str">
        <f t="shared" si="667"/>
        <v/>
      </c>
      <c r="AE767" t="str">
        <f t="shared" si="668"/>
        <v/>
      </c>
      <c r="AF767" t="str">
        <f t="shared" si="669"/>
        <v/>
      </c>
      <c r="AG767" t="str">
        <f t="shared" si="670"/>
        <v/>
      </c>
      <c r="AH767" t="str">
        <f t="shared" si="671"/>
        <v/>
      </c>
      <c r="AI767" t="str">
        <f t="shared" si="672"/>
        <v/>
      </c>
      <c r="AJ767" t="str">
        <f t="shared" si="673"/>
        <v/>
      </c>
      <c r="AK767" t="str">
        <f t="shared" si="674"/>
        <v/>
      </c>
      <c r="AL767" t="str">
        <f t="shared" si="675"/>
        <v/>
      </c>
      <c r="AM767" t="str">
        <f t="shared" si="676"/>
        <v/>
      </c>
      <c r="AN767" t="str">
        <f t="shared" si="677"/>
        <v/>
      </c>
      <c r="AO767" t="str">
        <f t="shared" si="678"/>
        <v/>
      </c>
      <c r="AP767" t="str">
        <f t="shared" si="679"/>
        <v/>
      </c>
      <c r="AQ767" t="str">
        <f t="shared" si="680"/>
        <v/>
      </c>
      <c r="AR767" t="str">
        <f t="shared" si="681"/>
        <v/>
      </c>
      <c r="AS767" t="str">
        <f t="shared" si="682"/>
        <v/>
      </c>
      <c r="AT767" t="str">
        <f t="shared" si="683"/>
        <v/>
      </c>
      <c r="AU767" t="str">
        <f t="shared" si="684"/>
        <v/>
      </c>
      <c r="AV767" t="str">
        <f t="shared" si="685"/>
        <v/>
      </c>
      <c r="AW767" t="str">
        <f t="shared" si="686"/>
        <v/>
      </c>
      <c r="AX767" t="str">
        <f t="shared" si="687"/>
        <v/>
      </c>
      <c r="AY767" t="str">
        <f t="shared" si="688"/>
        <v>10176</v>
      </c>
      <c r="AZ767" t="str">
        <f t="shared" si="689"/>
        <v/>
      </c>
      <c r="BA767" t="str">
        <f t="shared" si="690"/>
        <v>10176</v>
      </c>
      <c r="BB767" t="str">
        <f t="shared" si="691"/>
        <v/>
      </c>
      <c r="BC767" t="str">
        <f t="shared" si="692"/>
        <v/>
      </c>
      <c r="BD767" t="str">
        <f t="shared" si="693"/>
        <v/>
      </c>
      <c r="BE767" t="str">
        <f t="shared" si="694"/>
        <v>Folyamatok fejlesztése (Six S) (604, gépterem, web)</v>
      </c>
      <c r="BF767" s="2">
        <v>1017</v>
      </c>
      <c r="BG767" s="2">
        <v>6</v>
      </c>
      <c r="BH767" s="18">
        <f>VLOOKUP(BF767,segéd!$F$9:$G$41,2,FALSE)</f>
        <v>46312</v>
      </c>
      <c r="BI767" s="2" t="str">
        <f>VLOOKUP(BG767,segéd!$F$1:$G$7,2,FALSE)</f>
        <v>17.00-18.30</v>
      </c>
      <c r="BJ767" t="s">
        <v>146</v>
      </c>
      <c r="BK767" s="20" t="s">
        <v>743</v>
      </c>
      <c r="BL767" t="s">
        <v>191</v>
      </c>
      <c r="BM767" s="2"/>
      <c r="BN767" s="2">
        <v>604</v>
      </c>
      <c r="BO767" s="2" t="s">
        <v>216</v>
      </c>
      <c r="BP767" s="33" t="s">
        <v>599</v>
      </c>
      <c r="BQ767" s="2">
        <f t="shared" si="695"/>
        <v>32</v>
      </c>
      <c r="BR767" s="2" t="str">
        <f>IF(BM767="","",IFERROR(VLOOKUP(BJ767,segéd!T:U,2,FALSE),"x"))</f>
        <v/>
      </c>
      <c r="BS767" s="2">
        <f>IF(BN767="","",IFERROR(VLOOKUP(BJ767,segéd!O:P,2,FALSE),"x"))</f>
        <v>32</v>
      </c>
      <c r="BU767" s="2"/>
      <c r="BV767" s="2"/>
      <c r="DK767" s="2">
        <v>17</v>
      </c>
      <c r="DM767" s="2">
        <v>22</v>
      </c>
    </row>
    <row r="768" spans="1:120" ht="15" customHeight="1" x14ac:dyDescent="0.3">
      <c r="A768" t="str">
        <f t="shared" si="638"/>
        <v>10176</v>
      </c>
      <c r="B768" t="str">
        <f t="shared" si="639"/>
        <v xml:space="preserve">Műszaki fizika - Molnárné Dőry Zsófia (web) </v>
      </c>
      <c r="C768" t="str">
        <f t="shared" si="640"/>
        <v>60110176</v>
      </c>
      <c r="D768" t="str">
        <f t="shared" si="641"/>
        <v>Műszaki fizika - Molnárné Dőry Zsófia (web) 83</v>
      </c>
      <c r="E768" t="str">
        <f t="shared" si="642"/>
        <v>Molnárné Dőry Zsófia10176</v>
      </c>
      <c r="F768" t="str">
        <f t="shared" si="643"/>
        <v>Műszaki fizika (Tb. 601, web)</v>
      </c>
      <c r="G768" t="str">
        <f t="shared" si="644"/>
        <v/>
      </c>
      <c r="H768" t="str">
        <f t="shared" si="645"/>
        <v/>
      </c>
      <c r="I768" t="str">
        <f t="shared" si="646"/>
        <v/>
      </c>
      <c r="J768" t="str">
        <f t="shared" si="647"/>
        <v/>
      </c>
      <c r="K768" t="str">
        <f t="shared" si="648"/>
        <v/>
      </c>
      <c r="L768" t="str">
        <f t="shared" si="649"/>
        <v/>
      </c>
      <c r="M768" t="str">
        <f t="shared" si="650"/>
        <v/>
      </c>
      <c r="N768" t="str">
        <f t="shared" si="651"/>
        <v/>
      </c>
      <c r="O768" t="str">
        <f t="shared" si="652"/>
        <v/>
      </c>
      <c r="P768" t="str">
        <f t="shared" si="653"/>
        <v/>
      </c>
      <c r="Q768" t="str">
        <f t="shared" si="654"/>
        <v/>
      </c>
      <c r="R768" t="str">
        <f t="shared" si="655"/>
        <v/>
      </c>
      <c r="S768" t="str">
        <f t="shared" si="656"/>
        <v/>
      </c>
      <c r="T768" t="str">
        <f t="shared" si="657"/>
        <v/>
      </c>
      <c r="U768" t="str">
        <f t="shared" si="658"/>
        <v/>
      </c>
      <c r="V768" t="str">
        <f t="shared" si="659"/>
        <v/>
      </c>
      <c r="W768" t="str">
        <f t="shared" si="660"/>
        <v/>
      </c>
      <c r="X768" t="str">
        <f t="shared" si="661"/>
        <v/>
      </c>
      <c r="Y768" t="str">
        <f t="shared" si="662"/>
        <v/>
      </c>
      <c r="Z768" t="str">
        <f t="shared" si="663"/>
        <v/>
      </c>
      <c r="AA768" t="str">
        <f t="shared" si="664"/>
        <v>Műszaki fizika (, web)</v>
      </c>
      <c r="AB768" t="str">
        <f t="shared" si="665"/>
        <v/>
      </c>
      <c r="AC768" t="str">
        <f t="shared" si="666"/>
        <v/>
      </c>
      <c r="AD768" t="str">
        <f t="shared" si="667"/>
        <v/>
      </c>
      <c r="AE768" t="str">
        <f t="shared" si="668"/>
        <v/>
      </c>
      <c r="AF768" t="str">
        <f t="shared" si="669"/>
        <v/>
      </c>
      <c r="AG768" t="str">
        <f t="shared" si="670"/>
        <v/>
      </c>
      <c r="AH768" t="str">
        <f t="shared" si="671"/>
        <v/>
      </c>
      <c r="AI768" t="str">
        <f t="shared" si="672"/>
        <v/>
      </c>
      <c r="AJ768" t="str">
        <f t="shared" si="673"/>
        <v/>
      </c>
      <c r="AK768" t="str">
        <f t="shared" si="674"/>
        <v>10176</v>
      </c>
      <c r="AL768" t="str">
        <f t="shared" si="675"/>
        <v>10176</v>
      </c>
      <c r="AM768" t="str">
        <f t="shared" si="676"/>
        <v/>
      </c>
      <c r="AN768" t="str">
        <f t="shared" si="677"/>
        <v/>
      </c>
      <c r="AO768" t="str">
        <f t="shared" si="678"/>
        <v/>
      </c>
      <c r="AP768" t="str">
        <f t="shared" si="679"/>
        <v/>
      </c>
      <c r="AQ768" t="str">
        <f t="shared" si="680"/>
        <v/>
      </c>
      <c r="AR768" t="str">
        <f t="shared" si="681"/>
        <v/>
      </c>
      <c r="AS768" t="str">
        <f t="shared" si="682"/>
        <v/>
      </c>
      <c r="AT768" t="str">
        <f t="shared" si="683"/>
        <v/>
      </c>
      <c r="AU768" t="str">
        <f t="shared" si="684"/>
        <v/>
      </c>
      <c r="AV768" t="str">
        <f t="shared" si="685"/>
        <v/>
      </c>
      <c r="AW768" t="str">
        <f t="shared" si="686"/>
        <v/>
      </c>
      <c r="AX768" t="str">
        <f t="shared" si="687"/>
        <v/>
      </c>
      <c r="AY768" t="str">
        <f t="shared" si="688"/>
        <v/>
      </c>
      <c r="AZ768" t="str">
        <f t="shared" si="689"/>
        <v/>
      </c>
      <c r="BA768" t="str">
        <f t="shared" si="690"/>
        <v/>
      </c>
      <c r="BB768" t="str">
        <f t="shared" si="691"/>
        <v/>
      </c>
      <c r="BC768" t="str">
        <f t="shared" si="692"/>
        <v/>
      </c>
      <c r="BD768" t="str">
        <f t="shared" si="693"/>
        <v/>
      </c>
      <c r="BE768" t="str">
        <f t="shared" si="694"/>
        <v>Műszaki fizika (601, web)</v>
      </c>
      <c r="BF768" s="2">
        <v>1017</v>
      </c>
      <c r="BG768" s="2">
        <v>6</v>
      </c>
      <c r="BH768" s="18">
        <f>VLOOKUP(BF768,segéd!$F$9:$G$41,2,FALSE)</f>
        <v>46312</v>
      </c>
      <c r="BI768" s="2" t="str">
        <f>VLOOKUP(BG768,segéd!$F$1:$G$7,2,FALSE)</f>
        <v>17.00-18.30</v>
      </c>
      <c r="BJ768" t="s">
        <v>107</v>
      </c>
      <c r="BK768" s="20" t="s">
        <v>219</v>
      </c>
      <c r="BL768" t="s">
        <v>191</v>
      </c>
      <c r="BM768" s="2"/>
      <c r="BN768" s="2">
        <v>601</v>
      </c>
      <c r="BO768" s="2" t="s">
        <v>117</v>
      </c>
      <c r="BP768" s="33" t="s">
        <v>627</v>
      </c>
      <c r="BQ768" s="2">
        <f t="shared" si="695"/>
        <v>83</v>
      </c>
      <c r="BR768" s="2" t="str">
        <f>IF(BM768="","",IFERROR(VLOOKUP(BJ768,segéd!T:U,2,FALSE),"x"))</f>
        <v/>
      </c>
      <c r="BS768" s="2">
        <f>IF(BN768="","",IFERROR(VLOOKUP(BJ768,segéd!O:P,2,FALSE),"x"))</f>
        <v>83</v>
      </c>
      <c r="BU768" s="2"/>
      <c r="BV768" s="2"/>
      <c r="BX768" s="2"/>
      <c r="CW768" s="2">
        <v>37</v>
      </c>
      <c r="CX768" s="2">
        <v>56</v>
      </c>
    </row>
    <row r="769" spans="1:114" ht="15" customHeight="1" x14ac:dyDescent="0.3">
      <c r="A769" t="str">
        <f t="shared" si="638"/>
        <v>10276</v>
      </c>
      <c r="B769" t="str">
        <f t="shared" si="639"/>
        <v xml:space="preserve">Matematika I. - Brunner Zsuzsanna (web) </v>
      </c>
      <c r="C769" t="str">
        <f t="shared" si="640"/>
        <v>50110276</v>
      </c>
      <c r="D769" t="str">
        <f t="shared" si="641"/>
        <v>Matematika I. - Brunner Zsuzsanna (web) 154</v>
      </c>
      <c r="E769" t="str">
        <f t="shared" si="642"/>
        <v>Brunner Zsuzsanna10276</v>
      </c>
      <c r="F769" t="str">
        <f t="shared" si="643"/>
        <v>Matematika I. (Tb. 501, web)</v>
      </c>
      <c r="G769" t="str">
        <f t="shared" si="644"/>
        <v/>
      </c>
      <c r="H769" t="str">
        <f t="shared" si="645"/>
        <v/>
      </c>
      <c r="I769" t="str">
        <f t="shared" si="646"/>
        <v/>
      </c>
      <c r="J769" t="str">
        <f t="shared" si="647"/>
        <v/>
      </c>
      <c r="K769" t="str">
        <f t="shared" si="648"/>
        <v/>
      </c>
      <c r="L769" t="str">
        <f t="shared" si="649"/>
        <v/>
      </c>
      <c r="M769" t="str">
        <f t="shared" si="650"/>
        <v/>
      </c>
      <c r="N769" t="str">
        <f t="shared" si="651"/>
        <v/>
      </c>
      <c r="O769" t="str">
        <f t="shared" si="652"/>
        <v/>
      </c>
      <c r="P769" t="str">
        <f t="shared" si="653"/>
        <v/>
      </c>
      <c r="Q769" t="str">
        <f t="shared" si="654"/>
        <v/>
      </c>
      <c r="R769" t="str">
        <f t="shared" si="655"/>
        <v/>
      </c>
      <c r="S769" t="str">
        <f t="shared" si="656"/>
        <v/>
      </c>
      <c r="T769" t="str">
        <f t="shared" si="657"/>
        <v/>
      </c>
      <c r="U769" t="str">
        <f t="shared" si="658"/>
        <v/>
      </c>
      <c r="V769" t="str">
        <f t="shared" si="659"/>
        <v/>
      </c>
      <c r="W769" t="str">
        <f t="shared" si="660"/>
        <v/>
      </c>
      <c r="X769" t="str">
        <f t="shared" si="661"/>
        <v/>
      </c>
      <c r="Y769" t="str">
        <f t="shared" si="662"/>
        <v/>
      </c>
      <c r="Z769" t="str">
        <f t="shared" si="663"/>
        <v/>
      </c>
      <c r="AA769" t="str">
        <f t="shared" si="664"/>
        <v>Matematika I. (, web)</v>
      </c>
      <c r="AB769" t="str">
        <f t="shared" si="665"/>
        <v/>
      </c>
      <c r="AC769" t="str">
        <f t="shared" si="666"/>
        <v/>
      </c>
      <c r="AD769" t="str">
        <f t="shared" si="667"/>
        <v/>
      </c>
      <c r="AE769" t="str">
        <f t="shared" si="668"/>
        <v>10276</v>
      </c>
      <c r="AF769" t="str">
        <f t="shared" si="669"/>
        <v>10276</v>
      </c>
      <c r="AG769" t="str">
        <f t="shared" si="670"/>
        <v/>
      </c>
      <c r="AH769" t="str">
        <f t="shared" si="671"/>
        <v/>
      </c>
      <c r="AI769" t="str">
        <f t="shared" si="672"/>
        <v/>
      </c>
      <c r="AJ769" t="str">
        <f t="shared" si="673"/>
        <v/>
      </c>
      <c r="AK769" t="str">
        <f t="shared" si="674"/>
        <v/>
      </c>
      <c r="AL769" t="str">
        <f t="shared" si="675"/>
        <v/>
      </c>
      <c r="AM769" t="str">
        <f t="shared" si="676"/>
        <v/>
      </c>
      <c r="AN769" t="str">
        <f t="shared" si="677"/>
        <v/>
      </c>
      <c r="AO769" t="str">
        <f t="shared" si="678"/>
        <v/>
      </c>
      <c r="AP769" t="str">
        <f t="shared" si="679"/>
        <v/>
      </c>
      <c r="AQ769" t="str">
        <f t="shared" si="680"/>
        <v/>
      </c>
      <c r="AR769" t="str">
        <f t="shared" si="681"/>
        <v/>
      </c>
      <c r="AS769" t="str">
        <f t="shared" si="682"/>
        <v/>
      </c>
      <c r="AT769" t="str">
        <f t="shared" si="683"/>
        <v/>
      </c>
      <c r="AU769" t="str">
        <f t="shared" si="684"/>
        <v/>
      </c>
      <c r="AV769" t="str">
        <f t="shared" si="685"/>
        <v/>
      </c>
      <c r="AW769" t="str">
        <f t="shared" si="686"/>
        <v/>
      </c>
      <c r="AX769" t="str">
        <f t="shared" si="687"/>
        <v/>
      </c>
      <c r="AY769" t="str">
        <f t="shared" si="688"/>
        <v/>
      </c>
      <c r="AZ769" t="str">
        <f t="shared" si="689"/>
        <v/>
      </c>
      <c r="BA769" t="str">
        <f t="shared" si="690"/>
        <v/>
      </c>
      <c r="BB769" t="str">
        <f t="shared" si="691"/>
        <v/>
      </c>
      <c r="BC769" t="str">
        <f t="shared" si="692"/>
        <v/>
      </c>
      <c r="BD769" t="str">
        <f t="shared" si="693"/>
        <v/>
      </c>
      <c r="BE769" t="str">
        <f t="shared" si="694"/>
        <v>Matematika I. (501, web)</v>
      </c>
      <c r="BF769" s="2">
        <v>1027</v>
      </c>
      <c r="BG769" s="2">
        <v>6</v>
      </c>
      <c r="BH769" s="18">
        <f>VLOOKUP(BF769,segéd!$F$9:$G$41,2,FALSE)</f>
        <v>46322</v>
      </c>
      <c r="BI769" s="2" t="str">
        <f>VLOOKUP(BG769,segéd!$F$1:$G$7,2,FALSE)</f>
        <v>17.00-18.30</v>
      </c>
      <c r="BJ769" t="s">
        <v>106</v>
      </c>
      <c r="BK769" s="20" t="s">
        <v>27</v>
      </c>
      <c r="BL769" t="s">
        <v>191</v>
      </c>
      <c r="BM769" s="2"/>
      <c r="BN769" s="2">
        <v>501</v>
      </c>
      <c r="BO769" s="2" t="s">
        <v>117</v>
      </c>
      <c r="BP769" s="33" t="s">
        <v>638</v>
      </c>
      <c r="BQ769" s="2">
        <f t="shared" si="695"/>
        <v>154</v>
      </c>
      <c r="BR769" s="2" t="str">
        <f>IF(BM769="","",IFERROR(VLOOKUP(BJ769,segéd!T:U,2,FALSE),"x"))</f>
        <v/>
      </c>
      <c r="BS769" s="2">
        <f>IF(BN769="","",IFERROR(VLOOKUP(BJ769,segéd!O:P,2,FALSE),"x"))</f>
        <v>154</v>
      </c>
      <c r="BT769" s="2"/>
      <c r="BU769" s="2"/>
      <c r="BV769" s="2"/>
      <c r="BX769" s="2"/>
      <c r="CQ769" s="2">
        <v>74</v>
      </c>
      <c r="CR769" s="2">
        <v>48</v>
      </c>
    </row>
    <row r="770" spans="1:114" ht="15" customHeight="1" x14ac:dyDescent="0.3">
      <c r="A770" t="str">
        <f t="shared" si="638"/>
        <v>20510305</v>
      </c>
      <c r="B770" t="str">
        <f t="shared" si="639"/>
        <v>Közgazdaságtan II. - Barócsi Zoltán (Tb.-ről web) 3</v>
      </c>
      <c r="C770" t="str">
        <f t="shared" si="640"/>
        <v>21210305</v>
      </c>
      <c r="D770" t="str">
        <f t="shared" si="641"/>
        <v>Közgazdaságtan II. - Barócsi Zoltán (Tb.-ről web) 20</v>
      </c>
      <c r="E770" t="str">
        <f t="shared" si="642"/>
        <v>Barócsi Zoltán10305</v>
      </c>
      <c r="F770" t="str">
        <f t="shared" si="643"/>
        <v>Közgazdaságtan II. (Tb. 212, Tb.-ről web)</v>
      </c>
      <c r="G770" t="str">
        <f t="shared" si="644"/>
        <v/>
      </c>
      <c r="H770" t="str">
        <f t="shared" si="645"/>
        <v/>
      </c>
      <c r="I770" t="str">
        <f t="shared" si="646"/>
        <v/>
      </c>
      <c r="J770" t="str">
        <f t="shared" si="647"/>
        <v/>
      </c>
      <c r="K770" t="str">
        <f t="shared" si="648"/>
        <v/>
      </c>
      <c r="L770" t="str">
        <f t="shared" si="649"/>
        <v/>
      </c>
      <c r="M770" t="str">
        <f t="shared" si="650"/>
        <v>10305</v>
      </c>
      <c r="N770" t="str">
        <f t="shared" si="651"/>
        <v>10305</v>
      </c>
      <c r="O770" t="str">
        <f t="shared" si="652"/>
        <v>10305</v>
      </c>
      <c r="P770" t="str">
        <f t="shared" si="653"/>
        <v/>
      </c>
      <c r="Q770" t="str">
        <f t="shared" si="654"/>
        <v/>
      </c>
      <c r="R770" t="str">
        <f t="shared" si="655"/>
        <v/>
      </c>
      <c r="S770" t="str">
        <f t="shared" si="656"/>
        <v/>
      </c>
      <c r="T770" t="str">
        <f t="shared" si="657"/>
        <v/>
      </c>
      <c r="U770" t="str">
        <f t="shared" si="658"/>
        <v/>
      </c>
      <c r="V770" t="str">
        <f t="shared" si="659"/>
        <v/>
      </c>
      <c r="W770" t="str">
        <f t="shared" si="660"/>
        <v/>
      </c>
      <c r="X770" t="str">
        <f t="shared" si="661"/>
        <v/>
      </c>
      <c r="Y770" t="str">
        <f t="shared" si="662"/>
        <v/>
      </c>
      <c r="Z770" t="str">
        <f t="shared" si="663"/>
        <v/>
      </c>
      <c r="AA770" t="str">
        <f t="shared" si="664"/>
        <v>Közgazdaságtan II. (205, Tb.-ről web)</v>
      </c>
      <c r="AB770" t="str">
        <f t="shared" si="665"/>
        <v/>
      </c>
      <c r="AC770" t="str">
        <f t="shared" si="666"/>
        <v/>
      </c>
      <c r="AD770" t="str">
        <f t="shared" si="667"/>
        <v/>
      </c>
      <c r="AE770" t="str">
        <f t="shared" si="668"/>
        <v/>
      </c>
      <c r="AF770" t="str">
        <f t="shared" si="669"/>
        <v/>
      </c>
      <c r="AG770" t="str">
        <f t="shared" si="670"/>
        <v/>
      </c>
      <c r="AH770" t="str">
        <f t="shared" si="671"/>
        <v>10305</v>
      </c>
      <c r="AI770" t="str">
        <f t="shared" si="672"/>
        <v>10305</v>
      </c>
      <c r="AJ770" t="str">
        <f t="shared" si="673"/>
        <v/>
      </c>
      <c r="AK770" t="str">
        <f t="shared" si="674"/>
        <v>10305</v>
      </c>
      <c r="AL770" t="str">
        <f t="shared" si="675"/>
        <v/>
      </c>
      <c r="AM770" t="str">
        <f t="shared" si="676"/>
        <v/>
      </c>
      <c r="AN770" t="str">
        <f t="shared" si="677"/>
        <v/>
      </c>
      <c r="AO770" t="str">
        <f t="shared" si="678"/>
        <v/>
      </c>
      <c r="AP770" t="str">
        <f t="shared" si="679"/>
        <v/>
      </c>
      <c r="AQ770" t="str">
        <f t="shared" si="680"/>
        <v/>
      </c>
      <c r="AR770" t="str">
        <f t="shared" si="681"/>
        <v/>
      </c>
      <c r="AS770" t="str">
        <f t="shared" si="682"/>
        <v/>
      </c>
      <c r="AT770" t="str">
        <f t="shared" si="683"/>
        <v/>
      </c>
      <c r="AU770" t="str">
        <f t="shared" si="684"/>
        <v/>
      </c>
      <c r="AV770" t="str">
        <f t="shared" si="685"/>
        <v/>
      </c>
      <c r="AW770" t="str">
        <f t="shared" si="686"/>
        <v/>
      </c>
      <c r="AX770" t="str">
        <f t="shared" si="687"/>
        <v/>
      </c>
      <c r="AY770" t="str">
        <f t="shared" si="688"/>
        <v/>
      </c>
      <c r="AZ770" t="str">
        <f t="shared" si="689"/>
        <v/>
      </c>
      <c r="BA770" t="str">
        <f t="shared" si="690"/>
        <v/>
      </c>
      <c r="BB770" t="str">
        <f t="shared" si="691"/>
        <v/>
      </c>
      <c r="BC770" t="str">
        <f t="shared" si="692"/>
        <v/>
      </c>
      <c r="BD770" t="str">
        <f t="shared" si="693"/>
        <v/>
      </c>
      <c r="BE770" t="str">
        <f t="shared" si="694"/>
        <v>Közgazdaságtan II. (212, Tb.-ről web)</v>
      </c>
      <c r="BF770" s="2">
        <v>1030</v>
      </c>
      <c r="BG770" s="2">
        <v>5</v>
      </c>
      <c r="BH770" s="18">
        <f>VLOOKUP(BF770,segéd!$F$9:$G$41,2,FALSE)</f>
        <v>46325</v>
      </c>
      <c r="BI770" s="2" t="str">
        <f>VLOOKUP(BG770,segéd!$F$1:$G$7,2,FALSE)</f>
        <v>15.15-16.45</v>
      </c>
      <c r="BJ770" t="s">
        <v>294</v>
      </c>
      <c r="BK770" s="20" t="s">
        <v>35</v>
      </c>
      <c r="BL770" t="s">
        <v>192</v>
      </c>
      <c r="BM770" s="2">
        <v>205</v>
      </c>
      <c r="BN770" s="2">
        <v>212</v>
      </c>
      <c r="BO770" s="2" t="s">
        <v>119</v>
      </c>
      <c r="BP770" s="33" t="s">
        <v>628</v>
      </c>
      <c r="BQ770" s="2">
        <f t="shared" si="695"/>
        <v>23</v>
      </c>
      <c r="BR770" s="2">
        <f>IF(BM770="","",IFERROR(VLOOKUP(BJ770,segéd!T:U,2,FALSE),"x"))</f>
        <v>3</v>
      </c>
      <c r="BS770" s="2">
        <f>IF(BN770="","",IFERROR(VLOOKUP(BJ770,segéd!O:P,2,FALSE),"x"))</f>
        <v>20</v>
      </c>
      <c r="BT770" s="2"/>
      <c r="BU770" s="2"/>
      <c r="BV770" s="2"/>
      <c r="BX770" s="2"/>
      <c r="BZ770" s="2">
        <v>3</v>
      </c>
      <c r="CA770" s="2">
        <v>7</v>
      </c>
      <c r="CB770" s="2">
        <v>2</v>
      </c>
      <c r="CQ770" s="2"/>
      <c r="CR770" s="2"/>
      <c r="CT770" s="2">
        <v>6</v>
      </c>
      <c r="CU770" s="2">
        <v>5</v>
      </c>
      <c r="CW770" s="2">
        <v>7</v>
      </c>
    </row>
    <row r="771" spans="1:114" ht="15" customHeight="1" x14ac:dyDescent="0.3">
      <c r="A771" t="str">
        <f t="shared" ref="A771:A834" si="696">CONCATENATE(BM771,BF771,BG771)</f>
        <v>10305</v>
      </c>
      <c r="B771" t="str">
        <f t="shared" ref="B771:B834" si="697">CONCATENATE(BJ771," - ",BK771,IF(BO771="","",CONCATENATE(" (",BO771,")"))," ",BR771)</f>
        <v xml:space="preserve">Méréstechnika, 5. csoport - Csrenkovics Antónia </v>
      </c>
      <c r="C771" t="str">
        <f t="shared" ref="C771:C834" si="698">CONCATENATE(BN771,BF771,BG771)</f>
        <v>410305</v>
      </c>
      <c r="D771" t="str">
        <f t="shared" ref="D771:D834" si="699">CONCATENATE(BJ771," - ",BK771,IF(BO771="","",CONCATENATE(" (",BO771,")"))," ",BS771)</f>
        <v>Méréstechnika, 5. csoport - Csrenkovics Antónia 0</v>
      </c>
      <c r="E771" t="str">
        <f t="shared" ref="E771:E834" si="700">CONCATENATE(BK771,BF771,BG771)</f>
        <v>Csrenkovics Antónia10305</v>
      </c>
      <c r="F771" t="str">
        <f t="shared" ref="F771:F834" si="701">CONCATENATE(BJ771," (",IF(OR(BM771="",BO771="Tb.-ről web"),"",CONCATENATE("Bp. ",BM771)),IF(OR(BN771="",BO771="Bp.-ről web"),"",CONCATENATE("Tb. ",BN771)),IF(BO771="","",CONCATENATE(", ",BO771)),")")</f>
        <v>Méréstechnika, 5. csoport (Tb. 4)</v>
      </c>
      <c r="G771" t="str">
        <f t="shared" ref="G771:G834" si="702">IF(BT771="","",CONCATENATE($BF771,$BG771))</f>
        <v/>
      </c>
      <c r="H771" t="str">
        <f t="shared" ref="H771:H834" si="703">IF(BU771="","",CONCATENATE($BF771,$BG771))</f>
        <v/>
      </c>
      <c r="I771" t="str">
        <f t="shared" ref="I771:I834" si="704">IF(BV771="","",CONCATENATE($BF771,$BG771))</f>
        <v/>
      </c>
      <c r="J771" t="str">
        <f t="shared" ref="J771:J834" si="705">IF(BW771="","",CONCATENATE($BF771,$BG771))</f>
        <v/>
      </c>
      <c r="K771" t="str">
        <f t="shared" ref="K771:K834" si="706">IF(BX771="","",CONCATENATE($BF771,$BG771))</f>
        <v/>
      </c>
      <c r="L771" t="str">
        <f t="shared" ref="L771:L834" si="707">IF(BY771="","",CONCATENATE($BF771,$BG771))</f>
        <v/>
      </c>
      <c r="M771" t="str">
        <f t="shared" ref="M771:M834" si="708">IF(BZ771="","",CONCATENATE($BF771,$BG771))</f>
        <v/>
      </c>
      <c r="N771" t="str">
        <f t="shared" ref="N771:N834" si="709">IF(CA771="","",CONCATENATE($BF771,$BG771))</f>
        <v/>
      </c>
      <c r="O771" t="str">
        <f t="shared" ref="O771:O834" si="710">IF(CB771="","",CONCATENATE($BF771,$BG771))</f>
        <v/>
      </c>
      <c r="P771" t="str">
        <f t="shared" ref="P771:P834" si="711">IF(CC771="","",CONCATENATE($BF771,$BG771))</f>
        <v/>
      </c>
      <c r="Q771" t="str">
        <f t="shared" ref="Q771:Q834" si="712">IF(CD771="","",CONCATENATE($BF771,$BG771))</f>
        <v/>
      </c>
      <c r="R771" t="str">
        <f t="shared" ref="R771:R834" si="713">IF(CE771="","",CONCATENATE($BF771,$BG771))</f>
        <v/>
      </c>
      <c r="S771" t="str">
        <f t="shared" ref="S771:S834" si="714">IF(CF771="","",CONCATENATE($BF771,$BG771))</f>
        <v/>
      </c>
      <c r="T771" t="str">
        <f t="shared" ref="T771:T834" si="715">IF(CG771="","",CONCATENATE($BF771,$BG771))</f>
        <v/>
      </c>
      <c r="U771" t="str">
        <f t="shared" ref="U771:U834" si="716">IF(CH771="","",CONCATENATE($BF771,$BG771))</f>
        <v/>
      </c>
      <c r="V771" t="str">
        <f t="shared" ref="V771:V834" si="717">IF(CI771="","",CONCATENATE($BF771,$BG771))</f>
        <v/>
      </c>
      <c r="W771" t="str">
        <f t="shared" ref="W771:W834" si="718">IF(CJ771="","",CONCATENATE($BF771,$BG771))</f>
        <v/>
      </c>
      <c r="X771" t="str">
        <f t="shared" ref="X771:X834" si="719">IF(CK771="","",CONCATENATE($BF771,$BG771))</f>
        <v/>
      </c>
      <c r="Y771" t="str">
        <f t="shared" ref="Y771:Y834" si="720">IF(CL771="","",CONCATENATE($BF771,$BG771))</f>
        <v/>
      </c>
      <c r="Z771" t="str">
        <f t="shared" ref="Z771:Z834" si="721">IF(CM771="","",CONCATENATE($BF771,$BG771))</f>
        <v/>
      </c>
      <c r="AA771" t="str">
        <f t="shared" ref="AA771:AA834" si="722">CONCATENATE(BJ771," (",BM771,IF(BO771="","",CONCATENATE(", ",BO771)),")")</f>
        <v>Méréstechnika, 5. csoport ()</v>
      </c>
      <c r="AB771" t="str">
        <f t="shared" ref="AB771:AB834" si="723">IF(CN771="","",CONCATENATE($BF771,$BG771))</f>
        <v/>
      </c>
      <c r="AC771" t="str">
        <f t="shared" ref="AC771:AC834" si="724">IF(CO771="","",CONCATENATE($BF771,$BG771))</f>
        <v/>
      </c>
      <c r="AD771" t="str">
        <f t="shared" ref="AD771:AD834" si="725">IF(CP771="","",CONCATENATE($BF771,$BG771))</f>
        <v/>
      </c>
      <c r="AE771" t="str">
        <f t="shared" ref="AE771:AE834" si="726">IF(CQ771="","",CONCATENATE($BF771,$BG771))</f>
        <v/>
      </c>
      <c r="AF771" t="str">
        <f t="shared" ref="AF771:AF834" si="727">IF(CR771="","",CONCATENATE($BF771,$BG771))</f>
        <v/>
      </c>
      <c r="AG771" t="str">
        <f t="shared" ref="AG771:AG834" si="728">IF(CS771="","",CONCATENATE($BF771,$BG771))</f>
        <v/>
      </c>
      <c r="AH771" t="str">
        <f t="shared" ref="AH771:AH834" si="729">IF(CT771="","",CONCATENATE($BF771,$BG771))</f>
        <v/>
      </c>
      <c r="AI771" t="str">
        <f t="shared" ref="AI771:AI834" si="730">IF(CU771="","",CONCATENATE($BF771,$BG771))</f>
        <v/>
      </c>
      <c r="AJ771" t="str">
        <f t="shared" ref="AJ771:AJ834" si="731">IF(CV771="","",CONCATENATE($BF771,$BG771))</f>
        <v>10305</v>
      </c>
      <c r="AK771" t="str">
        <f t="shared" ref="AK771:AK834" si="732">IF(CW771="","",CONCATENATE($BF771,$BG771))</f>
        <v/>
      </c>
      <c r="AL771" t="str">
        <f t="shared" ref="AL771:AL834" si="733">IF(CX771="","",CONCATENATE($BF771,$BG771))</f>
        <v>10305</v>
      </c>
      <c r="AM771" t="str">
        <f t="shared" ref="AM771:AM834" si="734">IF(CY771="","",CONCATENATE($BF771,$BG771))</f>
        <v/>
      </c>
      <c r="AN771" t="str">
        <f t="shared" ref="AN771:AN834" si="735">IF(CZ771="","",CONCATENATE($BF771,$BG771))</f>
        <v/>
      </c>
      <c r="AO771" t="str">
        <f t="shared" ref="AO771:AO834" si="736">IF(DA771="","",CONCATENATE($BF771,$BG771))</f>
        <v/>
      </c>
      <c r="AP771" t="str">
        <f t="shared" ref="AP771:AP834" si="737">IF(DB771="","",CONCATENATE($BF771,$BG771))</f>
        <v/>
      </c>
      <c r="AQ771" t="str">
        <f t="shared" ref="AQ771:AQ834" si="738">IF(DC771="","",CONCATENATE($BF771,$BG771))</f>
        <v/>
      </c>
      <c r="AR771" t="str">
        <f t="shared" ref="AR771:AR834" si="739">IF(DD771="","",CONCATENATE($BF771,$BG771))</f>
        <v/>
      </c>
      <c r="AS771" t="str">
        <f t="shared" ref="AS771:AS834" si="740">IF(DE771="","",CONCATENATE($BF771,$BG771))</f>
        <v/>
      </c>
      <c r="AT771" t="str">
        <f t="shared" ref="AT771:AT834" si="741">IF(DF771="","",CONCATENATE($BF771,$BG771))</f>
        <v/>
      </c>
      <c r="AU771" t="str">
        <f t="shared" ref="AU771:AU834" si="742">IF(DG771="","",CONCATENATE($BF771,$BG771))</f>
        <v/>
      </c>
      <c r="AV771" t="str">
        <f t="shared" ref="AV771:AV834" si="743">IF(DH771="","",CONCATENATE($BF771,$BG771))</f>
        <v/>
      </c>
      <c r="AW771" t="str">
        <f t="shared" ref="AW771:AW834" si="744">IF(DI771="","",CONCATENATE($BF771,$BG771))</f>
        <v/>
      </c>
      <c r="AX771" t="str">
        <f t="shared" ref="AX771:AX834" si="745">IF(DJ771="","",CONCATENATE($BF771,$BG771))</f>
        <v/>
      </c>
      <c r="AY771" t="str">
        <f t="shared" ref="AY771:AY834" si="746">IF(DK771="","",CONCATENATE($BF771,$BG771))</f>
        <v/>
      </c>
      <c r="AZ771" t="str">
        <f t="shared" ref="AZ771:AZ834" si="747">IF(DL771="","",CONCATENATE($BF771,$BG771))</f>
        <v/>
      </c>
      <c r="BA771" t="str">
        <f t="shared" ref="BA771:BA834" si="748">IF(DM771="","",CONCATENATE($BF771,$BG771))</f>
        <v/>
      </c>
      <c r="BB771" t="str">
        <f t="shared" ref="BB771:BB834" si="749">IF(DN771="","",CONCATENATE($BF771,$BG771))</f>
        <v/>
      </c>
      <c r="BC771" t="str">
        <f t="shared" ref="BC771:BC834" si="750">IF(DO771="","",CONCATENATE($BF771,$BG771))</f>
        <v/>
      </c>
      <c r="BD771" t="str">
        <f t="shared" ref="BD771:BD834" si="751">IF(DP771="","",CONCATENATE($BF771,$BG771))</f>
        <v/>
      </c>
      <c r="BE771" t="str">
        <f t="shared" ref="BE771:BE834" si="752">CONCATENATE(BJ771," (",BN771,IF(BO771="","",CONCATENATE(", ",BO771)),")")</f>
        <v>Méréstechnika, 5. csoport (4)</v>
      </c>
      <c r="BF771" s="2">
        <v>1030</v>
      </c>
      <c r="BG771" s="2">
        <v>5</v>
      </c>
      <c r="BH771" s="18">
        <f>VLOOKUP(BF771,segéd!$F$9:$G$41,2,FALSE)</f>
        <v>46325</v>
      </c>
      <c r="BI771" s="2" t="str">
        <f>VLOOKUP(BG771,segéd!$F$1:$G$7,2,FALSE)</f>
        <v>15.15-16.45</v>
      </c>
      <c r="BJ771" t="s">
        <v>311</v>
      </c>
      <c r="BK771" s="20" t="s">
        <v>743</v>
      </c>
      <c r="BL771" t="s">
        <v>193</v>
      </c>
      <c r="BM771" s="2"/>
      <c r="BN771" s="2">
        <v>4</v>
      </c>
      <c r="BO771" s="2"/>
      <c r="BP771" s="33"/>
      <c r="BQ771" s="2">
        <f t="shared" ref="BQ771:BQ834" si="753">IF(BR771="",0,BR771)+IF(BS771="",0,BS771)</f>
        <v>0</v>
      </c>
      <c r="BR771" s="2" t="str">
        <f>IF(BM771="","",IFERROR(VLOOKUP(BJ771,segéd!T:U,2,FALSE),"x"))</f>
        <v/>
      </c>
      <c r="BS771" s="2">
        <f>IF(BN771="","",IFERROR(VLOOKUP(BJ771,segéd!O:P,2,FALSE),"x"))</f>
        <v>0</v>
      </c>
      <c r="BU771" s="2"/>
      <c r="BV771" s="2"/>
      <c r="BX771" s="2"/>
      <c r="CJ771" s="19"/>
      <c r="CK771" s="19"/>
      <c r="CV771" s="2">
        <v>7</v>
      </c>
      <c r="CX771" s="2">
        <v>14</v>
      </c>
    </row>
    <row r="772" spans="1:114" ht="15" customHeight="1" x14ac:dyDescent="0.3">
      <c r="A772" t="str">
        <f t="shared" si="696"/>
        <v>20510306</v>
      </c>
      <c r="B772" t="str">
        <f t="shared" si="697"/>
        <v>Közgazdaságtan II. - Barócsi Zoltán (Tb.-ről web) 3</v>
      </c>
      <c r="C772" t="str">
        <f t="shared" si="698"/>
        <v>21210306</v>
      </c>
      <c r="D772" t="str">
        <f t="shared" si="699"/>
        <v>Közgazdaságtan II. - Barócsi Zoltán (Tb.-ről web) 20</v>
      </c>
      <c r="E772" t="str">
        <f t="shared" si="700"/>
        <v>Barócsi Zoltán10306</v>
      </c>
      <c r="F772" t="str">
        <f t="shared" si="701"/>
        <v>Közgazdaságtan II. (Tb. 212, Tb.-ről web)</v>
      </c>
      <c r="G772" t="str">
        <f t="shared" si="702"/>
        <v/>
      </c>
      <c r="H772" t="str">
        <f t="shared" si="703"/>
        <v/>
      </c>
      <c r="I772" t="str">
        <f t="shared" si="704"/>
        <v/>
      </c>
      <c r="J772" t="str">
        <f t="shared" si="705"/>
        <v/>
      </c>
      <c r="K772" t="str">
        <f t="shared" si="706"/>
        <v/>
      </c>
      <c r="L772" t="str">
        <f t="shared" si="707"/>
        <v/>
      </c>
      <c r="M772" t="str">
        <f t="shared" si="708"/>
        <v>10306</v>
      </c>
      <c r="N772" t="str">
        <f t="shared" si="709"/>
        <v>10306</v>
      </c>
      <c r="O772" t="str">
        <f t="shared" si="710"/>
        <v>10306</v>
      </c>
      <c r="P772" t="str">
        <f t="shared" si="711"/>
        <v/>
      </c>
      <c r="Q772" t="str">
        <f t="shared" si="712"/>
        <v/>
      </c>
      <c r="R772" t="str">
        <f t="shared" si="713"/>
        <v/>
      </c>
      <c r="S772" t="str">
        <f t="shared" si="714"/>
        <v/>
      </c>
      <c r="T772" t="str">
        <f t="shared" si="715"/>
        <v/>
      </c>
      <c r="U772" t="str">
        <f t="shared" si="716"/>
        <v/>
      </c>
      <c r="V772" t="str">
        <f t="shared" si="717"/>
        <v/>
      </c>
      <c r="W772" t="str">
        <f t="shared" si="718"/>
        <v/>
      </c>
      <c r="X772" t="str">
        <f t="shared" si="719"/>
        <v/>
      </c>
      <c r="Y772" t="str">
        <f t="shared" si="720"/>
        <v/>
      </c>
      <c r="Z772" t="str">
        <f t="shared" si="721"/>
        <v/>
      </c>
      <c r="AA772" t="str">
        <f t="shared" si="722"/>
        <v>Közgazdaságtan II. (205, Tb.-ről web)</v>
      </c>
      <c r="AB772" t="str">
        <f t="shared" si="723"/>
        <v/>
      </c>
      <c r="AC772" t="str">
        <f t="shared" si="724"/>
        <v/>
      </c>
      <c r="AD772" t="str">
        <f t="shared" si="725"/>
        <v/>
      </c>
      <c r="AE772" t="str">
        <f t="shared" si="726"/>
        <v/>
      </c>
      <c r="AF772" t="str">
        <f t="shared" si="727"/>
        <v/>
      </c>
      <c r="AG772" t="str">
        <f t="shared" si="728"/>
        <v/>
      </c>
      <c r="AH772" t="str">
        <f t="shared" si="729"/>
        <v>10306</v>
      </c>
      <c r="AI772" t="str">
        <f t="shared" si="730"/>
        <v>10306</v>
      </c>
      <c r="AJ772" t="str">
        <f t="shared" si="731"/>
        <v/>
      </c>
      <c r="AK772" t="str">
        <f t="shared" si="732"/>
        <v>10306</v>
      </c>
      <c r="AL772" t="str">
        <f t="shared" si="733"/>
        <v/>
      </c>
      <c r="AM772" t="str">
        <f t="shared" si="734"/>
        <v/>
      </c>
      <c r="AN772" t="str">
        <f t="shared" si="735"/>
        <v/>
      </c>
      <c r="AO772" t="str">
        <f t="shared" si="736"/>
        <v/>
      </c>
      <c r="AP772" t="str">
        <f t="shared" si="737"/>
        <v/>
      </c>
      <c r="AQ772" t="str">
        <f t="shared" si="738"/>
        <v/>
      </c>
      <c r="AR772" t="str">
        <f t="shared" si="739"/>
        <v/>
      </c>
      <c r="AS772" t="str">
        <f t="shared" si="740"/>
        <v/>
      </c>
      <c r="AT772" t="str">
        <f t="shared" si="741"/>
        <v/>
      </c>
      <c r="AU772" t="str">
        <f t="shared" si="742"/>
        <v/>
      </c>
      <c r="AV772" t="str">
        <f t="shared" si="743"/>
        <v/>
      </c>
      <c r="AW772" t="str">
        <f t="shared" si="744"/>
        <v/>
      </c>
      <c r="AX772" t="str">
        <f t="shared" si="745"/>
        <v/>
      </c>
      <c r="AY772" t="str">
        <f t="shared" si="746"/>
        <v/>
      </c>
      <c r="AZ772" t="str">
        <f t="shared" si="747"/>
        <v/>
      </c>
      <c r="BA772" t="str">
        <f t="shared" si="748"/>
        <v/>
      </c>
      <c r="BB772" t="str">
        <f t="shared" si="749"/>
        <v/>
      </c>
      <c r="BC772" t="str">
        <f t="shared" si="750"/>
        <v/>
      </c>
      <c r="BD772" t="str">
        <f t="shared" si="751"/>
        <v/>
      </c>
      <c r="BE772" t="str">
        <f t="shared" si="752"/>
        <v>Közgazdaságtan II. (212, Tb.-ről web)</v>
      </c>
      <c r="BF772" s="2">
        <v>1030</v>
      </c>
      <c r="BG772" s="2">
        <v>6</v>
      </c>
      <c r="BH772" s="18">
        <f>VLOOKUP(BF772,segéd!$F$9:$G$41,2,FALSE)</f>
        <v>46325</v>
      </c>
      <c r="BI772" s="2" t="str">
        <f>VLOOKUP(BG772,segéd!$F$1:$G$7,2,FALSE)</f>
        <v>17.00-18.30</v>
      </c>
      <c r="BJ772" t="s">
        <v>294</v>
      </c>
      <c r="BK772" s="20" t="s">
        <v>35</v>
      </c>
      <c r="BL772" t="s">
        <v>192</v>
      </c>
      <c r="BM772" s="2">
        <v>205</v>
      </c>
      <c r="BN772" s="2">
        <v>212</v>
      </c>
      <c r="BO772" s="2" t="s">
        <v>119</v>
      </c>
      <c r="BP772" s="33" t="s">
        <v>628</v>
      </c>
      <c r="BQ772" s="2">
        <f t="shared" si="753"/>
        <v>23</v>
      </c>
      <c r="BR772" s="2">
        <f>IF(BM772="","",IFERROR(VLOOKUP(BJ772,segéd!T:U,2,FALSE),"x"))</f>
        <v>3</v>
      </c>
      <c r="BS772" s="2">
        <f>IF(BN772="","",IFERROR(VLOOKUP(BJ772,segéd!O:P,2,FALSE),"x"))</f>
        <v>20</v>
      </c>
      <c r="BT772" s="2"/>
      <c r="BU772" s="2"/>
      <c r="BV772" s="2"/>
      <c r="BX772" s="2"/>
      <c r="BZ772" s="2">
        <v>3</v>
      </c>
      <c r="CA772" s="2">
        <v>7</v>
      </c>
      <c r="CB772" s="2">
        <v>2</v>
      </c>
      <c r="CQ772" s="2"/>
      <c r="CR772" s="2"/>
      <c r="CT772" s="2">
        <v>6</v>
      </c>
      <c r="CU772" s="2">
        <v>5</v>
      </c>
      <c r="CW772" s="2">
        <v>7</v>
      </c>
    </row>
    <row r="773" spans="1:114" ht="15" customHeight="1" x14ac:dyDescent="0.3">
      <c r="A773" t="str">
        <f t="shared" si="696"/>
        <v>10306</v>
      </c>
      <c r="B773" t="str">
        <f t="shared" si="697"/>
        <v xml:space="preserve">Méréstechnika, 5. csoport - Csrenkovics Antónia </v>
      </c>
      <c r="C773" t="str">
        <f t="shared" si="698"/>
        <v>410306</v>
      </c>
      <c r="D773" t="str">
        <f t="shared" si="699"/>
        <v>Méréstechnika, 5. csoport - Csrenkovics Antónia 0</v>
      </c>
      <c r="E773" t="str">
        <f t="shared" si="700"/>
        <v>Csrenkovics Antónia10306</v>
      </c>
      <c r="F773" t="str">
        <f t="shared" si="701"/>
        <v>Méréstechnika, 5. csoport (Tb. 4)</v>
      </c>
      <c r="G773" t="str">
        <f t="shared" si="702"/>
        <v/>
      </c>
      <c r="H773" t="str">
        <f t="shared" si="703"/>
        <v/>
      </c>
      <c r="I773" t="str">
        <f t="shared" si="704"/>
        <v/>
      </c>
      <c r="J773" t="str">
        <f t="shared" si="705"/>
        <v/>
      </c>
      <c r="K773" t="str">
        <f t="shared" si="706"/>
        <v/>
      </c>
      <c r="L773" t="str">
        <f t="shared" si="707"/>
        <v/>
      </c>
      <c r="M773" t="str">
        <f t="shared" si="708"/>
        <v/>
      </c>
      <c r="N773" t="str">
        <f t="shared" si="709"/>
        <v/>
      </c>
      <c r="O773" t="str">
        <f t="shared" si="710"/>
        <v/>
      </c>
      <c r="P773" t="str">
        <f t="shared" si="711"/>
        <v/>
      </c>
      <c r="Q773" t="str">
        <f t="shared" si="712"/>
        <v/>
      </c>
      <c r="R773" t="str">
        <f t="shared" si="713"/>
        <v/>
      </c>
      <c r="S773" t="str">
        <f t="shared" si="714"/>
        <v/>
      </c>
      <c r="T773" t="str">
        <f t="shared" si="715"/>
        <v/>
      </c>
      <c r="U773" t="str">
        <f t="shared" si="716"/>
        <v/>
      </c>
      <c r="V773" t="str">
        <f t="shared" si="717"/>
        <v/>
      </c>
      <c r="W773" t="str">
        <f t="shared" si="718"/>
        <v/>
      </c>
      <c r="X773" t="str">
        <f t="shared" si="719"/>
        <v/>
      </c>
      <c r="Y773" t="str">
        <f t="shared" si="720"/>
        <v/>
      </c>
      <c r="Z773" t="str">
        <f t="shared" si="721"/>
        <v/>
      </c>
      <c r="AA773" t="str">
        <f t="shared" si="722"/>
        <v>Méréstechnika, 5. csoport ()</v>
      </c>
      <c r="AB773" t="str">
        <f t="shared" si="723"/>
        <v/>
      </c>
      <c r="AC773" t="str">
        <f t="shared" si="724"/>
        <v/>
      </c>
      <c r="AD773" t="str">
        <f t="shared" si="725"/>
        <v/>
      </c>
      <c r="AE773" t="str">
        <f t="shared" si="726"/>
        <v/>
      </c>
      <c r="AF773" t="str">
        <f t="shared" si="727"/>
        <v/>
      </c>
      <c r="AG773" t="str">
        <f t="shared" si="728"/>
        <v/>
      </c>
      <c r="AH773" t="str">
        <f t="shared" si="729"/>
        <v/>
      </c>
      <c r="AI773" t="str">
        <f t="shared" si="730"/>
        <v/>
      </c>
      <c r="AJ773" t="str">
        <f t="shared" si="731"/>
        <v>10306</v>
      </c>
      <c r="AK773" t="str">
        <f t="shared" si="732"/>
        <v/>
      </c>
      <c r="AL773" t="str">
        <f t="shared" si="733"/>
        <v>10306</v>
      </c>
      <c r="AM773" t="str">
        <f t="shared" si="734"/>
        <v/>
      </c>
      <c r="AN773" t="str">
        <f t="shared" si="735"/>
        <v/>
      </c>
      <c r="AO773" t="str">
        <f t="shared" si="736"/>
        <v/>
      </c>
      <c r="AP773" t="str">
        <f t="shared" si="737"/>
        <v/>
      </c>
      <c r="AQ773" t="str">
        <f t="shared" si="738"/>
        <v/>
      </c>
      <c r="AR773" t="str">
        <f t="shared" si="739"/>
        <v/>
      </c>
      <c r="AS773" t="str">
        <f t="shared" si="740"/>
        <v/>
      </c>
      <c r="AT773" t="str">
        <f t="shared" si="741"/>
        <v/>
      </c>
      <c r="AU773" t="str">
        <f t="shared" si="742"/>
        <v/>
      </c>
      <c r="AV773" t="str">
        <f t="shared" si="743"/>
        <v/>
      </c>
      <c r="AW773" t="str">
        <f t="shared" si="744"/>
        <v/>
      </c>
      <c r="AX773" t="str">
        <f t="shared" si="745"/>
        <v/>
      </c>
      <c r="AY773" t="str">
        <f t="shared" si="746"/>
        <v/>
      </c>
      <c r="AZ773" t="str">
        <f t="shared" si="747"/>
        <v/>
      </c>
      <c r="BA773" t="str">
        <f t="shared" si="748"/>
        <v/>
      </c>
      <c r="BB773" t="str">
        <f t="shared" si="749"/>
        <v/>
      </c>
      <c r="BC773" t="str">
        <f t="shared" si="750"/>
        <v/>
      </c>
      <c r="BD773" t="str">
        <f t="shared" si="751"/>
        <v/>
      </c>
      <c r="BE773" t="str">
        <f t="shared" si="752"/>
        <v>Méréstechnika, 5. csoport (4)</v>
      </c>
      <c r="BF773" s="2">
        <v>1030</v>
      </c>
      <c r="BG773" s="2">
        <v>6</v>
      </c>
      <c r="BH773" s="18">
        <f>VLOOKUP(BF773,segéd!$F$9:$G$41,2,FALSE)</f>
        <v>46325</v>
      </c>
      <c r="BI773" s="2" t="str">
        <f>VLOOKUP(BG773,segéd!$F$1:$G$7,2,FALSE)</f>
        <v>17.00-18.30</v>
      </c>
      <c r="BJ773" t="s">
        <v>311</v>
      </c>
      <c r="BK773" s="20" t="s">
        <v>743</v>
      </c>
      <c r="BL773" t="s">
        <v>193</v>
      </c>
      <c r="BM773" s="2"/>
      <c r="BN773" s="2">
        <v>4</v>
      </c>
      <c r="BO773" s="2"/>
      <c r="BP773" s="33"/>
      <c r="BQ773" s="2">
        <f t="shared" si="753"/>
        <v>0</v>
      </c>
      <c r="BR773" s="2" t="str">
        <f>IF(BM773="","",IFERROR(VLOOKUP(BJ773,segéd!T:U,2,FALSE),"x"))</f>
        <v/>
      </c>
      <c r="BS773" s="2">
        <f>IF(BN773="","",IFERROR(VLOOKUP(BJ773,segéd!O:P,2,FALSE),"x"))</f>
        <v>0</v>
      </c>
      <c r="BU773" s="2"/>
      <c r="BV773" s="2"/>
      <c r="BX773" s="2"/>
      <c r="CJ773" s="19"/>
      <c r="CK773" s="19"/>
      <c r="CV773" s="2">
        <v>7</v>
      </c>
      <c r="CX773" s="2">
        <v>14</v>
      </c>
    </row>
    <row r="774" spans="1:114" ht="15" customHeight="1" x14ac:dyDescent="0.3">
      <c r="A774" t="str">
        <f t="shared" si="696"/>
        <v>10306</v>
      </c>
      <c r="B774" t="str">
        <f t="shared" si="697"/>
        <v xml:space="preserve">Német nyelv I. - Árendás Bence (16.00-tól) </v>
      </c>
      <c r="C774" t="str">
        <f t="shared" si="698"/>
        <v>40110306</v>
      </c>
      <c r="D774" t="str">
        <f t="shared" si="699"/>
        <v>Német nyelv I. - Árendás Bence (16.00-tól) x</v>
      </c>
      <c r="E774" t="str">
        <f t="shared" si="700"/>
        <v>Árendás Bence10306</v>
      </c>
      <c r="F774" t="str">
        <f t="shared" si="701"/>
        <v>Német nyelv I. (Tb. 401, 16.00-tól)</v>
      </c>
      <c r="G774" t="str">
        <f t="shared" si="702"/>
        <v/>
      </c>
      <c r="H774" t="str">
        <f t="shared" si="703"/>
        <v/>
      </c>
      <c r="I774" t="str">
        <f t="shared" si="704"/>
        <v/>
      </c>
      <c r="J774" t="str">
        <f t="shared" si="705"/>
        <v/>
      </c>
      <c r="K774" t="str">
        <f t="shared" si="706"/>
        <v/>
      </c>
      <c r="L774" t="str">
        <f t="shared" si="707"/>
        <v/>
      </c>
      <c r="M774" t="str">
        <f t="shared" si="708"/>
        <v/>
      </c>
      <c r="N774" t="str">
        <f t="shared" si="709"/>
        <v/>
      </c>
      <c r="O774" t="str">
        <f t="shared" si="710"/>
        <v/>
      </c>
      <c r="P774" t="str">
        <f t="shared" si="711"/>
        <v/>
      </c>
      <c r="Q774" t="str">
        <f t="shared" si="712"/>
        <v/>
      </c>
      <c r="R774" t="str">
        <f t="shared" si="713"/>
        <v/>
      </c>
      <c r="S774" t="str">
        <f t="shared" si="714"/>
        <v/>
      </c>
      <c r="T774" t="str">
        <f t="shared" si="715"/>
        <v/>
      </c>
      <c r="U774" t="str">
        <f t="shared" si="716"/>
        <v/>
      </c>
      <c r="V774" t="str">
        <f t="shared" si="717"/>
        <v/>
      </c>
      <c r="W774" t="str">
        <f t="shared" si="718"/>
        <v/>
      </c>
      <c r="X774" t="str">
        <f t="shared" si="719"/>
        <v/>
      </c>
      <c r="Y774" t="str">
        <f t="shared" si="720"/>
        <v/>
      </c>
      <c r="Z774" t="str">
        <f t="shared" si="721"/>
        <v/>
      </c>
      <c r="AA774" t="str">
        <f t="shared" si="722"/>
        <v>Német nyelv I. (, 16.00-tól)</v>
      </c>
      <c r="AB774" t="str">
        <f t="shared" si="723"/>
        <v/>
      </c>
      <c r="AC774" t="str">
        <f t="shared" si="724"/>
        <v/>
      </c>
      <c r="AD774" t="str">
        <f t="shared" si="725"/>
        <v/>
      </c>
      <c r="AE774" t="str">
        <f t="shared" si="726"/>
        <v/>
      </c>
      <c r="AF774" t="str">
        <f t="shared" si="727"/>
        <v/>
      </c>
      <c r="AG774" t="str">
        <f t="shared" si="728"/>
        <v/>
      </c>
      <c r="AH774" t="str">
        <f t="shared" si="729"/>
        <v>10306</v>
      </c>
      <c r="AI774" t="str">
        <f t="shared" si="730"/>
        <v>10306</v>
      </c>
      <c r="AJ774" t="str">
        <f t="shared" si="731"/>
        <v/>
      </c>
      <c r="AK774" t="str">
        <f t="shared" si="732"/>
        <v>10306</v>
      </c>
      <c r="AL774" t="str">
        <f t="shared" si="733"/>
        <v>10306</v>
      </c>
      <c r="AM774" t="str">
        <f t="shared" si="734"/>
        <v/>
      </c>
      <c r="AN774" t="str">
        <f t="shared" si="735"/>
        <v/>
      </c>
      <c r="AO774" t="str">
        <f t="shared" si="736"/>
        <v/>
      </c>
      <c r="AP774" t="str">
        <f t="shared" si="737"/>
        <v/>
      </c>
      <c r="AQ774" t="str">
        <f t="shared" si="738"/>
        <v/>
      </c>
      <c r="AR774" t="str">
        <f t="shared" si="739"/>
        <v/>
      </c>
      <c r="AS774" t="str">
        <f t="shared" si="740"/>
        <v/>
      </c>
      <c r="AT774" t="str">
        <f t="shared" si="741"/>
        <v/>
      </c>
      <c r="AU774" t="str">
        <f t="shared" si="742"/>
        <v/>
      </c>
      <c r="AV774" t="str">
        <f t="shared" si="743"/>
        <v/>
      </c>
      <c r="AW774" t="str">
        <f t="shared" si="744"/>
        <v/>
      </c>
      <c r="AX774" t="str">
        <f t="shared" si="745"/>
        <v/>
      </c>
      <c r="AY774" t="str">
        <f t="shared" si="746"/>
        <v/>
      </c>
      <c r="AZ774" t="str">
        <f t="shared" si="747"/>
        <v/>
      </c>
      <c r="BA774" t="str">
        <f t="shared" si="748"/>
        <v/>
      </c>
      <c r="BB774" t="str">
        <f t="shared" si="749"/>
        <v/>
      </c>
      <c r="BC774" t="str">
        <f t="shared" si="750"/>
        <v/>
      </c>
      <c r="BD774" t="str">
        <f t="shared" si="751"/>
        <v/>
      </c>
      <c r="BE774" t="str">
        <f t="shared" si="752"/>
        <v>Német nyelv I. (401, 16.00-tól)</v>
      </c>
      <c r="BF774" s="2">
        <v>1030</v>
      </c>
      <c r="BG774" s="2">
        <v>6</v>
      </c>
      <c r="BH774" s="18">
        <f>VLOOKUP(BF774,segéd!$F$9:$G$41,2,FALSE)</f>
        <v>46325</v>
      </c>
      <c r="BI774" s="2" t="s">
        <v>2387</v>
      </c>
      <c r="BJ774" t="s">
        <v>2386</v>
      </c>
      <c r="BK774" s="20" t="s">
        <v>976</v>
      </c>
      <c r="BL774" t="s">
        <v>191</v>
      </c>
      <c r="BM774" s="2"/>
      <c r="BN774" s="2">
        <v>401</v>
      </c>
      <c r="BO774" s="2" t="s">
        <v>2389</v>
      </c>
      <c r="BP774" s="33"/>
      <c r="BQ774" s="2" t="e">
        <f t="shared" si="753"/>
        <v>#VALUE!</v>
      </c>
      <c r="BR774" s="2" t="str">
        <f>IF(BM774="","",IFERROR(VLOOKUP(BJ774,segéd!T:U,2,FALSE),"x"))</f>
        <v/>
      </c>
      <c r="BS774" s="2" t="str">
        <f>IF(BN774="","",IFERROR(VLOOKUP(BJ774,segéd!O:P,2,FALSE),"x"))</f>
        <v>x</v>
      </c>
      <c r="BU774" s="2"/>
      <c r="BV774" s="2"/>
      <c r="BX774" s="2"/>
      <c r="CT774" s="2" t="s">
        <v>2366</v>
      </c>
      <c r="CU774" s="2" t="s">
        <v>2366</v>
      </c>
      <c r="CW774" s="2" t="s">
        <v>2366</v>
      </c>
      <c r="CX774" s="2" t="s">
        <v>2366</v>
      </c>
    </row>
    <row r="775" spans="1:114" ht="15" customHeight="1" x14ac:dyDescent="0.3">
      <c r="A775" t="str">
        <f t="shared" si="696"/>
        <v>20210306</v>
      </c>
      <c r="B775" t="str">
        <f t="shared" si="697"/>
        <v>Nemzetközi üzleti földrajz - Köbli Ádám (web) 14</v>
      </c>
      <c r="C775" t="str">
        <f t="shared" si="698"/>
        <v>10306</v>
      </c>
      <c r="D775" t="str">
        <f t="shared" si="699"/>
        <v xml:space="preserve">Nemzetközi üzleti földrajz - Köbli Ádám (web) </v>
      </c>
      <c r="E775" t="str">
        <f t="shared" si="700"/>
        <v>Köbli Ádám10306</v>
      </c>
      <c r="F775" t="str">
        <f t="shared" si="701"/>
        <v>Nemzetközi üzleti földrajz (Bp. 202, web)</v>
      </c>
      <c r="G775" t="str">
        <f t="shared" si="702"/>
        <v/>
      </c>
      <c r="H775" t="str">
        <f t="shared" si="703"/>
        <v/>
      </c>
      <c r="I775" t="str">
        <f t="shared" si="704"/>
        <v/>
      </c>
      <c r="J775" t="str">
        <f t="shared" si="705"/>
        <v/>
      </c>
      <c r="K775" t="str">
        <f t="shared" si="706"/>
        <v/>
      </c>
      <c r="L775" t="str">
        <f t="shared" si="707"/>
        <v/>
      </c>
      <c r="M775" t="str">
        <f t="shared" si="708"/>
        <v/>
      </c>
      <c r="N775" t="str">
        <f t="shared" si="709"/>
        <v/>
      </c>
      <c r="O775" t="str">
        <f t="shared" si="710"/>
        <v/>
      </c>
      <c r="P775" t="str">
        <f t="shared" si="711"/>
        <v/>
      </c>
      <c r="Q775" t="str">
        <f t="shared" si="712"/>
        <v>10306</v>
      </c>
      <c r="R775" t="str">
        <f t="shared" si="713"/>
        <v>10306</v>
      </c>
      <c r="S775" t="str">
        <f t="shared" si="714"/>
        <v>10306</v>
      </c>
      <c r="T775" t="str">
        <f t="shared" si="715"/>
        <v/>
      </c>
      <c r="U775" t="str">
        <f t="shared" si="716"/>
        <v/>
      </c>
      <c r="V775" t="str">
        <f t="shared" si="717"/>
        <v/>
      </c>
      <c r="W775" t="str">
        <f t="shared" si="718"/>
        <v/>
      </c>
      <c r="X775" t="str">
        <f t="shared" si="719"/>
        <v/>
      </c>
      <c r="Y775" t="str">
        <f t="shared" si="720"/>
        <v/>
      </c>
      <c r="Z775" t="str">
        <f t="shared" si="721"/>
        <v/>
      </c>
      <c r="AA775" t="str">
        <f t="shared" si="722"/>
        <v>Nemzetközi üzleti földrajz (202, web)</v>
      </c>
      <c r="AB775" t="str">
        <f t="shared" si="723"/>
        <v/>
      </c>
      <c r="AC775" t="str">
        <f t="shared" si="724"/>
        <v/>
      </c>
      <c r="AD775" t="str">
        <f t="shared" si="725"/>
        <v/>
      </c>
      <c r="AE775" t="str">
        <f t="shared" si="726"/>
        <v/>
      </c>
      <c r="AF775" t="str">
        <f t="shared" si="727"/>
        <v/>
      </c>
      <c r="AG775" t="str">
        <f t="shared" si="728"/>
        <v/>
      </c>
      <c r="AH775" t="str">
        <f t="shared" si="729"/>
        <v/>
      </c>
      <c r="AI775" t="str">
        <f t="shared" si="730"/>
        <v/>
      </c>
      <c r="AJ775" t="str">
        <f t="shared" si="731"/>
        <v/>
      </c>
      <c r="AK775" t="str">
        <f t="shared" si="732"/>
        <v/>
      </c>
      <c r="AL775" t="str">
        <f t="shared" si="733"/>
        <v/>
      </c>
      <c r="AM775" t="str">
        <f t="shared" si="734"/>
        <v/>
      </c>
      <c r="AN775" t="str">
        <f t="shared" si="735"/>
        <v/>
      </c>
      <c r="AO775" t="str">
        <f t="shared" si="736"/>
        <v/>
      </c>
      <c r="AP775" t="str">
        <f t="shared" si="737"/>
        <v/>
      </c>
      <c r="AQ775" t="str">
        <f t="shared" si="738"/>
        <v/>
      </c>
      <c r="AR775" t="str">
        <f t="shared" si="739"/>
        <v/>
      </c>
      <c r="AS775" t="str">
        <f t="shared" si="740"/>
        <v/>
      </c>
      <c r="AT775" t="str">
        <f t="shared" si="741"/>
        <v/>
      </c>
      <c r="AU775" t="str">
        <f t="shared" si="742"/>
        <v/>
      </c>
      <c r="AV775" t="str">
        <f t="shared" si="743"/>
        <v/>
      </c>
      <c r="AW775" t="str">
        <f t="shared" si="744"/>
        <v/>
      </c>
      <c r="AX775" t="str">
        <f t="shared" si="745"/>
        <v/>
      </c>
      <c r="AY775" t="str">
        <f t="shared" si="746"/>
        <v/>
      </c>
      <c r="AZ775" t="str">
        <f t="shared" si="747"/>
        <v/>
      </c>
      <c r="BA775" t="str">
        <f t="shared" si="748"/>
        <v/>
      </c>
      <c r="BB775" t="str">
        <f t="shared" si="749"/>
        <v/>
      </c>
      <c r="BC775" t="str">
        <f t="shared" si="750"/>
        <v/>
      </c>
      <c r="BD775" t="str">
        <f t="shared" si="751"/>
        <v/>
      </c>
      <c r="BE775" t="str">
        <f t="shared" si="752"/>
        <v>Nemzetközi üzleti földrajz (, web)</v>
      </c>
      <c r="BF775" s="2">
        <v>1030</v>
      </c>
      <c r="BG775" s="2">
        <v>6</v>
      </c>
      <c r="BH775" s="18">
        <f>VLOOKUP(BF775,segéd!$F$9:$G$41,2,FALSE)</f>
        <v>46325</v>
      </c>
      <c r="BI775" s="2" t="str">
        <f>VLOOKUP(BG775,segéd!$F$1:$G$7,2,FALSE)</f>
        <v>17.00-18.30</v>
      </c>
      <c r="BJ775" t="s">
        <v>386</v>
      </c>
      <c r="BK775" s="20" t="s">
        <v>133</v>
      </c>
      <c r="BL775" t="s">
        <v>206</v>
      </c>
      <c r="BM775" s="2">
        <v>202</v>
      </c>
      <c r="BO775" s="19" t="s">
        <v>117</v>
      </c>
      <c r="BP775" s="33" t="s">
        <v>629</v>
      </c>
      <c r="BQ775" s="2">
        <f t="shared" si="753"/>
        <v>14</v>
      </c>
      <c r="BR775" s="2">
        <f>IF(BM775="","",IFERROR(VLOOKUP(BJ775,segéd!T:U,2,FALSE),"x"))</f>
        <v>14</v>
      </c>
      <c r="BS775" s="2" t="str">
        <f>IF(BN775="","",IFERROR(VLOOKUP(BJ775,segéd!O:P,2,FALSE),"x"))</f>
        <v/>
      </c>
      <c r="BU775" s="2"/>
      <c r="BV775" s="2"/>
      <c r="CD775" s="2">
        <v>3</v>
      </c>
      <c r="CE775" s="2">
        <v>3</v>
      </c>
      <c r="CF775" s="2">
        <v>4</v>
      </c>
    </row>
    <row r="776" spans="1:114" ht="15" customHeight="1" x14ac:dyDescent="0.3">
      <c r="A776" t="str">
        <f t="shared" si="696"/>
        <v>otthon10306</v>
      </c>
      <c r="B776" t="str">
        <f t="shared" si="697"/>
        <v>Nyelvi szintfelmérő - előkészítő - Nagy Mónika (otthonról web) 13</v>
      </c>
      <c r="C776" t="str">
        <f t="shared" si="698"/>
        <v>otthon10306</v>
      </c>
      <c r="D776" t="str">
        <f t="shared" si="699"/>
        <v>Nyelvi szintfelmérő - előkészítő - Nagy Mónika (otthonról web) 13</v>
      </c>
      <c r="E776" t="str">
        <f t="shared" si="700"/>
        <v>Nagy Mónika10306</v>
      </c>
      <c r="F776" t="str">
        <f t="shared" si="701"/>
        <v>Nyelvi szintfelmérő - előkészítő (Bp. otthonTb. otthon, otthonról web)</v>
      </c>
      <c r="G776" t="str">
        <f t="shared" si="702"/>
        <v>10306</v>
      </c>
      <c r="H776" t="str">
        <f t="shared" si="703"/>
        <v>10306</v>
      </c>
      <c r="I776" t="str">
        <f t="shared" si="704"/>
        <v/>
      </c>
      <c r="J776" t="str">
        <f t="shared" si="705"/>
        <v/>
      </c>
      <c r="K776" t="str">
        <f t="shared" si="706"/>
        <v/>
      </c>
      <c r="L776" t="str">
        <f t="shared" si="707"/>
        <v/>
      </c>
      <c r="M776" t="str">
        <f t="shared" si="708"/>
        <v/>
      </c>
      <c r="N776" t="str">
        <f t="shared" si="709"/>
        <v/>
      </c>
      <c r="O776" t="str">
        <f t="shared" si="710"/>
        <v/>
      </c>
      <c r="P776" t="str">
        <f t="shared" si="711"/>
        <v/>
      </c>
      <c r="Q776" t="str">
        <f t="shared" si="712"/>
        <v/>
      </c>
      <c r="R776" t="str">
        <f t="shared" si="713"/>
        <v/>
      </c>
      <c r="S776" t="str">
        <f t="shared" si="714"/>
        <v/>
      </c>
      <c r="T776" t="str">
        <f t="shared" si="715"/>
        <v/>
      </c>
      <c r="U776" t="str">
        <f t="shared" si="716"/>
        <v/>
      </c>
      <c r="V776" t="str">
        <f t="shared" si="717"/>
        <v/>
      </c>
      <c r="W776" t="str">
        <f t="shared" si="718"/>
        <v/>
      </c>
      <c r="X776" t="str">
        <f t="shared" si="719"/>
        <v/>
      </c>
      <c r="Y776" t="str">
        <f t="shared" si="720"/>
        <v/>
      </c>
      <c r="Z776" t="str">
        <f t="shared" si="721"/>
        <v/>
      </c>
      <c r="AA776" t="str">
        <f t="shared" si="722"/>
        <v>Nyelvi szintfelmérő - előkészítő (otthon, otthonról web)</v>
      </c>
      <c r="AB776" t="str">
        <f t="shared" si="723"/>
        <v>10306</v>
      </c>
      <c r="AC776" t="str">
        <f t="shared" si="724"/>
        <v/>
      </c>
      <c r="AD776" t="str">
        <f t="shared" si="725"/>
        <v/>
      </c>
      <c r="AE776" t="str">
        <f t="shared" si="726"/>
        <v/>
      </c>
      <c r="AF776" t="str">
        <f t="shared" si="727"/>
        <v/>
      </c>
      <c r="AG776" t="str">
        <f t="shared" si="728"/>
        <v/>
      </c>
      <c r="AH776" t="str">
        <f t="shared" si="729"/>
        <v/>
      </c>
      <c r="AI776" t="str">
        <f t="shared" si="730"/>
        <v/>
      </c>
      <c r="AJ776" t="str">
        <f t="shared" si="731"/>
        <v/>
      </c>
      <c r="AK776" t="str">
        <f t="shared" si="732"/>
        <v/>
      </c>
      <c r="AL776" t="str">
        <f t="shared" si="733"/>
        <v/>
      </c>
      <c r="AM776" t="str">
        <f t="shared" si="734"/>
        <v/>
      </c>
      <c r="AN776" t="str">
        <f t="shared" si="735"/>
        <v/>
      </c>
      <c r="AO776" t="str">
        <f t="shared" si="736"/>
        <v/>
      </c>
      <c r="AP776" t="str">
        <f t="shared" si="737"/>
        <v/>
      </c>
      <c r="AQ776" t="str">
        <f t="shared" si="738"/>
        <v/>
      </c>
      <c r="AR776" t="str">
        <f t="shared" si="739"/>
        <v/>
      </c>
      <c r="AS776" t="str">
        <f t="shared" si="740"/>
        <v/>
      </c>
      <c r="AT776" t="str">
        <f t="shared" si="741"/>
        <v/>
      </c>
      <c r="AU776" t="str">
        <f t="shared" si="742"/>
        <v/>
      </c>
      <c r="AV776" t="str">
        <f t="shared" si="743"/>
        <v/>
      </c>
      <c r="AW776" t="str">
        <f t="shared" si="744"/>
        <v/>
      </c>
      <c r="AX776" t="str">
        <f t="shared" si="745"/>
        <v/>
      </c>
      <c r="AY776" t="str">
        <f t="shared" si="746"/>
        <v/>
      </c>
      <c r="AZ776" t="str">
        <f t="shared" si="747"/>
        <v/>
      </c>
      <c r="BA776" t="str">
        <f t="shared" si="748"/>
        <v/>
      </c>
      <c r="BB776" t="str">
        <f t="shared" si="749"/>
        <v/>
      </c>
      <c r="BC776" t="str">
        <f t="shared" si="750"/>
        <v/>
      </c>
      <c r="BD776" t="str">
        <f t="shared" si="751"/>
        <v/>
      </c>
      <c r="BE776" t="str">
        <f t="shared" si="752"/>
        <v>Nyelvi szintfelmérő - előkészítő (otthon, otthonról web)</v>
      </c>
      <c r="BF776" s="2">
        <v>1030</v>
      </c>
      <c r="BG776" s="2">
        <v>6</v>
      </c>
      <c r="BH776" s="18">
        <f>VLOOKUP(BF776,segéd!$F$9:$G$41,2,FALSE)</f>
        <v>46325</v>
      </c>
      <c r="BI776" s="2" t="str">
        <f>VLOOKUP(BG776,segéd!$F$1:$G$7,2,FALSE)</f>
        <v>17.00-18.30</v>
      </c>
      <c r="BJ776" t="s">
        <v>512</v>
      </c>
      <c r="BK776" s="20" t="s">
        <v>543</v>
      </c>
      <c r="BL776" t="s">
        <v>192</v>
      </c>
      <c r="BM776" s="2" t="s">
        <v>424</v>
      </c>
      <c r="BN776" s="2" t="s">
        <v>424</v>
      </c>
      <c r="BO776" s="2" t="s">
        <v>423</v>
      </c>
      <c r="BP776" s="33" t="s">
        <v>677</v>
      </c>
      <c r="BQ776" s="2">
        <f t="shared" si="753"/>
        <v>26</v>
      </c>
      <c r="BR776" s="2">
        <f>IF(BM776="","",IFERROR(VLOOKUP(BJ776,segéd!T:U,2,FALSE),"x"))</f>
        <v>13</v>
      </c>
      <c r="BS776" s="2">
        <f>IF(BN776="","",IFERROR(VLOOKUP(BJ776,segéd!O:P,2,FALSE),"x"))</f>
        <v>13</v>
      </c>
      <c r="BT776" s="19" t="s">
        <v>2366</v>
      </c>
      <c r="BU776" s="2" t="s">
        <v>2366</v>
      </c>
      <c r="BV776" s="2"/>
      <c r="BX776" s="2"/>
      <c r="CN776" s="2" t="s">
        <v>2366</v>
      </c>
    </row>
    <row r="777" spans="1:114" ht="15" customHeight="1" x14ac:dyDescent="0.3">
      <c r="A777" t="str">
        <f t="shared" si="696"/>
        <v>10307</v>
      </c>
      <c r="B777" t="str">
        <f t="shared" si="697"/>
        <v xml:space="preserve">Méréstechnika, 5. csoport - Csrenkovics Antónia </v>
      </c>
      <c r="C777" t="str">
        <f t="shared" si="698"/>
        <v>410307</v>
      </c>
      <c r="D777" t="str">
        <f t="shared" si="699"/>
        <v>Méréstechnika, 5. csoport - Csrenkovics Antónia 0</v>
      </c>
      <c r="E777" t="str">
        <f t="shared" si="700"/>
        <v>Csrenkovics Antónia10307</v>
      </c>
      <c r="F777" t="str">
        <f t="shared" si="701"/>
        <v>Méréstechnika, 5. csoport (Tb. 4)</v>
      </c>
      <c r="G777" t="str">
        <f t="shared" si="702"/>
        <v/>
      </c>
      <c r="H777" t="str">
        <f t="shared" si="703"/>
        <v/>
      </c>
      <c r="I777" t="str">
        <f t="shared" si="704"/>
        <v/>
      </c>
      <c r="J777" t="str">
        <f t="shared" si="705"/>
        <v/>
      </c>
      <c r="K777" t="str">
        <f t="shared" si="706"/>
        <v/>
      </c>
      <c r="L777" t="str">
        <f t="shared" si="707"/>
        <v/>
      </c>
      <c r="M777" t="str">
        <f t="shared" si="708"/>
        <v/>
      </c>
      <c r="N777" t="str">
        <f t="shared" si="709"/>
        <v/>
      </c>
      <c r="O777" t="str">
        <f t="shared" si="710"/>
        <v/>
      </c>
      <c r="P777" t="str">
        <f t="shared" si="711"/>
        <v/>
      </c>
      <c r="Q777" t="str">
        <f t="shared" si="712"/>
        <v/>
      </c>
      <c r="R777" t="str">
        <f t="shared" si="713"/>
        <v/>
      </c>
      <c r="S777" t="str">
        <f t="shared" si="714"/>
        <v/>
      </c>
      <c r="T777" t="str">
        <f t="shared" si="715"/>
        <v/>
      </c>
      <c r="U777" t="str">
        <f t="shared" si="716"/>
        <v/>
      </c>
      <c r="V777" t="str">
        <f t="shared" si="717"/>
        <v/>
      </c>
      <c r="W777" t="str">
        <f t="shared" si="718"/>
        <v/>
      </c>
      <c r="X777" t="str">
        <f t="shared" si="719"/>
        <v/>
      </c>
      <c r="Y777" t="str">
        <f t="shared" si="720"/>
        <v/>
      </c>
      <c r="Z777" t="str">
        <f t="shared" si="721"/>
        <v/>
      </c>
      <c r="AA777" t="str">
        <f t="shared" si="722"/>
        <v>Méréstechnika, 5. csoport ()</v>
      </c>
      <c r="AB777" t="str">
        <f t="shared" si="723"/>
        <v/>
      </c>
      <c r="AC777" t="str">
        <f t="shared" si="724"/>
        <v/>
      </c>
      <c r="AD777" t="str">
        <f t="shared" si="725"/>
        <v/>
      </c>
      <c r="AE777" t="str">
        <f t="shared" si="726"/>
        <v/>
      </c>
      <c r="AF777" t="str">
        <f t="shared" si="727"/>
        <v/>
      </c>
      <c r="AG777" t="str">
        <f t="shared" si="728"/>
        <v/>
      </c>
      <c r="AH777" t="str">
        <f t="shared" si="729"/>
        <v/>
      </c>
      <c r="AI777" t="str">
        <f t="shared" si="730"/>
        <v/>
      </c>
      <c r="AJ777" t="str">
        <f t="shared" si="731"/>
        <v>10307</v>
      </c>
      <c r="AK777" t="str">
        <f t="shared" si="732"/>
        <v/>
      </c>
      <c r="AL777" t="str">
        <f t="shared" si="733"/>
        <v>10307</v>
      </c>
      <c r="AM777" t="str">
        <f t="shared" si="734"/>
        <v/>
      </c>
      <c r="AN777" t="str">
        <f t="shared" si="735"/>
        <v/>
      </c>
      <c r="AO777" t="str">
        <f t="shared" si="736"/>
        <v/>
      </c>
      <c r="AP777" t="str">
        <f t="shared" si="737"/>
        <v/>
      </c>
      <c r="AQ777" t="str">
        <f t="shared" si="738"/>
        <v/>
      </c>
      <c r="AR777" t="str">
        <f t="shared" si="739"/>
        <v/>
      </c>
      <c r="AS777" t="str">
        <f t="shared" si="740"/>
        <v/>
      </c>
      <c r="AT777" t="str">
        <f t="shared" si="741"/>
        <v/>
      </c>
      <c r="AU777" t="str">
        <f t="shared" si="742"/>
        <v/>
      </c>
      <c r="AV777" t="str">
        <f t="shared" si="743"/>
        <v/>
      </c>
      <c r="AW777" t="str">
        <f t="shared" si="744"/>
        <v/>
      </c>
      <c r="AX777" t="str">
        <f t="shared" si="745"/>
        <v/>
      </c>
      <c r="AY777" t="str">
        <f t="shared" si="746"/>
        <v/>
      </c>
      <c r="AZ777" t="str">
        <f t="shared" si="747"/>
        <v/>
      </c>
      <c r="BA777" t="str">
        <f t="shared" si="748"/>
        <v/>
      </c>
      <c r="BB777" t="str">
        <f t="shared" si="749"/>
        <v/>
      </c>
      <c r="BC777" t="str">
        <f t="shared" si="750"/>
        <v/>
      </c>
      <c r="BD777" t="str">
        <f t="shared" si="751"/>
        <v/>
      </c>
      <c r="BE777" t="str">
        <f t="shared" si="752"/>
        <v>Méréstechnika, 5. csoport (4)</v>
      </c>
      <c r="BF777" s="2">
        <v>1030</v>
      </c>
      <c r="BG777" s="2">
        <v>7</v>
      </c>
      <c r="BH777" s="18">
        <f>VLOOKUP(BF777,segéd!$F$9:$G$41,2,FALSE)</f>
        <v>46325</v>
      </c>
      <c r="BI777" s="2" t="str">
        <f>VLOOKUP(BG777,segéd!$F$1:$G$7,2,FALSE)</f>
        <v>18.45-20.15</v>
      </c>
      <c r="BJ777" t="s">
        <v>311</v>
      </c>
      <c r="BK777" s="20" t="s">
        <v>743</v>
      </c>
      <c r="BL777" t="s">
        <v>193</v>
      </c>
      <c r="BM777" s="2"/>
      <c r="BN777" s="2">
        <v>4</v>
      </c>
      <c r="BO777" s="2"/>
      <c r="BP777" s="33"/>
      <c r="BQ777" s="2">
        <f t="shared" si="753"/>
        <v>0</v>
      </c>
      <c r="BR777" s="2" t="str">
        <f>IF(BM777="","",IFERROR(VLOOKUP(BJ777,segéd!T:U,2,FALSE),"x"))</f>
        <v/>
      </c>
      <c r="BS777" s="2">
        <f>IF(BN777="","",IFERROR(VLOOKUP(BJ777,segéd!O:P,2,FALSE),"x"))</f>
        <v>0</v>
      </c>
      <c r="BU777" s="2"/>
      <c r="BV777" s="2"/>
      <c r="BX777" s="2"/>
      <c r="CJ777" s="19"/>
      <c r="CK777" s="19"/>
      <c r="CV777" s="2">
        <v>7</v>
      </c>
      <c r="CX777" s="2">
        <v>14</v>
      </c>
    </row>
    <row r="778" spans="1:114" ht="15" customHeight="1" x14ac:dyDescent="0.3">
      <c r="A778" t="str">
        <f t="shared" si="696"/>
        <v>10307</v>
      </c>
      <c r="B778" t="str">
        <f t="shared" si="697"/>
        <v xml:space="preserve">Német nyelv I. - Árendás Bence (19.15-ig) </v>
      </c>
      <c r="C778" t="str">
        <f t="shared" si="698"/>
        <v>40110307</v>
      </c>
      <c r="D778" t="str">
        <f t="shared" si="699"/>
        <v>Német nyelv I. - Árendás Bence (19.15-ig) x</v>
      </c>
      <c r="E778" t="str">
        <f t="shared" si="700"/>
        <v>Árendás Bence10307</v>
      </c>
      <c r="F778" t="str">
        <f t="shared" si="701"/>
        <v>Német nyelv I. (Tb. 401, 19.15-ig)</v>
      </c>
      <c r="G778" t="str">
        <f t="shared" si="702"/>
        <v/>
      </c>
      <c r="H778" t="str">
        <f t="shared" si="703"/>
        <v/>
      </c>
      <c r="I778" t="str">
        <f t="shared" si="704"/>
        <v/>
      </c>
      <c r="J778" t="str">
        <f t="shared" si="705"/>
        <v/>
      </c>
      <c r="K778" t="str">
        <f t="shared" si="706"/>
        <v/>
      </c>
      <c r="L778" t="str">
        <f t="shared" si="707"/>
        <v/>
      </c>
      <c r="M778" t="str">
        <f t="shared" si="708"/>
        <v/>
      </c>
      <c r="N778" t="str">
        <f t="shared" si="709"/>
        <v/>
      </c>
      <c r="O778" t="str">
        <f t="shared" si="710"/>
        <v/>
      </c>
      <c r="P778" t="str">
        <f t="shared" si="711"/>
        <v/>
      </c>
      <c r="Q778" t="str">
        <f t="shared" si="712"/>
        <v/>
      </c>
      <c r="R778" t="str">
        <f t="shared" si="713"/>
        <v/>
      </c>
      <c r="S778" t="str">
        <f t="shared" si="714"/>
        <v/>
      </c>
      <c r="T778" t="str">
        <f t="shared" si="715"/>
        <v/>
      </c>
      <c r="U778" t="str">
        <f t="shared" si="716"/>
        <v/>
      </c>
      <c r="V778" t="str">
        <f t="shared" si="717"/>
        <v/>
      </c>
      <c r="W778" t="str">
        <f t="shared" si="718"/>
        <v/>
      </c>
      <c r="X778" t="str">
        <f t="shared" si="719"/>
        <v/>
      </c>
      <c r="Y778" t="str">
        <f t="shared" si="720"/>
        <v/>
      </c>
      <c r="Z778" t="str">
        <f t="shared" si="721"/>
        <v/>
      </c>
      <c r="AA778" t="str">
        <f t="shared" si="722"/>
        <v>Német nyelv I. (, 19.15-ig)</v>
      </c>
      <c r="AB778" t="str">
        <f t="shared" si="723"/>
        <v/>
      </c>
      <c r="AC778" t="str">
        <f t="shared" si="724"/>
        <v/>
      </c>
      <c r="AD778" t="str">
        <f t="shared" si="725"/>
        <v/>
      </c>
      <c r="AE778" t="str">
        <f t="shared" si="726"/>
        <v/>
      </c>
      <c r="AF778" t="str">
        <f t="shared" si="727"/>
        <v/>
      </c>
      <c r="AG778" t="str">
        <f t="shared" si="728"/>
        <v/>
      </c>
      <c r="AH778" t="str">
        <f t="shared" si="729"/>
        <v>10307</v>
      </c>
      <c r="AI778" t="str">
        <f t="shared" si="730"/>
        <v>10307</v>
      </c>
      <c r="AJ778" t="str">
        <f t="shared" si="731"/>
        <v/>
      </c>
      <c r="AK778" t="str">
        <f t="shared" si="732"/>
        <v>10307</v>
      </c>
      <c r="AL778" t="str">
        <f t="shared" si="733"/>
        <v>10307</v>
      </c>
      <c r="AM778" t="str">
        <f t="shared" si="734"/>
        <v/>
      </c>
      <c r="AN778" t="str">
        <f t="shared" si="735"/>
        <v/>
      </c>
      <c r="AO778" t="str">
        <f t="shared" si="736"/>
        <v/>
      </c>
      <c r="AP778" t="str">
        <f t="shared" si="737"/>
        <v/>
      </c>
      <c r="AQ778" t="str">
        <f t="shared" si="738"/>
        <v/>
      </c>
      <c r="AR778" t="str">
        <f t="shared" si="739"/>
        <v/>
      </c>
      <c r="AS778" t="str">
        <f t="shared" si="740"/>
        <v/>
      </c>
      <c r="AT778" t="str">
        <f t="shared" si="741"/>
        <v/>
      </c>
      <c r="AU778" t="str">
        <f t="shared" si="742"/>
        <v/>
      </c>
      <c r="AV778" t="str">
        <f t="shared" si="743"/>
        <v/>
      </c>
      <c r="AW778" t="str">
        <f t="shared" si="744"/>
        <v/>
      </c>
      <c r="AX778" t="str">
        <f t="shared" si="745"/>
        <v/>
      </c>
      <c r="AY778" t="str">
        <f t="shared" si="746"/>
        <v/>
      </c>
      <c r="AZ778" t="str">
        <f t="shared" si="747"/>
        <v/>
      </c>
      <c r="BA778" t="str">
        <f t="shared" si="748"/>
        <v/>
      </c>
      <c r="BB778" t="str">
        <f t="shared" si="749"/>
        <v/>
      </c>
      <c r="BC778" t="str">
        <f t="shared" si="750"/>
        <v/>
      </c>
      <c r="BD778" t="str">
        <f t="shared" si="751"/>
        <v/>
      </c>
      <c r="BE778" t="str">
        <f t="shared" si="752"/>
        <v>Német nyelv I. (401, 19.15-ig)</v>
      </c>
      <c r="BF778" s="2">
        <v>1030</v>
      </c>
      <c r="BG778" s="2">
        <v>7</v>
      </c>
      <c r="BH778" s="18">
        <f>VLOOKUP(BF778,segéd!$F$9:$G$41,2,FALSE)</f>
        <v>46325</v>
      </c>
      <c r="BI778" s="2" t="s">
        <v>2388</v>
      </c>
      <c r="BJ778" t="s">
        <v>2386</v>
      </c>
      <c r="BK778" s="20" t="s">
        <v>976</v>
      </c>
      <c r="BL778" t="s">
        <v>191</v>
      </c>
      <c r="BM778" s="2"/>
      <c r="BN778" s="2">
        <v>401</v>
      </c>
      <c r="BO778" s="2" t="s">
        <v>2390</v>
      </c>
      <c r="BP778" s="33"/>
      <c r="BQ778" s="2" t="e">
        <f t="shared" si="753"/>
        <v>#VALUE!</v>
      </c>
      <c r="BR778" s="2" t="str">
        <f>IF(BM778="","",IFERROR(VLOOKUP(BJ778,segéd!T:U,2,FALSE),"x"))</f>
        <v/>
      </c>
      <c r="BS778" s="2" t="str">
        <f>IF(BN778="","",IFERROR(VLOOKUP(BJ778,segéd!O:P,2,FALSE),"x"))</f>
        <v>x</v>
      </c>
      <c r="BU778" s="2"/>
      <c r="BV778" s="2"/>
      <c r="BX778" s="2"/>
      <c r="CT778" s="2" t="s">
        <v>2366</v>
      </c>
      <c r="CU778" s="2" t="s">
        <v>2366</v>
      </c>
      <c r="CW778" s="2" t="s">
        <v>2366</v>
      </c>
      <c r="CX778" s="2" t="s">
        <v>2366</v>
      </c>
    </row>
    <row r="779" spans="1:114" ht="15" customHeight="1" x14ac:dyDescent="0.3">
      <c r="A779" t="str">
        <f t="shared" si="696"/>
        <v>20210307</v>
      </c>
      <c r="B779" t="str">
        <f t="shared" si="697"/>
        <v>Nemzetközi üzleti földrajz - Köbli Ádám (web) 14</v>
      </c>
      <c r="C779" t="str">
        <f t="shared" si="698"/>
        <v>10307</v>
      </c>
      <c r="D779" t="str">
        <f t="shared" si="699"/>
        <v xml:space="preserve">Nemzetközi üzleti földrajz - Köbli Ádám (web) </v>
      </c>
      <c r="E779" t="str">
        <f t="shared" si="700"/>
        <v>Köbli Ádám10307</v>
      </c>
      <c r="F779" t="str">
        <f t="shared" si="701"/>
        <v>Nemzetközi üzleti földrajz (Bp. 202, web)</v>
      </c>
      <c r="G779" t="str">
        <f t="shared" si="702"/>
        <v/>
      </c>
      <c r="H779" t="str">
        <f t="shared" si="703"/>
        <v/>
      </c>
      <c r="I779" t="str">
        <f t="shared" si="704"/>
        <v/>
      </c>
      <c r="J779" t="str">
        <f t="shared" si="705"/>
        <v/>
      </c>
      <c r="K779" t="str">
        <f t="shared" si="706"/>
        <v/>
      </c>
      <c r="L779" t="str">
        <f t="shared" si="707"/>
        <v/>
      </c>
      <c r="M779" t="str">
        <f t="shared" si="708"/>
        <v/>
      </c>
      <c r="N779" t="str">
        <f t="shared" si="709"/>
        <v/>
      </c>
      <c r="O779" t="str">
        <f t="shared" si="710"/>
        <v/>
      </c>
      <c r="P779" t="str">
        <f t="shared" si="711"/>
        <v/>
      </c>
      <c r="Q779" t="str">
        <f t="shared" si="712"/>
        <v>10307</v>
      </c>
      <c r="R779" t="str">
        <f t="shared" si="713"/>
        <v>10307</v>
      </c>
      <c r="S779" t="str">
        <f t="shared" si="714"/>
        <v>10307</v>
      </c>
      <c r="T779" t="str">
        <f t="shared" si="715"/>
        <v/>
      </c>
      <c r="U779" t="str">
        <f t="shared" si="716"/>
        <v/>
      </c>
      <c r="V779" t="str">
        <f t="shared" si="717"/>
        <v/>
      </c>
      <c r="W779" t="str">
        <f t="shared" si="718"/>
        <v/>
      </c>
      <c r="X779" t="str">
        <f t="shared" si="719"/>
        <v/>
      </c>
      <c r="Y779" t="str">
        <f t="shared" si="720"/>
        <v/>
      </c>
      <c r="Z779" t="str">
        <f t="shared" si="721"/>
        <v/>
      </c>
      <c r="AA779" t="str">
        <f t="shared" si="722"/>
        <v>Nemzetközi üzleti földrajz (202, web)</v>
      </c>
      <c r="AB779" t="str">
        <f t="shared" si="723"/>
        <v/>
      </c>
      <c r="AC779" t="str">
        <f t="shared" si="724"/>
        <v/>
      </c>
      <c r="AD779" t="str">
        <f t="shared" si="725"/>
        <v/>
      </c>
      <c r="AE779" t="str">
        <f t="shared" si="726"/>
        <v/>
      </c>
      <c r="AF779" t="str">
        <f t="shared" si="727"/>
        <v/>
      </c>
      <c r="AG779" t="str">
        <f t="shared" si="728"/>
        <v/>
      </c>
      <c r="AH779" t="str">
        <f t="shared" si="729"/>
        <v/>
      </c>
      <c r="AI779" t="str">
        <f t="shared" si="730"/>
        <v/>
      </c>
      <c r="AJ779" t="str">
        <f t="shared" si="731"/>
        <v/>
      </c>
      <c r="AK779" t="str">
        <f t="shared" si="732"/>
        <v/>
      </c>
      <c r="AL779" t="str">
        <f t="shared" si="733"/>
        <v/>
      </c>
      <c r="AM779" t="str">
        <f t="shared" si="734"/>
        <v/>
      </c>
      <c r="AN779" t="str">
        <f t="shared" si="735"/>
        <v/>
      </c>
      <c r="AO779" t="str">
        <f t="shared" si="736"/>
        <v/>
      </c>
      <c r="AP779" t="str">
        <f t="shared" si="737"/>
        <v/>
      </c>
      <c r="AQ779" t="str">
        <f t="shared" si="738"/>
        <v/>
      </c>
      <c r="AR779" t="str">
        <f t="shared" si="739"/>
        <v/>
      </c>
      <c r="AS779" t="str">
        <f t="shared" si="740"/>
        <v/>
      </c>
      <c r="AT779" t="str">
        <f t="shared" si="741"/>
        <v/>
      </c>
      <c r="AU779" t="str">
        <f t="shared" si="742"/>
        <v/>
      </c>
      <c r="AV779" t="str">
        <f t="shared" si="743"/>
        <v/>
      </c>
      <c r="AW779" t="str">
        <f t="shared" si="744"/>
        <v/>
      </c>
      <c r="AX779" t="str">
        <f t="shared" si="745"/>
        <v/>
      </c>
      <c r="AY779" t="str">
        <f t="shared" si="746"/>
        <v/>
      </c>
      <c r="AZ779" t="str">
        <f t="shared" si="747"/>
        <v/>
      </c>
      <c r="BA779" t="str">
        <f t="shared" si="748"/>
        <v/>
      </c>
      <c r="BB779" t="str">
        <f t="shared" si="749"/>
        <v/>
      </c>
      <c r="BC779" t="str">
        <f t="shared" si="750"/>
        <v/>
      </c>
      <c r="BD779" t="str">
        <f t="shared" si="751"/>
        <v/>
      </c>
      <c r="BE779" t="str">
        <f t="shared" si="752"/>
        <v>Nemzetközi üzleti földrajz (, web)</v>
      </c>
      <c r="BF779" s="2">
        <v>1030</v>
      </c>
      <c r="BG779" s="2">
        <v>7</v>
      </c>
      <c r="BH779" s="18">
        <f>VLOOKUP(BF779,segéd!$F$9:$G$41,2,FALSE)</f>
        <v>46325</v>
      </c>
      <c r="BI779" s="2" t="str">
        <f>VLOOKUP(BG779,segéd!$F$1:$G$7,2,FALSE)</f>
        <v>18.45-20.15</v>
      </c>
      <c r="BJ779" t="s">
        <v>386</v>
      </c>
      <c r="BK779" s="20" t="s">
        <v>133</v>
      </c>
      <c r="BL779" t="s">
        <v>206</v>
      </c>
      <c r="BM779" s="2">
        <v>202</v>
      </c>
      <c r="BO779" s="19" t="s">
        <v>117</v>
      </c>
      <c r="BP779" s="33" t="s">
        <v>629</v>
      </c>
      <c r="BQ779" s="2">
        <f t="shared" si="753"/>
        <v>14</v>
      </c>
      <c r="BR779" s="2">
        <f>IF(BM779="","",IFERROR(VLOOKUP(BJ779,segéd!T:U,2,FALSE),"x"))</f>
        <v>14</v>
      </c>
      <c r="BS779" s="2" t="str">
        <f>IF(BN779="","",IFERROR(VLOOKUP(BJ779,segéd!O:P,2,FALSE),"x"))</f>
        <v/>
      </c>
      <c r="BU779" s="2"/>
      <c r="BV779" s="2"/>
      <c r="CD779" s="2">
        <v>3</v>
      </c>
      <c r="CE779" s="2">
        <v>3</v>
      </c>
      <c r="CF779" s="2">
        <v>4</v>
      </c>
    </row>
    <row r="780" spans="1:114" ht="15" customHeight="1" x14ac:dyDescent="0.3">
      <c r="A780" t="str">
        <f t="shared" si="696"/>
        <v>otthon10307</v>
      </c>
      <c r="B780" t="str">
        <f t="shared" si="697"/>
        <v>Nyelvi szintfelmérő - előkészítő - Nagy Mónika (otthonról web) 13</v>
      </c>
      <c r="C780" t="str">
        <f t="shared" si="698"/>
        <v>otthon10307</v>
      </c>
      <c r="D780" t="str">
        <f t="shared" si="699"/>
        <v>Nyelvi szintfelmérő - előkészítő - Nagy Mónika (otthonról web) 13</v>
      </c>
      <c r="E780" t="str">
        <f t="shared" si="700"/>
        <v>Nagy Mónika10307</v>
      </c>
      <c r="F780" t="str">
        <f t="shared" si="701"/>
        <v>Nyelvi szintfelmérő - előkészítő (Bp. otthonTb. otthon, otthonról web)</v>
      </c>
      <c r="G780" t="str">
        <f t="shared" si="702"/>
        <v>10307</v>
      </c>
      <c r="H780" t="str">
        <f t="shared" si="703"/>
        <v>10307</v>
      </c>
      <c r="I780" t="str">
        <f t="shared" si="704"/>
        <v/>
      </c>
      <c r="J780" t="str">
        <f t="shared" si="705"/>
        <v/>
      </c>
      <c r="K780" t="str">
        <f t="shared" si="706"/>
        <v/>
      </c>
      <c r="L780" t="str">
        <f t="shared" si="707"/>
        <v/>
      </c>
      <c r="M780" t="str">
        <f t="shared" si="708"/>
        <v/>
      </c>
      <c r="N780" t="str">
        <f t="shared" si="709"/>
        <v/>
      </c>
      <c r="O780" t="str">
        <f t="shared" si="710"/>
        <v/>
      </c>
      <c r="P780" t="str">
        <f t="shared" si="711"/>
        <v/>
      </c>
      <c r="Q780" t="str">
        <f t="shared" si="712"/>
        <v/>
      </c>
      <c r="R780" t="str">
        <f t="shared" si="713"/>
        <v/>
      </c>
      <c r="S780" t="str">
        <f t="shared" si="714"/>
        <v/>
      </c>
      <c r="T780" t="str">
        <f t="shared" si="715"/>
        <v/>
      </c>
      <c r="U780" t="str">
        <f t="shared" si="716"/>
        <v/>
      </c>
      <c r="V780" t="str">
        <f t="shared" si="717"/>
        <v/>
      </c>
      <c r="W780" t="str">
        <f t="shared" si="718"/>
        <v/>
      </c>
      <c r="X780" t="str">
        <f t="shared" si="719"/>
        <v/>
      </c>
      <c r="Y780" t="str">
        <f t="shared" si="720"/>
        <v/>
      </c>
      <c r="Z780" t="str">
        <f t="shared" si="721"/>
        <v/>
      </c>
      <c r="AA780" t="str">
        <f t="shared" si="722"/>
        <v>Nyelvi szintfelmérő - előkészítő (otthon, otthonról web)</v>
      </c>
      <c r="AB780" t="str">
        <f t="shared" si="723"/>
        <v>10307</v>
      </c>
      <c r="AC780" t="str">
        <f t="shared" si="724"/>
        <v/>
      </c>
      <c r="AD780" t="str">
        <f t="shared" si="725"/>
        <v/>
      </c>
      <c r="AE780" t="str">
        <f t="shared" si="726"/>
        <v/>
      </c>
      <c r="AF780" t="str">
        <f t="shared" si="727"/>
        <v/>
      </c>
      <c r="AG780" t="str">
        <f t="shared" si="728"/>
        <v/>
      </c>
      <c r="AH780" t="str">
        <f t="shared" si="729"/>
        <v/>
      </c>
      <c r="AI780" t="str">
        <f t="shared" si="730"/>
        <v/>
      </c>
      <c r="AJ780" t="str">
        <f t="shared" si="731"/>
        <v/>
      </c>
      <c r="AK780" t="str">
        <f t="shared" si="732"/>
        <v/>
      </c>
      <c r="AL780" t="str">
        <f t="shared" si="733"/>
        <v/>
      </c>
      <c r="AM780" t="str">
        <f t="shared" si="734"/>
        <v/>
      </c>
      <c r="AN780" t="str">
        <f t="shared" si="735"/>
        <v/>
      </c>
      <c r="AO780" t="str">
        <f t="shared" si="736"/>
        <v/>
      </c>
      <c r="AP780" t="str">
        <f t="shared" si="737"/>
        <v/>
      </c>
      <c r="AQ780" t="str">
        <f t="shared" si="738"/>
        <v/>
      </c>
      <c r="AR780" t="str">
        <f t="shared" si="739"/>
        <v/>
      </c>
      <c r="AS780" t="str">
        <f t="shared" si="740"/>
        <v/>
      </c>
      <c r="AT780" t="str">
        <f t="shared" si="741"/>
        <v/>
      </c>
      <c r="AU780" t="str">
        <f t="shared" si="742"/>
        <v/>
      </c>
      <c r="AV780" t="str">
        <f t="shared" si="743"/>
        <v/>
      </c>
      <c r="AW780" t="str">
        <f t="shared" si="744"/>
        <v/>
      </c>
      <c r="AX780" t="str">
        <f t="shared" si="745"/>
        <v/>
      </c>
      <c r="AY780" t="str">
        <f t="shared" si="746"/>
        <v/>
      </c>
      <c r="AZ780" t="str">
        <f t="shared" si="747"/>
        <v/>
      </c>
      <c r="BA780" t="str">
        <f t="shared" si="748"/>
        <v/>
      </c>
      <c r="BB780" t="str">
        <f t="shared" si="749"/>
        <v/>
      </c>
      <c r="BC780" t="str">
        <f t="shared" si="750"/>
        <v/>
      </c>
      <c r="BD780" t="str">
        <f t="shared" si="751"/>
        <v/>
      </c>
      <c r="BE780" t="str">
        <f t="shared" si="752"/>
        <v>Nyelvi szintfelmérő - előkészítő (otthon, otthonról web)</v>
      </c>
      <c r="BF780" s="2">
        <v>1030</v>
      </c>
      <c r="BG780" s="2">
        <v>7</v>
      </c>
      <c r="BH780" s="18">
        <f>VLOOKUP(BF780,segéd!$F$9:$G$41,2,FALSE)</f>
        <v>46325</v>
      </c>
      <c r="BI780" s="2" t="str">
        <f>VLOOKUP(BG780,segéd!$F$1:$G$7,2,FALSE)</f>
        <v>18.45-20.15</v>
      </c>
      <c r="BJ780" t="s">
        <v>512</v>
      </c>
      <c r="BK780" s="20" t="s">
        <v>543</v>
      </c>
      <c r="BL780" t="s">
        <v>192</v>
      </c>
      <c r="BM780" s="2" t="s">
        <v>424</v>
      </c>
      <c r="BN780" s="2" t="s">
        <v>424</v>
      </c>
      <c r="BO780" s="2" t="s">
        <v>423</v>
      </c>
      <c r="BP780" s="33" t="s">
        <v>677</v>
      </c>
      <c r="BQ780" s="2">
        <f t="shared" si="753"/>
        <v>26</v>
      </c>
      <c r="BR780" s="2">
        <f>IF(BM780="","",IFERROR(VLOOKUP(BJ780,segéd!T:U,2,FALSE),"x"))</f>
        <v>13</v>
      </c>
      <c r="BS780" s="2">
        <f>IF(BN780="","",IFERROR(VLOOKUP(BJ780,segéd!O:P,2,FALSE),"x"))</f>
        <v>13</v>
      </c>
      <c r="BT780" s="19" t="s">
        <v>2366</v>
      </c>
      <c r="BU780" s="2" t="s">
        <v>2366</v>
      </c>
      <c r="BV780" s="2"/>
      <c r="BX780" s="2"/>
      <c r="CN780" s="2" t="s">
        <v>2366</v>
      </c>
    </row>
    <row r="781" spans="1:114" ht="15" customHeight="1" x14ac:dyDescent="0.3">
      <c r="A781" t="str">
        <f t="shared" si="696"/>
        <v>10311</v>
      </c>
      <c r="B781" t="str">
        <f t="shared" si="697"/>
        <v xml:space="preserve">Bevezetés a robottechnikába - Vavra Gábor (web) </v>
      </c>
      <c r="C781" t="str">
        <f t="shared" si="698"/>
        <v>21510311</v>
      </c>
      <c r="D781" t="str">
        <f t="shared" si="699"/>
        <v>Bevezetés a robottechnikába - Vavra Gábor (web) 50</v>
      </c>
      <c r="E781" t="str">
        <f t="shared" si="700"/>
        <v>Vavra Gábor10311</v>
      </c>
      <c r="F781" t="str">
        <f t="shared" si="701"/>
        <v>Bevezetés a robottechnikába (Tb. 215, web)</v>
      </c>
      <c r="G781" t="str">
        <f t="shared" si="702"/>
        <v/>
      </c>
      <c r="H781" t="str">
        <f t="shared" si="703"/>
        <v/>
      </c>
      <c r="I781" t="str">
        <f t="shared" si="704"/>
        <v/>
      </c>
      <c r="J781" t="str">
        <f t="shared" si="705"/>
        <v/>
      </c>
      <c r="K781" t="str">
        <f t="shared" si="706"/>
        <v/>
      </c>
      <c r="L781" t="str">
        <f t="shared" si="707"/>
        <v/>
      </c>
      <c r="M781" t="str">
        <f t="shared" si="708"/>
        <v/>
      </c>
      <c r="N781" t="str">
        <f t="shared" si="709"/>
        <v/>
      </c>
      <c r="O781" t="str">
        <f t="shared" si="710"/>
        <v/>
      </c>
      <c r="P781" t="str">
        <f t="shared" si="711"/>
        <v/>
      </c>
      <c r="Q781" t="str">
        <f t="shared" si="712"/>
        <v/>
      </c>
      <c r="R781" t="str">
        <f t="shared" si="713"/>
        <v/>
      </c>
      <c r="S781" t="str">
        <f t="shared" si="714"/>
        <v/>
      </c>
      <c r="T781" t="str">
        <f t="shared" si="715"/>
        <v/>
      </c>
      <c r="U781" t="str">
        <f t="shared" si="716"/>
        <v/>
      </c>
      <c r="V781" t="str">
        <f t="shared" si="717"/>
        <v/>
      </c>
      <c r="W781" t="str">
        <f t="shared" si="718"/>
        <v/>
      </c>
      <c r="X781" t="str">
        <f t="shared" si="719"/>
        <v/>
      </c>
      <c r="Y781" t="str">
        <f t="shared" si="720"/>
        <v/>
      </c>
      <c r="Z781" t="str">
        <f t="shared" si="721"/>
        <v/>
      </c>
      <c r="AA781" t="str">
        <f t="shared" si="722"/>
        <v>Bevezetés a robottechnikába (, web)</v>
      </c>
      <c r="AB781" t="str">
        <f t="shared" si="723"/>
        <v/>
      </c>
      <c r="AC781" t="str">
        <f t="shared" si="724"/>
        <v/>
      </c>
      <c r="AD781" t="str">
        <f t="shared" si="725"/>
        <v/>
      </c>
      <c r="AE781" t="str">
        <f t="shared" si="726"/>
        <v/>
      </c>
      <c r="AF781" t="str">
        <f t="shared" si="727"/>
        <v/>
      </c>
      <c r="AG781" t="str">
        <f t="shared" si="728"/>
        <v/>
      </c>
      <c r="AH781" t="str">
        <f t="shared" si="729"/>
        <v/>
      </c>
      <c r="AI781" t="str">
        <f t="shared" si="730"/>
        <v/>
      </c>
      <c r="AJ781" t="str">
        <f t="shared" si="731"/>
        <v/>
      </c>
      <c r="AK781" t="str">
        <f t="shared" si="732"/>
        <v/>
      </c>
      <c r="AL781" t="str">
        <f t="shared" si="733"/>
        <v/>
      </c>
      <c r="AM781" t="str">
        <f t="shared" si="734"/>
        <v/>
      </c>
      <c r="AN781" t="str">
        <f t="shared" si="735"/>
        <v/>
      </c>
      <c r="AO781" t="str">
        <f t="shared" si="736"/>
        <v/>
      </c>
      <c r="AP781" t="str">
        <f t="shared" si="737"/>
        <v/>
      </c>
      <c r="AQ781" t="str">
        <f t="shared" si="738"/>
        <v/>
      </c>
      <c r="AR781" t="str">
        <f t="shared" si="739"/>
        <v/>
      </c>
      <c r="AS781" t="str">
        <f t="shared" si="740"/>
        <v/>
      </c>
      <c r="AT781" t="str">
        <f t="shared" si="741"/>
        <v/>
      </c>
      <c r="AU781" t="str">
        <f t="shared" si="742"/>
        <v/>
      </c>
      <c r="AV781" t="str">
        <f t="shared" si="743"/>
        <v/>
      </c>
      <c r="AW781" t="str">
        <f t="shared" si="744"/>
        <v/>
      </c>
      <c r="AX781" t="str">
        <f t="shared" si="745"/>
        <v>10311</v>
      </c>
      <c r="AY781" t="str">
        <f t="shared" si="746"/>
        <v/>
      </c>
      <c r="AZ781" t="str">
        <f t="shared" si="747"/>
        <v/>
      </c>
      <c r="BA781" t="str">
        <f t="shared" si="748"/>
        <v/>
      </c>
      <c r="BB781" t="str">
        <f t="shared" si="749"/>
        <v/>
      </c>
      <c r="BC781" t="str">
        <f t="shared" si="750"/>
        <v/>
      </c>
      <c r="BD781" t="str">
        <f t="shared" si="751"/>
        <v/>
      </c>
      <c r="BE781" t="str">
        <f t="shared" si="752"/>
        <v>Bevezetés a robottechnikába (215, web)</v>
      </c>
      <c r="BF781" s="2">
        <v>1031</v>
      </c>
      <c r="BG781" s="2">
        <v>1</v>
      </c>
      <c r="BH781" s="18">
        <f>VLOOKUP(BF781,segéd!$F$9:$G$41,2,FALSE)</f>
        <v>46326</v>
      </c>
      <c r="BI781" s="2" t="str">
        <f>VLOOKUP(BG781,segéd!$F$1:$G$7,2,FALSE)</f>
        <v>8.00-9.30</v>
      </c>
      <c r="BJ781" t="s">
        <v>408</v>
      </c>
      <c r="BK781" s="20" t="s">
        <v>419</v>
      </c>
      <c r="BL781" t="s">
        <v>191</v>
      </c>
      <c r="BM781" s="2"/>
      <c r="BN781" s="2">
        <v>215</v>
      </c>
      <c r="BO781" s="2" t="s">
        <v>117</v>
      </c>
      <c r="BP781" s="33" t="s">
        <v>689</v>
      </c>
      <c r="BQ781" s="2">
        <f t="shared" si="753"/>
        <v>50</v>
      </c>
      <c r="BR781" s="2" t="str">
        <f>IF(BM781="","",IFERROR(VLOOKUP(BJ781,segéd!T:U,2,FALSE),"x"))</f>
        <v/>
      </c>
      <c r="BS781" s="2">
        <f>IF(BN781="","",IFERROR(VLOOKUP(BJ781,segéd!O:P,2,FALSE),"x"))</f>
        <v>50</v>
      </c>
      <c r="BU781" s="2"/>
      <c r="BV781" s="2"/>
      <c r="DJ781" s="2">
        <v>44</v>
      </c>
    </row>
    <row r="782" spans="1:114" ht="15" customHeight="1" x14ac:dyDescent="0.3">
      <c r="A782" t="str">
        <f t="shared" si="696"/>
        <v>20210311</v>
      </c>
      <c r="B782" t="str">
        <f t="shared" si="697"/>
        <v>Bevezetés az ellátási láncok men. - Lakatos Péter (otthonról web) 10</v>
      </c>
      <c r="C782" t="str">
        <f t="shared" si="698"/>
        <v>10311</v>
      </c>
      <c r="D782" t="str">
        <f t="shared" si="699"/>
        <v xml:space="preserve">Bevezetés az ellátási láncok men. - Lakatos Péter (otthonról web) </v>
      </c>
      <c r="E782" t="str">
        <f t="shared" si="700"/>
        <v>Lakatos Péter10311</v>
      </c>
      <c r="F782" t="str">
        <f t="shared" si="701"/>
        <v>Bevezetés az ellátási láncok men. (Bp. 202, otthonról web)</v>
      </c>
      <c r="G782" t="str">
        <f t="shared" si="702"/>
        <v/>
      </c>
      <c r="H782" t="str">
        <f t="shared" si="703"/>
        <v/>
      </c>
      <c r="I782" t="str">
        <f t="shared" si="704"/>
        <v/>
      </c>
      <c r="J782" t="str">
        <f t="shared" si="705"/>
        <v/>
      </c>
      <c r="K782" t="str">
        <f t="shared" si="706"/>
        <v>10311</v>
      </c>
      <c r="L782" t="str">
        <f t="shared" si="707"/>
        <v/>
      </c>
      <c r="M782" t="str">
        <f t="shared" si="708"/>
        <v/>
      </c>
      <c r="N782" t="str">
        <f t="shared" si="709"/>
        <v/>
      </c>
      <c r="O782" t="str">
        <f t="shared" si="710"/>
        <v/>
      </c>
      <c r="P782" t="str">
        <f t="shared" si="711"/>
        <v/>
      </c>
      <c r="Q782" t="str">
        <f t="shared" si="712"/>
        <v/>
      </c>
      <c r="R782" t="str">
        <f t="shared" si="713"/>
        <v/>
      </c>
      <c r="S782" t="str">
        <f t="shared" si="714"/>
        <v/>
      </c>
      <c r="T782" t="str">
        <f t="shared" si="715"/>
        <v/>
      </c>
      <c r="U782" t="str">
        <f t="shared" si="716"/>
        <v/>
      </c>
      <c r="V782" t="str">
        <f t="shared" si="717"/>
        <v/>
      </c>
      <c r="W782" t="str">
        <f t="shared" si="718"/>
        <v/>
      </c>
      <c r="X782" t="str">
        <f t="shared" si="719"/>
        <v/>
      </c>
      <c r="Y782" t="str">
        <f t="shared" si="720"/>
        <v/>
      </c>
      <c r="Z782" t="str">
        <f t="shared" si="721"/>
        <v/>
      </c>
      <c r="AA782" t="str">
        <f t="shared" si="722"/>
        <v>Bevezetés az ellátási láncok men. (202, otthonról web)</v>
      </c>
      <c r="AB782" t="str">
        <f t="shared" si="723"/>
        <v/>
      </c>
      <c r="AC782" t="str">
        <f t="shared" si="724"/>
        <v/>
      </c>
      <c r="AD782" t="str">
        <f t="shared" si="725"/>
        <v/>
      </c>
      <c r="AE782" t="str">
        <f t="shared" si="726"/>
        <v/>
      </c>
      <c r="AF782" t="str">
        <f t="shared" si="727"/>
        <v/>
      </c>
      <c r="AG782" t="str">
        <f t="shared" si="728"/>
        <v/>
      </c>
      <c r="AH782" t="str">
        <f t="shared" si="729"/>
        <v/>
      </c>
      <c r="AI782" t="str">
        <f t="shared" si="730"/>
        <v/>
      </c>
      <c r="AJ782" t="str">
        <f t="shared" si="731"/>
        <v/>
      </c>
      <c r="AK782" t="str">
        <f t="shared" si="732"/>
        <v/>
      </c>
      <c r="AL782" t="str">
        <f t="shared" si="733"/>
        <v/>
      </c>
      <c r="AM782" t="str">
        <f t="shared" si="734"/>
        <v/>
      </c>
      <c r="AN782" t="str">
        <f t="shared" si="735"/>
        <v/>
      </c>
      <c r="AO782" t="str">
        <f t="shared" si="736"/>
        <v/>
      </c>
      <c r="AP782" t="str">
        <f t="shared" si="737"/>
        <v/>
      </c>
      <c r="AQ782" t="str">
        <f t="shared" si="738"/>
        <v/>
      </c>
      <c r="AR782" t="str">
        <f t="shared" si="739"/>
        <v/>
      </c>
      <c r="AS782" t="str">
        <f t="shared" si="740"/>
        <v/>
      </c>
      <c r="AT782" t="str">
        <f t="shared" si="741"/>
        <v/>
      </c>
      <c r="AU782" t="str">
        <f t="shared" si="742"/>
        <v/>
      </c>
      <c r="AV782" t="str">
        <f t="shared" si="743"/>
        <v/>
      </c>
      <c r="AW782" t="str">
        <f t="shared" si="744"/>
        <v/>
      </c>
      <c r="AX782" t="str">
        <f t="shared" si="745"/>
        <v/>
      </c>
      <c r="AY782" t="str">
        <f t="shared" si="746"/>
        <v/>
      </c>
      <c r="AZ782" t="str">
        <f t="shared" si="747"/>
        <v/>
      </c>
      <c r="BA782" t="str">
        <f t="shared" si="748"/>
        <v/>
      </c>
      <c r="BB782" t="str">
        <f t="shared" si="749"/>
        <v/>
      </c>
      <c r="BC782" t="str">
        <f t="shared" si="750"/>
        <v/>
      </c>
      <c r="BD782" t="str">
        <f t="shared" si="751"/>
        <v/>
      </c>
      <c r="BE782" t="str">
        <f t="shared" si="752"/>
        <v>Bevezetés az ellátási láncok men. (, otthonról web)</v>
      </c>
      <c r="BF782" s="2">
        <v>1031</v>
      </c>
      <c r="BG782" s="2">
        <v>1</v>
      </c>
      <c r="BH782" s="18">
        <f>VLOOKUP(BF782,segéd!$F$9:$G$41,2,FALSE)</f>
        <v>46326</v>
      </c>
      <c r="BI782" s="2" t="str">
        <f>VLOOKUP(BG782,segéd!$F$1:$G$7,2,FALSE)</f>
        <v>8.00-9.30</v>
      </c>
      <c r="BJ782" t="s">
        <v>322</v>
      </c>
      <c r="BK782" s="20" t="s">
        <v>217</v>
      </c>
      <c r="BL782" t="s">
        <v>206</v>
      </c>
      <c r="BM782" s="2">
        <v>202</v>
      </c>
      <c r="BO782" s="2" t="s">
        <v>423</v>
      </c>
      <c r="BP782" s="33" t="s">
        <v>721</v>
      </c>
      <c r="BQ782" s="2">
        <f t="shared" si="753"/>
        <v>10</v>
      </c>
      <c r="BR782" s="2">
        <f>IF(BM782="","",IFERROR(VLOOKUP(BJ782,segéd!T:U,2,FALSE),"x"))</f>
        <v>10</v>
      </c>
      <c r="BS782" s="2" t="str">
        <f>IF(BN782="","",IFERROR(VLOOKUP(BJ782,segéd!O:P,2,FALSE),"x"))</f>
        <v/>
      </c>
      <c r="BU782" s="2"/>
      <c r="BV782" s="2"/>
      <c r="BX782" s="2">
        <v>10</v>
      </c>
      <c r="CD782" s="19"/>
      <c r="CE782" s="19"/>
      <c r="CH782" s="19"/>
    </row>
    <row r="783" spans="1:114" ht="15" customHeight="1" x14ac:dyDescent="0.3">
      <c r="A783" t="str">
        <f t="shared" si="696"/>
        <v>20710311</v>
      </c>
      <c r="B783" t="str">
        <f t="shared" si="697"/>
        <v>Business Intelligence - Dobos Ádám (Tb.-ről web) 12</v>
      </c>
      <c r="C783" t="str">
        <f t="shared" si="698"/>
        <v>310311</v>
      </c>
      <c r="D783" t="str">
        <f t="shared" si="699"/>
        <v>Business Intelligence - Dobos Ádám (Tb.-ről web) 11</v>
      </c>
      <c r="E783" t="str">
        <f t="shared" si="700"/>
        <v>Dobos Ádám10311</v>
      </c>
      <c r="F783" t="str">
        <f t="shared" si="701"/>
        <v>Business Intelligence (Tb. 3, Tb.-ről web)</v>
      </c>
      <c r="G783" t="str">
        <f t="shared" si="702"/>
        <v/>
      </c>
      <c r="H783" t="str">
        <f t="shared" si="703"/>
        <v/>
      </c>
      <c r="I783" t="str">
        <f t="shared" si="704"/>
        <v/>
      </c>
      <c r="J783" t="str">
        <f t="shared" si="705"/>
        <v/>
      </c>
      <c r="K783" t="str">
        <f t="shared" si="706"/>
        <v/>
      </c>
      <c r="L783" t="str">
        <f t="shared" si="707"/>
        <v/>
      </c>
      <c r="M783" t="str">
        <f t="shared" si="708"/>
        <v/>
      </c>
      <c r="N783" t="str">
        <f t="shared" si="709"/>
        <v/>
      </c>
      <c r="O783" t="str">
        <f t="shared" si="710"/>
        <v/>
      </c>
      <c r="P783" t="str">
        <f t="shared" si="711"/>
        <v/>
      </c>
      <c r="Q783" t="str">
        <f t="shared" si="712"/>
        <v/>
      </c>
      <c r="R783" t="str">
        <f t="shared" si="713"/>
        <v/>
      </c>
      <c r="S783" t="str">
        <f t="shared" si="714"/>
        <v/>
      </c>
      <c r="T783" t="str">
        <f t="shared" si="715"/>
        <v/>
      </c>
      <c r="U783" t="str">
        <f t="shared" si="716"/>
        <v/>
      </c>
      <c r="V783" t="str">
        <f t="shared" si="717"/>
        <v>10311</v>
      </c>
      <c r="W783" t="str">
        <f t="shared" si="718"/>
        <v/>
      </c>
      <c r="X783" t="str">
        <f t="shared" si="719"/>
        <v/>
      </c>
      <c r="Y783" t="str">
        <f t="shared" si="720"/>
        <v>10311</v>
      </c>
      <c r="Z783" t="str">
        <f t="shared" si="721"/>
        <v/>
      </c>
      <c r="AA783" t="str">
        <f t="shared" si="722"/>
        <v>Business Intelligence (207, Tb.-ről web)</v>
      </c>
      <c r="AB783" t="str">
        <f t="shared" si="723"/>
        <v/>
      </c>
      <c r="AC783" t="str">
        <f t="shared" si="724"/>
        <v/>
      </c>
      <c r="AD783" t="str">
        <f t="shared" si="725"/>
        <v/>
      </c>
      <c r="AE783" t="str">
        <f t="shared" si="726"/>
        <v/>
      </c>
      <c r="AF783" t="str">
        <f t="shared" si="727"/>
        <v/>
      </c>
      <c r="AG783" t="str">
        <f t="shared" si="728"/>
        <v/>
      </c>
      <c r="AH783" t="str">
        <f t="shared" si="729"/>
        <v/>
      </c>
      <c r="AI783" t="str">
        <f t="shared" si="730"/>
        <v/>
      </c>
      <c r="AJ783" t="str">
        <f t="shared" si="731"/>
        <v/>
      </c>
      <c r="AK783" t="str">
        <f t="shared" si="732"/>
        <v/>
      </c>
      <c r="AL783" t="str">
        <f t="shared" si="733"/>
        <v/>
      </c>
      <c r="AM783" t="str">
        <f t="shared" si="734"/>
        <v/>
      </c>
      <c r="AN783" t="str">
        <f t="shared" si="735"/>
        <v/>
      </c>
      <c r="AO783" t="str">
        <f t="shared" si="736"/>
        <v/>
      </c>
      <c r="AP783" t="str">
        <f t="shared" si="737"/>
        <v>10311</v>
      </c>
      <c r="AQ783" t="str">
        <f t="shared" si="738"/>
        <v/>
      </c>
      <c r="AR783" t="str">
        <f t="shared" si="739"/>
        <v/>
      </c>
      <c r="AS783" t="str">
        <f t="shared" si="740"/>
        <v>10311</v>
      </c>
      <c r="AT783" t="str">
        <f t="shared" si="741"/>
        <v/>
      </c>
      <c r="AU783" t="str">
        <f t="shared" si="742"/>
        <v/>
      </c>
      <c r="AV783" t="str">
        <f t="shared" si="743"/>
        <v/>
      </c>
      <c r="AW783" t="str">
        <f t="shared" si="744"/>
        <v/>
      </c>
      <c r="AX783" t="str">
        <f t="shared" si="745"/>
        <v/>
      </c>
      <c r="AY783" t="str">
        <f t="shared" si="746"/>
        <v/>
      </c>
      <c r="AZ783" t="str">
        <f t="shared" si="747"/>
        <v/>
      </c>
      <c r="BA783" t="str">
        <f t="shared" si="748"/>
        <v/>
      </c>
      <c r="BB783" t="str">
        <f t="shared" si="749"/>
        <v/>
      </c>
      <c r="BC783" t="str">
        <f t="shared" si="750"/>
        <v/>
      </c>
      <c r="BD783" t="str">
        <f t="shared" si="751"/>
        <v/>
      </c>
      <c r="BE783" t="str">
        <f t="shared" si="752"/>
        <v>Business Intelligence (3, Tb.-ről web)</v>
      </c>
      <c r="BF783" s="2">
        <v>1031</v>
      </c>
      <c r="BG783" s="2">
        <v>1</v>
      </c>
      <c r="BH783" s="18">
        <f>VLOOKUP(BF783,segéd!$F$9:$G$41,2,FALSE)</f>
        <v>46326</v>
      </c>
      <c r="BI783" s="2" t="str">
        <f>VLOOKUP(BG783,segéd!$F$1:$G$7,2,FALSE)</f>
        <v>8.00-9.30</v>
      </c>
      <c r="BJ783" t="s">
        <v>272</v>
      </c>
      <c r="BK783" s="20" t="s">
        <v>276</v>
      </c>
      <c r="BL783" t="s">
        <v>192</v>
      </c>
      <c r="BM783" s="2">
        <v>207</v>
      </c>
      <c r="BN783" s="2">
        <v>3</v>
      </c>
      <c r="BO783" s="2" t="s">
        <v>119</v>
      </c>
      <c r="BP783" s="33" t="s">
        <v>656</v>
      </c>
      <c r="BQ783" s="2">
        <f t="shared" si="753"/>
        <v>23</v>
      </c>
      <c r="BR783" s="2">
        <f>IF(BM783="","",IFERROR(VLOOKUP(BJ783,segéd!T:U,2,FALSE),"x"))</f>
        <v>12</v>
      </c>
      <c r="BS783" s="2">
        <f>IF(BN783="","",IFERROR(VLOOKUP(BJ783,segéd!O:P,2,FALSE),"x"))</f>
        <v>11</v>
      </c>
      <c r="BT783" s="2"/>
      <c r="BU783" s="2"/>
      <c r="BV783" s="2"/>
      <c r="BX783" s="2"/>
      <c r="CI783" s="2">
        <v>7</v>
      </c>
      <c r="CL783" s="2">
        <v>4</v>
      </c>
      <c r="CQ783" s="2"/>
      <c r="CR783" s="2"/>
      <c r="DB783" s="2">
        <v>8</v>
      </c>
      <c r="DE783" s="2">
        <v>6</v>
      </c>
    </row>
    <row r="784" spans="1:114" ht="15" customHeight="1" x14ac:dyDescent="0.3">
      <c r="A784" t="str">
        <f t="shared" si="696"/>
        <v>20610311</v>
      </c>
      <c r="B784" t="str">
        <f t="shared" si="697"/>
        <v>Értékalapú vezetés - Barna Zsolt (Tb.-ről web) 7</v>
      </c>
      <c r="C784" t="str">
        <f t="shared" si="698"/>
        <v>40410311</v>
      </c>
      <c r="D784" t="str">
        <f t="shared" si="699"/>
        <v>Értékalapú vezetés - Barna Zsolt (Tb.-ről web) 8</v>
      </c>
      <c r="E784" t="str">
        <f t="shared" si="700"/>
        <v>Barna Zsolt10311</v>
      </c>
      <c r="F784" t="str">
        <f t="shared" si="701"/>
        <v>Értékalapú vezetés (Tb. 404, Tb.-ről web)</v>
      </c>
      <c r="G784" t="str">
        <f t="shared" si="702"/>
        <v/>
      </c>
      <c r="H784" t="str">
        <f t="shared" si="703"/>
        <v/>
      </c>
      <c r="I784" t="str">
        <f t="shared" si="704"/>
        <v/>
      </c>
      <c r="J784" t="str">
        <f t="shared" si="705"/>
        <v/>
      </c>
      <c r="K784" t="str">
        <f t="shared" si="706"/>
        <v/>
      </c>
      <c r="L784" t="str">
        <f t="shared" si="707"/>
        <v/>
      </c>
      <c r="M784" t="str">
        <f t="shared" si="708"/>
        <v/>
      </c>
      <c r="N784" t="str">
        <f t="shared" si="709"/>
        <v/>
      </c>
      <c r="O784" t="str">
        <f t="shared" si="710"/>
        <v/>
      </c>
      <c r="P784" t="str">
        <f t="shared" si="711"/>
        <v/>
      </c>
      <c r="Q784" t="str">
        <f t="shared" si="712"/>
        <v/>
      </c>
      <c r="R784" t="str">
        <f t="shared" si="713"/>
        <v/>
      </c>
      <c r="S784" t="str">
        <f t="shared" si="714"/>
        <v/>
      </c>
      <c r="T784" t="str">
        <f t="shared" si="715"/>
        <v/>
      </c>
      <c r="U784" t="str">
        <f t="shared" si="716"/>
        <v>10311</v>
      </c>
      <c r="V784" t="str">
        <f t="shared" si="717"/>
        <v/>
      </c>
      <c r="W784" t="str">
        <f t="shared" si="718"/>
        <v/>
      </c>
      <c r="X784" t="str">
        <f t="shared" si="719"/>
        <v/>
      </c>
      <c r="Y784" t="str">
        <f t="shared" si="720"/>
        <v/>
      </c>
      <c r="Z784" t="str">
        <f t="shared" si="721"/>
        <v/>
      </c>
      <c r="AA784" t="str">
        <f t="shared" si="722"/>
        <v>Értékalapú vezetés (206, Tb.-ről web)</v>
      </c>
      <c r="AB784" t="str">
        <f t="shared" si="723"/>
        <v/>
      </c>
      <c r="AC784" t="str">
        <f t="shared" si="724"/>
        <v/>
      </c>
      <c r="AD784" t="str">
        <f t="shared" si="725"/>
        <v/>
      </c>
      <c r="AE784" t="str">
        <f t="shared" si="726"/>
        <v/>
      </c>
      <c r="AF784" t="str">
        <f t="shared" si="727"/>
        <v/>
      </c>
      <c r="AG784" t="str">
        <f t="shared" si="728"/>
        <v/>
      </c>
      <c r="AH784" t="str">
        <f t="shared" si="729"/>
        <v/>
      </c>
      <c r="AI784" t="str">
        <f t="shared" si="730"/>
        <v/>
      </c>
      <c r="AJ784" t="str">
        <f t="shared" si="731"/>
        <v/>
      </c>
      <c r="AK784" t="str">
        <f t="shared" si="732"/>
        <v/>
      </c>
      <c r="AL784" t="str">
        <f t="shared" si="733"/>
        <v/>
      </c>
      <c r="AM784" t="str">
        <f t="shared" si="734"/>
        <v/>
      </c>
      <c r="AN784" t="str">
        <f t="shared" si="735"/>
        <v/>
      </c>
      <c r="AO784" t="str">
        <f t="shared" si="736"/>
        <v>10311</v>
      </c>
      <c r="AP784" t="str">
        <f t="shared" si="737"/>
        <v/>
      </c>
      <c r="AQ784" t="str">
        <f t="shared" si="738"/>
        <v/>
      </c>
      <c r="AR784" t="str">
        <f t="shared" si="739"/>
        <v/>
      </c>
      <c r="AS784" t="str">
        <f t="shared" si="740"/>
        <v/>
      </c>
      <c r="AT784" t="str">
        <f t="shared" si="741"/>
        <v/>
      </c>
      <c r="AU784" t="str">
        <f t="shared" si="742"/>
        <v/>
      </c>
      <c r="AV784" t="str">
        <f t="shared" si="743"/>
        <v/>
      </c>
      <c r="AW784" t="str">
        <f t="shared" si="744"/>
        <v/>
      </c>
      <c r="AX784" t="str">
        <f t="shared" si="745"/>
        <v/>
      </c>
      <c r="AY784" t="str">
        <f t="shared" si="746"/>
        <v/>
      </c>
      <c r="AZ784" t="str">
        <f t="shared" si="747"/>
        <v/>
      </c>
      <c r="BA784" t="str">
        <f t="shared" si="748"/>
        <v/>
      </c>
      <c r="BB784" t="str">
        <f t="shared" si="749"/>
        <v/>
      </c>
      <c r="BC784" t="str">
        <f t="shared" si="750"/>
        <v/>
      </c>
      <c r="BD784" t="str">
        <f t="shared" si="751"/>
        <v/>
      </c>
      <c r="BE784" t="str">
        <f t="shared" si="752"/>
        <v>Értékalapú vezetés (404, Tb.-ről web)</v>
      </c>
      <c r="BF784" s="2">
        <v>1031</v>
      </c>
      <c r="BG784" s="2">
        <v>1</v>
      </c>
      <c r="BH784" s="18">
        <f>VLOOKUP(BF784,segéd!$F$9:$G$41,2,FALSE)</f>
        <v>46326</v>
      </c>
      <c r="BI784" s="2" t="str">
        <f>VLOOKUP(BG784,segéd!$F$1:$G$7,2,FALSE)</f>
        <v>8.00-9.30</v>
      </c>
      <c r="BJ784" t="s">
        <v>516</v>
      </c>
      <c r="BK784" s="20" t="s">
        <v>533</v>
      </c>
      <c r="BL784" t="s">
        <v>192</v>
      </c>
      <c r="BM784" s="2">
        <v>206</v>
      </c>
      <c r="BN784" s="2">
        <v>404</v>
      </c>
      <c r="BO784" s="2" t="s">
        <v>119</v>
      </c>
      <c r="BP784" s="33" t="s">
        <v>609</v>
      </c>
      <c r="BQ784" s="2">
        <f t="shared" si="753"/>
        <v>15</v>
      </c>
      <c r="BR784" s="2">
        <f>IF(BM784="","",IFERROR(VLOOKUP(BJ784,segéd!T:U,2,FALSE),"x"))</f>
        <v>7</v>
      </c>
      <c r="BS784" s="2">
        <f>IF(BN784="","",IFERROR(VLOOKUP(BJ784,segéd!O:P,2,FALSE),"x"))</f>
        <v>8</v>
      </c>
      <c r="BU784" s="2"/>
      <c r="BV784" s="2"/>
      <c r="BX784" s="2"/>
      <c r="CH784" s="2">
        <v>6</v>
      </c>
      <c r="CQ784" s="2"/>
      <c r="CR784" s="2"/>
      <c r="DA784" s="2">
        <v>7</v>
      </c>
    </row>
    <row r="785" spans="1:119" ht="15" customHeight="1" x14ac:dyDescent="0.3">
      <c r="A785" t="str">
        <f t="shared" si="696"/>
        <v>10311</v>
      </c>
      <c r="B785" t="str">
        <f t="shared" si="697"/>
        <v xml:space="preserve">Folyamatok fejlesztése (Six S) - Csrenkovics Antónia (gépterem, web) </v>
      </c>
      <c r="C785" t="str">
        <f t="shared" si="698"/>
        <v>60310311</v>
      </c>
      <c r="D785" t="str">
        <f t="shared" si="699"/>
        <v>Folyamatok fejlesztése (Six S) - Csrenkovics Antónia (gépterem, web) 32</v>
      </c>
      <c r="E785" t="str">
        <f t="shared" si="700"/>
        <v>Csrenkovics Antónia10311</v>
      </c>
      <c r="F785" t="str">
        <f t="shared" si="701"/>
        <v>Folyamatok fejlesztése (Six S) (Tb. 603, gépterem, web)</v>
      </c>
      <c r="G785" t="str">
        <f t="shared" si="702"/>
        <v/>
      </c>
      <c r="H785" t="str">
        <f t="shared" si="703"/>
        <v/>
      </c>
      <c r="I785" t="str">
        <f t="shared" si="704"/>
        <v/>
      </c>
      <c r="J785" t="str">
        <f t="shared" si="705"/>
        <v/>
      </c>
      <c r="K785" t="str">
        <f t="shared" si="706"/>
        <v/>
      </c>
      <c r="L785" t="str">
        <f t="shared" si="707"/>
        <v/>
      </c>
      <c r="M785" t="str">
        <f t="shared" si="708"/>
        <v/>
      </c>
      <c r="N785" t="str">
        <f t="shared" si="709"/>
        <v/>
      </c>
      <c r="O785" t="str">
        <f t="shared" si="710"/>
        <v/>
      </c>
      <c r="P785" t="str">
        <f t="shared" si="711"/>
        <v/>
      </c>
      <c r="Q785" t="str">
        <f t="shared" si="712"/>
        <v/>
      </c>
      <c r="R785" t="str">
        <f t="shared" si="713"/>
        <v/>
      </c>
      <c r="S785" t="str">
        <f t="shared" si="714"/>
        <v/>
      </c>
      <c r="T785" t="str">
        <f t="shared" si="715"/>
        <v/>
      </c>
      <c r="U785" t="str">
        <f t="shared" si="716"/>
        <v/>
      </c>
      <c r="V785" t="str">
        <f t="shared" si="717"/>
        <v/>
      </c>
      <c r="W785" t="str">
        <f t="shared" si="718"/>
        <v/>
      </c>
      <c r="X785" t="str">
        <f t="shared" si="719"/>
        <v/>
      </c>
      <c r="Y785" t="str">
        <f t="shared" si="720"/>
        <v/>
      </c>
      <c r="Z785" t="str">
        <f t="shared" si="721"/>
        <v/>
      </c>
      <c r="AA785" t="str">
        <f t="shared" si="722"/>
        <v>Folyamatok fejlesztése (Six S) (, gépterem, web)</v>
      </c>
      <c r="AB785" t="str">
        <f t="shared" si="723"/>
        <v/>
      </c>
      <c r="AC785" t="str">
        <f t="shared" si="724"/>
        <v/>
      </c>
      <c r="AD785" t="str">
        <f t="shared" si="725"/>
        <v/>
      </c>
      <c r="AE785" t="str">
        <f t="shared" si="726"/>
        <v/>
      </c>
      <c r="AF785" t="str">
        <f t="shared" si="727"/>
        <v/>
      </c>
      <c r="AG785" t="str">
        <f t="shared" si="728"/>
        <v/>
      </c>
      <c r="AH785" t="str">
        <f t="shared" si="729"/>
        <v/>
      </c>
      <c r="AI785" t="str">
        <f t="shared" si="730"/>
        <v/>
      </c>
      <c r="AJ785" t="str">
        <f t="shared" si="731"/>
        <v/>
      </c>
      <c r="AK785" t="str">
        <f t="shared" si="732"/>
        <v/>
      </c>
      <c r="AL785" t="str">
        <f t="shared" si="733"/>
        <v/>
      </c>
      <c r="AM785" t="str">
        <f t="shared" si="734"/>
        <v/>
      </c>
      <c r="AN785" t="str">
        <f t="shared" si="735"/>
        <v/>
      </c>
      <c r="AO785" t="str">
        <f t="shared" si="736"/>
        <v/>
      </c>
      <c r="AP785" t="str">
        <f t="shared" si="737"/>
        <v/>
      </c>
      <c r="AQ785" t="str">
        <f t="shared" si="738"/>
        <v/>
      </c>
      <c r="AR785" t="str">
        <f t="shared" si="739"/>
        <v/>
      </c>
      <c r="AS785" t="str">
        <f t="shared" si="740"/>
        <v/>
      </c>
      <c r="AT785" t="str">
        <f t="shared" si="741"/>
        <v/>
      </c>
      <c r="AU785" t="str">
        <f t="shared" si="742"/>
        <v/>
      </c>
      <c r="AV785" t="str">
        <f t="shared" si="743"/>
        <v/>
      </c>
      <c r="AW785" t="str">
        <f t="shared" si="744"/>
        <v/>
      </c>
      <c r="AX785" t="str">
        <f t="shared" si="745"/>
        <v/>
      </c>
      <c r="AY785" t="str">
        <f t="shared" si="746"/>
        <v>10311</v>
      </c>
      <c r="AZ785" t="str">
        <f t="shared" si="747"/>
        <v/>
      </c>
      <c r="BA785" t="str">
        <f t="shared" si="748"/>
        <v>10311</v>
      </c>
      <c r="BB785" t="str">
        <f t="shared" si="749"/>
        <v/>
      </c>
      <c r="BC785" t="str">
        <f t="shared" si="750"/>
        <v/>
      </c>
      <c r="BD785" t="str">
        <f t="shared" si="751"/>
        <v/>
      </c>
      <c r="BE785" t="str">
        <f t="shared" si="752"/>
        <v>Folyamatok fejlesztése (Six S) (603, gépterem, web)</v>
      </c>
      <c r="BF785" s="2">
        <v>1031</v>
      </c>
      <c r="BG785" s="2">
        <v>1</v>
      </c>
      <c r="BH785" s="18">
        <f>VLOOKUP(BF785,segéd!$F$9:$G$41,2,FALSE)</f>
        <v>46326</v>
      </c>
      <c r="BI785" s="2" t="str">
        <f>VLOOKUP(BG785,segéd!$F$1:$G$7,2,FALSE)</f>
        <v>8.00-9.30</v>
      </c>
      <c r="BJ785" t="s">
        <v>146</v>
      </c>
      <c r="BK785" s="20" t="s">
        <v>743</v>
      </c>
      <c r="BL785" t="s">
        <v>191</v>
      </c>
      <c r="BM785" s="2"/>
      <c r="BN785" s="2">
        <v>603</v>
      </c>
      <c r="BO785" s="2" t="s">
        <v>216</v>
      </c>
      <c r="BP785" s="33" t="s">
        <v>599</v>
      </c>
      <c r="BQ785" s="2">
        <f t="shared" si="753"/>
        <v>32</v>
      </c>
      <c r="BR785" s="2" t="str">
        <f>IF(BM785="","",IFERROR(VLOOKUP(BJ785,segéd!T:U,2,FALSE),"x"))</f>
        <v/>
      </c>
      <c r="BS785" s="2">
        <f>IF(BN785="","",IFERROR(VLOOKUP(BJ785,segéd!O:P,2,FALSE),"x"))</f>
        <v>32</v>
      </c>
      <c r="BU785" s="2"/>
      <c r="BV785" s="2"/>
      <c r="DK785" s="2">
        <v>17</v>
      </c>
      <c r="DM785" s="2">
        <v>22</v>
      </c>
    </row>
    <row r="786" spans="1:119" ht="15" customHeight="1" x14ac:dyDescent="0.3">
      <c r="A786" t="str">
        <f t="shared" si="696"/>
        <v>10311</v>
      </c>
      <c r="B786" t="str">
        <f t="shared" si="697"/>
        <v xml:space="preserve">Gazdasági matematika I. - Kovács Gergely (gépterem, web) </v>
      </c>
      <c r="C786" t="str">
        <f t="shared" si="698"/>
        <v>60510311</v>
      </c>
      <c r="D786" t="str">
        <f t="shared" si="699"/>
        <v>Gazdasági matematika I. - Kovács Gergely (gépterem, web) 69</v>
      </c>
      <c r="E786" t="str">
        <f t="shared" si="700"/>
        <v>Kovács Gergely10311</v>
      </c>
      <c r="F786" t="str">
        <f t="shared" si="701"/>
        <v>Gazdasági matematika I. (Tb. 605, gépterem, web)</v>
      </c>
      <c r="G786" t="str">
        <f t="shared" si="702"/>
        <v/>
      </c>
      <c r="H786" t="str">
        <f t="shared" si="703"/>
        <v/>
      </c>
      <c r="I786" t="str">
        <f t="shared" si="704"/>
        <v/>
      </c>
      <c r="J786" t="str">
        <f t="shared" si="705"/>
        <v/>
      </c>
      <c r="K786" t="str">
        <f t="shared" si="706"/>
        <v/>
      </c>
      <c r="L786" t="str">
        <f t="shared" si="707"/>
        <v/>
      </c>
      <c r="M786" t="str">
        <f t="shared" si="708"/>
        <v/>
      </c>
      <c r="N786" t="str">
        <f t="shared" si="709"/>
        <v/>
      </c>
      <c r="O786" t="str">
        <f t="shared" si="710"/>
        <v/>
      </c>
      <c r="P786" t="str">
        <f t="shared" si="711"/>
        <v/>
      </c>
      <c r="Q786" t="str">
        <f t="shared" si="712"/>
        <v/>
      </c>
      <c r="R786" t="str">
        <f t="shared" si="713"/>
        <v/>
      </c>
      <c r="S786" t="str">
        <f t="shared" si="714"/>
        <v/>
      </c>
      <c r="T786" t="str">
        <f t="shared" si="715"/>
        <v/>
      </c>
      <c r="U786" t="str">
        <f t="shared" si="716"/>
        <v/>
      </c>
      <c r="V786" t="str">
        <f t="shared" si="717"/>
        <v/>
      </c>
      <c r="W786" t="str">
        <f t="shared" si="718"/>
        <v/>
      </c>
      <c r="X786" t="str">
        <f t="shared" si="719"/>
        <v/>
      </c>
      <c r="Y786" t="str">
        <f t="shared" si="720"/>
        <v/>
      </c>
      <c r="Z786" t="str">
        <f t="shared" si="721"/>
        <v/>
      </c>
      <c r="AA786" t="str">
        <f t="shared" si="722"/>
        <v>Gazdasági matematika I. (, gépterem, web)</v>
      </c>
      <c r="AB786" t="str">
        <f t="shared" si="723"/>
        <v>10311</v>
      </c>
      <c r="AC786" t="str">
        <f t="shared" si="724"/>
        <v/>
      </c>
      <c r="AD786" t="str">
        <f t="shared" si="725"/>
        <v/>
      </c>
      <c r="AE786" t="str">
        <f t="shared" si="726"/>
        <v/>
      </c>
      <c r="AF786" t="str">
        <f t="shared" si="727"/>
        <v/>
      </c>
      <c r="AG786" t="str">
        <f t="shared" si="728"/>
        <v/>
      </c>
      <c r="AH786" t="str">
        <f t="shared" si="729"/>
        <v/>
      </c>
      <c r="AI786" t="str">
        <f t="shared" si="730"/>
        <v/>
      </c>
      <c r="AJ786" t="str">
        <f t="shared" si="731"/>
        <v/>
      </c>
      <c r="AK786" t="str">
        <f t="shared" si="732"/>
        <v/>
      </c>
      <c r="AL786" t="str">
        <f t="shared" si="733"/>
        <v/>
      </c>
      <c r="AM786" t="str">
        <f t="shared" si="734"/>
        <v/>
      </c>
      <c r="AN786" t="str">
        <f t="shared" si="735"/>
        <v/>
      </c>
      <c r="AO786" t="str">
        <f t="shared" si="736"/>
        <v/>
      </c>
      <c r="AP786" t="str">
        <f t="shared" si="737"/>
        <v/>
      </c>
      <c r="AQ786" t="str">
        <f t="shared" si="738"/>
        <v/>
      </c>
      <c r="AR786" t="str">
        <f t="shared" si="739"/>
        <v/>
      </c>
      <c r="AS786" t="str">
        <f t="shared" si="740"/>
        <v/>
      </c>
      <c r="AT786" t="str">
        <f t="shared" si="741"/>
        <v/>
      </c>
      <c r="AU786" t="str">
        <f t="shared" si="742"/>
        <v/>
      </c>
      <c r="AV786" t="str">
        <f t="shared" si="743"/>
        <v/>
      </c>
      <c r="AW786" t="str">
        <f t="shared" si="744"/>
        <v/>
      </c>
      <c r="AX786" t="str">
        <f t="shared" si="745"/>
        <v/>
      </c>
      <c r="AY786" t="str">
        <f t="shared" si="746"/>
        <v/>
      </c>
      <c r="AZ786" t="str">
        <f t="shared" si="747"/>
        <v/>
      </c>
      <c r="BA786" t="str">
        <f t="shared" si="748"/>
        <v/>
      </c>
      <c r="BB786" t="str">
        <f t="shared" si="749"/>
        <v/>
      </c>
      <c r="BC786" t="str">
        <f t="shared" si="750"/>
        <v/>
      </c>
      <c r="BD786" t="str">
        <f t="shared" si="751"/>
        <v/>
      </c>
      <c r="BE786" t="str">
        <f t="shared" si="752"/>
        <v>Gazdasági matematika I. (605, gépterem, web)</v>
      </c>
      <c r="BF786" s="2">
        <v>1031</v>
      </c>
      <c r="BG786" s="2">
        <v>1</v>
      </c>
      <c r="BH786" s="18">
        <f>VLOOKUP(BF786,segéd!$F$9:$G$41,2,FALSE)</f>
        <v>46326</v>
      </c>
      <c r="BI786" s="2" t="str">
        <f>VLOOKUP(BG786,segéd!$F$1:$G$7,2,FALSE)</f>
        <v>8.00-9.30</v>
      </c>
      <c r="BJ786" t="s">
        <v>8</v>
      </c>
      <c r="BK786" s="20" t="s">
        <v>9</v>
      </c>
      <c r="BL786" t="s">
        <v>191</v>
      </c>
      <c r="BM786" s="2"/>
      <c r="BN786" s="2">
        <v>605</v>
      </c>
      <c r="BO786" s="2" t="s">
        <v>216</v>
      </c>
      <c r="BP786" s="33" t="s">
        <v>601</v>
      </c>
      <c r="BQ786" s="2">
        <f t="shared" si="753"/>
        <v>69</v>
      </c>
      <c r="BR786" s="2" t="str">
        <f>IF(BM786="","",IFERROR(VLOOKUP(BJ786,segéd!T:U,2,FALSE),"x"))</f>
        <v/>
      </c>
      <c r="BS786" s="2">
        <f>IF(BN786="","",IFERROR(VLOOKUP(BJ786,segéd!O:P,2,FALSE),"x"))</f>
        <v>69</v>
      </c>
      <c r="BT786" s="2"/>
      <c r="BU786" s="2"/>
      <c r="BV786" s="2"/>
      <c r="BX786" s="2"/>
      <c r="CN786" s="2">
        <v>53</v>
      </c>
      <c r="CQ786" s="2"/>
      <c r="CR786" s="2"/>
    </row>
    <row r="787" spans="1:119" ht="15" customHeight="1" x14ac:dyDescent="0.3">
      <c r="A787" t="str">
        <f t="shared" si="696"/>
        <v>10311</v>
      </c>
      <c r="B787" t="str">
        <f t="shared" si="697"/>
        <v xml:space="preserve">Gazdasági matematika I. (dupla terem) - Kovács Gergely (gépterem, web) </v>
      </c>
      <c r="C787" t="str">
        <f t="shared" si="698"/>
        <v>60410311</v>
      </c>
      <c r="D787" t="str">
        <f t="shared" si="699"/>
        <v xml:space="preserve">Gazdasági matematika I. (dupla terem) - Kovács Gergely (gépterem, web) </v>
      </c>
      <c r="E787" t="str">
        <f t="shared" si="700"/>
        <v>Kovács Gergely10311</v>
      </c>
      <c r="F787" t="str">
        <f t="shared" si="701"/>
        <v>Gazdasági matematika I. (dupla terem) (Tb. 604, gépterem, web)</v>
      </c>
      <c r="G787" t="str">
        <f t="shared" si="702"/>
        <v/>
      </c>
      <c r="H787" t="str">
        <f t="shared" si="703"/>
        <v/>
      </c>
      <c r="I787" t="str">
        <f t="shared" si="704"/>
        <v/>
      </c>
      <c r="J787" t="str">
        <f t="shared" si="705"/>
        <v/>
      </c>
      <c r="K787" t="str">
        <f t="shared" si="706"/>
        <v/>
      </c>
      <c r="L787" t="str">
        <f t="shared" si="707"/>
        <v/>
      </c>
      <c r="M787" t="str">
        <f t="shared" si="708"/>
        <v/>
      </c>
      <c r="N787" t="str">
        <f t="shared" si="709"/>
        <v/>
      </c>
      <c r="O787" t="str">
        <f t="shared" si="710"/>
        <v/>
      </c>
      <c r="P787" t="str">
        <f t="shared" si="711"/>
        <v/>
      </c>
      <c r="Q787" t="str">
        <f t="shared" si="712"/>
        <v/>
      </c>
      <c r="R787" t="str">
        <f t="shared" si="713"/>
        <v/>
      </c>
      <c r="S787" t="str">
        <f t="shared" si="714"/>
        <v/>
      </c>
      <c r="T787" t="str">
        <f t="shared" si="715"/>
        <v/>
      </c>
      <c r="U787" t="str">
        <f t="shared" si="716"/>
        <v/>
      </c>
      <c r="V787" t="str">
        <f t="shared" si="717"/>
        <v/>
      </c>
      <c r="W787" t="str">
        <f t="shared" si="718"/>
        <v/>
      </c>
      <c r="X787" t="str">
        <f t="shared" si="719"/>
        <v/>
      </c>
      <c r="Y787" t="str">
        <f t="shared" si="720"/>
        <v/>
      </c>
      <c r="Z787" t="str">
        <f t="shared" si="721"/>
        <v/>
      </c>
      <c r="AA787" t="str">
        <f t="shared" si="722"/>
        <v>Gazdasági matematika I. (dupla terem) (, gépterem, web)</v>
      </c>
      <c r="AB787" t="str">
        <f t="shared" si="723"/>
        <v/>
      </c>
      <c r="AC787" t="str">
        <f t="shared" si="724"/>
        <v/>
      </c>
      <c r="AD787" t="str">
        <f t="shared" si="725"/>
        <v/>
      </c>
      <c r="AE787" t="str">
        <f t="shared" si="726"/>
        <v/>
      </c>
      <c r="AF787" t="str">
        <f t="shared" si="727"/>
        <v/>
      </c>
      <c r="AG787" t="str">
        <f t="shared" si="728"/>
        <v/>
      </c>
      <c r="AH787" t="str">
        <f t="shared" si="729"/>
        <v/>
      </c>
      <c r="AI787" t="str">
        <f t="shared" si="730"/>
        <v/>
      </c>
      <c r="AJ787" t="str">
        <f t="shared" si="731"/>
        <v/>
      </c>
      <c r="AK787" t="str">
        <f t="shared" si="732"/>
        <v/>
      </c>
      <c r="AL787" t="str">
        <f t="shared" si="733"/>
        <v/>
      </c>
      <c r="AM787" t="str">
        <f t="shared" si="734"/>
        <v/>
      </c>
      <c r="AN787" t="str">
        <f t="shared" si="735"/>
        <v/>
      </c>
      <c r="AO787" t="str">
        <f t="shared" si="736"/>
        <v/>
      </c>
      <c r="AP787" t="str">
        <f t="shared" si="737"/>
        <v/>
      </c>
      <c r="AQ787" t="str">
        <f t="shared" si="738"/>
        <v/>
      </c>
      <c r="AR787" t="str">
        <f t="shared" si="739"/>
        <v/>
      </c>
      <c r="AS787" t="str">
        <f t="shared" si="740"/>
        <v/>
      </c>
      <c r="AT787" t="str">
        <f t="shared" si="741"/>
        <v/>
      </c>
      <c r="AU787" t="str">
        <f t="shared" si="742"/>
        <v/>
      </c>
      <c r="AV787" t="str">
        <f t="shared" si="743"/>
        <v/>
      </c>
      <c r="AW787" t="str">
        <f t="shared" si="744"/>
        <v/>
      </c>
      <c r="AX787" t="str">
        <f t="shared" si="745"/>
        <v/>
      </c>
      <c r="AY787" t="str">
        <f t="shared" si="746"/>
        <v/>
      </c>
      <c r="AZ787" t="str">
        <f t="shared" si="747"/>
        <v/>
      </c>
      <c r="BA787" t="str">
        <f t="shared" si="748"/>
        <v/>
      </c>
      <c r="BB787" t="str">
        <f t="shared" si="749"/>
        <v/>
      </c>
      <c r="BC787" t="str">
        <f t="shared" si="750"/>
        <v/>
      </c>
      <c r="BD787" t="str">
        <f t="shared" si="751"/>
        <v/>
      </c>
      <c r="BE787" t="str">
        <f t="shared" si="752"/>
        <v>Gazdasági matematika I. (dupla terem) (604, gépterem, web)</v>
      </c>
      <c r="BF787" s="2">
        <v>1031</v>
      </c>
      <c r="BG787" s="2">
        <v>1</v>
      </c>
      <c r="BH787" s="18">
        <f>VLOOKUP(BF787,segéd!$F$9:$G$41,2,FALSE)</f>
        <v>46326</v>
      </c>
      <c r="BI787" s="2" t="str">
        <f>VLOOKUP(BG787,segéd!$F$1:$G$7,2,FALSE)</f>
        <v>8.00-9.30</v>
      </c>
      <c r="BJ787" t="s">
        <v>264</v>
      </c>
      <c r="BK787" s="20" t="s">
        <v>9</v>
      </c>
      <c r="BL787" t="s">
        <v>191</v>
      </c>
      <c r="BM787" s="2"/>
      <c r="BN787" s="2">
        <v>604</v>
      </c>
      <c r="BO787" s="2" t="s">
        <v>216</v>
      </c>
      <c r="BP787" s="33" t="s">
        <v>601</v>
      </c>
      <c r="BQ787" s="2">
        <f t="shared" si="753"/>
        <v>0</v>
      </c>
      <c r="BR787" s="2" t="str">
        <f>IF(BM787="","",IFERROR(VLOOKUP(BJ787,segéd!T:U,2,FALSE),"x"))</f>
        <v/>
      </c>
      <c r="BS787" s="2"/>
      <c r="BT787" s="2"/>
      <c r="BU787" s="2"/>
      <c r="BV787" s="2"/>
      <c r="BX787" s="2"/>
      <c r="CQ787" s="2"/>
      <c r="CR787" s="2"/>
    </row>
    <row r="788" spans="1:119" ht="15" customHeight="1" x14ac:dyDescent="0.3">
      <c r="A788" t="str">
        <f t="shared" si="696"/>
        <v>10311</v>
      </c>
      <c r="B788" t="str">
        <f t="shared" si="697"/>
        <v xml:space="preserve">Hegesztéstechnológia - Palotai Péter (web) </v>
      </c>
      <c r="C788" t="str">
        <f t="shared" si="698"/>
        <v>A/Nae.10311</v>
      </c>
      <c r="D788" t="str">
        <f t="shared" si="699"/>
        <v>Hegesztéstechnológia - Palotai Péter (web) 6</v>
      </c>
      <c r="E788" t="str">
        <f t="shared" si="700"/>
        <v>Palotai Péter10311</v>
      </c>
      <c r="F788" t="str">
        <f t="shared" si="701"/>
        <v>Hegesztéstechnológia (Tb. A/Nae., web)</v>
      </c>
      <c r="G788" t="str">
        <f t="shared" si="702"/>
        <v/>
      </c>
      <c r="H788" t="str">
        <f t="shared" si="703"/>
        <v/>
      </c>
      <c r="I788" t="str">
        <f t="shared" si="704"/>
        <v/>
      </c>
      <c r="J788" t="str">
        <f t="shared" si="705"/>
        <v/>
      </c>
      <c r="K788" t="str">
        <f t="shared" si="706"/>
        <v/>
      </c>
      <c r="L788" t="str">
        <f t="shared" si="707"/>
        <v/>
      </c>
      <c r="M788" t="str">
        <f t="shared" si="708"/>
        <v/>
      </c>
      <c r="N788" t="str">
        <f t="shared" si="709"/>
        <v/>
      </c>
      <c r="O788" t="str">
        <f t="shared" si="710"/>
        <v/>
      </c>
      <c r="P788" t="str">
        <f t="shared" si="711"/>
        <v/>
      </c>
      <c r="Q788" t="str">
        <f t="shared" si="712"/>
        <v/>
      </c>
      <c r="R788" t="str">
        <f t="shared" si="713"/>
        <v/>
      </c>
      <c r="S788" t="str">
        <f t="shared" si="714"/>
        <v/>
      </c>
      <c r="T788" t="str">
        <f t="shared" si="715"/>
        <v/>
      </c>
      <c r="U788" t="str">
        <f t="shared" si="716"/>
        <v/>
      </c>
      <c r="V788" t="str">
        <f t="shared" si="717"/>
        <v/>
      </c>
      <c r="W788" t="str">
        <f t="shared" si="718"/>
        <v/>
      </c>
      <c r="X788" t="str">
        <f t="shared" si="719"/>
        <v/>
      </c>
      <c r="Y788" t="str">
        <f t="shared" si="720"/>
        <v/>
      </c>
      <c r="Z788" t="str">
        <f t="shared" si="721"/>
        <v/>
      </c>
      <c r="AA788" t="str">
        <f t="shared" si="722"/>
        <v>Hegesztéstechnológia (, web)</v>
      </c>
      <c r="AB788" t="str">
        <f t="shared" si="723"/>
        <v/>
      </c>
      <c r="AC788" t="str">
        <f t="shared" si="724"/>
        <v/>
      </c>
      <c r="AD788" t="str">
        <f t="shared" si="725"/>
        <v/>
      </c>
      <c r="AE788" t="str">
        <f t="shared" si="726"/>
        <v/>
      </c>
      <c r="AF788" t="str">
        <f t="shared" si="727"/>
        <v/>
      </c>
      <c r="AG788" t="str">
        <f t="shared" si="728"/>
        <v/>
      </c>
      <c r="AH788" t="str">
        <f t="shared" si="729"/>
        <v/>
      </c>
      <c r="AI788" t="str">
        <f t="shared" si="730"/>
        <v/>
      </c>
      <c r="AJ788" t="str">
        <f t="shared" si="731"/>
        <v/>
      </c>
      <c r="AK788" t="str">
        <f t="shared" si="732"/>
        <v/>
      </c>
      <c r="AL788" t="str">
        <f t="shared" si="733"/>
        <v/>
      </c>
      <c r="AM788" t="str">
        <f t="shared" si="734"/>
        <v/>
      </c>
      <c r="AN788" t="str">
        <f t="shared" si="735"/>
        <v/>
      </c>
      <c r="AO788" t="str">
        <f t="shared" si="736"/>
        <v/>
      </c>
      <c r="AP788" t="str">
        <f t="shared" si="737"/>
        <v/>
      </c>
      <c r="AQ788" t="str">
        <f t="shared" si="738"/>
        <v/>
      </c>
      <c r="AR788" t="str">
        <f t="shared" si="739"/>
        <v/>
      </c>
      <c r="AS788" t="str">
        <f t="shared" si="740"/>
        <v/>
      </c>
      <c r="AT788" t="str">
        <f t="shared" si="741"/>
        <v/>
      </c>
      <c r="AU788" t="str">
        <f t="shared" si="742"/>
        <v/>
      </c>
      <c r="AV788" t="str">
        <f t="shared" si="743"/>
        <v/>
      </c>
      <c r="AW788" t="str">
        <f t="shared" si="744"/>
        <v/>
      </c>
      <c r="AX788" t="str">
        <f t="shared" si="745"/>
        <v/>
      </c>
      <c r="AY788" t="str">
        <f t="shared" si="746"/>
        <v/>
      </c>
      <c r="AZ788" t="str">
        <f t="shared" si="747"/>
        <v/>
      </c>
      <c r="BA788" t="str">
        <f t="shared" si="748"/>
        <v/>
      </c>
      <c r="BB788" t="str">
        <f t="shared" si="749"/>
        <v/>
      </c>
      <c r="BC788" t="str">
        <f t="shared" si="750"/>
        <v>10311</v>
      </c>
      <c r="BD788" t="str">
        <f t="shared" si="751"/>
        <v/>
      </c>
      <c r="BE788" t="str">
        <f t="shared" si="752"/>
        <v>Hegesztéstechnológia (A/Nae., web)</v>
      </c>
      <c r="BF788" s="2">
        <v>1031</v>
      </c>
      <c r="BG788" s="2">
        <v>1</v>
      </c>
      <c r="BH788" s="18">
        <f>VLOOKUP(BF788,segéd!$F$9:$G$41,2,FALSE)</f>
        <v>46326</v>
      </c>
      <c r="BI788" s="2" t="str">
        <f>VLOOKUP(BG788,segéd!$F$1:$G$7,2,FALSE)</f>
        <v>8.00-9.30</v>
      </c>
      <c r="BJ788" t="s">
        <v>544</v>
      </c>
      <c r="BK788" s="20" t="s">
        <v>309</v>
      </c>
      <c r="BL788" t="s">
        <v>191</v>
      </c>
      <c r="BM788" s="2"/>
      <c r="BN788" s="2" t="s">
        <v>317</v>
      </c>
      <c r="BO788" s="2" t="s">
        <v>117</v>
      </c>
      <c r="BP788" s="33" t="s">
        <v>610</v>
      </c>
      <c r="BQ788" s="2">
        <f t="shared" si="753"/>
        <v>6</v>
      </c>
      <c r="BR788" s="2" t="str">
        <f>IF(BM788="","",IFERROR(VLOOKUP(BJ788,segéd!T:U,2,FALSE),"x"))</f>
        <v/>
      </c>
      <c r="BS788" s="2">
        <f>IF(BN788="","",IFERROR(VLOOKUP(BJ788,segéd!O:P,2,FALSE),"x"))</f>
        <v>6</v>
      </c>
      <c r="BU788" s="2"/>
      <c r="BV788" s="2"/>
      <c r="DO788" s="2">
        <v>5</v>
      </c>
    </row>
    <row r="789" spans="1:119" ht="15" customHeight="1" x14ac:dyDescent="0.3">
      <c r="A789" t="str">
        <f t="shared" si="696"/>
        <v>10311</v>
      </c>
      <c r="B789" t="str">
        <f t="shared" si="697"/>
        <v xml:space="preserve">Hidraulika, pneumatika alapjai - Baksa Dániel </v>
      </c>
      <c r="C789" t="str">
        <f t="shared" si="698"/>
        <v>110311</v>
      </c>
      <c r="D789" t="str">
        <f t="shared" si="699"/>
        <v>Hidraulika, pneumatika alapjai - Baksa Dániel 12</v>
      </c>
      <c r="E789" t="str">
        <f t="shared" si="700"/>
        <v>Baksa Dániel10311</v>
      </c>
      <c r="F789" t="str">
        <f t="shared" si="701"/>
        <v>Hidraulika, pneumatika alapjai (Tb. 1)</v>
      </c>
      <c r="G789" t="str">
        <f t="shared" si="702"/>
        <v/>
      </c>
      <c r="H789" t="str">
        <f t="shared" si="703"/>
        <v/>
      </c>
      <c r="I789" t="str">
        <f t="shared" si="704"/>
        <v/>
      </c>
      <c r="J789" t="str">
        <f t="shared" si="705"/>
        <v/>
      </c>
      <c r="K789" t="str">
        <f t="shared" si="706"/>
        <v/>
      </c>
      <c r="L789" t="str">
        <f t="shared" si="707"/>
        <v/>
      </c>
      <c r="M789" t="str">
        <f t="shared" si="708"/>
        <v/>
      </c>
      <c r="N789" t="str">
        <f t="shared" si="709"/>
        <v/>
      </c>
      <c r="O789" t="str">
        <f t="shared" si="710"/>
        <v/>
      </c>
      <c r="P789" t="str">
        <f t="shared" si="711"/>
        <v/>
      </c>
      <c r="Q789" t="str">
        <f t="shared" si="712"/>
        <v/>
      </c>
      <c r="R789" t="str">
        <f t="shared" si="713"/>
        <v/>
      </c>
      <c r="S789" t="str">
        <f t="shared" si="714"/>
        <v/>
      </c>
      <c r="T789" t="str">
        <f t="shared" si="715"/>
        <v/>
      </c>
      <c r="U789" t="str">
        <f t="shared" si="716"/>
        <v/>
      </c>
      <c r="V789" t="str">
        <f t="shared" si="717"/>
        <v/>
      </c>
      <c r="W789" t="str">
        <f t="shared" si="718"/>
        <v/>
      </c>
      <c r="X789" t="str">
        <f t="shared" si="719"/>
        <v/>
      </c>
      <c r="Y789" t="str">
        <f t="shared" si="720"/>
        <v/>
      </c>
      <c r="Z789" t="str">
        <f t="shared" si="721"/>
        <v/>
      </c>
      <c r="AA789" t="str">
        <f t="shared" si="722"/>
        <v>Hidraulika, pneumatika alapjai ()</v>
      </c>
      <c r="AB789" t="str">
        <f t="shared" si="723"/>
        <v/>
      </c>
      <c r="AC789" t="str">
        <f t="shared" si="724"/>
        <v/>
      </c>
      <c r="AD789" t="str">
        <f t="shared" si="725"/>
        <v/>
      </c>
      <c r="AE789" t="str">
        <f t="shared" si="726"/>
        <v/>
      </c>
      <c r="AF789" t="str">
        <f t="shared" si="727"/>
        <v/>
      </c>
      <c r="AG789" t="str">
        <f t="shared" si="728"/>
        <v/>
      </c>
      <c r="AH789" t="str">
        <f t="shared" si="729"/>
        <v/>
      </c>
      <c r="AI789" t="str">
        <f t="shared" si="730"/>
        <v/>
      </c>
      <c r="AJ789" t="str">
        <f t="shared" si="731"/>
        <v>10311</v>
      </c>
      <c r="AK789" t="str">
        <f t="shared" si="732"/>
        <v/>
      </c>
      <c r="AL789" t="str">
        <f t="shared" si="733"/>
        <v/>
      </c>
      <c r="AM789" t="str">
        <f t="shared" si="734"/>
        <v/>
      </c>
      <c r="AN789" t="str">
        <f t="shared" si="735"/>
        <v/>
      </c>
      <c r="AO789" t="str">
        <f t="shared" si="736"/>
        <v/>
      </c>
      <c r="AP789" t="str">
        <f t="shared" si="737"/>
        <v/>
      </c>
      <c r="AQ789" t="str">
        <f t="shared" si="738"/>
        <v/>
      </c>
      <c r="AR789" t="str">
        <f t="shared" si="739"/>
        <v/>
      </c>
      <c r="AS789" t="str">
        <f t="shared" si="740"/>
        <v/>
      </c>
      <c r="AT789" t="str">
        <f t="shared" si="741"/>
        <v/>
      </c>
      <c r="AU789" t="str">
        <f t="shared" si="742"/>
        <v/>
      </c>
      <c r="AV789" t="str">
        <f t="shared" si="743"/>
        <v/>
      </c>
      <c r="AW789" t="str">
        <f t="shared" si="744"/>
        <v/>
      </c>
      <c r="AX789" t="str">
        <f t="shared" si="745"/>
        <v/>
      </c>
      <c r="AY789" t="str">
        <f t="shared" si="746"/>
        <v/>
      </c>
      <c r="AZ789" t="str">
        <f t="shared" si="747"/>
        <v/>
      </c>
      <c r="BA789" t="str">
        <f t="shared" si="748"/>
        <v/>
      </c>
      <c r="BB789" t="str">
        <f t="shared" si="749"/>
        <v/>
      </c>
      <c r="BC789" t="str">
        <f t="shared" si="750"/>
        <v/>
      </c>
      <c r="BD789" t="str">
        <f t="shared" si="751"/>
        <v/>
      </c>
      <c r="BE789" t="str">
        <f t="shared" si="752"/>
        <v>Hidraulika, pneumatika alapjai (1)</v>
      </c>
      <c r="BF789" s="2">
        <v>1031</v>
      </c>
      <c r="BG789" s="2">
        <v>1</v>
      </c>
      <c r="BH789" s="18">
        <f>VLOOKUP(BF789,segéd!$F$9:$G$41,2,FALSE)</f>
        <v>46326</v>
      </c>
      <c r="BI789" s="2" t="str">
        <f>VLOOKUP(BG789,segéd!$F$1:$G$7,2,FALSE)</f>
        <v>8.00-9.30</v>
      </c>
      <c r="BJ789" t="s">
        <v>200</v>
      </c>
      <c r="BK789" s="20" t="s">
        <v>752</v>
      </c>
      <c r="BL789" t="s">
        <v>114</v>
      </c>
      <c r="BM789" s="2"/>
      <c r="BN789" s="2">
        <v>1</v>
      </c>
      <c r="BO789" s="2"/>
      <c r="BP789" s="33"/>
      <c r="BQ789" s="2">
        <f t="shared" si="753"/>
        <v>12</v>
      </c>
      <c r="BR789" s="2" t="str">
        <f>IF(BM789="","",IFERROR(VLOOKUP(BJ789,segéd!T:U,2,FALSE),"x"))</f>
        <v/>
      </c>
      <c r="BS789" s="2">
        <f>IF(BN789="","",IFERROR(VLOOKUP(BJ789,segéd!O:P,2,FALSE),"x"))</f>
        <v>12</v>
      </c>
      <c r="BU789" s="2"/>
      <c r="BV789" s="2"/>
      <c r="CV789" s="2">
        <v>7</v>
      </c>
    </row>
    <row r="790" spans="1:119" ht="15" customHeight="1" x14ac:dyDescent="0.3">
      <c r="A790" t="str">
        <f t="shared" si="696"/>
        <v>10311</v>
      </c>
      <c r="B790" t="str">
        <f t="shared" si="697"/>
        <v xml:space="preserve">Ipari szabályozás - Varga István (web) </v>
      </c>
      <c r="C790" t="str">
        <f t="shared" si="698"/>
        <v>610311</v>
      </c>
      <c r="D790" t="str">
        <f t="shared" si="699"/>
        <v>Ipari szabályozás - Varga István (web) 13</v>
      </c>
      <c r="E790" t="str">
        <f t="shared" si="700"/>
        <v>Varga István10311</v>
      </c>
      <c r="F790" t="str">
        <f t="shared" si="701"/>
        <v>Ipari szabályozás (Tb. 6, web)</v>
      </c>
      <c r="G790" t="str">
        <f t="shared" si="702"/>
        <v/>
      </c>
      <c r="H790" t="str">
        <f t="shared" si="703"/>
        <v/>
      </c>
      <c r="I790" t="str">
        <f t="shared" si="704"/>
        <v/>
      </c>
      <c r="J790" t="str">
        <f t="shared" si="705"/>
        <v/>
      </c>
      <c r="K790" t="str">
        <f t="shared" si="706"/>
        <v/>
      </c>
      <c r="L790" t="str">
        <f t="shared" si="707"/>
        <v/>
      </c>
      <c r="M790" t="str">
        <f t="shared" si="708"/>
        <v/>
      </c>
      <c r="N790" t="str">
        <f t="shared" si="709"/>
        <v/>
      </c>
      <c r="O790" t="str">
        <f t="shared" si="710"/>
        <v/>
      </c>
      <c r="P790" t="str">
        <f t="shared" si="711"/>
        <v/>
      </c>
      <c r="Q790" t="str">
        <f t="shared" si="712"/>
        <v/>
      </c>
      <c r="R790" t="str">
        <f t="shared" si="713"/>
        <v/>
      </c>
      <c r="S790" t="str">
        <f t="shared" si="714"/>
        <v/>
      </c>
      <c r="T790" t="str">
        <f t="shared" si="715"/>
        <v/>
      </c>
      <c r="U790" t="str">
        <f t="shared" si="716"/>
        <v/>
      </c>
      <c r="V790" t="str">
        <f t="shared" si="717"/>
        <v/>
      </c>
      <c r="W790" t="str">
        <f t="shared" si="718"/>
        <v/>
      </c>
      <c r="X790" t="str">
        <f t="shared" si="719"/>
        <v/>
      </c>
      <c r="Y790" t="str">
        <f t="shared" si="720"/>
        <v/>
      </c>
      <c r="Z790" t="str">
        <f t="shared" si="721"/>
        <v/>
      </c>
      <c r="AA790" t="str">
        <f t="shared" si="722"/>
        <v>Ipari szabályozás (, web)</v>
      </c>
      <c r="AB790" t="str">
        <f t="shared" si="723"/>
        <v/>
      </c>
      <c r="AC790" t="str">
        <f t="shared" si="724"/>
        <v/>
      </c>
      <c r="AD790" t="str">
        <f t="shared" si="725"/>
        <v/>
      </c>
      <c r="AE790" t="str">
        <f t="shared" si="726"/>
        <v/>
      </c>
      <c r="AF790" t="str">
        <f t="shared" si="727"/>
        <v/>
      </c>
      <c r="AG790" t="str">
        <f t="shared" si="728"/>
        <v/>
      </c>
      <c r="AH790" t="str">
        <f t="shared" si="729"/>
        <v/>
      </c>
      <c r="AI790" t="str">
        <f t="shared" si="730"/>
        <v/>
      </c>
      <c r="AJ790" t="str">
        <f t="shared" si="731"/>
        <v/>
      </c>
      <c r="AK790" t="str">
        <f t="shared" si="732"/>
        <v/>
      </c>
      <c r="AL790" t="str">
        <f t="shared" si="733"/>
        <v/>
      </c>
      <c r="AM790" t="str">
        <f t="shared" si="734"/>
        <v/>
      </c>
      <c r="AN790" t="str">
        <f t="shared" si="735"/>
        <v/>
      </c>
      <c r="AO790" t="str">
        <f t="shared" si="736"/>
        <v/>
      </c>
      <c r="AP790" t="str">
        <f t="shared" si="737"/>
        <v/>
      </c>
      <c r="AQ790" t="str">
        <f t="shared" si="738"/>
        <v/>
      </c>
      <c r="AR790" t="str">
        <f t="shared" si="739"/>
        <v/>
      </c>
      <c r="AS790" t="str">
        <f t="shared" si="740"/>
        <v/>
      </c>
      <c r="AT790" t="str">
        <f t="shared" si="741"/>
        <v/>
      </c>
      <c r="AU790" t="str">
        <f t="shared" si="742"/>
        <v/>
      </c>
      <c r="AV790" t="str">
        <f t="shared" si="743"/>
        <v/>
      </c>
      <c r="AW790" t="str">
        <f t="shared" si="744"/>
        <v>10311</v>
      </c>
      <c r="AX790" t="str">
        <f t="shared" si="745"/>
        <v/>
      </c>
      <c r="AY790" t="str">
        <f t="shared" si="746"/>
        <v/>
      </c>
      <c r="AZ790" t="str">
        <f t="shared" si="747"/>
        <v/>
      </c>
      <c r="BA790" t="str">
        <f t="shared" si="748"/>
        <v/>
      </c>
      <c r="BB790" t="str">
        <f t="shared" si="749"/>
        <v/>
      </c>
      <c r="BC790" t="str">
        <f t="shared" si="750"/>
        <v/>
      </c>
      <c r="BD790" t="str">
        <f t="shared" si="751"/>
        <v/>
      </c>
      <c r="BE790" t="str">
        <f t="shared" si="752"/>
        <v>Ipari szabályozás (6, web)</v>
      </c>
      <c r="BF790" s="2">
        <v>1031</v>
      </c>
      <c r="BG790" s="2">
        <v>1</v>
      </c>
      <c r="BH790" s="18">
        <f>VLOOKUP(BF790,segéd!$F$9:$G$41,2,FALSE)</f>
        <v>46326</v>
      </c>
      <c r="BI790" s="2" t="str">
        <f>VLOOKUP(BG790,segéd!$F$1:$G$7,2,FALSE)</f>
        <v>8.00-9.30</v>
      </c>
      <c r="BJ790" t="s">
        <v>402</v>
      </c>
      <c r="BK790" s="20" t="s">
        <v>278</v>
      </c>
      <c r="BL790" t="s">
        <v>191</v>
      </c>
      <c r="BM790" s="2"/>
      <c r="BN790" s="2">
        <v>6</v>
      </c>
      <c r="BO790" s="2" t="s">
        <v>117</v>
      </c>
      <c r="BP790" s="33" t="s">
        <v>590</v>
      </c>
      <c r="BQ790" s="2">
        <f t="shared" si="753"/>
        <v>13</v>
      </c>
      <c r="BR790" s="2" t="str">
        <f>IF(BM790="","",IFERROR(VLOOKUP(BJ790,segéd!T:U,2,FALSE),"x"))</f>
        <v/>
      </c>
      <c r="BS790" s="2">
        <f>IF(BN790="","",IFERROR(VLOOKUP(BJ790,segéd!O:P,2,FALSE),"x"))</f>
        <v>13</v>
      </c>
      <c r="BU790" s="2"/>
      <c r="BV790" s="2"/>
      <c r="DI790" s="2">
        <v>14</v>
      </c>
    </row>
    <row r="791" spans="1:119" ht="15" customHeight="1" x14ac:dyDescent="0.3">
      <c r="A791" t="str">
        <f t="shared" si="696"/>
        <v>10311</v>
      </c>
      <c r="B791" t="str">
        <f t="shared" si="697"/>
        <v xml:space="preserve">Jelfeldolgozás és sz. ir. - Janóczki Mihály (web) </v>
      </c>
      <c r="C791" t="str">
        <f t="shared" si="698"/>
        <v>21710311</v>
      </c>
      <c r="D791" t="str">
        <f t="shared" si="699"/>
        <v>Jelfeldolgozás és sz. ir. - Janóczki Mihály (web) 27</v>
      </c>
      <c r="E791" t="str">
        <f t="shared" si="700"/>
        <v>Janóczki Mihály10311</v>
      </c>
      <c r="F791" t="str">
        <f t="shared" si="701"/>
        <v>Jelfeldolgozás és sz. ir. (Tb. 217, web)</v>
      </c>
      <c r="G791" t="str">
        <f t="shared" si="702"/>
        <v/>
      </c>
      <c r="H791" t="str">
        <f t="shared" si="703"/>
        <v/>
      </c>
      <c r="I791" t="str">
        <f t="shared" si="704"/>
        <v/>
      </c>
      <c r="J791" t="str">
        <f t="shared" si="705"/>
        <v/>
      </c>
      <c r="K791" t="str">
        <f t="shared" si="706"/>
        <v/>
      </c>
      <c r="L791" t="str">
        <f t="shared" si="707"/>
        <v/>
      </c>
      <c r="M791" t="str">
        <f t="shared" si="708"/>
        <v/>
      </c>
      <c r="N791" t="str">
        <f t="shared" si="709"/>
        <v/>
      </c>
      <c r="O791" t="str">
        <f t="shared" si="710"/>
        <v/>
      </c>
      <c r="P791" t="str">
        <f t="shared" si="711"/>
        <v/>
      </c>
      <c r="Q791" t="str">
        <f t="shared" si="712"/>
        <v/>
      </c>
      <c r="R791" t="str">
        <f t="shared" si="713"/>
        <v/>
      </c>
      <c r="S791" t="str">
        <f t="shared" si="714"/>
        <v/>
      </c>
      <c r="T791" t="str">
        <f t="shared" si="715"/>
        <v/>
      </c>
      <c r="U791" t="str">
        <f t="shared" si="716"/>
        <v/>
      </c>
      <c r="V791" t="str">
        <f t="shared" si="717"/>
        <v/>
      </c>
      <c r="W791" t="str">
        <f t="shared" si="718"/>
        <v/>
      </c>
      <c r="X791" t="str">
        <f t="shared" si="719"/>
        <v/>
      </c>
      <c r="Y791" t="str">
        <f t="shared" si="720"/>
        <v/>
      </c>
      <c r="Z791" t="str">
        <f t="shared" si="721"/>
        <v/>
      </c>
      <c r="AA791" t="str">
        <f t="shared" si="722"/>
        <v>Jelfeldolgozás és sz. ir. (, web)</v>
      </c>
      <c r="AB791" t="str">
        <f t="shared" si="723"/>
        <v/>
      </c>
      <c r="AC791" t="str">
        <f t="shared" si="724"/>
        <v/>
      </c>
      <c r="AD791" t="str">
        <f t="shared" si="725"/>
        <v/>
      </c>
      <c r="AE791" t="str">
        <f t="shared" si="726"/>
        <v/>
      </c>
      <c r="AF791" t="str">
        <f t="shared" si="727"/>
        <v/>
      </c>
      <c r="AG791" t="str">
        <f t="shared" si="728"/>
        <v/>
      </c>
      <c r="AH791" t="str">
        <f t="shared" si="729"/>
        <v/>
      </c>
      <c r="AI791" t="str">
        <f t="shared" si="730"/>
        <v/>
      </c>
      <c r="AJ791" t="str">
        <f t="shared" si="731"/>
        <v/>
      </c>
      <c r="AK791" t="str">
        <f t="shared" si="732"/>
        <v/>
      </c>
      <c r="AL791" t="str">
        <f t="shared" si="733"/>
        <v/>
      </c>
      <c r="AM791" t="str">
        <f t="shared" si="734"/>
        <v/>
      </c>
      <c r="AN791" t="str">
        <f t="shared" si="735"/>
        <v/>
      </c>
      <c r="AO791" t="str">
        <f t="shared" si="736"/>
        <v/>
      </c>
      <c r="AP791" t="str">
        <f t="shared" si="737"/>
        <v/>
      </c>
      <c r="AQ791" t="str">
        <f t="shared" si="738"/>
        <v/>
      </c>
      <c r="AR791" t="str">
        <f t="shared" si="739"/>
        <v/>
      </c>
      <c r="AS791" t="str">
        <f t="shared" si="740"/>
        <v/>
      </c>
      <c r="AT791" t="str">
        <f t="shared" si="741"/>
        <v>10311</v>
      </c>
      <c r="AU791" t="str">
        <f t="shared" si="742"/>
        <v/>
      </c>
      <c r="AV791" t="str">
        <f t="shared" si="743"/>
        <v/>
      </c>
      <c r="AW791" t="str">
        <f t="shared" si="744"/>
        <v/>
      </c>
      <c r="AX791" t="str">
        <f t="shared" si="745"/>
        <v/>
      </c>
      <c r="AY791" t="str">
        <f t="shared" si="746"/>
        <v/>
      </c>
      <c r="AZ791" t="str">
        <f t="shared" si="747"/>
        <v/>
      </c>
      <c r="BA791" t="str">
        <f t="shared" si="748"/>
        <v/>
      </c>
      <c r="BB791" t="str">
        <f t="shared" si="749"/>
        <v/>
      </c>
      <c r="BC791" t="str">
        <f t="shared" si="750"/>
        <v/>
      </c>
      <c r="BD791" t="str">
        <f t="shared" si="751"/>
        <v/>
      </c>
      <c r="BE791" t="str">
        <f t="shared" si="752"/>
        <v>Jelfeldolgozás és sz. ir. (217, web)</v>
      </c>
      <c r="BF791" s="2">
        <v>1031</v>
      </c>
      <c r="BG791" s="2">
        <v>1</v>
      </c>
      <c r="BH791" s="18">
        <f>VLOOKUP(BF791,segéd!$F$9:$G$41,2,FALSE)</f>
        <v>46326</v>
      </c>
      <c r="BI791" s="2" t="str">
        <f>VLOOKUP(BG791,segéd!$F$1:$G$7,2,FALSE)</f>
        <v>8.00-9.30</v>
      </c>
      <c r="BJ791" t="s">
        <v>110</v>
      </c>
      <c r="BK791" s="20" t="s">
        <v>319</v>
      </c>
      <c r="BL791" t="s">
        <v>191</v>
      </c>
      <c r="BM791" s="2"/>
      <c r="BN791" s="2">
        <v>217</v>
      </c>
      <c r="BO791" s="2" t="s">
        <v>117</v>
      </c>
      <c r="BP791" s="33" t="s">
        <v>686</v>
      </c>
      <c r="BQ791" s="2">
        <f t="shared" si="753"/>
        <v>27</v>
      </c>
      <c r="BR791" s="2" t="str">
        <f>IF(BM791="","",IFERROR(VLOOKUP(BJ791,segéd!T:U,2,FALSE),"x"))</f>
        <v/>
      </c>
      <c r="BS791" s="2">
        <f>IF(BN791="","",IFERROR(VLOOKUP(BJ791,segéd!O:P,2,FALSE),"x"))</f>
        <v>27</v>
      </c>
      <c r="BU791" s="2"/>
      <c r="BV791" s="2"/>
      <c r="DF791" s="2">
        <v>27</v>
      </c>
    </row>
    <row r="792" spans="1:119" ht="15" customHeight="1" x14ac:dyDescent="0.3">
      <c r="A792" t="str">
        <f t="shared" si="696"/>
        <v>20910311</v>
      </c>
      <c r="B792" t="str">
        <f t="shared" si="697"/>
        <v>Készletgazdálkodás tervezése - Mészáros Sándor (web) 15</v>
      </c>
      <c r="C792" t="str">
        <f t="shared" si="698"/>
        <v>10311</v>
      </c>
      <c r="D792" t="str">
        <f t="shared" si="699"/>
        <v xml:space="preserve">Készletgazdálkodás tervezése - Mészáros Sándor (web) </v>
      </c>
      <c r="E792" t="str">
        <f t="shared" si="700"/>
        <v>Mészáros Sándor10311</v>
      </c>
      <c r="F792" t="str">
        <f t="shared" si="701"/>
        <v>Készletgazdálkodás tervezése (Bp. 209, web)</v>
      </c>
      <c r="G792" t="str">
        <f t="shared" si="702"/>
        <v/>
      </c>
      <c r="H792" t="str">
        <f t="shared" si="703"/>
        <v/>
      </c>
      <c r="I792" t="str">
        <f t="shared" si="704"/>
        <v/>
      </c>
      <c r="J792" t="str">
        <f t="shared" si="705"/>
        <v/>
      </c>
      <c r="K792" t="str">
        <f t="shared" si="706"/>
        <v>10311</v>
      </c>
      <c r="L792" t="str">
        <f t="shared" si="707"/>
        <v/>
      </c>
      <c r="M792" t="str">
        <f t="shared" si="708"/>
        <v/>
      </c>
      <c r="N792" t="str">
        <f t="shared" si="709"/>
        <v/>
      </c>
      <c r="O792" t="str">
        <f t="shared" si="710"/>
        <v/>
      </c>
      <c r="P792" t="str">
        <f t="shared" si="711"/>
        <v/>
      </c>
      <c r="Q792" t="str">
        <f t="shared" si="712"/>
        <v/>
      </c>
      <c r="R792" t="str">
        <f t="shared" si="713"/>
        <v>10311</v>
      </c>
      <c r="S792" t="str">
        <f t="shared" si="714"/>
        <v/>
      </c>
      <c r="T792" t="str">
        <f t="shared" si="715"/>
        <v/>
      </c>
      <c r="U792" t="str">
        <f t="shared" si="716"/>
        <v/>
      </c>
      <c r="V792" t="str">
        <f t="shared" si="717"/>
        <v/>
      </c>
      <c r="W792" t="str">
        <f t="shared" si="718"/>
        <v/>
      </c>
      <c r="X792" t="str">
        <f t="shared" si="719"/>
        <v/>
      </c>
      <c r="Y792" t="str">
        <f t="shared" si="720"/>
        <v/>
      </c>
      <c r="Z792" t="str">
        <f t="shared" si="721"/>
        <v/>
      </c>
      <c r="AA792" t="str">
        <f t="shared" si="722"/>
        <v>Készletgazdálkodás tervezése (209, web)</v>
      </c>
      <c r="AB792" t="str">
        <f t="shared" si="723"/>
        <v/>
      </c>
      <c r="AC792" t="str">
        <f t="shared" si="724"/>
        <v/>
      </c>
      <c r="AD792" t="str">
        <f t="shared" si="725"/>
        <v/>
      </c>
      <c r="AE792" t="str">
        <f t="shared" si="726"/>
        <v/>
      </c>
      <c r="AF792" t="str">
        <f t="shared" si="727"/>
        <v/>
      </c>
      <c r="AG792" t="str">
        <f t="shared" si="728"/>
        <v/>
      </c>
      <c r="AH792" t="str">
        <f t="shared" si="729"/>
        <v/>
      </c>
      <c r="AI792" t="str">
        <f t="shared" si="730"/>
        <v/>
      </c>
      <c r="AJ792" t="str">
        <f t="shared" si="731"/>
        <v/>
      </c>
      <c r="AK792" t="str">
        <f t="shared" si="732"/>
        <v/>
      </c>
      <c r="AL792" t="str">
        <f t="shared" si="733"/>
        <v/>
      </c>
      <c r="AM792" t="str">
        <f t="shared" si="734"/>
        <v/>
      </c>
      <c r="AN792" t="str">
        <f t="shared" si="735"/>
        <v/>
      </c>
      <c r="AO792" t="str">
        <f t="shared" si="736"/>
        <v/>
      </c>
      <c r="AP792" t="str">
        <f t="shared" si="737"/>
        <v/>
      </c>
      <c r="AQ792" t="str">
        <f t="shared" si="738"/>
        <v/>
      </c>
      <c r="AR792" t="str">
        <f t="shared" si="739"/>
        <v/>
      </c>
      <c r="AS792" t="str">
        <f t="shared" si="740"/>
        <v/>
      </c>
      <c r="AT792" t="str">
        <f t="shared" si="741"/>
        <v/>
      </c>
      <c r="AU792" t="str">
        <f t="shared" si="742"/>
        <v/>
      </c>
      <c r="AV792" t="str">
        <f t="shared" si="743"/>
        <v/>
      </c>
      <c r="AW792" t="str">
        <f t="shared" si="744"/>
        <v/>
      </c>
      <c r="AX792" t="str">
        <f t="shared" si="745"/>
        <v/>
      </c>
      <c r="AY792" t="str">
        <f t="shared" si="746"/>
        <v/>
      </c>
      <c r="AZ792" t="str">
        <f t="shared" si="747"/>
        <v/>
      </c>
      <c r="BA792" t="str">
        <f t="shared" si="748"/>
        <v/>
      </c>
      <c r="BB792" t="str">
        <f t="shared" si="749"/>
        <v/>
      </c>
      <c r="BC792" t="str">
        <f t="shared" si="750"/>
        <v/>
      </c>
      <c r="BD792" t="str">
        <f t="shared" si="751"/>
        <v/>
      </c>
      <c r="BE792" t="str">
        <f t="shared" si="752"/>
        <v>Készletgazdálkodás tervezése (, web)</v>
      </c>
      <c r="BF792" s="2">
        <v>1031</v>
      </c>
      <c r="BG792" s="2">
        <v>1</v>
      </c>
      <c r="BH792" s="18">
        <f>VLOOKUP(BF792,segéd!$F$9:$G$41,2,FALSE)</f>
        <v>46326</v>
      </c>
      <c r="BI792" s="2" t="str">
        <f>VLOOKUP(BG792,segéd!$F$1:$G$7,2,FALSE)</f>
        <v>8.00-9.30</v>
      </c>
      <c r="BJ792" t="s">
        <v>292</v>
      </c>
      <c r="BK792" s="20" t="s">
        <v>306</v>
      </c>
      <c r="BL792" t="s">
        <v>206</v>
      </c>
      <c r="BM792" s="2">
        <v>209</v>
      </c>
      <c r="BO792" s="19" t="s">
        <v>117</v>
      </c>
      <c r="BP792" s="33" t="s">
        <v>715</v>
      </c>
      <c r="BQ792" s="2">
        <f t="shared" si="753"/>
        <v>15</v>
      </c>
      <c r="BR792" s="2">
        <f>IF(BM792="","",IFERROR(VLOOKUP(BJ792,segéd!T:U,2,FALSE),"x"))</f>
        <v>15</v>
      </c>
      <c r="BS792" s="2" t="str">
        <f>IF(BN792="","",IFERROR(VLOOKUP(BJ792,segéd!O:P,2,FALSE),"x"))</f>
        <v/>
      </c>
      <c r="BT792" s="2"/>
      <c r="BU792" s="2"/>
      <c r="BV792" s="2"/>
      <c r="BX792" s="2">
        <v>12</v>
      </c>
      <c r="CE792" s="2">
        <v>7</v>
      </c>
      <c r="CQ792" s="2"/>
      <c r="CR792" s="2"/>
    </row>
    <row r="793" spans="1:119" ht="15" customHeight="1" x14ac:dyDescent="0.3">
      <c r="A793" t="str">
        <f t="shared" si="696"/>
        <v>10311</v>
      </c>
      <c r="B793" t="str">
        <f t="shared" si="697"/>
        <v xml:space="preserve">Komplex méréstan - Borbás Lajos </v>
      </c>
      <c r="C793" t="str">
        <f t="shared" si="698"/>
        <v>410311</v>
      </c>
      <c r="D793" t="str">
        <f t="shared" si="699"/>
        <v>Komplex méréstan - Borbás Lajos 5</v>
      </c>
      <c r="E793" t="str">
        <f t="shared" si="700"/>
        <v>Borbás Lajos10311</v>
      </c>
      <c r="F793" t="str">
        <f t="shared" si="701"/>
        <v>Komplex méréstan (Tb. 4)</v>
      </c>
      <c r="G793" t="str">
        <f t="shared" si="702"/>
        <v/>
      </c>
      <c r="H793" t="str">
        <f t="shared" si="703"/>
        <v/>
      </c>
      <c r="I793" t="str">
        <f t="shared" si="704"/>
        <v/>
      </c>
      <c r="J793" t="str">
        <f t="shared" si="705"/>
        <v/>
      </c>
      <c r="K793" t="str">
        <f t="shared" si="706"/>
        <v/>
      </c>
      <c r="L793" t="str">
        <f t="shared" si="707"/>
        <v/>
      </c>
      <c r="M793" t="str">
        <f t="shared" si="708"/>
        <v/>
      </c>
      <c r="N793" t="str">
        <f t="shared" si="709"/>
        <v/>
      </c>
      <c r="O793" t="str">
        <f t="shared" si="710"/>
        <v/>
      </c>
      <c r="P793" t="str">
        <f t="shared" si="711"/>
        <v/>
      </c>
      <c r="Q793" t="str">
        <f t="shared" si="712"/>
        <v/>
      </c>
      <c r="R793" t="str">
        <f t="shared" si="713"/>
        <v/>
      </c>
      <c r="S793" t="str">
        <f t="shared" si="714"/>
        <v/>
      </c>
      <c r="T793" t="str">
        <f t="shared" si="715"/>
        <v/>
      </c>
      <c r="U793" t="str">
        <f t="shared" si="716"/>
        <v/>
      </c>
      <c r="V793" t="str">
        <f t="shared" si="717"/>
        <v/>
      </c>
      <c r="W793" t="str">
        <f t="shared" si="718"/>
        <v/>
      </c>
      <c r="X793" t="str">
        <f t="shared" si="719"/>
        <v/>
      </c>
      <c r="Y793" t="str">
        <f t="shared" si="720"/>
        <v/>
      </c>
      <c r="Z793" t="str">
        <f t="shared" si="721"/>
        <v/>
      </c>
      <c r="AA793" t="str">
        <f t="shared" si="722"/>
        <v>Komplex méréstan ()</v>
      </c>
      <c r="AB793" t="str">
        <f t="shared" si="723"/>
        <v/>
      </c>
      <c r="AC793" t="str">
        <f t="shared" si="724"/>
        <v/>
      </c>
      <c r="AD793" t="str">
        <f t="shared" si="725"/>
        <v/>
      </c>
      <c r="AE793" t="str">
        <f t="shared" si="726"/>
        <v/>
      </c>
      <c r="AF793" t="str">
        <f t="shared" si="727"/>
        <v/>
      </c>
      <c r="AG793" t="str">
        <f t="shared" si="728"/>
        <v>10311</v>
      </c>
      <c r="AH793" t="str">
        <f t="shared" si="729"/>
        <v/>
      </c>
      <c r="AI793" t="str">
        <f t="shared" si="730"/>
        <v/>
      </c>
      <c r="AJ793" t="str">
        <f t="shared" si="731"/>
        <v/>
      </c>
      <c r="AK793" t="str">
        <f t="shared" si="732"/>
        <v/>
      </c>
      <c r="AL793" t="str">
        <f t="shared" si="733"/>
        <v/>
      </c>
      <c r="AM793" t="str">
        <f t="shared" si="734"/>
        <v/>
      </c>
      <c r="AN793" t="str">
        <f t="shared" si="735"/>
        <v/>
      </c>
      <c r="AO793" t="str">
        <f t="shared" si="736"/>
        <v/>
      </c>
      <c r="AP793" t="str">
        <f t="shared" si="737"/>
        <v/>
      </c>
      <c r="AQ793" t="str">
        <f t="shared" si="738"/>
        <v/>
      </c>
      <c r="AR793" t="str">
        <f t="shared" si="739"/>
        <v/>
      </c>
      <c r="AS793" t="str">
        <f t="shared" si="740"/>
        <v/>
      </c>
      <c r="AT793" t="str">
        <f t="shared" si="741"/>
        <v/>
      </c>
      <c r="AU793" t="str">
        <f t="shared" si="742"/>
        <v/>
      </c>
      <c r="AV793" t="str">
        <f t="shared" si="743"/>
        <v/>
      </c>
      <c r="AW793" t="str">
        <f t="shared" si="744"/>
        <v/>
      </c>
      <c r="AX793" t="str">
        <f t="shared" si="745"/>
        <v/>
      </c>
      <c r="AY793" t="str">
        <f t="shared" si="746"/>
        <v/>
      </c>
      <c r="AZ793" t="str">
        <f t="shared" si="747"/>
        <v/>
      </c>
      <c r="BA793" t="str">
        <f t="shared" si="748"/>
        <v/>
      </c>
      <c r="BB793" t="str">
        <f t="shared" si="749"/>
        <v/>
      </c>
      <c r="BC793" t="str">
        <f t="shared" si="750"/>
        <v/>
      </c>
      <c r="BD793" t="str">
        <f t="shared" si="751"/>
        <v/>
      </c>
      <c r="BE793" t="str">
        <f t="shared" si="752"/>
        <v>Komplex méréstan (4)</v>
      </c>
      <c r="BF793" s="2">
        <v>1031</v>
      </c>
      <c r="BG793" s="2">
        <v>1</v>
      </c>
      <c r="BH793" s="18">
        <f>VLOOKUP(BF793,segéd!$F$9:$G$41,2,FALSE)</f>
        <v>46326</v>
      </c>
      <c r="BI793" s="2" t="str">
        <f>VLOOKUP(BG793,segéd!$F$1:$G$7,2,FALSE)</f>
        <v>8.00-9.30</v>
      </c>
      <c r="BJ793" t="s">
        <v>152</v>
      </c>
      <c r="BK793" s="20" t="s">
        <v>47</v>
      </c>
      <c r="BL793" t="s">
        <v>190</v>
      </c>
      <c r="BM793" s="2"/>
      <c r="BN793" s="2">
        <v>4</v>
      </c>
      <c r="BO793" s="2"/>
      <c r="BP793" s="33"/>
      <c r="BQ793" s="2">
        <f t="shared" si="753"/>
        <v>5</v>
      </c>
      <c r="BR793" s="2" t="str">
        <f>IF(BM793="","",IFERROR(VLOOKUP(BJ793,segéd!T:U,2,FALSE),"x"))</f>
        <v/>
      </c>
      <c r="BS793" s="2">
        <f>IF(BN793="","",IFERROR(VLOOKUP(BJ793,segéd!O:P,2,FALSE),"x"))</f>
        <v>5</v>
      </c>
      <c r="BU793" s="2"/>
      <c r="BV793" s="2"/>
      <c r="CS793" s="2">
        <v>6</v>
      </c>
    </row>
    <row r="794" spans="1:119" ht="15" customHeight="1" x14ac:dyDescent="0.3">
      <c r="A794" t="str">
        <f t="shared" si="696"/>
        <v>20310311</v>
      </c>
      <c r="B794" t="str">
        <f t="shared" si="697"/>
        <v>Közgazdaságtan - Barócsi Zoltán (Bp.-ről web) 11</v>
      </c>
      <c r="C794" t="str">
        <f t="shared" si="698"/>
        <v>40110311</v>
      </c>
      <c r="D794" t="str">
        <f t="shared" si="699"/>
        <v>Közgazdaságtan - Barócsi Zoltán (Bp.-ről web) 7</v>
      </c>
      <c r="E794" t="str">
        <f t="shared" si="700"/>
        <v>Barócsi Zoltán10311</v>
      </c>
      <c r="F794" t="str">
        <f t="shared" si="701"/>
        <v>Közgazdaságtan (Bp. 203, Bp.-ről web)</v>
      </c>
      <c r="G794" t="str">
        <f t="shared" si="702"/>
        <v/>
      </c>
      <c r="H794" t="str">
        <f t="shared" si="703"/>
        <v/>
      </c>
      <c r="I794" t="str">
        <f t="shared" si="704"/>
        <v>10311</v>
      </c>
      <c r="J794" t="str">
        <f t="shared" si="705"/>
        <v/>
      </c>
      <c r="K794" t="str">
        <f t="shared" si="706"/>
        <v/>
      </c>
      <c r="L794" t="str">
        <f t="shared" si="707"/>
        <v/>
      </c>
      <c r="M794" t="str">
        <f t="shared" si="708"/>
        <v/>
      </c>
      <c r="N794" t="str">
        <f t="shared" si="709"/>
        <v/>
      </c>
      <c r="O794" t="str">
        <f t="shared" si="710"/>
        <v/>
      </c>
      <c r="P794" t="str">
        <f t="shared" si="711"/>
        <v/>
      </c>
      <c r="Q794" t="str">
        <f t="shared" si="712"/>
        <v/>
      </c>
      <c r="R794" t="str">
        <f t="shared" si="713"/>
        <v/>
      </c>
      <c r="S794" t="str">
        <f t="shared" si="714"/>
        <v/>
      </c>
      <c r="T794" t="str">
        <f t="shared" si="715"/>
        <v/>
      </c>
      <c r="U794" t="str">
        <f t="shared" si="716"/>
        <v/>
      </c>
      <c r="V794" t="str">
        <f t="shared" si="717"/>
        <v/>
      </c>
      <c r="W794" t="str">
        <f t="shared" si="718"/>
        <v/>
      </c>
      <c r="X794" t="str">
        <f t="shared" si="719"/>
        <v/>
      </c>
      <c r="Y794" t="str">
        <f t="shared" si="720"/>
        <v/>
      </c>
      <c r="Z794" t="str">
        <f t="shared" si="721"/>
        <v/>
      </c>
      <c r="AA794" t="str">
        <f t="shared" si="722"/>
        <v>Közgazdaságtan (203, Bp.-ről web)</v>
      </c>
      <c r="AB794" t="str">
        <f t="shared" si="723"/>
        <v/>
      </c>
      <c r="AC794" t="str">
        <f t="shared" si="724"/>
        <v>10311</v>
      </c>
      <c r="AD794" t="str">
        <f t="shared" si="725"/>
        <v/>
      </c>
      <c r="AE794" t="str">
        <f t="shared" si="726"/>
        <v/>
      </c>
      <c r="AF794" t="str">
        <f t="shared" si="727"/>
        <v/>
      </c>
      <c r="AG794" t="str">
        <f t="shared" si="728"/>
        <v/>
      </c>
      <c r="AH794" t="str">
        <f t="shared" si="729"/>
        <v/>
      </c>
      <c r="AI794" t="str">
        <f t="shared" si="730"/>
        <v/>
      </c>
      <c r="AJ794" t="str">
        <f t="shared" si="731"/>
        <v/>
      </c>
      <c r="AK794" t="str">
        <f t="shared" si="732"/>
        <v/>
      </c>
      <c r="AL794" t="str">
        <f t="shared" si="733"/>
        <v/>
      </c>
      <c r="AM794" t="str">
        <f t="shared" si="734"/>
        <v/>
      </c>
      <c r="AN794" t="str">
        <f t="shared" si="735"/>
        <v/>
      </c>
      <c r="AO794" t="str">
        <f t="shared" si="736"/>
        <v/>
      </c>
      <c r="AP794" t="str">
        <f t="shared" si="737"/>
        <v/>
      </c>
      <c r="AQ794" t="str">
        <f t="shared" si="738"/>
        <v/>
      </c>
      <c r="AR794" t="str">
        <f t="shared" si="739"/>
        <v/>
      </c>
      <c r="AS794" t="str">
        <f t="shared" si="740"/>
        <v/>
      </c>
      <c r="AT794" t="str">
        <f t="shared" si="741"/>
        <v/>
      </c>
      <c r="AU794" t="str">
        <f t="shared" si="742"/>
        <v/>
      </c>
      <c r="AV794" t="str">
        <f t="shared" si="743"/>
        <v/>
      </c>
      <c r="AW794" t="str">
        <f t="shared" si="744"/>
        <v/>
      </c>
      <c r="AX794" t="str">
        <f t="shared" si="745"/>
        <v/>
      </c>
      <c r="AY794" t="str">
        <f t="shared" si="746"/>
        <v/>
      </c>
      <c r="AZ794" t="str">
        <f t="shared" si="747"/>
        <v/>
      </c>
      <c r="BA794" t="str">
        <f t="shared" si="748"/>
        <v/>
      </c>
      <c r="BB794" t="str">
        <f t="shared" si="749"/>
        <v/>
      </c>
      <c r="BC794" t="str">
        <f t="shared" si="750"/>
        <v/>
      </c>
      <c r="BD794" t="str">
        <f t="shared" si="751"/>
        <v/>
      </c>
      <c r="BE794" t="str">
        <f t="shared" si="752"/>
        <v>Közgazdaságtan (401, Bp.-ről web)</v>
      </c>
      <c r="BF794" s="2">
        <v>1031</v>
      </c>
      <c r="BG794" s="2">
        <v>1</v>
      </c>
      <c r="BH794" s="18">
        <f>VLOOKUP(BF794,segéd!$F$9:$G$41,2,FALSE)</f>
        <v>46326</v>
      </c>
      <c r="BI794" s="2" t="str">
        <f>VLOOKUP(BG794,segéd!$F$1:$G$7,2,FALSE)</f>
        <v>8.00-9.30</v>
      </c>
      <c r="BJ794" t="s">
        <v>101</v>
      </c>
      <c r="BK794" s="20" t="s">
        <v>35</v>
      </c>
      <c r="BL794" t="s">
        <v>511</v>
      </c>
      <c r="BM794" s="2">
        <v>203</v>
      </c>
      <c r="BN794" s="2">
        <v>401</v>
      </c>
      <c r="BO794" s="2" t="s">
        <v>118</v>
      </c>
      <c r="BP794" s="33" t="s">
        <v>634</v>
      </c>
      <c r="BQ794" s="2">
        <f t="shared" si="753"/>
        <v>18</v>
      </c>
      <c r="BR794" s="2">
        <f>IF(BM794="","",IFERROR(VLOOKUP(BJ794,segéd!T:U,2,FALSE),"x"))</f>
        <v>11</v>
      </c>
      <c r="BS794" s="2">
        <f>IF(BN794="","",IFERROR(VLOOKUP(BJ794,segéd!O:P,2,FALSE),"x"))</f>
        <v>7</v>
      </c>
      <c r="BT794" s="2"/>
      <c r="BU794" s="2"/>
      <c r="BV794" s="2">
        <v>9</v>
      </c>
      <c r="BX794" s="2"/>
      <c r="CO794" s="2">
        <v>6</v>
      </c>
      <c r="CQ794" s="2"/>
      <c r="CR794" s="2"/>
    </row>
    <row r="795" spans="1:119" ht="15" customHeight="1" x14ac:dyDescent="0.3">
      <c r="A795" t="str">
        <f t="shared" si="696"/>
        <v>20110311</v>
      </c>
      <c r="B795" t="str">
        <f t="shared" si="697"/>
        <v>Közgazdaságtan I. - Tóth Zsuzsanna (web) 120</v>
      </c>
      <c r="C795" t="str">
        <f t="shared" si="698"/>
        <v>10311</v>
      </c>
      <c r="D795" t="str">
        <f t="shared" si="699"/>
        <v xml:space="preserve">Közgazdaságtan I. - Tóth Zsuzsanna (web) </v>
      </c>
      <c r="E795" t="str">
        <f t="shared" si="700"/>
        <v>Tóth Zsuzsanna10311</v>
      </c>
      <c r="F795" t="str">
        <f t="shared" si="701"/>
        <v>Közgazdaságtan I. (Bp. 201, web)</v>
      </c>
      <c r="G795" t="str">
        <f t="shared" si="702"/>
        <v>10311</v>
      </c>
      <c r="H795" t="str">
        <f t="shared" si="703"/>
        <v>10311</v>
      </c>
      <c r="I795" t="str">
        <f t="shared" si="704"/>
        <v/>
      </c>
      <c r="J795" t="str">
        <f t="shared" si="705"/>
        <v/>
      </c>
      <c r="K795" t="str">
        <f t="shared" si="706"/>
        <v/>
      </c>
      <c r="L795" t="str">
        <f t="shared" si="707"/>
        <v/>
      </c>
      <c r="M795" t="str">
        <f t="shared" si="708"/>
        <v/>
      </c>
      <c r="N795" t="str">
        <f t="shared" si="709"/>
        <v/>
      </c>
      <c r="O795" t="str">
        <f t="shared" si="710"/>
        <v/>
      </c>
      <c r="P795" t="str">
        <f t="shared" si="711"/>
        <v/>
      </c>
      <c r="Q795" t="str">
        <f t="shared" si="712"/>
        <v/>
      </c>
      <c r="R795" t="str">
        <f t="shared" si="713"/>
        <v/>
      </c>
      <c r="S795" t="str">
        <f t="shared" si="714"/>
        <v/>
      </c>
      <c r="T795" t="str">
        <f t="shared" si="715"/>
        <v/>
      </c>
      <c r="U795" t="str">
        <f t="shared" si="716"/>
        <v/>
      </c>
      <c r="V795" t="str">
        <f t="shared" si="717"/>
        <v/>
      </c>
      <c r="W795" t="str">
        <f t="shared" si="718"/>
        <v/>
      </c>
      <c r="X795" t="str">
        <f t="shared" si="719"/>
        <v/>
      </c>
      <c r="Y795" t="str">
        <f t="shared" si="720"/>
        <v/>
      </c>
      <c r="Z795" t="str">
        <f t="shared" si="721"/>
        <v/>
      </c>
      <c r="AA795" t="str">
        <f t="shared" si="722"/>
        <v>Közgazdaságtan I. (201, web)</v>
      </c>
      <c r="AB795" t="str">
        <f t="shared" si="723"/>
        <v/>
      </c>
      <c r="AC795" t="str">
        <f t="shared" si="724"/>
        <v/>
      </c>
      <c r="AD795" t="str">
        <f t="shared" si="725"/>
        <v/>
      </c>
      <c r="AE795" t="str">
        <f t="shared" si="726"/>
        <v/>
      </c>
      <c r="AF795" t="str">
        <f t="shared" si="727"/>
        <v/>
      </c>
      <c r="AG795" t="str">
        <f t="shared" si="728"/>
        <v/>
      </c>
      <c r="AH795" t="str">
        <f t="shared" si="729"/>
        <v/>
      </c>
      <c r="AI795" t="str">
        <f t="shared" si="730"/>
        <v/>
      </c>
      <c r="AJ795" t="str">
        <f t="shared" si="731"/>
        <v/>
      </c>
      <c r="AK795" t="str">
        <f t="shared" si="732"/>
        <v/>
      </c>
      <c r="AL795" t="str">
        <f t="shared" si="733"/>
        <v/>
      </c>
      <c r="AM795" t="str">
        <f t="shared" si="734"/>
        <v/>
      </c>
      <c r="AN795" t="str">
        <f t="shared" si="735"/>
        <v/>
      </c>
      <c r="AO795" t="str">
        <f t="shared" si="736"/>
        <v/>
      </c>
      <c r="AP795" t="str">
        <f t="shared" si="737"/>
        <v/>
      </c>
      <c r="AQ795" t="str">
        <f t="shared" si="738"/>
        <v/>
      </c>
      <c r="AR795" t="str">
        <f t="shared" si="739"/>
        <v/>
      </c>
      <c r="AS795" t="str">
        <f t="shared" si="740"/>
        <v/>
      </c>
      <c r="AT795" t="str">
        <f t="shared" si="741"/>
        <v/>
      </c>
      <c r="AU795" t="str">
        <f t="shared" si="742"/>
        <v/>
      </c>
      <c r="AV795" t="str">
        <f t="shared" si="743"/>
        <v/>
      </c>
      <c r="AW795" t="str">
        <f t="shared" si="744"/>
        <v/>
      </c>
      <c r="AX795" t="str">
        <f t="shared" si="745"/>
        <v/>
      </c>
      <c r="AY795" t="str">
        <f t="shared" si="746"/>
        <v/>
      </c>
      <c r="AZ795" t="str">
        <f t="shared" si="747"/>
        <v/>
      </c>
      <c r="BA795" t="str">
        <f t="shared" si="748"/>
        <v/>
      </c>
      <c r="BB795" t="str">
        <f t="shared" si="749"/>
        <v/>
      </c>
      <c r="BC795" t="str">
        <f t="shared" si="750"/>
        <v/>
      </c>
      <c r="BD795" t="str">
        <f t="shared" si="751"/>
        <v/>
      </c>
      <c r="BE795" t="str">
        <f t="shared" si="752"/>
        <v>Közgazdaságtan I. (, web)</v>
      </c>
      <c r="BF795" s="2">
        <v>1031</v>
      </c>
      <c r="BG795" s="2">
        <v>1</v>
      </c>
      <c r="BH795" s="18">
        <f>VLOOKUP(BF795,segéd!$F$9:$G$41,2,FALSE)</f>
        <v>46326</v>
      </c>
      <c r="BI795" s="2" t="str">
        <f>VLOOKUP(BG795,segéd!$F$1:$G$7,2,FALSE)</f>
        <v>8.00-9.30</v>
      </c>
      <c r="BJ795" t="s">
        <v>25</v>
      </c>
      <c r="BK795" s="20" t="s">
        <v>530</v>
      </c>
      <c r="BL795" t="s">
        <v>194</v>
      </c>
      <c r="BM795" s="2">
        <v>201</v>
      </c>
      <c r="BO795" s="2" t="s">
        <v>117</v>
      </c>
      <c r="BP795" s="33" t="s">
        <v>650</v>
      </c>
      <c r="BQ795" s="2">
        <f t="shared" si="753"/>
        <v>120</v>
      </c>
      <c r="BR795" s="2">
        <f>IF(BM795="","",IFERROR(VLOOKUP(BJ795,segéd!T:U,2,FALSE),"x"))</f>
        <v>120</v>
      </c>
      <c r="BS795" s="2" t="str">
        <f>IF(BN795="","",IFERROR(VLOOKUP(BJ795,segéd!O:P,2,FALSE),"x"))</f>
        <v/>
      </c>
      <c r="BT795" s="2">
        <v>67</v>
      </c>
      <c r="BU795" s="2">
        <v>18</v>
      </c>
      <c r="BV795" s="2"/>
      <c r="BX795" s="2"/>
      <c r="CJ795" s="19"/>
      <c r="CK795" s="19"/>
      <c r="CQ795" s="2"/>
      <c r="CR795" s="2"/>
    </row>
    <row r="796" spans="1:119" ht="15" customHeight="1" x14ac:dyDescent="0.3">
      <c r="A796" t="str">
        <f t="shared" si="696"/>
        <v>10311</v>
      </c>
      <c r="B796" t="str">
        <f t="shared" si="697"/>
        <v xml:space="preserve">Létesítmény- és szolgáltatásmen. - Nagy Judit (web) </v>
      </c>
      <c r="C796" t="str">
        <f t="shared" si="698"/>
        <v>Passzív10311</v>
      </c>
      <c r="D796" t="str">
        <f t="shared" si="699"/>
        <v>Létesítmény- és szolgáltatásmen. - Nagy Judit (web) 8</v>
      </c>
      <c r="E796" t="str">
        <f t="shared" si="700"/>
        <v>Nagy Judit10311</v>
      </c>
      <c r="F796" t="str">
        <f t="shared" si="701"/>
        <v>Létesítmény- és szolgáltatásmen. (Tb. Passzív, web)</v>
      </c>
      <c r="G796" t="str">
        <f t="shared" si="702"/>
        <v/>
      </c>
      <c r="H796" t="str">
        <f t="shared" si="703"/>
        <v/>
      </c>
      <c r="I796" t="str">
        <f t="shared" si="704"/>
        <v/>
      </c>
      <c r="J796" t="str">
        <f t="shared" si="705"/>
        <v/>
      </c>
      <c r="K796" t="str">
        <f t="shared" si="706"/>
        <v/>
      </c>
      <c r="L796" t="str">
        <f t="shared" si="707"/>
        <v/>
      </c>
      <c r="M796" t="str">
        <f t="shared" si="708"/>
        <v/>
      </c>
      <c r="N796" t="str">
        <f t="shared" si="709"/>
        <v/>
      </c>
      <c r="O796" t="str">
        <f t="shared" si="710"/>
        <v/>
      </c>
      <c r="P796" t="str">
        <f t="shared" si="711"/>
        <v/>
      </c>
      <c r="Q796" t="str">
        <f t="shared" si="712"/>
        <v/>
      </c>
      <c r="R796" t="str">
        <f t="shared" si="713"/>
        <v/>
      </c>
      <c r="S796" t="str">
        <f t="shared" si="714"/>
        <v/>
      </c>
      <c r="T796" t="str">
        <f t="shared" si="715"/>
        <v/>
      </c>
      <c r="U796" t="str">
        <f t="shared" si="716"/>
        <v/>
      </c>
      <c r="V796" t="str">
        <f t="shared" si="717"/>
        <v/>
      </c>
      <c r="W796" t="str">
        <f t="shared" si="718"/>
        <v/>
      </c>
      <c r="X796" t="str">
        <f t="shared" si="719"/>
        <v/>
      </c>
      <c r="Y796" t="str">
        <f t="shared" si="720"/>
        <v/>
      </c>
      <c r="Z796" t="str">
        <f t="shared" si="721"/>
        <v/>
      </c>
      <c r="AA796" t="str">
        <f t="shared" si="722"/>
        <v>Létesítmény- és szolgáltatásmen. (, web)</v>
      </c>
      <c r="AB796" t="str">
        <f t="shared" si="723"/>
        <v/>
      </c>
      <c r="AC796" t="str">
        <f t="shared" si="724"/>
        <v/>
      </c>
      <c r="AD796" t="str">
        <f t="shared" si="725"/>
        <v/>
      </c>
      <c r="AE796" t="str">
        <f t="shared" si="726"/>
        <v/>
      </c>
      <c r="AF796" t="str">
        <f t="shared" si="727"/>
        <v/>
      </c>
      <c r="AG796" t="str">
        <f t="shared" si="728"/>
        <v/>
      </c>
      <c r="AH796" t="str">
        <f t="shared" si="729"/>
        <v/>
      </c>
      <c r="AI796" t="str">
        <f t="shared" si="730"/>
        <v/>
      </c>
      <c r="AJ796" t="str">
        <f t="shared" si="731"/>
        <v/>
      </c>
      <c r="AK796" t="str">
        <f t="shared" si="732"/>
        <v/>
      </c>
      <c r="AL796" t="str">
        <f t="shared" si="733"/>
        <v/>
      </c>
      <c r="AM796" t="str">
        <f t="shared" si="734"/>
        <v/>
      </c>
      <c r="AN796" t="str">
        <f t="shared" si="735"/>
        <v/>
      </c>
      <c r="AO796" t="str">
        <f t="shared" si="736"/>
        <v/>
      </c>
      <c r="AP796" t="str">
        <f t="shared" si="737"/>
        <v/>
      </c>
      <c r="AQ796" t="str">
        <f t="shared" si="738"/>
        <v/>
      </c>
      <c r="AR796" t="str">
        <f t="shared" si="739"/>
        <v/>
      </c>
      <c r="AS796" t="str">
        <f t="shared" si="740"/>
        <v/>
      </c>
      <c r="AT796" t="str">
        <f t="shared" si="741"/>
        <v/>
      </c>
      <c r="AU796" t="str">
        <f t="shared" si="742"/>
        <v>10311</v>
      </c>
      <c r="AV796" t="str">
        <f t="shared" si="743"/>
        <v/>
      </c>
      <c r="AW796" t="str">
        <f t="shared" si="744"/>
        <v/>
      </c>
      <c r="AX796" t="str">
        <f t="shared" si="745"/>
        <v/>
      </c>
      <c r="AY796" t="str">
        <f t="shared" si="746"/>
        <v/>
      </c>
      <c r="AZ796" t="str">
        <f t="shared" si="747"/>
        <v/>
      </c>
      <c r="BA796" t="str">
        <f t="shared" si="748"/>
        <v/>
      </c>
      <c r="BB796" t="str">
        <f t="shared" si="749"/>
        <v/>
      </c>
      <c r="BC796" t="str">
        <f t="shared" si="750"/>
        <v/>
      </c>
      <c r="BD796" t="str">
        <f t="shared" si="751"/>
        <v/>
      </c>
      <c r="BE796" t="str">
        <f t="shared" si="752"/>
        <v>Létesítmény- és szolgáltatásmen. (Passzív, web)</v>
      </c>
      <c r="BF796" s="2">
        <v>1031</v>
      </c>
      <c r="BG796" s="2">
        <v>1</v>
      </c>
      <c r="BH796" s="18">
        <f>VLOOKUP(BF796,segéd!$F$9:$G$41,2,FALSE)</f>
        <v>46326</v>
      </c>
      <c r="BI796" s="2" t="str">
        <f>VLOOKUP(BG796,segéd!$F$1:$G$7,2,FALSE)</f>
        <v>8.00-9.30</v>
      </c>
      <c r="BJ796" t="s">
        <v>397</v>
      </c>
      <c r="BK796" s="20" t="s">
        <v>418</v>
      </c>
      <c r="BL796" t="s">
        <v>191</v>
      </c>
      <c r="BM796" s="2"/>
      <c r="BN796" s="2" t="s">
        <v>221</v>
      </c>
      <c r="BO796" s="2" t="s">
        <v>117</v>
      </c>
      <c r="BP796" s="33" t="s">
        <v>636</v>
      </c>
      <c r="BQ796" s="2">
        <f t="shared" si="753"/>
        <v>8</v>
      </c>
      <c r="BR796" s="2" t="str">
        <f>IF(BM796="","",IFERROR(VLOOKUP(BJ796,segéd!T:U,2,FALSE),"x"))</f>
        <v/>
      </c>
      <c r="BS796" s="2">
        <f>IF(BN796="","",IFERROR(VLOOKUP(BJ796,segéd!O:P,2,FALSE),"x"))</f>
        <v>8</v>
      </c>
      <c r="BU796" s="2"/>
      <c r="BV796" s="2"/>
      <c r="DG796" s="2">
        <v>8</v>
      </c>
    </row>
    <row r="797" spans="1:119" ht="15" customHeight="1" x14ac:dyDescent="0.3">
      <c r="A797" t="str">
        <f t="shared" si="696"/>
        <v>20510311</v>
      </c>
      <c r="B797" t="str">
        <f t="shared" si="697"/>
        <v>Marketing tervezés és kont. - Rojkovich Ádám Konstantin (web) 6</v>
      </c>
      <c r="C797" t="str">
        <f t="shared" si="698"/>
        <v>10311</v>
      </c>
      <c r="D797" t="str">
        <f t="shared" si="699"/>
        <v xml:space="preserve">Marketing tervezés és kont. - Rojkovich Ádám Konstantin (web) </v>
      </c>
      <c r="E797" t="str">
        <f t="shared" si="700"/>
        <v>Rojkovich Ádám Konstantin10311</v>
      </c>
      <c r="F797" t="str">
        <f t="shared" si="701"/>
        <v>Marketing tervezés és kont. (Bp. 205, web)</v>
      </c>
      <c r="G797" t="str">
        <f t="shared" si="702"/>
        <v/>
      </c>
      <c r="H797" t="str">
        <f t="shared" si="703"/>
        <v/>
      </c>
      <c r="I797" t="str">
        <f t="shared" si="704"/>
        <v/>
      </c>
      <c r="J797" t="str">
        <f t="shared" si="705"/>
        <v>10311</v>
      </c>
      <c r="K797" t="str">
        <f t="shared" si="706"/>
        <v/>
      </c>
      <c r="L797" t="str">
        <f t="shared" si="707"/>
        <v/>
      </c>
      <c r="M797" t="str">
        <f t="shared" si="708"/>
        <v/>
      </c>
      <c r="N797" t="str">
        <f t="shared" si="709"/>
        <v/>
      </c>
      <c r="O797" t="str">
        <f t="shared" si="710"/>
        <v/>
      </c>
      <c r="P797" t="str">
        <f t="shared" si="711"/>
        <v/>
      </c>
      <c r="Q797" t="str">
        <f t="shared" si="712"/>
        <v>10311</v>
      </c>
      <c r="R797" t="str">
        <f t="shared" si="713"/>
        <v/>
      </c>
      <c r="S797" t="str">
        <f t="shared" si="714"/>
        <v/>
      </c>
      <c r="T797" t="str">
        <f t="shared" si="715"/>
        <v/>
      </c>
      <c r="U797" t="str">
        <f t="shared" si="716"/>
        <v/>
      </c>
      <c r="V797" t="str">
        <f t="shared" si="717"/>
        <v/>
      </c>
      <c r="W797" t="str">
        <f t="shared" si="718"/>
        <v/>
      </c>
      <c r="X797" t="str">
        <f t="shared" si="719"/>
        <v/>
      </c>
      <c r="Y797" t="str">
        <f t="shared" si="720"/>
        <v/>
      </c>
      <c r="Z797" t="str">
        <f t="shared" si="721"/>
        <v/>
      </c>
      <c r="AA797" t="str">
        <f t="shared" si="722"/>
        <v>Marketing tervezés és kont. (205, web)</v>
      </c>
      <c r="AB797" t="str">
        <f t="shared" si="723"/>
        <v/>
      </c>
      <c r="AC797" t="str">
        <f t="shared" si="724"/>
        <v/>
      </c>
      <c r="AD797" t="str">
        <f t="shared" si="725"/>
        <v/>
      </c>
      <c r="AE797" t="str">
        <f t="shared" si="726"/>
        <v/>
      </c>
      <c r="AF797" t="str">
        <f t="shared" si="727"/>
        <v/>
      </c>
      <c r="AG797" t="str">
        <f t="shared" si="728"/>
        <v/>
      </c>
      <c r="AH797" t="str">
        <f t="shared" si="729"/>
        <v/>
      </c>
      <c r="AI797" t="str">
        <f t="shared" si="730"/>
        <v/>
      </c>
      <c r="AJ797" t="str">
        <f t="shared" si="731"/>
        <v/>
      </c>
      <c r="AK797" t="str">
        <f t="shared" si="732"/>
        <v/>
      </c>
      <c r="AL797" t="str">
        <f t="shared" si="733"/>
        <v/>
      </c>
      <c r="AM797" t="str">
        <f t="shared" si="734"/>
        <v/>
      </c>
      <c r="AN797" t="str">
        <f t="shared" si="735"/>
        <v/>
      </c>
      <c r="AO797" t="str">
        <f t="shared" si="736"/>
        <v/>
      </c>
      <c r="AP797" t="str">
        <f t="shared" si="737"/>
        <v/>
      </c>
      <c r="AQ797" t="str">
        <f t="shared" si="738"/>
        <v/>
      </c>
      <c r="AR797" t="str">
        <f t="shared" si="739"/>
        <v/>
      </c>
      <c r="AS797" t="str">
        <f t="shared" si="740"/>
        <v/>
      </c>
      <c r="AT797" t="str">
        <f t="shared" si="741"/>
        <v/>
      </c>
      <c r="AU797" t="str">
        <f t="shared" si="742"/>
        <v/>
      </c>
      <c r="AV797" t="str">
        <f t="shared" si="743"/>
        <v/>
      </c>
      <c r="AW797" t="str">
        <f t="shared" si="744"/>
        <v/>
      </c>
      <c r="AX797" t="str">
        <f t="shared" si="745"/>
        <v/>
      </c>
      <c r="AY797" t="str">
        <f t="shared" si="746"/>
        <v/>
      </c>
      <c r="AZ797" t="str">
        <f t="shared" si="747"/>
        <v/>
      </c>
      <c r="BA797" t="str">
        <f t="shared" si="748"/>
        <v/>
      </c>
      <c r="BB797" t="str">
        <f t="shared" si="749"/>
        <v/>
      </c>
      <c r="BC797" t="str">
        <f t="shared" si="750"/>
        <v/>
      </c>
      <c r="BD797" t="str">
        <f t="shared" si="751"/>
        <v/>
      </c>
      <c r="BE797" t="str">
        <f t="shared" si="752"/>
        <v>Marketing tervezés és kont. (, web)</v>
      </c>
      <c r="BF797" s="2">
        <v>1031</v>
      </c>
      <c r="BG797" s="2">
        <v>1</v>
      </c>
      <c r="BH797" s="18">
        <f>VLOOKUP(BF797,segéd!$F$9:$G$41,2,FALSE)</f>
        <v>46326</v>
      </c>
      <c r="BI797" s="2" t="str">
        <f>VLOOKUP(BG797,segéd!$F$1:$G$7,2,FALSE)</f>
        <v>8.00-9.30</v>
      </c>
      <c r="BJ797" t="s">
        <v>116</v>
      </c>
      <c r="BK797" s="20" t="s">
        <v>573</v>
      </c>
      <c r="BL797" t="s">
        <v>206</v>
      </c>
      <c r="BM797" s="2">
        <v>205</v>
      </c>
      <c r="BO797" s="2" t="s">
        <v>117</v>
      </c>
      <c r="BP797" s="33" t="s">
        <v>692</v>
      </c>
      <c r="BQ797" s="2">
        <f t="shared" si="753"/>
        <v>6</v>
      </c>
      <c r="BR797" s="2">
        <f>IF(BM797="","",IFERROR(VLOOKUP(BJ797,segéd!T:U,2,FALSE),"x"))</f>
        <v>6</v>
      </c>
      <c r="BS797" s="2" t="str">
        <f>IF(BN797="","",IFERROR(VLOOKUP(BJ797,segéd!O:P,2,FALSE),"x"))</f>
        <v/>
      </c>
      <c r="BT797" s="2"/>
      <c r="BU797" s="2"/>
      <c r="BV797" s="2"/>
      <c r="BW797" s="2">
        <v>8</v>
      </c>
      <c r="BX797" s="2"/>
      <c r="CD797" s="2">
        <v>5</v>
      </c>
      <c r="CQ797" s="2"/>
      <c r="CR797" s="2"/>
    </row>
    <row r="798" spans="1:119" ht="15" customHeight="1" x14ac:dyDescent="0.3">
      <c r="A798" t="str">
        <f t="shared" si="696"/>
        <v>20810311</v>
      </c>
      <c r="B798" t="str">
        <f t="shared" si="697"/>
        <v>Marketingkutatás - Duga Zsófia (8.45-től, Bp.-ről web) 29</v>
      </c>
      <c r="C798" t="str">
        <f t="shared" si="698"/>
        <v>21610311</v>
      </c>
      <c r="D798" t="str">
        <f t="shared" si="699"/>
        <v>Marketingkutatás - Duga Zsófia (8.45-től, Bp.-ről web) 13</v>
      </c>
      <c r="E798" t="str">
        <f t="shared" si="700"/>
        <v>Duga Zsófia10311</v>
      </c>
      <c r="F798" t="str">
        <f t="shared" si="701"/>
        <v>Marketingkutatás (Bp. 208Tb. 216, 8.45-től, Bp.-ről web)</v>
      </c>
      <c r="G798" t="str">
        <f t="shared" si="702"/>
        <v/>
      </c>
      <c r="H798" t="str">
        <f t="shared" si="703"/>
        <v/>
      </c>
      <c r="I798" t="str">
        <f t="shared" si="704"/>
        <v/>
      </c>
      <c r="J798" t="str">
        <f t="shared" si="705"/>
        <v/>
      </c>
      <c r="K798" t="str">
        <f t="shared" si="706"/>
        <v/>
      </c>
      <c r="L798" t="str">
        <f t="shared" si="707"/>
        <v/>
      </c>
      <c r="M798" t="str">
        <f t="shared" si="708"/>
        <v/>
      </c>
      <c r="N798" t="str">
        <f t="shared" si="709"/>
        <v>10311</v>
      </c>
      <c r="O798" t="str">
        <f t="shared" si="710"/>
        <v/>
      </c>
      <c r="P798" t="str">
        <f t="shared" si="711"/>
        <v>10311</v>
      </c>
      <c r="Q798" t="str">
        <f t="shared" si="712"/>
        <v/>
      </c>
      <c r="R798" t="str">
        <f t="shared" si="713"/>
        <v/>
      </c>
      <c r="S798" t="str">
        <f t="shared" si="714"/>
        <v/>
      </c>
      <c r="T798" t="str">
        <f t="shared" si="715"/>
        <v/>
      </c>
      <c r="U798" t="str">
        <f t="shared" si="716"/>
        <v/>
      </c>
      <c r="V798" t="str">
        <f t="shared" si="717"/>
        <v/>
      </c>
      <c r="W798" t="str">
        <f t="shared" si="718"/>
        <v/>
      </c>
      <c r="X798" t="str">
        <f t="shared" si="719"/>
        <v/>
      </c>
      <c r="Y798" t="str">
        <f t="shared" si="720"/>
        <v/>
      </c>
      <c r="Z798" t="str">
        <f t="shared" si="721"/>
        <v/>
      </c>
      <c r="AA798" t="str">
        <f t="shared" si="722"/>
        <v>Marketingkutatás (208, 8.45-től, Bp.-ről web)</v>
      </c>
      <c r="AB798" t="str">
        <f t="shared" si="723"/>
        <v/>
      </c>
      <c r="AC798" t="str">
        <f t="shared" si="724"/>
        <v/>
      </c>
      <c r="AD798" t="str">
        <f t="shared" si="725"/>
        <v/>
      </c>
      <c r="AE798" t="str">
        <f t="shared" si="726"/>
        <v/>
      </c>
      <c r="AF798" t="str">
        <f t="shared" si="727"/>
        <v/>
      </c>
      <c r="AG798" t="str">
        <f t="shared" si="728"/>
        <v/>
      </c>
      <c r="AH798" t="str">
        <f t="shared" si="729"/>
        <v/>
      </c>
      <c r="AI798" t="str">
        <f t="shared" si="730"/>
        <v>10311</v>
      </c>
      <c r="AJ798" t="str">
        <f t="shared" si="731"/>
        <v/>
      </c>
      <c r="AK798" t="str">
        <f t="shared" si="732"/>
        <v/>
      </c>
      <c r="AL798" t="str">
        <f t="shared" si="733"/>
        <v/>
      </c>
      <c r="AM798" t="str">
        <f t="shared" si="734"/>
        <v/>
      </c>
      <c r="AN798" t="str">
        <f t="shared" si="735"/>
        <v/>
      </c>
      <c r="AO798" t="str">
        <f t="shared" si="736"/>
        <v/>
      </c>
      <c r="AP798" t="str">
        <f t="shared" si="737"/>
        <v/>
      </c>
      <c r="AQ798" t="str">
        <f t="shared" si="738"/>
        <v/>
      </c>
      <c r="AR798" t="str">
        <f t="shared" si="739"/>
        <v/>
      </c>
      <c r="AS798" t="str">
        <f t="shared" si="740"/>
        <v/>
      </c>
      <c r="AT798" t="str">
        <f t="shared" si="741"/>
        <v/>
      </c>
      <c r="AU798" t="str">
        <f t="shared" si="742"/>
        <v/>
      </c>
      <c r="AV798" t="str">
        <f t="shared" si="743"/>
        <v/>
      </c>
      <c r="AW798" t="str">
        <f t="shared" si="744"/>
        <v/>
      </c>
      <c r="AX798" t="str">
        <f t="shared" si="745"/>
        <v/>
      </c>
      <c r="AY798" t="str">
        <f t="shared" si="746"/>
        <v/>
      </c>
      <c r="AZ798" t="str">
        <f t="shared" si="747"/>
        <v/>
      </c>
      <c r="BA798" t="str">
        <f t="shared" si="748"/>
        <v/>
      </c>
      <c r="BB798" t="str">
        <f t="shared" si="749"/>
        <v/>
      </c>
      <c r="BC798" t="str">
        <f t="shared" si="750"/>
        <v/>
      </c>
      <c r="BD798" t="str">
        <f t="shared" si="751"/>
        <v/>
      </c>
      <c r="BE798" t="str">
        <f t="shared" si="752"/>
        <v>Marketingkutatás (216, 8.45-től, Bp.-ről web)</v>
      </c>
      <c r="BF798" s="2">
        <v>1031</v>
      </c>
      <c r="BG798" s="2">
        <v>1</v>
      </c>
      <c r="BH798" s="18">
        <f>VLOOKUP(BF798,segéd!$F$9:$G$41,2,FALSE)</f>
        <v>46326</v>
      </c>
      <c r="BI798" s="2" t="s">
        <v>565</v>
      </c>
      <c r="BJ798" t="s">
        <v>91</v>
      </c>
      <c r="BK798" s="20" t="s">
        <v>120</v>
      </c>
      <c r="BL798" t="s">
        <v>426</v>
      </c>
      <c r="BM798" s="2">
        <v>208</v>
      </c>
      <c r="BN798" s="2">
        <v>216</v>
      </c>
      <c r="BO798" s="2" t="s">
        <v>437</v>
      </c>
      <c r="BP798" s="33" t="s">
        <v>655</v>
      </c>
      <c r="BQ798" s="2">
        <f t="shared" si="753"/>
        <v>42</v>
      </c>
      <c r="BR798" s="2">
        <f>IF(BM798="","",IFERROR(VLOOKUP(BJ798,segéd!T:U,2,FALSE),"x"))</f>
        <v>29</v>
      </c>
      <c r="BS798" s="2">
        <f>IF(BN798="","",IFERROR(VLOOKUP(BJ798,segéd!O:P,2,FALSE),"x"))</f>
        <v>13</v>
      </c>
      <c r="BT798" s="2"/>
      <c r="BU798" s="2"/>
      <c r="BV798" s="2"/>
      <c r="BX798" s="2"/>
      <c r="CA798" s="2">
        <v>37</v>
      </c>
      <c r="CC798" s="2">
        <v>6</v>
      </c>
      <c r="CQ798" s="2"/>
      <c r="CR798" s="2"/>
      <c r="CU798" s="2">
        <v>25</v>
      </c>
    </row>
    <row r="799" spans="1:119" ht="15" customHeight="1" x14ac:dyDescent="0.3">
      <c r="A799" t="str">
        <f t="shared" si="696"/>
        <v>10311</v>
      </c>
      <c r="B799" t="str">
        <f t="shared" si="697"/>
        <v xml:space="preserve">Matematika I. - Brunner Zsuzsanna (web) </v>
      </c>
      <c r="C799" t="str">
        <f t="shared" si="698"/>
        <v>50110311</v>
      </c>
      <c r="D799" t="str">
        <f t="shared" si="699"/>
        <v>Matematika I. - Brunner Zsuzsanna (web) 154</v>
      </c>
      <c r="E799" t="str">
        <f t="shared" si="700"/>
        <v>Brunner Zsuzsanna10311</v>
      </c>
      <c r="F799" t="str">
        <f t="shared" si="701"/>
        <v>Matematika I. (Tb. 501, web)</v>
      </c>
      <c r="G799" t="str">
        <f t="shared" si="702"/>
        <v/>
      </c>
      <c r="H799" t="str">
        <f t="shared" si="703"/>
        <v/>
      </c>
      <c r="I799" t="str">
        <f t="shared" si="704"/>
        <v/>
      </c>
      <c r="J799" t="str">
        <f t="shared" si="705"/>
        <v/>
      </c>
      <c r="K799" t="str">
        <f t="shared" si="706"/>
        <v/>
      </c>
      <c r="L799" t="str">
        <f t="shared" si="707"/>
        <v/>
      </c>
      <c r="M799" t="str">
        <f t="shared" si="708"/>
        <v/>
      </c>
      <c r="N799" t="str">
        <f t="shared" si="709"/>
        <v/>
      </c>
      <c r="O799" t="str">
        <f t="shared" si="710"/>
        <v/>
      </c>
      <c r="P799" t="str">
        <f t="shared" si="711"/>
        <v/>
      </c>
      <c r="Q799" t="str">
        <f t="shared" si="712"/>
        <v/>
      </c>
      <c r="R799" t="str">
        <f t="shared" si="713"/>
        <v/>
      </c>
      <c r="S799" t="str">
        <f t="shared" si="714"/>
        <v/>
      </c>
      <c r="T799" t="str">
        <f t="shared" si="715"/>
        <v/>
      </c>
      <c r="U799" t="str">
        <f t="shared" si="716"/>
        <v/>
      </c>
      <c r="V799" t="str">
        <f t="shared" si="717"/>
        <v/>
      </c>
      <c r="W799" t="str">
        <f t="shared" si="718"/>
        <v/>
      </c>
      <c r="X799" t="str">
        <f t="shared" si="719"/>
        <v/>
      </c>
      <c r="Y799" t="str">
        <f t="shared" si="720"/>
        <v/>
      </c>
      <c r="Z799" t="str">
        <f t="shared" si="721"/>
        <v/>
      </c>
      <c r="AA799" t="str">
        <f t="shared" si="722"/>
        <v>Matematika I. (, web)</v>
      </c>
      <c r="AB799" t="str">
        <f t="shared" si="723"/>
        <v/>
      </c>
      <c r="AC799" t="str">
        <f t="shared" si="724"/>
        <v/>
      </c>
      <c r="AD799" t="str">
        <f t="shared" si="725"/>
        <v/>
      </c>
      <c r="AE799" t="str">
        <f t="shared" si="726"/>
        <v>10311</v>
      </c>
      <c r="AF799" t="str">
        <f t="shared" si="727"/>
        <v>10311</v>
      </c>
      <c r="AG799" t="str">
        <f t="shared" si="728"/>
        <v/>
      </c>
      <c r="AH799" t="str">
        <f t="shared" si="729"/>
        <v/>
      </c>
      <c r="AI799" t="str">
        <f t="shared" si="730"/>
        <v/>
      </c>
      <c r="AJ799" t="str">
        <f t="shared" si="731"/>
        <v/>
      </c>
      <c r="AK799" t="str">
        <f t="shared" si="732"/>
        <v/>
      </c>
      <c r="AL799" t="str">
        <f t="shared" si="733"/>
        <v/>
      </c>
      <c r="AM799" t="str">
        <f t="shared" si="734"/>
        <v/>
      </c>
      <c r="AN799" t="str">
        <f t="shared" si="735"/>
        <v/>
      </c>
      <c r="AO799" t="str">
        <f t="shared" si="736"/>
        <v/>
      </c>
      <c r="AP799" t="str">
        <f t="shared" si="737"/>
        <v/>
      </c>
      <c r="AQ799" t="str">
        <f t="shared" si="738"/>
        <v/>
      </c>
      <c r="AR799" t="str">
        <f t="shared" si="739"/>
        <v/>
      </c>
      <c r="AS799" t="str">
        <f t="shared" si="740"/>
        <v/>
      </c>
      <c r="AT799" t="str">
        <f t="shared" si="741"/>
        <v/>
      </c>
      <c r="AU799" t="str">
        <f t="shared" si="742"/>
        <v/>
      </c>
      <c r="AV799" t="str">
        <f t="shared" si="743"/>
        <v/>
      </c>
      <c r="AW799" t="str">
        <f t="shared" si="744"/>
        <v/>
      </c>
      <c r="AX799" t="str">
        <f t="shared" si="745"/>
        <v/>
      </c>
      <c r="AY799" t="str">
        <f t="shared" si="746"/>
        <v/>
      </c>
      <c r="AZ799" t="str">
        <f t="shared" si="747"/>
        <v/>
      </c>
      <c r="BA799" t="str">
        <f t="shared" si="748"/>
        <v/>
      </c>
      <c r="BB799" t="str">
        <f t="shared" si="749"/>
        <v/>
      </c>
      <c r="BC799" t="str">
        <f t="shared" si="750"/>
        <v/>
      </c>
      <c r="BD799" t="str">
        <f t="shared" si="751"/>
        <v/>
      </c>
      <c r="BE799" t="str">
        <f t="shared" si="752"/>
        <v>Matematika I. (501, web)</v>
      </c>
      <c r="BF799" s="2">
        <v>1031</v>
      </c>
      <c r="BG799" s="2">
        <v>1</v>
      </c>
      <c r="BH799" s="18">
        <f>VLOOKUP(BF799,segéd!$F$9:$G$41,2,FALSE)</f>
        <v>46326</v>
      </c>
      <c r="BI799" s="2" t="str">
        <f>VLOOKUP(BG799,segéd!$F$1:$G$7,2,FALSE)</f>
        <v>8.00-9.30</v>
      </c>
      <c r="BJ799" t="s">
        <v>106</v>
      </c>
      <c r="BK799" s="20" t="s">
        <v>27</v>
      </c>
      <c r="BL799" t="s">
        <v>191</v>
      </c>
      <c r="BM799" s="2"/>
      <c r="BN799" s="2">
        <v>501</v>
      </c>
      <c r="BO799" s="2" t="s">
        <v>117</v>
      </c>
      <c r="BP799" s="33" t="s">
        <v>638</v>
      </c>
      <c r="BQ799" s="2">
        <f t="shared" si="753"/>
        <v>154</v>
      </c>
      <c r="BR799" s="2" t="str">
        <f>IF(BM799="","",IFERROR(VLOOKUP(BJ799,segéd!T:U,2,FALSE),"x"))</f>
        <v/>
      </c>
      <c r="BS799" s="2">
        <f>IF(BN799="","",IFERROR(VLOOKUP(BJ799,segéd!O:P,2,FALSE),"x"))</f>
        <v>154</v>
      </c>
      <c r="BT799" s="2"/>
      <c r="BU799" s="2"/>
      <c r="BV799" s="2"/>
      <c r="BX799" s="2"/>
      <c r="CQ799" s="2">
        <v>74</v>
      </c>
      <c r="CR799" s="2">
        <v>48</v>
      </c>
    </row>
    <row r="800" spans="1:119" ht="15" customHeight="1" x14ac:dyDescent="0.3">
      <c r="A800" t="str">
        <f t="shared" si="696"/>
        <v>10311</v>
      </c>
      <c r="B800" t="str">
        <f t="shared" si="697"/>
        <v xml:space="preserve">Műszaki fizika - Molnárné Dőry Zsófia (web) </v>
      </c>
      <c r="C800" t="str">
        <f t="shared" si="698"/>
        <v>60110311</v>
      </c>
      <c r="D800" t="str">
        <f t="shared" si="699"/>
        <v>Műszaki fizika - Molnárné Dőry Zsófia (web) 83</v>
      </c>
      <c r="E800" t="str">
        <f t="shared" si="700"/>
        <v>Molnárné Dőry Zsófia10311</v>
      </c>
      <c r="F800" t="str">
        <f t="shared" si="701"/>
        <v>Műszaki fizika (Tb. 601, web)</v>
      </c>
      <c r="G800" t="str">
        <f t="shared" si="702"/>
        <v/>
      </c>
      <c r="H800" t="str">
        <f t="shared" si="703"/>
        <v/>
      </c>
      <c r="I800" t="str">
        <f t="shared" si="704"/>
        <v/>
      </c>
      <c r="J800" t="str">
        <f t="shared" si="705"/>
        <v/>
      </c>
      <c r="K800" t="str">
        <f t="shared" si="706"/>
        <v/>
      </c>
      <c r="L800" t="str">
        <f t="shared" si="707"/>
        <v/>
      </c>
      <c r="M800" t="str">
        <f t="shared" si="708"/>
        <v/>
      </c>
      <c r="N800" t="str">
        <f t="shared" si="709"/>
        <v/>
      </c>
      <c r="O800" t="str">
        <f t="shared" si="710"/>
        <v/>
      </c>
      <c r="P800" t="str">
        <f t="shared" si="711"/>
        <v/>
      </c>
      <c r="Q800" t="str">
        <f t="shared" si="712"/>
        <v/>
      </c>
      <c r="R800" t="str">
        <f t="shared" si="713"/>
        <v/>
      </c>
      <c r="S800" t="str">
        <f t="shared" si="714"/>
        <v/>
      </c>
      <c r="T800" t="str">
        <f t="shared" si="715"/>
        <v/>
      </c>
      <c r="U800" t="str">
        <f t="shared" si="716"/>
        <v/>
      </c>
      <c r="V800" t="str">
        <f t="shared" si="717"/>
        <v/>
      </c>
      <c r="W800" t="str">
        <f t="shared" si="718"/>
        <v/>
      </c>
      <c r="X800" t="str">
        <f t="shared" si="719"/>
        <v/>
      </c>
      <c r="Y800" t="str">
        <f t="shared" si="720"/>
        <v/>
      </c>
      <c r="Z800" t="str">
        <f t="shared" si="721"/>
        <v/>
      </c>
      <c r="AA800" t="str">
        <f t="shared" si="722"/>
        <v>Műszaki fizika (, web)</v>
      </c>
      <c r="AB800" t="str">
        <f t="shared" si="723"/>
        <v/>
      </c>
      <c r="AC800" t="str">
        <f t="shared" si="724"/>
        <v/>
      </c>
      <c r="AD800" t="str">
        <f t="shared" si="725"/>
        <v/>
      </c>
      <c r="AE800" t="str">
        <f t="shared" si="726"/>
        <v/>
      </c>
      <c r="AF800" t="str">
        <f t="shared" si="727"/>
        <v/>
      </c>
      <c r="AG800" t="str">
        <f t="shared" si="728"/>
        <v/>
      </c>
      <c r="AH800" t="str">
        <f t="shared" si="729"/>
        <v/>
      </c>
      <c r="AI800" t="str">
        <f t="shared" si="730"/>
        <v/>
      </c>
      <c r="AJ800" t="str">
        <f t="shared" si="731"/>
        <v/>
      </c>
      <c r="AK800" t="str">
        <f t="shared" si="732"/>
        <v>10311</v>
      </c>
      <c r="AL800" t="str">
        <f t="shared" si="733"/>
        <v>10311</v>
      </c>
      <c r="AM800" t="str">
        <f t="shared" si="734"/>
        <v/>
      </c>
      <c r="AN800" t="str">
        <f t="shared" si="735"/>
        <v/>
      </c>
      <c r="AO800" t="str">
        <f t="shared" si="736"/>
        <v/>
      </c>
      <c r="AP800" t="str">
        <f t="shared" si="737"/>
        <v/>
      </c>
      <c r="AQ800" t="str">
        <f t="shared" si="738"/>
        <v/>
      </c>
      <c r="AR800" t="str">
        <f t="shared" si="739"/>
        <v/>
      </c>
      <c r="AS800" t="str">
        <f t="shared" si="740"/>
        <v/>
      </c>
      <c r="AT800" t="str">
        <f t="shared" si="741"/>
        <v/>
      </c>
      <c r="AU800" t="str">
        <f t="shared" si="742"/>
        <v/>
      </c>
      <c r="AV800" t="str">
        <f t="shared" si="743"/>
        <v/>
      </c>
      <c r="AW800" t="str">
        <f t="shared" si="744"/>
        <v/>
      </c>
      <c r="AX800" t="str">
        <f t="shared" si="745"/>
        <v/>
      </c>
      <c r="AY800" t="str">
        <f t="shared" si="746"/>
        <v/>
      </c>
      <c r="AZ800" t="str">
        <f t="shared" si="747"/>
        <v/>
      </c>
      <c r="BA800" t="str">
        <f t="shared" si="748"/>
        <v/>
      </c>
      <c r="BB800" t="str">
        <f t="shared" si="749"/>
        <v/>
      </c>
      <c r="BC800" t="str">
        <f t="shared" si="750"/>
        <v/>
      </c>
      <c r="BD800" t="str">
        <f t="shared" si="751"/>
        <v/>
      </c>
      <c r="BE800" t="str">
        <f t="shared" si="752"/>
        <v>Műszaki fizika (601, web)</v>
      </c>
      <c r="BF800" s="2">
        <v>1031</v>
      </c>
      <c r="BG800" s="2">
        <v>1</v>
      </c>
      <c r="BH800" s="18">
        <f>VLOOKUP(BF800,segéd!$F$9:$G$41,2,FALSE)</f>
        <v>46326</v>
      </c>
      <c r="BI800" s="2" t="str">
        <f>VLOOKUP(BG800,segéd!$F$1:$G$7,2,FALSE)</f>
        <v>8.00-9.30</v>
      </c>
      <c r="BJ800" t="s">
        <v>107</v>
      </c>
      <c r="BK800" s="20" t="s">
        <v>219</v>
      </c>
      <c r="BL800" t="s">
        <v>191</v>
      </c>
      <c r="BM800" s="2"/>
      <c r="BN800" s="2">
        <v>601</v>
      </c>
      <c r="BO800" s="2" t="s">
        <v>117</v>
      </c>
      <c r="BP800" s="33" t="s">
        <v>627</v>
      </c>
      <c r="BQ800" s="2">
        <f t="shared" si="753"/>
        <v>83</v>
      </c>
      <c r="BR800" s="2" t="str">
        <f>IF(BM800="","",IFERROR(VLOOKUP(BJ800,segéd!T:U,2,FALSE),"x"))</f>
        <v/>
      </c>
      <c r="BS800" s="2">
        <f>IF(BN800="","",IFERROR(VLOOKUP(BJ800,segéd!O:P,2,FALSE),"x"))</f>
        <v>83</v>
      </c>
      <c r="BU800" s="2"/>
      <c r="BV800" s="2"/>
      <c r="BX800" s="2"/>
      <c r="CW800" s="2">
        <v>37</v>
      </c>
      <c r="CX800" s="2">
        <v>56</v>
      </c>
    </row>
    <row r="801" spans="1:120" ht="15" customHeight="1" x14ac:dyDescent="0.3">
      <c r="A801" t="str">
        <f t="shared" si="696"/>
        <v>20310311</v>
      </c>
      <c r="B801" t="str">
        <f t="shared" si="697"/>
        <v>Német általános nyelv I. (II. nyelv) - Peres Anna 6</v>
      </c>
      <c r="C801" t="str">
        <f t="shared" si="698"/>
        <v>10311</v>
      </c>
      <c r="D801" t="str">
        <f t="shared" si="699"/>
        <v xml:space="preserve">Német általános nyelv I. (II. nyelv) - Peres Anna </v>
      </c>
      <c r="E801" t="str">
        <f t="shared" si="700"/>
        <v>Peres Anna10311</v>
      </c>
      <c r="F801" t="str">
        <f t="shared" si="701"/>
        <v>Német általános nyelv I. (II. nyelv) (Bp. 203)</v>
      </c>
      <c r="G801" t="str">
        <f t="shared" si="702"/>
        <v/>
      </c>
      <c r="H801" t="str">
        <f t="shared" si="703"/>
        <v/>
      </c>
      <c r="I801" t="str">
        <f t="shared" si="704"/>
        <v/>
      </c>
      <c r="J801" t="str">
        <f t="shared" si="705"/>
        <v/>
      </c>
      <c r="K801" t="str">
        <f t="shared" si="706"/>
        <v/>
      </c>
      <c r="L801" t="str">
        <f t="shared" si="707"/>
        <v/>
      </c>
      <c r="M801" t="str">
        <f t="shared" si="708"/>
        <v/>
      </c>
      <c r="N801" t="str">
        <f t="shared" si="709"/>
        <v/>
      </c>
      <c r="O801" t="str">
        <f t="shared" si="710"/>
        <v>10311</v>
      </c>
      <c r="P801" t="str">
        <f t="shared" si="711"/>
        <v/>
      </c>
      <c r="Q801" t="str">
        <f t="shared" si="712"/>
        <v/>
      </c>
      <c r="R801" t="str">
        <f t="shared" si="713"/>
        <v/>
      </c>
      <c r="S801" t="str">
        <f t="shared" si="714"/>
        <v/>
      </c>
      <c r="T801" t="str">
        <f t="shared" si="715"/>
        <v/>
      </c>
      <c r="U801" t="str">
        <f t="shared" si="716"/>
        <v/>
      </c>
      <c r="V801" t="str">
        <f t="shared" si="717"/>
        <v/>
      </c>
      <c r="W801" t="str">
        <f t="shared" si="718"/>
        <v/>
      </c>
      <c r="X801" t="str">
        <f t="shared" si="719"/>
        <v/>
      </c>
      <c r="Y801" t="str">
        <f t="shared" si="720"/>
        <v/>
      </c>
      <c r="Z801" t="str">
        <f t="shared" si="721"/>
        <v/>
      </c>
      <c r="AA801" t="str">
        <f t="shared" si="722"/>
        <v>Német általános nyelv I. (II. nyelv) (203)</v>
      </c>
      <c r="AB801" t="str">
        <f t="shared" si="723"/>
        <v/>
      </c>
      <c r="AC801" t="str">
        <f t="shared" si="724"/>
        <v/>
      </c>
      <c r="AD801" t="str">
        <f t="shared" si="725"/>
        <v/>
      </c>
      <c r="AE801" t="str">
        <f t="shared" si="726"/>
        <v/>
      </c>
      <c r="AF801" t="str">
        <f t="shared" si="727"/>
        <v/>
      </c>
      <c r="AG801" t="str">
        <f t="shared" si="728"/>
        <v/>
      </c>
      <c r="AH801" t="str">
        <f t="shared" si="729"/>
        <v/>
      </c>
      <c r="AI801" t="str">
        <f t="shared" si="730"/>
        <v/>
      </c>
      <c r="AJ801" t="str">
        <f t="shared" si="731"/>
        <v/>
      </c>
      <c r="AK801" t="str">
        <f t="shared" si="732"/>
        <v/>
      </c>
      <c r="AL801" t="str">
        <f t="shared" si="733"/>
        <v/>
      </c>
      <c r="AM801" t="str">
        <f t="shared" si="734"/>
        <v/>
      </c>
      <c r="AN801" t="str">
        <f t="shared" si="735"/>
        <v/>
      </c>
      <c r="AO801" t="str">
        <f t="shared" si="736"/>
        <v/>
      </c>
      <c r="AP801" t="str">
        <f t="shared" si="737"/>
        <v/>
      </c>
      <c r="AQ801" t="str">
        <f t="shared" si="738"/>
        <v/>
      </c>
      <c r="AR801" t="str">
        <f t="shared" si="739"/>
        <v/>
      </c>
      <c r="AS801" t="str">
        <f t="shared" si="740"/>
        <v/>
      </c>
      <c r="AT801" t="str">
        <f t="shared" si="741"/>
        <v/>
      </c>
      <c r="AU801" t="str">
        <f t="shared" si="742"/>
        <v/>
      </c>
      <c r="AV801" t="str">
        <f t="shared" si="743"/>
        <v/>
      </c>
      <c r="AW801" t="str">
        <f t="shared" si="744"/>
        <v/>
      </c>
      <c r="AX801" t="str">
        <f t="shared" si="745"/>
        <v/>
      </c>
      <c r="AY801" t="str">
        <f t="shared" si="746"/>
        <v/>
      </c>
      <c r="AZ801" t="str">
        <f t="shared" si="747"/>
        <v/>
      </c>
      <c r="BA801" t="str">
        <f t="shared" si="748"/>
        <v/>
      </c>
      <c r="BB801" t="str">
        <f t="shared" si="749"/>
        <v/>
      </c>
      <c r="BC801" t="str">
        <f t="shared" si="750"/>
        <v/>
      </c>
      <c r="BD801" t="str">
        <f t="shared" si="751"/>
        <v/>
      </c>
      <c r="BE801" t="str">
        <f t="shared" si="752"/>
        <v>Német általános nyelv I. (II. nyelv) ()</v>
      </c>
      <c r="BF801" s="2">
        <v>1031</v>
      </c>
      <c r="BG801" s="2">
        <v>1</v>
      </c>
      <c r="BH801" s="18">
        <f>VLOOKUP(BF801,segéd!$F$9:$G$41,2,FALSE)</f>
        <v>46326</v>
      </c>
      <c r="BI801" s="2" t="str">
        <f>VLOOKUP(BG801,segéd!$F$1:$G$7,2,FALSE)</f>
        <v>8.00-9.30</v>
      </c>
      <c r="BJ801" t="s">
        <v>751</v>
      </c>
      <c r="BK801" s="20" t="s">
        <v>545</v>
      </c>
      <c r="BL801" t="s">
        <v>194</v>
      </c>
      <c r="BM801" s="2">
        <v>203</v>
      </c>
      <c r="BO801" s="2"/>
      <c r="BP801" s="33"/>
      <c r="BQ801" s="2">
        <f t="shared" si="753"/>
        <v>6</v>
      </c>
      <c r="BR801" s="2">
        <f>IF(BM801="","",IFERROR(VLOOKUP(BJ801,segéd!T:U,2,FALSE),"x"))</f>
        <v>6</v>
      </c>
      <c r="BS801" s="2" t="str">
        <f>IF(BN801="","",IFERROR(VLOOKUP(BJ801,segéd!O:P,2,FALSE),"x"))</f>
        <v/>
      </c>
      <c r="BT801" s="2"/>
      <c r="BU801" s="2"/>
      <c r="BV801" s="2"/>
      <c r="BX801" s="2"/>
      <c r="CB801" s="2">
        <v>6</v>
      </c>
      <c r="CQ801" s="2"/>
      <c r="CR801" s="2"/>
    </row>
    <row r="802" spans="1:120" ht="15" customHeight="1" x14ac:dyDescent="0.3">
      <c r="A802" t="str">
        <f t="shared" si="696"/>
        <v>21710311</v>
      </c>
      <c r="B802" t="str">
        <f t="shared" si="697"/>
        <v>Pénzügyi piacok - Antalík Imrich (Bp.-ről web) 16</v>
      </c>
      <c r="C802" t="str">
        <f t="shared" si="698"/>
        <v>21210311</v>
      </c>
      <c r="D802" t="str">
        <f t="shared" si="699"/>
        <v>Pénzügyi piacok - Antalík Imrich (Bp.-ről web) 20</v>
      </c>
      <c r="E802" t="str">
        <f t="shared" si="700"/>
        <v>Antalík Imrich10311</v>
      </c>
      <c r="F802" t="str">
        <f t="shared" si="701"/>
        <v>Pénzügyi piacok (Bp. 217, Bp.-ről web)</v>
      </c>
      <c r="G802" t="str">
        <f t="shared" si="702"/>
        <v/>
      </c>
      <c r="H802" t="str">
        <f t="shared" si="703"/>
        <v/>
      </c>
      <c r="I802" t="str">
        <f t="shared" si="704"/>
        <v/>
      </c>
      <c r="J802" t="str">
        <f t="shared" si="705"/>
        <v/>
      </c>
      <c r="K802" t="str">
        <f t="shared" si="706"/>
        <v/>
      </c>
      <c r="L802" t="str">
        <f t="shared" si="707"/>
        <v/>
      </c>
      <c r="M802" t="str">
        <f t="shared" si="708"/>
        <v>10311</v>
      </c>
      <c r="N802" t="str">
        <f t="shared" si="709"/>
        <v/>
      </c>
      <c r="O802" t="str">
        <f t="shared" si="710"/>
        <v/>
      </c>
      <c r="P802" t="str">
        <f t="shared" si="711"/>
        <v/>
      </c>
      <c r="Q802" t="str">
        <f t="shared" si="712"/>
        <v/>
      </c>
      <c r="R802" t="str">
        <f t="shared" si="713"/>
        <v/>
      </c>
      <c r="S802" t="str">
        <f t="shared" si="714"/>
        <v/>
      </c>
      <c r="T802" t="str">
        <f t="shared" si="715"/>
        <v/>
      </c>
      <c r="U802" t="str">
        <f t="shared" si="716"/>
        <v/>
      </c>
      <c r="V802" t="str">
        <f t="shared" si="717"/>
        <v/>
      </c>
      <c r="W802" t="str">
        <f t="shared" si="718"/>
        <v/>
      </c>
      <c r="X802" t="str">
        <f t="shared" si="719"/>
        <v/>
      </c>
      <c r="Y802" t="str">
        <f t="shared" si="720"/>
        <v/>
      </c>
      <c r="Z802" t="str">
        <f t="shared" si="721"/>
        <v/>
      </c>
      <c r="AA802" t="str">
        <f t="shared" si="722"/>
        <v>Pénzügyi piacok (217, Bp.-ről web)</v>
      </c>
      <c r="AB802" t="str">
        <f t="shared" si="723"/>
        <v/>
      </c>
      <c r="AC802" t="str">
        <f t="shared" si="724"/>
        <v/>
      </c>
      <c r="AD802" t="str">
        <f t="shared" si="725"/>
        <v/>
      </c>
      <c r="AE802" t="str">
        <f t="shared" si="726"/>
        <v/>
      </c>
      <c r="AF802" t="str">
        <f t="shared" si="727"/>
        <v/>
      </c>
      <c r="AG802" t="str">
        <f t="shared" si="728"/>
        <v/>
      </c>
      <c r="AH802" t="str">
        <f t="shared" si="729"/>
        <v>10311</v>
      </c>
      <c r="AI802" t="str">
        <f t="shared" si="730"/>
        <v/>
      </c>
      <c r="AJ802" t="str">
        <f t="shared" si="731"/>
        <v/>
      </c>
      <c r="AK802" t="str">
        <f t="shared" si="732"/>
        <v/>
      </c>
      <c r="AL802" t="str">
        <f t="shared" si="733"/>
        <v/>
      </c>
      <c r="AM802" t="str">
        <f t="shared" si="734"/>
        <v/>
      </c>
      <c r="AN802" t="str">
        <f t="shared" si="735"/>
        <v/>
      </c>
      <c r="AO802" t="str">
        <f t="shared" si="736"/>
        <v/>
      </c>
      <c r="AP802" t="str">
        <f t="shared" si="737"/>
        <v/>
      </c>
      <c r="AQ802" t="str">
        <f t="shared" si="738"/>
        <v/>
      </c>
      <c r="AR802" t="str">
        <f t="shared" si="739"/>
        <v/>
      </c>
      <c r="AS802" t="str">
        <f t="shared" si="740"/>
        <v/>
      </c>
      <c r="AT802" t="str">
        <f t="shared" si="741"/>
        <v/>
      </c>
      <c r="AU802" t="str">
        <f t="shared" si="742"/>
        <v/>
      </c>
      <c r="AV802" t="str">
        <f t="shared" si="743"/>
        <v/>
      </c>
      <c r="AW802" t="str">
        <f t="shared" si="744"/>
        <v/>
      </c>
      <c r="AX802" t="str">
        <f t="shared" si="745"/>
        <v/>
      </c>
      <c r="AY802" t="str">
        <f t="shared" si="746"/>
        <v/>
      </c>
      <c r="AZ802" t="str">
        <f t="shared" si="747"/>
        <v/>
      </c>
      <c r="BA802" t="str">
        <f t="shared" si="748"/>
        <v/>
      </c>
      <c r="BB802" t="str">
        <f t="shared" si="749"/>
        <v/>
      </c>
      <c r="BC802" t="str">
        <f t="shared" si="750"/>
        <v/>
      </c>
      <c r="BD802" t="str">
        <f t="shared" si="751"/>
        <v/>
      </c>
      <c r="BE802" t="str">
        <f t="shared" si="752"/>
        <v>Pénzügyi piacok (212, Bp.-ről web)</v>
      </c>
      <c r="BF802" s="2">
        <v>1031</v>
      </c>
      <c r="BG802" s="2">
        <v>1</v>
      </c>
      <c r="BH802" s="18">
        <f>VLOOKUP(BF802,segéd!$F$9:$G$41,2,FALSE)</f>
        <v>46326</v>
      </c>
      <c r="BI802" s="2" t="str">
        <f>VLOOKUP(BG802,segéd!$F$1:$G$7,2,FALSE)</f>
        <v>8.00-9.30</v>
      </c>
      <c r="BJ802" t="s">
        <v>96</v>
      </c>
      <c r="BK802" s="20" t="s">
        <v>132</v>
      </c>
      <c r="BL802" t="s">
        <v>192</v>
      </c>
      <c r="BM802" s="2">
        <v>217</v>
      </c>
      <c r="BN802" s="2">
        <v>212</v>
      </c>
      <c r="BO802" s="2" t="s">
        <v>118</v>
      </c>
      <c r="BP802" s="33" t="s">
        <v>605</v>
      </c>
      <c r="BQ802" s="2">
        <f t="shared" si="753"/>
        <v>36</v>
      </c>
      <c r="BR802" s="2">
        <f>IF(BM802="","",IFERROR(VLOOKUP(BJ802,segéd!T:U,2,FALSE),"x"))</f>
        <v>16</v>
      </c>
      <c r="BS802" s="2">
        <f>IF(BN802="","",IFERROR(VLOOKUP(BJ802,segéd!O:P,2,FALSE),"x"))</f>
        <v>20</v>
      </c>
      <c r="BT802" s="2"/>
      <c r="BU802" s="2"/>
      <c r="BV802" s="2"/>
      <c r="BW802" s="19"/>
      <c r="BX802" s="2"/>
      <c r="BY802" s="19"/>
      <c r="BZ802" s="2">
        <v>15</v>
      </c>
      <c r="CC802" s="19"/>
      <c r="CQ802" s="2"/>
      <c r="CR802" s="2"/>
      <c r="CT802" s="2">
        <v>31</v>
      </c>
    </row>
    <row r="803" spans="1:120" ht="15" customHeight="1" x14ac:dyDescent="0.3">
      <c r="A803" t="str">
        <f t="shared" si="696"/>
        <v>10311</v>
      </c>
      <c r="B803" t="str">
        <f t="shared" si="697"/>
        <v xml:space="preserve">Robotszerkezetek és perifériák - Szilágyi Zoltán (web) </v>
      </c>
      <c r="C803" t="str">
        <f t="shared" si="698"/>
        <v>21410311</v>
      </c>
      <c r="D803" t="str">
        <f t="shared" si="699"/>
        <v>Robotszerkezetek és perifériák - Szilágyi Zoltán (web) 41</v>
      </c>
      <c r="E803" t="str">
        <f t="shared" si="700"/>
        <v>Szilágyi Zoltán10311</v>
      </c>
      <c r="F803" t="str">
        <f t="shared" si="701"/>
        <v>Robotszerkezetek és perifériák (Tb. 214, web)</v>
      </c>
      <c r="G803" t="str">
        <f t="shared" si="702"/>
        <v/>
      </c>
      <c r="H803" t="str">
        <f t="shared" si="703"/>
        <v/>
      </c>
      <c r="I803" t="str">
        <f t="shared" si="704"/>
        <v/>
      </c>
      <c r="J803" t="str">
        <f t="shared" si="705"/>
        <v/>
      </c>
      <c r="K803" t="str">
        <f t="shared" si="706"/>
        <v/>
      </c>
      <c r="L803" t="str">
        <f t="shared" si="707"/>
        <v/>
      </c>
      <c r="M803" t="str">
        <f t="shared" si="708"/>
        <v/>
      </c>
      <c r="N803" t="str">
        <f t="shared" si="709"/>
        <v/>
      </c>
      <c r="O803" t="str">
        <f t="shared" si="710"/>
        <v/>
      </c>
      <c r="P803" t="str">
        <f t="shared" si="711"/>
        <v/>
      </c>
      <c r="Q803" t="str">
        <f t="shared" si="712"/>
        <v/>
      </c>
      <c r="R803" t="str">
        <f t="shared" si="713"/>
        <v/>
      </c>
      <c r="S803" t="str">
        <f t="shared" si="714"/>
        <v/>
      </c>
      <c r="T803" t="str">
        <f t="shared" si="715"/>
        <v/>
      </c>
      <c r="U803" t="str">
        <f t="shared" si="716"/>
        <v/>
      </c>
      <c r="V803" t="str">
        <f t="shared" si="717"/>
        <v/>
      </c>
      <c r="W803" t="str">
        <f t="shared" si="718"/>
        <v/>
      </c>
      <c r="X803" t="str">
        <f t="shared" si="719"/>
        <v/>
      </c>
      <c r="Y803" t="str">
        <f t="shared" si="720"/>
        <v/>
      </c>
      <c r="Z803" t="str">
        <f t="shared" si="721"/>
        <v/>
      </c>
      <c r="AA803" t="str">
        <f t="shared" si="722"/>
        <v>Robotszerkezetek és perifériák (, web)</v>
      </c>
      <c r="AB803" t="str">
        <f t="shared" si="723"/>
        <v/>
      </c>
      <c r="AC803" t="str">
        <f t="shared" si="724"/>
        <v/>
      </c>
      <c r="AD803" t="str">
        <f t="shared" si="725"/>
        <v/>
      </c>
      <c r="AE803" t="str">
        <f t="shared" si="726"/>
        <v/>
      </c>
      <c r="AF803" t="str">
        <f t="shared" si="727"/>
        <v/>
      </c>
      <c r="AG803" t="str">
        <f t="shared" si="728"/>
        <v/>
      </c>
      <c r="AH803" t="str">
        <f t="shared" si="729"/>
        <v/>
      </c>
      <c r="AI803" t="str">
        <f t="shared" si="730"/>
        <v/>
      </c>
      <c r="AJ803" t="str">
        <f t="shared" si="731"/>
        <v/>
      </c>
      <c r="AK803" t="str">
        <f t="shared" si="732"/>
        <v/>
      </c>
      <c r="AL803" t="str">
        <f t="shared" si="733"/>
        <v/>
      </c>
      <c r="AM803" t="str">
        <f t="shared" si="734"/>
        <v/>
      </c>
      <c r="AN803" t="str">
        <f t="shared" si="735"/>
        <v/>
      </c>
      <c r="AO803" t="str">
        <f t="shared" si="736"/>
        <v/>
      </c>
      <c r="AP803" t="str">
        <f t="shared" si="737"/>
        <v/>
      </c>
      <c r="AQ803" t="str">
        <f t="shared" si="738"/>
        <v/>
      </c>
      <c r="AR803" t="str">
        <f t="shared" si="739"/>
        <v/>
      </c>
      <c r="AS803" t="str">
        <f t="shared" si="740"/>
        <v/>
      </c>
      <c r="AT803" t="str">
        <f t="shared" si="741"/>
        <v/>
      </c>
      <c r="AU803" t="str">
        <f t="shared" si="742"/>
        <v/>
      </c>
      <c r="AV803" t="str">
        <f t="shared" si="743"/>
        <v/>
      </c>
      <c r="AW803" t="str">
        <f t="shared" si="744"/>
        <v/>
      </c>
      <c r="AX803" t="str">
        <f t="shared" si="745"/>
        <v/>
      </c>
      <c r="AY803" t="str">
        <f t="shared" si="746"/>
        <v/>
      </c>
      <c r="AZ803" t="str">
        <f t="shared" si="747"/>
        <v/>
      </c>
      <c r="BA803" t="str">
        <f t="shared" si="748"/>
        <v/>
      </c>
      <c r="BB803" t="str">
        <f t="shared" si="749"/>
        <v/>
      </c>
      <c r="BC803" t="str">
        <f t="shared" si="750"/>
        <v/>
      </c>
      <c r="BD803" t="str">
        <f t="shared" si="751"/>
        <v>10311</v>
      </c>
      <c r="BE803" t="str">
        <f t="shared" si="752"/>
        <v>Robotszerkezetek és perifériák (214, web)</v>
      </c>
      <c r="BF803" s="2">
        <v>1031</v>
      </c>
      <c r="BG803" s="2">
        <v>1</v>
      </c>
      <c r="BH803" s="18">
        <f>VLOOKUP(BF803,segéd!$F$9:$G$41,2,FALSE)</f>
        <v>46326</v>
      </c>
      <c r="BI803" s="2" t="str">
        <f>VLOOKUP(BG803,segéd!$F$1:$G$7,2,FALSE)</f>
        <v>8.00-9.30</v>
      </c>
      <c r="BJ803" t="s">
        <v>525</v>
      </c>
      <c r="BK803" s="20" t="s">
        <v>218</v>
      </c>
      <c r="BL803" t="s">
        <v>191</v>
      </c>
      <c r="BM803" s="2"/>
      <c r="BN803" s="2">
        <v>214</v>
      </c>
      <c r="BO803" s="2" t="s">
        <v>117</v>
      </c>
      <c r="BP803" s="33" t="s">
        <v>643</v>
      </c>
      <c r="BQ803" s="2">
        <f t="shared" si="753"/>
        <v>41</v>
      </c>
      <c r="BR803" s="2" t="str">
        <f>IF(BM803="","",IFERROR(VLOOKUP(BJ803,segéd!T:U,2,FALSE),"x"))</f>
        <v/>
      </c>
      <c r="BS803" s="2">
        <f>IF(BN803="","",IFERROR(VLOOKUP(BJ803,segéd!O:P,2,FALSE),"x"))</f>
        <v>41</v>
      </c>
      <c r="BU803" s="2"/>
      <c r="BV803" s="2"/>
      <c r="DP803" s="2">
        <v>32</v>
      </c>
    </row>
    <row r="804" spans="1:120" ht="15" customHeight="1" x14ac:dyDescent="0.3">
      <c r="A804" t="str">
        <f t="shared" si="696"/>
        <v>21010311</v>
      </c>
      <c r="B804" t="str">
        <f t="shared" si="697"/>
        <v>Szállítmányozás, fuvarozás - Barta Krisztina (Bp.-ről web) 6</v>
      </c>
      <c r="C804" t="str">
        <f t="shared" si="698"/>
        <v>40210311</v>
      </c>
      <c r="D804" t="str">
        <f t="shared" si="699"/>
        <v>Szállítmányozás, fuvarozás - Barta Krisztina (Bp.-ről web) 4</v>
      </c>
      <c r="E804" t="str">
        <f t="shared" si="700"/>
        <v>Barta Krisztina10311</v>
      </c>
      <c r="F804" t="str">
        <f t="shared" si="701"/>
        <v>Szállítmányozás, fuvarozás (Bp. 210, Bp.-ről web)</v>
      </c>
      <c r="G804" t="str">
        <f t="shared" si="702"/>
        <v/>
      </c>
      <c r="H804" t="str">
        <f t="shared" si="703"/>
        <v/>
      </c>
      <c r="I804" t="str">
        <f t="shared" si="704"/>
        <v/>
      </c>
      <c r="J804" t="str">
        <f t="shared" si="705"/>
        <v/>
      </c>
      <c r="K804" t="str">
        <f t="shared" si="706"/>
        <v/>
      </c>
      <c r="L804" t="str">
        <f t="shared" si="707"/>
        <v/>
      </c>
      <c r="M804" t="str">
        <f t="shared" si="708"/>
        <v/>
      </c>
      <c r="N804" t="str">
        <f t="shared" si="709"/>
        <v/>
      </c>
      <c r="O804" t="str">
        <f t="shared" si="710"/>
        <v/>
      </c>
      <c r="P804" t="str">
        <f t="shared" si="711"/>
        <v/>
      </c>
      <c r="Q804" t="str">
        <f t="shared" si="712"/>
        <v/>
      </c>
      <c r="R804" t="str">
        <f t="shared" si="713"/>
        <v/>
      </c>
      <c r="S804" t="str">
        <f t="shared" si="714"/>
        <v/>
      </c>
      <c r="T804" t="str">
        <f t="shared" si="715"/>
        <v/>
      </c>
      <c r="U804" t="str">
        <f t="shared" si="716"/>
        <v/>
      </c>
      <c r="V804" t="str">
        <f t="shared" si="717"/>
        <v/>
      </c>
      <c r="W804" t="str">
        <f t="shared" si="718"/>
        <v>10311</v>
      </c>
      <c r="X804" t="str">
        <f t="shared" si="719"/>
        <v/>
      </c>
      <c r="Y804" t="str">
        <f t="shared" si="720"/>
        <v/>
      </c>
      <c r="Z804" t="str">
        <f t="shared" si="721"/>
        <v/>
      </c>
      <c r="AA804" t="str">
        <f t="shared" si="722"/>
        <v>Szállítmányozás, fuvarozás (210, Bp.-ről web)</v>
      </c>
      <c r="AB804" t="str">
        <f t="shared" si="723"/>
        <v/>
      </c>
      <c r="AC804" t="str">
        <f t="shared" si="724"/>
        <v/>
      </c>
      <c r="AD804" t="str">
        <f t="shared" si="725"/>
        <v/>
      </c>
      <c r="AE804" t="str">
        <f t="shared" si="726"/>
        <v/>
      </c>
      <c r="AF804" t="str">
        <f t="shared" si="727"/>
        <v/>
      </c>
      <c r="AG804" t="str">
        <f t="shared" si="728"/>
        <v/>
      </c>
      <c r="AH804" t="str">
        <f t="shared" si="729"/>
        <v/>
      </c>
      <c r="AI804" t="str">
        <f t="shared" si="730"/>
        <v/>
      </c>
      <c r="AJ804" t="str">
        <f t="shared" si="731"/>
        <v/>
      </c>
      <c r="AK804" t="str">
        <f t="shared" si="732"/>
        <v/>
      </c>
      <c r="AL804" t="str">
        <f t="shared" si="733"/>
        <v/>
      </c>
      <c r="AM804" t="str">
        <f t="shared" si="734"/>
        <v/>
      </c>
      <c r="AN804" t="str">
        <f t="shared" si="735"/>
        <v/>
      </c>
      <c r="AO804" t="str">
        <f t="shared" si="736"/>
        <v/>
      </c>
      <c r="AP804" t="str">
        <f t="shared" si="737"/>
        <v/>
      </c>
      <c r="AQ804" t="str">
        <f t="shared" si="738"/>
        <v>10311</v>
      </c>
      <c r="AR804" t="str">
        <f t="shared" si="739"/>
        <v/>
      </c>
      <c r="AS804" t="str">
        <f t="shared" si="740"/>
        <v/>
      </c>
      <c r="AT804" t="str">
        <f t="shared" si="741"/>
        <v/>
      </c>
      <c r="AU804" t="str">
        <f t="shared" si="742"/>
        <v/>
      </c>
      <c r="AV804" t="str">
        <f t="shared" si="743"/>
        <v/>
      </c>
      <c r="AW804" t="str">
        <f t="shared" si="744"/>
        <v/>
      </c>
      <c r="AX804" t="str">
        <f t="shared" si="745"/>
        <v/>
      </c>
      <c r="AY804" t="str">
        <f t="shared" si="746"/>
        <v/>
      </c>
      <c r="AZ804" t="str">
        <f t="shared" si="747"/>
        <v/>
      </c>
      <c r="BA804" t="str">
        <f t="shared" si="748"/>
        <v/>
      </c>
      <c r="BB804" t="str">
        <f t="shared" si="749"/>
        <v/>
      </c>
      <c r="BC804" t="str">
        <f t="shared" si="750"/>
        <v/>
      </c>
      <c r="BD804" t="str">
        <f t="shared" si="751"/>
        <v/>
      </c>
      <c r="BE804" t="str">
        <f t="shared" si="752"/>
        <v>Szállítmányozás, fuvarozás (402, Bp.-ről web)</v>
      </c>
      <c r="BF804" s="2">
        <v>1031</v>
      </c>
      <c r="BG804" s="2">
        <v>1</v>
      </c>
      <c r="BH804" s="18">
        <f>VLOOKUP(BF804,segéd!$F$9:$G$41,2,FALSE)</f>
        <v>46326</v>
      </c>
      <c r="BI804" s="2" t="str">
        <f>VLOOKUP(BG804,segéd!$F$1:$G$7,2,FALSE)</f>
        <v>8.00-9.30</v>
      </c>
      <c r="BJ804" t="s">
        <v>274</v>
      </c>
      <c r="BK804" s="20" t="s">
        <v>534</v>
      </c>
      <c r="BL804" t="s">
        <v>192</v>
      </c>
      <c r="BM804" s="2">
        <v>210</v>
      </c>
      <c r="BN804" s="2">
        <v>402</v>
      </c>
      <c r="BO804" s="2" t="s">
        <v>118</v>
      </c>
      <c r="BP804" s="33" t="s">
        <v>662</v>
      </c>
      <c r="BQ804" s="2">
        <f t="shared" si="753"/>
        <v>10</v>
      </c>
      <c r="BR804" s="2">
        <f>IF(BM804="","",IFERROR(VLOOKUP(BJ804,segéd!T:U,2,FALSE),"x"))</f>
        <v>6</v>
      </c>
      <c r="BS804" s="2">
        <f>IF(BN804="","",IFERROR(VLOOKUP(BJ804,segéd!O:P,2,FALSE),"x"))</f>
        <v>4</v>
      </c>
      <c r="BU804" s="2"/>
      <c r="BV804" s="2"/>
      <c r="BX804" s="2"/>
      <c r="CJ804" s="2">
        <v>6</v>
      </c>
      <c r="DC804" s="2">
        <v>3</v>
      </c>
    </row>
    <row r="805" spans="1:120" ht="15" customHeight="1" x14ac:dyDescent="0.3">
      <c r="A805" t="str">
        <f t="shared" si="696"/>
        <v>10312</v>
      </c>
      <c r="B805" t="str">
        <f t="shared" si="697"/>
        <v xml:space="preserve">Bevezetés a robottechnikába - Vavra Gábor (web) </v>
      </c>
      <c r="C805" t="str">
        <f t="shared" si="698"/>
        <v>21510312</v>
      </c>
      <c r="D805" t="str">
        <f t="shared" si="699"/>
        <v>Bevezetés a robottechnikába - Vavra Gábor (web) 50</v>
      </c>
      <c r="E805" t="str">
        <f t="shared" si="700"/>
        <v>Vavra Gábor10312</v>
      </c>
      <c r="F805" t="str">
        <f t="shared" si="701"/>
        <v>Bevezetés a robottechnikába (Tb. 215, web)</v>
      </c>
      <c r="G805" t="str">
        <f t="shared" si="702"/>
        <v/>
      </c>
      <c r="H805" t="str">
        <f t="shared" si="703"/>
        <v/>
      </c>
      <c r="I805" t="str">
        <f t="shared" si="704"/>
        <v/>
      </c>
      <c r="J805" t="str">
        <f t="shared" si="705"/>
        <v/>
      </c>
      <c r="K805" t="str">
        <f t="shared" si="706"/>
        <v/>
      </c>
      <c r="L805" t="str">
        <f t="shared" si="707"/>
        <v/>
      </c>
      <c r="M805" t="str">
        <f t="shared" si="708"/>
        <v/>
      </c>
      <c r="N805" t="str">
        <f t="shared" si="709"/>
        <v/>
      </c>
      <c r="O805" t="str">
        <f t="shared" si="710"/>
        <v/>
      </c>
      <c r="P805" t="str">
        <f t="shared" si="711"/>
        <v/>
      </c>
      <c r="Q805" t="str">
        <f t="shared" si="712"/>
        <v/>
      </c>
      <c r="R805" t="str">
        <f t="shared" si="713"/>
        <v/>
      </c>
      <c r="S805" t="str">
        <f t="shared" si="714"/>
        <v/>
      </c>
      <c r="T805" t="str">
        <f t="shared" si="715"/>
        <v/>
      </c>
      <c r="U805" t="str">
        <f t="shared" si="716"/>
        <v/>
      </c>
      <c r="V805" t="str">
        <f t="shared" si="717"/>
        <v/>
      </c>
      <c r="W805" t="str">
        <f t="shared" si="718"/>
        <v/>
      </c>
      <c r="X805" t="str">
        <f t="shared" si="719"/>
        <v/>
      </c>
      <c r="Y805" t="str">
        <f t="shared" si="720"/>
        <v/>
      </c>
      <c r="Z805" t="str">
        <f t="shared" si="721"/>
        <v/>
      </c>
      <c r="AA805" t="str">
        <f t="shared" si="722"/>
        <v>Bevezetés a robottechnikába (, web)</v>
      </c>
      <c r="AB805" t="str">
        <f t="shared" si="723"/>
        <v/>
      </c>
      <c r="AC805" t="str">
        <f t="shared" si="724"/>
        <v/>
      </c>
      <c r="AD805" t="str">
        <f t="shared" si="725"/>
        <v/>
      </c>
      <c r="AE805" t="str">
        <f t="shared" si="726"/>
        <v/>
      </c>
      <c r="AF805" t="str">
        <f t="shared" si="727"/>
        <v/>
      </c>
      <c r="AG805" t="str">
        <f t="shared" si="728"/>
        <v/>
      </c>
      <c r="AH805" t="str">
        <f t="shared" si="729"/>
        <v/>
      </c>
      <c r="AI805" t="str">
        <f t="shared" si="730"/>
        <v/>
      </c>
      <c r="AJ805" t="str">
        <f t="shared" si="731"/>
        <v/>
      </c>
      <c r="AK805" t="str">
        <f t="shared" si="732"/>
        <v/>
      </c>
      <c r="AL805" t="str">
        <f t="shared" si="733"/>
        <v/>
      </c>
      <c r="AM805" t="str">
        <f t="shared" si="734"/>
        <v/>
      </c>
      <c r="AN805" t="str">
        <f t="shared" si="735"/>
        <v/>
      </c>
      <c r="AO805" t="str">
        <f t="shared" si="736"/>
        <v/>
      </c>
      <c r="AP805" t="str">
        <f t="shared" si="737"/>
        <v/>
      </c>
      <c r="AQ805" t="str">
        <f t="shared" si="738"/>
        <v/>
      </c>
      <c r="AR805" t="str">
        <f t="shared" si="739"/>
        <v/>
      </c>
      <c r="AS805" t="str">
        <f t="shared" si="740"/>
        <v/>
      </c>
      <c r="AT805" t="str">
        <f t="shared" si="741"/>
        <v/>
      </c>
      <c r="AU805" t="str">
        <f t="shared" si="742"/>
        <v/>
      </c>
      <c r="AV805" t="str">
        <f t="shared" si="743"/>
        <v/>
      </c>
      <c r="AW805" t="str">
        <f t="shared" si="744"/>
        <v/>
      </c>
      <c r="AX805" t="str">
        <f t="shared" si="745"/>
        <v>10312</v>
      </c>
      <c r="AY805" t="str">
        <f t="shared" si="746"/>
        <v/>
      </c>
      <c r="AZ805" t="str">
        <f t="shared" si="747"/>
        <v/>
      </c>
      <c r="BA805" t="str">
        <f t="shared" si="748"/>
        <v/>
      </c>
      <c r="BB805" t="str">
        <f t="shared" si="749"/>
        <v/>
      </c>
      <c r="BC805" t="str">
        <f t="shared" si="750"/>
        <v/>
      </c>
      <c r="BD805" t="str">
        <f t="shared" si="751"/>
        <v/>
      </c>
      <c r="BE805" t="str">
        <f t="shared" si="752"/>
        <v>Bevezetés a robottechnikába (215, web)</v>
      </c>
      <c r="BF805" s="2">
        <v>1031</v>
      </c>
      <c r="BG805" s="2">
        <v>2</v>
      </c>
      <c r="BH805" s="18">
        <f>VLOOKUP(BF805,segéd!$F$9:$G$41,2,FALSE)</f>
        <v>46326</v>
      </c>
      <c r="BI805" s="2" t="str">
        <f>VLOOKUP(BG805,segéd!$F$1:$G$7,2,FALSE)</f>
        <v>9.45-11.15</v>
      </c>
      <c r="BJ805" t="s">
        <v>408</v>
      </c>
      <c r="BK805" s="20" t="s">
        <v>419</v>
      </c>
      <c r="BL805" t="s">
        <v>191</v>
      </c>
      <c r="BM805" s="2"/>
      <c r="BN805" s="2">
        <v>215</v>
      </c>
      <c r="BO805" s="2" t="s">
        <v>117</v>
      </c>
      <c r="BP805" s="33" t="s">
        <v>689</v>
      </c>
      <c r="BQ805" s="2">
        <f t="shared" si="753"/>
        <v>50</v>
      </c>
      <c r="BR805" s="2" t="str">
        <f>IF(BM805="","",IFERROR(VLOOKUP(BJ805,segéd!T:U,2,FALSE),"x"))</f>
        <v/>
      </c>
      <c r="BS805" s="2">
        <f>IF(BN805="","",IFERROR(VLOOKUP(BJ805,segéd!O:P,2,FALSE),"x"))</f>
        <v>50</v>
      </c>
      <c r="BU805" s="2"/>
      <c r="BV805" s="2"/>
      <c r="DJ805" s="2">
        <v>44</v>
      </c>
    </row>
    <row r="806" spans="1:120" ht="15" customHeight="1" x14ac:dyDescent="0.3">
      <c r="A806" t="str">
        <f t="shared" si="696"/>
        <v>20210312</v>
      </c>
      <c r="B806" t="str">
        <f t="shared" si="697"/>
        <v>Bevezetés az ellátási láncok men. - Lakatos Péter (otthonról web) 10</v>
      </c>
      <c r="C806" t="str">
        <f t="shared" si="698"/>
        <v>10312</v>
      </c>
      <c r="D806" t="str">
        <f t="shared" si="699"/>
        <v xml:space="preserve">Bevezetés az ellátási láncok men. - Lakatos Péter (otthonról web) </v>
      </c>
      <c r="E806" t="str">
        <f t="shared" si="700"/>
        <v>Lakatos Péter10312</v>
      </c>
      <c r="F806" t="str">
        <f t="shared" si="701"/>
        <v>Bevezetés az ellátási láncok men. (Bp. 202, otthonról web)</v>
      </c>
      <c r="G806" t="str">
        <f t="shared" si="702"/>
        <v/>
      </c>
      <c r="H806" t="str">
        <f t="shared" si="703"/>
        <v/>
      </c>
      <c r="I806" t="str">
        <f t="shared" si="704"/>
        <v/>
      </c>
      <c r="J806" t="str">
        <f t="shared" si="705"/>
        <v/>
      </c>
      <c r="K806" t="str">
        <f t="shared" si="706"/>
        <v>10312</v>
      </c>
      <c r="L806" t="str">
        <f t="shared" si="707"/>
        <v/>
      </c>
      <c r="M806" t="str">
        <f t="shared" si="708"/>
        <v/>
      </c>
      <c r="N806" t="str">
        <f t="shared" si="709"/>
        <v/>
      </c>
      <c r="O806" t="str">
        <f t="shared" si="710"/>
        <v/>
      </c>
      <c r="P806" t="str">
        <f t="shared" si="711"/>
        <v/>
      </c>
      <c r="Q806" t="str">
        <f t="shared" si="712"/>
        <v/>
      </c>
      <c r="R806" t="str">
        <f t="shared" si="713"/>
        <v/>
      </c>
      <c r="S806" t="str">
        <f t="shared" si="714"/>
        <v/>
      </c>
      <c r="T806" t="str">
        <f t="shared" si="715"/>
        <v/>
      </c>
      <c r="U806" t="str">
        <f t="shared" si="716"/>
        <v/>
      </c>
      <c r="V806" t="str">
        <f t="shared" si="717"/>
        <v/>
      </c>
      <c r="W806" t="str">
        <f t="shared" si="718"/>
        <v/>
      </c>
      <c r="X806" t="str">
        <f t="shared" si="719"/>
        <v/>
      </c>
      <c r="Y806" t="str">
        <f t="shared" si="720"/>
        <v/>
      </c>
      <c r="Z806" t="str">
        <f t="shared" si="721"/>
        <v/>
      </c>
      <c r="AA806" t="str">
        <f t="shared" si="722"/>
        <v>Bevezetés az ellátási láncok men. (202, otthonról web)</v>
      </c>
      <c r="AB806" t="str">
        <f t="shared" si="723"/>
        <v/>
      </c>
      <c r="AC806" t="str">
        <f t="shared" si="724"/>
        <v/>
      </c>
      <c r="AD806" t="str">
        <f t="shared" si="725"/>
        <v/>
      </c>
      <c r="AE806" t="str">
        <f t="shared" si="726"/>
        <v/>
      </c>
      <c r="AF806" t="str">
        <f t="shared" si="727"/>
        <v/>
      </c>
      <c r="AG806" t="str">
        <f t="shared" si="728"/>
        <v/>
      </c>
      <c r="AH806" t="str">
        <f t="shared" si="729"/>
        <v/>
      </c>
      <c r="AI806" t="str">
        <f t="shared" si="730"/>
        <v/>
      </c>
      <c r="AJ806" t="str">
        <f t="shared" si="731"/>
        <v/>
      </c>
      <c r="AK806" t="str">
        <f t="shared" si="732"/>
        <v/>
      </c>
      <c r="AL806" t="str">
        <f t="shared" si="733"/>
        <v/>
      </c>
      <c r="AM806" t="str">
        <f t="shared" si="734"/>
        <v/>
      </c>
      <c r="AN806" t="str">
        <f t="shared" si="735"/>
        <v/>
      </c>
      <c r="AO806" t="str">
        <f t="shared" si="736"/>
        <v/>
      </c>
      <c r="AP806" t="str">
        <f t="shared" si="737"/>
        <v/>
      </c>
      <c r="AQ806" t="str">
        <f t="shared" si="738"/>
        <v/>
      </c>
      <c r="AR806" t="str">
        <f t="shared" si="739"/>
        <v/>
      </c>
      <c r="AS806" t="str">
        <f t="shared" si="740"/>
        <v/>
      </c>
      <c r="AT806" t="str">
        <f t="shared" si="741"/>
        <v/>
      </c>
      <c r="AU806" t="str">
        <f t="shared" si="742"/>
        <v/>
      </c>
      <c r="AV806" t="str">
        <f t="shared" si="743"/>
        <v/>
      </c>
      <c r="AW806" t="str">
        <f t="shared" si="744"/>
        <v/>
      </c>
      <c r="AX806" t="str">
        <f t="shared" si="745"/>
        <v/>
      </c>
      <c r="AY806" t="str">
        <f t="shared" si="746"/>
        <v/>
      </c>
      <c r="AZ806" t="str">
        <f t="shared" si="747"/>
        <v/>
      </c>
      <c r="BA806" t="str">
        <f t="shared" si="748"/>
        <v/>
      </c>
      <c r="BB806" t="str">
        <f t="shared" si="749"/>
        <v/>
      </c>
      <c r="BC806" t="str">
        <f t="shared" si="750"/>
        <v/>
      </c>
      <c r="BD806" t="str">
        <f t="shared" si="751"/>
        <v/>
      </c>
      <c r="BE806" t="str">
        <f t="shared" si="752"/>
        <v>Bevezetés az ellátási láncok men. (, otthonról web)</v>
      </c>
      <c r="BF806" s="2">
        <v>1031</v>
      </c>
      <c r="BG806" s="2">
        <v>2</v>
      </c>
      <c r="BH806" s="18">
        <f>VLOOKUP(BF806,segéd!$F$9:$G$41,2,FALSE)</f>
        <v>46326</v>
      </c>
      <c r="BI806" s="2" t="str">
        <f>VLOOKUP(BG806,segéd!$F$1:$G$7,2,FALSE)</f>
        <v>9.45-11.15</v>
      </c>
      <c r="BJ806" t="s">
        <v>322</v>
      </c>
      <c r="BK806" s="20" t="s">
        <v>217</v>
      </c>
      <c r="BL806" t="s">
        <v>206</v>
      </c>
      <c r="BM806" s="2">
        <v>202</v>
      </c>
      <c r="BO806" s="2" t="s">
        <v>423</v>
      </c>
      <c r="BP806" s="33" t="s">
        <v>721</v>
      </c>
      <c r="BQ806" s="2">
        <f t="shared" si="753"/>
        <v>10</v>
      </c>
      <c r="BR806" s="2">
        <f>IF(BM806="","",IFERROR(VLOOKUP(BJ806,segéd!T:U,2,FALSE),"x"))</f>
        <v>10</v>
      </c>
      <c r="BS806" s="2" t="str">
        <f>IF(BN806="","",IFERROR(VLOOKUP(BJ806,segéd!O:P,2,FALSE),"x"))</f>
        <v/>
      </c>
      <c r="BU806" s="2"/>
      <c r="BV806" s="2"/>
      <c r="BX806" s="2">
        <v>10</v>
      </c>
      <c r="CD806" s="19"/>
      <c r="CE806" s="19"/>
      <c r="CH806" s="19"/>
    </row>
    <row r="807" spans="1:120" ht="15" customHeight="1" x14ac:dyDescent="0.3">
      <c r="A807" t="str">
        <f t="shared" si="696"/>
        <v>20710312</v>
      </c>
      <c r="B807" t="str">
        <f t="shared" si="697"/>
        <v>Business Intelligence - Dobos Ádám (Tb.-ről web) 12</v>
      </c>
      <c r="C807" t="str">
        <f t="shared" si="698"/>
        <v>310312</v>
      </c>
      <c r="D807" t="str">
        <f t="shared" si="699"/>
        <v>Business Intelligence - Dobos Ádám (Tb.-ről web) 11</v>
      </c>
      <c r="E807" t="str">
        <f t="shared" si="700"/>
        <v>Dobos Ádám10312</v>
      </c>
      <c r="F807" t="str">
        <f t="shared" si="701"/>
        <v>Business Intelligence (Tb. 3, Tb.-ről web)</v>
      </c>
      <c r="G807" t="str">
        <f t="shared" si="702"/>
        <v/>
      </c>
      <c r="H807" t="str">
        <f t="shared" si="703"/>
        <v/>
      </c>
      <c r="I807" t="str">
        <f t="shared" si="704"/>
        <v/>
      </c>
      <c r="J807" t="str">
        <f t="shared" si="705"/>
        <v/>
      </c>
      <c r="K807" t="str">
        <f t="shared" si="706"/>
        <v/>
      </c>
      <c r="L807" t="str">
        <f t="shared" si="707"/>
        <v/>
      </c>
      <c r="M807" t="str">
        <f t="shared" si="708"/>
        <v/>
      </c>
      <c r="N807" t="str">
        <f t="shared" si="709"/>
        <v/>
      </c>
      <c r="O807" t="str">
        <f t="shared" si="710"/>
        <v/>
      </c>
      <c r="P807" t="str">
        <f t="shared" si="711"/>
        <v/>
      </c>
      <c r="Q807" t="str">
        <f t="shared" si="712"/>
        <v/>
      </c>
      <c r="R807" t="str">
        <f t="shared" si="713"/>
        <v/>
      </c>
      <c r="S807" t="str">
        <f t="shared" si="714"/>
        <v/>
      </c>
      <c r="T807" t="str">
        <f t="shared" si="715"/>
        <v/>
      </c>
      <c r="U807" t="str">
        <f t="shared" si="716"/>
        <v/>
      </c>
      <c r="V807" t="str">
        <f t="shared" si="717"/>
        <v>10312</v>
      </c>
      <c r="W807" t="str">
        <f t="shared" si="718"/>
        <v/>
      </c>
      <c r="X807" t="str">
        <f t="shared" si="719"/>
        <v/>
      </c>
      <c r="Y807" t="str">
        <f t="shared" si="720"/>
        <v>10312</v>
      </c>
      <c r="Z807" t="str">
        <f t="shared" si="721"/>
        <v/>
      </c>
      <c r="AA807" t="str">
        <f t="shared" si="722"/>
        <v>Business Intelligence (207, Tb.-ről web)</v>
      </c>
      <c r="AB807" t="str">
        <f t="shared" si="723"/>
        <v/>
      </c>
      <c r="AC807" t="str">
        <f t="shared" si="724"/>
        <v/>
      </c>
      <c r="AD807" t="str">
        <f t="shared" si="725"/>
        <v/>
      </c>
      <c r="AE807" t="str">
        <f t="shared" si="726"/>
        <v/>
      </c>
      <c r="AF807" t="str">
        <f t="shared" si="727"/>
        <v/>
      </c>
      <c r="AG807" t="str">
        <f t="shared" si="728"/>
        <v/>
      </c>
      <c r="AH807" t="str">
        <f t="shared" si="729"/>
        <v/>
      </c>
      <c r="AI807" t="str">
        <f t="shared" si="730"/>
        <v/>
      </c>
      <c r="AJ807" t="str">
        <f t="shared" si="731"/>
        <v/>
      </c>
      <c r="AK807" t="str">
        <f t="shared" si="732"/>
        <v/>
      </c>
      <c r="AL807" t="str">
        <f t="shared" si="733"/>
        <v/>
      </c>
      <c r="AM807" t="str">
        <f t="shared" si="734"/>
        <v/>
      </c>
      <c r="AN807" t="str">
        <f t="shared" si="735"/>
        <v/>
      </c>
      <c r="AO807" t="str">
        <f t="shared" si="736"/>
        <v/>
      </c>
      <c r="AP807" t="str">
        <f t="shared" si="737"/>
        <v>10312</v>
      </c>
      <c r="AQ807" t="str">
        <f t="shared" si="738"/>
        <v/>
      </c>
      <c r="AR807" t="str">
        <f t="shared" si="739"/>
        <v/>
      </c>
      <c r="AS807" t="str">
        <f t="shared" si="740"/>
        <v>10312</v>
      </c>
      <c r="AT807" t="str">
        <f t="shared" si="741"/>
        <v/>
      </c>
      <c r="AU807" t="str">
        <f t="shared" si="742"/>
        <v/>
      </c>
      <c r="AV807" t="str">
        <f t="shared" si="743"/>
        <v/>
      </c>
      <c r="AW807" t="str">
        <f t="shared" si="744"/>
        <v/>
      </c>
      <c r="AX807" t="str">
        <f t="shared" si="745"/>
        <v/>
      </c>
      <c r="AY807" t="str">
        <f t="shared" si="746"/>
        <v/>
      </c>
      <c r="AZ807" t="str">
        <f t="shared" si="747"/>
        <v/>
      </c>
      <c r="BA807" t="str">
        <f t="shared" si="748"/>
        <v/>
      </c>
      <c r="BB807" t="str">
        <f t="shared" si="749"/>
        <v/>
      </c>
      <c r="BC807" t="str">
        <f t="shared" si="750"/>
        <v/>
      </c>
      <c r="BD807" t="str">
        <f t="shared" si="751"/>
        <v/>
      </c>
      <c r="BE807" t="str">
        <f t="shared" si="752"/>
        <v>Business Intelligence (3, Tb.-ről web)</v>
      </c>
      <c r="BF807" s="2">
        <v>1031</v>
      </c>
      <c r="BG807" s="2">
        <v>2</v>
      </c>
      <c r="BH807" s="18">
        <f>VLOOKUP(BF807,segéd!$F$9:$G$41,2,FALSE)</f>
        <v>46326</v>
      </c>
      <c r="BI807" s="2" t="str">
        <f>VLOOKUP(BG807,segéd!$F$1:$G$7,2,FALSE)</f>
        <v>9.45-11.15</v>
      </c>
      <c r="BJ807" t="s">
        <v>272</v>
      </c>
      <c r="BK807" s="20" t="s">
        <v>276</v>
      </c>
      <c r="BL807" t="s">
        <v>192</v>
      </c>
      <c r="BM807" s="2">
        <v>207</v>
      </c>
      <c r="BN807" s="2">
        <v>3</v>
      </c>
      <c r="BO807" s="2" t="s">
        <v>119</v>
      </c>
      <c r="BP807" s="33" t="s">
        <v>656</v>
      </c>
      <c r="BQ807" s="2">
        <f t="shared" si="753"/>
        <v>23</v>
      </c>
      <c r="BR807" s="2">
        <f>IF(BM807="","",IFERROR(VLOOKUP(BJ807,segéd!T:U,2,FALSE),"x"))</f>
        <v>12</v>
      </c>
      <c r="BS807" s="2">
        <f>IF(BN807="","",IFERROR(VLOOKUP(BJ807,segéd!O:P,2,FALSE),"x"))</f>
        <v>11</v>
      </c>
      <c r="BT807" s="2"/>
      <c r="BU807" s="2"/>
      <c r="BV807" s="2"/>
      <c r="BX807" s="2"/>
      <c r="CI807" s="2">
        <v>7</v>
      </c>
      <c r="CL807" s="2">
        <v>4</v>
      </c>
      <c r="CQ807" s="2"/>
      <c r="CR807" s="2"/>
      <c r="DB807" s="2">
        <v>8</v>
      </c>
      <c r="DE807" s="2">
        <v>6</v>
      </c>
    </row>
    <row r="808" spans="1:120" ht="15" customHeight="1" x14ac:dyDescent="0.3">
      <c r="A808" t="str">
        <f t="shared" si="696"/>
        <v>20610312</v>
      </c>
      <c r="B808" t="str">
        <f t="shared" si="697"/>
        <v>Értékalapú vezetés - Barna Zsolt (Tb.-ről web) 7</v>
      </c>
      <c r="C808" t="str">
        <f t="shared" si="698"/>
        <v>40410312</v>
      </c>
      <c r="D808" t="str">
        <f t="shared" si="699"/>
        <v>Értékalapú vezetés - Barna Zsolt (Tb.-ről web) 8</v>
      </c>
      <c r="E808" t="str">
        <f t="shared" si="700"/>
        <v>Barna Zsolt10312</v>
      </c>
      <c r="F808" t="str">
        <f t="shared" si="701"/>
        <v>Értékalapú vezetés (Tb. 404, Tb.-ről web)</v>
      </c>
      <c r="G808" t="str">
        <f t="shared" si="702"/>
        <v/>
      </c>
      <c r="H808" t="str">
        <f t="shared" si="703"/>
        <v/>
      </c>
      <c r="I808" t="str">
        <f t="shared" si="704"/>
        <v/>
      </c>
      <c r="J808" t="str">
        <f t="shared" si="705"/>
        <v/>
      </c>
      <c r="K808" t="str">
        <f t="shared" si="706"/>
        <v/>
      </c>
      <c r="L808" t="str">
        <f t="shared" si="707"/>
        <v/>
      </c>
      <c r="M808" t="str">
        <f t="shared" si="708"/>
        <v/>
      </c>
      <c r="N808" t="str">
        <f t="shared" si="709"/>
        <v/>
      </c>
      <c r="O808" t="str">
        <f t="shared" si="710"/>
        <v/>
      </c>
      <c r="P808" t="str">
        <f t="shared" si="711"/>
        <v/>
      </c>
      <c r="Q808" t="str">
        <f t="shared" si="712"/>
        <v/>
      </c>
      <c r="R808" t="str">
        <f t="shared" si="713"/>
        <v/>
      </c>
      <c r="S808" t="str">
        <f t="shared" si="714"/>
        <v/>
      </c>
      <c r="T808" t="str">
        <f t="shared" si="715"/>
        <v/>
      </c>
      <c r="U808" t="str">
        <f t="shared" si="716"/>
        <v>10312</v>
      </c>
      <c r="V808" t="str">
        <f t="shared" si="717"/>
        <v/>
      </c>
      <c r="W808" t="str">
        <f t="shared" si="718"/>
        <v/>
      </c>
      <c r="X808" t="str">
        <f t="shared" si="719"/>
        <v/>
      </c>
      <c r="Y808" t="str">
        <f t="shared" si="720"/>
        <v/>
      </c>
      <c r="Z808" t="str">
        <f t="shared" si="721"/>
        <v/>
      </c>
      <c r="AA808" t="str">
        <f t="shared" si="722"/>
        <v>Értékalapú vezetés (206, Tb.-ről web)</v>
      </c>
      <c r="AB808" t="str">
        <f t="shared" si="723"/>
        <v/>
      </c>
      <c r="AC808" t="str">
        <f t="shared" si="724"/>
        <v/>
      </c>
      <c r="AD808" t="str">
        <f t="shared" si="725"/>
        <v/>
      </c>
      <c r="AE808" t="str">
        <f t="shared" si="726"/>
        <v/>
      </c>
      <c r="AF808" t="str">
        <f t="shared" si="727"/>
        <v/>
      </c>
      <c r="AG808" t="str">
        <f t="shared" si="728"/>
        <v/>
      </c>
      <c r="AH808" t="str">
        <f t="shared" si="729"/>
        <v/>
      </c>
      <c r="AI808" t="str">
        <f t="shared" si="730"/>
        <v/>
      </c>
      <c r="AJ808" t="str">
        <f t="shared" si="731"/>
        <v/>
      </c>
      <c r="AK808" t="str">
        <f t="shared" si="732"/>
        <v/>
      </c>
      <c r="AL808" t="str">
        <f t="shared" si="733"/>
        <v/>
      </c>
      <c r="AM808" t="str">
        <f t="shared" si="734"/>
        <v/>
      </c>
      <c r="AN808" t="str">
        <f t="shared" si="735"/>
        <v/>
      </c>
      <c r="AO808" t="str">
        <f t="shared" si="736"/>
        <v>10312</v>
      </c>
      <c r="AP808" t="str">
        <f t="shared" si="737"/>
        <v/>
      </c>
      <c r="AQ808" t="str">
        <f t="shared" si="738"/>
        <v/>
      </c>
      <c r="AR808" t="str">
        <f t="shared" si="739"/>
        <v/>
      </c>
      <c r="AS808" t="str">
        <f t="shared" si="740"/>
        <v/>
      </c>
      <c r="AT808" t="str">
        <f t="shared" si="741"/>
        <v/>
      </c>
      <c r="AU808" t="str">
        <f t="shared" si="742"/>
        <v/>
      </c>
      <c r="AV808" t="str">
        <f t="shared" si="743"/>
        <v/>
      </c>
      <c r="AW808" t="str">
        <f t="shared" si="744"/>
        <v/>
      </c>
      <c r="AX808" t="str">
        <f t="shared" si="745"/>
        <v/>
      </c>
      <c r="AY808" t="str">
        <f t="shared" si="746"/>
        <v/>
      </c>
      <c r="AZ808" t="str">
        <f t="shared" si="747"/>
        <v/>
      </c>
      <c r="BA808" t="str">
        <f t="shared" si="748"/>
        <v/>
      </c>
      <c r="BB808" t="str">
        <f t="shared" si="749"/>
        <v/>
      </c>
      <c r="BC808" t="str">
        <f t="shared" si="750"/>
        <v/>
      </c>
      <c r="BD808" t="str">
        <f t="shared" si="751"/>
        <v/>
      </c>
      <c r="BE808" t="str">
        <f t="shared" si="752"/>
        <v>Értékalapú vezetés (404, Tb.-ről web)</v>
      </c>
      <c r="BF808" s="2">
        <v>1031</v>
      </c>
      <c r="BG808" s="2">
        <v>2</v>
      </c>
      <c r="BH808" s="18">
        <f>VLOOKUP(BF808,segéd!$F$9:$G$41,2,FALSE)</f>
        <v>46326</v>
      </c>
      <c r="BI808" s="2" t="str">
        <f>VLOOKUP(BG808,segéd!$F$1:$G$7,2,FALSE)</f>
        <v>9.45-11.15</v>
      </c>
      <c r="BJ808" t="s">
        <v>516</v>
      </c>
      <c r="BK808" s="20" t="s">
        <v>533</v>
      </c>
      <c r="BL808" t="s">
        <v>192</v>
      </c>
      <c r="BM808" s="2">
        <v>206</v>
      </c>
      <c r="BN808" s="2">
        <v>404</v>
      </c>
      <c r="BO808" s="2" t="s">
        <v>119</v>
      </c>
      <c r="BP808" s="33" t="s">
        <v>609</v>
      </c>
      <c r="BQ808" s="2">
        <f t="shared" si="753"/>
        <v>15</v>
      </c>
      <c r="BR808" s="2">
        <f>IF(BM808="","",IFERROR(VLOOKUP(BJ808,segéd!T:U,2,FALSE),"x"))</f>
        <v>7</v>
      </c>
      <c r="BS808" s="2">
        <f>IF(BN808="","",IFERROR(VLOOKUP(BJ808,segéd!O:P,2,FALSE),"x"))</f>
        <v>8</v>
      </c>
      <c r="BU808" s="2"/>
      <c r="BV808" s="2"/>
      <c r="BX808" s="2"/>
      <c r="CH808" s="2">
        <v>6</v>
      </c>
      <c r="CQ808" s="2"/>
      <c r="CR808" s="2"/>
      <c r="DA808" s="2">
        <v>7</v>
      </c>
    </row>
    <row r="809" spans="1:120" ht="15" customHeight="1" x14ac:dyDescent="0.3">
      <c r="A809" t="str">
        <f t="shared" si="696"/>
        <v>10312</v>
      </c>
      <c r="B809" t="str">
        <f t="shared" si="697"/>
        <v xml:space="preserve">Folyamatok fejlesztése (Six S) - Csrenkovics Antónia (gépterem, web) </v>
      </c>
      <c r="C809" t="str">
        <f t="shared" si="698"/>
        <v>60310312</v>
      </c>
      <c r="D809" t="str">
        <f t="shared" si="699"/>
        <v>Folyamatok fejlesztése (Six S) - Csrenkovics Antónia (gépterem, web) 32</v>
      </c>
      <c r="E809" t="str">
        <f t="shared" si="700"/>
        <v>Csrenkovics Antónia10312</v>
      </c>
      <c r="F809" t="str">
        <f t="shared" si="701"/>
        <v>Folyamatok fejlesztése (Six S) (Tb. 603, gépterem, web)</v>
      </c>
      <c r="G809" t="str">
        <f t="shared" si="702"/>
        <v/>
      </c>
      <c r="H809" t="str">
        <f t="shared" si="703"/>
        <v/>
      </c>
      <c r="I809" t="str">
        <f t="shared" si="704"/>
        <v/>
      </c>
      <c r="J809" t="str">
        <f t="shared" si="705"/>
        <v/>
      </c>
      <c r="K809" t="str">
        <f t="shared" si="706"/>
        <v/>
      </c>
      <c r="L809" t="str">
        <f t="shared" si="707"/>
        <v/>
      </c>
      <c r="M809" t="str">
        <f t="shared" si="708"/>
        <v/>
      </c>
      <c r="N809" t="str">
        <f t="shared" si="709"/>
        <v/>
      </c>
      <c r="O809" t="str">
        <f t="shared" si="710"/>
        <v/>
      </c>
      <c r="P809" t="str">
        <f t="shared" si="711"/>
        <v/>
      </c>
      <c r="Q809" t="str">
        <f t="shared" si="712"/>
        <v/>
      </c>
      <c r="R809" t="str">
        <f t="shared" si="713"/>
        <v/>
      </c>
      <c r="S809" t="str">
        <f t="shared" si="714"/>
        <v/>
      </c>
      <c r="T809" t="str">
        <f t="shared" si="715"/>
        <v/>
      </c>
      <c r="U809" t="str">
        <f t="shared" si="716"/>
        <v/>
      </c>
      <c r="V809" t="str">
        <f t="shared" si="717"/>
        <v/>
      </c>
      <c r="W809" t="str">
        <f t="shared" si="718"/>
        <v/>
      </c>
      <c r="X809" t="str">
        <f t="shared" si="719"/>
        <v/>
      </c>
      <c r="Y809" t="str">
        <f t="shared" si="720"/>
        <v/>
      </c>
      <c r="Z809" t="str">
        <f t="shared" si="721"/>
        <v/>
      </c>
      <c r="AA809" t="str">
        <f t="shared" si="722"/>
        <v>Folyamatok fejlesztése (Six S) (, gépterem, web)</v>
      </c>
      <c r="AB809" t="str">
        <f t="shared" si="723"/>
        <v/>
      </c>
      <c r="AC809" t="str">
        <f t="shared" si="724"/>
        <v/>
      </c>
      <c r="AD809" t="str">
        <f t="shared" si="725"/>
        <v/>
      </c>
      <c r="AE809" t="str">
        <f t="shared" si="726"/>
        <v/>
      </c>
      <c r="AF809" t="str">
        <f t="shared" si="727"/>
        <v/>
      </c>
      <c r="AG809" t="str">
        <f t="shared" si="728"/>
        <v/>
      </c>
      <c r="AH809" t="str">
        <f t="shared" si="729"/>
        <v/>
      </c>
      <c r="AI809" t="str">
        <f t="shared" si="730"/>
        <v/>
      </c>
      <c r="AJ809" t="str">
        <f t="shared" si="731"/>
        <v/>
      </c>
      <c r="AK809" t="str">
        <f t="shared" si="732"/>
        <v/>
      </c>
      <c r="AL809" t="str">
        <f t="shared" si="733"/>
        <v/>
      </c>
      <c r="AM809" t="str">
        <f t="shared" si="734"/>
        <v/>
      </c>
      <c r="AN809" t="str">
        <f t="shared" si="735"/>
        <v/>
      </c>
      <c r="AO809" t="str">
        <f t="shared" si="736"/>
        <v/>
      </c>
      <c r="AP809" t="str">
        <f t="shared" si="737"/>
        <v/>
      </c>
      <c r="AQ809" t="str">
        <f t="shared" si="738"/>
        <v/>
      </c>
      <c r="AR809" t="str">
        <f t="shared" si="739"/>
        <v/>
      </c>
      <c r="AS809" t="str">
        <f t="shared" si="740"/>
        <v/>
      </c>
      <c r="AT809" t="str">
        <f t="shared" si="741"/>
        <v/>
      </c>
      <c r="AU809" t="str">
        <f t="shared" si="742"/>
        <v/>
      </c>
      <c r="AV809" t="str">
        <f t="shared" si="743"/>
        <v/>
      </c>
      <c r="AW809" t="str">
        <f t="shared" si="744"/>
        <v/>
      </c>
      <c r="AX809" t="str">
        <f t="shared" si="745"/>
        <v/>
      </c>
      <c r="AY809" t="str">
        <f t="shared" si="746"/>
        <v>10312</v>
      </c>
      <c r="AZ809" t="str">
        <f t="shared" si="747"/>
        <v/>
      </c>
      <c r="BA809" t="str">
        <f t="shared" si="748"/>
        <v>10312</v>
      </c>
      <c r="BB809" t="str">
        <f t="shared" si="749"/>
        <v/>
      </c>
      <c r="BC809" t="str">
        <f t="shared" si="750"/>
        <v/>
      </c>
      <c r="BD809" t="str">
        <f t="shared" si="751"/>
        <v/>
      </c>
      <c r="BE809" t="str">
        <f t="shared" si="752"/>
        <v>Folyamatok fejlesztése (Six S) (603, gépterem, web)</v>
      </c>
      <c r="BF809" s="2">
        <v>1031</v>
      </c>
      <c r="BG809" s="2">
        <v>2</v>
      </c>
      <c r="BH809" s="18">
        <f>VLOOKUP(BF809,segéd!$F$9:$G$41,2,FALSE)</f>
        <v>46326</v>
      </c>
      <c r="BI809" s="2" t="str">
        <f>VLOOKUP(BG809,segéd!$F$1:$G$7,2,FALSE)</f>
        <v>9.45-11.15</v>
      </c>
      <c r="BJ809" t="s">
        <v>146</v>
      </c>
      <c r="BK809" s="20" t="s">
        <v>743</v>
      </c>
      <c r="BL809" t="s">
        <v>191</v>
      </c>
      <c r="BM809" s="2"/>
      <c r="BN809" s="2">
        <v>603</v>
      </c>
      <c r="BO809" s="2" t="s">
        <v>216</v>
      </c>
      <c r="BP809" s="33" t="s">
        <v>599</v>
      </c>
      <c r="BQ809" s="2">
        <f t="shared" si="753"/>
        <v>32</v>
      </c>
      <c r="BR809" s="2" t="str">
        <f>IF(BM809="","",IFERROR(VLOOKUP(BJ809,segéd!T:U,2,FALSE),"x"))</f>
        <v/>
      </c>
      <c r="BS809" s="2">
        <f>IF(BN809="","",IFERROR(VLOOKUP(BJ809,segéd!O:P,2,FALSE),"x"))</f>
        <v>32</v>
      </c>
      <c r="BU809" s="2"/>
      <c r="BV809" s="2"/>
      <c r="DK809" s="2">
        <v>17</v>
      </c>
      <c r="DM809" s="2">
        <v>22</v>
      </c>
    </row>
    <row r="810" spans="1:120" ht="15" customHeight="1" x14ac:dyDescent="0.3">
      <c r="A810" t="str">
        <f t="shared" si="696"/>
        <v>10312</v>
      </c>
      <c r="B810" t="str">
        <f t="shared" si="697"/>
        <v xml:space="preserve">Gazdasági matematika I. - Kovács Gergely (gépterem, web) </v>
      </c>
      <c r="C810" t="str">
        <f t="shared" si="698"/>
        <v>60510312</v>
      </c>
      <c r="D810" t="str">
        <f t="shared" si="699"/>
        <v>Gazdasági matematika I. - Kovács Gergely (gépterem, web) 69</v>
      </c>
      <c r="E810" t="str">
        <f t="shared" si="700"/>
        <v>Kovács Gergely10312</v>
      </c>
      <c r="F810" t="str">
        <f t="shared" si="701"/>
        <v>Gazdasági matematika I. (Tb. 605, gépterem, web)</v>
      </c>
      <c r="G810" t="str">
        <f t="shared" si="702"/>
        <v/>
      </c>
      <c r="H810" t="str">
        <f t="shared" si="703"/>
        <v/>
      </c>
      <c r="I810" t="str">
        <f t="shared" si="704"/>
        <v/>
      </c>
      <c r="J810" t="str">
        <f t="shared" si="705"/>
        <v/>
      </c>
      <c r="K810" t="str">
        <f t="shared" si="706"/>
        <v/>
      </c>
      <c r="L810" t="str">
        <f t="shared" si="707"/>
        <v/>
      </c>
      <c r="M810" t="str">
        <f t="shared" si="708"/>
        <v/>
      </c>
      <c r="N810" t="str">
        <f t="shared" si="709"/>
        <v/>
      </c>
      <c r="O810" t="str">
        <f t="shared" si="710"/>
        <v/>
      </c>
      <c r="P810" t="str">
        <f t="shared" si="711"/>
        <v/>
      </c>
      <c r="Q810" t="str">
        <f t="shared" si="712"/>
        <v/>
      </c>
      <c r="R810" t="str">
        <f t="shared" si="713"/>
        <v/>
      </c>
      <c r="S810" t="str">
        <f t="shared" si="714"/>
        <v/>
      </c>
      <c r="T810" t="str">
        <f t="shared" si="715"/>
        <v/>
      </c>
      <c r="U810" t="str">
        <f t="shared" si="716"/>
        <v/>
      </c>
      <c r="V810" t="str">
        <f t="shared" si="717"/>
        <v/>
      </c>
      <c r="W810" t="str">
        <f t="shared" si="718"/>
        <v/>
      </c>
      <c r="X810" t="str">
        <f t="shared" si="719"/>
        <v/>
      </c>
      <c r="Y810" t="str">
        <f t="shared" si="720"/>
        <v/>
      </c>
      <c r="Z810" t="str">
        <f t="shared" si="721"/>
        <v/>
      </c>
      <c r="AA810" t="str">
        <f t="shared" si="722"/>
        <v>Gazdasági matematika I. (, gépterem, web)</v>
      </c>
      <c r="AB810" t="str">
        <f t="shared" si="723"/>
        <v>10312</v>
      </c>
      <c r="AC810" t="str">
        <f t="shared" si="724"/>
        <v/>
      </c>
      <c r="AD810" t="str">
        <f t="shared" si="725"/>
        <v/>
      </c>
      <c r="AE810" t="str">
        <f t="shared" si="726"/>
        <v/>
      </c>
      <c r="AF810" t="str">
        <f t="shared" si="727"/>
        <v/>
      </c>
      <c r="AG810" t="str">
        <f t="shared" si="728"/>
        <v/>
      </c>
      <c r="AH810" t="str">
        <f t="shared" si="729"/>
        <v/>
      </c>
      <c r="AI810" t="str">
        <f t="shared" si="730"/>
        <v/>
      </c>
      <c r="AJ810" t="str">
        <f t="shared" si="731"/>
        <v/>
      </c>
      <c r="AK810" t="str">
        <f t="shared" si="732"/>
        <v/>
      </c>
      <c r="AL810" t="str">
        <f t="shared" si="733"/>
        <v/>
      </c>
      <c r="AM810" t="str">
        <f t="shared" si="734"/>
        <v/>
      </c>
      <c r="AN810" t="str">
        <f t="shared" si="735"/>
        <v/>
      </c>
      <c r="AO810" t="str">
        <f t="shared" si="736"/>
        <v/>
      </c>
      <c r="AP810" t="str">
        <f t="shared" si="737"/>
        <v/>
      </c>
      <c r="AQ810" t="str">
        <f t="shared" si="738"/>
        <v/>
      </c>
      <c r="AR810" t="str">
        <f t="shared" si="739"/>
        <v/>
      </c>
      <c r="AS810" t="str">
        <f t="shared" si="740"/>
        <v/>
      </c>
      <c r="AT810" t="str">
        <f t="shared" si="741"/>
        <v/>
      </c>
      <c r="AU810" t="str">
        <f t="shared" si="742"/>
        <v/>
      </c>
      <c r="AV810" t="str">
        <f t="shared" si="743"/>
        <v/>
      </c>
      <c r="AW810" t="str">
        <f t="shared" si="744"/>
        <v/>
      </c>
      <c r="AX810" t="str">
        <f t="shared" si="745"/>
        <v/>
      </c>
      <c r="AY810" t="str">
        <f t="shared" si="746"/>
        <v/>
      </c>
      <c r="AZ810" t="str">
        <f t="shared" si="747"/>
        <v/>
      </c>
      <c r="BA810" t="str">
        <f t="shared" si="748"/>
        <v/>
      </c>
      <c r="BB810" t="str">
        <f t="shared" si="749"/>
        <v/>
      </c>
      <c r="BC810" t="str">
        <f t="shared" si="750"/>
        <v/>
      </c>
      <c r="BD810" t="str">
        <f t="shared" si="751"/>
        <v/>
      </c>
      <c r="BE810" t="str">
        <f t="shared" si="752"/>
        <v>Gazdasági matematika I. (605, gépterem, web)</v>
      </c>
      <c r="BF810" s="2">
        <v>1031</v>
      </c>
      <c r="BG810" s="2">
        <v>2</v>
      </c>
      <c r="BH810" s="18">
        <f>VLOOKUP(BF810,segéd!$F$9:$G$41,2,FALSE)</f>
        <v>46326</v>
      </c>
      <c r="BI810" s="2" t="str">
        <f>VLOOKUP(BG810,segéd!$F$1:$G$7,2,FALSE)</f>
        <v>9.45-11.15</v>
      </c>
      <c r="BJ810" t="s">
        <v>8</v>
      </c>
      <c r="BK810" s="20" t="s">
        <v>9</v>
      </c>
      <c r="BL810" t="s">
        <v>191</v>
      </c>
      <c r="BM810" s="2"/>
      <c r="BN810" s="2">
        <v>605</v>
      </c>
      <c r="BO810" s="2" t="s">
        <v>216</v>
      </c>
      <c r="BP810" s="33" t="s">
        <v>601</v>
      </c>
      <c r="BQ810" s="2">
        <f t="shared" si="753"/>
        <v>69</v>
      </c>
      <c r="BR810" s="2" t="str">
        <f>IF(BM810="","",IFERROR(VLOOKUP(BJ810,segéd!T:U,2,FALSE),"x"))</f>
        <v/>
      </c>
      <c r="BS810" s="2">
        <f>IF(BN810="","",IFERROR(VLOOKUP(BJ810,segéd!O:P,2,FALSE),"x"))</f>
        <v>69</v>
      </c>
      <c r="BT810" s="2"/>
      <c r="BU810" s="2"/>
      <c r="BV810" s="2"/>
      <c r="BX810" s="2"/>
      <c r="CN810" s="2">
        <v>53</v>
      </c>
      <c r="CQ810" s="2"/>
      <c r="CR810" s="2"/>
    </row>
    <row r="811" spans="1:120" ht="15" customHeight="1" x14ac:dyDescent="0.3">
      <c r="A811" t="str">
        <f t="shared" si="696"/>
        <v>10312</v>
      </c>
      <c r="B811" t="str">
        <f t="shared" si="697"/>
        <v xml:space="preserve">Gazdasági matematika I. (dupla terem) - Kovács Gergely (gépterem, web) </v>
      </c>
      <c r="C811" t="str">
        <f t="shared" si="698"/>
        <v>60410312</v>
      </c>
      <c r="D811" t="str">
        <f t="shared" si="699"/>
        <v xml:space="preserve">Gazdasági matematika I. (dupla terem) - Kovács Gergely (gépterem, web) </v>
      </c>
      <c r="E811" t="str">
        <f t="shared" si="700"/>
        <v>Kovács Gergely10312</v>
      </c>
      <c r="F811" t="str">
        <f t="shared" si="701"/>
        <v>Gazdasági matematika I. (dupla terem) (Tb. 604, gépterem, web)</v>
      </c>
      <c r="G811" t="str">
        <f t="shared" si="702"/>
        <v/>
      </c>
      <c r="H811" t="str">
        <f t="shared" si="703"/>
        <v/>
      </c>
      <c r="I811" t="str">
        <f t="shared" si="704"/>
        <v/>
      </c>
      <c r="J811" t="str">
        <f t="shared" si="705"/>
        <v/>
      </c>
      <c r="K811" t="str">
        <f t="shared" si="706"/>
        <v/>
      </c>
      <c r="L811" t="str">
        <f t="shared" si="707"/>
        <v/>
      </c>
      <c r="M811" t="str">
        <f t="shared" si="708"/>
        <v/>
      </c>
      <c r="N811" t="str">
        <f t="shared" si="709"/>
        <v/>
      </c>
      <c r="O811" t="str">
        <f t="shared" si="710"/>
        <v/>
      </c>
      <c r="P811" t="str">
        <f t="shared" si="711"/>
        <v/>
      </c>
      <c r="Q811" t="str">
        <f t="shared" si="712"/>
        <v/>
      </c>
      <c r="R811" t="str">
        <f t="shared" si="713"/>
        <v/>
      </c>
      <c r="S811" t="str">
        <f t="shared" si="714"/>
        <v/>
      </c>
      <c r="T811" t="str">
        <f t="shared" si="715"/>
        <v/>
      </c>
      <c r="U811" t="str">
        <f t="shared" si="716"/>
        <v/>
      </c>
      <c r="V811" t="str">
        <f t="shared" si="717"/>
        <v/>
      </c>
      <c r="W811" t="str">
        <f t="shared" si="718"/>
        <v/>
      </c>
      <c r="X811" t="str">
        <f t="shared" si="719"/>
        <v/>
      </c>
      <c r="Y811" t="str">
        <f t="shared" si="720"/>
        <v/>
      </c>
      <c r="Z811" t="str">
        <f t="shared" si="721"/>
        <v/>
      </c>
      <c r="AA811" t="str">
        <f t="shared" si="722"/>
        <v>Gazdasági matematika I. (dupla terem) (, gépterem, web)</v>
      </c>
      <c r="AB811" t="str">
        <f t="shared" si="723"/>
        <v/>
      </c>
      <c r="AC811" t="str">
        <f t="shared" si="724"/>
        <v/>
      </c>
      <c r="AD811" t="str">
        <f t="shared" si="725"/>
        <v/>
      </c>
      <c r="AE811" t="str">
        <f t="shared" si="726"/>
        <v/>
      </c>
      <c r="AF811" t="str">
        <f t="shared" si="727"/>
        <v/>
      </c>
      <c r="AG811" t="str">
        <f t="shared" si="728"/>
        <v/>
      </c>
      <c r="AH811" t="str">
        <f t="shared" si="729"/>
        <v/>
      </c>
      <c r="AI811" t="str">
        <f t="shared" si="730"/>
        <v/>
      </c>
      <c r="AJ811" t="str">
        <f t="shared" si="731"/>
        <v/>
      </c>
      <c r="AK811" t="str">
        <f t="shared" si="732"/>
        <v/>
      </c>
      <c r="AL811" t="str">
        <f t="shared" si="733"/>
        <v/>
      </c>
      <c r="AM811" t="str">
        <f t="shared" si="734"/>
        <v/>
      </c>
      <c r="AN811" t="str">
        <f t="shared" si="735"/>
        <v/>
      </c>
      <c r="AO811" t="str">
        <f t="shared" si="736"/>
        <v/>
      </c>
      <c r="AP811" t="str">
        <f t="shared" si="737"/>
        <v/>
      </c>
      <c r="AQ811" t="str">
        <f t="shared" si="738"/>
        <v/>
      </c>
      <c r="AR811" t="str">
        <f t="shared" si="739"/>
        <v/>
      </c>
      <c r="AS811" t="str">
        <f t="shared" si="740"/>
        <v/>
      </c>
      <c r="AT811" t="str">
        <f t="shared" si="741"/>
        <v/>
      </c>
      <c r="AU811" t="str">
        <f t="shared" si="742"/>
        <v/>
      </c>
      <c r="AV811" t="str">
        <f t="shared" si="743"/>
        <v/>
      </c>
      <c r="AW811" t="str">
        <f t="shared" si="744"/>
        <v/>
      </c>
      <c r="AX811" t="str">
        <f t="shared" si="745"/>
        <v/>
      </c>
      <c r="AY811" t="str">
        <f t="shared" si="746"/>
        <v/>
      </c>
      <c r="AZ811" t="str">
        <f t="shared" si="747"/>
        <v/>
      </c>
      <c r="BA811" t="str">
        <f t="shared" si="748"/>
        <v/>
      </c>
      <c r="BB811" t="str">
        <f t="shared" si="749"/>
        <v/>
      </c>
      <c r="BC811" t="str">
        <f t="shared" si="750"/>
        <v/>
      </c>
      <c r="BD811" t="str">
        <f t="shared" si="751"/>
        <v/>
      </c>
      <c r="BE811" t="str">
        <f t="shared" si="752"/>
        <v>Gazdasági matematika I. (dupla terem) (604, gépterem, web)</v>
      </c>
      <c r="BF811" s="2">
        <v>1031</v>
      </c>
      <c r="BG811" s="2">
        <v>2</v>
      </c>
      <c r="BH811" s="18">
        <f>VLOOKUP(BF811,segéd!$F$9:$G$41,2,FALSE)</f>
        <v>46326</v>
      </c>
      <c r="BI811" s="2" t="str">
        <f>VLOOKUP(BG811,segéd!$F$1:$G$7,2,FALSE)</f>
        <v>9.45-11.15</v>
      </c>
      <c r="BJ811" t="s">
        <v>264</v>
      </c>
      <c r="BK811" s="20" t="s">
        <v>9</v>
      </c>
      <c r="BL811" t="s">
        <v>191</v>
      </c>
      <c r="BM811" s="2"/>
      <c r="BN811" s="2">
        <v>604</v>
      </c>
      <c r="BO811" s="2" t="s">
        <v>216</v>
      </c>
      <c r="BP811" s="33" t="s">
        <v>601</v>
      </c>
      <c r="BQ811" s="2">
        <f t="shared" si="753"/>
        <v>0</v>
      </c>
      <c r="BR811" s="2" t="str">
        <f>IF(BM811="","",IFERROR(VLOOKUP(BJ811,segéd!T:U,2,FALSE),"x"))</f>
        <v/>
      </c>
      <c r="BS811" s="2"/>
      <c r="BT811" s="2"/>
      <c r="BU811" s="2"/>
      <c r="BV811" s="2"/>
      <c r="BX811" s="2"/>
      <c r="CQ811" s="2"/>
      <c r="CR811" s="2"/>
    </row>
    <row r="812" spans="1:120" ht="15" customHeight="1" x14ac:dyDescent="0.3">
      <c r="A812" t="str">
        <f t="shared" si="696"/>
        <v>10312</v>
      </c>
      <c r="B812" t="str">
        <f t="shared" si="697"/>
        <v xml:space="preserve">Hegesztéstechnológia - Palotai Péter (web) </v>
      </c>
      <c r="C812" t="str">
        <f t="shared" si="698"/>
        <v>A/Nae.10312</v>
      </c>
      <c r="D812" t="str">
        <f t="shared" si="699"/>
        <v>Hegesztéstechnológia - Palotai Péter (web) 6</v>
      </c>
      <c r="E812" t="str">
        <f t="shared" si="700"/>
        <v>Palotai Péter10312</v>
      </c>
      <c r="F812" t="str">
        <f t="shared" si="701"/>
        <v>Hegesztéstechnológia (Tb. A/Nae., web)</v>
      </c>
      <c r="G812" t="str">
        <f t="shared" si="702"/>
        <v/>
      </c>
      <c r="H812" t="str">
        <f t="shared" si="703"/>
        <v/>
      </c>
      <c r="I812" t="str">
        <f t="shared" si="704"/>
        <v/>
      </c>
      <c r="J812" t="str">
        <f t="shared" si="705"/>
        <v/>
      </c>
      <c r="K812" t="str">
        <f t="shared" si="706"/>
        <v/>
      </c>
      <c r="L812" t="str">
        <f t="shared" si="707"/>
        <v/>
      </c>
      <c r="M812" t="str">
        <f t="shared" si="708"/>
        <v/>
      </c>
      <c r="N812" t="str">
        <f t="shared" si="709"/>
        <v/>
      </c>
      <c r="O812" t="str">
        <f t="shared" si="710"/>
        <v/>
      </c>
      <c r="P812" t="str">
        <f t="shared" si="711"/>
        <v/>
      </c>
      <c r="Q812" t="str">
        <f t="shared" si="712"/>
        <v/>
      </c>
      <c r="R812" t="str">
        <f t="shared" si="713"/>
        <v/>
      </c>
      <c r="S812" t="str">
        <f t="shared" si="714"/>
        <v/>
      </c>
      <c r="T812" t="str">
        <f t="shared" si="715"/>
        <v/>
      </c>
      <c r="U812" t="str">
        <f t="shared" si="716"/>
        <v/>
      </c>
      <c r="V812" t="str">
        <f t="shared" si="717"/>
        <v/>
      </c>
      <c r="W812" t="str">
        <f t="shared" si="718"/>
        <v/>
      </c>
      <c r="X812" t="str">
        <f t="shared" si="719"/>
        <v/>
      </c>
      <c r="Y812" t="str">
        <f t="shared" si="720"/>
        <v/>
      </c>
      <c r="Z812" t="str">
        <f t="shared" si="721"/>
        <v/>
      </c>
      <c r="AA812" t="str">
        <f t="shared" si="722"/>
        <v>Hegesztéstechnológia (, web)</v>
      </c>
      <c r="AB812" t="str">
        <f t="shared" si="723"/>
        <v/>
      </c>
      <c r="AC812" t="str">
        <f t="shared" si="724"/>
        <v/>
      </c>
      <c r="AD812" t="str">
        <f t="shared" si="725"/>
        <v/>
      </c>
      <c r="AE812" t="str">
        <f t="shared" si="726"/>
        <v/>
      </c>
      <c r="AF812" t="str">
        <f t="shared" si="727"/>
        <v/>
      </c>
      <c r="AG812" t="str">
        <f t="shared" si="728"/>
        <v/>
      </c>
      <c r="AH812" t="str">
        <f t="shared" si="729"/>
        <v/>
      </c>
      <c r="AI812" t="str">
        <f t="shared" si="730"/>
        <v/>
      </c>
      <c r="AJ812" t="str">
        <f t="shared" si="731"/>
        <v/>
      </c>
      <c r="AK812" t="str">
        <f t="shared" si="732"/>
        <v/>
      </c>
      <c r="AL812" t="str">
        <f t="shared" si="733"/>
        <v/>
      </c>
      <c r="AM812" t="str">
        <f t="shared" si="734"/>
        <v/>
      </c>
      <c r="AN812" t="str">
        <f t="shared" si="735"/>
        <v/>
      </c>
      <c r="AO812" t="str">
        <f t="shared" si="736"/>
        <v/>
      </c>
      <c r="AP812" t="str">
        <f t="shared" si="737"/>
        <v/>
      </c>
      <c r="AQ812" t="str">
        <f t="shared" si="738"/>
        <v/>
      </c>
      <c r="AR812" t="str">
        <f t="shared" si="739"/>
        <v/>
      </c>
      <c r="AS812" t="str">
        <f t="shared" si="740"/>
        <v/>
      </c>
      <c r="AT812" t="str">
        <f t="shared" si="741"/>
        <v/>
      </c>
      <c r="AU812" t="str">
        <f t="shared" si="742"/>
        <v/>
      </c>
      <c r="AV812" t="str">
        <f t="shared" si="743"/>
        <v/>
      </c>
      <c r="AW812" t="str">
        <f t="shared" si="744"/>
        <v/>
      </c>
      <c r="AX812" t="str">
        <f t="shared" si="745"/>
        <v/>
      </c>
      <c r="AY812" t="str">
        <f t="shared" si="746"/>
        <v/>
      </c>
      <c r="AZ812" t="str">
        <f t="shared" si="747"/>
        <v/>
      </c>
      <c r="BA812" t="str">
        <f t="shared" si="748"/>
        <v/>
      </c>
      <c r="BB812" t="str">
        <f t="shared" si="749"/>
        <v/>
      </c>
      <c r="BC812" t="str">
        <f t="shared" si="750"/>
        <v>10312</v>
      </c>
      <c r="BD812" t="str">
        <f t="shared" si="751"/>
        <v/>
      </c>
      <c r="BE812" t="str">
        <f t="shared" si="752"/>
        <v>Hegesztéstechnológia (A/Nae., web)</v>
      </c>
      <c r="BF812" s="2">
        <v>1031</v>
      </c>
      <c r="BG812" s="2">
        <v>2</v>
      </c>
      <c r="BH812" s="18">
        <f>VLOOKUP(BF812,segéd!$F$9:$G$41,2,FALSE)</f>
        <v>46326</v>
      </c>
      <c r="BI812" s="2" t="str">
        <f>VLOOKUP(BG812,segéd!$F$1:$G$7,2,FALSE)</f>
        <v>9.45-11.15</v>
      </c>
      <c r="BJ812" t="s">
        <v>544</v>
      </c>
      <c r="BK812" s="20" t="s">
        <v>309</v>
      </c>
      <c r="BL812" t="s">
        <v>191</v>
      </c>
      <c r="BM812" s="2"/>
      <c r="BN812" s="2" t="s">
        <v>317</v>
      </c>
      <c r="BO812" s="2" t="s">
        <v>117</v>
      </c>
      <c r="BP812" s="33" t="s">
        <v>610</v>
      </c>
      <c r="BQ812" s="2">
        <f t="shared" si="753"/>
        <v>6</v>
      </c>
      <c r="BR812" s="2" t="str">
        <f>IF(BM812="","",IFERROR(VLOOKUP(BJ812,segéd!T:U,2,FALSE),"x"))</f>
        <v/>
      </c>
      <c r="BS812" s="2">
        <f>IF(BN812="","",IFERROR(VLOOKUP(BJ812,segéd!O:P,2,FALSE),"x"))</f>
        <v>6</v>
      </c>
      <c r="BU812" s="2"/>
      <c r="BV812" s="2"/>
      <c r="DO812" s="2">
        <v>5</v>
      </c>
    </row>
    <row r="813" spans="1:120" ht="15" customHeight="1" x14ac:dyDescent="0.3">
      <c r="A813" t="str">
        <f t="shared" si="696"/>
        <v>10312</v>
      </c>
      <c r="B813" t="str">
        <f t="shared" si="697"/>
        <v xml:space="preserve">Hidraulika, pneumatika alapjai - Baksa Dániel </v>
      </c>
      <c r="C813" t="str">
        <f t="shared" si="698"/>
        <v>110312</v>
      </c>
      <c r="D813" t="str">
        <f t="shared" si="699"/>
        <v>Hidraulika, pneumatika alapjai - Baksa Dániel 12</v>
      </c>
      <c r="E813" t="str">
        <f t="shared" si="700"/>
        <v>Baksa Dániel10312</v>
      </c>
      <c r="F813" t="str">
        <f t="shared" si="701"/>
        <v>Hidraulika, pneumatika alapjai (Tb. 1)</v>
      </c>
      <c r="G813" t="str">
        <f t="shared" si="702"/>
        <v/>
      </c>
      <c r="H813" t="str">
        <f t="shared" si="703"/>
        <v/>
      </c>
      <c r="I813" t="str">
        <f t="shared" si="704"/>
        <v/>
      </c>
      <c r="J813" t="str">
        <f t="shared" si="705"/>
        <v/>
      </c>
      <c r="K813" t="str">
        <f t="shared" si="706"/>
        <v/>
      </c>
      <c r="L813" t="str">
        <f t="shared" si="707"/>
        <v/>
      </c>
      <c r="M813" t="str">
        <f t="shared" si="708"/>
        <v/>
      </c>
      <c r="N813" t="str">
        <f t="shared" si="709"/>
        <v/>
      </c>
      <c r="O813" t="str">
        <f t="shared" si="710"/>
        <v/>
      </c>
      <c r="P813" t="str">
        <f t="shared" si="711"/>
        <v/>
      </c>
      <c r="Q813" t="str">
        <f t="shared" si="712"/>
        <v/>
      </c>
      <c r="R813" t="str">
        <f t="shared" si="713"/>
        <v/>
      </c>
      <c r="S813" t="str">
        <f t="shared" si="714"/>
        <v/>
      </c>
      <c r="T813" t="str">
        <f t="shared" si="715"/>
        <v/>
      </c>
      <c r="U813" t="str">
        <f t="shared" si="716"/>
        <v/>
      </c>
      <c r="V813" t="str">
        <f t="shared" si="717"/>
        <v/>
      </c>
      <c r="W813" t="str">
        <f t="shared" si="718"/>
        <v/>
      </c>
      <c r="X813" t="str">
        <f t="shared" si="719"/>
        <v/>
      </c>
      <c r="Y813" t="str">
        <f t="shared" si="720"/>
        <v/>
      </c>
      <c r="Z813" t="str">
        <f t="shared" si="721"/>
        <v/>
      </c>
      <c r="AA813" t="str">
        <f t="shared" si="722"/>
        <v>Hidraulika, pneumatika alapjai ()</v>
      </c>
      <c r="AB813" t="str">
        <f t="shared" si="723"/>
        <v/>
      </c>
      <c r="AC813" t="str">
        <f t="shared" si="724"/>
        <v/>
      </c>
      <c r="AD813" t="str">
        <f t="shared" si="725"/>
        <v/>
      </c>
      <c r="AE813" t="str">
        <f t="shared" si="726"/>
        <v/>
      </c>
      <c r="AF813" t="str">
        <f t="shared" si="727"/>
        <v/>
      </c>
      <c r="AG813" t="str">
        <f t="shared" si="728"/>
        <v/>
      </c>
      <c r="AH813" t="str">
        <f t="shared" si="729"/>
        <v/>
      </c>
      <c r="AI813" t="str">
        <f t="shared" si="730"/>
        <v/>
      </c>
      <c r="AJ813" t="str">
        <f t="shared" si="731"/>
        <v>10312</v>
      </c>
      <c r="AK813" t="str">
        <f t="shared" si="732"/>
        <v/>
      </c>
      <c r="AL813" t="str">
        <f t="shared" si="733"/>
        <v/>
      </c>
      <c r="AM813" t="str">
        <f t="shared" si="734"/>
        <v/>
      </c>
      <c r="AN813" t="str">
        <f t="shared" si="735"/>
        <v/>
      </c>
      <c r="AO813" t="str">
        <f t="shared" si="736"/>
        <v/>
      </c>
      <c r="AP813" t="str">
        <f t="shared" si="737"/>
        <v/>
      </c>
      <c r="AQ813" t="str">
        <f t="shared" si="738"/>
        <v/>
      </c>
      <c r="AR813" t="str">
        <f t="shared" si="739"/>
        <v/>
      </c>
      <c r="AS813" t="str">
        <f t="shared" si="740"/>
        <v/>
      </c>
      <c r="AT813" t="str">
        <f t="shared" si="741"/>
        <v/>
      </c>
      <c r="AU813" t="str">
        <f t="shared" si="742"/>
        <v/>
      </c>
      <c r="AV813" t="str">
        <f t="shared" si="743"/>
        <v/>
      </c>
      <c r="AW813" t="str">
        <f t="shared" si="744"/>
        <v/>
      </c>
      <c r="AX813" t="str">
        <f t="shared" si="745"/>
        <v/>
      </c>
      <c r="AY813" t="str">
        <f t="shared" si="746"/>
        <v/>
      </c>
      <c r="AZ813" t="str">
        <f t="shared" si="747"/>
        <v/>
      </c>
      <c r="BA813" t="str">
        <f t="shared" si="748"/>
        <v/>
      </c>
      <c r="BB813" t="str">
        <f t="shared" si="749"/>
        <v/>
      </c>
      <c r="BC813" t="str">
        <f t="shared" si="750"/>
        <v/>
      </c>
      <c r="BD813" t="str">
        <f t="shared" si="751"/>
        <v/>
      </c>
      <c r="BE813" t="str">
        <f t="shared" si="752"/>
        <v>Hidraulika, pneumatika alapjai (1)</v>
      </c>
      <c r="BF813" s="2">
        <v>1031</v>
      </c>
      <c r="BG813" s="2">
        <v>2</v>
      </c>
      <c r="BH813" s="18">
        <f>VLOOKUP(BF813,segéd!$F$9:$G$41,2,FALSE)</f>
        <v>46326</v>
      </c>
      <c r="BI813" s="2" t="str">
        <f>VLOOKUP(BG813,segéd!$F$1:$G$7,2,FALSE)</f>
        <v>9.45-11.15</v>
      </c>
      <c r="BJ813" t="s">
        <v>200</v>
      </c>
      <c r="BK813" s="20" t="s">
        <v>752</v>
      </c>
      <c r="BL813" t="s">
        <v>114</v>
      </c>
      <c r="BM813" s="2"/>
      <c r="BN813" s="2">
        <v>1</v>
      </c>
      <c r="BO813" s="2"/>
      <c r="BP813" s="33"/>
      <c r="BQ813" s="2">
        <f t="shared" si="753"/>
        <v>12</v>
      </c>
      <c r="BR813" s="2" t="str">
        <f>IF(BM813="","",IFERROR(VLOOKUP(BJ813,segéd!T:U,2,FALSE),"x"))</f>
        <v/>
      </c>
      <c r="BS813" s="2">
        <f>IF(BN813="","",IFERROR(VLOOKUP(BJ813,segéd!O:P,2,FALSE),"x"))</f>
        <v>12</v>
      </c>
      <c r="BU813" s="2"/>
      <c r="BV813" s="2"/>
      <c r="CV813" s="2">
        <v>7</v>
      </c>
    </row>
    <row r="814" spans="1:120" ht="15" customHeight="1" x14ac:dyDescent="0.3">
      <c r="A814" t="str">
        <f t="shared" si="696"/>
        <v>10312</v>
      </c>
      <c r="B814" t="str">
        <f t="shared" si="697"/>
        <v xml:space="preserve">Ipari szabályozás - Varga István (web) </v>
      </c>
      <c r="C814" t="str">
        <f t="shared" si="698"/>
        <v>610312</v>
      </c>
      <c r="D814" t="str">
        <f t="shared" si="699"/>
        <v>Ipari szabályozás - Varga István (web) 13</v>
      </c>
      <c r="E814" t="str">
        <f t="shared" si="700"/>
        <v>Varga István10312</v>
      </c>
      <c r="F814" t="str">
        <f t="shared" si="701"/>
        <v>Ipari szabályozás (Tb. 6, web)</v>
      </c>
      <c r="G814" t="str">
        <f t="shared" si="702"/>
        <v/>
      </c>
      <c r="H814" t="str">
        <f t="shared" si="703"/>
        <v/>
      </c>
      <c r="I814" t="str">
        <f t="shared" si="704"/>
        <v/>
      </c>
      <c r="J814" t="str">
        <f t="shared" si="705"/>
        <v/>
      </c>
      <c r="K814" t="str">
        <f t="shared" si="706"/>
        <v/>
      </c>
      <c r="L814" t="str">
        <f t="shared" si="707"/>
        <v/>
      </c>
      <c r="M814" t="str">
        <f t="shared" si="708"/>
        <v/>
      </c>
      <c r="N814" t="str">
        <f t="shared" si="709"/>
        <v/>
      </c>
      <c r="O814" t="str">
        <f t="shared" si="710"/>
        <v/>
      </c>
      <c r="P814" t="str">
        <f t="shared" si="711"/>
        <v/>
      </c>
      <c r="Q814" t="str">
        <f t="shared" si="712"/>
        <v/>
      </c>
      <c r="R814" t="str">
        <f t="shared" si="713"/>
        <v/>
      </c>
      <c r="S814" t="str">
        <f t="shared" si="714"/>
        <v/>
      </c>
      <c r="T814" t="str">
        <f t="shared" si="715"/>
        <v/>
      </c>
      <c r="U814" t="str">
        <f t="shared" si="716"/>
        <v/>
      </c>
      <c r="V814" t="str">
        <f t="shared" si="717"/>
        <v/>
      </c>
      <c r="W814" t="str">
        <f t="shared" si="718"/>
        <v/>
      </c>
      <c r="X814" t="str">
        <f t="shared" si="719"/>
        <v/>
      </c>
      <c r="Y814" t="str">
        <f t="shared" si="720"/>
        <v/>
      </c>
      <c r="Z814" t="str">
        <f t="shared" si="721"/>
        <v/>
      </c>
      <c r="AA814" t="str">
        <f t="shared" si="722"/>
        <v>Ipari szabályozás (, web)</v>
      </c>
      <c r="AB814" t="str">
        <f t="shared" si="723"/>
        <v/>
      </c>
      <c r="AC814" t="str">
        <f t="shared" si="724"/>
        <v/>
      </c>
      <c r="AD814" t="str">
        <f t="shared" si="725"/>
        <v/>
      </c>
      <c r="AE814" t="str">
        <f t="shared" si="726"/>
        <v/>
      </c>
      <c r="AF814" t="str">
        <f t="shared" si="727"/>
        <v/>
      </c>
      <c r="AG814" t="str">
        <f t="shared" si="728"/>
        <v/>
      </c>
      <c r="AH814" t="str">
        <f t="shared" si="729"/>
        <v/>
      </c>
      <c r="AI814" t="str">
        <f t="shared" si="730"/>
        <v/>
      </c>
      <c r="AJ814" t="str">
        <f t="shared" si="731"/>
        <v/>
      </c>
      <c r="AK814" t="str">
        <f t="shared" si="732"/>
        <v/>
      </c>
      <c r="AL814" t="str">
        <f t="shared" si="733"/>
        <v/>
      </c>
      <c r="AM814" t="str">
        <f t="shared" si="734"/>
        <v/>
      </c>
      <c r="AN814" t="str">
        <f t="shared" si="735"/>
        <v/>
      </c>
      <c r="AO814" t="str">
        <f t="shared" si="736"/>
        <v/>
      </c>
      <c r="AP814" t="str">
        <f t="shared" si="737"/>
        <v/>
      </c>
      <c r="AQ814" t="str">
        <f t="shared" si="738"/>
        <v/>
      </c>
      <c r="AR814" t="str">
        <f t="shared" si="739"/>
        <v/>
      </c>
      <c r="AS814" t="str">
        <f t="shared" si="740"/>
        <v/>
      </c>
      <c r="AT814" t="str">
        <f t="shared" si="741"/>
        <v/>
      </c>
      <c r="AU814" t="str">
        <f t="shared" si="742"/>
        <v/>
      </c>
      <c r="AV814" t="str">
        <f t="shared" si="743"/>
        <v/>
      </c>
      <c r="AW814" t="str">
        <f t="shared" si="744"/>
        <v>10312</v>
      </c>
      <c r="AX814" t="str">
        <f t="shared" si="745"/>
        <v/>
      </c>
      <c r="AY814" t="str">
        <f t="shared" si="746"/>
        <v/>
      </c>
      <c r="AZ814" t="str">
        <f t="shared" si="747"/>
        <v/>
      </c>
      <c r="BA814" t="str">
        <f t="shared" si="748"/>
        <v/>
      </c>
      <c r="BB814" t="str">
        <f t="shared" si="749"/>
        <v/>
      </c>
      <c r="BC814" t="str">
        <f t="shared" si="750"/>
        <v/>
      </c>
      <c r="BD814" t="str">
        <f t="shared" si="751"/>
        <v/>
      </c>
      <c r="BE814" t="str">
        <f t="shared" si="752"/>
        <v>Ipari szabályozás (6, web)</v>
      </c>
      <c r="BF814" s="2">
        <v>1031</v>
      </c>
      <c r="BG814" s="2">
        <v>2</v>
      </c>
      <c r="BH814" s="18">
        <f>VLOOKUP(BF814,segéd!$F$9:$G$41,2,FALSE)</f>
        <v>46326</v>
      </c>
      <c r="BI814" s="2" t="str">
        <f>VLOOKUP(BG814,segéd!$F$1:$G$7,2,FALSE)</f>
        <v>9.45-11.15</v>
      </c>
      <c r="BJ814" t="s">
        <v>402</v>
      </c>
      <c r="BK814" s="20" t="s">
        <v>278</v>
      </c>
      <c r="BL814" t="s">
        <v>191</v>
      </c>
      <c r="BM814" s="2"/>
      <c r="BN814" s="2">
        <v>6</v>
      </c>
      <c r="BO814" s="2" t="s">
        <v>117</v>
      </c>
      <c r="BP814" s="33" t="s">
        <v>590</v>
      </c>
      <c r="BQ814" s="2">
        <f t="shared" si="753"/>
        <v>13</v>
      </c>
      <c r="BR814" s="2" t="str">
        <f>IF(BM814="","",IFERROR(VLOOKUP(BJ814,segéd!T:U,2,FALSE),"x"))</f>
        <v/>
      </c>
      <c r="BS814" s="2">
        <f>IF(BN814="","",IFERROR(VLOOKUP(BJ814,segéd!O:P,2,FALSE),"x"))</f>
        <v>13</v>
      </c>
      <c r="BU814" s="2"/>
      <c r="BV814" s="2"/>
      <c r="DI814" s="2">
        <v>14</v>
      </c>
    </row>
    <row r="815" spans="1:120" ht="15" customHeight="1" x14ac:dyDescent="0.3">
      <c r="A815" t="str">
        <f t="shared" si="696"/>
        <v>10312</v>
      </c>
      <c r="B815" t="str">
        <f t="shared" si="697"/>
        <v xml:space="preserve">Jelfeldolgozás és sz. ir. - Janóczki Mihály (web) </v>
      </c>
      <c r="C815" t="str">
        <f t="shared" si="698"/>
        <v>21710312</v>
      </c>
      <c r="D815" t="str">
        <f t="shared" si="699"/>
        <v>Jelfeldolgozás és sz. ir. - Janóczki Mihály (web) 27</v>
      </c>
      <c r="E815" t="str">
        <f t="shared" si="700"/>
        <v>Janóczki Mihály10312</v>
      </c>
      <c r="F815" t="str">
        <f t="shared" si="701"/>
        <v>Jelfeldolgozás és sz. ir. (Tb. 217, web)</v>
      </c>
      <c r="G815" t="str">
        <f t="shared" si="702"/>
        <v/>
      </c>
      <c r="H815" t="str">
        <f t="shared" si="703"/>
        <v/>
      </c>
      <c r="I815" t="str">
        <f t="shared" si="704"/>
        <v/>
      </c>
      <c r="J815" t="str">
        <f t="shared" si="705"/>
        <v/>
      </c>
      <c r="K815" t="str">
        <f t="shared" si="706"/>
        <v/>
      </c>
      <c r="L815" t="str">
        <f t="shared" si="707"/>
        <v/>
      </c>
      <c r="M815" t="str">
        <f t="shared" si="708"/>
        <v/>
      </c>
      <c r="N815" t="str">
        <f t="shared" si="709"/>
        <v/>
      </c>
      <c r="O815" t="str">
        <f t="shared" si="710"/>
        <v/>
      </c>
      <c r="P815" t="str">
        <f t="shared" si="711"/>
        <v/>
      </c>
      <c r="Q815" t="str">
        <f t="shared" si="712"/>
        <v/>
      </c>
      <c r="R815" t="str">
        <f t="shared" si="713"/>
        <v/>
      </c>
      <c r="S815" t="str">
        <f t="shared" si="714"/>
        <v/>
      </c>
      <c r="T815" t="str">
        <f t="shared" si="715"/>
        <v/>
      </c>
      <c r="U815" t="str">
        <f t="shared" si="716"/>
        <v/>
      </c>
      <c r="V815" t="str">
        <f t="shared" si="717"/>
        <v/>
      </c>
      <c r="W815" t="str">
        <f t="shared" si="718"/>
        <v/>
      </c>
      <c r="X815" t="str">
        <f t="shared" si="719"/>
        <v/>
      </c>
      <c r="Y815" t="str">
        <f t="shared" si="720"/>
        <v/>
      </c>
      <c r="Z815" t="str">
        <f t="shared" si="721"/>
        <v/>
      </c>
      <c r="AA815" t="str">
        <f t="shared" si="722"/>
        <v>Jelfeldolgozás és sz. ir. (, web)</v>
      </c>
      <c r="AB815" t="str">
        <f t="shared" si="723"/>
        <v/>
      </c>
      <c r="AC815" t="str">
        <f t="shared" si="724"/>
        <v/>
      </c>
      <c r="AD815" t="str">
        <f t="shared" si="725"/>
        <v/>
      </c>
      <c r="AE815" t="str">
        <f t="shared" si="726"/>
        <v/>
      </c>
      <c r="AF815" t="str">
        <f t="shared" si="727"/>
        <v/>
      </c>
      <c r="AG815" t="str">
        <f t="shared" si="728"/>
        <v/>
      </c>
      <c r="AH815" t="str">
        <f t="shared" si="729"/>
        <v/>
      </c>
      <c r="AI815" t="str">
        <f t="shared" si="730"/>
        <v/>
      </c>
      <c r="AJ815" t="str">
        <f t="shared" si="731"/>
        <v/>
      </c>
      <c r="AK815" t="str">
        <f t="shared" si="732"/>
        <v/>
      </c>
      <c r="AL815" t="str">
        <f t="shared" si="733"/>
        <v/>
      </c>
      <c r="AM815" t="str">
        <f t="shared" si="734"/>
        <v/>
      </c>
      <c r="AN815" t="str">
        <f t="shared" si="735"/>
        <v/>
      </c>
      <c r="AO815" t="str">
        <f t="shared" si="736"/>
        <v/>
      </c>
      <c r="AP815" t="str">
        <f t="shared" si="737"/>
        <v/>
      </c>
      <c r="AQ815" t="str">
        <f t="shared" si="738"/>
        <v/>
      </c>
      <c r="AR815" t="str">
        <f t="shared" si="739"/>
        <v/>
      </c>
      <c r="AS815" t="str">
        <f t="shared" si="740"/>
        <v/>
      </c>
      <c r="AT815" t="str">
        <f t="shared" si="741"/>
        <v>10312</v>
      </c>
      <c r="AU815" t="str">
        <f t="shared" si="742"/>
        <v/>
      </c>
      <c r="AV815" t="str">
        <f t="shared" si="743"/>
        <v/>
      </c>
      <c r="AW815" t="str">
        <f t="shared" si="744"/>
        <v/>
      </c>
      <c r="AX815" t="str">
        <f t="shared" si="745"/>
        <v/>
      </c>
      <c r="AY815" t="str">
        <f t="shared" si="746"/>
        <v/>
      </c>
      <c r="AZ815" t="str">
        <f t="shared" si="747"/>
        <v/>
      </c>
      <c r="BA815" t="str">
        <f t="shared" si="748"/>
        <v/>
      </c>
      <c r="BB815" t="str">
        <f t="shared" si="749"/>
        <v/>
      </c>
      <c r="BC815" t="str">
        <f t="shared" si="750"/>
        <v/>
      </c>
      <c r="BD815" t="str">
        <f t="shared" si="751"/>
        <v/>
      </c>
      <c r="BE815" t="str">
        <f t="shared" si="752"/>
        <v>Jelfeldolgozás és sz. ir. (217, web)</v>
      </c>
      <c r="BF815" s="2">
        <v>1031</v>
      </c>
      <c r="BG815" s="2">
        <v>2</v>
      </c>
      <c r="BH815" s="18">
        <f>VLOOKUP(BF815,segéd!$F$9:$G$41,2,FALSE)</f>
        <v>46326</v>
      </c>
      <c r="BI815" s="2" t="str">
        <f>VLOOKUP(BG815,segéd!$F$1:$G$7,2,FALSE)</f>
        <v>9.45-11.15</v>
      </c>
      <c r="BJ815" t="s">
        <v>110</v>
      </c>
      <c r="BK815" s="20" t="s">
        <v>319</v>
      </c>
      <c r="BL815" t="s">
        <v>191</v>
      </c>
      <c r="BM815" s="2"/>
      <c r="BN815" s="2">
        <v>217</v>
      </c>
      <c r="BO815" s="2" t="s">
        <v>117</v>
      </c>
      <c r="BP815" s="33" t="s">
        <v>686</v>
      </c>
      <c r="BQ815" s="2">
        <f t="shared" si="753"/>
        <v>27</v>
      </c>
      <c r="BR815" s="2" t="str">
        <f>IF(BM815="","",IFERROR(VLOOKUP(BJ815,segéd!T:U,2,FALSE),"x"))</f>
        <v/>
      </c>
      <c r="BS815" s="2">
        <f>IF(BN815="","",IFERROR(VLOOKUP(BJ815,segéd!O:P,2,FALSE),"x"))</f>
        <v>27</v>
      </c>
      <c r="BU815" s="2"/>
      <c r="BV815" s="2"/>
      <c r="DF815" s="2">
        <v>27</v>
      </c>
    </row>
    <row r="816" spans="1:120" ht="15" customHeight="1" x14ac:dyDescent="0.3">
      <c r="A816" t="str">
        <f t="shared" si="696"/>
        <v>20910312</v>
      </c>
      <c r="B816" t="str">
        <f t="shared" si="697"/>
        <v>Készletgazdálkodás tervezése - Mészáros Sándor (web) 15</v>
      </c>
      <c r="C816" t="str">
        <f t="shared" si="698"/>
        <v>10312</v>
      </c>
      <c r="D816" t="str">
        <f t="shared" si="699"/>
        <v xml:space="preserve">Készletgazdálkodás tervezése - Mészáros Sándor (web) </v>
      </c>
      <c r="E816" t="str">
        <f t="shared" si="700"/>
        <v>Mészáros Sándor10312</v>
      </c>
      <c r="F816" t="str">
        <f t="shared" si="701"/>
        <v>Készletgazdálkodás tervezése (Bp. 209, web)</v>
      </c>
      <c r="G816" t="str">
        <f t="shared" si="702"/>
        <v/>
      </c>
      <c r="H816" t="str">
        <f t="shared" si="703"/>
        <v/>
      </c>
      <c r="I816" t="str">
        <f t="shared" si="704"/>
        <v/>
      </c>
      <c r="J816" t="str">
        <f t="shared" si="705"/>
        <v/>
      </c>
      <c r="K816" t="str">
        <f t="shared" si="706"/>
        <v>10312</v>
      </c>
      <c r="L816" t="str">
        <f t="shared" si="707"/>
        <v/>
      </c>
      <c r="M816" t="str">
        <f t="shared" si="708"/>
        <v/>
      </c>
      <c r="N816" t="str">
        <f t="shared" si="709"/>
        <v/>
      </c>
      <c r="O816" t="str">
        <f t="shared" si="710"/>
        <v/>
      </c>
      <c r="P816" t="str">
        <f t="shared" si="711"/>
        <v/>
      </c>
      <c r="Q816" t="str">
        <f t="shared" si="712"/>
        <v/>
      </c>
      <c r="R816" t="str">
        <f t="shared" si="713"/>
        <v>10312</v>
      </c>
      <c r="S816" t="str">
        <f t="shared" si="714"/>
        <v/>
      </c>
      <c r="T816" t="str">
        <f t="shared" si="715"/>
        <v/>
      </c>
      <c r="U816" t="str">
        <f t="shared" si="716"/>
        <v/>
      </c>
      <c r="V816" t="str">
        <f t="shared" si="717"/>
        <v/>
      </c>
      <c r="W816" t="str">
        <f t="shared" si="718"/>
        <v/>
      </c>
      <c r="X816" t="str">
        <f t="shared" si="719"/>
        <v/>
      </c>
      <c r="Y816" t="str">
        <f t="shared" si="720"/>
        <v/>
      </c>
      <c r="Z816" t="str">
        <f t="shared" si="721"/>
        <v/>
      </c>
      <c r="AA816" t="str">
        <f t="shared" si="722"/>
        <v>Készletgazdálkodás tervezése (209, web)</v>
      </c>
      <c r="AB816" t="str">
        <f t="shared" si="723"/>
        <v/>
      </c>
      <c r="AC816" t="str">
        <f t="shared" si="724"/>
        <v/>
      </c>
      <c r="AD816" t="str">
        <f t="shared" si="725"/>
        <v/>
      </c>
      <c r="AE816" t="str">
        <f t="shared" si="726"/>
        <v/>
      </c>
      <c r="AF816" t="str">
        <f t="shared" si="727"/>
        <v/>
      </c>
      <c r="AG816" t="str">
        <f t="shared" si="728"/>
        <v/>
      </c>
      <c r="AH816" t="str">
        <f t="shared" si="729"/>
        <v/>
      </c>
      <c r="AI816" t="str">
        <f t="shared" si="730"/>
        <v/>
      </c>
      <c r="AJ816" t="str">
        <f t="shared" si="731"/>
        <v/>
      </c>
      <c r="AK816" t="str">
        <f t="shared" si="732"/>
        <v/>
      </c>
      <c r="AL816" t="str">
        <f t="shared" si="733"/>
        <v/>
      </c>
      <c r="AM816" t="str">
        <f t="shared" si="734"/>
        <v/>
      </c>
      <c r="AN816" t="str">
        <f t="shared" si="735"/>
        <v/>
      </c>
      <c r="AO816" t="str">
        <f t="shared" si="736"/>
        <v/>
      </c>
      <c r="AP816" t="str">
        <f t="shared" si="737"/>
        <v/>
      </c>
      <c r="AQ816" t="str">
        <f t="shared" si="738"/>
        <v/>
      </c>
      <c r="AR816" t="str">
        <f t="shared" si="739"/>
        <v/>
      </c>
      <c r="AS816" t="str">
        <f t="shared" si="740"/>
        <v/>
      </c>
      <c r="AT816" t="str">
        <f t="shared" si="741"/>
        <v/>
      </c>
      <c r="AU816" t="str">
        <f t="shared" si="742"/>
        <v/>
      </c>
      <c r="AV816" t="str">
        <f t="shared" si="743"/>
        <v/>
      </c>
      <c r="AW816" t="str">
        <f t="shared" si="744"/>
        <v/>
      </c>
      <c r="AX816" t="str">
        <f t="shared" si="745"/>
        <v/>
      </c>
      <c r="AY816" t="str">
        <f t="shared" si="746"/>
        <v/>
      </c>
      <c r="AZ816" t="str">
        <f t="shared" si="747"/>
        <v/>
      </c>
      <c r="BA816" t="str">
        <f t="shared" si="748"/>
        <v/>
      </c>
      <c r="BB816" t="str">
        <f t="shared" si="749"/>
        <v/>
      </c>
      <c r="BC816" t="str">
        <f t="shared" si="750"/>
        <v/>
      </c>
      <c r="BD816" t="str">
        <f t="shared" si="751"/>
        <v/>
      </c>
      <c r="BE816" t="str">
        <f t="shared" si="752"/>
        <v>Készletgazdálkodás tervezése (, web)</v>
      </c>
      <c r="BF816" s="2">
        <v>1031</v>
      </c>
      <c r="BG816" s="2">
        <v>2</v>
      </c>
      <c r="BH816" s="18">
        <f>VLOOKUP(BF816,segéd!$F$9:$G$41,2,FALSE)</f>
        <v>46326</v>
      </c>
      <c r="BI816" s="2" t="str">
        <f>VLOOKUP(BG816,segéd!$F$1:$G$7,2,FALSE)</f>
        <v>9.45-11.15</v>
      </c>
      <c r="BJ816" t="s">
        <v>292</v>
      </c>
      <c r="BK816" s="20" t="s">
        <v>306</v>
      </c>
      <c r="BL816" t="s">
        <v>206</v>
      </c>
      <c r="BM816" s="2">
        <v>209</v>
      </c>
      <c r="BO816" s="19" t="s">
        <v>117</v>
      </c>
      <c r="BP816" s="33" t="s">
        <v>715</v>
      </c>
      <c r="BQ816" s="2">
        <f t="shared" si="753"/>
        <v>15</v>
      </c>
      <c r="BR816" s="2">
        <f>IF(BM816="","",IFERROR(VLOOKUP(BJ816,segéd!T:U,2,FALSE),"x"))</f>
        <v>15</v>
      </c>
      <c r="BS816" s="2" t="str">
        <f>IF(BN816="","",IFERROR(VLOOKUP(BJ816,segéd!O:P,2,FALSE),"x"))</f>
        <v/>
      </c>
      <c r="BT816" s="2"/>
      <c r="BU816" s="2"/>
      <c r="BV816" s="2"/>
      <c r="BX816" s="2">
        <v>12</v>
      </c>
      <c r="CE816" s="2">
        <v>7</v>
      </c>
      <c r="CQ816" s="2"/>
      <c r="CR816" s="2"/>
    </row>
    <row r="817" spans="1:120" ht="15" customHeight="1" x14ac:dyDescent="0.3">
      <c r="A817" t="str">
        <f t="shared" si="696"/>
        <v>10312</v>
      </c>
      <c r="B817" t="str">
        <f t="shared" si="697"/>
        <v xml:space="preserve">Komplex méréstan - Borbás Lajos </v>
      </c>
      <c r="C817" t="str">
        <f t="shared" si="698"/>
        <v>410312</v>
      </c>
      <c r="D817" t="str">
        <f t="shared" si="699"/>
        <v>Komplex méréstan - Borbás Lajos 5</v>
      </c>
      <c r="E817" t="str">
        <f t="shared" si="700"/>
        <v>Borbás Lajos10312</v>
      </c>
      <c r="F817" t="str">
        <f t="shared" si="701"/>
        <v>Komplex méréstan (Tb. 4)</v>
      </c>
      <c r="G817" t="str">
        <f t="shared" si="702"/>
        <v/>
      </c>
      <c r="H817" t="str">
        <f t="shared" si="703"/>
        <v/>
      </c>
      <c r="I817" t="str">
        <f t="shared" si="704"/>
        <v/>
      </c>
      <c r="J817" t="str">
        <f t="shared" si="705"/>
        <v/>
      </c>
      <c r="K817" t="str">
        <f t="shared" si="706"/>
        <v/>
      </c>
      <c r="L817" t="str">
        <f t="shared" si="707"/>
        <v/>
      </c>
      <c r="M817" t="str">
        <f t="shared" si="708"/>
        <v/>
      </c>
      <c r="N817" t="str">
        <f t="shared" si="709"/>
        <v/>
      </c>
      <c r="O817" t="str">
        <f t="shared" si="710"/>
        <v/>
      </c>
      <c r="P817" t="str">
        <f t="shared" si="711"/>
        <v/>
      </c>
      <c r="Q817" t="str">
        <f t="shared" si="712"/>
        <v/>
      </c>
      <c r="R817" t="str">
        <f t="shared" si="713"/>
        <v/>
      </c>
      <c r="S817" t="str">
        <f t="shared" si="714"/>
        <v/>
      </c>
      <c r="T817" t="str">
        <f t="shared" si="715"/>
        <v/>
      </c>
      <c r="U817" t="str">
        <f t="shared" si="716"/>
        <v/>
      </c>
      <c r="V817" t="str">
        <f t="shared" si="717"/>
        <v/>
      </c>
      <c r="W817" t="str">
        <f t="shared" si="718"/>
        <v/>
      </c>
      <c r="X817" t="str">
        <f t="shared" si="719"/>
        <v/>
      </c>
      <c r="Y817" t="str">
        <f t="shared" si="720"/>
        <v/>
      </c>
      <c r="Z817" t="str">
        <f t="shared" si="721"/>
        <v/>
      </c>
      <c r="AA817" t="str">
        <f t="shared" si="722"/>
        <v>Komplex méréstan ()</v>
      </c>
      <c r="AB817" t="str">
        <f t="shared" si="723"/>
        <v/>
      </c>
      <c r="AC817" t="str">
        <f t="shared" si="724"/>
        <v/>
      </c>
      <c r="AD817" t="str">
        <f t="shared" si="725"/>
        <v/>
      </c>
      <c r="AE817" t="str">
        <f t="shared" si="726"/>
        <v/>
      </c>
      <c r="AF817" t="str">
        <f t="shared" si="727"/>
        <v/>
      </c>
      <c r="AG817" t="str">
        <f t="shared" si="728"/>
        <v>10312</v>
      </c>
      <c r="AH817" t="str">
        <f t="shared" si="729"/>
        <v/>
      </c>
      <c r="AI817" t="str">
        <f t="shared" si="730"/>
        <v/>
      </c>
      <c r="AJ817" t="str">
        <f t="shared" si="731"/>
        <v/>
      </c>
      <c r="AK817" t="str">
        <f t="shared" si="732"/>
        <v/>
      </c>
      <c r="AL817" t="str">
        <f t="shared" si="733"/>
        <v/>
      </c>
      <c r="AM817" t="str">
        <f t="shared" si="734"/>
        <v/>
      </c>
      <c r="AN817" t="str">
        <f t="shared" si="735"/>
        <v/>
      </c>
      <c r="AO817" t="str">
        <f t="shared" si="736"/>
        <v/>
      </c>
      <c r="AP817" t="str">
        <f t="shared" si="737"/>
        <v/>
      </c>
      <c r="AQ817" t="str">
        <f t="shared" si="738"/>
        <v/>
      </c>
      <c r="AR817" t="str">
        <f t="shared" si="739"/>
        <v/>
      </c>
      <c r="AS817" t="str">
        <f t="shared" si="740"/>
        <v/>
      </c>
      <c r="AT817" t="str">
        <f t="shared" si="741"/>
        <v/>
      </c>
      <c r="AU817" t="str">
        <f t="shared" si="742"/>
        <v/>
      </c>
      <c r="AV817" t="str">
        <f t="shared" si="743"/>
        <v/>
      </c>
      <c r="AW817" t="str">
        <f t="shared" si="744"/>
        <v/>
      </c>
      <c r="AX817" t="str">
        <f t="shared" si="745"/>
        <v/>
      </c>
      <c r="AY817" t="str">
        <f t="shared" si="746"/>
        <v/>
      </c>
      <c r="AZ817" t="str">
        <f t="shared" si="747"/>
        <v/>
      </c>
      <c r="BA817" t="str">
        <f t="shared" si="748"/>
        <v/>
      </c>
      <c r="BB817" t="str">
        <f t="shared" si="749"/>
        <v/>
      </c>
      <c r="BC817" t="str">
        <f t="shared" si="750"/>
        <v/>
      </c>
      <c r="BD817" t="str">
        <f t="shared" si="751"/>
        <v/>
      </c>
      <c r="BE817" t="str">
        <f t="shared" si="752"/>
        <v>Komplex méréstan (4)</v>
      </c>
      <c r="BF817" s="2">
        <v>1031</v>
      </c>
      <c r="BG817" s="2">
        <v>2</v>
      </c>
      <c r="BH817" s="18">
        <f>VLOOKUP(BF817,segéd!$F$9:$G$41,2,FALSE)</f>
        <v>46326</v>
      </c>
      <c r="BI817" s="2" t="str">
        <f>VLOOKUP(BG817,segéd!$F$1:$G$7,2,FALSE)</f>
        <v>9.45-11.15</v>
      </c>
      <c r="BJ817" t="s">
        <v>152</v>
      </c>
      <c r="BK817" s="20" t="s">
        <v>47</v>
      </c>
      <c r="BL817" t="s">
        <v>190</v>
      </c>
      <c r="BM817" s="2"/>
      <c r="BN817" s="2">
        <v>4</v>
      </c>
      <c r="BO817" s="2"/>
      <c r="BP817" s="33"/>
      <c r="BQ817" s="2">
        <f t="shared" si="753"/>
        <v>5</v>
      </c>
      <c r="BR817" s="2" t="str">
        <f>IF(BM817="","",IFERROR(VLOOKUP(BJ817,segéd!T:U,2,FALSE),"x"))</f>
        <v/>
      </c>
      <c r="BS817" s="2">
        <f>IF(BN817="","",IFERROR(VLOOKUP(BJ817,segéd!O:P,2,FALSE),"x"))</f>
        <v>5</v>
      </c>
      <c r="BU817" s="2"/>
      <c r="BV817" s="2"/>
      <c r="CS817" s="2">
        <v>6</v>
      </c>
    </row>
    <row r="818" spans="1:120" ht="15" customHeight="1" x14ac:dyDescent="0.3">
      <c r="A818" t="str">
        <f t="shared" si="696"/>
        <v>20310312</v>
      </c>
      <c r="B818" t="str">
        <f t="shared" si="697"/>
        <v>Közgazdaságtan - Barócsi Zoltán (Bp.-ről web) 11</v>
      </c>
      <c r="C818" t="str">
        <f t="shared" si="698"/>
        <v>40110312</v>
      </c>
      <c r="D818" t="str">
        <f t="shared" si="699"/>
        <v>Közgazdaságtan - Barócsi Zoltán (Bp.-ről web) 7</v>
      </c>
      <c r="E818" t="str">
        <f t="shared" si="700"/>
        <v>Barócsi Zoltán10312</v>
      </c>
      <c r="F818" t="str">
        <f t="shared" si="701"/>
        <v>Közgazdaságtan (Bp. 203, Bp.-ről web)</v>
      </c>
      <c r="G818" t="str">
        <f t="shared" si="702"/>
        <v/>
      </c>
      <c r="H818" t="str">
        <f t="shared" si="703"/>
        <v/>
      </c>
      <c r="I818" t="str">
        <f t="shared" si="704"/>
        <v>10312</v>
      </c>
      <c r="J818" t="str">
        <f t="shared" si="705"/>
        <v/>
      </c>
      <c r="K818" t="str">
        <f t="shared" si="706"/>
        <v/>
      </c>
      <c r="L818" t="str">
        <f t="shared" si="707"/>
        <v/>
      </c>
      <c r="M818" t="str">
        <f t="shared" si="708"/>
        <v/>
      </c>
      <c r="N818" t="str">
        <f t="shared" si="709"/>
        <v/>
      </c>
      <c r="O818" t="str">
        <f t="shared" si="710"/>
        <v/>
      </c>
      <c r="P818" t="str">
        <f t="shared" si="711"/>
        <v/>
      </c>
      <c r="Q818" t="str">
        <f t="shared" si="712"/>
        <v/>
      </c>
      <c r="R818" t="str">
        <f t="shared" si="713"/>
        <v/>
      </c>
      <c r="S818" t="str">
        <f t="shared" si="714"/>
        <v/>
      </c>
      <c r="T818" t="str">
        <f t="shared" si="715"/>
        <v/>
      </c>
      <c r="U818" t="str">
        <f t="shared" si="716"/>
        <v/>
      </c>
      <c r="V818" t="str">
        <f t="shared" si="717"/>
        <v/>
      </c>
      <c r="W818" t="str">
        <f t="shared" si="718"/>
        <v/>
      </c>
      <c r="X818" t="str">
        <f t="shared" si="719"/>
        <v/>
      </c>
      <c r="Y818" t="str">
        <f t="shared" si="720"/>
        <v/>
      </c>
      <c r="Z818" t="str">
        <f t="shared" si="721"/>
        <v/>
      </c>
      <c r="AA818" t="str">
        <f t="shared" si="722"/>
        <v>Közgazdaságtan (203, Bp.-ről web)</v>
      </c>
      <c r="AB818" t="str">
        <f t="shared" si="723"/>
        <v/>
      </c>
      <c r="AC818" t="str">
        <f t="shared" si="724"/>
        <v>10312</v>
      </c>
      <c r="AD818" t="str">
        <f t="shared" si="725"/>
        <v/>
      </c>
      <c r="AE818" t="str">
        <f t="shared" si="726"/>
        <v/>
      </c>
      <c r="AF818" t="str">
        <f t="shared" si="727"/>
        <v/>
      </c>
      <c r="AG818" t="str">
        <f t="shared" si="728"/>
        <v/>
      </c>
      <c r="AH818" t="str">
        <f t="shared" si="729"/>
        <v/>
      </c>
      <c r="AI818" t="str">
        <f t="shared" si="730"/>
        <v/>
      </c>
      <c r="AJ818" t="str">
        <f t="shared" si="731"/>
        <v/>
      </c>
      <c r="AK818" t="str">
        <f t="shared" si="732"/>
        <v/>
      </c>
      <c r="AL818" t="str">
        <f t="shared" si="733"/>
        <v/>
      </c>
      <c r="AM818" t="str">
        <f t="shared" si="734"/>
        <v/>
      </c>
      <c r="AN818" t="str">
        <f t="shared" si="735"/>
        <v/>
      </c>
      <c r="AO818" t="str">
        <f t="shared" si="736"/>
        <v/>
      </c>
      <c r="AP818" t="str">
        <f t="shared" si="737"/>
        <v/>
      </c>
      <c r="AQ818" t="str">
        <f t="shared" si="738"/>
        <v/>
      </c>
      <c r="AR818" t="str">
        <f t="shared" si="739"/>
        <v/>
      </c>
      <c r="AS818" t="str">
        <f t="shared" si="740"/>
        <v/>
      </c>
      <c r="AT818" t="str">
        <f t="shared" si="741"/>
        <v/>
      </c>
      <c r="AU818" t="str">
        <f t="shared" si="742"/>
        <v/>
      </c>
      <c r="AV818" t="str">
        <f t="shared" si="743"/>
        <v/>
      </c>
      <c r="AW818" t="str">
        <f t="shared" si="744"/>
        <v/>
      </c>
      <c r="AX818" t="str">
        <f t="shared" si="745"/>
        <v/>
      </c>
      <c r="AY818" t="str">
        <f t="shared" si="746"/>
        <v/>
      </c>
      <c r="AZ818" t="str">
        <f t="shared" si="747"/>
        <v/>
      </c>
      <c r="BA818" t="str">
        <f t="shared" si="748"/>
        <v/>
      </c>
      <c r="BB818" t="str">
        <f t="shared" si="749"/>
        <v/>
      </c>
      <c r="BC818" t="str">
        <f t="shared" si="750"/>
        <v/>
      </c>
      <c r="BD818" t="str">
        <f t="shared" si="751"/>
        <v/>
      </c>
      <c r="BE818" t="str">
        <f t="shared" si="752"/>
        <v>Közgazdaságtan (401, Bp.-ről web)</v>
      </c>
      <c r="BF818" s="2">
        <v>1031</v>
      </c>
      <c r="BG818" s="2">
        <v>2</v>
      </c>
      <c r="BH818" s="18">
        <f>VLOOKUP(BF818,segéd!$F$9:$G$41,2,FALSE)</f>
        <v>46326</v>
      </c>
      <c r="BI818" s="2" t="str">
        <f>VLOOKUP(BG818,segéd!$F$1:$G$7,2,FALSE)</f>
        <v>9.45-11.15</v>
      </c>
      <c r="BJ818" t="s">
        <v>101</v>
      </c>
      <c r="BK818" s="20" t="s">
        <v>35</v>
      </c>
      <c r="BL818" t="s">
        <v>511</v>
      </c>
      <c r="BM818" s="2">
        <v>203</v>
      </c>
      <c r="BN818" s="2">
        <v>401</v>
      </c>
      <c r="BO818" s="2" t="s">
        <v>118</v>
      </c>
      <c r="BP818" s="33" t="s">
        <v>634</v>
      </c>
      <c r="BQ818" s="2">
        <f t="shared" si="753"/>
        <v>18</v>
      </c>
      <c r="BR818" s="2">
        <f>IF(BM818="","",IFERROR(VLOOKUP(BJ818,segéd!T:U,2,FALSE),"x"))</f>
        <v>11</v>
      </c>
      <c r="BS818" s="2">
        <f>IF(BN818="","",IFERROR(VLOOKUP(BJ818,segéd!O:P,2,FALSE),"x"))</f>
        <v>7</v>
      </c>
      <c r="BT818" s="2"/>
      <c r="BU818" s="2"/>
      <c r="BV818" s="2">
        <v>9</v>
      </c>
      <c r="BX818" s="2"/>
      <c r="CO818" s="2">
        <v>6</v>
      </c>
      <c r="CQ818" s="2"/>
      <c r="CR818" s="2"/>
    </row>
    <row r="819" spans="1:120" ht="15" customHeight="1" x14ac:dyDescent="0.3">
      <c r="A819" t="str">
        <f t="shared" si="696"/>
        <v>20110312</v>
      </c>
      <c r="B819" t="str">
        <f t="shared" si="697"/>
        <v>Közgazdaságtan I. - Tóth Zsuzsanna (web) 120</v>
      </c>
      <c r="C819" t="str">
        <f t="shared" si="698"/>
        <v>10312</v>
      </c>
      <c r="D819" t="str">
        <f t="shared" si="699"/>
        <v xml:space="preserve">Közgazdaságtan I. - Tóth Zsuzsanna (web) </v>
      </c>
      <c r="E819" t="str">
        <f t="shared" si="700"/>
        <v>Tóth Zsuzsanna10312</v>
      </c>
      <c r="F819" t="str">
        <f t="shared" si="701"/>
        <v>Közgazdaságtan I. (Bp. 201, web)</v>
      </c>
      <c r="G819" t="str">
        <f t="shared" si="702"/>
        <v>10312</v>
      </c>
      <c r="H819" t="str">
        <f t="shared" si="703"/>
        <v>10312</v>
      </c>
      <c r="I819" t="str">
        <f t="shared" si="704"/>
        <v/>
      </c>
      <c r="J819" t="str">
        <f t="shared" si="705"/>
        <v/>
      </c>
      <c r="K819" t="str">
        <f t="shared" si="706"/>
        <v/>
      </c>
      <c r="L819" t="str">
        <f t="shared" si="707"/>
        <v/>
      </c>
      <c r="M819" t="str">
        <f t="shared" si="708"/>
        <v/>
      </c>
      <c r="N819" t="str">
        <f t="shared" si="709"/>
        <v/>
      </c>
      <c r="O819" t="str">
        <f t="shared" si="710"/>
        <v/>
      </c>
      <c r="P819" t="str">
        <f t="shared" si="711"/>
        <v/>
      </c>
      <c r="Q819" t="str">
        <f t="shared" si="712"/>
        <v/>
      </c>
      <c r="R819" t="str">
        <f t="shared" si="713"/>
        <v/>
      </c>
      <c r="S819" t="str">
        <f t="shared" si="714"/>
        <v/>
      </c>
      <c r="T819" t="str">
        <f t="shared" si="715"/>
        <v/>
      </c>
      <c r="U819" t="str">
        <f t="shared" si="716"/>
        <v/>
      </c>
      <c r="V819" t="str">
        <f t="shared" si="717"/>
        <v/>
      </c>
      <c r="W819" t="str">
        <f t="shared" si="718"/>
        <v/>
      </c>
      <c r="X819" t="str">
        <f t="shared" si="719"/>
        <v/>
      </c>
      <c r="Y819" t="str">
        <f t="shared" si="720"/>
        <v/>
      </c>
      <c r="Z819" t="str">
        <f t="shared" si="721"/>
        <v/>
      </c>
      <c r="AA819" t="str">
        <f t="shared" si="722"/>
        <v>Közgazdaságtan I. (201, web)</v>
      </c>
      <c r="AB819" t="str">
        <f t="shared" si="723"/>
        <v/>
      </c>
      <c r="AC819" t="str">
        <f t="shared" si="724"/>
        <v/>
      </c>
      <c r="AD819" t="str">
        <f t="shared" si="725"/>
        <v/>
      </c>
      <c r="AE819" t="str">
        <f t="shared" si="726"/>
        <v/>
      </c>
      <c r="AF819" t="str">
        <f t="shared" si="727"/>
        <v/>
      </c>
      <c r="AG819" t="str">
        <f t="shared" si="728"/>
        <v/>
      </c>
      <c r="AH819" t="str">
        <f t="shared" si="729"/>
        <v/>
      </c>
      <c r="AI819" t="str">
        <f t="shared" si="730"/>
        <v/>
      </c>
      <c r="AJ819" t="str">
        <f t="shared" si="731"/>
        <v/>
      </c>
      <c r="AK819" t="str">
        <f t="shared" si="732"/>
        <v/>
      </c>
      <c r="AL819" t="str">
        <f t="shared" si="733"/>
        <v/>
      </c>
      <c r="AM819" t="str">
        <f t="shared" si="734"/>
        <v/>
      </c>
      <c r="AN819" t="str">
        <f t="shared" si="735"/>
        <v/>
      </c>
      <c r="AO819" t="str">
        <f t="shared" si="736"/>
        <v/>
      </c>
      <c r="AP819" t="str">
        <f t="shared" si="737"/>
        <v/>
      </c>
      <c r="AQ819" t="str">
        <f t="shared" si="738"/>
        <v/>
      </c>
      <c r="AR819" t="str">
        <f t="shared" si="739"/>
        <v/>
      </c>
      <c r="AS819" t="str">
        <f t="shared" si="740"/>
        <v/>
      </c>
      <c r="AT819" t="str">
        <f t="shared" si="741"/>
        <v/>
      </c>
      <c r="AU819" t="str">
        <f t="shared" si="742"/>
        <v/>
      </c>
      <c r="AV819" t="str">
        <f t="shared" si="743"/>
        <v/>
      </c>
      <c r="AW819" t="str">
        <f t="shared" si="744"/>
        <v/>
      </c>
      <c r="AX819" t="str">
        <f t="shared" si="745"/>
        <v/>
      </c>
      <c r="AY819" t="str">
        <f t="shared" si="746"/>
        <v/>
      </c>
      <c r="AZ819" t="str">
        <f t="shared" si="747"/>
        <v/>
      </c>
      <c r="BA819" t="str">
        <f t="shared" si="748"/>
        <v/>
      </c>
      <c r="BB819" t="str">
        <f t="shared" si="749"/>
        <v/>
      </c>
      <c r="BC819" t="str">
        <f t="shared" si="750"/>
        <v/>
      </c>
      <c r="BD819" t="str">
        <f t="shared" si="751"/>
        <v/>
      </c>
      <c r="BE819" t="str">
        <f t="shared" si="752"/>
        <v>Közgazdaságtan I. (, web)</v>
      </c>
      <c r="BF819" s="2">
        <v>1031</v>
      </c>
      <c r="BG819" s="2">
        <v>2</v>
      </c>
      <c r="BH819" s="18">
        <f>VLOOKUP(BF819,segéd!$F$9:$G$41,2,FALSE)</f>
        <v>46326</v>
      </c>
      <c r="BI819" s="2" t="str">
        <f>VLOOKUP(BG819,segéd!$F$1:$G$7,2,FALSE)</f>
        <v>9.45-11.15</v>
      </c>
      <c r="BJ819" t="s">
        <v>25</v>
      </c>
      <c r="BK819" s="20" t="s">
        <v>530</v>
      </c>
      <c r="BL819" t="s">
        <v>194</v>
      </c>
      <c r="BM819" s="2">
        <v>201</v>
      </c>
      <c r="BO819" s="2" t="s">
        <v>117</v>
      </c>
      <c r="BP819" s="33" t="s">
        <v>650</v>
      </c>
      <c r="BQ819" s="2">
        <f t="shared" si="753"/>
        <v>120</v>
      </c>
      <c r="BR819" s="2">
        <f>IF(BM819="","",IFERROR(VLOOKUP(BJ819,segéd!T:U,2,FALSE),"x"))</f>
        <v>120</v>
      </c>
      <c r="BS819" s="2" t="str">
        <f>IF(BN819="","",IFERROR(VLOOKUP(BJ819,segéd!O:P,2,FALSE),"x"))</f>
        <v/>
      </c>
      <c r="BT819" s="2">
        <v>67</v>
      </c>
      <c r="BU819" s="2">
        <v>18</v>
      </c>
      <c r="BV819" s="2"/>
      <c r="BX819" s="2"/>
      <c r="CJ819" s="19"/>
      <c r="CK819" s="19"/>
      <c r="CQ819" s="2"/>
      <c r="CR819" s="2"/>
    </row>
    <row r="820" spans="1:120" ht="15" customHeight="1" x14ac:dyDescent="0.3">
      <c r="A820" t="str">
        <f t="shared" si="696"/>
        <v>10312</v>
      </c>
      <c r="B820" t="str">
        <f t="shared" si="697"/>
        <v xml:space="preserve">Létesítmény- és szolgáltatásmen. - Nagy Judit (web) </v>
      </c>
      <c r="C820" t="str">
        <f t="shared" si="698"/>
        <v>Passzív10312</v>
      </c>
      <c r="D820" t="str">
        <f t="shared" si="699"/>
        <v>Létesítmény- és szolgáltatásmen. - Nagy Judit (web) 8</v>
      </c>
      <c r="E820" t="str">
        <f t="shared" si="700"/>
        <v>Nagy Judit10312</v>
      </c>
      <c r="F820" t="str">
        <f t="shared" si="701"/>
        <v>Létesítmény- és szolgáltatásmen. (Tb. Passzív, web)</v>
      </c>
      <c r="G820" t="str">
        <f t="shared" si="702"/>
        <v/>
      </c>
      <c r="H820" t="str">
        <f t="shared" si="703"/>
        <v/>
      </c>
      <c r="I820" t="str">
        <f t="shared" si="704"/>
        <v/>
      </c>
      <c r="J820" t="str">
        <f t="shared" si="705"/>
        <v/>
      </c>
      <c r="K820" t="str">
        <f t="shared" si="706"/>
        <v/>
      </c>
      <c r="L820" t="str">
        <f t="shared" si="707"/>
        <v/>
      </c>
      <c r="M820" t="str">
        <f t="shared" si="708"/>
        <v/>
      </c>
      <c r="N820" t="str">
        <f t="shared" si="709"/>
        <v/>
      </c>
      <c r="O820" t="str">
        <f t="shared" si="710"/>
        <v/>
      </c>
      <c r="P820" t="str">
        <f t="shared" si="711"/>
        <v/>
      </c>
      <c r="Q820" t="str">
        <f t="shared" si="712"/>
        <v/>
      </c>
      <c r="R820" t="str">
        <f t="shared" si="713"/>
        <v/>
      </c>
      <c r="S820" t="str">
        <f t="shared" si="714"/>
        <v/>
      </c>
      <c r="T820" t="str">
        <f t="shared" si="715"/>
        <v/>
      </c>
      <c r="U820" t="str">
        <f t="shared" si="716"/>
        <v/>
      </c>
      <c r="V820" t="str">
        <f t="shared" si="717"/>
        <v/>
      </c>
      <c r="W820" t="str">
        <f t="shared" si="718"/>
        <v/>
      </c>
      <c r="X820" t="str">
        <f t="shared" si="719"/>
        <v/>
      </c>
      <c r="Y820" t="str">
        <f t="shared" si="720"/>
        <v/>
      </c>
      <c r="Z820" t="str">
        <f t="shared" si="721"/>
        <v/>
      </c>
      <c r="AA820" t="str">
        <f t="shared" si="722"/>
        <v>Létesítmény- és szolgáltatásmen. (, web)</v>
      </c>
      <c r="AB820" t="str">
        <f t="shared" si="723"/>
        <v/>
      </c>
      <c r="AC820" t="str">
        <f t="shared" si="724"/>
        <v/>
      </c>
      <c r="AD820" t="str">
        <f t="shared" si="725"/>
        <v/>
      </c>
      <c r="AE820" t="str">
        <f t="shared" si="726"/>
        <v/>
      </c>
      <c r="AF820" t="str">
        <f t="shared" si="727"/>
        <v/>
      </c>
      <c r="AG820" t="str">
        <f t="shared" si="728"/>
        <v/>
      </c>
      <c r="AH820" t="str">
        <f t="shared" si="729"/>
        <v/>
      </c>
      <c r="AI820" t="str">
        <f t="shared" si="730"/>
        <v/>
      </c>
      <c r="AJ820" t="str">
        <f t="shared" si="731"/>
        <v/>
      </c>
      <c r="AK820" t="str">
        <f t="shared" si="732"/>
        <v/>
      </c>
      <c r="AL820" t="str">
        <f t="shared" si="733"/>
        <v/>
      </c>
      <c r="AM820" t="str">
        <f t="shared" si="734"/>
        <v/>
      </c>
      <c r="AN820" t="str">
        <f t="shared" si="735"/>
        <v/>
      </c>
      <c r="AO820" t="str">
        <f t="shared" si="736"/>
        <v/>
      </c>
      <c r="AP820" t="str">
        <f t="shared" si="737"/>
        <v/>
      </c>
      <c r="AQ820" t="str">
        <f t="shared" si="738"/>
        <v/>
      </c>
      <c r="AR820" t="str">
        <f t="shared" si="739"/>
        <v/>
      </c>
      <c r="AS820" t="str">
        <f t="shared" si="740"/>
        <v/>
      </c>
      <c r="AT820" t="str">
        <f t="shared" si="741"/>
        <v/>
      </c>
      <c r="AU820" t="str">
        <f t="shared" si="742"/>
        <v>10312</v>
      </c>
      <c r="AV820" t="str">
        <f t="shared" si="743"/>
        <v/>
      </c>
      <c r="AW820" t="str">
        <f t="shared" si="744"/>
        <v/>
      </c>
      <c r="AX820" t="str">
        <f t="shared" si="745"/>
        <v/>
      </c>
      <c r="AY820" t="str">
        <f t="shared" si="746"/>
        <v/>
      </c>
      <c r="AZ820" t="str">
        <f t="shared" si="747"/>
        <v/>
      </c>
      <c r="BA820" t="str">
        <f t="shared" si="748"/>
        <v/>
      </c>
      <c r="BB820" t="str">
        <f t="shared" si="749"/>
        <v/>
      </c>
      <c r="BC820" t="str">
        <f t="shared" si="750"/>
        <v/>
      </c>
      <c r="BD820" t="str">
        <f t="shared" si="751"/>
        <v/>
      </c>
      <c r="BE820" t="str">
        <f t="shared" si="752"/>
        <v>Létesítmény- és szolgáltatásmen. (Passzív, web)</v>
      </c>
      <c r="BF820" s="2">
        <v>1031</v>
      </c>
      <c r="BG820" s="2">
        <v>2</v>
      </c>
      <c r="BH820" s="18">
        <f>VLOOKUP(BF820,segéd!$F$9:$G$41,2,FALSE)</f>
        <v>46326</v>
      </c>
      <c r="BI820" s="2" t="str">
        <f>VLOOKUP(BG820,segéd!$F$1:$G$7,2,FALSE)</f>
        <v>9.45-11.15</v>
      </c>
      <c r="BJ820" t="s">
        <v>397</v>
      </c>
      <c r="BK820" s="20" t="s">
        <v>418</v>
      </c>
      <c r="BL820" t="s">
        <v>191</v>
      </c>
      <c r="BM820" s="2"/>
      <c r="BN820" s="2" t="s">
        <v>221</v>
      </c>
      <c r="BO820" s="2" t="s">
        <v>117</v>
      </c>
      <c r="BP820" s="33" t="s">
        <v>636</v>
      </c>
      <c r="BQ820" s="2">
        <f t="shared" si="753"/>
        <v>8</v>
      </c>
      <c r="BR820" s="2" t="str">
        <f>IF(BM820="","",IFERROR(VLOOKUP(BJ820,segéd!T:U,2,FALSE),"x"))</f>
        <v/>
      </c>
      <c r="BS820" s="2">
        <f>IF(BN820="","",IFERROR(VLOOKUP(BJ820,segéd!O:P,2,FALSE),"x"))</f>
        <v>8</v>
      </c>
      <c r="BU820" s="2"/>
      <c r="BV820" s="2"/>
      <c r="DG820" s="2">
        <v>8</v>
      </c>
    </row>
    <row r="821" spans="1:120" ht="15" customHeight="1" x14ac:dyDescent="0.3">
      <c r="A821" t="str">
        <f t="shared" si="696"/>
        <v>20510312</v>
      </c>
      <c r="B821" t="str">
        <f t="shared" si="697"/>
        <v>Marketing tervezés és kont. - Rojkovich Ádám Konstantin (web) 6</v>
      </c>
      <c r="C821" t="str">
        <f t="shared" si="698"/>
        <v>10312</v>
      </c>
      <c r="D821" t="str">
        <f t="shared" si="699"/>
        <v xml:space="preserve">Marketing tervezés és kont. - Rojkovich Ádám Konstantin (web) </v>
      </c>
      <c r="E821" t="str">
        <f t="shared" si="700"/>
        <v>Rojkovich Ádám Konstantin10312</v>
      </c>
      <c r="F821" t="str">
        <f t="shared" si="701"/>
        <v>Marketing tervezés és kont. (Bp. 205, web)</v>
      </c>
      <c r="G821" t="str">
        <f t="shared" si="702"/>
        <v/>
      </c>
      <c r="H821" t="str">
        <f t="shared" si="703"/>
        <v/>
      </c>
      <c r="I821" t="str">
        <f t="shared" si="704"/>
        <v/>
      </c>
      <c r="J821" t="str">
        <f t="shared" si="705"/>
        <v>10312</v>
      </c>
      <c r="K821" t="str">
        <f t="shared" si="706"/>
        <v/>
      </c>
      <c r="L821" t="str">
        <f t="shared" si="707"/>
        <v/>
      </c>
      <c r="M821" t="str">
        <f t="shared" si="708"/>
        <v/>
      </c>
      <c r="N821" t="str">
        <f t="shared" si="709"/>
        <v/>
      </c>
      <c r="O821" t="str">
        <f t="shared" si="710"/>
        <v/>
      </c>
      <c r="P821" t="str">
        <f t="shared" si="711"/>
        <v/>
      </c>
      <c r="Q821" t="str">
        <f t="shared" si="712"/>
        <v>10312</v>
      </c>
      <c r="R821" t="str">
        <f t="shared" si="713"/>
        <v/>
      </c>
      <c r="S821" t="str">
        <f t="shared" si="714"/>
        <v/>
      </c>
      <c r="T821" t="str">
        <f t="shared" si="715"/>
        <v/>
      </c>
      <c r="U821" t="str">
        <f t="shared" si="716"/>
        <v/>
      </c>
      <c r="V821" t="str">
        <f t="shared" si="717"/>
        <v/>
      </c>
      <c r="W821" t="str">
        <f t="shared" si="718"/>
        <v/>
      </c>
      <c r="X821" t="str">
        <f t="shared" si="719"/>
        <v/>
      </c>
      <c r="Y821" t="str">
        <f t="shared" si="720"/>
        <v/>
      </c>
      <c r="Z821" t="str">
        <f t="shared" si="721"/>
        <v/>
      </c>
      <c r="AA821" t="str">
        <f t="shared" si="722"/>
        <v>Marketing tervezés és kont. (205, web)</v>
      </c>
      <c r="AB821" t="str">
        <f t="shared" si="723"/>
        <v/>
      </c>
      <c r="AC821" t="str">
        <f t="shared" si="724"/>
        <v/>
      </c>
      <c r="AD821" t="str">
        <f t="shared" si="725"/>
        <v/>
      </c>
      <c r="AE821" t="str">
        <f t="shared" si="726"/>
        <v/>
      </c>
      <c r="AF821" t="str">
        <f t="shared" si="727"/>
        <v/>
      </c>
      <c r="AG821" t="str">
        <f t="shared" si="728"/>
        <v/>
      </c>
      <c r="AH821" t="str">
        <f t="shared" si="729"/>
        <v/>
      </c>
      <c r="AI821" t="str">
        <f t="shared" si="730"/>
        <v/>
      </c>
      <c r="AJ821" t="str">
        <f t="shared" si="731"/>
        <v/>
      </c>
      <c r="AK821" t="str">
        <f t="shared" si="732"/>
        <v/>
      </c>
      <c r="AL821" t="str">
        <f t="shared" si="733"/>
        <v/>
      </c>
      <c r="AM821" t="str">
        <f t="shared" si="734"/>
        <v/>
      </c>
      <c r="AN821" t="str">
        <f t="shared" si="735"/>
        <v/>
      </c>
      <c r="AO821" t="str">
        <f t="shared" si="736"/>
        <v/>
      </c>
      <c r="AP821" t="str">
        <f t="shared" si="737"/>
        <v/>
      </c>
      <c r="AQ821" t="str">
        <f t="shared" si="738"/>
        <v/>
      </c>
      <c r="AR821" t="str">
        <f t="shared" si="739"/>
        <v/>
      </c>
      <c r="AS821" t="str">
        <f t="shared" si="740"/>
        <v/>
      </c>
      <c r="AT821" t="str">
        <f t="shared" si="741"/>
        <v/>
      </c>
      <c r="AU821" t="str">
        <f t="shared" si="742"/>
        <v/>
      </c>
      <c r="AV821" t="str">
        <f t="shared" si="743"/>
        <v/>
      </c>
      <c r="AW821" t="str">
        <f t="shared" si="744"/>
        <v/>
      </c>
      <c r="AX821" t="str">
        <f t="shared" si="745"/>
        <v/>
      </c>
      <c r="AY821" t="str">
        <f t="shared" si="746"/>
        <v/>
      </c>
      <c r="AZ821" t="str">
        <f t="shared" si="747"/>
        <v/>
      </c>
      <c r="BA821" t="str">
        <f t="shared" si="748"/>
        <v/>
      </c>
      <c r="BB821" t="str">
        <f t="shared" si="749"/>
        <v/>
      </c>
      <c r="BC821" t="str">
        <f t="shared" si="750"/>
        <v/>
      </c>
      <c r="BD821" t="str">
        <f t="shared" si="751"/>
        <v/>
      </c>
      <c r="BE821" t="str">
        <f t="shared" si="752"/>
        <v>Marketing tervezés és kont. (, web)</v>
      </c>
      <c r="BF821" s="2">
        <v>1031</v>
      </c>
      <c r="BG821" s="2">
        <v>2</v>
      </c>
      <c r="BH821" s="18">
        <f>VLOOKUP(BF821,segéd!$F$9:$G$41,2,FALSE)</f>
        <v>46326</v>
      </c>
      <c r="BI821" s="2" t="str">
        <f>VLOOKUP(BG821,segéd!$F$1:$G$7,2,FALSE)</f>
        <v>9.45-11.15</v>
      </c>
      <c r="BJ821" t="s">
        <v>116</v>
      </c>
      <c r="BK821" s="20" t="s">
        <v>573</v>
      </c>
      <c r="BL821" t="s">
        <v>206</v>
      </c>
      <c r="BM821" s="2">
        <v>205</v>
      </c>
      <c r="BO821" s="2" t="s">
        <v>117</v>
      </c>
      <c r="BP821" s="33" t="s">
        <v>692</v>
      </c>
      <c r="BQ821" s="2">
        <f t="shared" si="753"/>
        <v>6</v>
      </c>
      <c r="BR821" s="2">
        <f>IF(BM821="","",IFERROR(VLOOKUP(BJ821,segéd!T:U,2,FALSE),"x"))</f>
        <v>6</v>
      </c>
      <c r="BS821" s="2" t="str">
        <f>IF(BN821="","",IFERROR(VLOOKUP(BJ821,segéd!O:P,2,FALSE),"x"))</f>
        <v/>
      </c>
      <c r="BT821" s="2"/>
      <c r="BU821" s="2"/>
      <c r="BV821" s="2"/>
      <c r="BW821" s="2">
        <v>8</v>
      </c>
      <c r="BX821" s="2"/>
      <c r="CD821" s="2">
        <v>5</v>
      </c>
      <c r="CQ821" s="2"/>
      <c r="CR821" s="2"/>
    </row>
    <row r="822" spans="1:120" ht="15" customHeight="1" x14ac:dyDescent="0.3">
      <c r="A822" t="str">
        <f t="shared" si="696"/>
        <v>20810312</v>
      </c>
      <c r="B822" t="str">
        <f t="shared" si="697"/>
        <v>Marketingkutatás - Duga Zsófia (Bp.-ről web) 29</v>
      </c>
      <c r="C822" t="str">
        <f t="shared" si="698"/>
        <v>21610312</v>
      </c>
      <c r="D822" t="str">
        <f t="shared" si="699"/>
        <v>Marketingkutatás - Duga Zsófia (Bp.-ről web) 13</v>
      </c>
      <c r="E822" t="str">
        <f t="shared" si="700"/>
        <v>Duga Zsófia10312</v>
      </c>
      <c r="F822" t="str">
        <f t="shared" si="701"/>
        <v>Marketingkutatás (Bp. 208, Bp.-ről web)</v>
      </c>
      <c r="G822" t="str">
        <f t="shared" si="702"/>
        <v/>
      </c>
      <c r="H822" t="str">
        <f t="shared" si="703"/>
        <v/>
      </c>
      <c r="I822" t="str">
        <f t="shared" si="704"/>
        <v/>
      </c>
      <c r="J822" t="str">
        <f t="shared" si="705"/>
        <v/>
      </c>
      <c r="K822" t="str">
        <f t="shared" si="706"/>
        <v/>
      </c>
      <c r="L822" t="str">
        <f t="shared" si="707"/>
        <v/>
      </c>
      <c r="M822" t="str">
        <f t="shared" si="708"/>
        <v/>
      </c>
      <c r="N822" t="str">
        <f t="shared" si="709"/>
        <v>10312</v>
      </c>
      <c r="O822" t="str">
        <f t="shared" si="710"/>
        <v/>
      </c>
      <c r="P822" t="str">
        <f t="shared" si="711"/>
        <v>10312</v>
      </c>
      <c r="Q822" t="str">
        <f t="shared" si="712"/>
        <v/>
      </c>
      <c r="R822" t="str">
        <f t="shared" si="713"/>
        <v/>
      </c>
      <c r="S822" t="str">
        <f t="shared" si="714"/>
        <v/>
      </c>
      <c r="T822" t="str">
        <f t="shared" si="715"/>
        <v/>
      </c>
      <c r="U822" t="str">
        <f t="shared" si="716"/>
        <v/>
      </c>
      <c r="V822" t="str">
        <f t="shared" si="717"/>
        <v/>
      </c>
      <c r="W822" t="str">
        <f t="shared" si="718"/>
        <v/>
      </c>
      <c r="X822" t="str">
        <f t="shared" si="719"/>
        <v/>
      </c>
      <c r="Y822" t="str">
        <f t="shared" si="720"/>
        <v/>
      </c>
      <c r="Z822" t="str">
        <f t="shared" si="721"/>
        <v/>
      </c>
      <c r="AA822" t="str">
        <f t="shared" si="722"/>
        <v>Marketingkutatás (208, Bp.-ről web)</v>
      </c>
      <c r="AB822" t="str">
        <f t="shared" si="723"/>
        <v/>
      </c>
      <c r="AC822" t="str">
        <f t="shared" si="724"/>
        <v/>
      </c>
      <c r="AD822" t="str">
        <f t="shared" si="725"/>
        <v/>
      </c>
      <c r="AE822" t="str">
        <f t="shared" si="726"/>
        <v/>
      </c>
      <c r="AF822" t="str">
        <f t="shared" si="727"/>
        <v/>
      </c>
      <c r="AG822" t="str">
        <f t="shared" si="728"/>
        <v/>
      </c>
      <c r="AH822" t="str">
        <f t="shared" si="729"/>
        <v/>
      </c>
      <c r="AI822" t="str">
        <f t="shared" si="730"/>
        <v>10312</v>
      </c>
      <c r="AJ822" t="str">
        <f t="shared" si="731"/>
        <v/>
      </c>
      <c r="AK822" t="str">
        <f t="shared" si="732"/>
        <v/>
      </c>
      <c r="AL822" t="str">
        <f t="shared" si="733"/>
        <v/>
      </c>
      <c r="AM822" t="str">
        <f t="shared" si="734"/>
        <v/>
      </c>
      <c r="AN822" t="str">
        <f t="shared" si="735"/>
        <v/>
      </c>
      <c r="AO822" t="str">
        <f t="shared" si="736"/>
        <v/>
      </c>
      <c r="AP822" t="str">
        <f t="shared" si="737"/>
        <v/>
      </c>
      <c r="AQ822" t="str">
        <f t="shared" si="738"/>
        <v/>
      </c>
      <c r="AR822" t="str">
        <f t="shared" si="739"/>
        <v/>
      </c>
      <c r="AS822" t="str">
        <f t="shared" si="740"/>
        <v/>
      </c>
      <c r="AT822" t="str">
        <f t="shared" si="741"/>
        <v/>
      </c>
      <c r="AU822" t="str">
        <f t="shared" si="742"/>
        <v/>
      </c>
      <c r="AV822" t="str">
        <f t="shared" si="743"/>
        <v/>
      </c>
      <c r="AW822" t="str">
        <f t="shared" si="744"/>
        <v/>
      </c>
      <c r="AX822" t="str">
        <f t="shared" si="745"/>
        <v/>
      </c>
      <c r="AY822" t="str">
        <f t="shared" si="746"/>
        <v/>
      </c>
      <c r="AZ822" t="str">
        <f t="shared" si="747"/>
        <v/>
      </c>
      <c r="BA822" t="str">
        <f t="shared" si="748"/>
        <v/>
      </c>
      <c r="BB822" t="str">
        <f t="shared" si="749"/>
        <v/>
      </c>
      <c r="BC822" t="str">
        <f t="shared" si="750"/>
        <v/>
      </c>
      <c r="BD822" t="str">
        <f t="shared" si="751"/>
        <v/>
      </c>
      <c r="BE822" t="str">
        <f t="shared" si="752"/>
        <v>Marketingkutatás (216, Bp.-ről web)</v>
      </c>
      <c r="BF822" s="2">
        <v>1031</v>
      </c>
      <c r="BG822" s="2">
        <v>2</v>
      </c>
      <c r="BH822" s="18">
        <f>VLOOKUP(BF822,segéd!$F$9:$G$41,2,FALSE)</f>
        <v>46326</v>
      </c>
      <c r="BI822" s="2" t="str">
        <f>VLOOKUP(BG822,segéd!$F$1:$G$7,2,FALSE)</f>
        <v>9.45-11.15</v>
      </c>
      <c r="BJ822" t="s">
        <v>91</v>
      </c>
      <c r="BK822" s="20" t="s">
        <v>120</v>
      </c>
      <c r="BL822" t="s">
        <v>426</v>
      </c>
      <c r="BM822" s="2">
        <v>208</v>
      </c>
      <c r="BN822" s="2">
        <v>216</v>
      </c>
      <c r="BO822" s="2" t="s">
        <v>118</v>
      </c>
      <c r="BP822" s="33" t="s">
        <v>655</v>
      </c>
      <c r="BQ822" s="2">
        <f t="shared" si="753"/>
        <v>42</v>
      </c>
      <c r="BR822" s="2">
        <f>IF(BM822="","",IFERROR(VLOOKUP(BJ822,segéd!T:U,2,FALSE),"x"))</f>
        <v>29</v>
      </c>
      <c r="BS822" s="2">
        <f>IF(BN822="","",IFERROR(VLOOKUP(BJ822,segéd!O:P,2,FALSE),"x"))</f>
        <v>13</v>
      </c>
      <c r="BT822" s="2"/>
      <c r="BU822" s="2"/>
      <c r="BV822" s="2"/>
      <c r="BX822" s="2"/>
      <c r="CA822" s="2">
        <v>37</v>
      </c>
      <c r="CC822" s="2">
        <v>6</v>
      </c>
      <c r="CQ822" s="2"/>
      <c r="CR822" s="2"/>
      <c r="CU822" s="2">
        <v>25</v>
      </c>
    </row>
    <row r="823" spans="1:120" ht="15" customHeight="1" x14ac:dyDescent="0.3">
      <c r="A823" t="str">
        <f t="shared" si="696"/>
        <v>10312</v>
      </c>
      <c r="B823" t="str">
        <f t="shared" si="697"/>
        <v xml:space="preserve">Műszaki fizika - Molnárné Dőry Zsófia (web) </v>
      </c>
      <c r="C823" t="str">
        <f t="shared" si="698"/>
        <v>60110312</v>
      </c>
      <c r="D823" t="str">
        <f t="shared" si="699"/>
        <v>Műszaki fizika - Molnárné Dőry Zsófia (web) 83</v>
      </c>
      <c r="E823" t="str">
        <f t="shared" si="700"/>
        <v>Molnárné Dőry Zsófia10312</v>
      </c>
      <c r="F823" t="str">
        <f t="shared" si="701"/>
        <v>Műszaki fizika (Tb. 601, web)</v>
      </c>
      <c r="G823" t="str">
        <f t="shared" si="702"/>
        <v/>
      </c>
      <c r="H823" t="str">
        <f t="shared" si="703"/>
        <v/>
      </c>
      <c r="I823" t="str">
        <f t="shared" si="704"/>
        <v/>
      </c>
      <c r="J823" t="str">
        <f t="shared" si="705"/>
        <v/>
      </c>
      <c r="K823" t="str">
        <f t="shared" si="706"/>
        <v/>
      </c>
      <c r="L823" t="str">
        <f t="shared" si="707"/>
        <v/>
      </c>
      <c r="M823" t="str">
        <f t="shared" si="708"/>
        <v/>
      </c>
      <c r="N823" t="str">
        <f t="shared" si="709"/>
        <v/>
      </c>
      <c r="O823" t="str">
        <f t="shared" si="710"/>
        <v/>
      </c>
      <c r="P823" t="str">
        <f t="shared" si="711"/>
        <v/>
      </c>
      <c r="Q823" t="str">
        <f t="shared" si="712"/>
        <v/>
      </c>
      <c r="R823" t="str">
        <f t="shared" si="713"/>
        <v/>
      </c>
      <c r="S823" t="str">
        <f t="shared" si="714"/>
        <v/>
      </c>
      <c r="T823" t="str">
        <f t="shared" si="715"/>
        <v/>
      </c>
      <c r="U823" t="str">
        <f t="shared" si="716"/>
        <v/>
      </c>
      <c r="V823" t="str">
        <f t="shared" si="717"/>
        <v/>
      </c>
      <c r="W823" t="str">
        <f t="shared" si="718"/>
        <v/>
      </c>
      <c r="X823" t="str">
        <f t="shared" si="719"/>
        <v/>
      </c>
      <c r="Y823" t="str">
        <f t="shared" si="720"/>
        <v/>
      </c>
      <c r="Z823" t="str">
        <f t="shared" si="721"/>
        <v/>
      </c>
      <c r="AA823" t="str">
        <f t="shared" si="722"/>
        <v>Műszaki fizika (, web)</v>
      </c>
      <c r="AB823" t="str">
        <f t="shared" si="723"/>
        <v/>
      </c>
      <c r="AC823" t="str">
        <f t="shared" si="724"/>
        <v/>
      </c>
      <c r="AD823" t="str">
        <f t="shared" si="725"/>
        <v/>
      </c>
      <c r="AE823" t="str">
        <f t="shared" si="726"/>
        <v/>
      </c>
      <c r="AF823" t="str">
        <f t="shared" si="727"/>
        <v/>
      </c>
      <c r="AG823" t="str">
        <f t="shared" si="728"/>
        <v/>
      </c>
      <c r="AH823" t="str">
        <f t="shared" si="729"/>
        <v/>
      </c>
      <c r="AI823" t="str">
        <f t="shared" si="730"/>
        <v/>
      </c>
      <c r="AJ823" t="str">
        <f t="shared" si="731"/>
        <v/>
      </c>
      <c r="AK823" t="str">
        <f t="shared" si="732"/>
        <v>10312</v>
      </c>
      <c r="AL823" t="str">
        <f t="shared" si="733"/>
        <v>10312</v>
      </c>
      <c r="AM823" t="str">
        <f t="shared" si="734"/>
        <v/>
      </c>
      <c r="AN823" t="str">
        <f t="shared" si="735"/>
        <v/>
      </c>
      <c r="AO823" t="str">
        <f t="shared" si="736"/>
        <v/>
      </c>
      <c r="AP823" t="str">
        <f t="shared" si="737"/>
        <v/>
      </c>
      <c r="AQ823" t="str">
        <f t="shared" si="738"/>
        <v/>
      </c>
      <c r="AR823" t="str">
        <f t="shared" si="739"/>
        <v/>
      </c>
      <c r="AS823" t="str">
        <f t="shared" si="740"/>
        <v/>
      </c>
      <c r="AT823" t="str">
        <f t="shared" si="741"/>
        <v/>
      </c>
      <c r="AU823" t="str">
        <f t="shared" si="742"/>
        <v/>
      </c>
      <c r="AV823" t="str">
        <f t="shared" si="743"/>
        <v/>
      </c>
      <c r="AW823" t="str">
        <f t="shared" si="744"/>
        <v/>
      </c>
      <c r="AX823" t="str">
        <f t="shared" si="745"/>
        <v/>
      </c>
      <c r="AY823" t="str">
        <f t="shared" si="746"/>
        <v/>
      </c>
      <c r="AZ823" t="str">
        <f t="shared" si="747"/>
        <v/>
      </c>
      <c r="BA823" t="str">
        <f t="shared" si="748"/>
        <v/>
      </c>
      <c r="BB823" t="str">
        <f t="shared" si="749"/>
        <v/>
      </c>
      <c r="BC823" t="str">
        <f t="shared" si="750"/>
        <v/>
      </c>
      <c r="BD823" t="str">
        <f t="shared" si="751"/>
        <v/>
      </c>
      <c r="BE823" t="str">
        <f t="shared" si="752"/>
        <v>Műszaki fizika (601, web)</v>
      </c>
      <c r="BF823" s="2">
        <v>1031</v>
      </c>
      <c r="BG823" s="2">
        <v>2</v>
      </c>
      <c r="BH823" s="18">
        <f>VLOOKUP(BF823,segéd!$F$9:$G$41,2,FALSE)</f>
        <v>46326</v>
      </c>
      <c r="BI823" s="2" t="str">
        <f>VLOOKUP(BG823,segéd!$F$1:$G$7,2,FALSE)</f>
        <v>9.45-11.15</v>
      </c>
      <c r="BJ823" t="s">
        <v>107</v>
      </c>
      <c r="BK823" s="20" t="s">
        <v>219</v>
      </c>
      <c r="BL823" t="s">
        <v>191</v>
      </c>
      <c r="BM823" s="2"/>
      <c r="BN823" s="2">
        <v>601</v>
      </c>
      <c r="BO823" s="2" t="s">
        <v>117</v>
      </c>
      <c r="BP823" s="33" t="s">
        <v>627</v>
      </c>
      <c r="BQ823" s="2">
        <f t="shared" si="753"/>
        <v>83</v>
      </c>
      <c r="BR823" s="2" t="str">
        <f>IF(BM823="","",IFERROR(VLOOKUP(BJ823,segéd!T:U,2,FALSE),"x"))</f>
        <v/>
      </c>
      <c r="BS823" s="2">
        <f>IF(BN823="","",IFERROR(VLOOKUP(BJ823,segéd!O:P,2,FALSE),"x"))</f>
        <v>83</v>
      </c>
      <c r="BU823" s="2"/>
      <c r="BV823" s="2"/>
      <c r="BX823" s="2"/>
      <c r="CW823" s="2">
        <v>37</v>
      </c>
      <c r="CX823" s="2">
        <v>56</v>
      </c>
    </row>
    <row r="824" spans="1:120" ht="15" customHeight="1" x14ac:dyDescent="0.3">
      <c r="A824" t="str">
        <f t="shared" si="696"/>
        <v>10312</v>
      </c>
      <c r="B824" t="str">
        <f t="shared" si="697"/>
        <v xml:space="preserve">Műszaki kommunikáció - Maráczi Rodrigó Dávid (web) </v>
      </c>
      <c r="C824" t="str">
        <f t="shared" si="698"/>
        <v>50110312</v>
      </c>
      <c r="D824" t="str">
        <f t="shared" si="699"/>
        <v>Műszaki kommunikáció - Maráczi Rodrigó Dávid (web) 140</v>
      </c>
      <c r="E824" t="str">
        <f t="shared" si="700"/>
        <v>Maráczi Rodrigó Dávid10312</v>
      </c>
      <c r="F824" t="str">
        <f t="shared" si="701"/>
        <v>Műszaki kommunikáció (Tb. 501, web)</v>
      </c>
      <c r="G824" t="str">
        <f t="shared" si="702"/>
        <v/>
      </c>
      <c r="H824" t="str">
        <f t="shared" si="703"/>
        <v/>
      </c>
      <c r="I824" t="str">
        <f t="shared" si="704"/>
        <v/>
      </c>
      <c r="J824" t="str">
        <f t="shared" si="705"/>
        <v/>
      </c>
      <c r="K824" t="str">
        <f t="shared" si="706"/>
        <v/>
      </c>
      <c r="L824" t="str">
        <f t="shared" si="707"/>
        <v/>
      </c>
      <c r="M824" t="str">
        <f t="shared" si="708"/>
        <v/>
      </c>
      <c r="N824" t="str">
        <f t="shared" si="709"/>
        <v/>
      </c>
      <c r="O824" t="str">
        <f t="shared" si="710"/>
        <v/>
      </c>
      <c r="P824" t="str">
        <f t="shared" si="711"/>
        <v/>
      </c>
      <c r="Q824" t="str">
        <f t="shared" si="712"/>
        <v/>
      </c>
      <c r="R824" t="str">
        <f t="shared" si="713"/>
        <v/>
      </c>
      <c r="S824" t="str">
        <f t="shared" si="714"/>
        <v/>
      </c>
      <c r="T824" t="str">
        <f t="shared" si="715"/>
        <v/>
      </c>
      <c r="U824" t="str">
        <f t="shared" si="716"/>
        <v/>
      </c>
      <c r="V824" t="str">
        <f t="shared" si="717"/>
        <v/>
      </c>
      <c r="W824" t="str">
        <f t="shared" si="718"/>
        <v/>
      </c>
      <c r="X824" t="str">
        <f t="shared" si="719"/>
        <v/>
      </c>
      <c r="Y824" t="str">
        <f t="shared" si="720"/>
        <v/>
      </c>
      <c r="Z824" t="str">
        <f t="shared" si="721"/>
        <v/>
      </c>
      <c r="AA824" t="str">
        <f t="shared" si="722"/>
        <v>Műszaki kommunikáció (, web)</v>
      </c>
      <c r="AB824" t="str">
        <f t="shared" si="723"/>
        <v/>
      </c>
      <c r="AC824" t="str">
        <f t="shared" si="724"/>
        <v/>
      </c>
      <c r="AD824" t="str">
        <f t="shared" si="725"/>
        <v>10312</v>
      </c>
      <c r="AE824" t="str">
        <f t="shared" si="726"/>
        <v>10312</v>
      </c>
      <c r="AF824" t="str">
        <f t="shared" si="727"/>
        <v>10312</v>
      </c>
      <c r="AG824" t="str">
        <f t="shared" si="728"/>
        <v/>
      </c>
      <c r="AH824" t="str">
        <f t="shared" si="729"/>
        <v/>
      </c>
      <c r="AI824" t="str">
        <f t="shared" si="730"/>
        <v/>
      </c>
      <c r="AJ824" t="str">
        <f t="shared" si="731"/>
        <v/>
      </c>
      <c r="AK824" t="str">
        <f t="shared" si="732"/>
        <v/>
      </c>
      <c r="AL824" t="str">
        <f t="shared" si="733"/>
        <v/>
      </c>
      <c r="AM824" t="str">
        <f t="shared" si="734"/>
        <v/>
      </c>
      <c r="AN824" t="str">
        <f t="shared" si="735"/>
        <v/>
      </c>
      <c r="AO824" t="str">
        <f t="shared" si="736"/>
        <v/>
      </c>
      <c r="AP824" t="str">
        <f t="shared" si="737"/>
        <v/>
      </c>
      <c r="AQ824" t="str">
        <f t="shared" si="738"/>
        <v/>
      </c>
      <c r="AR824" t="str">
        <f t="shared" si="739"/>
        <v/>
      </c>
      <c r="AS824" t="str">
        <f t="shared" si="740"/>
        <v/>
      </c>
      <c r="AT824" t="str">
        <f t="shared" si="741"/>
        <v/>
      </c>
      <c r="AU824" t="str">
        <f t="shared" si="742"/>
        <v/>
      </c>
      <c r="AV824" t="str">
        <f t="shared" si="743"/>
        <v/>
      </c>
      <c r="AW824" t="str">
        <f t="shared" si="744"/>
        <v/>
      </c>
      <c r="AX824" t="str">
        <f t="shared" si="745"/>
        <v/>
      </c>
      <c r="AY824" t="str">
        <f t="shared" si="746"/>
        <v/>
      </c>
      <c r="AZ824" t="str">
        <f t="shared" si="747"/>
        <v/>
      </c>
      <c r="BA824" t="str">
        <f t="shared" si="748"/>
        <v/>
      </c>
      <c r="BB824" t="str">
        <f t="shared" si="749"/>
        <v/>
      </c>
      <c r="BC824" t="str">
        <f t="shared" si="750"/>
        <v/>
      </c>
      <c r="BD824" t="str">
        <f t="shared" si="751"/>
        <v/>
      </c>
      <c r="BE824" t="str">
        <f t="shared" si="752"/>
        <v>Műszaki kommunikáció (501, web)</v>
      </c>
      <c r="BF824" s="2">
        <v>1031</v>
      </c>
      <c r="BG824" s="2">
        <v>2</v>
      </c>
      <c r="BH824" s="18">
        <f>VLOOKUP(BF824,segéd!$F$9:$G$41,2,FALSE)</f>
        <v>46326</v>
      </c>
      <c r="BI824" s="2" t="str">
        <f>VLOOKUP(BG824,segéd!$F$1:$G$7,2,FALSE)</f>
        <v>9.45-11.15</v>
      </c>
      <c r="BJ824" t="s">
        <v>103</v>
      </c>
      <c r="BK824" s="20" t="s">
        <v>742</v>
      </c>
      <c r="BL824" t="s">
        <v>193</v>
      </c>
      <c r="BM824" s="2"/>
      <c r="BN824" s="2">
        <v>501</v>
      </c>
      <c r="BO824" s="2" t="s">
        <v>117</v>
      </c>
      <c r="BP824" s="33" t="s">
        <v>651</v>
      </c>
      <c r="BQ824" s="2">
        <f t="shared" si="753"/>
        <v>140</v>
      </c>
      <c r="BR824" s="2" t="str">
        <f>IF(BM824="","",IFERROR(VLOOKUP(BJ824,segéd!T:U,2,FALSE),"x"))</f>
        <v/>
      </c>
      <c r="BS824" s="2">
        <f>IF(BN824="","",IFERROR(VLOOKUP(BJ824,segéd!O:P,2,FALSE),"x"))</f>
        <v>140</v>
      </c>
      <c r="BT824" s="2"/>
      <c r="BU824" s="2"/>
      <c r="BV824" s="2"/>
      <c r="BX824" s="2"/>
      <c r="CP824" s="2">
        <v>8</v>
      </c>
      <c r="CQ824" s="2">
        <v>74</v>
      </c>
      <c r="CR824" s="2">
        <v>48</v>
      </c>
    </row>
    <row r="825" spans="1:120" ht="15" customHeight="1" x14ac:dyDescent="0.3">
      <c r="A825" t="str">
        <f t="shared" si="696"/>
        <v>20310312</v>
      </c>
      <c r="B825" t="str">
        <f t="shared" si="697"/>
        <v>Német általános nyelv I. (II. nyelv) - Peres Anna 6</v>
      </c>
      <c r="C825" t="str">
        <f t="shared" si="698"/>
        <v>10312</v>
      </c>
      <c r="D825" t="str">
        <f t="shared" si="699"/>
        <v xml:space="preserve">Német általános nyelv I. (II. nyelv) - Peres Anna </v>
      </c>
      <c r="E825" t="str">
        <f t="shared" si="700"/>
        <v>Peres Anna10312</v>
      </c>
      <c r="F825" t="str">
        <f t="shared" si="701"/>
        <v>Német általános nyelv I. (II. nyelv) (Bp. 203)</v>
      </c>
      <c r="G825" t="str">
        <f t="shared" si="702"/>
        <v/>
      </c>
      <c r="H825" t="str">
        <f t="shared" si="703"/>
        <v/>
      </c>
      <c r="I825" t="str">
        <f t="shared" si="704"/>
        <v/>
      </c>
      <c r="J825" t="str">
        <f t="shared" si="705"/>
        <v/>
      </c>
      <c r="K825" t="str">
        <f t="shared" si="706"/>
        <v/>
      </c>
      <c r="L825" t="str">
        <f t="shared" si="707"/>
        <v/>
      </c>
      <c r="M825" t="str">
        <f t="shared" si="708"/>
        <v/>
      </c>
      <c r="N825" t="str">
        <f t="shared" si="709"/>
        <v/>
      </c>
      <c r="O825" t="str">
        <f t="shared" si="710"/>
        <v>10312</v>
      </c>
      <c r="P825" t="str">
        <f t="shared" si="711"/>
        <v/>
      </c>
      <c r="Q825" t="str">
        <f t="shared" si="712"/>
        <v/>
      </c>
      <c r="R825" t="str">
        <f t="shared" si="713"/>
        <v/>
      </c>
      <c r="S825" t="str">
        <f t="shared" si="714"/>
        <v/>
      </c>
      <c r="T825" t="str">
        <f t="shared" si="715"/>
        <v/>
      </c>
      <c r="U825" t="str">
        <f t="shared" si="716"/>
        <v/>
      </c>
      <c r="V825" t="str">
        <f t="shared" si="717"/>
        <v/>
      </c>
      <c r="W825" t="str">
        <f t="shared" si="718"/>
        <v/>
      </c>
      <c r="X825" t="str">
        <f t="shared" si="719"/>
        <v/>
      </c>
      <c r="Y825" t="str">
        <f t="shared" si="720"/>
        <v/>
      </c>
      <c r="Z825" t="str">
        <f t="shared" si="721"/>
        <v/>
      </c>
      <c r="AA825" t="str">
        <f t="shared" si="722"/>
        <v>Német általános nyelv I. (II. nyelv) (203)</v>
      </c>
      <c r="AB825" t="str">
        <f t="shared" si="723"/>
        <v/>
      </c>
      <c r="AC825" t="str">
        <f t="shared" si="724"/>
        <v/>
      </c>
      <c r="AD825" t="str">
        <f t="shared" si="725"/>
        <v/>
      </c>
      <c r="AE825" t="str">
        <f t="shared" si="726"/>
        <v/>
      </c>
      <c r="AF825" t="str">
        <f t="shared" si="727"/>
        <v/>
      </c>
      <c r="AG825" t="str">
        <f t="shared" si="728"/>
        <v/>
      </c>
      <c r="AH825" t="str">
        <f t="shared" si="729"/>
        <v/>
      </c>
      <c r="AI825" t="str">
        <f t="shared" si="730"/>
        <v/>
      </c>
      <c r="AJ825" t="str">
        <f t="shared" si="731"/>
        <v/>
      </c>
      <c r="AK825" t="str">
        <f t="shared" si="732"/>
        <v/>
      </c>
      <c r="AL825" t="str">
        <f t="shared" si="733"/>
        <v/>
      </c>
      <c r="AM825" t="str">
        <f t="shared" si="734"/>
        <v/>
      </c>
      <c r="AN825" t="str">
        <f t="shared" si="735"/>
        <v/>
      </c>
      <c r="AO825" t="str">
        <f t="shared" si="736"/>
        <v/>
      </c>
      <c r="AP825" t="str">
        <f t="shared" si="737"/>
        <v/>
      </c>
      <c r="AQ825" t="str">
        <f t="shared" si="738"/>
        <v/>
      </c>
      <c r="AR825" t="str">
        <f t="shared" si="739"/>
        <v/>
      </c>
      <c r="AS825" t="str">
        <f t="shared" si="740"/>
        <v/>
      </c>
      <c r="AT825" t="str">
        <f t="shared" si="741"/>
        <v/>
      </c>
      <c r="AU825" t="str">
        <f t="shared" si="742"/>
        <v/>
      </c>
      <c r="AV825" t="str">
        <f t="shared" si="743"/>
        <v/>
      </c>
      <c r="AW825" t="str">
        <f t="shared" si="744"/>
        <v/>
      </c>
      <c r="AX825" t="str">
        <f t="shared" si="745"/>
        <v/>
      </c>
      <c r="AY825" t="str">
        <f t="shared" si="746"/>
        <v/>
      </c>
      <c r="AZ825" t="str">
        <f t="shared" si="747"/>
        <v/>
      </c>
      <c r="BA825" t="str">
        <f t="shared" si="748"/>
        <v/>
      </c>
      <c r="BB825" t="str">
        <f t="shared" si="749"/>
        <v/>
      </c>
      <c r="BC825" t="str">
        <f t="shared" si="750"/>
        <v/>
      </c>
      <c r="BD825" t="str">
        <f t="shared" si="751"/>
        <v/>
      </c>
      <c r="BE825" t="str">
        <f t="shared" si="752"/>
        <v>Német általános nyelv I. (II. nyelv) ()</v>
      </c>
      <c r="BF825" s="2">
        <v>1031</v>
      </c>
      <c r="BG825" s="2">
        <v>2</v>
      </c>
      <c r="BH825" s="18">
        <f>VLOOKUP(BF825,segéd!$F$9:$G$41,2,FALSE)</f>
        <v>46326</v>
      </c>
      <c r="BI825" s="2" t="str">
        <f>VLOOKUP(BG825,segéd!$F$1:$G$7,2,FALSE)</f>
        <v>9.45-11.15</v>
      </c>
      <c r="BJ825" t="s">
        <v>751</v>
      </c>
      <c r="BK825" s="20" t="s">
        <v>545</v>
      </c>
      <c r="BL825" t="s">
        <v>194</v>
      </c>
      <c r="BM825" s="2">
        <v>203</v>
      </c>
      <c r="BO825" s="2"/>
      <c r="BP825" s="33"/>
      <c r="BQ825" s="2">
        <f t="shared" si="753"/>
        <v>6</v>
      </c>
      <c r="BR825" s="2">
        <f>IF(BM825="","",IFERROR(VLOOKUP(BJ825,segéd!T:U,2,FALSE),"x"))</f>
        <v>6</v>
      </c>
      <c r="BS825" s="2" t="str">
        <f>IF(BN825="","",IFERROR(VLOOKUP(BJ825,segéd!O:P,2,FALSE),"x"))</f>
        <v/>
      </c>
      <c r="BT825" s="2"/>
      <c r="BU825" s="2"/>
      <c r="BV825" s="2"/>
      <c r="BX825" s="2"/>
      <c r="CB825" s="2">
        <v>6</v>
      </c>
      <c r="CQ825" s="2"/>
      <c r="CR825" s="2"/>
    </row>
    <row r="826" spans="1:120" ht="15" customHeight="1" x14ac:dyDescent="0.3">
      <c r="A826" t="str">
        <f t="shared" si="696"/>
        <v>21710312</v>
      </c>
      <c r="B826" t="str">
        <f t="shared" si="697"/>
        <v>Pénzügyi piacok - Antalík Imrich (Bp.-ről web) 16</v>
      </c>
      <c r="C826" t="str">
        <f t="shared" si="698"/>
        <v>21210312</v>
      </c>
      <c r="D826" t="str">
        <f t="shared" si="699"/>
        <v>Pénzügyi piacok - Antalík Imrich (Bp.-ről web) 20</v>
      </c>
      <c r="E826" t="str">
        <f t="shared" si="700"/>
        <v>Antalík Imrich10312</v>
      </c>
      <c r="F826" t="str">
        <f t="shared" si="701"/>
        <v>Pénzügyi piacok (Bp. 217, Bp.-ről web)</v>
      </c>
      <c r="G826" t="str">
        <f t="shared" si="702"/>
        <v/>
      </c>
      <c r="H826" t="str">
        <f t="shared" si="703"/>
        <v/>
      </c>
      <c r="I826" t="str">
        <f t="shared" si="704"/>
        <v/>
      </c>
      <c r="J826" t="str">
        <f t="shared" si="705"/>
        <v/>
      </c>
      <c r="K826" t="str">
        <f t="shared" si="706"/>
        <v/>
      </c>
      <c r="L826" t="str">
        <f t="shared" si="707"/>
        <v/>
      </c>
      <c r="M826" t="str">
        <f t="shared" si="708"/>
        <v>10312</v>
      </c>
      <c r="N826" t="str">
        <f t="shared" si="709"/>
        <v/>
      </c>
      <c r="O826" t="str">
        <f t="shared" si="710"/>
        <v/>
      </c>
      <c r="P826" t="str">
        <f t="shared" si="711"/>
        <v/>
      </c>
      <c r="Q826" t="str">
        <f t="shared" si="712"/>
        <v/>
      </c>
      <c r="R826" t="str">
        <f t="shared" si="713"/>
        <v/>
      </c>
      <c r="S826" t="str">
        <f t="shared" si="714"/>
        <v/>
      </c>
      <c r="T826" t="str">
        <f t="shared" si="715"/>
        <v/>
      </c>
      <c r="U826" t="str">
        <f t="shared" si="716"/>
        <v/>
      </c>
      <c r="V826" t="str">
        <f t="shared" si="717"/>
        <v/>
      </c>
      <c r="W826" t="str">
        <f t="shared" si="718"/>
        <v/>
      </c>
      <c r="X826" t="str">
        <f t="shared" si="719"/>
        <v/>
      </c>
      <c r="Y826" t="str">
        <f t="shared" si="720"/>
        <v/>
      </c>
      <c r="Z826" t="str">
        <f t="shared" si="721"/>
        <v/>
      </c>
      <c r="AA826" t="str">
        <f t="shared" si="722"/>
        <v>Pénzügyi piacok (217, Bp.-ről web)</v>
      </c>
      <c r="AB826" t="str">
        <f t="shared" si="723"/>
        <v/>
      </c>
      <c r="AC826" t="str">
        <f t="shared" si="724"/>
        <v/>
      </c>
      <c r="AD826" t="str">
        <f t="shared" si="725"/>
        <v/>
      </c>
      <c r="AE826" t="str">
        <f t="shared" si="726"/>
        <v/>
      </c>
      <c r="AF826" t="str">
        <f t="shared" si="727"/>
        <v/>
      </c>
      <c r="AG826" t="str">
        <f t="shared" si="728"/>
        <v/>
      </c>
      <c r="AH826" t="str">
        <f t="shared" si="729"/>
        <v>10312</v>
      </c>
      <c r="AI826" t="str">
        <f t="shared" si="730"/>
        <v/>
      </c>
      <c r="AJ826" t="str">
        <f t="shared" si="731"/>
        <v/>
      </c>
      <c r="AK826" t="str">
        <f t="shared" si="732"/>
        <v/>
      </c>
      <c r="AL826" t="str">
        <f t="shared" si="733"/>
        <v/>
      </c>
      <c r="AM826" t="str">
        <f t="shared" si="734"/>
        <v/>
      </c>
      <c r="AN826" t="str">
        <f t="shared" si="735"/>
        <v/>
      </c>
      <c r="AO826" t="str">
        <f t="shared" si="736"/>
        <v/>
      </c>
      <c r="AP826" t="str">
        <f t="shared" si="737"/>
        <v/>
      </c>
      <c r="AQ826" t="str">
        <f t="shared" si="738"/>
        <v/>
      </c>
      <c r="AR826" t="str">
        <f t="shared" si="739"/>
        <v/>
      </c>
      <c r="AS826" t="str">
        <f t="shared" si="740"/>
        <v/>
      </c>
      <c r="AT826" t="str">
        <f t="shared" si="741"/>
        <v/>
      </c>
      <c r="AU826" t="str">
        <f t="shared" si="742"/>
        <v/>
      </c>
      <c r="AV826" t="str">
        <f t="shared" si="743"/>
        <v/>
      </c>
      <c r="AW826" t="str">
        <f t="shared" si="744"/>
        <v/>
      </c>
      <c r="AX826" t="str">
        <f t="shared" si="745"/>
        <v/>
      </c>
      <c r="AY826" t="str">
        <f t="shared" si="746"/>
        <v/>
      </c>
      <c r="AZ826" t="str">
        <f t="shared" si="747"/>
        <v/>
      </c>
      <c r="BA826" t="str">
        <f t="shared" si="748"/>
        <v/>
      </c>
      <c r="BB826" t="str">
        <f t="shared" si="749"/>
        <v/>
      </c>
      <c r="BC826" t="str">
        <f t="shared" si="750"/>
        <v/>
      </c>
      <c r="BD826" t="str">
        <f t="shared" si="751"/>
        <v/>
      </c>
      <c r="BE826" t="str">
        <f t="shared" si="752"/>
        <v>Pénzügyi piacok (212, Bp.-ről web)</v>
      </c>
      <c r="BF826" s="2">
        <v>1031</v>
      </c>
      <c r="BG826" s="2">
        <v>2</v>
      </c>
      <c r="BH826" s="18">
        <f>VLOOKUP(BF826,segéd!$F$9:$G$41,2,FALSE)</f>
        <v>46326</v>
      </c>
      <c r="BI826" s="2" t="str">
        <f>VLOOKUP(BG826,segéd!$F$1:$G$7,2,FALSE)</f>
        <v>9.45-11.15</v>
      </c>
      <c r="BJ826" t="s">
        <v>96</v>
      </c>
      <c r="BK826" s="20" t="s">
        <v>132</v>
      </c>
      <c r="BL826" t="s">
        <v>192</v>
      </c>
      <c r="BM826" s="2">
        <v>217</v>
      </c>
      <c r="BN826" s="2">
        <v>212</v>
      </c>
      <c r="BO826" s="2" t="s">
        <v>118</v>
      </c>
      <c r="BP826" s="33" t="s">
        <v>605</v>
      </c>
      <c r="BQ826" s="2">
        <f t="shared" si="753"/>
        <v>36</v>
      </c>
      <c r="BR826" s="2">
        <f>IF(BM826="","",IFERROR(VLOOKUP(BJ826,segéd!T:U,2,FALSE),"x"))</f>
        <v>16</v>
      </c>
      <c r="BS826" s="2">
        <f>IF(BN826="","",IFERROR(VLOOKUP(BJ826,segéd!O:P,2,FALSE),"x"))</f>
        <v>20</v>
      </c>
      <c r="BT826" s="2"/>
      <c r="BU826" s="2"/>
      <c r="BV826" s="2"/>
      <c r="BW826" s="19"/>
      <c r="BX826" s="2"/>
      <c r="BY826" s="19"/>
      <c r="BZ826" s="2">
        <v>15</v>
      </c>
      <c r="CC826" s="19"/>
      <c r="CQ826" s="2"/>
      <c r="CR826" s="2"/>
      <c r="CT826" s="2">
        <v>31</v>
      </c>
    </row>
    <row r="827" spans="1:120" ht="15" customHeight="1" x14ac:dyDescent="0.3">
      <c r="A827" t="str">
        <f t="shared" si="696"/>
        <v>10312</v>
      </c>
      <c r="B827" t="str">
        <f t="shared" si="697"/>
        <v xml:space="preserve">Robotszerkezetek és perifériák - Szilágyi Zoltán (web) </v>
      </c>
      <c r="C827" t="str">
        <f t="shared" si="698"/>
        <v>21410312</v>
      </c>
      <c r="D827" t="str">
        <f t="shared" si="699"/>
        <v>Robotszerkezetek és perifériák - Szilágyi Zoltán (web) 41</v>
      </c>
      <c r="E827" t="str">
        <f t="shared" si="700"/>
        <v>Szilágyi Zoltán10312</v>
      </c>
      <c r="F827" t="str">
        <f t="shared" si="701"/>
        <v>Robotszerkezetek és perifériák (Tb. 214, web)</v>
      </c>
      <c r="G827" t="str">
        <f t="shared" si="702"/>
        <v/>
      </c>
      <c r="H827" t="str">
        <f t="shared" si="703"/>
        <v/>
      </c>
      <c r="I827" t="str">
        <f t="shared" si="704"/>
        <v/>
      </c>
      <c r="J827" t="str">
        <f t="shared" si="705"/>
        <v/>
      </c>
      <c r="K827" t="str">
        <f t="shared" si="706"/>
        <v/>
      </c>
      <c r="L827" t="str">
        <f t="shared" si="707"/>
        <v/>
      </c>
      <c r="M827" t="str">
        <f t="shared" si="708"/>
        <v/>
      </c>
      <c r="N827" t="str">
        <f t="shared" si="709"/>
        <v/>
      </c>
      <c r="O827" t="str">
        <f t="shared" si="710"/>
        <v/>
      </c>
      <c r="P827" t="str">
        <f t="shared" si="711"/>
        <v/>
      </c>
      <c r="Q827" t="str">
        <f t="shared" si="712"/>
        <v/>
      </c>
      <c r="R827" t="str">
        <f t="shared" si="713"/>
        <v/>
      </c>
      <c r="S827" t="str">
        <f t="shared" si="714"/>
        <v/>
      </c>
      <c r="T827" t="str">
        <f t="shared" si="715"/>
        <v/>
      </c>
      <c r="U827" t="str">
        <f t="shared" si="716"/>
        <v/>
      </c>
      <c r="V827" t="str">
        <f t="shared" si="717"/>
        <v/>
      </c>
      <c r="W827" t="str">
        <f t="shared" si="718"/>
        <v/>
      </c>
      <c r="X827" t="str">
        <f t="shared" si="719"/>
        <v/>
      </c>
      <c r="Y827" t="str">
        <f t="shared" si="720"/>
        <v/>
      </c>
      <c r="Z827" t="str">
        <f t="shared" si="721"/>
        <v/>
      </c>
      <c r="AA827" t="str">
        <f t="shared" si="722"/>
        <v>Robotszerkezetek és perifériák (, web)</v>
      </c>
      <c r="AB827" t="str">
        <f t="shared" si="723"/>
        <v/>
      </c>
      <c r="AC827" t="str">
        <f t="shared" si="724"/>
        <v/>
      </c>
      <c r="AD827" t="str">
        <f t="shared" si="725"/>
        <v/>
      </c>
      <c r="AE827" t="str">
        <f t="shared" si="726"/>
        <v/>
      </c>
      <c r="AF827" t="str">
        <f t="shared" si="727"/>
        <v/>
      </c>
      <c r="AG827" t="str">
        <f t="shared" si="728"/>
        <v/>
      </c>
      <c r="AH827" t="str">
        <f t="shared" si="729"/>
        <v/>
      </c>
      <c r="AI827" t="str">
        <f t="shared" si="730"/>
        <v/>
      </c>
      <c r="AJ827" t="str">
        <f t="shared" si="731"/>
        <v/>
      </c>
      <c r="AK827" t="str">
        <f t="shared" si="732"/>
        <v/>
      </c>
      <c r="AL827" t="str">
        <f t="shared" si="733"/>
        <v/>
      </c>
      <c r="AM827" t="str">
        <f t="shared" si="734"/>
        <v/>
      </c>
      <c r="AN827" t="str">
        <f t="shared" si="735"/>
        <v/>
      </c>
      <c r="AO827" t="str">
        <f t="shared" si="736"/>
        <v/>
      </c>
      <c r="AP827" t="str">
        <f t="shared" si="737"/>
        <v/>
      </c>
      <c r="AQ827" t="str">
        <f t="shared" si="738"/>
        <v/>
      </c>
      <c r="AR827" t="str">
        <f t="shared" si="739"/>
        <v/>
      </c>
      <c r="AS827" t="str">
        <f t="shared" si="740"/>
        <v/>
      </c>
      <c r="AT827" t="str">
        <f t="shared" si="741"/>
        <v/>
      </c>
      <c r="AU827" t="str">
        <f t="shared" si="742"/>
        <v/>
      </c>
      <c r="AV827" t="str">
        <f t="shared" si="743"/>
        <v/>
      </c>
      <c r="AW827" t="str">
        <f t="shared" si="744"/>
        <v/>
      </c>
      <c r="AX827" t="str">
        <f t="shared" si="745"/>
        <v/>
      </c>
      <c r="AY827" t="str">
        <f t="shared" si="746"/>
        <v/>
      </c>
      <c r="AZ827" t="str">
        <f t="shared" si="747"/>
        <v/>
      </c>
      <c r="BA827" t="str">
        <f t="shared" si="748"/>
        <v/>
      </c>
      <c r="BB827" t="str">
        <f t="shared" si="749"/>
        <v/>
      </c>
      <c r="BC827" t="str">
        <f t="shared" si="750"/>
        <v/>
      </c>
      <c r="BD827" t="str">
        <f t="shared" si="751"/>
        <v>10312</v>
      </c>
      <c r="BE827" t="str">
        <f t="shared" si="752"/>
        <v>Robotszerkezetek és perifériák (214, web)</v>
      </c>
      <c r="BF827" s="2">
        <v>1031</v>
      </c>
      <c r="BG827" s="2">
        <v>2</v>
      </c>
      <c r="BH827" s="18">
        <f>VLOOKUP(BF827,segéd!$F$9:$G$41,2,FALSE)</f>
        <v>46326</v>
      </c>
      <c r="BI827" s="2" t="str">
        <f>VLOOKUP(BG827,segéd!$F$1:$G$7,2,FALSE)</f>
        <v>9.45-11.15</v>
      </c>
      <c r="BJ827" t="s">
        <v>525</v>
      </c>
      <c r="BK827" s="20" t="s">
        <v>218</v>
      </c>
      <c r="BL827" t="s">
        <v>191</v>
      </c>
      <c r="BM827" s="2"/>
      <c r="BN827" s="2">
        <v>214</v>
      </c>
      <c r="BO827" s="2" t="s">
        <v>117</v>
      </c>
      <c r="BP827" s="33" t="s">
        <v>643</v>
      </c>
      <c r="BQ827" s="2">
        <f t="shared" si="753"/>
        <v>41</v>
      </c>
      <c r="BR827" s="2" t="str">
        <f>IF(BM827="","",IFERROR(VLOOKUP(BJ827,segéd!T:U,2,FALSE),"x"))</f>
        <v/>
      </c>
      <c r="BS827" s="2">
        <f>IF(BN827="","",IFERROR(VLOOKUP(BJ827,segéd!O:P,2,FALSE),"x"))</f>
        <v>41</v>
      </c>
      <c r="BU827" s="2"/>
      <c r="BV827" s="2"/>
      <c r="DP827" s="2">
        <v>32</v>
      </c>
    </row>
    <row r="828" spans="1:120" ht="15" customHeight="1" x14ac:dyDescent="0.3">
      <c r="A828" t="str">
        <f t="shared" si="696"/>
        <v>10312</v>
      </c>
      <c r="B828" t="str">
        <f t="shared" si="697"/>
        <v xml:space="preserve">Statisztikai folyamatirányítás - Szamosi Barna (web) </v>
      </c>
      <c r="C828" t="str">
        <f t="shared" si="698"/>
        <v>40310312</v>
      </c>
      <c r="D828" t="str">
        <f t="shared" si="699"/>
        <v>Statisztikai folyamatirányítás - Szamosi Barna (web) 12</v>
      </c>
      <c r="E828" t="str">
        <f t="shared" si="700"/>
        <v>Szamosi Barna10312</v>
      </c>
      <c r="F828" t="str">
        <f t="shared" si="701"/>
        <v>Statisztikai folyamatirányítás (Tb. 403, web)</v>
      </c>
      <c r="G828" t="str">
        <f t="shared" si="702"/>
        <v/>
      </c>
      <c r="H828" t="str">
        <f t="shared" si="703"/>
        <v/>
      </c>
      <c r="I828" t="str">
        <f t="shared" si="704"/>
        <v/>
      </c>
      <c r="J828" t="str">
        <f t="shared" si="705"/>
        <v/>
      </c>
      <c r="K828" t="str">
        <f t="shared" si="706"/>
        <v/>
      </c>
      <c r="L828" t="str">
        <f t="shared" si="707"/>
        <v/>
      </c>
      <c r="M828" t="str">
        <f t="shared" si="708"/>
        <v/>
      </c>
      <c r="N828" t="str">
        <f t="shared" si="709"/>
        <v/>
      </c>
      <c r="O828" t="str">
        <f t="shared" si="710"/>
        <v/>
      </c>
      <c r="P828" t="str">
        <f t="shared" si="711"/>
        <v/>
      </c>
      <c r="Q828" t="str">
        <f t="shared" si="712"/>
        <v/>
      </c>
      <c r="R828" t="str">
        <f t="shared" si="713"/>
        <v/>
      </c>
      <c r="S828" t="str">
        <f t="shared" si="714"/>
        <v/>
      </c>
      <c r="T828" t="str">
        <f t="shared" si="715"/>
        <v/>
      </c>
      <c r="U828" t="str">
        <f t="shared" si="716"/>
        <v/>
      </c>
      <c r="V828" t="str">
        <f t="shared" si="717"/>
        <v/>
      </c>
      <c r="W828" t="str">
        <f t="shared" si="718"/>
        <v/>
      </c>
      <c r="X828" t="str">
        <f t="shared" si="719"/>
        <v/>
      </c>
      <c r="Y828" t="str">
        <f t="shared" si="720"/>
        <v/>
      </c>
      <c r="Z828" t="str">
        <f t="shared" si="721"/>
        <v/>
      </c>
      <c r="AA828" t="str">
        <f t="shared" si="722"/>
        <v>Statisztikai folyamatirányítás (, web)</v>
      </c>
      <c r="AB828" t="str">
        <f t="shared" si="723"/>
        <v/>
      </c>
      <c r="AC828" t="str">
        <f t="shared" si="724"/>
        <v/>
      </c>
      <c r="AD828" t="str">
        <f t="shared" si="725"/>
        <v/>
      </c>
      <c r="AE828" t="str">
        <f t="shared" si="726"/>
        <v/>
      </c>
      <c r="AF828" t="str">
        <f t="shared" si="727"/>
        <v/>
      </c>
      <c r="AG828" t="str">
        <f t="shared" si="728"/>
        <v/>
      </c>
      <c r="AH828" t="str">
        <f t="shared" si="729"/>
        <v/>
      </c>
      <c r="AI828" t="str">
        <f t="shared" si="730"/>
        <v/>
      </c>
      <c r="AJ828" t="str">
        <f t="shared" si="731"/>
        <v/>
      </c>
      <c r="AK828" t="str">
        <f t="shared" si="732"/>
        <v/>
      </c>
      <c r="AL828" t="str">
        <f t="shared" si="733"/>
        <v/>
      </c>
      <c r="AM828" t="str">
        <f t="shared" si="734"/>
        <v/>
      </c>
      <c r="AN828" t="str">
        <f t="shared" si="735"/>
        <v/>
      </c>
      <c r="AO828" t="str">
        <f t="shared" si="736"/>
        <v/>
      </c>
      <c r="AP828" t="str">
        <f t="shared" si="737"/>
        <v/>
      </c>
      <c r="AQ828" t="str">
        <f t="shared" si="738"/>
        <v/>
      </c>
      <c r="AR828" t="str">
        <f t="shared" si="739"/>
        <v/>
      </c>
      <c r="AS828" t="str">
        <f t="shared" si="740"/>
        <v/>
      </c>
      <c r="AT828" t="str">
        <f t="shared" si="741"/>
        <v/>
      </c>
      <c r="AU828" t="str">
        <f t="shared" si="742"/>
        <v/>
      </c>
      <c r="AV828" t="str">
        <f t="shared" si="743"/>
        <v>10312</v>
      </c>
      <c r="AW828" t="str">
        <f t="shared" si="744"/>
        <v/>
      </c>
      <c r="AX828" t="str">
        <f t="shared" si="745"/>
        <v/>
      </c>
      <c r="AY828" t="str">
        <f t="shared" si="746"/>
        <v/>
      </c>
      <c r="AZ828" t="str">
        <f t="shared" si="747"/>
        <v/>
      </c>
      <c r="BA828" t="str">
        <f t="shared" si="748"/>
        <v/>
      </c>
      <c r="BB828" t="str">
        <f t="shared" si="749"/>
        <v/>
      </c>
      <c r="BC828" t="str">
        <f t="shared" si="750"/>
        <v/>
      </c>
      <c r="BD828" t="str">
        <f t="shared" si="751"/>
        <v/>
      </c>
      <c r="BE828" t="str">
        <f t="shared" si="752"/>
        <v>Statisztikai folyamatirányítás (403, web)</v>
      </c>
      <c r="BF828" s="2">
        <v>1031</v>
      </c>
      <c r="BG828" s="2">
        <v>2</v>
      </c>
      <c r="BH828" s="18">
        <f>VLOOKUP(BF828,segéd!$F$9:$G$41,2,FALSE)</f>
        <v>46326</v>
      </c>
      <c r="BI828" s="2" t="str">
        <f>VLOOKUP(BG828,segéd!$F$1:$G$7,2,FALSE)</f>
        <v>9.45-11.15</v>
      </c>
      <c r="BJ828" t="s">
        <v>401</v>
      </c>
      <c r="BK828" s="20" t="s">
        <v>318</v>
      </c>
      <c r="BL828" t="s">
        <v>191</v>
      </c>
      <c r="BM828" s="2"/>
      <c r="BN828" s="2">
        <v>403</v>
      </c>
      <c r="BO828" s="2" t="s">
        <v>117</v>
      </c>
      <c r="BP828" s="33" t="s">
        <v>644</v>
      </c>
      <c r="BQ828" s="2">
        <f t="shared" si="753"/>
        <v>12</v>
      </c>
      <c r="BR828" s="2" t="str">
        <f>IF(BM828="","",IFERROR(VLOOKUP(BJ828,segéd!T:U,2,FALSE),"x"))</f>
        <v/>
      </c>
      <c r="BS828" s="2">
        <f>IF(BN828="","",IFERROR(VLOOKUP(BJ828,segéd!O:P,2,FALSE),"x"))</f>
        <v>12</v>
      </c>
      <c r="BU828" s="2"/>
      <c r="BV828" s="2"/>
      <c r="DH828" s="2">
        <v>13</v>
      </c>
    </row>
    <row r="829" spans="1:120" ht="15" customHeight="1" x14ac:dyDescent="0.3">
      <c r="A829" t="str">
        <f t="shared" si="696"/>
        <v>21010312</v>
      </c>
      <c r="B829" t="str">
        <f t="shared" si="697"/>
        <v>Szállítmányozás, fuvarozás - Barta Krisztina (Bp.-ről web) 6</v>
      </c>
      <c r="C829" t="str">
        <f t="shared" si="698"/>
        <v>40210312</v>
      </c>
      <c r="D829" t="str">
        <f t="shared" si="699"/>
        <v>Szállítmányozás, fuvarozás - Barta Krisztina (Bp.-ről web) 4</v>
      </c>
      <c r="E829" t="str">
        <f t="shared" si="700"/>
        <v>Barta Krisztina10312</v>
      </c>
      <c r="F829" t="str">
        <f t="shared" si="701"/>
        <v>Szállítmányozás, fuvarozás (Bp. 210, Bp.-ről web)</v>
      </c>
      <c r="G829" t="str">
        <f t="shared" si="702"/>
        <v/>
      </c>
      <c r="H829" t="str">
        <f t="shared" si="703"/>
        <v/>
      </c>
      <c r="I829" t="str">
        <f t="shared" si="704"/>
        <v/>
      </c>
      <c r="J829" t="str">
        <f t="shared" si="705"/>
        <v/>
      </c>
      <c r="K829" t="str">
        <f t="shared" si="706"/>
        <v/>
      </c>
      <c r="L829" t="str">
        <f t="shared" si="707"/>
        <v/>
      </c>
      <c r="M829" t="str">
        <f t="shared" si="708"/>
        <v/>
      </c>
      <c r="N829" t="str">
        <f t="shared" si="709"/>
        <v/>
      </c>
      <c r="O829" t="str">
        <f t="shared" si="710"/>
        <v/>
      </c>
      <c r="P829" t="str">
        <f t="shared" si="711"/>
        <v/>
      </c>
      <c r="Q829" t="str">
        <f t="shared" si="712"/>
        <v/>
      </c>
      <c r="R829" t="str">
        <f t="shared" si="713"/>
        <v/>
      </c>
      <c r="S829" t="str">
        <f t="shared" si="714"/>
        <v/>
      </c>
      <c r="T829" t="str">
        <f t="shared" si="715"/>
        <v/>
      </c>
      <c r="U829" t="str">
        <f t="shared" si="716"/>
        <v/>
      </c>
      <c r="V829" t="str">
        <f t="shared" si="717"/>
        <v/>
      </c>
      <c r="W829" t="str">
        <f t="shared" si="718"/>
        <v>10312</v>
      </c>
      <c r="X829" t="str">
        <f t="shared" si="719"/>
        <v/>
      </c>
      <c r="Y829" t="str">
        <f t="shared" si="720"/>
        <v/>
      </c>
      <c r="Z829" t="str">
        <f t="shared" si="721"/>
        <v/>
      </c>
      <c r="AA829" t="str">
        <f t="shared" si="722"/>
        <v>Szállítmányozás, fuvarozás (210, Bp.-ről web)</v>
      </c>
      <c r="AB829" t="str">
        <f t="shared" si="723"/>
        <v/>
      </c>
      <c r="AC829" t="str">
        <f t="shared" si="724"/>
        <v/>
      </c>
      <c r="AD829" t="str">
        <f t="shared" si="725"/>
        <v/>
      </c>
      <c r="AE829" t="str">
        <f t="shared" si="726"/>
        <v/>
      </c>
      <c r="AF829" t="str">
        <f t="shared" si="727"/>
        <v/>
      </c>
      <c r="AG829" t="str">
        <f t="shared" si="728"/>
        <v/>
      </c>
      <c r="AH829" t="str">
        <f t="shared" si="729"/>
        <v/>
      </c>
      <c r="AI829" t="str">
        <f t="shared" si="730"/>
        <v/>
      </c>
      <c r="AJ829" t="str">
        <f t="shared" si="731"/>
        <v/>
      </c>
      <c r="AK829" t="str">
        <f t="shared" si="732"/>
        <v/>
      </c>
      <c r="AL829" t="str">
        <f t="shared" si="733"/>
        <v/>
      </c>
      <c r="AM829" t="str">
        <f t="shared" si="734"/>
        <v/>
      </c>
      <c r="AN829" t="str">
        <f t="shared" si="735"/>
        <v/>
      </c>
      <c r="AO829" t="str">
        <f t="shared" si="736"/>
        <v/>
      </c>
      <c r="AP829" t="str">
        <f t="shared" si="737"/>
        <v/>
      </c>
      <c r="AQ829" t="str">
        <f t="shared" si="738"/>
        <v>10312</v>
      </c>
      <c r="AR829" t="str">
        <f t="shared" si="739"/>
        <v/>
      </c>
      <c r="AS829" t="str">
        <f t="shared" si="740"/>
        <v/>
      </c>
      <c r="AT829" t="str">
        <f t="shared" si="741"/>
        <v/>
      </c>
      <c r="AU829" t="str">
        <f t="shared" si="742"/>
        <v/>
      </c>
      <c r="AV829" t="str">
        <f t="shared" si="743"/>
        <v/>
      </c>
      <c r="AW829" t="str">
        <f t="shared" si="744"/>
        <v/>
      </c>
      <c r="AX829" t="str">
        <f t="shared" si="745"/>
        <v/>
      </c>
      <c r="AY829" t="str">
        <f t="shared" si="746"/>
        <v/>
      </c>
      <c r="AZ829" t="str">
        <f t="shared" si="747"/>
        <v/>
      </c>
      <c r="BA829" t="str">
        <f t="shared" si="748"/>
        <v/>
      </c>
      <c r="BB829" t="str">
        <f t="shared" si="749"/>
        <v/>
      </c>
      <c r="BC829" t="str">
        <f t="shared" si="750"/>
        <v/>
      </c>
      <c r="BD829" t="str">
        <f t="shared" si="751"/>
        <v/>
      </c>
      <c r="BE829" t="str">
        <f t="shared" si="752"/>
        <v>Szállítmányozás, fuvarozás (402, Bp.-ről web)</v>
      </c>
      <c r="BF829" s="2">
        <v>1031</v>
      </c>
      <c r="BG829" s="2">
        <v>2</v>
      </c>
      <c r="BH829" s="18">
        <f>VLOOKUP(BF829,segéd!$F$9:$G$41,2,FALSE)</f>
        <v>46326</v>
      </c>
      <c r="BI829" s="2" t="str">
        <f>VLOOKUP(BG829,segéd!$F$1:$G$7,2,FALSE)</f>
        <v>9.45-11.15</v>
      </c>
      <c r="BJ829" t="s">
        <v>274</v>
      </c>
      <c r="BK829" s="20" t="s">
        <v>534</v>
      </c>
      <c r="BL829" t="s">
        <v>192</v>
      </c>
      <c r="BM829" s="2">
        <v>210</v>
      </c>
      <c r="BN829" s="2">
        <v>402</v>
      </c>
      <c r="BO829" s="2" t="s">
        <v>118</v>
      </c>
      <c r="BP829" s="33" t="s">
        <v>662</v>
      </c>
      <c r="BQ829" s="2">
        <f t="shared" si="753"/>
        <v>10</v>
      </c>
      <c r="BR829" s="2">
        <f>IF(BM829="","",IFERROR(VLOOKUP(BJ829,segéd!T:U,2,FALSE),"x"))</f>
        <v>6</v>
      </c>
      <c r="BS829" s="2">
        <f>IF(BN829="","",IFERROR(VLOOKUP(BJ829,segéd!O:P,2,FALSE),"x"))</f>
        <v>4</v>
      </c>
      <c r="BU829" s="2"/>
      <c r="BV829" s="2"/>
      <c r="BX829" s="2"/>
      <c r="CJ829" s="2">
        <v>6</v>
      </c>
      <c r="DC829" s="2">
        <v>3</v>
      </c>
    </row>
    <row r="830" spans="1:120" ht="15" customHeight="1" x14ac:dyDescent="0.3">
      <c r="A830" t="str">
        <f t="shared" si="696"/>
        <v>21410312</v>
      </c>
      <c r="B830" t="str">
        <f t="shared" si="697"/>
        <v>Szellemi alkotások joga - Zalahegyi Zoltán (web) 13</v>
      </c>
      <c r="C830" t="str">
        <f t="shared" si="698"/>
        <v>10312</v>
      </c>
      <c r="D830" t="str">
        <f t="shared" si="699"/>
        <v xml:space="preserve">Szellemi alkotások joga - Zalahegyi Zoltán (web) </v>
      </c>
      <c r="E830" t="str">
        <f t="shared" si="700"/>
        <v>Zalahegyi Zoltán10312</v>
      </c>
      <c r="F830" t="str">
        <f t="shared" si="701"/>
        <v>Szellemi alkotások joga (Bp. 214, web)</v>
      </c>
      <c r="G830" t="str">
        <f t="shared" si="702"/>
        <v/>
      </c>
      <c r="H830" t="str">
        <f t="shared" si="703"/>
        <v/>
      </c>
      <c r="I830" t="str">
        <f t="shared" si="704"/>
        <v/>
      </c>
      <c r="J830" t="str">
        <f t="shared" si="705"/>
        <v/>
      </c>
      <c r="K830" t="str">
        <f t="shared" si="706"/>
        <v/>
      </c>
      <c r="L830" t="str">
        <f t="shared" si="707"/>
        <v>10312</v>
      </c>
      <c r="M830" t="str">
        <f t="shared" si="708"/>
        <v/>
      </c>
      <c r="N830" t="str">
        <f t="shared" si="709"/>
        <v/>
      </c>
      <c r="O830" t="str">
        <f t="shared" si="710"/>
        <v/>
      </c>
      <c r="P830" t="str">
        <f t="shared" si="711"/>
        <v/>
      </c>
      <c r="Q830" t="str">
        <f t="shared" si="712"/>
        <v/>
      </c>
      <c r="R830" t="str">
        <f t="shared" si="713"/>
        <v/>
      </c>
      <c r="S830" t="str">
        <f t="shared" si="714"/>
        <v/>
      </c>
      <c r="T830" t="str">
        <f t="shared" si="715"/>
        <v/>
      </c>
      <c r="U830" t="str">
        <f t="shared" si="716"/>
        <v/>
      </c>
      <c r="V830" t="str">
        <f t="shared" si="717"/>
        <v/>
      </c>
      <c r="W830" t="str">
        <f t="shared" si="718"/>
        <v/>
      </c>
      <c r="X830" t="str">
        <f t="shared" si="719"/>
        <v/>
      </c>
      <c r="Y830" t="str">
        <f t="shared" si="720"/>
        <v/>
      </c>
      <c r="Z830" t="str">
        <f t="shared" si="721"/>
        <v/>
      </c>
      <c r="AA830" t="str">
        <f t="shared" si="722"/>
        <v>Szellemi alkotások joga (214, web)</v>
      </c>
      <c r="AB830" t="str">
        <f t="shared" si="723"/>
        <v/>
      </c>
      <c r="AC830" t="str">
        <f t="shared" si="724"/>
        <v/>
      </c>
      <c r="AD830" t="str">
        <f t="shared" si="725"/>
        <v/>
      </c>
      <c r="AE830" t="str">
        <f t="shared" si="726"/>
        <v/>
      </c>
      <c r="AF830" t="str">
        <f t="shared" si="727"/>
        <v/>
      </c>
      <c r="AG830" t="str">
        <f t="shared" si="728"/>
        <v/>
      </c>
      <c r="AH830" t="str">
        <f t="shared" si="729"/>
        <v/>
      </c>
      <c r="AI830" t="str">
        <f t="shared" si="730"/>
        <v/>
      </c>
      <c r="AJ830" t="str">
        <f t="shared" si="731"/>
        <v/>
      </c>
      <c r="AK830" t="str">
        <f t="shared" si="732"/>
        <v/>
      </c>
      <c r="AL830" t="str">
        <f t="shared" si="733"/>
        <v/>
      </c>
      <c r="AM830" t="str">
        <f t="shared" si="734"/>
        <v/>
      </c>
      <c r="AN830" t="str">
        <f t="shared" si="735"/>
        <v/>
      </c>
      <c r="AO830" t="str">
        <f t="shared" si="736"/>
        <v/>
      </c>
      <c r="AP830" t="str">
        <f t="shared" si="737"/>
        <v/>
      </c>
      <c r="AQ830" t="str">
        <f t="shared" si="738"/>
        <v/>
      </c>
      <c r="AR830" t="str">
        <f t="shared" si="739"/>
        <v/>
      </c>
      <c r="AS830" t="str">
        <f t="shared" si="740"/>
        <v/>
      </c>
      <c r="AT830" t="str">
        <f t="shared" si="741"/>
        <v/>
      </c>
      <c r="AU830" t="str">
        <f t="shared" si="742"/>
        <v/>
      </c>
      <c r="AV830" t="str">
        <f t="shared" si="743"/>
        <v/>
      </c>
      <c r="AW830" t="str">
        <f t="shared" si="744"/>
        <v/>
      </c>
      <c r="AX830" t="str">
        <f t="shared" si="745"/>
        <v/>
      </c>
      <c r="AY830" t="str">
        <f t="shared" si="746"/>
        <v/>
      </c>
      <c r="AZ830" t="str">
        <f t="shared" si="747"/>
        <v/>
      </c>
      <c r="BA830" t="str">
        <f t="shared" si="748"/>
        <v/>
      </c>
      <c r="BB830" t="str">
        <f t="shared" si="749"/>
        <v/>
      </c>
      <c r="BC830" t="str">
        <f t="shared" si="750"/>
        <v/>
      </c>
      <c r="BD830" t="str">
        <f t="shared" si="751"/>
        <v/>
      </c>
      <c r="BE830" t="str">
        <f t="shared" si="752"/>
        <v>Szellemi alkotások joga (, web)</v>
      </c>
      <c r="BF830" s="2">
        <v>1031</v>
      </c>
      <c r="BG830" s="2">
        <v>2</v>
      </c>
      <c r="BH830" s="18">
        <f>VLOOKUP(BF830,segéd!$F$9:$G$41,2,FALSE)</f>
        <v>46326</v>
      </c>
      <c r="BI830" s="2" t="str">
        <f>VLOOKUP(BG830,segéd!$F$1:$G$7,2,FALSE)</f>
        <v>9.45-11.15</v>
      </c>
      <c r="BJ830" t="s">
        <v>390</v>
      </c>
      <c r="BK830" s="20" t="s">
        <v>303</v>
      </c>
      <c r="BL830" t="s">
        <v>206</v>
      </c>
      <c r="BM830" s="2">
        <v>214</v>
      </c>
      <c r="BO830" s="2" t="s">
        <v>117</v>
      </c>
      <c r="BP830" s="33" t="s">
        <v>653</v>
      </c>
      <c r="BQ830" s="2">
        <f t="shared" si="753"/>
        <v>13</v>
      </c>
      <c r="BR830" s="2">
        <f>IF(BM830="","",IFERROR(VLOOKUP(BJ830,segéd!T:U,2,FALSE),"x"))</f>
        <v>13</v>
      </c>
      <c r="BS830" s="2" t="str">
        <f>IF(BN830="","",IFERROR(VLOOKUP(BJ830,segéd!O:P,2,FALSE),"x"))</f>
        <v/>
      </c>
      <c r="BT830" s="2"/>
      <c r="BU830" s="2"/>
      <c r="BV830" s="2"/>
      <c r="BX830" s="2"/>
      <c r="BY830" s="2">
        <v>13</v>
      </c>
      <c r="CQ830" s="2"/>
      <c r="CR830" s="2"/>
    </row>
    <row r="831" spans="1:120" ht="15" customHeight="1" x14ac:dyDescent="0.3">
      <c r="A831" t="str">
        <f t="shared" si="696"/>
        <v>20110313</v>
      </c>
      <c r="B831" t="str">
        <f t="shared" si="697"/>
        <v>Általános és gazdasági jog - Zalahegyi Zoltán (web) 92</v>
      </c>
      <c r="C831" t="str">
        <f t="shared" si="698"/>
        <v>10313</v>
      </c>
      <c r="D831" t="str">
        <f t="shared" si="699"/>
        <v xml:space="preserve">Általános és gazdasági jog - Zalahegyi Zoltán (web) </v>
      </c>
      <c r="E831" t="str">
        <f t="shared" si="700"/>
        <v>Zalahegyi Zoltán10313</v>
      </c>
      <c r="F831" t="str">
        <f t="shared" si="701"/>
        <v>Általános és gazdasági jog (Bp. 201, web)</v>
      </c>
      <c r="G831" t="str">
        <f t="shared" si="702"/>
        <v>10313</v>
      </c>
      <c r="H831" t="str">
        <f t="shared" si="703"/>
        <v/>
      </c>
      <c r="I831" t="str">
        <f t="shared" si="704"/>
        <v/>
      </c>
      <c r="J831" t="str">
        <f t="shared" si="705"/>
        <v/>
      </c>
      <c r="K831" t="str">
        <f t="shared" si="706"/>
        <v/>
      </c>
      <c r="L831" t="str">
        <f t="shared" si="707"/>
        <v/>
      </c>
      <c r="M831" t="str">
        <f t="shared" si="708"/>
        <v/>
      </c>
      <c r="N831" t="str">
        <f t="shared" si="709"/>
        <v/>
      </c>
      <c r="O831" t="str">
        <f t="shared" si="710"/>
        <v>10313</v>
      </c>
      <c r="P831" t="str">
        <f t="shared" si="711"/>
        <v/>
      </c>
      <c r="Q831" t="str">
        <f t="shared" si="712"/>
        <v/>
      </c>
      <c r="R831" t="str">
        <f t="shared" si="713"/>
        <v/>
      </c>
      <c r="S831" t="str">
        <f t="shared" si="714"/>
        <v/>
      </c>
      <c r="T831" t="str">
        <f t="shared" si="715"/>
        <v/>
      </c>
      <c r="U831" t="str">
        <f t="shared" si="716"/>
        <v/>
      </c>
      <c r="V831" t="str">
        <f t="shared" si="717"/>
        <v/>
      </c>
      <c r="W831" t="str">
        <f t="shared" si="718"/>
        <v/>
      </c>
      <c r="X831" t="str">
        <f t="shared" si="719"/>
        <v/>
      </c>
      <c r="Y831" t="str">
        <f t="shared" si="720"/>
        <v/>
      </c>
      <c r="Z831" t="str">
        <f t="shared" si="721"/>
        <v/>
      </c>
      <c r="AA831" t="str">
        <f t="shared" si="722"/>
        <v>Általános és gazdasági jog (201, web)</v>
      </c>
      <c r="AB831" t="str">
        <f t="shared" si="723"/>
        <v/>
      </c>
      <c r="AC831" t="str">
        <f t="shared" si="724"/>
        <v/>
      </c>
      <c r="AD831" t="str">
        <f t="shared" si="725"/>
        <v/>
      </c>
      <c r="AE831" t="str">
        <f t="shared" si="726"/>
        <v/>
      </c>
      <c r="AF831" t="str">
        <f t="shared" si="727"/>
        <v/>
      </c>
      <c r="AG831" t="str">
        <f t="shared" si="728"/>
        <v/>
      </c>
      <c r="AH831" t="str">
        <f t="shared" si="729"/>
        <v/>
      </c>
      <c r="AI831" t="str">
        <f t="shared" si="730"/>
        <v/>
      </c>
      <c r="AJ831" t="str">
        <f t="shared" si="731"/>
        <v/>
      </c>
      <c r="AK831" t="str">
        <f t="shared" si="732"/>
        <v/>
      </c>
      <c r="AL831" t="str">
        <f t="shared" si="733"/>
        <v/>
      </c>
      <c r="AM831" t="str">
        <f t="shared" si="734"/>
        <v/>
      </c>
      <c r="AN831" t="str">
        <f t="shared" si="735"/>
        <v/>
      </c>
      <c r="AO831" t="str">
        <f t="shared" si="736"/>
        <v/>
      </c>
      <c r="AP831" t="str">
        <f t="shared" si="737"/>
        <v/>
      </c>
      <c r="AQ831" t="str">
        <f t="shared" si="738"/>
        <v/>
      </c>
      <c r="AR831" t="str">
        <f t="shared" si="739"/>
        <v/>
      </c>
      <c r="AS831" t="str">
        <f t="shared" si="740"/>
        <v/>
      </c>
      <c r="AT831" t="str">
        <f t="shared" si="741"/>
        <v/>
      </c>
      <c r="AU831" t="str">
        <f t="shared" si="742"/>
        <v/>
      </c>
      <c r="AV831" t="str">
        <f t="shared" si="743"/>
        <v/>
      </c>
      <c r="AW831" t="str">
        <f t="shared" si="744"/>
        <v/>
      </c>
      <c r="AX831" t="str">
        <f t="shared" si="745"/>
        <v/>
      </c>
      <c r="AY831" t="str">
        <f t="shared" si="746"/>
        <v/>
      </c>
      <c r="AZ831" t="str">
        <f t="shared" si="747"/>
        <v/>
      </c>
      <c r="BA831" t="str">
        <f t="shared" si="748"/>
        <v/>
      </c>
      <c r="BB831" t="str">
        <f t="shared" si="749"/>
        <v/>
      </c>
      <c r="BC831" t="str">
        <f t="shared" si="750"/>
        <v/>
      </c>
      <c r="BD831" t="str">
        <f t="shared" si="751"/>
        <v/>
      </c>
      <c r="BE831" t="str">
        <f t="shared" si="752"/>
        <v>Általános és gazdasági jog (, web)</v>
      </c>
      <c r="BF831" s="2">
        <v>1031</v>
      </c>
      <c r="BG831" s="2">
        <v>3</v>
      </c>
      <c r="BH831" s="18">
        <f>VLOOKUP(BF831,segéd!$F$9:$G$41,2,FALSE)</f>
        <v>46326</v>
      </c>
      <c r="BI831" s="2" t="str">
        <f>VLOOKUP(BG831,segéd!$F$1:$G$7,2,FALSE)</f>
        <v>11.30-13.00</v>
      </c>
      <c r="BJ831" t="s">
        <v>84</v>
      </c>
      <c r="BK831" s="20" t="s">
        <v>303</v>
      </c>
      <c r="BL831" t="s">
        <v>194</v>
      </c>
      <c r="BM831" s="2">
        <v>201</v>
      </c>
      <c r="BO831" s="2" t="s">
        <v>117</v>
      </c>
      <c r="BP831" s="33" t="s">
        <v>654</v>
      </c>
      <c r="BQ831" s="2">
        <f t="shared" si="753"/>
        <v>92</v>
      </c>
      <c r="BR831" s="2">
        <f>IF(BM831="","",IFERROR(VLOOKUP(BJ831,segéd!T:U,2,FALSE),"x"))</f>
        <v>92</v>
      </c>
      <c r="BS831" s="2" t="str">
        <f>IF(BN831="","",IFERROR(VLOOKUP(BJ831,segéd!O:P,2,FALSE),"x"))</f>
        <v/>
      </c>
      <c r="BT831" s="2">
        <v>67</v>
      </c>
      <c r="BU831" s="2"/>
      <c r="BV831" s="2"/>
      <c r="BX831" s="2"/>
      <c r="CA831" s="19"/>
      <c r="CB831" s="2">
        <v>8</v>
      </c>
      <c r="CQ831" s="2"/>
      <c r="CR831" s="2"/>
      <c r="CU831" s="19"/>
      <c r="CV831" s="19"/>
      <c r="CW831" s="19"/>
      <c r="DA831" s="19"/>
    </row>
    <row r="832" spans="1:120" ht="15" customHeight="1" x14ac:dyDescent="0.3">
      <c r="A832" t="str">
        <f t="shared" si="696"/>
        <v>21410313</v>
      </c>
      <c r="B832" t="str">
        <f t="shared" si="697"/>
        <v>Általános menedzsment - Antalík Imrich (web) 3</v>
      </c>
      <c r="C832" t="str">
        <f t="shared" si="698"/>
        <v>10313</v>
      </c>
      <c r="D832" t="str">
        <f t="shared" si="699"/>
        <v xml:space="preserve">Általános menedzsment - Antalík Imrich (web) </v>
      </c>
      <c r="E832" t="str">
        <f t="shared" si="700"/>
        <v>Antalík Imrich10313</v>
      </c>
      <c r="F832" t="str">
        <f t="shared" si="701"/>
        <v>Általános menedzsment (Bp. 214, web)</v>
      </c>
      <c r="G832" t="str">
        <f t="shared" si="702"/>
        <v/>
      </c>
      <c r="H832" t="str">
        <f t="shared" si="703"/>
        <v/>
      </c>
      <c r="I832" t="str">
        <f t="shared" si="704"/>
        <v/>
      </c>
      <c r="J832" t="str">
        <f t="shared" si="705"/>
        <v/>
      </c>
      <c r="K832" t="str">
        <f t="shared" si="706"/>
        <v/>
      </c>
      <c r="L832" t="str">
        <f t="shared" si="707"/>
        <v>10313</v>
      </c>
      <c r="M832" t="str">
        <f t="shared" si="708"/>
        <v/>
      </c>
      <c r="N832" t="str">
        <f t="shared" si="709"/>
        <v/>
      </c>
      <c r="O832" t="str">
        <f t="shared" si="710"/>
        <v/>
      </c>
      <c r="P832" t="str">
        <f t="shared" si="711"/>
        <v/>
      </c>
      <c r="Q832" t="str">
        <f t="shared" si="712"/>
        <v/>
      </c>
      <c r="R832" t="str">
        <f t="shared" si="713"/>
        <v/>
      </c>
      <c r="S832" t="str">
        <f t="shared" si="714"/>
        <v/>
      </c>
      <c r="T832" t="str">
        <f t="shared" si="715"/>
        <v/>
      </c>
      <c r="U832" t="str">
        <f t="shared" si="716"/>
        <v/>
      </c>
      <c r="V832" t="str">
        <f t="shared" si="717"/>
        <v/>
      </c>
      <c r="W832" t="str">
        <f t="shared" si="718"/>
        <v/>
      </c>
      <c r="X832" t="str">
        <f t="shared" si="719"/>
        <v/>
      </c>
      <c r="Y832" t="str">
        <f t="shared" si="720"/>
        <v/>
      </c>
      <c r="Z832" t="str">
        <f t="shared" si="721"/>
        <v/>
      </c>
      <c r="AA832" t="str">
        <f t="shared" si="722"/>
        <v>Általános menedzsment (214, web)</v>
      </c>
      <c r="AB832" t="str">
        <f t="shared" si="723"/>
        <v/>
      </c>
      <c r="AC832" t="str">
        <f t="shared" si="724"/>
        <v/>
      </c>
      <c r="AD832" t="str">
        <f t="shared" si="725"/>
        <v/>
      </c>
      <c r="AE832" t="str">
        <f t="shared" si="726"/>
        <v/>
      </c>
      <c r="AF832" t="str">
        <f t="shared" si="727"/>
        <v/>
      </c>
      <c r="AG832" t="str">
        <f t="shared" si="728"/>
        <v/>
      </c>
      <c r="AH832" t="str">
        <f t="shared" si="729"/>
        <v/>
      </c>
      <c r="AI832" t="str">
        <f t="shared" si="730"/>
        <v/>
      </c>
      <c r="AJ832" t="str">
        <f t="shared" si="731"/>
        <v/>
      </c>
      <c r="AK832" t="str">
        <f t="shared" si="732"/>
        <v/>
      </c>
      <c r="AL832" t="str">
        <f t="shared" si="733"/>
        <v/>
      </c>
      <c r="AM832" t="str">
        <f t="shared" si="734"/>
        <v/>
      </c>
      <c r="AN832" t="str">
        <f t="shared" si="735"/>
        <v/>
      </c>
      <c r="AO832" t="str">
        <f t="shared" si="736"/>
        <v/>
      </c>
      <c r="AP832" t="str">
        <f t="shared" si="737"/>
        <v/>
      </c>
      <c r="AQ832" t="str">
        <f t="shared" si="738"/>
        <v/>
      </c>
      <c r="AR832" t="str">
        <f t="shared" si="739"/>
        <v/>
      </c>
      <c r="AS832" t="str">
        <f t="shared" si="740"/>
        <v/>
      </c>
      <c r="AT832" t="str">
        <f t="shared" si="741"/>
        <v/>
      </c>
      <c r="AU832" t="str">
        <f t="shared" si="742"/>
        <v/>
      </c>
      <c r="AV832" t="str">
        <f t="shared" si="743"/>
        <v/>
      </c>
      <c r="AW832" t="str">
        <f t="shared" si="744"/>
        <v/>
      </c>
      <c r="AX832" t="str">
        <f t="shared" si="745"/>
        <v/>
      </c>
      <c r="AY832" t="str">
        <f t="shared" si="746"/>
        <v/>
      </c>
      <c r="AZ832" t="str">
        <f t="shared" si="747"/>
        <v/>
      </c>
      <c r="BA832" t="str">
        <f t="shared" si="748"/>
        <v/>
      </c>
      <c r="BB832" t="str">
        <f t="shared" si="749"/>
        <v/>
      </c>
      <c r="BC832" t="str">
        <f t="shared" si="750"/>
        <v/>
      </c>
      <c r="BD832" t="str">
        <f t="shared" si="751"/>
        <v/>
      </c>
      <c r="BE832" t="str">
        <f t="shared" si="752"/>
        <v>Általános menedzsment (, web)</v>
      </c>
      <c r="BF832" s="2">
        <v>1031</v>
      </c>
      <c r="BG832" s="2">
        <v>3</v>
      </c>
      <c r="BH832" s="18">
        <f>VLOOKUP(BF832,segéd!$F$9:$G$41,2,FALSE)</f>
        <v>46326</v>
      </c>
      <c r="BI832" s="2" t="str">
        <f>VLOOKUP(BG832,segéd!$F$1:$G$7,2,FALSE)</f>
        <v>11.30-13.00</v>
      </c>
      <c r="BJ832" t="s">
        <v>388</v>
      </c>
      <c r="BK832" s="20" t="s">
        <v>132</v>
      </c>
      <c r="BL832" t="s">
        <v>206</v>
      </c>
      <c r="BM832" s="2">
        <v>214</v>
      </c>
      <c r="BO832" s="2" t="s">
        <v>117</v>
      </c>
      <c r="BP832" s="33" t="s">
        <v>722</v>
      </c>
      <c r="BQ832" s="2">
        <f t="shared" si="753"/>
        <v>3</v>
      </c>
      <c r="BR832" s="2">
        <f>IF(BM832="","",IFERROR(VLOOKUP(BJ832,segéd!T:U,2,FALSE),"x"))</f>
        <v>3</v>
      </c>
      <c r="BS832" s="2" t="str">
        <f>IF(BN832="","",IFERROR(VLOOKUP(BJ832,segéd!O:P,2,FALSE),"x"))</f>
        <v/>
      </c>
      <c r="BT832" s="2"/>
      <c r="BU832" s="2"/>
      <c r="BV832" s="2"/>
      <c r="BX832" s="2"/>
      <c r="BY832" s="2">
        <v>3</v>
      </c>
      <c r="CQ832" s="2"/>
      <c r="CR832" s="2"/>
    </row>
    <row r="833" spans="1:117" ht="15" customHeight="1" x14ac:dyDescent="0.3">
      <c r="A833" t="str">
        <f t="shared" si="696"/>
        <v>10313</v>
      </c>
      <c r="B833" t="str">
        <f t="shared" si="697"/>
        <v xml:space="preserve">Angol gazdasági szaknyelv I. - Krupánszkyné Léhárt Marianna </v>
      </c>
      <c r="C833" t="str">
        <f t="shared" si="698"/>
        <v>21310313</v>
      </c>
      <c r="D833" t="str">
        <f t="shared" si="699"/>
        <v>Angol gazdasági szaknyelv I. - Krupánszkyné Léhárt Marianna 0</v>
      </c>
      <c r="E833" t="str">
        <f t="shared" si="700"/>
        <v>Krupánszkyné Léhárt Marianna10313</v>
      </c>
      <c r="F833" t="str">
        <f t="shared" si="701"/>
        <v>Angol gazdasági szaknyelv I. (Tb. 213)</v>
      </c>
      <c r="G833" t="str">
        <f t="shared" si="702"/>
        <v/>
      </c>
      <c r="H833" t="str">
        <f t="shared" si="703"/>
        <v/>
      </c>
      <c r="I833" t="str">
        <f t="shared" si="704"/>
        <v/>
      </c>
      <c r="J833" t="str">
        <f t="shared" si="705"/>
        <v/>
      </c>
      <c r="K833" t="str">
        <f t="shared" si="706"/>
        <v/>
      </c>
      <c r="L833" t="str">
        <f t="shared" si="707"/>
        <v/>
      </c>
      <c r="M833" t="str">
        <f t="shared" si="708"/>
        <v/>
      </c>
      <c r="N833" t="str">
        <f t="shared" si="709"/>
        <v/>
      </c>
      <c r="O833" t="str">
        <f t="shared" si="710"/>
        <v/>
      </c>
      <c r="P833" t="str">
        <f t="shared" si="711"/>
        <v/>
      </c>
      <c r="Q833" t="str">
        <f t="shared" si="712"/>
        <v/>
      </c>
      <c r="R833" t="str">
        <f t="shared" si="713"/>
        <v/>
      </c>
      <c r="S833" t="str">
        <f t="shared" si="714"/>
        <v/>
      </c>
      <c r="T833" t="str">
        <f t="shared" si="715"/>
        <v/>
      </c>
      <c r="U833" t="str">
        <f t="shared" si="716"/>
        <v/>
      </c>
      <c r="V833" t="str">
        <f t="shared" si="717"/>
        <v/>
      </c>
      <c r="W833" t="str">
        <f t="shared" si="718"/>
        <v/>
      </c>
      <c r="X833" t="str">
        <f t="shared" si="719"/>
        <v/>
      </c>
      <c r="Y833" t="str">
        <f t="shared" si="720"/>
        <v/>
      </c>
      <c r="Z833" t="str">
        <f t="shared" si="721"/>
        <v/>
      </c>
      <c r="AA833" t="str">
        <f t="shared" si="722"/>
        <v>Angol gazdasági szaknyelv I. ()</v>
      </c>
      <c r="AB833" t="str">
        <f t="shared" si="723"/>
        <v>10313</v>
      </c>
      <c r="AC833" t="str">
        <f t="shared" si="724"/>
        <v/>
      </c>
      <c r="AD833" t="str">
        <f t="shared" si="725"/>
        <v/>
      </c>
      <c r="AE833" t="str">
        <f t="shared" si="726"/>
        <v/>
      </c>
      <c r="AF833" t="str">
        <f t="shared" si="727"/>
        <v/>
      </c>
      <c r="AG833" t="str">
        <f t="shared" si="728"/>
        <v/>
      </c>
      <c r="AH833" t="str">
        <f t="shared" si="729"/>
        <v/>
      </c>
      <c r="AI833" t="str">
        <f t="shared" si="730"/>
        <v/>
      </c>
      <c r="AJ833" t="str">
        <f t="shared" si="731"/>
        <v/>
      </c>
      <c r="AK833" t="str">
        <f t="shared" si="732"/>
        <v/>
      </c>
      <c r="AL833" t="str">
        <f t="shared" si="733"/>
        <v/>
      </c>
      <c r="AM833" t="str">
        <f t="shared" si="734"/>
        <v/>
      </c>
      <c r="AN833" t="str">
        <f t="shared" si="735"/>
        <v/>
      </c>
      <c r="AO833" t="str">
        <f t="shared" si="736"/>
        <v/>
      </c>
      <c r="AP833" t="str">
        <f t="shared" si="737"/>
        <v/>
      </c>
      <c r="AQ833" t="str">
        <f t="shared" si="738"/>
        <v/>
      </c>
      <c r="AR833" t="str">
        <f t="shared" si="739"/>
        <v/>
      </c>
      <c r="AS833" t="str">
        <f t="shared" si="740"/>
        <v/>
      </c>
      <c r="AT833" t="str">
        <f t="shared" si="741"/>
        <v/>
      </c>
      <c r="AU833" t="str">
        <f t="shared" si="742"/>
        <v/>
      </c>
      <c r="AV833" t="str">
        <f t="shared" si="743"/>
        <v/>
      </c>
      <c r="AW833" t="str">
        <f t="shared" si="744"/>
        <v/>
      </c>
      <c r="AX833" t="str">
        <f t="shared" si="745"/>
        <v/>
      </c>
      <c r="AY833" t="str">
        <f t="shared" si="746"/>
        <v/>
      </c>
      <c r="AZ833" t="str">
        <f t="shared" si="747"/>
        <v/>
      </c>
      <c r="BA833" t="str">
        <f t="shared" si="748"/>
        <v/>
      </c>
      <c r="BB833" t="str">
        <f t="shared" si="749"/>
        <v/>
      </c>
      <c r="BC833" t="str">
        <f t="shared" si="750"/>
        <v/>
      </c>
      <c r="BD833" t="str">
        <f t="shared" si="751"/>
        <v/>
      </c>
      <c r="BE833" t="str">
        <f t="shared" si="752"/>
        <v>Angol gazdasági szaknyelv I. (213)</v>
      </c>
      <c r="BF833" s="2">
        <v>1031</v>
      </c>
      <c r="BG833" s="2">
        <v>3</v>
      </c>
      <c r="BH833" s="18">
        <f>VLOOKUP(BF833,segéd!$F$9:$G$41,2,FALSE)</f>
        <v>46326</v>
      </c>
      <c r="BI833" s="2" t="str">
        <f>VLOOKUP(BG833,segéd!$F$1:$G$7,2,FALSE)</f>
        <v>11.30-13.00</v>
      </c>
      <c r="BJ833" t="s">
        <v>789</v>
      </c>
      <c r="BK833" s="20" t="s">
        <v>321</v>
      </c>
      <c r="BL833" t="s">
        <v>191</v>
      </c>
      <c r="BM833" s="2"/>
      <c r="BN833" s="2">
        <v>213</v>
      </c>
      <c r="BO833" s="2"/>
      <c r="BP833" s="33"/>
      <c r="BQ833" s="2">
        <f t="shared" si="753"/>
        <v>0</v>
      </c>
      <c r="BR833" s="2" t="str">
        <f>IF(BM833="","",IFERROR(VLOOKUP(BJ833,segéd!T:U,2,FALSE),"x"))</f>
        <v/>
      </c>
      <c r="BS833" s="2">
        <f>IF(BN833="","",IFERROR(VLOOKUP(BJ833,segéd!O:P,2,FALSE),"x"))</f>
        <v>0</v>
      </c>
      <c r="BT833" s="2"/>
      <c r="BU833" s="2"/>
      <c r="BV833" s="2"/>
      <c r="BX833" s="2"/>
      <c r="CN833" s="2">
        <v>21</v>
      </c>
      <c r="CQ833" s="2"/>
      <c r="CR833" s="2"/>
    </row>
    <row r="834" spans="1:117" ht="15" customHeight="1" x14ac:dyDescent="0.3">
      <c r="A834" t="str">
        <f t="shared" si="696"/>
        <v>10313</v>
      </c>
      <c r="B834" t="str">
        <f t="shared" si="697"/>
        <v xml:space="preserve">Emberi erőf. gazd. term. váll. - Gyalogos Norbert (web) </v>
      </c>
      <c r="C834" t="str">
        <f t="shared" si="698"/>
        <v>40210313</v>
      </c>
      <c r="D834" t="str">
        <f t="shared" si="699"/>
        <v>Emberi erőf. gazd. term. váll. - Gyalogos Norbert (web) 4</v>
      </c>
      <c r="E834" t="str">
        <f t="shared" si="700"/>
        <v>Gyalogos Norbert10313</v>
      </c>
      <c r="F834" t="str">
        <f t="shared" si="701"/>
        <v>Emberi erőf. gazd. term. váll. (Tb. 402, web)</v>
      </c>
      <c r="G834" t="str">
        <f t="shared" si="702"/>
        <v/>
      </c>
      <c r="H834" t="str">
        <f t="shared" si="703"/>
        <v/>
      </c>
      <c r="I834" t="str">
        <f t="shared" si="704"/>
        <v/>
      </c>
      <c r="J834" t="str">
        <f t="shared" si="705"/>
        <v/>
      </c>
      <c r="K834" t="str">
        <f t="shared" si="706"/>
        <v/>
      </c>
      <c r="L834" t="str">
        <f t="shared" si="707"/>
        <v/>
      </c>
      <c r="M834" t="str">
        <f t="shared" si="708"/>
        <v/>
      </c>
      <c r="N834" t="str">
        <f t="shared" si="709"/>
        <v/>
      </c>
      <c r="O834" t="str">
        <f t="shared" si="710"/>
        <v/>
      </c>
      <c r="P834" t="str">
        <f t="shared" si="711"/>
        <v/>
      </c>
      <c r="Q834" t="str">
        <f t="shared" si="712"/>
        <v/>
      </c>
      <c r="R834" t="str">
        <f t="shared" si="713"/>
        <v/>
      </c>
      <c r="S834" t="str">
        <f t="shared" si="714"/>
        <v/>
      </c>
      <c r="T834" t="str">
        <f t="shared" si="715"/>
        <v/>
      </c>
      <c r="U834" t="str">
        <f t="shared" si="716"/>
        <v/>
      </c>
      <c r="V834" t="str">
        <f t="shared" si="717"/>
        <v/>
      </c>
      <c r="W834" t="str">
        <f t="shared" si="718"/>
        <v/>
      </c>
      <c r="X834" t="str">
        <f t="shared" si="719"/>
        <v/>
      </c>
      <c r="Y834" t="str">
        <f t="shared" si="720"/>
        <v/>
      </c>
      <c r="Z834" t="str">
        <f t="shared" si="721"/>
        <v/>
      </c>
      <c r="AA834" t="str">
        <f t="shared" si="722"/>
        <v>Emberi erőf. gazd. term. váll. (, web)</v>
      </c>
      <c r="AB834" t="str">
        <f t="shared" si="723"/>
        <v/>
      </c>
      <c r="AC834" t="str">
        <f t="shared" si="724"/>
        <v/>
      </c>
      <c r="AD834" t="str">
        <f t="shared" si="725"/>
        <v/>
      </c>
      <c r="AE834" t="str">
        <f t="shared" si="726"/>
        <v/>
      </c>
      <c r="AF834" t="str">
        <f t="shared" si="727"/>
        <v/>
      </c>
      <c r="AG834" t="str">
        <f t="shared" si="728"/>
        <v/>
      </c>
      <c r="AH834" t="str">
        <f t="shared" si="729"/>
        <v/>
      </c>
      <c r="AI834" t="str">
        <f t="shared" si="730"/>
        <v/>
      </c>
      <c r="AJ834" t="str">
        <f t="shared" si="731"/>
        <v/>
      </c>
      <c r="AK834" t="str">
        <f t="shared" si="732"/>
        <v/>
      </c>
      <c r="AL834" t="str">
        <f t="shared" si="733"/>
        <v/>
      </c>
      <c r="AM834" t="str">
        <f t="shared" si="734"/>
        <v>10313</v>
      </c>
      <c r="AN834" t="str">
        <f t="shared" si="735"/>
        <v/>
      </c>
      <c r="AO834" t="str">
        <f t="shared" si="736"/>
        <v/>
      </c>
      <c r="AP834" t="str">
        <f t="shared" si="737"/>
        <v/>
      </c>
      <c r="AQ834" t="str">
        <f t="shared" si="738"/>
        <v/>
      </c>
      <c r="AR834" t="str">
        <f t="shared" si="739"/>
        <v/>
      </c>
      <c r="AS834" t="str">
        <f t="shared" si="740"/>
        <v/>
      </c>
      <c r="AT834" t="str">
        <f t="shared" si="741"/>
        <v/>
      </c>
      <c r="AU834" t="str">
        <f t="shared" si="742"/>
        <v/>
      </c>
      <c r="AV834" t="str">
        <f t="shared" si="743"/>
        <v/>
      </c>
      <c r="AW834" t="str">
        <f t="shared" si="744"/>
        <v/>
      </c>
      <c r="AX834" t="str">
        <f t="shared" si="745"/>
        <v/>
      </c>
      <c r="AY834" t="str">
        <f t="shared" si="746"/>
        <v/>
      </c>
      <c r="AZ834" t="str">
        <f t="shared" si="747"/>
        <v/>
      </c>
      <c r="BA834" t="str">
        <f t="shared" si="748"/>
        <v/>
      </c>
      <c r="BB834" t="str">
        <f t="shared" si="749"/>
        <v/>
      </c>
      <c r="BC834" t="str">
        <f t="shared" si="750"/>
        <v/>
      </c>
      <c r="BD834" t="str">
        <f t="shared" si="751"/>
        <v/>
      </c>
      <c r="BE834" t="str">
        <f t="shared" si="752"/>
        <v>Emberi erőf. gazd. term. váll. (402, web)</v>
      </c>
      <c r="BF834" s="2">
        <v>1031</v>
      </c>
      <c r="BG834" s="2">
        <v>3</v>
      </c>
      <c r="BH834" s="18">
        <f>VLOOKUP(BF834,segéd!$F$9:$G$41,2,FALSE)</f>
        <v>46326</v>
      </c>
      <c r="BI834" s="2" t="str">
        <f>VLOOKUP(BG834,segéd!$F$1:$G$7,2,FALSE)</f>
        <v>11.30-13.00</v>
      </c>
      <c r="BJ834" t="s">
        <v>416</v>
      </c>
      <c r="BK834" s="20" t="s">
        <v>417</v>
      </c>
      <c r="BL834" t="s">
        <v>190</v>
      </c>
      <c r="BM834" s="2"/>
      <c r="BN834" s="2">
        <v>402</v>
      </c>
      <c r="BO834" s="2" t="s">
        <v>117</v>
      </c>
      <c r="BP834" s="33" t="s">
        <v>587</v>
      </c>
      <c r="BQ834" s="2">
        <f t="shared" si="753"/>
        <v>4</v>
      </c>
      <c r="BR834" s="2" t="str">
        <f>IF(BM834="","",IFERROR(VLOOKUP(BJ834,segéd!T:U,2,FALSE),"x"))</f>
        <v/>
      </c>
      <c r="BS834" s="2">
        <f>IF(BN834="","",IFERROR(VLOOKUP(BJ834,segéd!O:P,2,FALSE),"x"))</f>
        <v>4</v>
      </c>
      <c r="BV834" s="2"/>
      <c r="CY834" s="2">
        <v>3</v>
      </c>
    </row>
    <row r="835" spans="1:117" ht="15" customHeight="1" x14ac:dyDescent="0.3">
      <c r="A835" t="str">
        <f t="shared" ref="A835:A898" si="754">CONCATENATE(BM835,BF835,BG835)</f>
        <v>10313</v>
      </c>
      <c r="B835" t="str">
        <f t="shared" ref="B835:B898" si="755">CONCATENATE(BJ835," - ",BK835,IF(BO835="","",CONCATENATE(" (",BO835,")"))," ",BR835)</f>
        <v xml:space="preserve">Gazdasági számítások - Nagyné Csóti Beáta (web) </v>
      </c>
      <c r="C835" t="str">
        <f t="shared" ref="C835:C898" si="756">CONCATENATE(BN835,BF835,BG835)</f>
        <v>40110313</v>
      </c>
      <c r="D835" t="str">
        <f t="shared" ref="D835:D898" si="757">CONCATENATE(BJ835," - ",BK835,IF(BO835="","",CONCATENATE(" (",BO835,")"))," ",BS835)</f>
        <v>Gazdasági számítások - Nagyné Csóti Beáta (web) 8</v>
      </c>
      <c r="E835" t="str">
        <f t="shared" ref="E835:E898" si="758">CONCATENATE(BK835,BF835,BG835)</f>
        <v>Nagyné Csóti Beáta10313</v>
      </c>
      <c r="F835" t="str">
        <f t="shared" ref="F835:F898" si="759">CONCATENATE(BJ835," (",IF(OR(BM835="",BO835="Tb.-ről web"),"",CONCATENATE("Bp. ",BM835)),IF(OR(BN835="",BO835="Bp.-ről web"),"",CONCATENATE("Tb. ",BN835)),IF(BO835="","",CONCATENATE(", ",BO835)),")")</f>
        <v>Gazdasági számítások (Tb. 401, web)</v>
      </c>
      <c r="G835" t="str">
        <f t="shared" ref="G835:G898" si="760">IF(BT835="","",CONCATENATE($BF835,$BG835))</f>
        <v/>
      </c>
      <c r="H835" t="str">
        <f t="shared" ref="H835:H898" si="761">IF(BU835="","",CONCATENATE($BF835,$BG835))</f>
        <v/>
      </c>
      <c r="I835" t="str">
        <f t="shared" ref="I835:I898" si="762">IF(BV835="","",CONCATENATE($BF835,$BG835))</f>
        <v/>
      </c>
      <c r="J835" t="str">
        <f t="shared" ref="J835:J898" si="763">IF(BW835="","",CONCATENATE($BF835,$BG835))</f>
        <v/>
      </c>
      <c r="K835" t="str">
        <f t="shared" ref="K835:K898" si="764">IF(BX835="","",CONCATENATE($BF835,$BG835))</f>
        <v/>
      </c>
      <c r="L835" t="str">
        <f t="shared" ref="L835:L898" si="765">IF(BY835="","",CONCATENATE($BF835,$BG835))</f>
        <v/>
      </c>
      <c r="M835" t="str">
        <f t="shared" ref="M835:M898" si="766">IF(BZ835="","",CONCATENATE($BF835,$BG835))</f>
        <v/>
      </c>
      <c r="N835" t="str">
        <f t="shared" ref="N835:N898" si="767">IF(CA835="","",CONCATENATE($BF835,$BG835))</f>
        <v/>
      </c>
      <c r="O835" t="str">
        <f t="shared" ref="O835:O898" si="768">IF(CB835="","",CONCATENATE($BF835,$BG835))</f>
        <v/>
      </c>
      <c r="P835" t="str">
        <f t="shared" ref="P835:P898" si="769">IF(CC835="","",CONCATENATE($BF835,$BG835))</f>
        <v/>
      </c>
      <c r="Q835" t="str">
        <f t="shared" ref="Q835:Q898" si="770">IF(CD835="","",CONCATENATE($BF835,$BG835))</f>
        <v/>
      </c>
      <c r="R835" t="str">
        <f t="shared" ref="R835:R898" si="771">IF(CE835="","",CONCATENATE($BF835,$BG835))</f>
        <v/>
      </c>
      <c r="S835" t="str">
        <f t="shared" ref="S835:S898" si="772">IF(CF835="","",CONCATENATE($BF835,$BG835))</f>
        <v/>
      </c>
      <c r="T835" t="str">
        <f t="shared" ref="T835:T898" si="773">IF(CG835="","",CONCATENATE($BF835,$BG835))</f>
        <v/>
      </c>
      <c r="U835" t="str">
        <f t="shared" ref="U835:U898" si="774">IF(CH835="","",CONCATENATE($BF835,$BG835))</f>
        <v/>
      </c>
      <c r="V835" t="str">
        <f t="shared" ref="V835:V898" si="775">IF(CI835="","",CONCATENATE($BF835,$BG835))</f>
        <v/>
      </c>
      <c r="W835" t="str">
        <f t="shared" ref="W835:W898" si="776">IF(CJ835="","",CONCATENATE($BF835,$BG835))</f>
        <v/>
      </c>
      <c r="X835" t="str">
        <f t="shared" ref="X835:X898" si="777">IF(CK835="","",CONCATENATE($BF835,$BG835))</f>
        <v/>
      </c>
      <c r="Y835" t="str">
        <f t="shared" ref="Y835:Y898" si="778">IF(CL835="","",CONCATENATE($BF835,$BG835))</f>
        <v/>
      </c>
      <c r="Z835" t="str">
        <f t="shared" ref="Z835:Z898" si="779">IF(CM835="","",CONCATENATE($BF835,$BG835))</f>
        <v/>
      </c>
      <c r="AA835" t="str">
        <f t="shared" ref="AA835:AA898" si="780">CONCATENATE(BJ835," (",BM835,IF(BO835="","",CONCATENATE(", ",BO835)),")")</f>
        <v>Gazdasági számítások (, web)</v>
      </c>
      <c r="AB835" t="str">
        <f t="shared" ref="AB835:AB898" si="781">IF(CN835="","",CONCATENATE($BF835,$BG835))</f>
        <v/>
      </c>
      <c r="AC835" t="str">
        <f t="shared" ref="AC835:AC898" si="782">IF(CO835="","",CONCATENATE($BF835,$BG835))</f>
        <v>10313</v>
      </c>
      <c r="AD835" t="str">
        <f t="shared" ref="AD835:AD898" si="783">IF(CP835="","",CONCATENATE($BF835,$BG835))</f>
        <v/>
      </c>
      <c r="AE835" t="str">
        <f t="shared" ref="AE835:AE898" si="784">IF(CQ835="","",CONCATENATE($BF835,$BG835))</f>
        <v/>
      </c>
      <c r="AF835" t="str">
        <f t="shared" ref="AF835:AF898" si="785">IF(CR835="","",CONCATENATE($BF835,$BG835))</f>
        <v/>
      </c>
      <c r="AG835" t="str">
        <f t="shared" ref="AG835:AG898" si="786">IF(CS835="","",CONCATENATE($BF835,$BG835))</f>
        <v/>
      </c>
      <c r="AH835" t="str">
        <f t="shared" ref="AH835:AH898" si="787">IF(CT835="","",CONCATENATE($BF835,$BG835))</f>
        <v/>
      </c>
      <c r="AI835" t="str">
        <f t="shared" ref="AI835:AI898" si="788">IF(CU835="","",CONCATENATE($BF835,$BG835))</f>
        <v/>
      </c>
      <c r="AJ835" t="str">
        <f t="shared" ref="AJ835:AJ898" si="789">IF(CV835="","",CONCATENATE($BF835,$BG835))</f>
        <v/>
      </c>
      <c r="AK835" t="str">
        <f t="shared" ref="AK835:AK898" si="790">IF(CW835="","",CONCATENATE($BF835,$BG835))</f>
        <v/>
      </c>
      <c r="AL835" t="str">
        <f t="shared" ref="AL835:AL898" si="791">IF(CX835="","",CONCATENATE($BF835,$BG835))</f>
        <v/>
      </c>
      <c r="AM835" t="str">
        <f t="shared" ref="AM835:AM898" si="792">IF(CY835="","",CONCATENATE($BF835,$BG835))</f>
        <v/>
      </c>
      <c r="AN835" t="str">
        <f t="shared" ref="AN835:AN898" si="793">IF(CZ835="","",CONCATENATE($BF835,$BG835))</f>
        <v/>
      </c>
      <c r="AO835" t="str">
        <f t="shared" ref="AO835:AO898" si="794">IF(DA835="","",CONCATENATE($BF835,$BG835))</f>
        <v/>
      </c>
      <c r="AP835" t="str">
        <f t="shared" ref="AP835:AP898" si="795">IF(DB835="","",CONCATENATE($BF835,$BG835))</f>
        <v/>
      </c>
      <c r="AQ835" t="str">
        <f t="shared" ref="AQ835:AQ898" si="796">IF(DC835="","",CONCATENATE($BF835,$BG835))</f>
        <v/>
      </c>
      <c r="AR835" t="str">
        <f t="shared" ref="AR835:AR898" si="797">IF(DD835="","",CONCATENATE($BF835,$BG835))</f>
        <v/>
      </c>
      <c r="AS835" t="str">
        <f t="shared" ref="AS835:AS898" si="798">IF(DE835="","",CONCATENATE($BF835,$BG835))</f>
        <v/>
      </c>
      <c r="AT835" t="str">
        <f t="shared" ref="AT835:AT898" si="799">IF(DF835="","",CONCATENATE($BF835,$BG835))</f>
        <v/>
      </c>
      <c r="AU835" t="str">
        <f t="shared" ref="AU835:AU898" si="800">IF(DG835="","",CONCATENATE($BF835,$BG835))</f>
        <v/>
      </c>
      <c r="AV835" t="str">
        <f t="shared" ref="AV835:AV898" si="801">IF(DH835="","",CONCATENATE($BF835,$BG835))</f>
        <v/>
      </c>
      <c r="AW835" t="str">
        <f t="shared" ref="AW835:AW898" si="802">IF(DI835="","",CONCATENATE($BF835,$BG835))</f>
        <v/>
      </c>
      <c r="AX835" t="str">
        <f t="shared" ref="AX835:AX898" si="803">IF(DJ835="","",CONCATENATE($BF835,$BG835))</f>
        <v/>
      </c>
      <c r="AY835" t="str">
        <f t="shared" ref="AY835:AY898" si="804">IF(DK835="","",CONCATENATE($BF835,$BG835))</f>
        <v/>
      </c>
      <c r="AZ835" t="str">
        <f t="shared" ref="AZ835:AZ898" si="805">IF(DL835="","",CONCATENATE($BF835,$BG835))</f>
        <v/>
      </c>
      <c r="BA835" t="str">
        <f t="shared" ref="BA835:BA898" si="806">IF(DM835="","",CONCATENATE($BF835,$BG835))</f>
        <v/>
      </c>
      <c r="BB835" t="str">
        <f t="shared" ref="BB835:BB898" si="807">IF(DN835="","",CONCATENATE($BF835,$BG835))</f>
        <v/>
      </c>
      <c r="BC835" t="str">
        <f t="shared" ref="BC835:BC898" si="808">IF(DO835="","",CONCATENATE($BF835,$BG835))</f>
        <v/>
      </c>
      <c r="BD835" t="str">
        <f t="shared" ref="BD835:BD898" si="809">IF(DP835="","",CONCATENATE($BF835,$BG835))</f>
        <v/>
      </c>
      <c r="BE835" t="str">
        <f t="shared" ref="BE835:BE898" si="810">CONCATENATE(BJ835," (",BN835,IF(BO835="","",CONCATENATE(", ",BO835)),")")</f>
        <v>Gazdasági számítások (401, web)</v>
      </c>
      <c r="BF835" s="2">
        <v>1031</v>
      </c>
      <c r="BG835" s="2">
        <v>3</v>
      </c>
      <c r="BH835" s="18">
        <f>VLOOKUP(BF835,segéd!$F$9:$G$41,2,FALSE)</f>
        <v>46326</v>
      </c>
      <c r="BI835" s="2" t="str">
        <f>VLOOKUP(BG835,segéd!$F$1:$G$7,2,FALSE)</f>
        <v>11.30-13.00</v>
      </c>
      <c r="BJ835" t="s">
        <v>130</v>
      </c>
      <c r="BK835" s="20" t="s">
        <v>304</v>
      </c>
      <c r="BL835" t="s">
        <v>114</v>
      </c>
      <c r="BM835" s="2"/>
      <c r="BN835" s="2">
        <v>401</v>
      </c>
      <c r="BO835" s="2" t="s">
        <v>117</v>
      </c>
      <c r="BP835" s="33" t="s">
        <v>602</v>
      </c>
      <c r="BQ835" s="2">
        <f t="shared" ref="BQ835:BQ898" si="811">IF(BR835="",0,BR835)+IF(BS835="",0,BS835)</f>
        <v>8</v>
      </c>
      <c r="BR835" s="2" t="str">
        <f>IF(BM835="","",IFERROR(VLOOKUP(BJ835,segéd!T:U,2,FALSE),"x"))</f>
        <v/>
      </c>
      <c r="BS835" s="2">
        <f>IF(BN835="","",IFERROR(VLOOKUP(BJ835,segéd!O:P,2,FALSE),"x"))</f>
        <v>8</v>
      </c>
      <c r="BT835" s="2"/>
      <c r="BU835" s="2"/>
      <c r="BV835" s="2"/>
      <c r="BX835" s="2"/>
      <c r="CO835" s="2">
        <v>6</v>
      </c>
      <c r="CQ835" s="2"/>
      <c r="CR835" s="2"/>
    </row>
    <row r="836" spans="1:117" ht="15" customHeight="1" x14ac:dyDescent="0.3">
      <c r="A836" t="str">
        <f t="shared" si="754"/>
        <v>21710313</v>
      </c>
      <c r="B836" t="str">
        <f t="shared" si="755"/>
        <v>Gazdaságtörténet - Barócsi Zoltán (Bp.-ről web) 20</v>
      </c>
      <c r="C836" t="str">
        <f t="shared" si="756"/>
        <v>21610313</v>
      </c>
      <c r="D836" t="str">
        <f t="shared" si="757"/>
        <v>Gazdaságtörténet - Barócsi Zoltán (Bp.-ről web) 20</v>
      </c>
      <c r="E836" t="str">
        <f t="shared" si="758"/>
        <v>Barócsi Zoltán10313</v>
      </c>
      <c r="F836" t="str">
        <f t="shared" si="759"/>
        <v>Gazdaságtörténet (Bp. 217, Bp.-ről web)</v>
      </c>
      <c r="G836" t="str">
        <f t="shared" si="760"/>
        <v/>
      </c>
      <c r="H836" t="str">
        <f t="shared" si="761"/>
        <v/>
      </c>
      <c r="I836" t="str">
        <f t="shared" si="762"/>
        <v/>
      </c>
      <c r="J836" t="str">
        <f t="shared" si="763"/>
        <v/>
      </c>
      <c r="K836" t="str">
        <f t="shared" si="764"/>
        <v/>
      </c>
      <c r="L836" t="str">
        <f t="shared" si="765"/>
        <v/>
      </c>
      <c r="M836" t="str">
        <f t="shared" si="766"/>
        <v/>
      </c>
      <c r="N836" t="str">
        <f t="shared" si="767"/>
        <v/>
      </c>
      <c r="O836" t="str">
        <f t="shared" si="768"/>
        <v/>
      </c>
      <c r="P836" t="str">
        <f t="shared" si="769"/>
        <v/>
      </c>
      <c r="Q836" t="str">
        <f t="shared" si="770"/>
        <v/>
      </c>
      <c r="R836" t="str">
        <f t="shared" si="771"/>
        <v/>
      </c>
      <c r="S836" t="str">
        <f t="shared" si="772"/>
        <v/>
      </c>
      <c r="T836" t="str">
        <f t="shared" si="773"/>
        <v>10313</v>
      </c>
      <c r="U836" t="str">
        <f t="shared" si="774"/>
        <v>10313</v>
      </c>
      <c r="V836" t="str">
        <f t="shared" si="775"/>
        <v>10313</v>
      </c>
      <c r="W836" t="str">
        <f t="shared" si="776"/>
        <v>10313</v>
      </c>
      <c r="X836" t="str">
        <f t="shared" si="777"/>
        <v>10313</v>
      </c>
      <c r="Y836" t="str">
        <f t="shared" si="778"/>
        <v>10313</v>
      </c>
      <c r="Z836" t="str">
        <f t="shared" si="779"/>
        <v>10313</v>
      </c>
      <c r="AA836" t="str">
        <f t="shared" si="780"/>
        <v>Gazdaságtörténet (217, Bp.-ről web)</v>
      </c>
      <c r="AB836" t="str">
        <f t="shared" si="781"/>
        <v/>
      </c>
      <c r="AC836" t="str">
        <f t="shared" si="782"/>
        <v/>
      </c>
      <c r="AD836" t="str">
        <f t="shared" si="783"/>
        <v/>
      </c>
      <c r="AE836" t="str">
        <f t="shared" si="784"/>
        <v/>
      </c>
      <c r="AF836" t="str">
        <f t="shared" si="785"/>
        <v/>
      </c>
      <c r="AG836" t="str">
        <f t="shared" si="786"/>
        <v/>
      </c>
      <c r="AH836" t="str">
        <f t="shared" si="787"/>
        <v/>
      </c>
      <c r="AI836" t="str">
        <f t="shared" si="788"/>
        <v/>
      </c>
      <c r="AJ836" t="str">
        <f t="shared" si="789"/>
        <v/>
      </c>
      <c r="AK836" t="str">
        <f t="shared" si="790"/>
        <v/>
      </c>
      <c r="AL836" t="str">
        <f t="shared" si="791"/>
        <v/>
      </c>
      <c r="AM836" t="str">
        <f t="shared" si="792"/>
        <v/>
      </c>
      <c r="AN836" t="str">
        <f t="shared" si="793"/>
        <v>10313</v>
      </c>
      <c r="AO836" t="str">
        <f t="shared" si="794"/>
        <v>10313</v>
      </c>
      <c r="AP836" t="str">
        <f t="shared" si="795"/>
        <v>10313</v>
      </c>
      <c r="AQ836" t="str">
        <f t="shared" si="796"/>
        <v>10313</v>
      </c>
      <c r="AR836" t="str">
        <f t="shared" si="797"/>
        <v>10313</v>
      </c>
      <c r="AS836" t="str">
        <f t="shared" si="798"/>
        <v>10313</v>
      </c>
      <c r="AT836" t="str">
        <f t="shared" si="799"/>
        <v/>
      </c>
      <c r="AU836" t="str">
        <f t="shared" si="800"/>
        <v/>
      </c>
      <c r="AV836" t="str">
        <f t="shared" si="801"/>
        <v/>
      </c>
      <c r="AW836" t="str">
        <f t="shared" si="802"/>
        <v/>
      </c>
      <c r="AX836" t="str">
        <f t="shared" si="803"/>
        <v/>
      </c>
      <c r="AY836" t="str">
        <f t="shared" si="804"/>
        <v/>
      </c>
      <c r="AZ836" t="str">
        <f t="shared" si="805"/>
        <v/>
      </c>
      <c r="BA836" t="str">
        <f t="shared" si="806"/>
        <v/>
      </c>
      <c r="BB836" t="str">
        <f t="shared" si="807"/>
        <v/>
      </c>
      <c r="BC836" t="str">
        <f t="shared" si="808"/>
        <v/>
      </c>
      <c r="BD836" t="str">
        <f t="shared" si="809"/>
        <v/>
      </c>
      <c r="BE836" t="str">
        <f t="shared" si="810"/>
        <v>Gazdaságtörténet (216, Bp.-ről web)</v>
      </c>
      <c r="BF836" s="2">
        <v>1031</v>
      </c>
      <c r="BG836" s="2">
        <v>3</v>
      </c>
      <c r="BH836" s="18">
        <f>VLOOKUP(BF836,segéd!$F$9:$G$41,2,FALSE)</f>
        <v>46326</v>
      </c>
      <c r="BI836" s="2" t="str">
        <f>VLOOKUP(BG836,segéd!$F$1:$G$7,2,FALSE)</f>
        <v>11.30-13.00</v>
      </c>
      <c r="BJ836" t="s">
        <v>197</v>
      </c>
      <c r="BK836" s="20" t="s">
        <v>35</v>
      </c>
      <c r="BL836" t="s">
        <v>192</v>
      </c>
      <c r="BM836" s="2">
        <v>217</v>
      </c>
      <c r="BN836" s="2">
        <v>216</v>
      </c>
      <c r="BO836" s="2" t="s">
        <v>118</v>
      </c>
      <c r="BP836" s="33" t="s">
        <v>646</v>
      </c>
      <c r="BQ836" s="2">
        <f t="shared" si="811"/>
        <v>40</v>
      </c>
      <c r="BR836" s="2">
        <f>IF(BM836="","",IFERROR(VLOOKUP(BJ836,segéd!T:U,2,FALSE),"x"))</f>
        <v>20</v>
      </c>
      <c r="BS836" s="2">
        <f>IF(BN836="","",IFERROR(VLOOKUP(BJ836,segéd!O:P,2,FALSE),"x"))</f>
        <v>20</v>
      </c>
      <c r="BU836" s="2"/>
      <c r="BV836" s="2"/>
      <c r="BX836" s="2"/>
      <c r="CG836" s="2">
        <v>3</v>
      </c>
      <c r="CH836" s="2">
        <v>3</v>
      </c>
      <c r="CI836" s="2">
        <v>3</v>
      </c>
      <c r="CJ836" s="2">
        <v>3</v>
      </c>
      <c r="CK836" s="2">
        <v>6</v>
      </c>
      <c r="CL836" s="2">
        <v>2</v>
      </c>
      <c r="CM836" s="2">
        <v>3</v>
      </c>
      <c r="CZ836" s="2">
        <v>1</v>
      </c>
      <c r="DA836" s="2">
        <v>3</v>
      </c>
      <c r="DB836" s="2">
        <v>4</v>
      </c>
      <c r="DC836" s="2">
        <v>1</v>
      </c>
      <c r="DD836" s="2">
        <v>1</v>
      </c>
      <c r="DE836" s="2">
        <v>3</v>
      </c>
    </row>
    <row r="837" spans="1:117" ht="15" customHeight="1" x14ac:dyDescent="0.3">
      <c r="A837" t="str">
        <f t="shared" si="754"/>
        <v>10313</v>
      </c>
      <c r="B837" t="str">
        <f t="shared" si="755"/>
        <v xml:space="preserve">Gép- és szerkezeti elemek - Aschenbrenner Jószef (web) </v>
      </c>
      <c r="C837" t="str">
        <f t="shared" si="756"/>
        <v>60110313</v>
      </c>
      <c r="D837" t="str">
        <f t="shared" si="757"/>
        <v>Gép- és szerkezeti elemek - Aschenbrenner Jószef (web) 83</v>
      </c>
      <c r="E837" t="str">
        <f t="shared" si="758"/>
        <v>Aschenbrenner Jószef10313</v>
      </c>
      <c r="F837" t="str">
        <f t="shared" si="759"/>
        <v>Gép- és szerkezeti elemek (Tb. 601, web)</v>
      </c>
      <c r="G837" t="str">
        <f t="shared" si="760"/>
        <v/>
      </c>
      <c r="H837" t="str">
        <f t="shared" si="761"/>
        <v/>
      </c>
      <c r="I837" t="str">
        <f t="shared" si="762"/>
        <v/>
      </c>
      <c r="J837" t="str">
        <f t="shared" si="763"/>
        <v/>
      </c>
      <c r="K837" t="str">
        <f t="shared" si="764"/>
        <v/>
      </c>
      <c r="L837" t="str">
        <f t="shared" si="765"/>
        <v/>
      </c>
      <c r="M837" t="str">
        <f t="shared" si="766"/>
        <v/>
      </c>
      <c r="N837" t="str">
        <f t="shared" si="767"/>
        <v/>
      </c>
      <c r="O837" t="str">
        <f t="shared" si="768"/>
        <v/>
      </c>
      <c r="P837" t="str">
        <f t="shared" si="769"/>
        <v/>
      </c>
      <c r="Q837" t="str">
        <f t="shared" si="770"/>
        <v/>
      </c>
      <c r="R837" t="str">
        <f t="shared" si="771"/>
        <v/>
      </c>
      <c r="S837" t="str">
        <f t="shared" si="772"/>
        <v/>
      </c>
      <c r="T837" t="str">
        <f t="shared" si="773"/>
        <v/>
      </c>
      <c r="U837" t="str">
        <f t="shared" si="774"/>
        <v/>
      </c>
      <c r="V837" t="str">
        <f t="shared" si="775"/>
        <v/>
      </c>
      <c r="W837" t="str">
        <f t="shared" si="776"/>
        <v/>
      </c>
      <c r="X837" t="str">
        <f t="shared" si="777"/>
        <v/>
      </c>
      <c r="Y837" t="str">
        <f t="shared" si="778"/>
        <v/>
      </c>
      <c r="Z837" t="str">
        <f t="shared" si="779"/>
        <v/>
      </c>
      <c r="AA837" t="str">
        <f t="shared" si="780"/>
        <v>Gép- és szerkezeti elemek (, web)</v>
      </c>
      <c r="AB837" t="str">
        <f t="shared" si="781"/>
        <v/>
      </c>
      <c r="AC837" t="str">
        <f t="shared" si="782"/>
        <v/>
      </c>
      <c r="AD837" t="str">
        <f t="shared" si="783"/>
        <v/>
      </c>
      <c r="AE837" t="str">
        <f t="shared" si="784"/>
        <v/>
      </c>
      <c r="AF837" t="str">
        <f t="shared" si="785"/>
        <v/>
      </c>
      <c r="AG837" t="str">
        <f t="shared" si="786"/>
        <v/>
      </c>
      <c r="AH837" t="str">
        <f t="shared" si="787"/>
        <v/>
      </c>
      <c r="AI837" t="str">
        <f t="shared" si="788"/>
        <v/>
      </c>
      <c r="AJ837" t="str">
        <f t="shared" si="789"/>
        <v>10313</v>
      </c>
      <c r="AK837" t="str">
        <f t="shared" si="790"/>
        <v>10313</v>
      </c>
      <c r="AL837" t="str">
        <f t="shared" si="791"/>
        <v>10313</v>
      </c>
      <c r="AM837" t="str">
        <f t="shared" si="792"/>
        <v/>
      </c>
      <c r="AN837" t="str">
        <f t="shared" si="793"/>
        <v/>
      </c>
      <c r="AO837" t="str">
        <f t="shared" si="794"/>
        <v/>
      </c>
      <c r="AP837" t="str">
        <f t="shared" si="795"/>
        <v/>
      </c>
      <c r="AQ837" t="str">
        <f t="shared" si="796"/>
        <v/>
      </c>
      <c r="AR837" t="str">
        <f t="shared" si="797"/>
        <v/>
      </c>
      <c r="AS837" t="str">
        <f t="shared" si="798"/>
        <v/>
      </c>
      <c r="AT837" t="str">
        <f t="shared" si="799"/>
        <v/>
      </c>
      <c r="AU837" t="str">
        <f t="shared" si="800"/>
        <v/>
      </c>
      <c r="AV837" t="str">
        <f t="shared" si="801"/>
        <v/>
      </c>
      <c r="AW837" t="str">
        <f t="shared" si="802"/>
        <v/>
      </c>
      <c r="AX837" t="str">
        <f t="shared" si="803"/>
        <v/>
      </c>
      <c r="AY837" t="str">
        <f t="shared" si="804"/>
        <v/>
      </c>
      <c r="AZ837" t="str">
        <f t="shared" si="805"/>
        <v/>
      </c>
      <c r="BA837" t="str">
        <f t="shared" si="806"/>
        <v/>
      </c>
      <c r="BB837" t="str">
        <f t="shared" si="807"/>
        <v/>
      </c>
      <c r="BC837" t="str">
        <f t="shared" si="808"/>
        <v/>
      </c>
      <c r="BD837" t="str">
        <f t="shared" si="809"/>
        <v/>
      </c>
      <c r="BE837" t="str">
        <f t="shared" si="810"/>
        <v>Gép- és szerkezeti elemek (601, web)</v>
      </c>
      <c r="BF837" s="2">
        <v>1031</v>
      </c>
      <c r="BG837" s="2">
        <v>3</v>
      </c>
      <c r="BH837" s="18">
        <f>VLOOKUP(BF837,segéd!$F$9:$G$41,2,FALSE)</f>
        <v>46326</v>
      </c>
      <c r="BI837" s="2" t="str">
        <f>VLOOKUP(BG837,segéd!$F$1:$G$7,2,FALSE)</f>
        <v>11.30-13.00</v>
      </c>
      <c r="BJ837" t="s">
        <v>145</v>
      </c>
      <c r="BK837" s="20" t="s">
        <v>744</v>
      </c>
      <c r="BL837" t="s">
        <v>193</v>
      </c>
      <c r="BM837" s="2"/>
      <c r="BN837" s="2">
        <v>601</v>
      </c>
      <c r="BO837" s="2" t="s">
        <v>117</v>
      </c>
      <c r="BP837" s="33" t="s">
        <v>633</v>
      </c>
      <c r="BQ837" s="2">
        <f t="shared" si="811"/>
        <v>83</v>
      </c>
      <c r="BR837" s="2" t="str">
        <f>IF(BM837="","",IFERROR(VLOOKUP(BJ837,segéd!T:U,2,FALSE),"x"))</f>
        <v/>
      </c>
      <c r="BS837" s="2">
        <f>IF(BN837="","",IFERROR(VLOOKUP(BJ837,segéd!O:P,2,FALSE),"x"))</f>
        <v>83</v>
      </c>
      <c r="BU837" s="2"/>
      <c r="BV837" s="2"/>
      <c r="BX837" s="2"/>
      <c r="CV837" s="2">
        <v>7</v>
      </c>
      <c r="CW837" s="2">
        <v>37</v>
      </c>
      <c r="CX837" s="2">
        <v>56</v>
      </c>
    </row>
    <row r="838" spans="1:117" ht="15" customHeight="1" x14ac:dyDescent="0.3">
      <c r="A838" t="str">
        <f t="shared" si="754"/>
        <v>20910313</v>
      </c>
      <c r="B838" t="str">
        <f t="shared" si="755"/>
        <v>Globalizáció - Köbli Ádám (Tb.-ről web) 43</v>
      </c>
      <c r="C838" t="str">
        <f t="shared" si="756"/>
        <v>40410313</v>
      </c>
      <c r="D838" t="str">
        <f t="shared" si="757"/>
        <v>Globalizáció - Köbli Ádám (Tb.-ről web) 29</v>
      </c>
      <c r="E838" t="str">
        <f t="shared" si="758"/>
        <v>Köbli Ádám10313</v>
      </c>
      <c r="F838" t="str">
        <f t="shared" si="759"/>
        <v>Globalizáció (Tb. 404, Tb.-ről web)</v>
      </c>
      <c r="G838" t="str">
        <f t="shared" si="760"/>
        <v/>
      </c>
      <c r="H838" t="str">
        <f t="shared" si="761"/>
        <v/>
      </c>
      <c r="I838" t="str">
        <f t="shared" si="762"/>
        <v/>
      </c>
      <c r="J838" t="str">
        <f t="shared" si="763"/>
        <v/>
      </c>
      <c r="K838" t="str">
        <f t="shared" si="764"/>
        <v/>
      </c>
      <c r="L838" t="str">
        <f t="shared" si="765"/>
        <v/>
      </c>
      <c r="M838" t="str">
        <f t="shared" si="766"/>
        <v/>
      </c>
      <c r="N838" t="str">
        <f t="shared" si="767"/>
        <v/>
      </c>
      <c r="O838" t="str">
        <f t="shared" si="768"/>
        <v/>
      </c>
      <c r="P838" t="str">
        <f t="shared" si="769"/>
        <v/>
      </c>
      <c r="Q838" t="str">
        <f t="shared" si="770"/>
        <v/>
      </c>
      <c r="R838" t="str">
        <f t="shared" si="771"/>
        <v/>
      </c>
      <c r="S838" t="str">
        <f t="shared" si="772"/>
        <v/>
      </c>
      <c r="T838" t="str">
        <f t="shared" si="773"/>
        <v>10313</v>
      </c>
      <c r="U838" t="str">
        <f t="shared" si="774"/>
        <v>10313</v>
      </c>
      <c r="V838" t="str">
        <f t="shared" si="775"/>
        <v>10313</v>
      </c>
      <c r="W838" t="str">
        <f t="shared" si="776"/>
        <v>10313</v>
      </c>
      <c r="X838" t="str">
        <f t="shared" si="777"/>
        <v>10313</v>
      </c>
      <c r="Y838" t="str">
        <f t="shared" si="778"/>
        <v>10313</v>
      </c>
      <c r="Z838" t="str">
        <f t="shared" si="779"/>
        <v>10313</v>
      </c>
      <c r="AA838" t="str">
        <f t="shared" si="780"/>
        <v>Globalizáció (209, Tb.-ről web)</v>
      </c>
      <c r="AB838" t="str">
        <f t="shared" si="781"/>
        <v/>
      </c>
      <c r="AC838" t="str">
        <f t="shared" si="782"/>
        <v/>
      </c>
      <c r="AD838" t="str">
        <f t="shared" si="783"/>
        <v/>
      </c>
      <c r="AE838" t="str">
        <f t="shared" si="784"/>
        <v/>
      </c>
      <c r="AF838" t="str">
        <f t="shared" si="785"/>
        <v/>
      </c>
      <c r="AG838" t="str">
        <f t="shared" si="786"/>
        <v/>
      </c>
      <c r="AH838" t="str">
        <f t="shared" si="787"/>
        <v/>
      </c>
      <c r="AI838" t="str">
        <f t="shared" si="788"/>
        <v/>
      </c>
      <c r="AJ838" t="str">
        <f t="shared" si="789"/>
        <v/>
      </c>
      <c r="AK838" t="str">
        <f t="shared" si="790"/>
        <v/>
      </c>
      <c r="AL838" t="str">
        <f t="shared" si="791"/>
        <v/>
      </c>
      <c r="AM838" t="str">
        <f t="shared" si="792"/>
        <v/>
      </c>
      <c r="AN838" t="str">
        <f t="shared" si="793"/>
        <v>10313</v>
      </c>
      <c r="AO838" t="str">
        <f t="shared" si="794"/>
        <v>10313</v>
      </c>
      <c r="AP838" t="str">
        <f t="shared" si="795"/>
        <v>10313</v>
      </c>
      <c r="AQ838" t="str">
        <f t="shared" si="796"/>
        <v>10313</v>
      </c>
      <c r="AR838" t="str">
        <f t="shared" si="797"/>
        <v>10313</v>
      </c>
      <c r="AS838" t="str">
        <f t="shared" si="798"/>
        <v>10313</v>
      </c>
      <c r="AT838" t="str">
        <f t="shared" si="799"/>
        <v/>
      </c>
      <c r="AU838" t="str">
        <f t="shared" si="800"/>
        <v/>
      </c>
      <c r="AV838" t="str">
        <f t="shared" si="801"/>
        <v/>
      </c>
      <c r="AW838" t="str">
        <f t="shared" si="802"/>
        <v/>
      </c>
      <c r="AX838" t="str">
        <f t="shared" si="803"/>
        <v/>
      </c>
      <c r="AY838" t="str">
        <f t="shared" si="804"/>
        <v/>
      </c>
      <c r="AZ838" t="str">
        <f t="shared" si="805"/>
        <v/>
      </c>
      <c r="BA838" t="str">
        <f t="shared" si="806"/>
        <v/>
      </c>
      <c r="BB838" t="str">
        <f t="shared" si="807"/>
        <v/>
      </c>
      <c r="BC838" t="str">
        <f t="shared" si="808"/>
        <v/>
      </c>
      <c r="BD838" t="str">
        <f t="shared" si="809"/>
        <v/>
      </c>
      <c r="BE838" t="str">
        <f t="shared" si="810"/>
        <v>Globalizáció (404, Tb.-ről web)</v>
      </c>
      <c r="BF838" s="2">
        <v>1031</v>
      </c>
      <c r="BG838" s="2">
        <v>3</v>
      </c>
      <c r="BH838" s="18">
        <f>VLOOKUP(BF838,segéd!$F$9:$G$41,2,FALSE)</f>
        <v>46326</v>
      </c>
      <c r="BI838" s="2" t="str">
        <f>VLOOKUP(BG838,segéd!$F$1:$G$7,2,FALSE)</f>
        <v>11.30-13.00</v>
      </c>
      <c r="BJ838" t="s">
        <v>97</v>
      </c>
      <c r="BK838" s="20" t="s">
        <v>133</v>
      </c>
      <c r="BL838" t="s">
        <v>192</v>
      </c>
      <c r="BM838" s="2">
        <v>209</v>
      </c>
      <c r="BN838" s="2">
        <v>404</v>
      </c>
      <c r="BO838" s="2" t="s">
        <v>119</v>
      </c>
      <c r="BP838" s="33" t="s">
        <v>648</v>
      </c>
      <c r="BQ838" s="2">
        <f t="shared" si="811"/>
        <v>72</v>
      </c>
      <c r="BR838" s="2">
        <f>IF(BM838="","",IFERROR(VLOOKUP(BJ838,segéd!T:U,2,FALSE),"x"))</f>
        <v>43</v>
      </c>
      <c r="BS838" s="2">
        <f>IF(BN838="","",IFERROR(VLOOKUP(BJ838,segéd!O:P,2,FALSE),"x"))</f>
        <v>29</v>
      </c>
      <c r="BU838" s="2"/>
      <c r="BV838" s="2"/>
      <c r="BX838" s="2"/>
      <c r="CG838" s="2">
        <v>3</v>
      </c>
      <c r="CH838" s="2">
        <v>3</v>
      </c>
      <c r="CI838" s="2">
        <v>4</v>
      </c>
      <c r="CJ838" s="2">
        <v>3</v>
      </c>
      <c r="CK838" s="2">
        <v>7</v>
      </c>
      <c r="CL838" s="2">
        <v>2</v>
      </c>
      <c r="CM838" s="2">
        <v>3</v>
      </c>
      <c r="CZ838" s="2">
        <v>2</v>
      </c>
      <c r="DA838" s="2">
        <v>4</v>
      </c>
      <c r="DB838" s="2">
        <v>4</v>
      </c>
      <c r="DC838" s="2">
        <v>2</v>
      </c>
      <c r="DD838" s="2">
        <v>1</v>
      </c>
      <c r="DE838" s="2">
        <v>3</v>
      </c>
    </row>
    <row r="839" spans="1:117" ht="15" customHeight="1" x14ac:dyDescent="0.3">
      <c r="A839" t="str">
        <f t="shared" si="754"/>
        <v>20510313</v>
      </c>
      <c r="B839" t="str">
        <f t="shared" si="755"/>
        <v>Integrált információs rendsz. - Michelberger Pál (web) 8</v>
      </c>
      <c r="C839" t="str">
        <f t="shared" si="756"/>
        <v>10313</v>
      </c>
      <c r="D839" t="str">
        <f t="shared" si="757"/>
        <v xml:space="preserve">Integrált információs rendsz. - Michelberger Pál (web) </v>
      </c>
      <c r="E839" t="str">
        <f t="shared" si="758"/>
        <v>Michelberger Pál10313</v>
      </c>
      <c r="F839" t="str">
        <f t="shared" si="759"/>
        <v>Integrált információs rendsz. (Bp. 205, web)</v>
      </c>
      <c r="G839" t="str">
        <f t="shared" si="760"/>
        <v/>
      </c>
      <c r="H839" t="str">
        <f t="shared" si="761"/>
        <v/>
      </c>
      <c r="I839" t="str">
        <f t="shared" si="762"/>
        <v/>
      </c>
      <c r="J839" t="str">
        <f t="shared" si="763"/>
        <v/>
      </c>
      <c r="K839" t="str">
        <f t="shared" si="764"/>
        <v/>
      </c>
      <c r="L839" t="str">
        <f t="shared" si="765"/>
        <v/>
      </c>
      <c r="M839" t="str">
        <f t="shared" si="766"/>
        <v/>
      </c>
      <c r="N839" t="str">
        <f t="shared" si="767"/>
        <v/>
      </c>
      <c r="O839" t="str">
        <f t="shared" si="768"/>
        <v/>
      </c>
      <c r="P839" t="str">
        <f t="shared" si="769"/>
        <v/>
      </c>
      <c r="Q839" t="str">
        <f t="shared" si="770"/>
        <v/>
      </c>
      <c r="R839" t="str">
        <f t="shared" si="771"/>
        <v/>
      </c>
      <c r="S839" t="str">
        <f t="shared" si="772"/>
        <v>10313</v>
      </c>
      <c r="T839" t="str">
        <f t="shared" si="773"/>
        <v/>
      </c>
      <c r="U839" t="str">
        <f t="shared" si="774"/>
        <v/>
      </c>
      <c r="V839" t="str">
        <f t="shared" si="775"/>
        <v/>
      </c>
      <c r="W839" t="str">
        <f t="shared" si="776"/>
        <v/>
      </c>
      <c r="X839" t="str">
        <f t="shared" si="777"/>
        <v/>
      </c>
      <c r="Y839" t="str">
        <f t="shared" si="778"/>
        <v/>
      </c>
      <c r="Z839" t="str">
        <f t="shared" si="779"/>
        <v/>
      </c>
      <c r="AA839" t="str">
        <f t="shared" si="780"/>
        <v>Integrált információs rendsz. (205, web)</v>
      </c>
      <c r="AB839" t="str">
        <f t="shared" si="781"/>
        <v/>
      </c>
      <c r="AC839" t="str">
        <f t="shared" si="782"/>
        <v/>
      </c>
      <c r="AD839" t="str">
        <f t="shared" si="783"/>
        <v/>
      </c>
      <c r="AE839" t="str">
        <f t="shared" si="784"/>
        <v/>
      </c>
      <c r="AF839" t="str">
        <f t="shared" si="785"/>
        <v/>
      </c>
      <c r="AG839" t="str">
        <f t="shared" si="786"/>
        <v/>
      </c>
      <c r="AH839" t="str">
        <f t="shared" si="787"/>
        <v/>
      </c>
      <c r="AI839" t="str">
        <f t="shared" si="788"/>
        <v/>
      </c>
      <c r="AJ839" t="str">
        <f t="shared" si="789"/>
        <v/>
      </c>
      <c r="AK839" t="str">
        <f t="shared" si="790"/>
        <v/>
      </c>
      <c r="AL839" t="str">
        <f t="shared" si="791"/>
        <v/>
      </c>
      <c r="AM839" t="str">
        <f t="shared" si="792"/>
        <v/>
      </c>
      <c r="AN839" t="str">
        <f t="shared" si="793"/>
        <v/>
      </c>
      <c r="AO839" t="str">
        <f t="shared" si="794"/>
        <v/>
      </c>
      <c r="AP839" t="str">
        <f t="shared" si="795"/>
        <v/>
      </c>
      <c r="AQ839" t="str">
        <f t="shared" si="796"/>
        <v/>
      </c>
      <c r="AR839" t="str">
        <f t="shared" si="797"/>
        <v/>
      </c>
      <c r="AS839" t="str">
        <f t="shared" si="798"/>
        <v/>
      </c>
      <c r="AT839" t="str">
        <f t="shared" si="799"/>
        <v/>
      </c>
      <c r="AU839" t="str">
        <f t="shared" si="800"/>
        <v/>
      </c>
      <c r="AV839" t="str">
        <f t="shared" si="801"/>
        <v/>
      </c>
      <c r="AW839" t="str">
        <f t="shared" si="802"/>
        <v/>
      </c>
      <c r="AX839" t="str">
        <f t="shared" si="803"/>
        <v/>
      </c>
      <c r="AY839" t="str">
        <f t="shared" si="804"/>
        <v/>
      </c>
      <c r="AZ839" t="str">
        <f t="shared" si="805"/>
        <v/>
      </c>
      <c r="BA839" t="str">
        <f t="shared" si="806"/>
        <v/>
      </c>
      <c r="BB839" t="str">
        <f t="shared" si="807"/>
        <v/>
      </c>
      <c r="BC839" t="str">
        <f t="shared" si="808"/>
        <v/>
      </c>
      <c r="BD839" t="str">
        <f t="shared" si="809"/>
        <v/>
      </c>
      <c r="BE839" t="str">
        <f t="shared" si="810"/>
        <v>Integrált információs rendsz. (, web)</v>
      </c>
      <c r="BF839" s="2">
        <v>1031</v>
      </c>
      <c r="BG839" s="2">
        <v>3</v>
      </c>
      <c r="BH839" s="18">
        <f>VLOOKUP(BF839,segéd!$F$9:$G$41,2,FALSE)</f>
        <v>46326</v>
      </c>
      <c r="BI839" s="2" t="str">
        <f>VLOOKUP(BG839,segéd!$F$1:$G$7,2,FALSE)</f>
        <v>11.30-13.00</v>
      </c>
      <c r="BJ839" t="s">
        <v>528</v>
      </c>
      <c r="BK839" s="20" t="s">
        <v>547</v>
      </c>
      <c r="BL839" t="s">
        <v>206</v>
      </c>
      <c r="BM839" s="2">
        <v>205</v>
      </c>
      <c r="BO839" s="2" t="s">
        <v>117</v>
      </c>
      <c r="BP839" s="33" t="s">
        <v>720</v>
      </c>
      <c r="BQ839" s="2">
        <f t="shared" si="811"/>
        <v>8</v>
      </c>
      <c r="BR839" s="2">
        <f>IF(BM839="","",IFERROR(VLOOKUP(BJ839,segéd!T:U,2,FALSE),"x"))</f>
        <v>8</v>
      </c>
      <c r="BS839" s="2" t="str">
        <f>IF(BN839="","",IFERROR(VLOOKUP(BJ839,segéd!O:P,2,FALSE),"x"))</f>
        <v/>
      </c>
      <c r="BT839" s="2"/>
      <c r="BU839" s="2"/>
      <c r="BV839" s="2"/>
      <c r="BX839" s="2"/>
      <c r="CF839" s="2">
        <v>7</v>
      </c>
      <c r="CQ839" s="2"/>
      <c r="CR839" s="2"/>
    </row>
    <row r="840" spans="1:117" ht="15" customHeight="1" x14ac:dyDescent="0.3">
      <c r="A840" t="str">
        <f t="shared" si="754"/>
        <v>10313</v>
      </c>
      <c r="B840" t="str">
        <f t="shared" si="755"/>
        <v xml:space="preserve">Ipari és koll. robotika (dupla terem) - Palotai Péter (gépterem, web) </v>
      </c>
      <c r="C840" t="str">
        <f t="shared" si="756"/>
        <v>60310313</v>
      </c>
      <c r="D840" t="str">
        <f t="shared" si="757"/>
        <v xml:space="preserve">Ipari és koll. robotika (dupla terem) - Palotai Péter (gépterem, web) </v>
      </c>
      <c r="E840" t="str">
        <f t="shared" si="758"/>
        <v>Palotai Péter10313</v>
      </c>
      <c r="F840" t="str">
        <f t="shared" si="759"/>
        <v>Ipari és koll. robotika (dupla terem) (Tb. 603, gépterem, web)</v>
      </c>
      <c r="G840" t="str">
        <f t="shared" si="760"/>
        <v/>
      </c>
      <c r="H840" t="str">
        <f t="shared" si="761"/>
        <v/>
      </c>
      <c r="I840" t="str">
        <f t="shared" si="762"/>
        <v/>
      </c>
      <c r="J840" t="str">
        <f t="shared" si="763"/>
        <v/>
      </c>
      <c r="K840" t="str">
        <f t="shared" si="764"/>
        <v/>
      </c>
      <c r="L840" t="str">
        <f t="shared" si="765"/>
        <v/>
      </c>
      <c r="M840" t="str">
        <f t="shared" si="766"/>
        <v/>
      </c>
      <c r="N840" t="str">
        <f t="shared" si="767"/>
        <v/>
      </c>
      <c r="O840" t="str">
        <f t="shared" si="768"/>
        <v/>
      </c>
      <c r="P840" t="str">
        <f t="shared" si="769"/>
        <v/>
      </c>
      <c r="Q840" t="str">
        <f t="shared" si="770"/>
        <v/>
      </c>
      <c r="R840" t="str">
        <f t="shared" si="771"/>
        <v/>
      </c>
      <c r="S840" t="str">
        <f t="shared" si="772"/>
        <v/>
      </c>
      <c r="T840" t="str">
        <f t="shared" si="773"/>
        <v/>
      </c>
      <c r="U840" t="str">
        <f t="shared" si="774"/>
        <v/>
      </c>
      <c r="V840" t="str">
        <f t="shared" si="775"/>
        <v/>
      </c>
      <c r="W840" t="str">
        <f t="shared" si="776"/>
        <v/>
      </c>
      <c r="X840" t="str">
        <f t="shared" si="777"/>
        <v/>
      </c>
      <c r="Y840" t="str">
        <f t="shared" si="778"/>
        <v/>
      </c>
      <c r="Z840" t="str">
        <f t="shared" si="779"/>
        <v/>
      </c>
      <c r="AA840" t="str">
        <f t="shared" si="780"/>
        <v>Ipari és koll. robotika (dupla terem) (, gépterem, web)</v>
      </c>
      <c r="AB840" t="str">
        <f t="shared" si="781"/>
        <v/>
      </c>
      <c r="AC840" t="str">
        <f t="shared" si="782"/>
        <v/>
      </c>
      <c r="AD840" t="str">
        <f t="shared" si="783"/>
        <v/>
      </c>
      <c r="AE840" t="str">
        <f t="shared" si="784"/>
        <v/>
      </c>
      <c r="AF840" t="str">
        <f t="shared" si="785"/>
        <v/>
      </c>
      <c r="AG840" t="str">
        <f t="shared" si="786"/>
        <v/>
      </c>
      <c r="AH840" t="str">
        <f t="shared" si="787"/>
        <v/>
      </c>
      <c r="AI840" t="str">
        <f t="shared" si="788"/>
        <v/>
      </c>
      <c r="AJ840" t="str">
        <f t="shared" si="789"/>
        <v/>
      </c>
      <c r="AK840" t="str">
        <f t="shared" si="790"/>
        <v/>
      </c>
      <c r="AL840" t="str">
        <f t="shared" si="791"/>
        <v/>
      </c>
      <c r="AM840" t="str">
        <f t="shared" si="792"/>
        <v/>
      </c>
      <c r="AN840" t="str">
        <f t="shared" si="793"/>
        <v/>
      </c>
      <c r="AO840" t="str">
        <f t="shared" si="794"/>
        <v/>
      </c>
      <c r="AP840" t="str">
        <f t="shared" si="795"/>
        <v/>
      </c>
      <c r="AQ840" t="str">
        <f t="shared" si="796"/>
        <v/>
      </c>
      <c r="AR840" t="str">
        <f t="shared" si="797"/>
        <v/>
      </c>
      <c r="AS840" t="str">
        <f t="shared" si="798"/>
        <v/>
      </c>
      <c r="AT840" t="str">
        <f t="shared" si="799"/>
        <v/>
      </c>
      <c r="AU840" t="str">
        <f t="shared" si="800"/>
        <v/>
      </c>
      <c r="AV840" t="str">
        <f t="shared" si="801"/>
        <v/>
      </c>
      <c r="AW840" t="str">
        <f t="shared" si="802"/>
        <v/>
      </c>
      <c r="AX840" t="str">
        <f t="shared" si="803"/>
        <v/>
      </c>
      <c r="AY840" t="str">
        <f t="shared" si="804"/>
        <v/>
      </c>
      <c r="AZ840" t="str">
        <f t="shared" si="805"/>
        <v/>
      </c>
      <c r="BA840" t="str">
        <f t="shared" si="806"/>
        <v/>
      </c>
      <c r="BB840" t="str">
        <f t="shared" si="807"/>
        <v/>
      </c>
      <c r="BC840" t="str">
        <f t="shared" si="808"/>
        <v/>
      </c>
      <c r="BD840" t="str">
        <f t="shared" si="809"/>
        <v/>
      </c>
      <c r="BE840" t="str">
        <f t="shared" si="810"/>
        <v>Ipari és koll. robotika (dupla terem) (603, gépterem, web)</v>
      </c>
      <c r="BF840" s="2">
        <v>1031</v>
      </c>
      <c r="BG840" s="2">
        <v>3</v>
      </c>
      <c r="BH840" s="18">
        <f>VLOOKUP(BF840,segéd!$F$9:$G$41,2,FALSE)</f>
        <v>46326</v>
      </c>
      <c r="BI840" s="2" t="str">
        <f>VLOOKUP(BG840,segéd!$F$1:$G$7,2,FALSE)</f>
        <v>11.30-13.00</v>
      </c>
      <c r="BJ840" t="s">
        <v>551</v>
      </c>
      <c r="BK840" s="20" t="s">
        <v>309</v>
      </c>
      <c r="BL840" t="s">
        <v>191</v>
      </c>
      <c r="BM840" s="2"/>
      <c r="BN840" s="2">
        <v>603</v>
      </c>
      <c r="BO840" s="2" t="s">
        <v>216</v>
      </c>
      <c r="BP840" s="33" t="s">
        <v>589</v>
      </c>
      <c r="BQ840" s="2">
        <f t="shared" si="811"/>
        <v>0</v>
      </c>
      <c r="BR840" s="2" t="str">
        <f>IF(BM840="","",IFERROR(VLOOKUP(BJ840,segéd!T:U,2,FALSE),"x"))</f>
        <v/>
      </c>
      <c r="BS840" s="2"/>
      <c r="BU840" s="2"/>
      <c r="BV840" s="2"/>
    </row>
    <row r="841" spans="1:117" x14ac:dyDescent="0.3">
      <c r="A841" t="str">
        <f t="shared" si="754"/>
        <v>10313</v>
      </c>
      <c r="B841" t="str">
        <f t="shared" si="755"/>
        <v xml:space="preserve">Ipari és kollaboratív robotika - Palotai Péter (gépterem, web) </v>
      </c>
      <c r="C841" t="str">
        <f t="shared" si="756"/>
        <v>60410313</v>
      </c>
      <c r="D841" t="str">
        <f t="shared" si="757"/>
        <v>Ipari és kollaboratív robotika - Palotai Péter (gépterem, web) 45</v>
      </c>
      <c r="E841" t="str">
        <f t="shared" si="758"/>
        <v>Palotai Péter10313</v>
      </c>
      <c r="F841" t="str">
        <f t="shared" si="759"/>
        <v>Ipari és kollaboratív robotika (Tb. 604, gépterem, web)</v>
      </c>
      <c r="G841" t="str">
        <f t="shared" si="760"/>
        <v/>
      </c>
      <c r="H841" t="str">
        <f t="shared" si="761"/>
        <v/>
      </c>
      <c r="I841" t="str">
        <f t="shared" si="762"/>
        <v/>
      </c>
      <c r="J841" t="str">
        <f t="shared" si="763"/>
        <v/>
      </c>
      <c r="K841" t="str">
        <f t="shared" si="764"/>
        <v/>
      </c>
      <c r="L841" t="str">
        <f t="shared" si="765"/>
        <v/>
      </c>
      <c r="M841" t="str">
        <f t="shared" si="766"/>
        <v/>
      </c>
      <c r="N841" t="str">
        <f t="shared" si="767"/>
        <v/>
      </c>
      <c r="O841" t="str">
        <f t="shared" si="768"/>
        <v/>
      </c>
      <c r="P841" t="str">
        <f t="shared" si="769"/>
        <v/>
      </c>
      <c r="Q841" t="str">
        <f t="shared" si="770"/>
        <v/>
      </c>
      <c r="R841" t="str">
        <f t="shared" si="771"/>
        <v/>
      </c>
      <c r="S841" t="str">
        <f t="shared" si="772"/>
        <v/>
      </c>
      <c r="T841" t="str">
        <f t="shared" si="773"/>
        <v/>
      </c>
      <c r="U841" t="str">
        <f t="shared" si="774"/>
        <v/>
      </c>
      <c r="V841" t="str">
        <f t="shared" si="775"/>
        <v/>
      </c>
      <c r="W841" t="str">
        <f t="shared" si="776"/>
        <v/>
      </c>
      <c r="X841" t="str">
        <f t="shared" si="777"/>
        <v/>
      </c>
      <c r="Y841" t="str">
        <f t="shared" si="778"/>
        <v/>
      </c>
      <c r="Z841" t="str">
        <f t="shared" si="779"/>
        <v/>
      </c>
      <c r="AA841" t="str">
        <f t="shared" si="780"/>
        <v>Ipari és kollaboratív robotika (, gépterem, web)</v>
      </c>
      <c r="AB841" t="str">
        <f t="shared" si="781"/>
        <v/>
      </c>
      <c r="AC841" t="str">
        <f t="shared" si="782"/>
        <v/>
      </c>
      <c r="AD841" t="str">
        <f t="shared" si="783"/>
        <v/>
      </c>
      <c r="AE841" t="str">
        <f t="shared" si="784"/>
        <v/>
      </c>
      <c r="AF841" t="str">
        <f t="shared" si="785"/>
        <v/>
      </c>
      <c r="AG841" t="str">
        <f t="shared" si="786"/>
        <v/>
      </c>
      <c r="AH841" t="str">
        <f t="shared" si="787"/>
        <v/>
      </c>
      <c r="AI841" t="str">
        <f t="shared" si="788"/>
        <v/>
      </c>
      <c r="AJ841" t="str">
        <f t="shared" si="789"/>
        <v/>
      </c>
      <c r="AK841" t="str">
        <f t="shared" si="790"/>
        <v/>
      </c>
      <c r="AL841" t="str">
        <f t="shared" si="791"/>
        <v/>
      </c>
      <c r="AM841" t="str">
        <f t="shared" si="792"/>
        <v/>
      </c>
      <c r="AN841" t="str">
        <f t="shared" si="793"/>
        <v/>
      </c>
      <c r="AO841" t="str">
        <f t="shared" si="794"/>
        <v/>
      </c>
      <c r="AP841" t="str">
        <f t="shared" si="795"/>
        <v/>
      </c>
      <c r="AQ841" t="str">
        <f t="shared" si="796"/>
        <v/>
      </c>
      <c r="AR841" t="str">
        <f t="shared" si="797"/>
        <v/>
      </c>
      <c r="AS841" t="str">
        <f t="shared" si="798"/>
        <v/>
      </c>
      <c r="AT841" t="str">
        <f t="shared" si="799"/>
        <v/>
      </c>
      <c r="AU841" t="str">
        <f t="shared" si="800"/>
        <v/>
      </c>
      <c r="AV841" t="str">
        <f t="shared" si="801"/>
        <v/>
      </c>
      <c r="AW841" t="str">
        <f t="shared" si="802"/>
        <v/>
      </c>
      <c r="AX841" t="str">
        <f t="shared" si="803"/>
        <v>10313</v>
      </c>
      <c r="AY841" t="str">
        <f t="shared" si="804"/>
        <v/>
      </c>
      <c r="AZ841" t="str">
        <f t="shared" si="805"/>
        <v/>
      </c>
      <c r="BA841" t="str">
        <f t="shared" si="806"/>
        <v/>
      </c>
      <c r="BB841" t="str">
        <f t="shared" si="807"/>
        <v/>
      </c>
      <c r="BC841" t="str">
        <f t="shared" si="808"/>
        <v/>
      </c>
      <c r="BD841" t="str">
        <f t="shared" si="809"/>
        <v/>
      </c>
      <c r="BE841" t="str">
        <f t="shared" si="810"/>
        <v>Ipari és kollaboratív robotika (604, gépterem, web)</v>
      </c>
      <c r="BF841" s="2">
        <v>1031</v>
      </c>
      <c r="BG841" s="2">
        <v>3</v>
      </c>
      <c r="BH841" s="18">
        <f>VLOOKUP(BF841,segéd!$F$9:$G$41,2,FALSE)</f>
        <v>46326</v>
      </c>
      <c r="BI841" s="2" t="str">
        <f>VLOOKUP(BG841,segéd!$F$1:$G$7,2,FALSE)</f>
        <v>11.30-13.00</v>
      </c>
      <c r="BJ841" t="s">
        <v>409</v>
      </c>
      <c r="BK841" s="20" t="s">
        <v>309</v>
      </c>
      <c r="BL841" t="s">
        <v>191</v>
      </c>
      <c r="BM841" s="2"/>
      <c r="BN841" s="2">
        <v>604</v>
      </c>
      <c r="BO841" s="2" t="s">
        <v>216</v>
      </c>
      <c r="BP841" s="33" t="s">
        <v>589</v>
      </c>
      <c r="BQ841" s="2">
        <f t="shared" si="811"/>
        <v>45</v>
      </c>
      <c r="BR841" s="2" t="str">
        <f>IF(BM841="","",IFERROR(VLOOKUP(BJ841,segéd!T:U,2,FALSE),"x"))</f>
        <v/>
      </c>
      <c r="BS841" s="2">
        <f>IF(BN841="","",IFERROR(VLOOKUP(BJ841,segéd!O:P,2,FALSE),"x"))</f>
        <v>45</v>
      </c>
      <c r="BU841" s="2"/>
      <c r="BV841" s="2"/>
      <c r="DJ841" s="2">
        <v>44</v>
      </c>
    </row>
    <row r="842" spans="1:117" ht="15" customHeight="1" x14ac:dyDescent="0.3">
      <c r="A842" t="str">
        <f t="shared" si="754"/>
        <v>10313</v>
      </c>
      <c r="B842" t="str">
        <f t="shared" si="755"/>
        <v xml:space="preserve">Jelfeldolgozás és sz. ir. - Varga István (web) </v>
      </c>
      <c r="C842" t="str">
        <f t="shared" si="756"/>
        <v>21710313</v>
      </c>
      <c r="D842" t="str">
        <f t="shared" si="757"/>
        <v>Jelfeldolgozás és sz. ir. - Varga István (web) 27</v>
      </c>
      <c r="E842" t="str">
        <f t="shared" si="758"/>
        <v>Varga István10313</v>
      </c>
      <c r="F842" t="str">
        <f t="shared" si="759"/>
        <v>Jelfeldolgozás és sz. ir. (Tb. 217, web)</v>
      </c>
      <c r="G842" t="str">
        <f t="shared" si="760"/>
        <v/>
      </c>
      <c r="H842" t="str">
        <f t="shared" si="761"/>
        <v/>
      </c>
      <c r="I842" t="str">
        <f t="shared" si="762"/>
        <v/>
      </c>
      <c r="J842" t="str">
        <f t="shared" si="763"/>
        <v/>
      </c>
      <c r="K842" t="str">
        <f t="shared" si="764"/>
        <v/>
      </c>
      <c r="L842" t="str">
        <f t="shared" si="765"/>
        <v/>
      </c>
      <c r="M842" t="str">
        <f t="shared" si="766"/>
        <v/>
      </c>
      <c r="N842" t="str">
        <f t="shared" si="767"/>
        <v/>
      </c>
      <c r="O842" t="str">
        <f t="shared" si="768"/>
        <v/>
      </c>
      <c r="P842" t="str">
        <f t="shared" si="769"/>
        <v/>
      </c>
      <c r="Q842" t="str">
        <f t="shared" si="770"/>
        <v/>
      </c>
      <c r="R842" t="str">
        <f t="shared" si="771"/>
        <v/>
      </c>
      <c r="S842" t="str">
        <f t="shared" si="772"/>
        <v/>
      </c>
      <c r="T842" t="str">
        <f t="shared" si="773"/>
        <v/>
      </c>
      <c r="U842" t="str">
        <f t="shared" si="774"/>
        <v/>
      </c>
      <c r="V842" t="str">
        <f t="shared" si="775"/>
        <v/>
      </c>
      <c r="W842" t="str">
        <f t="shared" si="776"/>
        <v/>
      </c>
      <c r="X842" t="str">
        <f t="shared" si="777"/>
        <v/>
      </c>
      <c r="Y842" t="str">
        <f t="shared" si="778"/>
        <v/>
      </c>
      <c r="Z842" t="str">
        <f t="shared" si="779"/>
        <v/>
      </c>
      <c r="AA842" t="str">
        <f t="shared" si="780"/>
        <v>Jelfeldolgozás és sz. ir. (, web)</v>
      </c>
      <c r="AB842" t="str">
        <f t="shared" si="781"/>
        <v/>
      </c>
      <c r="AC842" t="str">
        <f t="shared" si="782"/>
        <v/>
      </c>
      <c r="AD842" t="str">
        <f t="shared" si="783"/>
        <v/>
      </c>
      <c r="AE842" t="str">
        <f t="shared" si="784"/>
        <v/>
      </c>
      <c r="AF842" t="str">
        <f t="shared" si="785"/>
        <v/>
      </c>
      <c r="AG842" t="str">
        <f t="shared" si="786"/>
        <v/>
      </c>
      <c r="AH842" t="str">
        <f t="shared" si="787"/>
        <v/>
      </c>
      <c r="AI842" t="str">
        <f t="shared" si="788"/>
        <v/>
      </c>
      <c r="AJ842" t="str">
        <f t="shared" si="789"/>
        <v/>
      </c>
      <c r="AK842" t="str">
        <f t="shared" si="790"/>
        <v/>
      </c>
      <c r="AL842" t="str">
        <f t="shared" si="791"/>
        <v/>
      </c>
      <c r="AM842" t="str">
        <f t="shared" si="792"/>
        <v/>
      </c>
      <c r="AN842" t="str">
        <f t="shared" si="793"/>
        <v/>
      </c>
      <c r="AO842" t="str">
        <f t="shared" si="794"/>
        <v/>
      </c>
      <c r="AP842" t="str">
        <f t="shared" si="795"/>
        <v/>
      </c>
      <c r="AQ842" t="str">
        <f t="shared" si="796"/>
        <v/>
      </c>
      <c r="AR842" t="str">
        <f t="shared" si="797"/>
        <v/>
      </c>
      <c r="AS842" t="str">
        <f t="shared" si="798"/>
        <v/>
      </c>
      <c r="AT842" t="str">
        <f t="shared" si="799"/>
        <v>10313</v>
      </c>
      <c r="AU842" t="str">
        <f t="shared" si="800"/>
        <v/>
      </c>
      <c r="AV842" t="str">
        <f t="shared" si="801"/>
        <v/>
      </c>
      <c r="AW842" t="str">
        <f t="shared" si="802"/>
        <v/>
      </c>
      <c r="AX842" t="str">
        <f t="shared" si="803"/>
        <v/>
      </c>
      <c r="AY842" t="str">
        <f t="shared" si="804"/>
        <v/>
      </c>
      <c r="AZ842" t="str">
        <f t="shared" si="805"/>
        <v/>
      </c>
      <c r="BA842" t="str">
        <f t="shared" si="806"/>
        <v/>
      </c>
      <c r="BB842" t="str">
        <f t="shared" si="807"/>
        <v/>
      </c>
      <c r="BC842" t="str">
        <f t="shared" si="808"/>
        <v/>
      </c>
      <c r="BD842" t="str">
        <f t="shared" si="809"/>
        <v/>
      </c>
      <c r="BE842" t="str">
        <f t="shared" si="810"/>
        <v>Jelfeldolgozás és sz. ir. (217, web)</v>
      </c>
      <c r="BF842" s="2">
        <v>1031</v>
      </c>
      <c r="BG842" s="2">
        <v>3</v>
      </c>
      <c r="BH842" s="18">
        <f>VLOOKUP(BF842,segéd!$F$9:$G$41,2,FALSE)</f>
        <v>46326</v>
      </c>
      <c r="BI842" s="2" t="str">
        <f>VLOOKUP(BG842,segéd!$F$1:$G$7,2,FALSE)</f>
        <v>11.30-13.00</v>
      </c>
      <c r="BJ842" t="s">
        <v>110</v>
      </c>
      <c r="BK842" s="20" t="s">
        <v>278</v>
      </c>
      <c r="BL842" t="s">
        <v>191</v>
      </c>
      <c r="BM842" s="2"/>
      <c r="BN842" s="2">
        <v>217</v>
      </c>
      <c r="BO842" s="2" t="s">
        <v>117</v>
      </c>
      <c r="BP842" s="33" t="s">
        <v>686</v>
      </c>
      <c r="BQ842" s="2">
        <f t="shared" si="811"/>
        <v>27</v>
      </c>
      <c r="BR842" s="2" t="str">
        <f>IF(BM842="","",IFERROR(VLOOKUP(BJ842,segéd!T:U,2,FALSE),"x"))</f>
        <v/>
      </c>
      <c r="BS842" s="2">
        <f>IF(BN842="","",IFERROR(VLOOKUP(BJ842,segéd!O:P,2,FALSE),"x"))</f>
        <v>27</v>
      </c>
      <c r="BU842" s="2"/>
      <c r="BV842" s="2"/>
      <c r="DF842" s="2">
        <v>27</v>
      </c>
    </row>
    <row r="843" spans="1:117" ht="15" customHeight="1" x14ac:dyDescent="0.3">
      <c r="A843" t="str">
        <f t="shared" si="754"/>
        <v>20710313</v>
      </c>
      <c r="B843" t="str">
        <f t="shared" si="755"/>
        <v>Kutatásmódszertan - Tóth Zsuzsanna (gépterem, web) 32</v>
      </c>
      <c r="C843" t="str">
        <f t="shared" si="756"/>
        <v>10313</v>
      </c>
      <c r="D843" t="str">
        <f t="shared" si="757"/>
        <v xml:space="preserve">Kutatásmódszertan - Tóth Zsuzsanna (gépterem, web) </v>
      </c>
      <c r="E843" t="str">
        <f t="shared" si="758"/>
        <v>Tóth Zsuzsanna10313</v>
      </c>
      <c r="F843" t="str">
        <f t="shared" si="759"/>
        <v>Kutatásmódszertan (Bp. 207, gépterem, web)</v>
      </c>
      <c r="G843" t="str">
        <f t="shared" si="760"/>
        <v/>
      </c>
      <c r="H843" t="str">
        <f t="shared" si="761"/>
        <v/>
      </c>
      <c r="I843" t="str">
        <f t="shared" si="762"/>
        <v/>
      </c>
      <c r="J843" t="str">
        <f t="shared" si="763"/>
        <v>10313</v>
      </c>
      <c r="K843" t="str">
        <f t="shared" si="764"/>
        <v>10313</v>
      </c>
      <c r="L843" t="str">
        <f t="shared" si="765"/>
        <v/>
      </c>
      <c r="M843" t="str">
        <f t="shared" si="766"/>
        <v/>
      </c>
      <c r="N843" t="str">
        <f t="shared" si="767"/>
        <v/>
      </c>
      <c r="O843" t="str">
        <f t="shared" si="768"/>
        <v/>
      </c>
      <c r="P843" t="str">
        <f t="shared" si="769"/>
        <v/>
      </c>
      <c r="Q843" t="str">
        <f t="shared" si="770"/>
        <v>10313</v>
      </c>
      <c r="R843" t="str">
        <f t="shared" si="771"/>
        <v/>
      </c>
      <c r="S843" t="str">
        <f t="shared" si="772"/>
        <v/>
      </c>
      <c r="T843" t="str">
        <f t="shared" si="773"/>
        <v/>
      </c>
      <c r="U843" t="str">
        <f t="shared" si="774"/>
        <v/>
      </c>
      <c r="V843" t="str">
        <f t="shared" si="775"/>
        <v/>
      </c>
      <c r="W843" t="str">
        <f t="shared" si="776"/>
        <v/>
      </c>
      <c r="X843" t="str">
        <f t="shared" si="777"/>
        <v/>
      </c>
      <c r="Y843" t="str">
        <f t="shared" si="778"/>
        <v/>
      </c>
      <c r="Z843" t="str">
        <f t="shared" si="779"/>
        <v/>
      </c>
      <c r="AA843" t="str">
        <f t="shared" si="780"/>
        <v>Kutatásmódszertan (207, gépterem, web)</v>
      </c>
      <c r="AB843" t="str">
        <f t="shared" si="781"/>
        <v/>
      </c>
      <c r="AC843" t="str">
        <f t="shared" si="782"/>
        <v/>
      </c>
      <c r="AD843" t="str">
        <f t="shared" si="783"/>
        <v/>
      </c>
      <c r="AE843" t="str">
        <f t="shared" si="784"/>
        <v/>
      </c>
      <c r="AF843" t="str">
        <f t="shared" si="785"/>
        <v/>
      </c>
      <c r="AG843" t="str">
        <f t="shared" si="786"/>
        <v/>
      </c>
      <c r="AH843" t="str">
        <f t="shared" si="787"/>
        <v/>
      </c>
      <c r="AI843" t="str">
        <f t="shared" si="788"/>
        <v/>
      </c>
      <c r="AJ843" t="str">
        <f t="shared" si="789"/>
        <v/>
      </c>
      <c r="AK843" t="str">
        <f t="shared" si="790"/>
        <v/>
      </c>
      <c r="AL843" t="str">
        <f t="shared" si="791"/>
        <v/>
      </c>
      <c r="AM843" t="str">
        <f t="shared" si="792"/>
        <v/>
      </c>
      <c r="AN843" t="str">
        <f t="shared" si="793"/>
        <v/>
      </c>
      <c r="AO843" t="str">
        <f t="shared" si="794"/>
        <v/>
      </c>
      <c r="AP843" t="str">
        <f t="shared" si="795"/>
        <v/>
      </c>
      <c r="AQ843" t="str">
        <f t="shared" si="796"/>
        <v/>
      </c>
      <c r="AR843" t="str">
        <f t="shared" si="797"/>
        <v/>
      </c>
      <c r="AS843" t="str">
        <f t="shared" si="798"/>
        <v/>
      </c>
      <c r="AT843" t="str">
        <f t="shared" si="799"/>
        <v/>
      </c>
      <c r="AU843" t="str">
        <f t="shared" si="800"/>
        <v/>
      </c>
      <c r="AV843" t="str">
        <f t="shared" si="801"/>
        <v/>
      </c>
      <c r="AW843" t="str">
        <f t="shared" si="802"/>
        <v/>
      </c>
      <c r="AX843" t="str">
        <f t="shared" si="803"/>
        <v/>
      </c>
      <c r="AY843" t="str">
        <f t="shared" si="804"/>
        <v/>
      </c>
      <c r="AZ843" t="str">
        <f t="shared" si="805"/>
        <v/>
      </c>
      <c r="BA843" t="str">
        <f t="shared" si="806"/>
        <v/>
      </c>
      <c r="BB843" t="str">
        <f t="shared" si="807"/>
        <v/>
      </c>
      <c r="BC843" t="str">
        <f t="shared" si="808"/>
        <v/>
      </c>
      <c r="BD843" t="str">
        <f t="shared" si="809"/>
        <v/>
      </c>
      <c r="BE843" t="str">
        <f t="shared" si="810"/>
        <v>Kutatásmódszertan (, gépterem, web)</v>
      </c>
      <c r="BF843" s="2">
        <v>1031</v>
      </c>
      <c r="BG843" s="2">
        <v>3</v>
      </c>
      <c r="BH843" s="18">
        <f>VLOOKUP(BF843,segéd!$F$9:$G$41,2,FALSE)</f>
        <v>46326</v>
      </c>
      <c r="BI843" s="2" t="str">
        <f>VLOOKUP(BG843,segéd!$F$1:$G$7,2,FALSE)</f>
        <v>11.30-13.00</v>
      </c>
      <c r="BJ843" t="s">
        <v>87</v>
      </c>
      <c r="BK843" s="20" t="s">
        <v>530</v>
      </c>
      <c r="BL843" t="s">
        <v>206</v>
      </c>
      <c r="BM843" s="2">
        <v>207</v>
      </c>
      <c r="BO843" s="2" t="s">
        <v>216</v>
      </c>
      <c r="BP843" s="33" t="s">
        <v>635</v>
      </c>
      <c r="BQ843" s="2">
        <f t="shared" si="811"/>
        <v>32</v>
      </c>
      <c r="BR843" s="2">
        <f>IF(BM843="","",IFERROR(VLOOKUP(BJ843,segéd!T:U,2,FALSE),"x"))</f>
        <v>32</v>
      </c>
      <c r="BS843" s="2" t="str">
        <f>IF(BN843="","",IFERROR(VLOOKUP(BJ843,segéd!O:P,2,FALSE),"x"))</f>
        <v/>
      </c>
      <c r="BU843" s="2"/>
      <c r="BV843" s="2"/>
      <c r="BW843" s="2">
        <v>8</v>
      </c>
      <c r="BX843" s="2">
        <v>14</v>
      </c>
      <c r="CD843" s="2">
        <v>2</v>
      </c>
    </row>
    <row r="844" spans="1:117" ht="15" customHeight="1" x14ac:dyDescent="0.3">
      <c r="A844" t="str">
        <f t="shared" si="754"/>
        <v>10313</v>
      </c>
      <c r="B844" t="str">
        <f t="shared" si="755"/>
        <v xml:space="preserve">Létesítmény- és szolgáltatásmen. - Nagy Judit (web) </v>
      </c>
      <c r="C844" t="str">
        <f t="shared" si="756"/>
        <v>Passzív10313</v>
      </c>
      <c r="D844" t="str">
        <f t="shared" si="757"/>
        <v>Létesítmény- és szolgáltatásmen. - Nagy Judit (web) 8</v>
      </c>
      <c r="E844" t="str">
        <f t="shared" si="758"/>
        <v>Nagy Judit10313</v>
      </c>
      <c r="F844" t="str">
        <f t="shared" si="759"/>
        <v>Létesítmény- és szolgáltatásmen. (Tb. Passzív, web)</v>
      </c>
      <c r="G844" t="str">
        <f t="shared" si="760"/>
        <v/>
      </c>
      <c r="H844" t="str">
        <f t="shared" si="761"/>
        <v/>
      </c>
      <c r="I844" t="str">
        <f t="shared" si="762"/>
        <v/>
      </c>
      <c r="J844" t="str">
        <f t="shared" si="763"/>
        <v/>
      </c>
      <c r="K844" t="str">
        <f t="shared" si="764"/>
        <v/>
      </c>
      <c r="L844" t="str">
        <f t="shared" si="765"/>
        <v/>
      </c>
      <c r="M844" t="str">
        <f t="shared" si="766"/>
        <v/>
      </c>
      <c r="N844" t="str">
        <f t="shared" si="767"/>
        <v/>
      </c>
      <c r="O844" t="str">
        <f t="shared" si="768"/>
        <v/>
      </c>
      <c r="P844" t="str">
        <f t="shared" si="769"/>
        <v/>
      </c>
      <c r="Q844" t="str">
        <f t="shared" si="770"/>
        <v/>
      </c>
      <c r="R844" t="str">
        <f t="shared" si="771"/>
        <v/>
      </c>
      <c r="S844" t="str">
        <f t="shared" si="772"/>
        <v/>
      </c>
      <c r="T844" t="str">
        <f t="shared" si="773"/>
        <v/>
      </c>
      <c r="U844" t="str">
        <f t="shared" si="774"/>
        <v/>
      </c>
      <c r="V844" t="str">
        <f t="shared" si="775"/>
        <v/>
      </c>
      <c r="W844" t="str">
        <f t="shared" si="776"/>
        <v/>
      </c>
      <c r="X844" t="str">
        <f t="shared" si="777"/>
        <v/>
      </c>
      <c r="Y844" t="str">
        <f t="shared" si="778"/>
        <v/>
      </c>
      <c r="Z844" t="str">
        <f t="shared" si="779"/>
        <v/>
      </c>
      <c r="AA844" t="str">
        <f t="shared" si="780"/>
        <v>Létesítmény- és szolgáltatásmen. (, web)</v>
      </c>
      <c r="AB844" t="str">
        <f t="shared" si="781"/>
        <v/>
      </c>
      <c r="AC844" t="str">
        <f t="shared" si="782"/>
        <v/>
      </c>
      <c r="AD844" t="str">
        <f t="shared" si="783"/>
        <v/>
      </c>
      <c r="AE844" t="str">
        <f t="shared" si="784"/>
        <v/>
      </c>
      <c r="AF844" t="str">
        <f t="shared" si="785"/>
        <v/>
      </c>
      <c r="AG844" t="str">
        <f t="shared" si="786"/>
        <v/>
      </c>
      <c r="AH844" t="str">
        <f t="shared" si="787"/>
        <v/>
      </c>
      <c r="AI844" t="str">
        <f t="shared" si="788"/>
        <v/>
      </c>
      <c r="AJ844" t="str">
        <f t="shared" si="789"/>
        <v/>
      </c>
      <c r="AK844" t="str">
        <f t="shared" si="790"/>
        <v/>
      </c>
      <c r="AL844" t="str">
        <f t="shared" si="791"/>
        <v/>
      </c>
      <c r="AM844" t="str">
        <f t="shared" si="792"/>
        <v/>
      </c>
      <c r="AN844" t="str">
        <f t="shared" si="793"/>
        <v/>
      </c>
      <c r="AO844" t="str">
        <f t="shared" si="794"/>
        <v/>
      </c>
      <c r="AP844" t="str">
        <f t="shared" si="795"/>
        <v/>
      </c>
      <c r="AQ844" t="str">
        <f t="shared" si="796"/>
        <v/>
      </c>
      <c r="AR844" t="str">
        <f t="shared" si="797"/>
        <v/>
      </c>
      <c r="AS844" t="str">
        <f t="shared" si="798"/>
        <v/>
      </c>
      <c r="AT844" t="str">
        <f t="shared" si="799"/>
        <v/>
      </c>
      <c r="AU844" t="str">
        <f t="shared" si="800"/>
        <v>10313</v>
      </c>
      <c r="AV844" t="str">
        <f t="shared" si="801"/>
        <v/>
      </c>
      <c r="AW844" t="str">
        <f t="shared" si="802"/>
        <v/>
      </c>
      <c r="AX844" t="str">
        <f t="shared" si="803"/>
        <v/>
      </c>
      <c r="AY844" t="str">
        <f t="shared" si="804"/>
        <v/>
      </c>
      <c r="AZ844" t="str">
        <f t="shared" si="805"/>
        <v/>
      </c>
      <c r="BA844" t="str">
        <f t="shared" si="806"/>
        <v/>
      </c>
      <c r="BB844" t="str">
        <f t="shared" si="807"/>
        <v/>
      </c>
      <c r="BC844" t="str">
        <f t="shared" si="808"/>
        <v/>
      </c>
      <c r="BD844" t="str">
        <f t="shared" si="809"/>
        <v/>
      </c>
      <c r="BE844" t="str">
        <f t="shared" si="810"/>
        <v>Létesítmény- és szolgáltatásmen. (Passzív, web)</v>
      </c>
      <c r="BF844" s="2">
        <v>1031</v>
      </c>
      <c r="BG844" s="2">
        <v>3</v>
      </c>
      <c r="BH844" s="18">
        <f>VLOOKUP(BF844,segéd!$F$9:$G$41,2,FALSE)</f>
        <v>46326</v>
      </c>
      <c r="BI844" s="2" t="str">
        <f>VLOOKUP(BG844,segéd!$F$1:$G$7,2,FALSE)</f>
        <v>11.30-13.00</v>
      </c>
      <c r="BJ844" t="s">
        <v>397</v>
      </c>
      <c r="BK844" s="20" t="s">
        <v>418</v>
      </c>
      <c r="BL844" t="s">
        <v>191</v>
      </c>
      <c r="BM844" s="2"/>
      <c r="BN844" s="2" t="s">
        <v>221</v>
      </c>
      <c r="BO844" s="2" t="s">
        <v>117</v>
      </c>
      <c r="BP844" s="33" t="s">
        <v>636</v>
      </c>
      <c r="BQ844" s="2">
        <f t="shared" si="811"/>
        <v>8</v>
      </c>
      <c r="BR844" s="2" t="str">
        <f>IF(BM844="","",IFERROR(VLOOKUP(BJ844,segéd!T:U,2,FALSE),"x"))</f>
        <v/>
      </c>
      <c r="BS844" s="2">
        <f>IF(BN844="","",IFERROR(VLOOKUP(BJ844,segéd!O:P,2,FALSE),"x"))</f>
        <v>8</v>
      </c>
      <c r="BU844" s="2"/>
      <c r="BV844" s="2"/>
      <c r="DG844" s="2">
        <v>8</v>
      </c>
    </row>
    <row r="845" spans="1:117" ht="15" customHeight="1" x14ac:dyDescent="0.3">
      <c r="A845" t="str">
        <f t="shared" si="754"/>
        <v>20810313</v>
      </c>
      <c r="B845" t="str">
        <f t="shared" si="755"/>
        <v>Logisztika - Mészáros Sándor (web) 56</v>
      </c>
      <c r="C845" t="str">
        <f t="shared" si="756"/>
        <v>10313</v>
      </c>
      <c r="D845" t="str">
        <f t="shared" si="757"/>
        <v xml:space="preserve">Logisztika - Mészáros Sándor (web) </v>
      </c>
      <c r="E845" t="str">
        <f t="shared" si="758"/>
        <v>Mészáros Sándor10313</v>
      </c>
      <c r="F845" t="str">
        <f t="shared" si="759"/>
        <v>Logisztika (Bp. 208, web)</v>
      </c>
      <c r="G845" t="str">
        <f t="shared" si="760"/>
        <v/>
      </c>
      <c r="H845" t="str">
        <f t="shared" si="761"/>
        <v/>
      </c>
      <c r="I845" t="str">
        <f t="shared" si="762"/>
        <v>10313</v>
      </c>
      <c r="J845" t="str">
        <f t="shared" si="763"/>
        <v/>
      </c>
      <c r="K845" t="str">
        <f t="shared" si="764"/>
        <v/>
      </c>
      <c r="L845" t="str">
        <f t="shared" si="765"/>
        <v/>
      </c>
      <c r="M845" t="str">
        <f t="shared" si="766"/>
        <v>10313</v>
      </c>
      <c r="N845" t="str">
        <f t="shared" si="767"/>
        <v>10313</v>
      </c>
      <c r="O845" t="str">
        <f t="shared" si="768"/>
        <v/>
      </c>
      <c r="P845" t="str">
        <f t="shared" si="769"/>
        <v/>
      </c>
      <c r="Q845" t="str">
        <f t="shared" si="770"/>
        <v/>
      </c>
      <c r="R845" t="str">
        <f t="shared" si="771"/>
        <v/>
      </c>
      <c r="S845" t="str">
        <f t="shared" si="772"/>
        <v/>
      </c>
      <c r="T845" t="str">
        <f t="shared" si="773"/>
        <v/>
      </c>
      <c r="U845" t="str">
        <f t="shared" si="774"/>
        <v/>
      </c>
      <c r="V845" t="str">
        <f t="shared" si="775"/>
        <v/>
      </c>
      <c r="W845" t="str">
        <f t="shared" si="776"/>
        <v/>
      </c>
      <c r="X845" t="str">
        <f t="shared" si="777"/>
        <v/>
      </c>
      <c r="Y845" t="str">
        <f t="shared" si="778"/>
        <v/>
      </c>
      <c r="Z845" t="str">
        <f t="shared" si="779"/>
        <v/>
      </c>
      <c r="AA845" t="str">
        <f t="shared" si="780"/>
        <v>Logisztika (208, web)</v>
      </c>
      <c r="AB845" t="str">
        <f t="shared" si="781"/>
        <v/>
      </c>
      <c r="AC845" t="str">
        <f t="shared" si="782"/>
        <v/>
      </c>
      <c r="AD845" t="str">
        <f t="shared" si="783"/>
        <v/>
      </c>
      <c r="AE845" t="str">
        <f t="shared" si="784"/>
        <v/>
      </c>
      <c r="AF845" t="str">
        <f t="shared" si="785"/>
        <v/>
      </c>
      <c r="AG845" t="str">
        <f t="shared" si="786"/>
        <v/>
      </c>
      <c r="AH845" t="str">
        <f t="shared" si="787"/>
        <v/>
      </c>
      <c r="AI845" t="str">
        <f t="shared" si="788"/>
        <v/>
      </c>
      <c r="AJ845" t="str">
        <f t="shared" si="789"/>
        <v/>
      </c>
      <c r="AK845" t="str">
        <f t="shared" si="790"/>
        <v/>
      </c>
      <c r="AL845" t="str">
        <f t="shared" si="791"/>
        <v/>
      </c>
      <c r="AM845" t="str">
        <f t="shared" si="792"/>
        <v/>
      </c>
      <c r="AN845" t="str">
        <f t="shared" si="793"/>
        <v/>
      </c>
      <c r="AO845" t="str">
        <f t="shared" si="794"/>
        <v/>
      </c>
      <c r="AP845" t="str">
        <f t="shared" si="795"/>
        <v/>
      </c>
      <c r="AQ845" t="str">
        <f t="shared" si="796"/>
        <v/>
      </c>
      <c r="AR845" t="str">
        <f t="shared" si="797"/>
        <v/>
      </c>
      <c r="AS845" t="str">
        <f t="shared" si="798"/>
        <v/>
      </c>
      <c r="AT845" t="str">
        <f t="shared" si="799"/>
        <v/>
      </c>
      <c r="AU845" t="str">
        <f t="shared" si="800"/>
        <v/>
      </c>
      <c r="AV845" t="str">
        <f t="shared" si="801"/>
        <v/>
      </c>
      <c r="AW845" t="str">
        <f t="shared" si="802"/>
        <v/>
      </c>
      <c r="AX845" t="str">
        <f t="shared" si="803"/>
        <v/>
      </c>
      <c r="AY845" t="str">
        <f t="shared" si="804"/>
        <v/>
      </c>
      <c r="AZ845" t="str">
        <f t="shared" si="805"/>
        <v/>
      </c>
      <c r="BA845" t="str">
        <f t="shared" si="806"/>
        <v/>
      </c>
      <c r="BB845" t="str">
        <f t="shared" si="807"/>
        <v/>
      </c>
      <c r="BC845" t="str">
        <f t="shared" si="808"/>
        <v/>
      </c>
      <c r="BD845" t="str">
        <f t="shared" si="809"/>
        <v/>
      </c>
      <c r="BE845" t="str">
        <f t="shared" si="810"/>
        <v>Logisztika (, web)</v>
      </c>
      <c r="BF845" s="2">
        <v>1031</v>
      </c>
      <c r="BG845" s="2">
        <v>3</v>
      </c>
      <c r="BH845" s="18">
        <f>VLOOKUP(BF845,segéd!$F$9:$G$41,2,FALSE)</f>
        <v>46326</v>
      </c>
      <c r="BI845" s="2" t="str">
        <f>VLOOKUP(BG845,segéd!$F$1:$G$7,2,FALSE)</f>
        <v>11.30-13.00</v>
      </c>
      <c r="BJ845" t="s">
        <v>102</v>
      </c>
      <c r="BK845" s="20" t="s">
        <v>306</v>
      </c>
      <c r="BL845" t="s">
        <v>425</v>
      </c>
      <c r="BM845" s="2">
        <v>208</v>
      </c>
      <c r="BO845" s="2" t="s">
        <v>117</v>
      </c>
      <c r="BP845" s="33" t="s">
        <v>708</v>
      </c>
      <c r="BQ845" s="2">
        <f t="shared" si="811"/>
        <v>56</v>
      </c>
      <c r="BR845" s="2">
        <f>IF(BM845="","",IFERROR(VLOOKUP(BJ845,segéd!T:U,2,FALSE),"x"))</f>
        <v>56</v>
      </c>
      <c r="BS845" s="2" t="str">
        <f>IF(BN845="","",IFERROR(VLOOKUP(BJ845,segéd!O:P,2,FALSE),"x"))</f>
        <v/>
      </c>
      <c r="BT845" s="2"/>
      <c r="BU845" s="2"/>
      <c r="BV845" s="2">
        <v>9</v>
      </c>
      <c r="BX845" s="2"/>
      <c r="BZ845" s="2">
        <v>15</v>
      </c>
      <c r="CA845" s="2">
        <v>37</v>
      </c>
      <c r="CQ845" s="2"/>
      <c r="CR845" s="2"/>
    </row>
    <row r="846" spans="1:117" ht="15" customHeight="1" x14ac:dyDescent="0.3">
      <c r="A846" t="str">
        <f t="shared" si="754"/>
        <v>10313</v>
      </c>
      <c r="B846" t="str">
        <f t="shared" si="755"/>
        <v xml:space="preserve">Mechanika alapjai - Szentgyörgyiné Gyöngyösi Éva (web) </v>
      </c>
      <c r="C846" t="str">
        <f t="shared" si="756"/>
        <v>50110313</v>
      </c>
      <c r="D846" t="str">
        <f t="shared" si="757"/>
        <v>Mechanika alapjai - Szentgyörgyiné Gyöngyösi Éva (web) 148</v>
      </c>
      <c r="E846" t="str">
        <f t="shared" si="758"/>
        <v>Szentgyörgyiné Gyöngyösi Éva10313</v>
      </c>
      <c r="F846" t="str">
        <f t="shared" si="759"/>
        <v>Mechanika alapjai (Tb. 501, web)</v>
      </c>
      <c r="G846" t="str">
        <f t="shared" si="760"/>
        <v/>
      </c>
      <c r="H846" t="str">
        <f t="shared" si="761"/>
        <v/>
      </c>
      <c r="I846" t="str">
        <f t="shared" si="762"/>
        <v/>
      </c>
      <c r="J846" t="str">
        <f t="shared" si="763"/>
        <v/>
      </c>
      <c r="K846" t="str">
        <f t="shared" si="764"/>
        <v/>
      </c>
      <c r="L846" t="str">
        <f t="shared" si="765"/>
        <v/>
      </c>
      <c r="M846" t="str">
        <f t="shared" si="766"/>
        <v/>
      </c>
      <c r="N846" t="str">
        <f t="shared" si="767"/>
        <v/>
      </c>
      <c r="O846" t="str">
        <f t="shared" si="768"/>
        <v/>
      </c>
      <c r="P846" t="str">
        <f t="shared" si="769"/>
        <v/>
      </c>
      <c r="Q846" t="str">
        <f t="shared" si="770"/>
        <v/>
      </c>
      <c r="R846" t="str">
        <f t="shared" si="771"/>
        <v/>
      </c>
      <c r="S846" t="str">
        <f t="shared" si="772"/>
        <v/>
      </c>
      <c r="T846" t="str">
        <f t="shared" si="773"/>
        <v/>
      </c>
      <c r="U846" t="str">
        <f t="shared" si="774"/>
        <v/>
      </c>
      <c r="V846" t="str">
        <f t="shared" si="775"/>
        <v/>
      </c>
      <c r="W846" t="str">
        <f t="shared" si="776"/>
        <v/>
      </c>
      <c r="X846" t="str">
        <f t="shared" si="777"/>
        <v/>
      </c>
      <c r="Y846" t="str">
        <f t="shared" si="778"/>
        <v/>
      </c>
      <c r="Z846" t="str">
        <f t="shared" si="779"/>
        <v/>
      </c>
      <c r="AA846" t="str">
        <f t="shared" si="780"/>
        <v>Mechanika alapjai (, web)</v>
      </c>
      <c r="AB846" t="str">
        <f t="shared" si="781"/>
        <v/>
      </c>
      <c r="AC846" t="str">
        <f t="shared" si="782"/>
        <v/>
      </c>
      <c r="AD846" t="str">
        <f t="shared" si="783"/>
        <v>10313</v>
      </c>
      <c r="AE846" t="str">
        <f t="shared" si="784"/>
        <v>10313</v>
      </c>
      <c r="AF846" t="str">
        <f t="shared" si="785"/>
        <v>10313</v>
      </c>
      <c r="AG846" t="str">
        <f t="shared" si="786"/>
        <v/>
      </c>
      <c r="AH846" t="str">
        <f t="shared" si="787"/>
        <v/>
      </c>
      <c r="AI846" t="str">
        <f t="shared" si="788"/>
        <v/>
      </c>
      <c r="AJ846" t="str">
        <f t="shared" si="789"/>
        <v/>
      </c>
      <c r="AK846" t="str">
        <f t="shared" si="790"/>
        <v/>
      </c>
      <c r="AL846" t="str">
        <f t="shared" si="791"/>
        <v/>
      </c>
      <c r="AM846" t="str">
        <f t="shared" si="792"/>
        <v/>
      </c>
      <c r="AN846" t="str">
        <f t="shared" si="793"/>
        <v/>
      </c>
      <c r="AO846" t="str">
        <f t="shared" si="794"/>
        <v/>
      </c>
      <c r="AP846" t="str">
        <f t="shared" si="795"/>
        <v/>
      </c>
      <c r="AQ846" t="str">
        <f t="shared" si="796"/>
        <v/>
      </c>
      <c r="AR846" t="str">
        <f t="shared" si="797"/>
        <v/>
      </c>
      <c r="AS846" t="str">
        <f t="shared" si="798"/>
        <v/>
      </c>
      <c r="AT846" t="str">
        <f t="shared" si="799"/>
        <v/>
      </c>
      <c r="AU846" t="str">
        <f t="shared" si="800"/>
        <v/>
      </c>
      <c r="AV846" t="str">
        <f t="shared" si="801"/>
        <v/>
      </c>
      <c r="AW846" t="str">
        <f t="shared" si="802"/>
        <v/>
      </c>
      <c r="AX846" t="str">
        <f t="shared" si="803"/>
        <v/>
      </c>
      <c r="AY846" t="str">
        <f t="shared" si="804"/>
        <v/>
      </c>
      <c r="AZ846" t="str">
        <f t="shared" si="805"/>
        <v/>
      </c>
      <c r="BA846" t="str">
        <f t="shared" si="806"/>
        <v/>
      </c>
      <c r="BB846" t="str">
        <f t="shared" si="807"/>
        <v/>
      </c>
      <c r="BC846" t="str">
        <f t="shared" si="808"/>
        <v/>
      </c>
      <c r="BD846" t="str">
        <f t="shared" si="809"/>
        <v/>
      </c>
      <c r="BE846" t="str">
        <f t="shared" si="810"/>
        <v>Mechanika alapjai (501, web)</v>
      </c>
      <c r="BF846" s="2">
        <v>1031</v>
      </c>
      <c r="BG846" s="2">
        <v>3</v>
      </c>
      <c r="BH846" s="18">
        <f>VLOOKUP(BF846,segéd!$F$9:$G$41,2,FALSE)</f>
        <v>46326</v>
      </c>
      <c r="BI846" s="2" t="str">
        <f>VLOOKUP(BG846,segéd!$F$1:$G$7,2,FALSE)</f>
        <v>11.30-13.00</v>
      </c>
      <c r="BJ846" t="s">
        <v>131</v>
      </c>
      <c r="BK846" s="20" t="s">
        <v>320</v>
      </c>
      <c r="BL846" t="s">
        <v>193</v>
      </c>
      <c r="BM846" s="2"/>
      <c r="BN846" s="2">
        <v>501</v>
      </c>
      <c r="BO846" s="2" t="s">
        <v>117</v>
      </c>
      <c r="BP846" s="33" t="s">
        <v>624</v>
      </c>
      <c r="BQ846" s="2">
        <f t="shared" si="811"/>
        <v>148</v>
      </c>
      <c r="BR846" s="2" t="str">
        <f>IF(BM846="","",IFERROR(VLOOKUP(BJ846,segéd!T:U,2,FALSE),"x"))</f>
        <v/>
      </c>
      <c r="BS846" s="2">
        <f>IF(BN846="","",IFERROR(VLOOKUP(BJ846,segéd!O:P,2,FALSE),"x"))</f>
        <v>148</v>
      </c>
      <c r="BT846" s="2"/>
      <c r="BU846" s="2"/>
      <c r="BV846" s="2"/>
      <c r="BX846" s="2"/>
      <c r="CP846" s="2">
        <v>8</v>
      </c>
      <c r="CQ846" s="2">
        <v>74</v>
      </c>
      <c r="CR846" s="2">
        <v>48</v>
      </c>
    </row>
    <row r="847" spans="1:117" ht="15" customHeight="1" x14ac:dyDescent="0.3">
      <c r="A847" t="str">
        <f t="shared" si="754"/>
        <v>10313</v>
      </c>
      <c r="B847" t="str">
        <f t="shared" si="755"/>
        <v xml:space="preserve">Mechatronikai rendszerek I., 1. csop. - Vavra Gábor </v>
      </c>
      <c r="C847" t="str">
        <f t="shared" si="756"/>
        <v>310313</v>
      </c>
      <c r="D847" t="str">
        <f t="shared" si="757"/>
        <v>Mechatronikai rendszerek I., 1. csop. - Vavra Gábor 0</v>
      </c>
      <c r="E847" t="str">
        <f t="shared" si="758"/>
        <v>Vavra Gábor10313</v>
      </c>
      <c r="F847" t="str">
        <f t="shared" si="759"/>
        <v>Mechatronikai rendszerek I., 1. csop. (Tb. 3)</v>
      </c>
      <c r="G847" t="str">
        <f t="shared" si="760"/>
        <v/>
      </c>
      <c r="H847" t="str">
        <f t="shared" si="761"/>
        <v/>
      </c>
      <c r="I847" t="str">
        <f t="shared" si="762"/>
        <v/>
      </c>
      <c r="J847" t="str">
        <f t="shared" si="763"/>
        <v/>
      </c>
      <c r="K847" t="str">
        <f t="shared" si="764"/>
        <v/>
      </c>
      <c r="L847" t="str">
        <f t="shared" si="765"/>
        <v/>
      </c>
      <c r="M847" t="str">
        <f t="shared" si="766"/>
        <v/>
      </c>
      <c r="N847" t="str">
        <f t="shared" si="767"/>
        <v/>
      </c>
      <c r="O847" t="str">
        <f t="shared" si="768"/>
        <v/>
      </c>
      <c r="P847" t="str">
        <f t="shared" si="769"/>
        <v/>
      </c>
      <c r="Q847" t="str">
        <f t="shared" si="770"/>
        <v/>
      </c>
      <c r="R847" t="str">
        <f t="shared" si="771"/>
        <v/>
      </c>
      <c r="S847" t="str">
        <f t="shared" si="772"/>
        <v/>
      </c>
      <c r="T847" t="str">
        <f t="shared" si="773"/>
        <v/>
      </c>
      <c r="U847" t="str">
        <f t="shared" si="774"/>
        <v/>
      </c>
      <c r="V847" t="str">
        <f t="shared" si="775"/>
        <v/>
      </c>
      <c r="W847" t="str">
        <f t="shared" si="776"/>
        <v/>
      </c>
      <c r="X847" t="str">
        <f t="shared" si="777"/>
        <v/>
      </c>
      <c r="Y847" t="str">
        <f t="shared" si="778"/>
        <v/>
      </c>
      <c r="Z847" t="str">
        <f t="shared" si="779"/>
        <v/>
      </c>
      <c r="AA847" t="str">
        <f t="shared" si="780"/>
        <v>Mechatronikai rendszerek I., 1. csop. ()</v>
      </c>
      <c r="AB847" t="str">
        <f t="shared" si="781"/>
        <v/>
      </c>
      <c r="AC847" t="str">
        <f t="shared" si="782"/>
        <v/>
      </c>
      <c r="AD847" t="str">
        <f t="shared" si="783"/>
        <v/>
      </c>
      <c r="AE847" t="str">
        <f t="shared" si="784"/>
        <v/>
      </c>
      <c r="AF847" t="str">
        <f t="shared" si="785"/>
        <v/>
      </c>
      <c r="AG847" t="str">
        <f t="shared" si="786"/>
        <v/>
      </c>
      <c r="AH847" t="str">
        <f t="shared" si="787"/>
        <v/>
      </c>
      <c r="AI847" t="str">
        <f t="shared" si="788"/>
        <v/>
      </c>
      <c r="AJ847" t="str">
        <f t="shared" si="789"/>
        <v/>
      </c>
      <c r="AK847" t="str">
        <f t="shared" si="790"/>
        <v/>
      </c>
      <c r="AL847" t="str">
        <f t="shared" si="791"/>
        <v/>
      </c>
      <c r="AM847" t="str">
        <f t="shared" si="792"/>
        <v/>
      </c>
      <c r="AN847" t="str">
        <f t="shared" si="793"/>
        <v/>
      </c>
      <c r="AO847" t="str">
        <f t="shared" si="794"/>
        <v/>
      </c>
      <c r="AP847" t="str">
        <f t="shared" si="795"/>
        <v/>
      </c>
      <c r="AQ847" t="str">
        <f t="shared" si="796"/>
        <v/>
      </c>
      <c r="AR847" t="str">
        <f t="shared" si="797"/>
        <v/>
      </c>
      <c r="AS847" t="str">
        <f t="shared" si="798"/>
        <v/>
      </c>
      <c r="AT847" t="str">
        <f t="shared" si="799"/>
        <v/>
      </c>
      <c r="AU847" t="str">
        <f t="shared" si="800"/>
        <v/>
      </c>
      <c r="AV847" t="str">
        <f t="shared" si="801"/>
        <v/>
      </c>
      <c r="AW847" t="str">
        <f t="shared" si="802"/>
        <v>10313</v>
      </c>
      <c r="AX847" t="str">
        <f t="shared" si="803"/>
        <v/>
      </c>
      <c r="AY847" t="str">
        <f t="shared" si="804"/>
        <v/>
      </c>
      <c r="AZ847" t="str">
        <f t="shared" si="805"/>
        <v/>
      </c>
      <c r="BA847" t="str">
        <f t="shared" si="806"/>
        <v/>
      </c>
      <c r="BB847" t="str">
        <f t="shared" si="807"/>
        <v/>
      </c>
      <c r="BC847" t="str">
        <f t="shared" si="808"/>
        <v/>
      </c>
      <c r="BD847" t="str">
        <f t="shared" si="809"/>
        <v/>
      </c>
      <c r="BE847" t="str">
        <f t="shared" si="810"/>
        <v>Mechatronikai rendszerek I., 1. csop. (3)</v>
      </c>
      <c r="BF847" s="2">
        <v>1031</v>
      </c>
      <c r="BG847" s="2">
        <v>3</v>
      </c>
      <c r="BH847" s="18">
        <f>VLOOKUP(BF847,segéd!$F$9:$G$41,2,FALSE)</f>
        <v>46326</v>
      </c>
      <c r="BI847" s="2" t="str">
        <f>VLOOKUP(BG847,segéd!$F$1:$G$7,2,FALSE)</f>
        <v>11.30-13.00</v>
      </c>
      <c r="BJ847" t="s">
        <v>430</v>
      </c>
      <c r="BK847" s="20" t="s">
        <v>419</v>
      </c>
      <c r="BL847" t="s">
        <v>191</v>
      </c>
      <c r="BM847" s="2"/>
      <c r="BN847" s="2">
        <v>3</v>
      </c>
      <c r="BO847" s="2"/>
      <c r="BP847" s="33"/>
      <c r="BQ847" s="2">
        <f t="shared" si="811"/>
        <v>0</v>
      </c>
      <c r="BR847" s="2" t="str">
        <f>IF(BM847="","",IFERROR(VLOOKUP(BJ847,segéd!T:U,2,FALSE),"x"))</f>
        <v/>
      </c>
      <c r="BS847" s="2">
        <f>IF(BN847="","",IFERROR(VLOOKUP(BJ847,segéd!O:P,2,FALSE),"x"))</f>
        <v>0</v>
      </c>
      <c r="BU847" s="2"/>
      <c r="BV847" s="2"/>
      <c r="DI847" s="2">
        <v>14</v>
      </c>
    </row>
    <row r="848" spans="1:117" ht="15" customHeight="1" x14ac:dyDescent="0.3">
      <c r="A848" t="str">
        <f t="shared" si="754"/>
        <v>10313</v>
      </c>
      <c r="B848" t="str">
        <f t="shared" si="755"/>
        <v xml:space="preserve">Megújuló energiaforrások - Molnárné Dőry Zsófia (web) </v>
      </c>
      <c r="C848" t="str">
        <f t="shared" si="756"/>
        <v>21210313</v>
      </c>
      <c r="D848" t="str">
        <f t="shared" si="757"/>
        <v>Megújuló energiaforrások - Molnárné Dőry Zsófia (web) 25</v>
      </c>
      <c r="E848" t="str">
        <f t="shared" si="758"/>
        <v>Molnárné Dőry Zsófia10313</v>
      </c>
      <c r="F848" t="str">
        <f t="shared" si="759"/>
        <v>Megújuló energiaforrások (Tb. 212, web)</v>
      </c>
      <c r="G848" t="str">
        <f t="shared" si="760"/>
        <v/>
      </c>
      <c r="H848" t="str">
        <f t="shared" si="761"/>
        <v/>
      </c>
      <c r="I848" t="str">
        <f t="shared" si="762"/>
        <v/>
      </c>
      <c r="J848" t="str">
        <f t="shared" si="763"/>
        <v/>
      </c>
      <c r="K848" t="str">
        <f t="shared" si="764"/>
        <v/>
      </c>
      <c r="L848" t="str">
        <f t="shared" si="765"/>
        <v/>
      </c>
      <c r="M848" t="str">
        <f t="shared" si="766"/>
        <v/>
      </c>
      <c r="N848" t="str">
        <f t="shared" si="767"/>
        <v/>
      </c>
      <c r="O848" t="str">
        <f t="shared" si="768"/>
        <v/>
      </c>
      <c r="P848" t="str">
        <f t="shared" si="769"/>
        <v/>
      </c>
      <c r="Q848" t="str">
        <f t="shared" si="770"/>
        <v/>
      </c>
      <c r="R848" t="str">
        <f t="shared" si="771"/>
        <v/>
      </c>
      <c r="S848" t="str">
        <f t="shared" si="772"/>
        <v/>
      </c>
      <c r="T848" t="str">
        <f t="shared" si="773"/>
        <v/>
      </c>
      <c r="U848" t="str">
        <f t="shared" si="774"/>
        <v/>
      </c>
      <c r="V848" t="str">
        <f t="shared" si="775"/>
        <v/>
      </c>
      <c r="W848" t="str">
        <f t="shared" si="776"/>
        <v/>
      </c>
      <c r="X848" t="str">
        <f t="shared" si="777"/>
        <v/>
      </c>
      <c r="Y848" t="str">
        <f t="shared" si="778"/>
        <v/>
      </c>
      <c r="Z848" t="str">
        <f t="shared" si="779"/>
        <v/>
      </c>
      <c r="AA848" t="str">
        <f t="shared" si="780"/>
        <v>Megújuló energiaforrások (, web)</v>
      </c>
      <c r="AB848" t="str">
        <f t="shared" si="781"/>
        <v/>
      </c>
      <c r="AC848" t="str">
        <f t="shared" si="782"/>
        <v/>
      </c>
      <c r="AD848" t="str">
        <f t="shared" si="783"/>
        <v/>
      </c>
      <c r="AE848" t="str">
        <f t="shared" si="784"/>
        <v/>
      </c>
      <c r="AF848" t="str">
        <f t="shared" si="785"/>
        <v/>
      </c>
      <c r="AG848" t="str">
        <f t="shared" si="786"/>
        <v/>
      </c>
      <c r="AH848" t="str">
        <f t="shared" si="787"/>
        <v/>
      </c>
      <c r="AI848" t="str">
        <f t="shared" si="788"/>
        <v/>
      </c>
      <c r="AJ848" t="str">
        <f t="shared" si="789"/>
        <v/>
      </c>
      <c r="AK848" t="str">
        <f t="shared" si="790"/>
        <v/>
      </c>
      <c r="AL848" t="str">
        <f t="shared" si="791"/>
        <v/>
      </c>
      <c r="AM848" t="str">
        <f t="shared" si="792"/>
        <v/>
      </c>
      <c r="AN848" t="str">
        <f t="shared" si="793"/>
        <v/>
      </c>
      <c r="AO848" t="str">
        <f t="shared" si="794"/>
        <v/>
      </c>
      <c r="AP848" t="str">
        <f t="shared" si="795"/>
        <v/>
      </c>
      <c r="AQ848" t="str">
        <f t="shared" si="796"/>
        <v/>
      </c>
      <c r="AR848" t="str">
        <f t="shared" si="797"/>
        <v/>
      </c>
      <c r="AS848" t="str">
        <f t="shared" si="798"/>
        <v/>
      </c>
      <c r="AT848" t="str">
        <f t="shared" si="799"/>
        <v/>
      </c>
      <c r="AU848" t="str">
        <f t="shared" si="800"/>
        <v/>
      </c>
      <c r="AV848" t="str">
        <f t="shared" si="801"/>
        <v/>
      </c>
      <c r="AW848" t="str">
        <f t="shared" si="802"/>
        <v/>
      </c>
      <c r="AX848" t="str">
        <f t="shared" si="803"/>
        <v/>
      </c>
      <c r="AY848" t="str">
        <f t="shared" si="804"/>
        <v>10313</v>
      </c>
      <c r="AZ848" t="str">
        <f t="shared" si="805"/>
        <v>10313</v>
      </c>
      <c r="BA848" t="str">
        <f t="shared" si="806"/>
        <v>10313</v>
      </c>
      <c r="BB848" t="str">
        <f t="shared" si="807"/>
        <v/>
      </c>
      <c r="BC848" t="str">
        <f t="shared" si="808"/>
        <v/>
      </c>
      <c r="BD848" t="str">
        <f t="shared" si="809"/>
        <v/>
      </c>
      <c r="BE848" t="str">
        <f t="shared" si="810"/>
        <v>Megújuló energiaforrások (212, web)</v>
      </c>
      <c r="BF848" s="2">
        <v>1031</v>
      </c>
      <c r="BG848" s="2">
        <v>3</v>
      </c>
      <c r="BH848" s="18">
        <f>VLOOKUP(BF848,segéd!$F$9:$G$41,2,FALSE)</f>
        <v>46326</v>
      </c>
      <c r="BI848" s="2" t="str">
        <f>VLOOKUP(BG848,segéd!$F$1:$G$7,2,FALSE)</f>
        <v>11.30-13.00</v>
      </c>
      <c r="BJ848" t="s">
        <v>108</v>
      </c>
      <c r="BK848" s="20" t="s">
        <v>219</v>
      </c>
      <c r="BL848" t="s">
        <v>191</v>
      </c>
      <c r="BM848" s="2"/>
      <c r="BN848" s="2">
        <v>212</v>
      </c>
      <c r="BO848" s="2" t="s">
        <v>117</v>
      </c>
      <c r="BP848" s="33" t="s">
        <v>604</v>
      </c>
      <c r="BQ848" s="2">
        <f t="shared" si="811"/>
        <v>25</v>
      </c>
      <c r="BR848" s="2" t="str">
        <f>IF(BM848="","",IFERROR(VLOOKUP(BJ848,segéd!T:U,2,FALSE),"x"))</f>
        <v/>
      </c>
      <c r="BS848" s="2">
        <f>IF(BN848="","",IFERROR(VLOOKUP(BJ848,segéd!O:P,2,FALSE),"x"))</f>
        <v>25</v>
      </c>
      <c r="BU848" s="2"/>
      <c r="BV848" s="2"/>
      <c r="DK848" s="2">
        <v>17</v>
      </c>
      <c r="DL848" s="2">
        <v>8</v>
      </c>
      <c r="DM848" s="2">
        <v>22</v>
      </c>
    </row>
    <row r="849" spans="1:120" ht="15" customHeight="1" x14ac:dyDescent="0.3">
      <c r="A849" t="str">
        <f t="shared" si="754"/>
        <v>10313</v>
      </c>
      <c r="B849" t="str">
        <f t="shared" si="755"/>
        <v xml:space="preserve">Nemzetközi gazd. ism. - Juhász Krisztina (web) </v>
      </c>
      <c r="C849" t="str">
        <f t="shared" si="756"/>
        <v>21510313</v>
      </c>
      <c r="D849" t="str">
        <f t="shared" si="757"/>
        <v>Nemzetközi gazd. ism. - Juhász Krisztina (web) 44</v>
      </c>
      <c r="E849" t="str">
        <f t="shared" si="758"/>
        <v>Juhász Krisztina10313</v>
      </c>
      <c r="F849" t="str">
        <f t="shared" si="759"/>
        <v>Nemzetközi gazd. ism. (Tb. 215, web)</v>
      </c>
      <c r="G849" t="str">
        <f t="shared" si="760"/>
        <v/>
      </c>
      <c r="H849" t="str">
        <f t="shared" si="761"/>
        <v/>
      </c>
      <c r="I849" t="str">
        <f t="shared" si="762"/>
        <v/>
      </c>
      <c r="J849" t="str">
        <f t="shared" si="763"/>
        <v/>
      </c>
      <c r="K849" t="str">
        <f t="shared" si="764"/>
        <v/>
      </c>
      <c r="L849" t="str">
        <f t="shared" si="765"/>
        <v/>
      </c>
      <c r="M849" t="str">
        <f t="shared" si="766"/>
        <v/>
      </c>
      <c r="N849" t="str">
        <f t="shared" si="767"/>
        <v/>
      </c>
      <c r="O849" t="str">
        <f t="shared" si="768"/>
        <v/>
      </c>
      <c r="P849" t="str">
        <f t="shared" si="769"/>
        <v/>
      </c>
      <c r="Q849" t="str">
        <f t="shared" si="770"/>
        <v/>
      </c>
      <c r="R849" t="str">
        <f t="shared" si="771"/>
        <v/>
      </c>
      <c r="S849" t="str">
        <f t="shared" si="772"/>
        <v/>
      </c>
      <c r="T849" t="str">
        <f t="shared" si="773"/>
        <v/>
      </c>
      <c r="U849" t="str">
        <f t="shared" si="774"/>
        <v/>
      </c>
      <c r="V849" t="str">
        <f t="shared" si="775"/>
        <v/>
      </c>
      <c r="W849" t="str">
        <f t="shared" si="776"/>
        <v/>
      </c>
      <c r="X849" t="str">
        <f t="shared" si="777"/>
        <v/>
      </c>
      <c r="Y849" t="str">
        <f t="shared" si="778"/>
        <v/>
      </c>
      <c r="Z849" t="str">
        <f t="shared" si="779"/>
        <v/>
      </c>
      <c r="AA849" t="str">
        <f t="shared" si="780"/>
        <v>Nemzetközi gazd. ism. (, web)</v>
      </c>
      <c r="AB849" t="str">
        <f t="shared" si="781"/>
        <v/>
      </c>
      <c r="AC849" t="str">
        <f t="shared" si="782"/>
        <v/>
      </c>
      <c r="AD849" t="str">
        <f t="shared" si="783"/>
        <v/>
      </c>
      <c r="AE849" t="str">
        <f t="shared" si="784"/>
        <v/>
      </c>
      <c r="AF849" t="str">
        <f t="shared" si="785"/>
        <v/>
      </c>
      <c r="AG849" t="str">
        <f t="shared" si="786"/>
        <v/>
      </c>
      <c r="AH849" t="str">
        <f t="shared" si="787"/>
        <v>10313</v>
      </c>
      <c r="AI849" t="str">
        <f t="shared" si="788"/>
        <v>10313</v>
      </c>
      <c r="AJ849" t="str">
        <f t="shared" si="789"/>
        <v/>
      </c>
      <c r="AK849" t="str">
        <f t="shared" si="790"/>
        <v/>
      </c>
      <c r="AL849" t="str">
        <f t="shared" si="791"/>
        <v/>
      </c>
      <c r="AM849" t="str">
        <f t="shared" si="792"/>
        <v/>
      </c>
      <c r="AN849" t="str">
        <f t="shared" si="793"/>
        <v/>
      </c>
      <c r="AO849" t="str">
        <f t="shared" si="794"/>
        <v/>
      </c>
      <c r="AP849" t="str">
        <f t="shared" si="795"/>
        <v/>
      </c>
      <c r="AQ849" t="str">
        <f t="shared" si="796"/>
        <v/>
      </c>
      <c r="AR849" t="str">
        <f t="shared" si="797"/>
        <v/>
      </c>
      <c r="AS849" t="str">
        <f t="shared" si="798"/>
        <v/>
      </c>
      <c r="AT849" t="str">
        <f t="shared" si="799"/>
        <v/>
      </c>
      <c r="AU849" t="str">
        <f t="shared" si="800"/>
        <v/>
      </c>
      <c r="AV849" t="str">
        <f t="shared" si="801"/>
        <v/>
      </c>
      <c r="AW849" t="str">
        <f t="shared" si="802"/>
        <v/>
      </c>
      <c r="AX849" t="str">
        <f t="shared" si="803"/>
        <v/>
      </c>
      <c r="AY849" t="str">
        <f t="shared" si="804"/>
        <v/>
      </c>
      <c r="AZ849" t="str">
        <f t="shared" si="805"/>
        <v/>
      </c>
      <c r="BA849" t="str">
        <f t="shared" si="806"/>
        <v/>
      </c>
      <c r="BB849" t="str">
        <f t="shared" si="807"/>
        <v/>
      </c>
      <c r="BC849" t="str">
        <f t="shared" si="808"/>
        <v/>
      </c>
      <c r="BD849" t="str">
        <f t="shared" si="809"/>
        <v/>
      </c>
      <c r="BE849" t="str">
        <f t="shared" si="810"/>
        <v>Nemzetközi gazd. ism. (215, web)</v>
      </c>
      <c r="BF849" s="2">
        <v>1031</v>
      </c>
      <c r="BG849" s="2">
        <v>3</v>
      </c>
      <c r="BH849" s="18">
        <f>VLOOKUP(BF849,segéd!$F$9:$G$41,2,FALSE)</f>
        <v>46326</v>
      </c>
      <c r="BI849" s="2" t="str">
        <f>VLOOKUP(BG849,segéd!$F$1:$G$7,2,FALSE)</f>
        <v>11.30-13.00</v>
      </c>
      <c r="BJ849" t="s">
        <v>115</v>
      </c>
      <c r="BK849" s="20" t="s">
        <v>32</v>
      </c>
      <c r="BL849" t="s">
        <v>191</v>
      </c>
      <c r="BM849" s="2"/>
      <c r="BN849" s="2">
        <v>215</v>
      </c>
      <c r="BO849" s="2" t="s">
        <v>117</v>
      </c>
      <c r="BP849" s="33" t="s">
        <v>641</v>
      </c>
      <c r="BQ849" s="2">
        <f t="shared" si="811"/>
        <v>44</v>
      </c>
      <c r="BR849" s="2" t="str">
        <f>IF(BM849="","",IFERROR(VLOOKUP(BJ849,segéd!T:U,2,FALSE),"x"))</f>
        <v/>
      </c>
      <c r="BS849" s="2">
        <f>IF(BN849="","",IFERROR(VLOOKUP(BJ849,segéd!O:P,2,FALSE),"x"))</f>
        <v>44</v>
      </c>
      <c r="BT849" s="2"/>
      <c r="BU849" s="2"/>
      <c r="BV849" s="2"/>
      <c r="BX849" s="2"/>
      <c r="CQ849" s="2"/>
      <c r="CR849" s="2"/>
      <c r="CT849" s="2">
        <v>31</v>
      </c>
      <c r="CU849" s="2">
        <v>25</v>
      </c>
    </row>
    <row r="850" spans="1:120" ht="15" customHeight="1" x14ac:dyDescent="0.3">
      <c r="A850" t="str">
        <f t="shared" si="754"/>
        <v>10313</v>
      </c>
      <c r="B850" t="str">
        <f t="shared" si="755"/>
        <v xml:space="preserve">Operációkutatás műszakiaknak - Kovács Gergely (gépterem, web) </v>
      </c>
      <c r="C850" t="str">
        <f t="shared" si="756"/>
        <v>60510313</v>
      </c>
      <c r="D850" t="str">
        <f t="shared" si="757"/>
        <v>Operációkutatás műszakiaknak - Kovács Gergely (gépterem, web) 7</v>
      </c>
      <c r="E850" t="str">
        <f t="shared" si="758"/>
        <v>Kovács Gergely10313</v>
      </c>
      <c r="F850" t="str">
        <f t="shared" si="759"/>
        <v>Operációkutatás műszakiaknak (Tb. 605, gépterem, web)</v>
      </c>
      <c r="G850" t="str">
        <f t="shared" si="760"/>
        <v/>
      </c>
      <c r="H850" t="str">
        <f t="shared" si="761"/>
        <v/>
      </c>
      <c r="I850" t="str">
        <f t="shared" si="762"/>
        <v/>
      </c>
      <c r="J850" t="str">
        <f t="shared" si="763"/>
        <v/>
      </c>
      <c r="K850" t="str">
        <f t="shared" si="764"/>
        <v/>
      </c>
      <c r="L850" t="str">
        <f t="shared" si="765"/>
        <v/>
      </c>
      <c r="M850" t="str">
        <f t="shared" si="766"/>
        <v/>
      </c>
      <c r="N850" t="str">
        <f t="shared" si="767"/>
        <v/>
      </c>
      <c r="O850" t="str">
        <f t="shared" si="768"/>
        <v/>
      </c>
      <c r="P850" t="str">
        <f t="shared" si="769"/>
        <v/>
      </c>
      <c r="Q850" t="str">
        <f t="shared" si="770"/>
        <v/>
      </c>
      <c r="R850" t="str">
        <f t="shared" si="771"/>
        <v/>
      </c>
      <c r="S850" t="str">
        <f t="shared" si="772"/>
        <v/>
      </c>
      <c r="T850" t="str">
        <f t="shared" si="773"/>
        <v/>
      </c>
      <c r="U850" t="str">
        <f t="shared" si="774"/>
        <v/>
      </c>
      <c r="V850" t="str">
        <f t="shared" si="775"/>
        <v/>
      </c>
      <c r="W850" t="str">
        <f t="shared" si="776"/>
        <v/>
      </c>
      <c r="X850" t="str">
        <f t="shared" si="777"/>
        <v/>
      </c>
      <c r="Y850" t="str">
        <f t="shared" si="778"/>
        <v/>
      </c>
      <c r="Z850" t="str">
        <f t="shared" si="779"/>
        <v/>
      </c>
      <c r="AA850" t="str">
        <f t="shared" si="780"/>
        <v>Operációkutatás műszakiaknak (, gépterem, web)</v>
      </c>
      <c r="AB850" t="str">
        <f t="shared" si="781"/>
        <v/>
      </c>
      <c r="AC850" t="str">
        <f t="shared" si="782"/>
        <v/>
      </c>
      <c r="AD850" t="str">
        <f t="shared" si="783"/>
        <v/>
      </c>
      <c r="AE850" t="str">
        <f t="shared" si="784"/>
        <v/>
      </c>
      <c r="AF850" t="str">
        <f t="shared" si="785"/>
        <v/>
      </c>
      <c r="AG850" t="str">
        <f t="shared" si="786"/>
        <v>10313</v>
      </c>
      <c r="AH850" t="str">
        <f t="shared" si="787"/>
        <v/>
      </c>
      <c r="AI850" t="str">
        <f t="shared" si="788"/>
        <v/>
      </c>
      <c r="AJ850" t="str">
        <f t="shared" si="789"/>
        <v/>
      </c>
      <c r="AK850" t="str">
        <f t="shared" si="790"/>
        <v/>
      </c>
      <c r="AL850" t="str">
        <f t="shared" si="791"/>
        <v/>
      </c>
      <c r="AM850" t="str">
        <f t="shared" si="792"/>
        <v/>
      </c>
      <c r="AN850" t="str">
        <f t="shared" si="793"/>
        <v/>
      </c>
      <c r="AO850" t="str">
        <f t="shared" si="794"/>
        <v/>
      </c>
      <c r="AP850" t="str">
        <f t="shared" si="795"/>
        <v/>
      </c>
      <c r="AQ850" t="str">
        <f t="shared" si="796"/>
        <v/>
      </c>
      <c r="AR850" t="str">
        <f t="shared" si="797"/>
        <v/>
      </c>
      <c r="AS850" t="str">
        <f t="shared" si="798"/>
        <v/>
      </c>
      <c r="AT850" t="str">
        <f t="shared" si="799"/>
        <v/>
      </c>
      <c r="AU850" t="str">
        <f t="shared" si="800"/>
        <v/>
      </c>
      <c r="AV850" t="str">
        <f t="shared" si="801"/>
        <v/>
      </c>
      <c r="AW850" t="str">
        <f t="shared" si="802"/>
        <v/>
      </c>
      <c r="AX850" t="str">
        <f t="shared" si="803"/>
        <v/>
      </c>
      <c r="AY850" t="str">
        <f t="shared" si="804"/>
        <v/>
      </c>
      <c r="AZ850" t="str">
        <f t="shared" si="805"/>
        <v/>
      </c>
      <c r="BA850" t="str">
        <f t="shared" si="806"/>
        <v/>
      </c>
      <c r="BB850" t="str">
        <f t="shared" si="807"/>
        <v/>
      </c>
      <c r="BC850" t="str">
        <f t="shared" si="808"/>
        <v/>
      </c>
      <c r="BD850" t="str">
        <f t="shared" si="809"/>
        <v/>
      </c>
      <c r="BE850" t="str">
        <f t="shared" si="810"/>
        <v>Operációkutatás műszakiaknak (605, gépterem, web)</v>
      </c>
      <c r="BF850" s="2">
        <v>1031</v>
      </c>
      <c r="BG850" s="2">
        <v>3</v>
      </c>
      <c r="BH850" s="18">
        <f>VLOOKUP(BF850,segéd!$F$9:$G$41,2,FALSE)</f>
        <v>46326</v>
      </c>
      <c r="BI850" s="2" t="str">
        <f>VLOOKUP(BG850,segéd!$F$1:$G$7,2,FALSE)</f>
        <v>11.30-13.00</v>
      </c>
      <c r="BJ850" t="s">
        <v>149</v>
      </c>
      <c r="BK850" s="20" t="s">
        <v>9</v>
      </c>
      <c r="BL850" t="s">
        <v>190</v>
      </c>
      <c r="BM850" s="2"/>
      <c r="BN850" s="2">
        <v>605</v>
      </c>
      <c r="BO850" s="2" t="s">
        <v>216</v>
      </c>
      <c r="BP850" s="33" t="s">
        <v>615</v>
      </c>
      <c r="BQ850" s="2">
        <f t="shared" si="811"/>
        <v>7</v>
      </c>
      <c r="BR850" s="2" t="str">
        <f>IF(BM850="","",IFERROR(VLOOKUP(BJ850,segéd!T:U,2,FALSE),"x"))</f>
        <v/>
      </c>
      <c r="BS850" s="2">
        <f>IF(BN850="","",IFERROR(VLOOKUP(BJ850,segéd!O:P,2,FALSE),"x"))</f>
        <v>7</v>
      </c>
      <c r="BT850" s="2"/>
      <c r="BU850" s="2"/>
      <c r="BV850" s="2"/>
      <c r="BX850" s="2"/>
      <c r="CQ850" s="2"/>
      <c r="CR850" s="2"/>
      <c r="CS850" s="2">
        <v>8</v>
      </c>
    </row>
    <row r="851" spans="1:120" ht="15" customHeight="1" x14ac:dyDescent="0.3">
      <c r="A851" t="str">
        <f t="shared" si="754"/>
        <v>10313</v>
      </c>
      <c r="B851" t="str">
        <f t="shared" si="755"/>
        <v xml:space="preserve">Robotszerkezetek és perifériák - Szilágyi Zoltán (web) </v>
      </c>
      <c r="C851" t="str">
        <f t="shared" si="756"/>
        <v>21410313</v>
      </c>
      <c r="D851" t="str">
        <f t="shared" si="757"/>
        <v>Robotszerkezetek és perifériák - Szilágyi Zoltán (web) 41</v>
      </c>
      <c r="E851" t="str">
        <f t="shared" si="758"/>
        <v>Szilágyi Zoltán10313</v>
      </c>
      <c r="F851" t="str">
        <f t="shared" si="759"/>
        <v>Robotszerkezetek és perifériák (Tb. 214, web)</v>
      </c>
      <c r="G851" t="str">
        <f t="shared" si="760"/>
        <v/>
      </c>
      <c r="H851" t="str">
        <f t="shared" si="761"/>
        <v/>
      </c>
      <c r="I851" t="str">
        <f t="shared" si="762"/>
        <v/>
      </c>
      <c r="J851" t="str">
        <f t="shared" si="763"/>
        <v/>
      </c>
      <c r="K851" t="str">
        <f t="shared" si="764"/>
        <v/>
      </c>
      <c r="L851" t="str">
        <f t="shared" si="765"/>
        <v/>
      </c>
      <c r="M851" t="str">
        <f t="shared" si="766"/>
        <v/>
      </c>
      <c r="N851" t="str">
        <f t="shared" si="767"/>
        <v/>
      </c>
      <c r="O851" t="str">
        <f t="shared" si="768"/>
        <v/>
      </c>
      <c r="P851" t="str">
        <f t="shared" si="769"/>
        <v/>
      </c>
      <c r="Q851" t="str">
        <f t="shared" si="770"/>
        <v/>
      </c>
      <c r="R851" t="str">
        <f t="shared" si="771"/>
        <v/>
      </c>
      <c r="S851" t="str">
        <f t="shared" si="772"/>
        <v/>
      </c>
      <c r="T851" t="str">
        <f t="shared" si="773"/>
        <v/>
      </c>
      <c r="U851" t="str">
        <f t="shared" si="774"/>
        <v/>
      </c>
      <c r="V851" t="str">
        <f t="shared" si="775"/>
        <v/>
      </c>
      <c r="W851" t="str">
        <f t="shared" si="776"/>
        <v/>
      </c>
      <c r="X851" t="str">
        <f t="shared" si="777"/>
        <v/>
      </c>
      <c r="Y851" t="str">
        <f t="shared" si="778"/>
        <v/>
      </c>
      <c r="Z851" t="str">
        <f t="shared" si="779"/>
        <v/>
      </c>
      <c r="AA851" t="str">
        <f t="shared" si="780"/>
        <v>Robotszerkezetek és perifériák (, web)</v>
      </c>
      <c r="AB851" t="str">
        <f t="shared" si="781"/>
        <v/>
      </c>
      <c r="AC851" t="str">
        <f t="shared" si="782"/>
        <v/>
      </c>
      <c r="AD851" t="str">
        <f t="shared" si="783"/>
        <v/>
      </c>
      <c r="AE851" t="str">
        <f t="shared" si="784"/>
        <v/>
      </c>
      <c r="AF851" t="str">
        <f t="shared" si="785"/>
        <v/>
      </c>
      <c r="AG851" t="str">
        <f t="shared" si="786"/>
        <v/>
      </c>
      <c r="AH851" t="str">
        <f t="shared" si="787"/>
        <v/>
      </c>
      <c r="AI851" t="str">
        <f t="shared" si="788"/>
        <v/>
      </c>
      <c r="AJ851" t="str">
        <f t="shared" si="789"/>
        <v/>
      </c>
      <c r="AK851" t="str">
        <f t="shared" si="790"/>
        <v/>
      </c>
      <c r="AL851" t="str">
        <f t="shared" si="791"/>
        <v/>
      </c>
      <c r="AM851" t="str">
        <f t="shared" si="792"/>
        <v/>
      </c>
      <c r="AN851" t="str">
        <f t="shared" si="793"/>
        <v/>
      </c>
      <c r="AO851" t="str">
        <f t="shared" si="794"/>
        <v/>
      </c>
      <c r="AP851" t="str">
        <f t="shared" si="795"/>
        <v/>
      </c>
      <c r="AQ851" t="str">
        <f t="shared" si="796"/>
        <v/>
      </c>
      <c r="AR851" t="str">
        <f t="shared" si="797"/>
        <v/>
      </c>
      <c r="AS851" t="str">
        <f t="shared" si="798"/>
        <v/>
      </c>
      <c r="AT851" t="str">
        <f t="shared" si="799"/>
        <v/>
      </c>
      <c r="AU851" t="str">
        <f t="shared" si="800"/>
        <v/>
      </c>
      <c r="AV851" t="str">
        <f t="shared" si="801"/>
        <v/>
      </c>
      <c r="AW851" t="str">
        <f t="shared" si="802"/>
        <v/>
      </c>
      <c r="AX851" t="str">
        <f t="shared" si="803"/>
        <v/>
      </c>
      <c r="AY851" t="str">
        <f t="shared" si="804"/>
        <v/>
      </c>
      <c r="AZ851" t="str">
        <f t="shared" si="805"/>
        <v/>
      </c>
      <c r="BA851" t="str">
        <f t="shared" si="806"/>
        <v/>
      </c>
      <c r="BB851" t="str">
        <f t="shared" si="807"/>
        <v/>
      </c>
      <c r="BC851" t="str">
        <f t="shared" si="808"/>
        <v/>
      </c>
      <c r="BD851" t="str">
        <f t="shared" si="809"/>
        <v>10313</v>
      </c>
      <c r="BE851" t="str">
        <f t="shared" si="810"/>
        <v>Robotszerkezetek és perifériák (214, web)</v>
      </c>
      <c r="BF851" s="2">
        <v>1031</v>
      </c>
      <c r="BG851" s="2">
        <v>3</v>
      </c>
      <c r="BH851" s="18">
        <f>VLOOKUP(BF851,segéd!$F$9:$G$41,2,FALSE)</f>
        <v>46326</v>
      </c>
      <c r="BI851" s="2" t="str">
        <f>VLOOKUP(BG851,segéd!$F$1:$G$7,2,FALSE)</f>
        <v>11.30-13.00</v>
      </c>
      <c r="BJ851" t="s">
        <v>525</v>
      </c>
      <c r="BK851" s="20" t="s">
        <v>218</v>
      </c>
      <c r="BL851" t="s">
        <v>191</v>
      </c>
      <c r="BM851" s="2"/>
      <c r="BN851" s="2">
        <v>214</v>
      </c>
      <c r="BO851" s="2" t="s">
        <v>117</v>
      </c>
      <c r="BP851" s="33" t="s">
        <v>643</v>
      </c>
      <c r="BQ851" s="2">
        <f t="shared" si="811"/>
        <v>41</v>
      </c>
      <c r="BR851" s="2" t="str">
        <f>IF(BM851="","",IFERROR(VLOOKUP(BJ851,segéd!T:U,2,FALSE),"x"))</f>
        <v/>
      </c>
      <c r="BS851" s="2">
        <f>IF(BN851="","",IFERROR(VLOOKUP(BJ851,segéd!O:P,2,FALSE),"x"))</f>
        <v>41</v>
      </c>
      <c r="BU851" s="2"/>
      <c r="BV851" s="2"/>
      <c r="DP851" s="2">
        <v>32</v>
      </c>
    </row>
    <row r="852" spans="1:120" ht="15" customHeight="1" x14ac:dyDescent="0.3">
      <c r="A852" t="str">
        <f t="shared" si="754"/>
        <v>10313</v>
      </c>
      <c r="B852" t="str">
        <f t="shared" si="755"/>
        <v xml:space="preserve">Statisztikai folyamatirányítás - Szamosi Barna (web) </v>
      </c>
      <c r="C852" t="str">
        <f t="shared" si="756"/>
        <v>40310313</v>
      </c>
      <c r="D852" t="str">
        <f t="shared" si="757"/>
        <v>Statisztikai folyamatirányítás - Szamosi Barna (web) 12</v>
      </c>
      <c r="E852" t="str">
        <f t="shared" si="758"/>
        <v>Szamosi Barna10313</v>
      </c>
      <c r="F852" t="str">
        <f t="shared" si="759"/>
        <v>Statisztikai folyamatirányítás (Tb. 403, web)</v>
      </c>
      <c r="G852" t="str">
        <f t="shared" si="760"/>
        <v/>
      </c>
      <c r="H852" t="str">
        <f t="shared" si="761"/>
        <v/>
      </c>
      <c r="I852" t="str">
        <f t="shared" si="762"/>
        <v/>
      </c>
      <c r="J852" t="str">
        <f t="shared" si="763"/>
        <v/>
      </c>
      <c r="K852" t="str">
        <f t="shared" si="764"/>
        <v/>
      </c>
      <c r="L852" t="str">
        <f t="shared" si="765"/>
        <v/>
      </c>
      <c r="M852" t="str">
        <f t="shared" si="766"/>
        <v/>
      </c>
      <c r="N852" t="str">
        <f t="shared" si="767"/>
        <v/>
      </c>
      <c r="O852" t="str">
        <f t="shared" si="768"/>
        <v/>
      </c>
      <c r="P852" t="str">
        <f t="shared" si="769"/>
        <v/>
      </c>
      <c r="Q852" t="str">
        <f t="shared" si="770"/>
        <v/>
      </c>
      <c r="R852" t="str">
        <f t="shared" si="771"/>
        <v/>
      </c>
      <c r="S852" t="str">
        <f t="shared" si="772"/>
        <v/>
      </c>
      <c r="T852" t="str">
        <f t="shared" si="773"/>
        <v/>
      </c>
      <c r="U852" t="str">
        <f t="shared" si="774"/>
        <v/>
      </c>
      <c r="V852" t="str">
        <f t="shared" si="775"/>
        <v/>
      </c>
      <c r="W852" t="str">
        <f t="shared" si="776"/>
        <v/>
      </c>
      <c r="X852" t="str">
        <f t="shared" si="777"/>
        <v/>
      </c>
      <c r="Y852" t="str">
        <f t="shared" si="778"/>
        <v/>
      </c>
      <c r="Z852" t="str">
        <f t="shared" si="779"/>
        <v/>
      </c>
      <c r="AA852" t="str">
        <f t="shared" si="780"/>
        <v>Statisztikai folyamatirányítás (, web)</v>
      </c>
      <c r="AB852" t="str">
        <f t="shared" si="781"/>
        <v/>
      </c>
      <c r="AC852" t="str">
        <f t="shared" si="782"/>
        <v/>
      </c>
      <c r="AD852" t="str">
        <f t="shared" si="783"/>
        <v/>
      </c>
      <c r="AE852" t="str">
        <f t="shared" si="784"/>
        <v/>
      </c>
      <c r="AF852" t="str">
        <f t="shared" si="785"/>
        <v/>
      </c>
      <c r="AG852" t="str">
        <f t="shared" si="786"/>
        <v/>
      </c>
      <c r="AH852" t="str">
        <f t="shared" si="787"/>
        <v/>
      </c>
      <c r="AI852" t="str">
        <f t="shared" si="788"/>
        <v/>
      </c>
      <c r="AJ852" t="str">
        <f t="shared" si="789"/>
        <v/>
      </c>
      <c r="AK852" t="str">
        <f t="shared" si="790"/>
        <v/>
      </c>
      <c r="AL852" t="str">
        <f t="shared" si="791"/>
        <v/>
      </c>
      <c r="AM852" t="str">
        <f t="shared" si="792"/>
        <v/>
      </c>
      <c r="AN852" t="str">
        <f t="shared" si="793"/>
        <v/>
      </c>
      <c r="AO852" t="str">
        <f t="shared" si="794"/>
        <v/>
      </c>
      <c r="AP852" t="str">
        <f t="shared" si="795"/>
        <v/>
      </c>
      <c r="AQ852" t="str">
        <f t="shared" si="796"/>
        <v/>
      </c>
      <c r="AR852" t="str">
        <f t="shared" si="797"/>
        <v/>
      </c>
      <c r="AS852" t="str">
        <f t="shared" si="798"/>
        <v/>
      </c>
      <c r="AT852" t="str">
        <f t="shared" si="799"/>
        <v/>
      </c>
      <c r="AU852" t="str">
        <f t="shared" si="800"/>
        <v/>
      </c>
      <c r="AV852" t="str">
        <f t="shared" si="801"/>
        <v>10313</v>
      </c>
      <c r="AW852" t="str">
        <f t="shared" si="802"/>
        <v/>
      </c>
      <c r="AX852" t="str">
        <f t="shared" si="803"/>
        <v/>
      </c>
      <c r="AY852" t="str">
        <f t="shared" si="804"/>
        <v/>
      </c>
      <c r="AZ852" t="str">
        <f t="shared" si="805"/>
        <v/>
      </c>
      <c r="BA852" t="str">
        <f t="shared" si="806"/>
        <v/>
      </c>
      <c r="BB852" t="str">
        <f t="shared" si="807"/>
        <v/>
      </c>
      <c r="BC852" t="str">
        <f t="shared" si="808"/>
        <v/>
      </c>
      <c r="BD852" t="str">
        <f t="shared" si="809"/>
        <v/>
      </c>
      <c r="BE852" t="str">
        <f t="shared" si="810"/>
        <v>Statisztikai folyamatirányítás (403, web)</v>
      </c>
      <c r="BF852" s="2">
        <v>1031</v>
      </c>
      <c r="BG852" s="2">
        <v>3</v>
      </c>
      <c r="BH852" s="18">
        <f>VLOOKUP(BF852,segéd!$F$9:$G$41,2,FALSE)</f>
        <v>46326</v>
      </c>
      <c r="BI852" s="2" t="str">
        <f>VLOOKUP(BG852,segéd!$F$1:$G$7,2,FALSE)</f>
        <v>11.30-13.00</v>
      </c>
      <c r="BJ852" t="s">
        <v>401</v>
      </c>
      <c r="BK852" s="20" t="s">
        <v>318</v>
      </c>
      <c r="BL852" t="s">
        <v>191</v>
      </c>
      <c r="BM852" s="2"/>
      <c r="BN852" s="2">
        <v>403</v>
      </c>
      <c r="BO852" s="2" t="s">
        <v>117</v>
      </c>
      <c r="BP852" s="33" t="s">
        <v>644</v>
      </c>
      <c r="BQ852" s="2">
        <f t="shared" si="811"/>
        <v>12</v>
      </c>
      <c r="BR852" s="2" t="str">
        <f>IF(BM852="","",IFERROR(VLOOKUP(BJ852,segéd!T:U,2,FALSE),"x"))</f>
        <v/>
      </c>
      <c r="BS852" s="2">
        <f>IF(BN852="","",IFERROR(VLOOKUP(BJ852,segéd!O:P,2,FALSE),"x"))</f>
        <v>12</v>
      </c>
      <c r="BU852" s="2"/>
      <c r="BV852" s="2"/>
      <c r="DH852" s="2">
        <v>13</v>
      </c>
    </row>
    <row r="853" spans="1:120" ht="15" customHeight="1" x14ac:dyDescent="0.3">
      <c r="A853" t="str">
        <f t="shared" si="754"/>
        <v>21010313</v>
      </c>
      <c r="B853" t="str">
        <f t="shared" si="755"/>
        <v>Szállítmányozás - Barta Krisztina (web) 8</v>
      </c>
      <c r="C853" t="str">
        <f t="shared" si="756"/>
        <v>10313</v>
      </c>
      <c r="D853" t="str">
        <f t="shared" si="757"/>
        <v xml:space="preserve">Szállítmányozás - Barta Krisztina (web) </v>
      </c>
      <c r="E853" t="str">
        <f t="shared" si="758"/>
        <v>Barta Krisztina10313</v>
      </c>
      <c r="F853" t="str">
        <f t="shared" si="759"/>
        <v>Szállítmányozás (Bp. 210, web)</v>
      </c>
      <c r="G853" t="str">
        <f t="shared" si="760"/>
        <v/>
      </c>
      <c r="H853" t="str">
        <f t="shared" si="761"/>
        <v/>
      </c>
      <c r="I853" t="str">
        <f t="shared" si="762"/>
        <v/>
      </c>
      <c r="J853" t="str">
        <f t="shared" si="763"/>
        <v/>
      </c>
      <c r="K853" t="str">
        <f t="shared" si="764"/>
        <v/>
      </c>
      <c r="L853" t="str">
        <f t="shared" si="765"/>
        <v/>
      </c>
      <c r="M853" t="str">
        <f t="shared" si="766"/>
        <v/>
      </c>
      <c r="N853" t="str">
        <f t="shared" si="767"/>
        <v/>
      </c>
      <c r="O853" t="str">
        <f t="shared" si="768"/>
        <v/>
      </c>
      <c r="P853" t="str">
        <f t="shared" si="769"/>
        <v>10313</v>
      </c>
      <c r="Q853" t="str">
        <f t="shared" si="770"/>
        <v/>
      </c>
      <c r="R853" t="str">
        <f t="shared" si="771"/>
        <v/>
      </c>
      <c r="S853" t="str">
        <f t="shared" si="772"/>
        <v/>
      </c>
      <c r="T853" t="str">
        <f t="shared" si="773"/>
        <v/>
      </c>
      <c r="U853" t="str">
        <f t="shared" si="774"/>
        <v/>
      </c>
      <c r="V853" t="str">
        <f t="shared" si="775"/>
        <v/>
      </c>
      <c r="W853" t="str">
        <f t="shared" si="776"/>
        <v/>
      </c>
      <c r="X853" t="str">
        <f t="shared" si="777"/>
        <v/>
      </c>
      <c r="Y853" t="str">
        <f t="shared" si="778"/>
        <v/>
      </c>
      <c r="Z853" t="str">
        <f t="shared" si="779"/>
        <v/>
      </c>
      <c r="AA853" t="str">
        <f t="shared" si="780"/>
        <v>Szállítmányozás (210, web)</v>
      </c>
      <c r="AB853" t="str">
        <f t="shared" si="781"/>
        <v/>
      </c>
      <c r="AC853" t="str">
        <f t="shared" si="782"/>
        <v/>
      </c>
      <c r="AD853" t="str">
        <f t="shared" si="783"/>
        <v/>
      </c>
      <c r="AE853" t="str">
        <f t="shared" si="784"/>
        <v/>
      </c>
      <c r="AF853" t="str">
        <f t="shared" si="785"/>
        <v/>
      </c>
      <c r="AG853" t="str">
        <f t="shared" si="786"/>
        <v/>
      </c>
      <c r="AH853" t="str">
        <f t="shared" si="787"/>
        <v/>
      </c>
      <c r="AI853" t="str">
        <f t="shared" si="788"/>
        <v/>
      </c>
      <c r="AJ853" t="str">
        <f t="shared" si="789"/>
        <v/>
      </c>
      <c r="AK853" t="str">
        <f t="shared" si="790"/>
        <v/>
      </c>
      <c r="AL853" t="str">
        <f t="shared" si="791"/>
        <v/>
      </c>
      <c r="AM853" t="str">
        <f t="shared" si="792"/>
        <v/>
      </c>
      <c r="AN853" t="str">
        <f t="shared" si="793"/>
        <v/>
      </c>
      <c r="AO853" t="str">
        <f t="shared" si="794"/>
        <v/>
      </c>
      <c r="AP853" t="str">
        <f t="shared" si="795"/>
        <v/>
      </c>
      <c r="AQ853" t="str">
        <f t="shared" si="796"/>
        <v/>
      </c>
      <c r="AR853" t="str">
        <f t="shared" si="797"/>
        <v/>
      </c>
      <c r="AS853" t="str">
        <f t="shared" si="798"/>
        <v/>
      </c>
      <c r="AT853" t="str">
        <f t="shared" si="799"/>
        <v/>
      </c>
      <c r="AU853" t="str">
        <f t="shared" si="800"/>
        <v/>
      </c>
      <c r="AV853" t="str">
        <f t="shared" si="801"/>
        <v/>
      </c>
      <c r="AW853" t="str">
        <f t="shared" si="802"/>
        <v/>
      </c>
      <c r="AX853" t="str">
        <f t="shared" si="803"/>
        <v/>
      </c>
      <c r="AY853" t="str">
        <f t="shared" si="804"/>
        <v/>
      </c>
      <c r="AZ853" t="str">
        <f t="shared" si="805"/>
        <v/>
      </c>
      <c r="BA853" t="str">
        <f t="shared" si="806"/>
        <v/>
      </c>
      <c r="BB853" t="str">
        <f t="shared" si="807"/>
        <v/>
      </c>
      <c r="BC853" t="str">
        <f t="shared" si="808"/>
        <v/>
      </c>
      <c r="BD853" t="str">
        <f t="shared" si="809"/>
        <v/>
      </c>
      <c r="BE853" t="str">
        <f t="shared" si="810"/>
        <v>Szállítmányozás (, web)</v>
      </c>
      <c r="BF853" s="2">
        <v>1031</v>
      </c>
      <c r="BG853" s="2">
        <v>3</v>
      </c>
      <c r="BH853" s="18">
        <f>VLOOKUP(BF853,segéd!$F$9:$G$41,2,FALSE)</f>
        <v>46326</v>
      </c>
      <c r="BI853" s="2" t="str">
        <f>VLOOKUP(BG853,segéd!$F$1:$G$7,2,FALSE)</f>
        <v>11.30-13.00</v>
      </c>
      <c r="BJ853" t="s">
        <v>279</v>
      </c>
      <c r="BK853" s="20" t="s">
        <v>534</v>
      </c>
      <c r="BL853" t="s">
        <v>395</v>
      </c>
      <c r="BM853" s="2">
        <v>210</v>
      </c>
      <c r="BO853" s="2" t="s">
        <v>117</v>
      </c>
      <c r="BP853" s="33" t="s">
        <v>683</v>
      </c>
      <c r="BQ853" s="2">
        <f t="shared" si="811"/>
        <v>8</v>
      </c>
      <c r="BR853" s="2">
        <f>IF(BM853="","",IFERROR(VLOOKUP(BJ853,segéd!T:U,2,FALSE),"x"))</f>
        <v>8</v>
      </c>
      <c r="BS853" s="2" t="str">
        <f>IF(BN853="","",IFERROR(VLOOKUP(BJ853,segéd!O:P,2,FALSE),"x"))</f>
        <v/>
      </c>
      <c r="BT853" s="2"/>
      <c r="BU853" s="2"/>
      <c r="BV853" s="2"/>
      <c r="BX853" s="2"/>
      <c r="CC853" s="2">
        <v>6</v>
      </c>
      <c r="CQ853" s="2"/>
      <c r="CR853" s="2"/>
    </row>
    <row r="854" spans="1:120" ht="15" customHeight="1" x14ac:dyDescent="0.3">
      <c r="A854" t="str">
        <f t="shared" si="754"/>
        <v>20610313</v>
      </c>
      <c r="B854" t="str">
        <f t="shared" si="755"/>
        <v>Termék-, kínálatpolitika - Duga Zsófia (web) 6</v>
      </c>
      <c r="C854" t="str">
        <f t="shared" si="756"/>
        <v>10313</v>
      </c>
      <c r="D854" t="str">
        <f t="shared" si="757"/>
        <v xml:space="preserve">Termék-, kínálatpolitika - Duga Zsófia (web) </v>
      </c>
      <c r="E854" t="str">
        <f t="shared" si="758"/>
        <v>Duga Zsófia10313</v>
      </c>
      <c r="F854" t="str">
        <f t="shared" si="759"/>
        <v>Termék-, kínálatpolitika (Bp. 206, web)</v>
      </c>
      <c r="G854" t="str">
        <f t="shared" si="760"/>
        <v/>
      </c>
      <c r="H854" t="str">
        <f t="shared" si="761"/>
        <v/>
      </c>
      <c r="I854" t="str">
        <f t="shared" si="762"/>
        <v/>
      </c>
      <c r="J854" t="str">
        <f t="shared" si="763"/>
        <v/>
      </c>
      <c r="K854" t="str">
        <f t="shared" si="764"/>
        <v/>
      </c>
      <c r="L854" t="str">
        <f t="shared" si="765"/>
        <v/>
      </c>
      <c r="M854" t="str">
        <f t="shared" si="766"/>
        <v/>
      </c>
      <c r="N854" t="str">
        <f t="shared" si="767"/>
        <v/>
      </c>
      <c r="O854" t="str">
        <f t="shared" si="768"/>
        <v/>
      </c>
      <c r="P854" t="str">
        <f t="shared" si="769"/>
        <v/>
      </c>
      <c r="Q854" t="str">
        <f t="shared" si="770"/>
        <v>10313</v>
      </c>
      <c r="R854" t="str">
        <f t="shared" si="771"/>
        <v/>
      </c>
      <c r="S854" t="str">
        <f t="shared" si="772"/>
        <v/>
      </c>
      <c r="T854" t="str">
        <f t="shared" si="773"/>
        <v/>
      </c>
      <c r="U854" t="str">
        <f t="shared" si="774"/>
        <v/>
      </c>
      <c r="V854" t="str">
        <f t="shared" si="775"/>
        <v/>
      </c>
      <c r="W854" t="str">
        <f t="shared" si="776"/>
        <v/>
      </c>
      <c r="X854" t="str">
        <f t="shared" si="777"/>
        <v/>
      </c>
      <c r="Y854" t="str">
        <f t="shared" si="778"/>
        <v/>
      </c>
      <c r="Z854" t="str">
        <f t="shared" si="779"/>
        <v/>
      </c>
      <c r="AA854" t="str">
        <f t="shared" si="780"/>
        <v>Termék-, kínálatpolitika (206, web)</v>
      </c>
      <c r="AB854" t="str">
        <f t="shared" si="781"/>
        <v/>
      </c>
      <c r="AC854" t="str">
        <f t="shared" si="782"/>
        <v/>
      </c>
      <c r="AD854" t="str">
        <f t="shared" si="783"/>
        <v/>
      </c>
      <c r="AE854" t="str">
        <f t="shared" si="784"/>
        <v/>
      </c>
      <c r="AF854" t="str">
        <f t="shared" si="785"/>
        <v/>
      </c>
      <c r="AG854" t="str">
        <f t="shared" si="786"/>
        <v/>
      </c>
      <c r="AH854" t="str">
        <f t="shared" si="787"/>
        <v/>
      </c>
      <c r="AI854" t="str">
        <f t="shared" si="788"/>
        <v/>
      </c>
      <c r="AJ854" t="str">
        <f t="shared" si="789"/>
        <v/>
      </c>
      <c r="AK854" t="str">
        <f t="shared" si="790"/>
        <v/>
      </c>
      <c r="AL854" t="str">
        <f t="shared" si="791"/>
        <v/>
      </c>
      <c r="AM854" t="str">
        <f t="shared" si="792"/>
        <v/>
      </c>
      <c r="AN854" t="str">
        <f t="shared" si="793"/>
        <v/>
      </c>
      <c r="AO854" t="str">
        <f t="shared" si="794"/>
        <v/>
      </c>
      <c r="AP854" t="str">
        <f t="shared" si="795"/>
        <v/>
      </c>
      <c r="AQ854" t="str">
        <f t="shared" si="796"/>
        <v/>
      </c>
      <c r="AR854" t="str">
        <f t="shared" si="797"/>
        <v/>
      </c>
      <c r="AS854" t="str">
        <f t="shared" si="798"/>
        <v/>
      </c>
      <c r="AT854" t="str">
        <f t="shared" si="799"/>
        <v/>
      </c>
      <c r="AU854" t="str">
        <f t="shared" si="800"/>
        <v/>
      </c>
      <c r="AV854" t="str">
        <f t="shared" si="801"/>
        <v/>
      </c>
      <c r="AW854" t="str">
        <f t="shared" si="802"/>
        <v/>
      </c>
      <c r="AX854" t="str">
        <f t="shared" si="803"/>
        <v/>
      </c>
      <c r="AY854" t="str">
        <f t="shared" si="804"/>
        <v/>
      </c>
      <c r="AZ854" t="str">
        <f t="shared" si="805"/>
        <v/>
      </c>
      <c r="BA854" t="str">
        <f t="shared" si="806"/>
        <v/>
      </c>
      <c r="BB854" t="str">
        <f t="shared" si="807"/>
        <v/>
      </c>
      <c r="BC854" t="str">
        <f t="shared" si="808"/>
        <v/>
      </c>
      <c r="BD854" t="str">
        <f t="shared" si="809"/>
        <v/>
      </c>
      <c r="BE854" t="str">
        <f t="shared" si="810"/>
        <v>Termék-, kínálatpolitika (, web)</v>
      </c>
      <c r="BF854" s="2">
        <v>1031</v>
      </c>
      <c r="BG854" s="2">
        <v>3</v>
      </c>
      <c r="BH854" s="18">
        <f>VLOOKUP(BF854,segéd!$F$9:$G$41,2,FALSE)</f>
        <v>46326</v>
      </c>
      <c r="BI854" s="2" t="str">
        <f>VLOOKUP(BG854,segéd!$F$1:$G$7,2,FALSE)</f>
        <v>11.30-13.00</v>
      </c>
      <c r="BJ854" t="s">
        <v>95</v>
      </c>
      <c r="BK854" s="20" t="s">
        <v>120</v>
      </c>
      <c r="BL854" t="s">
        <v>206</v>
      </c>
      <c r="BM854" s="2">
        <v>206</v>
      </c>
      <c r="BO854" s="19" t="s">
        <v>117</v>
      </c>
      <c r="BP854" s="33" t="s">
        <v>704</v>
      </c>
      <c r="BQ854" s="2">
        <f t="shared" si="811"/>
        <v>6</v>
      </c>
      <c r="BR854" s="2">
        <f>IF(BM854="","",IFERROR(VLOOKUP(BJ854,segéd!T:U,2,FALSE),"x"))</f>
        <v>6</v>
      </c>
      <c r="BS854" s="2" t="str">
        <f>IF(BN854="","",IFERROR(VLOOKUP(BJ854,segéd!O:P,2,FALSE),"x"))</f>
        <v/>
      </c>
      <c r="BT854" s="2"/>
      <c r="BU854" s="2"/>
      <c r="BV854" s="2"/>
      <c r="BX854" s="2"/>
      <c r="CD854" s="2">
        <v>5</v>
      </c>
      <c r="CQ854" s="2"/>
      <c r="CR854" s="2"/>
    </row>
    <row r="855" spans="1:120" ht="15" customHeight="1" x14ac:dyDescent="0.3">
      <c r="A855" t="str">
        <f t="shared" si="754"/>
        <v>20210313</v>
      </c>
      <c r="B855" t="str">
        <f t="shared" si="755"/>
        <v>Utazástörténet - Wirth Gábor (web) 14</v>
      </c>
      <c r="C855" t="str">
        <f t="shared" si="756"/>
        <v>10313</v>
      </c>
      <c r="D855" t="str">
        <f t="shared" si="757"/>
        <v xml:space="preserve">Utazástörténet - Wirth Gábor (web) </v>
      </c>
      <c r="E855" t="str">
        <f t="shared" si="758"/>
        <v>Wirth Gábor10313</v>
      </c>
      <c r="F855" t="str">
        <f t="shared" si="759"/>
        <v>Utazástörténet (Bp. 202, web)</v>
      </c>
      <c r="G855" t="str">
        <f t="shared" si="760"/>
        <v/>
      </c>
      <c r="H855" t="str">
        <f t="shared" si="761"/>
        <v>10313</v>
      </c>
      <c r="I855" t="str">
        <f t="shared" si="762"/>
        <v/>
      </c>
      <c r="J855" t="str">
        <f t="shared" si="763"/>
        <v/>
      </c>
      <c r="K855" t="str">
        <f t="shared" si="764"/>
        <v/>
      </c>
      <c r="L855" t="str">
        <f t="shared" si="765"/>
        <v/>
      </c>
      <c r="M855" t="str">
        <f t="shared" si="766"/>
        <v/>
      </c>
      <c r="N855" t="str">
        <f t="shared" si="767"/>
        <v/>
      </c>
      <c r="O855" t="str">
        <f t="shared" si="768"/>
        <v/>
      </c>
      <c r="P855" t="str">
        <f t="shared" si="769"/>
        <v/>
      </c>
      <c r="Q855" t="str">
        <f t="shared" si="770"/>
        <v/>
      </c>
      <c r="R855" t="str">
        <f t="shared" si="771"/>
        <v/>
      </c>
      <c r="S855" t="str">
        <f t="shared" si="772"/>
        <v/>
      </c>
      <c r="T855" t="str">
        <f t="shared" si="773"/>
        <v/>
      </c>
      <c r="U855" t="str">
        <f t="shared" si="774"/>
        <v/>
      </c>
      <c r="V855" t="str">
        <f t="shared" si="775"/>
        <v/>
      </c>
      <c r="W855" t="str">
        <f t="shared" si="776"/>
        <v/>
      </c>
      <c r="X855" t="str">
        <f t="shared" si="777"/>
        <v/>
      </c>
      <c r="Y855" t="str">
        <f t="shared" si="778"/>
        <v/>
      </c>
      <c r="Z855" t="str">
        <f t="shared" si="779"/>
        <v/>
      </c>
      <c r="AA855" t="str">
        <f t="shared" si="780"/>
        <v>Utazástörténet (202, web)</v>
      </c>
      <c r="AB855" t="str">
        <f t="shared" si="781"/>
        <v/>
      </c>
      <c r="AC855" t="str">
        <f t="shared" si="782"/>
        <v/>
      </c>
      <c r="AD855" t="str">
        <f t="shared" si="783"/>
        <v/>
      </c>
      <c r="AE855" t="str">
        <f t="shared" si="784"/>
        <v/>
      </c>
      <c r="AF855" t="str">
        <f t="shared" si="785"/>
        <v/>
      </c>
      <c r="AG855" t="str">
        <f t="shared" si="786"/>
        <v/>
      </c>
      <c r="AH855" t="str">
        <f t="shared" si="787"/>
        <v/>
      </c>
      <c r="AI855" t="str">
        <f t="shared" si="788"/>
        <v/>
      </c>
      <c r="AJ855" t="str">
        <f t="shared" si="789"/>
        <v/>
      </c>
      <c r="AK855" t="str">
        <f t="shared" si="790"/>
        <v/>
      </c>
      <c r="AL855" t="str">
        <f t="shared" si="791"/>
        <v/>
      </c>
      <c r="AM855" t="str">
        <f t="shared" si="792"/>
        <v/>
      </c>
      <c r="AN855" t="str">
        <f t="shared" si="793"/>
        <v/>
      </c>
      <c r="AO855" t="str">
        <f t="shared" si="794"/>
        <v/>
      </c>
      <c r="AP855" t="str">
        <f t="shared" si="795"/>
        <v/>
      </c>
      <c r="AQ855" t="str">
        <f t="shared" si="796"/>
        <v/>
      </c>
      <c r="AR855" t="str">
        <f t="shared" si="797"/>
        <v/>
      </c>
      <c r="AS855" t="str">
        <f t="shared" si="798"/>
        <v/>
      </c>
      <c r="AT855" t="str">
        <f t="shared" si="799"/>
        <v/>
      </c>
      <c r="AU855" t="str">
        <f t="shared" si="800"/>
        <v/>
      </c>
      <c r="AV855" t="str">
        <f t="shared" si="801"/>
        <v/>
      </c>
      <c r="AW855" t="str">
        <f t="shared" si="802"/>
        <v/>
      </c>
      <c r="AX855" t="str">
        <f t="shared" si="803"/>
        <v/>
      </c>
      <c r="AY855" t="str">
        <f t="shared" si="804"/>
        <v/>
      </c>
      <c r="AZ855" t="str">
        <f t="shared" si="805"/>
        <v/>
      </c>
      <c r="BA855" t="str">
        <f t="shared" si="806"/>
        <v/>
      </c>
      <c r="BB855" t="str">
        <f t="shared" si="807"/>
        <v/>
      </c>
      <c r="BC855" t="str">
        <f t="shared" si="808"/>
        <v/>
      </c>
      <c r="BD855" t="str">
        <f t="shared" si="809"/>
        <v/>
      </c>
      <c r="BE855" t="str">
        <f t="shared" si="810"/>
        <v>Utazástörténet (, web)</v>
      </c>
      <c r="BF855" s="2">
        <v>1031</v>
      </c>
      <c r="BG855" s="2">
        <v>3</v>
      </c>
      <c r="BH855" s="18">
        <f>VLOOKUP(BF855,segéd!$F$9:$G$41,2,FALSE)</f>
        <v>46326</v>
      </c>
      <c r="BI855" s="2" t="str">
        <f>VLOOKUP(BG855,segéd!$F$1:$G$7,2,FALSE)</f>
        <v>11.30-13.00</v>
      </c>
      <c r="BJ855" t="s">
        <v>271</v>
      </c>
      <c r="BK855" s="20" t="s">
        <v>143</v>
      </c>
      <c r="BL855" t="s">
        <v>194</v>
      </c>
      <c r="BM855" s="2">
        <v>202</v>
      </c>
      <c r="BO855" s="2" t="s">
        <v>117</v>
      </c>
      <c r="BP855" s="33" t="s">
        <v>716</v>
      </c>
      <c r="BQ855" s="2">
        <f t="shared" si="811"/>
        <v>14</v>
      </c>
      <c r="BR855" s="2">
        <f>IF(BM855="","",IFERROR(VLOOKUP(BJ855,segéd!T:U,2,FALSE),"x"))</f>
        <v>14</v>
      </c>
      <c r="BS855" s="2" t="str">
        <f>IF(BN855="","",IFERROR(VLOOKUP(BJ855,segéd!O:P,2,FALSE),"x"))</f>
        <v/>
      </c>
      <c r="BT855" s="2"/>
      <c r="BU855" s="2">
        <v>18</v>
      </c>
      <c r="BV855" s="2"/>
      <c r="BX855" s="2"/>
      <c r="CQ855" s="2"/>
      <c r="CR855" s="2"/>
    </row>
    <row r="856" spans="1:120" ht="15" customHeight="1" x14ac:dyDescent="0.3">
      <c r="A856" t="str">
        <f t="shared" si="754"/>
        <v>20110314</v>
      </c>
      <c r="B856" t="str">
        <f t="shared" si="755"/>
        <v>Általános és gazdasági jog - Zalahegyi Zoltán (web) 92</v>
      </c>
      <c r="C856" t="str">
        <f t="shared" si="756"/>
        <v>10314</v>
      </c>
      <c r="D856" t="str">
        <f t="shared" si="757"/>
        <v xml:space="preserve">Általános és gazdasági jog - Zalahegyi Zoltán (web) </v>
      </c>
      <c r="E856" t="str">
        <f t="shared" si="758"/>
        <v>Zalahegyi Zoltán10314</v>
      </c>
      <c r="F856" t="str">
        <f t="shared" si="759"/>
        <v>Általános és gazdasági jog (Bp. 201, web)</v>
      </c>
      <c r="G856" t="str">
        <f t="shared" si="760"/>
        <v>10314</v>
      </c>
      <c r="H856" t="str">
        <f t="shared" si="761"/>
        <v/>
      </c>
      <c r="I856" t="str">
        <f t="shared" si="762"/>
        <v/>
      </c>
      <c r="J856" t="str">
        <f t="shared" si="763"/>
        <v/>
      </c>
      <c r="K856" t="str">
        <f t="shared" si="764"/>
        <v/>
      </c>
      <c r="L856" t="str">
        <f t="shared" si="765"/>
        <v/>
      </c>
      <c r="M856" t="str">
        <f t="shared" si="766"/>
        <v/>
      </c>
      <c r="N856" t="str">
        <f t="shared" si="767"/>
        <v/>
      </c>
      <c r="O856" t="str">
        <f t="shared" si="768"/>
        <v>10314</v>
      </c>
      <c r="P856" t="str">
        <f t="shared" si="769"/>
        <v/>
      </c>
      <c r="Q856" t="str">
        <f t="shared" si="770"/>
        <v/>
      </c>
      <c r="R856" t="str">
        <f t="shared" si="771"/>
        <v/>
      </c>
      <c r="S856" t="str">
        <f t="shared" si="772"/>
        <v/>
      </c>
      <c r="T856" t="str">
        <f t="shared" si="773"/>
        <v/>
      </c>
      <c r="U856" t="str">
        <f t="shared" si="774"/>
        <v/>
      </c>
      <c r="V856" t="str">
        <f t="shared" si="775"/>
        <v/>
      </c>
      <c r="W856" t="str">
        <f t="shared" si="776"/>
        <v/>
      </c>
      <c r="X856" t="str">
        <f t="shared" si="777"/>
        <v/>
      </c>
      <c r="Y856" t="str">
        <f t="shared" si="778"/>
        <v/>
      </c>
      <c r="Z856" t="str">
        <f t="shared" si="779"/>
        <v/>
      </c>
      <c r="AA856" t="str">
        <f t="shared" si="780"/>
        <v>Általános és gazdasági jog (201, web)</v>
      </c>
      <c r="AB856" t="str">
        <f t="shared" si="781"/>
        <v/>
      </c>
      <c r="AC856" t="str">
        <f t="shared" si="782"/>
        <v/>
      </c>
      <c r="AD856" t="str">
        <f t="shared" si="783"/>
        <v/>
      </c>
      <c r="AE856" t="str">
        <f t="shared" si="784"/>
        <v/>
      </c>
      <c r="AF856" t="str">
        <f t="shared" si="785"/>
        <v/>
      </c>
      <c r="AG856" t="str">
        <f t="shared" si="786"/>
        <v/>
      </c>
      <c r="AH856" t="str">
        <f t="shared" si="787"/>
        <v/>
      </c>
      <c r="AI856" t="str">
        <f t="shared" si="788"/>
        <v/>
      </c>
      <c r="AJ856" t="str">
        <f t="shared" si="789"/>
        <v/>
      </c>
      <c r="AK856" t="str">
        <f t="shared" si="790"/>
        <v/>
      </c>
      <c r="AL856" t="str">
        <f t="shared" si="791"/>
        <v/>
      </c>
      <c r="AM856" t="str">
        <f t="shared" si="792"/>
        <v/>
      </c>
      <c r="AN856" t="str">
        <f t="shared" si="793"/>
        <v/>
      </c>
      <c r="AO856" t="str">
        <f t="shared" si="794"/>
        <v/>
      </c>
      <c r="AP856" t="str">
        <f t="shared" si="795"/>
        <v/>
      </c>
      <c r="AQ856" t="str">
        <f t="shared" si="796"/>
        <v/>
      </c>
      <c r="AR856" t="str">
        <f t="shared" si="797"/>
        <v/>
      </c>
      <c r="AS856" t="str">
        <f t="shared" si="798"/>
        <v/>
      </c>
      <c r="AT856" t="str">
        <f t="shared" si="799"/>
        <v/>
      </c>
      <c r="AU856" t="str">
        <f t="shared" si="800"/>
        <v/>
      </c>
      <c r="AV856" t="str">
        <f t="shared" si="801"/>
        <v/>
      </c>
      <c r="AW856" t="str">
        <f t="shared" si="802"/>
        <v/>
      </c>
      <c r="AX856" t="str">
        <f t="shared" si="803"/>
        <v/>
      </c>
      <c r="AY856" t="str">
        <f t="shared" si="804"/>
        <v/>
      </c>
      <c r="AZ856" t="str">
        <f t="shared" si="805"/>
        <v/>
      </c>
      <c r="BA856" t="str">
        <f t="shared" si="806"/>
        <v/>
      </c>
      <c r="BB856" t="str">
        <f t="shared" si="807"/>
        <v/>
      </c>
      <c r="BC856" t="str">
        <f t="shared" si="808"/>
        <v/>
      </c>
      <c r="BD856" t="str">
        <f t="shared" si="809"/>
        <v/>
      </c>
      <c r="BE856" t="str">
        <f t="shared" si="810"/>
        <v>Általános és gazdasági jog (, web)</v>
      </c>
      <c r="BF856" s="2">
        <v>1031</v>
      </c>
      <c r="BG856" s="2">
        <v>4</v>
      </c>
      <c r="BH856" s="18">
        <f>VLOOKUP(BF856,segéd!$F$9:$G$41,2,FALSE)</f>
        <v>46326</v>
      </c>
      <c r="BI856" s="2" t="str">
        <f>VLOOKUP(BG856,segéd!$F$1:$G$7,2,FALSE)</f>
        <v>13.30-15.00</v>
      </c>
      <c r="BJ856" t="s">
        <v>84</v>
      </c>
      <c r="BK856" s="20" t="s">
        <v>303</v>
      </c>
      <c r="BL856" t="s">
        <v>194</v>
      </c>
      <c r="BM856" s="2">
        <v>201</v>
      </c>
      <c r="BO856" s="2" t="s">
        <v>117</v>
      </c>
      <c r="BP856" s="33" t="s">
        <v>654</v>
      </c>
      <c r="BQ856" s="2">
        <f t="shared" si="811"/>
        <v>92</v>
      </c>
      <c r="BR856" s="2">
        <f>IF(BM856="","",IFERROR(VLOOKUP(BJ856,segéd!T:U,2,FALSE),"x"))</f>
        <v>92</v>
      </c>
      <c r="BS856" s="2" t="str">
        <f>IF(BN856="","",IFERROR(VLOOKUP(BJ856,segéd!O:P,2,FALSE),"x"))</f>
        <v/>
      </c>
      <c r="BT856" s="2">
        <v>67</v>
      </c>
      <c r="BU856" s="2"/>
      <c r="BV856" s="2"/>
      <c r="BX856" s="2"/>
      <c r="CB856" s="2">
        <v>8</v>
      </c>
      <c r="CQ856" s="2"/>
      <c r="CR856" s="2"/>
    </row>
    <row r="857" spans="1:120" ht="15" customHeight="1" x14ac:dyDescent="0.3">
      <c r="A857" t="str">
        <f t="shared" si="754"/>
        <v>21410314</v>
      </c>
      <c r="B857" t="str">
        <f t="shared" si="755"/>
        <v>Általános menedzsment - Antalík Imrich (web) 3</v>
      </c>
      <c r="C857" t="str">
        <f t="shared" si="756"/>
        <v>10314</v>
      </c>
      <c r="D857" t="str">
        <f t="shared" si="757"/>
        <v xml:space="preserve">Általános menedzsment - Antalík Imrich (web) </v>
      </c>
      <c r="E857" t="str">
        <f t="shared" si="758"/>
        <v>Antalík Imrich10314</v>
      </c>
      <c r="F857" t="str">
        <f t="shared" si="759"/>
        <v>Általános menedzsment (Bp. 214, web)</v>
      </c>
      <c r="G857" t="str">
        <f t="shared" si="760"/>
        <v/>
      </c>
      <c r="H857" t="str">
        <f t="shared" si="761"/>
        <v/>
      </c>
      <c r="I857" t="str">
        <f t="shared" si="762"/>
        <v/>
      </c>
      <c r="J857" t="str">
        <f t="shared" si="763"/>
        <v/>
      </c>
      <c r="K857" t="str">
        <f t="shared" si="764"/>
        <v/>
      </c>
      <c r="L857" t="str">
        <f t="shared" si="765"/>
        <v>10314</v>
      </c>
      <c r="M857" t="str">
        <f t="shared" si="766"/>
        <v/>
      </c>
      <c r="N857" t="str">
        <f t="shared" si="767"/>
        <v/>
      </c>
      <c r="O857" t="str">
        <f t="shared" si="768"/>
        <v/>
      </c>
      <c r="P857" t="str">
        <f t="shared" si="769"/>
        <v/>
      </c>
      <c r="Q857" t="str">
        <f t="shared" si="770"/>
        <v/>
      </c>
      <c r="R857" t="str">
        <f t="shared" si="771"/>
        <v/>
      </c>
      <c r="S857" t="str">
        <f t="shared" si="772"/>
        <v/>
      </c>
      <c r="T857" t="str">
        <f t="shared" si="773"/>
        <v/>
      </c>
      <c r="U857" t="str">
        <f t="shared" si="774"/>
        <v/>
      </c>
      <c r="V857" t="str">
        <f t="shared" si="775"/>
        <v/>
      </c>
      <c r="W857" t="str">
        <f t="shared" si="776"/>
        <v/>
      </c>
      <c r="X857" t="str">
        <f t="shared" si="777"/>
        <v/>
      </c>
      <c r="Y857" t="str">
        <f t="shared" si="778"/>
        <v/>
      </c>
      <c r="Z857" t="str">
        <f t="shared" si="779"/>
        <v/>
      </c>
      <c r="AA857" t="str">
        <f t="shared" si="780"/>
        <v>Általános menedzsment (214, web)</v>
      </c>
      <c r="AB857" t="str">
        <f t="shared" si="781"/>
        <v/>
      </c>
      <c r="AC857" t="str">
        <f t="shared" si="782"/>
        <v/>
      </c>
      <c r="AD857" t="str">
        <f t="shared" si="783"/>
        <v/>
      </c>
      <c r="AE857" t="str">
        <f t="shared" si="784"/>
        <v/>
      </c>
      <c r="AF857" t="str">
        <f t="shared" si="785"/>
        <v/>
      </c>
      <c r="AG857" t="str">
        <f t="shared" si="786"/>
        <v/>
      </c>
      <c r="AH857" t="str">
        <f t="shared" si="787"/>
        <v/>
      </c>
      <c r="AI857" t="str">
        <f t="shared" si="788"/>
        <v/>
      </c>
      <c r="AJ857" t="str">
        <f t="shared" si="789"/>
        <v/>
      </c>
      <c r="AK857" t="str">
        <f t="shared" si="790"/>
        <v/>
      </c>
      <c r="AL857" t="str">
        <f t="shared" si="791"/>
        <v/>
      </c>
      <c r="AM857" t="str">
        <f t="shared" si="792"/>
        <v/>
      </c>
      <c r="AN857" t="str">
        <f t="shared" si="793"/>
        <v/>
      </c>
      <c r="AO857" t="str">
        <f t="shared" si="794"/>
        <v/>
      </c>
      <c r="AP857" t="str">
        <f t="shared" si="795"/>
        <v/>
      </c>
      <c r="AQ857" t="str">
        <f t="shared" si="796"/>
        <v/>
      </c>
      <c r="AR857" t="str">
        <f t="shared" si="797"/>
        <v/>
      </c>
      <c r="AS857" t="str">
        <f t="shared" si="798"/>
        <v/>
      </c>
      <c r="AT857" t="str">
        <f t="shared" si="799"/>
        <v/>
      </c>
      <c r="AU857" t="str">
        <f t="shared" si="800"/>
        <v/>
      </c>
      <c r="AV857" t="str">
        <f t="shared" si="801"/>
        <v/>
      </c>
      <c r="AW857" t="str">
        <f t="shared" si="802"/>
        <v/>
      </c>
      <c r="AX857" t="str">
        <f t="shared" si="803"/>
        <v/>
      </c>
      <c r="AY857" t="str">
        <f t="shared" si="804"/>
        <v/>
      </c>
      <c r="AZ857" t="str">
        <f t="shared" si="805"/>
        <v/>
      </c>
      <c r="BA857" t="str">
        <f t="shared" si="806"/>
        <v/>
      </c>
      <c r="BB857" t="str">
        <f t="shared" si="807"/>
        <v/>
      </c>
      <c r="BC857" t="str">
        <f t="shared" si="808"/>
        <v/>
      </c>
      <c r="BD857" t="str">
        <f t="shared" si="809"/>
        <v/>
      </c>
      <c r="BE857" t="str">
        <f t="shared" si="810"/>
        <v>Általános menedzsment (, web)</v>
      </c>
      <c r="BF857" s="2">
        <v>1031</v>
      </c>
      <c r="BG857" s="2">
        <v>4</v>
      </c>
      <c r="BH857" s="18">
        <f>VLOOKUP(BF857,segéd!$F$9:$G$41,2,FALSE)</f>
        <v>46326</v>
      </c>
      <c r="BI857" s="2" t="str">
        <f>VLOOKUP(BG857,segéd!$F$1:$G$7,2,FALSE)</f>
        <v>13.30-15.00</v>
      </c>
      <c r="BJ857" t="s">
        <v>388</v>
      </c>
      <c r="BK857" s="20" t="s">
        <v>132</v>
      </c>
      <c r="BL857" t="s">
        <v>206</v>
      </c>
      <c r="BM857" s="2">
        <v>214</v>
      </c>
      <c r="BO857" s="2" t="s">
        <v>117</v>
      </c>
      <c r="BP857" s="33" t="s">
        <v>722</v>
      </c>
      <c r="BQ857" s="2">
        <f t="shared" si="811"/>
        <v>3</v>
      </c>
      <c r="BR857" s="2">
        <f>IF(BM857="","",IFERROR(VLOOKUP(BJ857,segéd!T:U,2,FALSE),"x"))</f>
        <v>3</v>
      </c>
      <c r="BS857" s="2" t="str">
        <f>IF(BN857="","",IFERROR(VLOOKUP(BJ857,segéd!O:P,2,FALSE),"x"))</f>
        <v/>
      </c>
      <c r="BT857" s="2"/>
      <c r="BU857" s="2"/>
      <c r="BV857" s="2"/>
      <c r="BX857" s="2"/>
      <c r="BY857" s="2">
        <v>3</v>
      </c>
      <c r="CQ857" s="2"/>
      <c r="CR857" s="2"/>
    </row>
    <row r="858" spans="1:120" ht="15" customHeight="1" x14ac:dyDescent="0.3">
      <c r="A858" t="str">
        <f t="shared" si="754"/>
        <v>10314</v>
      </c>
      <c r="B858" t="str">
        <f t="shared" si="755"/>
        <v xml:space="preserve">Angol gazdasági szaknyelv I. - Krupánszkyné Léhárt Marianna </v>
      </c>
      <c r="C858" t="str">
        <f t="shared" si="756"/>
        <v>21310314</v>
      </c>
      <c r="D858" t="str">
        <f t="shared" si="757"/>
        <v>Angol gazdasági szaknyelv I. - Krupánszkyné Léhárt Marianna 0</v>
      </c>
      <c r="E858" t="str">
        <f t="shared" si="758"/>
        <v>Krupánszkyné Léhárt Marianna10314</v>
      </c>
      <c r="F858" t="str">
        <f t="shared" si="759"/>
        <v>Angol gazdasági szaknyelv I. (Tb. 213)</v>
      </c>
      <c r="G858" t="str">
        <f t="shared" si="760"/>
        <v/>
      </c>
      <c r="H858" t="str">
        <f t="shared" si="761"/>
        <v/>
      </c>
      <c r="I858" t="str">
        <f t="shared" si="762"/>
        <v/>
      </c>
      <c r="J858" t="str">
        <f t="shared" si="763"/>
        <v/>
      </c>
      <c r="K858" t="str">
        <f t="shared" si="764"/>
        <v/>
      </c>
      <c r="L858" t="str">
        <f t="shared" si="765"/>
        <v/>
      </c>
      <c r="M858" t="str">
        <f t="shared" si="766"/>
        <v/>
      </c>
      <c r="N858" t="str">
        <f t="shared" si="767"/>
        <v/>
      </c>
      <c r="O858" t="str">
        <f t="shared" si="768"/>
        <v/>
      </c>
      <c r="P858" t="str">
        <f t="shared" si="769"/>
        <v/>
      </c>
      <c r="Q858" t="str">
        <f t="shared" si="770"/>
        <v/>
      </c>
      <c r="R858" t="str">
        <f t="shared" si="771"/>
        <v/>
      </c>
      <c r="S858" t="str">
        <f t="shared" si="772"/>
        <v/>
      </c>
      <c r="T858" t="str">
        <f t="shared" si="773"/>
        <v/>
      </c>
      <c r="U858" t="str">
        <f t="shared" si="774"/>
        <v/>
      </c>
      <c r="V858" t="str">
        <f t="shared" si="775"/>
        <v/>
      </c>
      <c r="W858" t="str">
        <f t="shared" si="776"/>
        <v/>
      </c>
      <c r="X858" t="str">
        <f t="shared" si="777"/>
        <v/>
      </c>
      <c r="Y858" t="str">
        <f t="shared" si="778"/>
        <v/>
      </c>
      <c r="Z858" t="str">
        <f t="shared" si="779"/>
        <v/>
      </c>
      <c r="AA858" t="str">
        <f t="shared" si="780"/>
        <v>Angol gazdasági szaknyelv I. ()</v>
      </c>
      <c r="AB858" t="str">
        <f t="shared" si="781"/>
        <v>10314</v>
      </c>
      <c r="AC858" t="str">
        <f t="shared" si="782"/>
        <v/>
      </c>
      <c r="AD858" t="str">
        <f t="shared" si="783"/>
        <v/>
      </c>
      <c r="AE858" t="str">
        <f t="shared" si="784"/>
        <v/>
      </c>
      <c r="AF858" t="str">
        <f t="shared" si="785"/>
        <v/>
      </c>
      <c r="AG858" t="str">
        <f t="shared" si="786"/>
        <v/>
      </c>
      <c r="AH858" t="str">
        <f t="shared" si="787"/>
        <v/>
      </c>
      <c r="AI858" t="str">
        <f t="shared" si="788"/>
        <v/>
      </c>
      <c r="AJ858" t="str">
        <f t="shared" si="789"/>
        <v/>
      </c>
      <c r="AK858" t="str">
        <f t="shared" si="790"/>
        <v/>
      </c>
      <c r="AL858" t="str">
        <f t="shared" si="791"/>
        <v/>
      </c>
      <c r="AM858" t="str">
        <f t="shared" si="792"/>
        <v/>
      </c>
      <c r="AN858" t="str">
        <f t="shared" si="793"/>
        <v/>
      </c>
      <c r="AO858" t="str">
        <f t="shared" si="794"/>
        <v/>
      </c>
      <c r="AP858" t="str">
        <f t="shared" si="795"/>
        <v/>
      </c>
      <c r="AQ858" t="str">
        <f t="shared" si="796"/>
        <v/>
      </c>
      <c r="AR858" t="str">
        <f t="shared" si="797"/>
        <v/>
      </c>
      <c r="AS858" t="str">
        <f t="shared" si="798"/>
        <v/>
      </c>
      <c r="AT858" t="str">
        <f t="shared" si="799"/>
        <v/>
      </c>
      <c r="AU858" t="str">
        <f t="shared" si="800"/>
        <v/>
      </c>
      <c r="AV858" t="str">
        <f t="shared" si="801"/>
        <v/>
      </c>
      <c r="AW858" t="str">
        <f t="shared" si="802"/>
        <v/>
      </c>
      <c r="AX858" t="str">
        <f t="shared" si="803"/>
        <v/>
      </c>
      <c r="AY858" t="str">
        <f t="shared" si="804"/>
        <v/>
      </c>
      <c r="AZ858" t="str">
        <f t="shared" si="805"/>
        <v/>
      </c>
      <c r="BA858" t="str">
        <f t="shared" si="806"/>
        <v/>
      </c>
      <c r="BB858" t="str">
        <f t="shared" si="807"/>
        <v/>
      </c>
      <c r="BC858" t="str">
        <f t="shared" si="808"/>
        <v/>
      </c>
      <c r="BD858" t="str">
        <f t="shared" si="809"/>
        <v/>
      </c>
      <c r="BE858" t="str">
        <f t="shared" si="810"/>
        <v>Angol gazdasági szaknyelv I. (213)</v>
      </c>
      <c r="BF858" s="2">
        <v>1031</v>
      </c>
      <c r="BG858" s="2">
        <v>4</v>
      </c>
      <c r="BH858" s="18">
        <f>VLOOKUP(BF858,segéd!$F$9:$G$41,2,FALSE)</f>
        <v>46326</v>
      </c>
      <c r="BI858" s="2" t="str">
        <f>VLOOKUP(BG858,segéd!$F$1:$G$7,2,FALSE)</f>
        <v>13.30-15.00</v>
      </c>
      <c r="BJ858" t="s">
        <v>789</v>
      </c>
      <c r="BK858" s="20" t="s">
        <v>321</v>
      </c>
      <c r="BL858" t="s">
        <v>191</v>
      </c>
      <c r="BM858" s="2"/>
      <c r="BN858" s="2">
        <v>213</v>
      </c>
      <c r="BO858" s="2"/>
      <c r="BP858" s="33"/>
      <c r="BQ858" s="2">
        <f t="shared" si="811"/>
        <v>0</v>
      </c>
      <c r="BR858" s="2" t="str">
        <f>IF(BM858="","",IFERROR(VLOOKUP(BJ858,segéd!T:U,2,FALSE),"x"))</f>
        <v/>
      </c>
      <c r="BS858" s="2">
        <f>IF(BN858="","",IFERROR(VLOOKUP(BJ858,segéd!O:P,2,FALSE),"x"))</f>
        <v>0</v>
      </c>
      <c r="BT858" s="2"/>
      <c r="BU858" s="2"/>
      <c r="BV858" s="2"/>
      <c r="BX858" s="2"/>
      <c r="CN858" s="2">
        <v>21</v>
      </c>
      <c r="CQ858" s="2"/>
      <c r="CR858" s="2"/>
    </row>
    <row r="859" spans="1:120" ht="15" customHeight="1" x14ac:dyDescent="0.3">
      <c r="A859" t="str">
        <f t="shared" si="754"/>
        <v>10314</v>
      </c>
      <c r="B859" t="str">
        <f t="shared" si="755"/>
        <v xml:space="preserve">Emberi erőf. gazd. term. váll. - Gyalogos Norbert (web) </v>
      </c>
      <c r="C859" t="str">
        <f t="shared" si="756"/>
        <v>40210314</v>
      </c>
      <c r="D859" t="str">
        <f t="shared" si="757"/>
        <v>Emberi erőf. gazd. term. váll. - Gyalogos Norbert (web) 4</v>
      </c>
      <c r="E859" t="str">
        <f t="shared" si="758"/>
        <v>Gyalogos Norbert10314</v>
      </c>
      <c r="F859" t="str">
        <f t="shared" si="759"/>
        <v>Emberi erőf. gazd. term. váll. (Tb. 402, web)</v>
      </c>
      <c r="G859" t="str">
        <f t="shared" si="760"/>
        <v/>
      </c>
      <c r="H859" t="str">
        <f t="shared" si="761"/>
        <v/>
      </c>
      <c r="I859" t="str">
        <f t="shared" si="762"/>
        <v/>
      </c>
      <c r="J859" t="str">
        <f t="shared" si="763"/>
        <v/>
      </c>
      <c r="K859" t="str">
        <f t="shared" si="764"/>
        <v/>
      </c>
      <c r="L859" t="str">
        <f t="shared" si="765"/>
        <v/>
      </c>
      <c r="M859" t="str">
        <f t="shared" si="766"/>
        <v/>
      </c>
      <c r="N859" t="str">
        <f t="shared" si="767"/>
        <v/>
      </c>
      <c r="O859" t="str">
        <f t="shared" si="768"/>
        <v/>
      </c>
      <c r="P859" t="str">
        <f t="shared" si="769"/>
        <v/>
      </c>
      <c r="Q859" t="str">
        <f t="shared" si="770"/>
        <v/>
      </c>
      <c r="R859" t="str">
        <f t="shared" si="771"/>
        <v/>
      </c>
      <c r="S859" t="str">
        <f t="shared" si="772"/>
        <v/>
      </c>
      <c r="T859" t="str">
        <f t="shared" si="773"/>
        <v/>
      </c>
      <c r="U859" t="str">
        <f t="shared" si="774"/>
        <v/>
      </c>
      <c r="V859" t="str">
        <f t="shared" si="775"/>
        <v/>
      </c>
      <c r="W859" t="str">
        <f t="shared" si="776"/>
        <v/>
      </c>
      <c r="X859" t="str">
        <f t="shared" si="777"/>
        <v/>
      </c>
      <c r="Y859" t="str">
        <f t="shared" si="778"/>
        <v/>
      </c>
      <c r="Z859" t="str">
        <f t="shared" si="779"/>
        <v/>
      </c>
      <c r="AA859" t="str">
        <f t="shared" si="780"/>
        <v>Emberi erőf. gazd. term. váll. (, web)</v>
      </c>
      <c r="AB859" t="str">
        <f t="shared" si="781"/>
        <v/>
      </c>
      <c r="AC859" t="str">
        <f t="shared" si="782"/>
        <v/>
      </c>
      <c r="AD859" t="str">
        <f t="shared" si="783"/>
        <v/>
      </c>
      <c r="AE859" t="str">
        <f t="shared" si="784"/>
        <v/>
      </c>
      <c r="AF859" t="str">
        <f t="shared" si="785"/>
        <v/>
      </c>
      <c r="AG859" t="str">
        <f t="shared" si="786"/>
        <v/>
      </c>
      <c r="AH859" t="str">
        <f t="shared" si="787"/>
        <v/>
      </c>
      <c r="AI859" t="str">
        <f t="shared" si="788"/>
        <v/>
      </c>
      <c r="AJ859" t="str">
        <f t="shared" si="789"/>
        <v/>
      </c>
      <c r="AK859" t="str">
        <f t="shared" si="790"/>
        <v/>
      </c>
      <c r="AL859" t="str">
        <f t="shared" si="791"/>
        <v/>
      </c>
      <c r="AM859" t="str">
        <f t="shared" si="792"/>
        <v>10314</v>
      </c>
      <c r="AN859" t="str">
        <f t="shared" si="793"/>
        <v/>
      </c>
      <c r="AO859" t="str">
        <f t="shared" si="794"/>
        <v/>
      </c>
      <c r="AP859" t="str">
        <f t="shared" si="795"/>
        <v/>
      </c>
      <c r="AQ859" t="str">
        <f t="shared" si="796"/>
        <v/>
      </c>
      <c r="AR859" t="str">
        <f t="shared" si="797"/>
        <v/>
      </c>
      <c r="AS859" t="str">
        <f t="shared" si="798"/>
        <v/>
      </c>
      <c r="AT859" t="str">
        <f t="shared" si="799"/>
        <v/>
      </c>
      <c r="AU859" t="str">
        <f t="shared" si="800"/>
        <v/>
      </c>
      <c r="AV859" t="str">
        <f t="shared" si="801"/>
        <v/>
      </c>
      <c r="AW859" t="str">
        <f t="shared" si="802"/>
        <v/>
      </c>
      <c r="AX859" t="str">
        <f t="shared" si="803"/>
        <v/>
      </c>
      <c r="AY859" t="str">
        <f t="shared" si="804"/>
        <v/>
      </c>
      <c r="AZ859" t="str">
        <f t="shared" si="805"/>
        <v/>
      </c>
      <c r="BA859" t="str">
        <f t="shared" si="806"/>
        <v/>
      </c>
      <c r="BB859" t="str">
        <f t="shared" si="807"/>
        <v/>
      </c>
      <c r="BC859" t="str">
        <f t="shared" si="808"/>
        <v/>
      </c>
      <c r="BD859" t="str">
        <f t="shared" si="809"/>
        <v/>
      </c>
      <c r="BE859" t="str">
        <f t="shared" si="810"/>
        <v>Emberi erőf. gazd. term. váll. (402, web)</v>
      </c>
      <c r="BF859" s="2">
        <v>1031</v>
      </c>
      <c r="BG859" s="2">
        <v>4</v>
      </c>
      <c r="BH859" s="18">
        <f>VLOOKUP(BF859,segéd!$F$9:$G$41,2,FALSE)</f>
        <v>46326</v>
      </c>
      <c r="BI859" s="2" t="str">
        <f>VLOOKUP(BG859,segéd!$F$1:$G$7,2,FALSE)</f>
        <v>13.30-15.00</v>
      </c>
      <c r="BJ859" t="s">
        <v>416</v>
      </c>
      <c r="BK859" s="20" t="s">
        <v>417</v>
      </c>
      <c r="BL859" t="s">
        <v>190</v>
      </c>
      <c r="BM859" s="2"/>
      <c r="BN859" s="2">
        <v>402</v>
      </c>
      <c r="BO859" s="2" t="s">
        <v>117</v>
      </c>
      <c r="BP859" s="33" t="s">
        <v>587</v>
      </c>
      <c r="BQ859" s="2">
        <f t="shared" si="811"/>
        <v>4</v>
      </c>
      <c r="BR859" s="2" t="str">
        <f>IF(BM859="","",IFERROR(VLOOKUP(BJ859,segéd!T:U,2,FALSE),"x"))</f>
        <v/>
      </c>
      <c r="BS859" s="2">
        <f>IF(BN859="","",IFERROR(VLOOKUP(BJ859,segéd!O:P,2,FALSE),"x"))</f>
        <v>4</v>
      </c>
      <c r="BV859" s="2"/>
      <c r="CY859" s="2">
        <v>3</v>
      </c>
    </row>
    <row r="860" spans="1:120" ht="15" customHeight="1" x14ac:dyDescent="0.3">
      <c r="A860" t="str">
        <f t="shared" si="754"/>
        <v>10314</v>
      </c>
      <c r="B860" t="str">
        <f t="shared" si="755"/>
        <v xml:space="preserve">Építőanyagok, épít. kapcs. előírások - Tarján Gábor (web) </v>
      </c>
      <c r="C860" t="str">
        <f t="shared" si="756"/>
        <v>21410314</v>
      </c>
      <c r="D860" t="str">
        <f t="shared" si="757"/>
        <v>Építőanyagok, épít. kapcs. előírások - Tarján Gábor (web) 8</v>
      </c>
      <c r="E860" t="str">
        <f t="shared" si="758"/>
        <v>Tarján Gábor10314</v>
      </c>
      <c r="F860" t="str">
        <f t="shared" si="759"/>
        <v>Építőanyagok, épít. kapcs. előírások (Tb. 214, web)</v>
      </c>
      <c r="G860" t="str">
        <f t="shared" si="760"/>
        <v/>
      </c>
      <c r="H860" t="str">
        <f t="shared" si="761"/>
        <v/>
      </c>
      <c r="I860" t="str">
        <f t="shared" si="762"/>
        <v/>
      </c>
      <c r="J860" t="str">
        <f t="shared" si="763"/>
        <v/>
      </c>
      <c r="K860" t="str">
        <f t="shared" si="764"/>
        <v/>
      </c>
      <c r="L860" t="str">
        <f t="shared" si="765"/>
        <v/>
      </c>
      <c r="M860" t="str">
        <f t="shared" si="766"/>
        <v/>
      </c>
      <c r="N860" t="str">
        <f t="shared" si="767"/>
        <v/>
      </c>
      <c r="O860" t="str">
        <f t="shared" si="768"/>
        <v/>
      </c>
      <c r="P860" t="str">
        <f t="shared" si="769"/>
        <v/>
      </c>
      <c r="Q860" t="str">
        <f t="shared" si="770"/>
        <v/>
      </c>
      <c r="R860" t="str">
        <f t="shared" si="771"/>
        <v/>
      </c>
      <c r="S860" t="str">
        <f t="shared" si="772"/>
        <v/>
      </c>
      <c r="T860" t="str">
        <f t="shared" si="773"/>
        <v/>
      </c>
      <c r="U860" t="str">
        <f t="shared" si="774"/>
        <v/>
      </c>
      <c r="V860" t="str">
        <f t="shared" si="775"/>
        <v/>
      </c>
      <c r="W860" t="str">
        <f t="shared" si="776"/>
        <v/>
      </c>
      <c r="X860" t="str">
        <f t="shared" si="777"/>
        <v/>
      </c>
      <c r="Y860" t="str">
        <f t="shared" si="778"/>
        <v/>
      </c>
      <c r="Z860" t="str">
        <f t="shared" si="779"/>
        <v/>
      </c>
      <c r="AA860" t="str">
        <f t="shared" si="780"/>
        <v>Építőanyagok, épít. kapcs. előírások (, web)</v>
      </c>
      <c r="AB860" t="str">
        <f t="shared" si="781"/>
        <v/>
      </c>
      <c r="AC860" t="str">
        <f t="shared" si="782"/>
        <v/>
      </c>
      <c r="AD860" t="str">
        <f t="shared" si="783"/>
        <v/>
      </c>
      <c r="AE860" t="str">
        <f t="shared" si="784"/>
        <v/>
      </c>
      <c r="AF860" t="str">
        <f t="shared" si="785"/>
        <v/>
      </c>
      <c r="AG860" t="str">
        <f t="shared" si="786"/>
        <v/>
      </c>
      <c r="AH860" t="str">
        <f t="shared" si="787"/>
        <v/>
      </c>
      <c r="AI860" t="str">
        <f t="shared" si="788"/>
        <v/>
      </c>
      <c r="AJ860" t="str">
        <f t="shared" si="789"/>
        <v/>
      </c>
      <c r="AK860" t="str">
        <f t="shared" si="790"/>
        <v/>
      </c>
      <c r="AL860" t="str">
        <f t="shared" si="791"/>
        <v/>
      </c>
      <c r="AM860" t="str">
        <f t="shared" si="792"/>
        <v/>
      </c>
      <c r="AN860" t="str">
        <f t="shared" si="793"/>
        <v/>
      </c>
      <c r="AO860" t="str">
        <f t="shared" si="794"/>
        <v/>
      </c>
      <c r="AP860" t="str">
        <f t="shared" si="795"/>
        <v/>
      </c>
      <c r="AQ860" t="str">
        <f t="shared" si="796"/>
        <v/>
      </c>
      <c r="AR860" t="str">
        <f t="shared" si="797"/>
        <v/>
      </c>
      <c r="AS860" t="str">
        <f t="shared" si="798"/>
        <v/>
      </c>
      <c r="AT860" t="str">
        <f t="shared" si="799"/>
        <v/>
      </c>
      <c r="AU860" t="str">
        <f t="shared" si="800"/>
        <v>10314</v>
      </c>
      <c r="AV860" t="str">
        <f t="shared" si="801"/>
        <v/>
      </c>
      <c r="AW860" t="str">
        <f t="shared" si="802"/>
        <v/>
      </c>
      <c r="AX860" t="str">
        <f t="shared" si="803"/>
        <v/>
      </c>
      <c r="AY860" t="str">
        <f t="shared" si="804"/>
        <v/>
      </c>
      <c r="AZ860" t="str">
        <f t="shared" si="805"/>
        <v/>
      </c>
      <c r="BA860" t="str">
        <f t="shared" si="806"/>
        <v/>
      </c>
      <c r="BB860" t="str">
        <f t="shared" si="807"/>
        <v/>
      </c>
      <c r="BC860" t="str">
        <f t="shared" si="808"/>
        <v/>
      </c>
      <c r="BD860" t="str">
        <f t="shared" si="809"/>
        <v/>
      </c>
      <c r="BE860" t="str">
        <f t="shared" si="810"/>
        <v>Építőanyagok, épít. kapcs. előírások (214, web)</v>
      </c>
      <c r="BF860" s="2">
        <v>1031</v>
      </c>
      <c r="BG860" s="2">
        <v>4</v>
      </c>
      <c r="BH860" s="18">
        <f>VLOOKUP(BF860,segéd!$F$9:$G$41,2,FALSE)</f>
        <v>46326</v>
      </c>
      <c r="BI860" s="2" t="str">
        <f>VLOOKUP(BG860,segéd!$F$1:$G$7,2,FALSE)</f>
        <v>13.30-15.00</v>
      </c>
      <c r="BJ860" t="s">
        <v>399</v>
      </c>
      <c r="BK860" s="20" t="s">
        <v>541</v>
      </c>
      <c r="BL860" t="s">
        <v>191</v>
      </c>
      <c r="BM860" s="2"/>
      <c r="BN860" s="2">
        <v>214</v>
      </c>
      <c r="BO860" s="2" t="s">
        <v>117</v>
      </c>
      <c r="BP860" s="33" t="s">
        <v>666</v>
      </c>
      <c r="BQ860" s="2">
        <f t="shared" si="811"/>
        <v>8</v>
      </c>
      <c r="BR860" s="2" t="str">
        <f>IF(BM860="","",IFERROR(VLOOKUP(BJ860,segéd!T:U,2,FALSE),"x"))</f>
        <v/>
      </c>
      <c r="BS860" s="2">
        <f>IF(BN860="","",IFERROR(VLOOKUP(BJ860,segéd!O:P,2,FALSE),"x"))</f>
        <v>8</v>
      </c>
      <c r="BU860" s="2"/>
      <c r="BV860" s="2"/>
      <c r="DG860" s="2">
        <v>8</v>
      </c>
    </row>
    <row r="861" spans="1:120" ht="15" customHeight="1" x14ac:dyDescent="0.3">
      <c r="A861" t="str">
        <f t="shared" si="754"/>
        <v>10314</v>
      </c>
      <c r="B861" t="str">
        <f t="shared" si="755"/>
        <v xml:space="preserve">Gazdasági számítások - Nagyné Csóti Beáta (web) </v>
      </c>
      <c r="C861" t="str">
        <f t="shared" si="756"/>
        <v>40110314</v>
      </c>
      <c r="D861" t="str">
        <f t="shared" si="757"/>
        <v>Gazdasági számítások - Nagyné Csóti Beáta (web) 8</v>
      </c>
      <c r="E861" t="str">
        <f t="shared" si="758"/>
        <v>Nagyné Csóti Beáta10314</v>
      </c>
      <c r="F861" t="str">
        <f t="shared" si="759"/>
        <v>Gazdasági számítások (Tb. 401, web)</v>
      </c>
      <c r="G861" t="str">
        <f t="shared" si="760"/>
        <v/>
      </c>
      <c r="H861" t="str">
        <f t="shared" si="761"/>
        <v/>
      </c>
      <c r="I861" t="str">
        <f t="shared" si="762"/>
        <v/>
      </c>
      <c r="J861" t="str">
        <f t="shared" si="763"/>
        <v/>
      </c>
      <c r="K861" t="str">
        <f t="shared" si="764"/>
        <v/>
      </c>
      <c r="L861" t="str">
        <f t="shared" si="765"/>
        <v/>
      </c>
      <c r="M861" t="str">
        <f t="shared" si="766"/>
        <v/>
      </c>
      <c r="N861" t="str">
        <f t="shared" si="767"/>
        <v/>
      </c>
      <c r="O861" t="str">
        <f t="shared" si="768"/>
        <v/>
      </c>
      <c r="P861" t="str">
        <f t="shared" si="769"/>
        <v/>
      </c>
      <c r="Q861" t="str">
        <f t="shared" si="770"/>
        <v/>
      </c>
      <c r="R861" t="str">
        <f t="shared" si="771"/>
        <v/>
      </c>
      <c r="S861" t="str">
        <f t="shared" si="772"/>
        <v/>
      </c>
      <c r="T861" t="str">
        <f t="shared" si="773"/>
        <v/>
      </c>
      <c r="U861" t="str">
        <f t="shared" si="774"/>
        <v/>
      </c>
      <c r="V861" t="str">
        <f t="shared" si="775"/>
        <v/>
      </c>
      <c r="W861" t="str">
        <f t="shared" si="776"/>
        <v/>
      </c>
      <c r="X861" t="str">
        <f t="shared" si="777"/>
        <v/>
      </c>
      <c r="Y861" t="str">
        <f t="shared" si="778"/>
        <v/>
      </c>
      <c r="Z861" t="str">
        <f t="shared" si="779"/>
        <v/>
      </c>
      <c r="AA861" t="str">
        <f t="shared" si="780"/>
        <v>Gazdasági számítások (, web)</v>
      </c>
      <c r="AB861" t="str">
        <f t="shared" si="781"/>
        <v/>
      </c>
      <c r="AC861" t="str">
        <f t="shared" si="782"/>
        <v>10314</v>
      </c>
      <c r="AD861" t="str">
        <f t="shared" si="783"/>
        <v/>
      </c>
      <c r="AE861" t="str">
        <f t="shared" si="784"/>
        <v/>
      </c>
      <c r="AF861" t="str">
        <f t="shared" si="785"/>
        <v/>
      </c>
      <c r="AG861" t="str">
        <f t="shared" si="786"/>
        <v/>
      </c>
      <c r="AH861" t="str">
        <f t="shared" si="787"/>
        <v/>
      </c>
      <c r="AI861" t="str">
        <f t="shared" si="788"/>
        <v/>
      </c>
      <c r="AJ861" t="str">
        <f t="shared" si="789"/>
        <v/>
      </c>
      <c r="AK861" t="str">
        <f t="shared" si="790"/>
        <v/>
      </c>
      <c r="AL861" t="str">
        <f t="shared" si="791"/>
        <v/>
      </c>
      <c r="AM861" t="str">
        <f t="shared" si="792"/>
        <v/>
      </c>
      <c r="AN861" t="str">
        <f t="shared" si="793"/>
        <v/>
      </c>
      <c r="AO861" t="str">
        <f t="shared" si="794"/>
        <v/>
      </c>
      <c r="AP861" t="str">
        <f t="shared" si="795"/>
        <v/>
      </c>
      <c r="AQ861" t="str">
        <f t="shared" si="796"/>
        <v/>
      </c>
      <c r="AR861" t="str">
        <f t="shared" si="797"/>
        <v/>
      </c>
      <c r="AS861" t="str">
        <f t="shared" si="798"/>
        <v/>
      </c>
      <c r="AT861" t="str">
        <f t="shared" si="799"/>
        <v/>
      </c>
      <c r="AU861" t="str">
        <f t="shared" si="800"/>
        <v/>
      </c>
      <c r="AV861" t="str">
        <f t="shared" si="801"/>
        <v/>
      </c>
      <c r="AW861" t="str">
        <f t="shared" si="802"/>
        <v/>
      </c>
      <c r="AX861" t="str">
        <f t="shared" si="803"/>
        <v/>
      </c>
      <c r="AY861" t="str">
        <f t="shared" si="804"/>
        <v/>
      </c>
      <c r="AZ861" t="str">
        <f t="shared" si="805"/>
        <v/>
      </c>
      <c r="BA861" t="str">
        <f t="shared" si="806"/>
        <v/>
      </c>
      <c r="BB861" t="str">
        <f t="shared" si="807"/>
        <v/>
      </c>
      <c r="BC861" t="str">
        <f t="shared" si="808"/>
        <v/>
      </c>
      <c r="BD861" t="str">
        <f t="shared" si="809"/>
        <v/>
      </c>
      <c r="BE861" t="str">
        <f t="shared" si="810"/>
        <v>Gazdasági számítások (401, web)</v>
      </c>
      <c r="BF861" s="2">
        <v>1031</v>
      </c>
      <c r="BG861" s="2">
        <v>4</v>
      </c>
      <c r="BH861" s="18">
        <f>VLOOKUP(BF861,segéd!$F$9:$G$41,2,FALSE)</f>
        <v>46326</v>
      </c>
      <c r="BI861" s="2" t="str">
        <f>VLOOKUP(BG861,segéd!$F$1:$G$7,2,FALSE)</f>
        <v>13.30-15.00</v>
      </c>
      <c r="BJ861" t="s">
        <v>130</v>
      </c>
      <c r="BK861" s="20" t="s">
        <v>304</v>
      </c>
      <c r="BL861" t="s">
        <v>114</v>
      </c>
      <c r="BM861" s="2"/>
      <c r="BN861" s="2">
        <v>401</v>
      </c>
      <c r="BO861" s="2" t="s">
        <v>117</v>
      </c>
      <c r="BP861" s="33" t="s">
        <v>602</v>
      </c>
      <c r="BQ861" s="2">
        <f t="shared" si="811"/>
        <v>8</v>
      </c>
      <c r="BR861" s="2" t="str">
        <f>IF(BM861="","",IFERROR(VLOOKUP(BJ861,segéd!T:U,2,FALSE),"x"))</f>
        <v/>
      </c>
      <c r="BS861" s="2">
        <f>IF(BN861="","",IFERROR(VLOOKUP(BJ861,segéd!O:P,2,FALSE),"x"))</f>
        <v>8</v>
      </c>
      <c r="BT861" s="2"/>
      <c r="BU861" s="2"/>
      <c r="BV861" s="2"/>
      <c r="BX861" s="2"/>
      <c r="CO861" s="2">
        <v>6</v>
      </c>
      <c r="CQ861" s="2"/>
      <c r="CR861" s="2"/>
    </row>
    <row r="862" spans="1:120" ht="15" customHeight="1" x14ac:dyDescent="0.3">
      <c r="A862" t="str">
        <f t="shared" si="754"/>
        <v>21710314</v>
      </c>
      <c r="B862" t="str">
        <f t="shared" si="755"/>
        <v>Gazdaságtörténet - Barócsi Zoltán (Bp.-ről web) 20</v>
      </c>
      <c r="C862" t="str">
        <f t="shared" si="756"/>
        <v>21610314</v>
      </c>
      <c r="D862" t="str">
        <f t="shared" si="757"/>
        <v>Gazdaságtörténet - Barócsi Zoltán (Bp.-ről web) 20</v>
      </c>
      <c r="E862" t="str">
        <f t="shared" si="758"/>
        <v>Barócsi Zoltán10314</v>
      </c>
      <c r="F862" t="str">
        <f t="shared" si="759"/>
        <v>Gazdaságtörténet (Bp. 217, Bp.-ről web)</v>
      </c>
      <c r="G862" t="str">
        <f t="shared" si="760"/>
        <v/>
      </c>
      <c r="H862" t="str">
        <f t="shared" si="761"/>
        <v/>
      </c>
      <c r="I862" t="str">
        <f t="shared" si="762"/>
        <v/>
      </c>
      <c r="J862" t="str">
        <f t="shared" si="763"/>
        <v/>
      </c>
      <c r="K862" t="str">
        <f t="shared" si="764"/>
        <v/>
      </c>
      <c r="L862" t="str">
        <f t="shared" si="765"/>
        <v/>
      </c>
      <c r="M862" t="str">
        <f t="shared" si="766"/>
        <v/>
      </c>
      <c r="N862" t="str">
        <f t="shared" si="767"/>
        <v/>
      </c>
      <c r="O862" t="str">
        <f t="shared" si="768"/>
        <v/>
      </c>
      <c r="P862" t="str">
        <f t="shared" si="769"/>
        <v/>
      </c>
      <c r="Q862" t="str">
        <f t="shared" si="770"/>
        <v/>
      </c>
      <c r="R862" t="str">
        <f t="shared" si="771"/>
        <v/>
      </c>
      <c r="S862" t="str">
        <f t="shared" si="772"/>
        <v/>
      </c>
      <c r="T862" t="str">
        <f t="shared" si="773"/>
        <v>10314</v>
      </c>
      <c r="U862" t="str">
        <f t="shared" si="774"/>
        <v>10314</v>
      </c>
      <c r="V862" t="str">
        <f t="shared" si="775"/>
        <v>10314</v>
      </c>
      <c r="W862" t="str">
        <f t="shared" si="776"/>
        <v>10314</v>
      </c>
      <c r="X862" t="str">
        <f t="shared" si="777"/>
        <v>10314</v>
      </c>
      <c r="Y862" t="str">
        <f t="shared" si="778"/>
        <v>10314</v>
      </c>
      <c r="Z862" t="str">
        <f t="shared" si="779"/>
        <v>10314</v>
      </c>
      <c r="AA862" t="str">
        <f t="shared" si="780"/>
        <v>Gazdaságtörténet (217, Bp.-ről web)</v>
      </c>
      <c r="AB862" t="str">
        <f t="shared" si="781"/>
        <v/>
      </c>
      <c r="AC862" t="str">
        <f t="shared" si="782"/>
        <v/>
      </c>
      <c r="AD862" t="str">
        <f t="shared" si="783"/>
        <v/>
      </c>
      <c r="AE862" t="str">
        <f t="shared" si="784"/>
        <v/>
      </c>
      <c r="AF862" t="str">
        <f t="shared" si="785"/>
        <v/>
      </c>
      <c r="AG862" t="str">
        <f t="shared" si="786"/>
        <v/>
      </c>
      <c r="AH862" t="str">
        <f t="shared" si="787"/>
        <v/>
      </c>
      <c r="AI862" t="str">
        <f t="shared" si="788"/>
        <v/>
      </c>
      <c r="AJ862" t="str">
        <f t="shared" si="789"/>
        <v/>
      </c>
      <c r="AK862" t="str">
        <f t="shared" si="790"/>
        <v/>
      </c>
      <c r="AL862" t="str">
        <f t="shared" si="791"/>
        <v/>
      </c>
      <c r="AM862" t="str">
        <f t="shared" si="792"/>
        <v/>
      </c>
      <c r="AN862" t="str">
        <f t="shared" si="793"/>
        <v>10314</v>
      </c>
      <c r="AO862" t="str">
        <f t="shared" si="794"/>
        <v>10314</v>
      </c>
      <c r="AP862" t="str">
        <f t="shared" si="795"/>
        <v>10314</v>
      </c>
      <c r="AQ862" t="str">
        <f t="shared" si="796"/>
        <v>10314</v>
      </c>
      <c r="AR862" t="str">
        <f t="shared" si="797"/>
        <v>10314</v>
      </c>
      <c r="AS862" t="str">
        <f t="shared" si="798"/>
        <v>10314</v>
      </c>
      <c r="AT862" t="str">
        <f t="shared" si="799"/>
        <v/>
      </c>
      <c r="AU862" t="str">
        <f t="shared" si="800"/>
        <v/>
      </c>
      <c r="AV862" t="str">
        <f t="shared" si="801"/>
        <v/>
      </c>
      <c r="AW862" t="str">
        <f t="shared" si="802"/>
        <v/>
      </c>
      <c r="AX862" t="str">
        <f t="shared" si="803"/>
        <v/>
      </c>
      <c r="AY862" t="str">
        <f t="shared" si="804"/>
        <v/>
      </c>
      <c r="AZ862" t="str">
        <f t="shared" si="805"/>
        <v/>
      </c>
      <c r="BA862" t="str">
        <f t="shared" si="806"/>
        <v/>
      </c>
      <c r="BB862" t="str">
        <f t="shared" si="807"/>
        <v/>
      </c>
      <c r="BC862" t="str">
        <f t="shared" si="808"/>
        <v/>
      </c>
      <c r="BD862" t="str">
        <f t="shared" si="809"/>
        <v/>
      </c>
      <c r="BE862" t="str">
        <f t="shared" si="810"/>
        <v>Gazdaságtörténet (216, Bp.-ről web)</v>
      </c>
      <c r="BF862" s="2">
        <v>1031</v>
      </c>
      <c r="BG862" s="2">
        <v>4</v>
      </c>
      <c r="BH862" s="18">
        <f>VLOOKUP(BF862,segéd!$F$9:$G$41,2,FALSE)</f>
        <v>46326</v>
      </c>
      <c r="BI862" s="2" t="str">
        <f>VLOOKUP(BG862,segéd!$F$1:$G$7,2,FALSE)</f>
        <v>13.30-15.00</v>
      </c>
      <c r="BJ862" t="s">
        <v>197</v>
      </c>
      <c r="BK862" s="20" t="s">
        <v>35</v>
      </c>
      <c r="BL862" t="s">
        <v>192</v>
      </c>
      <c r="BM862" s="2">
        <v>217</v>
      </c>
      <c r="BN862" s="2">
        <v>216</v>
      </c>
      <c r="BO862" s="2" t="s">
        <v>118</v>
      </c>
      <c r="BP862" s="33" t="s">
        <v>646</v>
      </c>
      <c r="BQ862" s="2">
        <f t="shared" si="811"/>
        <v>40</v>
      </c>
      <c r="BR862" s="2">
        <f>IF(BM862="","",IFERROR(VLOOKUP(BJ862,segéd!T:U,2,FALSE),"x"))</f>
        <v>20</v>
      </c>
      <c r="BS862" s="2">
        <f>IF(BN862="","",IFERROR(VLOOKUP(BJ862,segéd!O:P,2,FALSE),"x"))</f>
        <v>20</v>
      </c>
      <c r="BU862" s="2"/>
      <c r="BV862" s="2"/>
      <c r="BX862" s="2"/>
      <c r="CG862" s="2">
        <v>3</v>
      </c>
      <c r="CH862" s="2">
        <v>3</v>
      </c>
      <c r="CI862" s="2">
        <v>3</v>
      </c>
      <c r="CJ862" s="2">
        <v>3</v>
      </c>
      <c r="CK862" s="2">
        <v>6</v>
      </c>
      <c r="CL862" s="2">
        <v>2</v>
      </c>
      <c r="CM862" s="2">
        <v>3</v>
      </c>
      <c r="CZ862" s="2">
        <v>1</v>
      </c>
      <c r="DA862" s="2">
        <v>3</v>
      </c>
      <c r="DB862" s="2">
        <v>4</v>
      </c>
      <c r="DC862" s="2">
        <v>1</v>
      </c>
      <c r="DD862" s="2">
        <v>1</v>
      </c>
      <c r="DE862" s="2">
        <v>3</v>
      </c>
    </row>
    <row r="863" spans="1:120" ht="15" customHeight="1" x14ac:dyDescent="0.3">
      <c r="A863" t="str">
        <f t="shared" si="754"/>
        <v>10314</v>
      </c>
      <c r="B863" t="str">
        <f t="shared" si="755"/>
        <v xml:space="preserve">Gép- és szerkezeti elemek - Aschenbrenner Jószef (web) </v>
      </c>
      <c r="C863" t="str">
        <f t="shared" si="756"/>
        <v>60110314</v>
      </c>
      <c r="D863" t="str">
        <f t="shared" si="757"/>
        <v>Gép- és szerkezeti elemek - Aschenbrenner Jószef (web) 83</v>
      </c>
      <c r="E863" t="str">
        <f t="shared" si="758"/>
        <v>Aschenbrenner Jószef10314</v>
      </c>
      <c r="F863" t="str">
        <f t="shared" si="759"/>
        <v>Gép- és szerkezeti elemek (Tb. 601, web)</v>
      </c>
      <c r="G863" t="str">
        <f t="shared" si="760"/>
        <v/>
      </c>
      <c r="H863" t="str">
        <f t="shared" si="761"/>
        <v/>
      </c>
      <c r="I863" t="str">
        <f t="shared" si="762"/>
        <v/>
      </c>
      <c r="J863" t="str">
        <f t="shared" si="763"/>
        <v/>
      </c>
      <c r="K863" t="str">
        <f t="shared" si="764"/>
        <v/>
      </c>
      <c r="L863" t="str">
        <f t="shared" si="765"/>
        <v/>
      </c>
      <c r="M863" t="str">
        <f t="shared" si="766"/>
        <v/>
      </c>
      <c r="N863" t="str">
        <f t="shared" si="767"/>
        <v/>
      </c>
      <c r="O863" t="str">
        <f t="shared" si="768"/>
        <v/>
      </c>
      <c r="P863" t="str">
        <f t="shared" si="769"/>
        <v/>
      </c>
      <c r="Q863" t="str">
        <f t="shared" si="770"/>
        <v/>
      </c>
      <c r="R863" t="str">
        <f t="shared" si="771"/>
        <v/>
      </c>
      <c r="S863" t="str">
        <f t="shared" si="772"/>
        <v/>
      </c>
      <c r="T863" t="str">
        <f t="shared" si="773"/>
        <v/>
      </c>
      <c r="U863" t="str">
        <f t="shared" si="774"/>
        <v/>
      </c>
      <c r="V863" t="str">
        <f t="shared" si="775"/>
        <v/>
      </c>
      <c r="W863" t="str">
        <f t="shared" si="776"/>
        <v/>
      </c>
      <c r="X863" t="str">
        <f t="shared" si="777"/>
        <v/>
      </c>
      <c r="Y863" t="str">
        <f t="shared" si="778"/>
        <v/>
      </c>
      <c r="Z863" t="str">
        <f t="shared" si="779"/>
        <v/>
      </c>
      <c r="AA863" t="str">
        <f t="shared" si="780"/>
        <v>Gép- és szerkezeti elemek (, web)</v>
      </c>
      <c r="AB863" t="str">
        <f t="shared" si="781"/>
        <v/>
      </c>
      <c r="AC863" t="str">
        <f t="shared" si="782"/>
        <v/>
      </c>
      <c r="AD863" t="str">
        <f t="shared" si="783"/>
        <v/>
      </c>
      <c r="AE863" t="str">
        <f t="shared" si="784"/>
        <v/>
      </c>
      <c r="AF863" t="str">
        <f t="shared" si="785"/>
        <v/>
      </c>
      <c r="AG863" t="str">
        <f t="shared" si="786"/>
        <v/>
      </c>
      <c r="AH863" t="str">
        <f t="shared" si="787"/>
        <v/>
      </c>
      <c r="AI863" t="str">
        <f t="shared" si="788"/>
        <v/>
      </c>
      <c r="AJ863" t="str">
        <f t="shared" si="789"/>
        <v>10314</v>
      </c>
      <c r="AK863" t="str">
        <f t="shared" si="790"/>
        <v>10314</v>
      </c>
      <c r="AL863" t="str">
        <f t="shared" si="791"/>
        <v>10314</v>
      </c>
      <c r="AM863" t="str">
        <f t="shared" si="792"/>
        <v/>
      </c>
      <c r="AN863" t="str">
        <f t="shared" si="793"/>
        <v/>
      </c>
      <c r="AO863" t="str">
        <f t="shared" si="794"/>
        <v/>
      </c>
      <c r="AP863" t="str">
        <f t="shared" si="795"/>
        <v/>
      </c>
      <c r="AQ863" t="str">
        <f t="shared" si="796"/>
        <v/>
      </c>
      <c r="AR863" t="str">
        <f t="shared" si="797"/>
        <v/>
      </c>
      <c r="AS863" t="str">
        <f t="shared" si="798"/>
        <v/>
      </c>
      <c r="AT863" t="str">
        <f t="shared" si="799"/>
        <v/>
      </c>
      <c r="AU863" t="str">
        <f t="shared" si="800"/>
        <v/>
      </c>
      <c r="AV863" t="str">
        <f t="shared" si="801"/>
        <v/>
      </c>
      <c r="AW863" t="str">
        <f t="shared" si="802"/>
        <v/>
      </c>
      <c r="AX863" t="str">
        <f t="shared" si="803"/>
        <v/>
      </c>
      <c r="AY863" t="str">
        <f t="shared" si="804"/>
        <v/>
      </c>
      <c r="AZ863" t="str">
        <f t="shared" si="805"/>
        <v/>
      </c>
      <c r="BA863" t="str">
        <f t="shared" si="806"/>
        <v/>
      </c>
      <c r="BB863" t="str">
        <f t="shared" si="807"/>
        <v/>
      </c>
      <c r="BC863" t="str">
        <f t="shared" si="808"/>
        <v/>
      </c>
      <c r="BD863" t="str">
        <f t="shared" si="809"/>
        <v/>
      </c>
      <c r="BE863" t="str">
        <f t="shared" si="810"/>
        <v>Gép- és szerkezeti elemek (601, web)</v>
      </c>
      <c r="BF863" s="2">
        <v>1031</v>
      </c>
      <c r="BG863" s="2">
        <v>4</v>
      </c>
      <c r="BH863" s="18">
        <f>VLOOKUP(BF863,segéd!$F$9:$G$41,2,FALSE)</f>
        <v>46326</v>
      </c>
      <c r="BI863" s="2" t="str">
        <f>VLOOKUP(BG863,segéd!$F$1:$G$7,2,FALSE)</f>
        <v>13.30-15.00</v>
      </c>
      <c r="BJ863" t="s">
        <v>145</v>
      </c>
      <c r="BK863" s="20" t="s">
        <v>744</v>
      </c>
      <c r="BL863" t="s">
        <v>193</v>
      </c>
      <c r="BM863" s="2"/>
      <c r="BN863" s="2">
        <v>601</v>
      </c>
      <c r="BO863" s="2" t="s">
        <v>117</v>
      </c>
      <c r="BP863" s="33" t="s">
        <v>633</v>
      </c>
      <c r="BQ863" s="2">
        <f t="shared" si="811"/>
        <v>83</v>
      </c>
      <c r="BR863" s="2" t="str">
        <f>IF(BM863="","",IFERROR(VLOOKUP(BJ863,segéd!T:U,2,FALSE),"x"))</f>
        <v/>
      </c>
      <c r="BS863" s="2">
        <f>IF(BN863="","",IFERROR(VLOOKUP(BJ863,segéd!O:P,2,FALSE),"x"))</f>
        <v>83</v>
      </c>
      <c r="BU863" s="2"/>
      <c r="BV863" s="2"/>
      <c r="BX863" s="2"/>
      <c r="CV863" s="2">
        <v>7</v>
      </c>
      <c r="CW863" s="2">
        <v>37</v>
      </c>
      <c r="CX863" s="2">
        <v>56</v>
      </c>
    </row>
    <row r="864" spans="1:120" ht="15" customHeight="1" x14ac:dyDescent="0.3">
      <c r="A864" t="str">
        <f t="shared" si="754"/>
        <v>20910314</v>
      </c>
      <c r="B864" t="str">
        <f t="shared" si="755"/>
        <v>Globalizáció - Köbli Ádám (Tb.-ről web) 43</v>
      </c>
      <c r="C864" t="str">
        <f t="shared" si="756"/>
        <v>40410314</v>
      </c>
      <c r="D864" t="str">
        <f t="shared" si="757"/>
        <v>Globalizáció - Köbli Ádám (Tb.-ről web) 29</v>
      </c>
      <c r="E864" t="str">
        <f t="shared" si="758"/>
        <v>Köbli Ádám10314</v>
      </c>
      <c r="F864" t="str">
        <f t="shared" si="759"/>
        <v>Globalizáció (Tb. 404, Tb.-ről web)</v>
      </c>
      <c r="G864" t="str">
        <f t="shared" si="760"/>
        <v/>
      </c>
      <c r="H864" t="str">
        <f t="shared" si="761"/>
        <v/>
      </c>
      <c r="I864" t="str">
        <f t="shared" si="762"/>
        <v/>
      </c>
      <c r="J864" t="str">
        <f t="shared" si="763"/>
        <v/>
      </c>
      <c r="K864" t="str">
        <f t="shared" si="764"/>
        <v/>
      </c>
      <c r="L864" t="str">
        <f t="shared" si="765"/>
        <v/>
      </c>
      <c r="M864" t="str">
        <f t="shared" si="766"/>
        <v/>
      </c>
      <c r="N864" t="str">
        <f t="shared" si="767"/>
        <v/>
      </c>
      <c r="O864" t="str">
        <f t="shared" si="768"/>
        <v/>
      </c>
      <c r="P864" t="str">
        <f t="shared" si="769"/>
        <v/>
      </c>
      <c r="Q864" t="str">
        <f t="shared" si="770"/>
        <v/>
      </c>
      <c r="R864" t="str">
        <f t="shared" si="771"/>
        <v/>
      </c>
      <c r="S864" t="str">
        <f t="shared" si="772"/>
        <v/>
      </c>
      <c r="T864" t="str">
        <f t="shared" si="773"/>
        <v>10314</v>
      </c>
      <c r="U864" t="str">
        <f t="shared" si="774"/>
        <v>10314</v>
      </c>
      <c r="V864" t="str">
        <f t="shared" si="775"/>
        <v>10314</v>
      </c>
      <c r="W864" t="str">
        <f t="shared" si="776"/>
        <v>10314</v>
      </c>
      <c r="X864" t="str">
        <f t="shared" si="777"/>
        <v>10314</v>
      </c>
      <c r="Y864" t="str">
        <f t="shared" si="778"/>
        <v>10314</v>
      </c>
      <c r="Z864" t="str">
        <f t="shared" si="779"/>
        <v>10314</v>
      </c>
      <c r="AA864" t="str">
        <f t="shared" si="780"/>
        <v>Globalizáció (209, Tb.-ről web)</v>
      </c>
      <c r="AB864" t="str">
        <f t="shared" si="781"/>
        <v/>
      </c>
      <c r="AC864" t="str">
        <f t="shared" si="782"/>
        <v/>
      </c>
      <c r="AD864" t="str">
        <f t="shared" si="783"/>
        <v/>
      </c>
      <c r="AE864" t="str">
        <f t="shared" si="784"/>
        <v/>
      </c>
      <c r="AF864" t="str">
        <f t="shared" si="785"/>
        <v/>
      </c>
      <c r="AG864" t="str">
        <f t="shared" si="786"/>
        <v/>
      </c>
      <c r="AH864" t="str">
        <f t="shared" si="787"/>
        <v/>
      </c>
      <c r="AI864" t="str">
        <f t="shared" si="788"/>
        <v/>
      </c>
      <c r="AJ864" t="str">
        <f t="shared" si="789"/>
        <v/>
      </c>
      <c r="AK864" t="str">
        <f t="shared" si="790"/>
        <v/>
      </c>
      <c r="AL864" t="str">
        <f t="shared" si="791"/>
        <v/>
      </c>
      <c r="AM864" t="str">
        <f t="shared" si="792"/>
        <v/>
      </c>
      <c r="AN864" t="str">
        <f t="shared" si="793"/>
        <v>10314</v>
      </c>
      <c r="AO864" t="str">
        <f t="shared" si="794"/>
        <v>10314</v>
      </c>
      <c r="AP864" t="str">
        <f t="shared" si="795"/>
        <v>10314</v>
      </c>
      <c r="AQ864" t="str">
        <f t="shared" si="796"/>
        <v>10314</v>
      </c>
      <c r="AR864" t="str">
        <f t="shared" si="797"/>
        <v>10314</v>
      </c>
      <c r="AS864" t="str">
        <f t="shared" si="798"/>
        <v>10314</v>
      </c>
      <c r="AT864" t="str">
        <f t="shared" si="799"/>
        <v/>
      </c>
      <c r="AU864" t="str">
        <f t="shared" si="800"/>
        <v/>
      </c>
      <c r="AV864" t="str">
        <f t="shared" si="801"/>
        <v/>
      </c>
      <c r="AW864" t="str">
        <f t="shared" si="802"/>
        <v/>
      </c>
      <c r="AX864" t="str">
        <f t="shared" si="803"/>
        <v/>
      </c>
      <c r="AY864" t="str">
        <f t="shared" si="804"/>
        <v/>
      </c>
      <c r="AZ864" t="str">
        <f t="shared" si="805"/>
        <v/>
      </c>
      <c r="BA864" t="str">
        <f t="shared" si="806"/>
        <v/>
      </c>
      <c r="BB864" t="str">
        <f t="shared" si="807"/>
        <v/>
      </c>
      <c r="BC864" t="str">
        <f t="shared" si="808"/>
        <v/>
      </c>
      <c r="BD864" t="str">
        <f t="shared" si="809"/>
        <v/>
      </c>
      <c r="BE864" t="str">
        <f t="shared" si="810"/>
        <v>Globalizáció (404, Tb.-ről web)</v>
      </c>
      <c r="BF864" s="2">
        <v>1031</v>
      </c>
      <c r="BG864" s="2">
        <v>4</v>
      </c>
      <c r="BH864" s="18">
        <f>VLOOKUP(BF864,segéd!$F$9:$G$41,2,FALSE)</f>
        <v>46326</v>
      </c>
      <c r="BI864" s="2" t="str">
        <f>VLOOKUP(BG864,segéd!$F$1:$G$7,2,FALSE)</f>
        <v>13.30-15.00</v>
      </c>
      <c r="BJ864" t="s">
        <v>97</v>
      </c>
      <c r="BK864" s="20" t="s">
        <v>133</v>
      </c>
      <c r="BL864" t="s">
        <v>192</v>
      </c>
      <c r="BM864" s="2">
        <v>209</v>
      </c>
      <c r="BN864" s="2">
        <v>404</v>
      </c>
      <c r="BO864" s="2" t="s">
        <v>119</v>
      </c>
      <c r="BP864" s="33" t="s">
        <v>648</v>
      </c>
      <c r="BQ864" s="2">
        <f t="shared" si="811"/>
        <v>72</v>
      </c>
      <c r="BR864" s="2">
        <f>IF(BM864="","",IFERROR(VLOOKUP(BJ864,segéd!T:U,2,FALSE),"x"))</f>
        <v>43</v>
      </c>
      <c r="BS864" s="2">
        <f>IF(BN864="","",IFERROR(VLOOKUP(BJ864,segéd!O:P,2,FALSE),"x"))</f>
        <v>29</v>
      </c>
      <c r="BU864" s="2"/>
      <c r="BV864" s="2"/>
      <c r="BX864" s="2"/>
      <c r="CG864" s="2">
        <v>3</v>
      </c>
      <c r="CH864" s="2">
        <v>3</v>
      </c>
      <c r="CI864" s="2">
        <v>4</v>
      </c>
      <c r="CJ864" s="2">
        <v>3</v>
      </c>
      <c r="CK864" s="2">
        <v>7</v>
      </c>
      <c r="CL864" s="2">
        <v>2</v>
      </c>
      <c r="CM864" s="2">
        <v>3</v>
      </c>
      <c r="CZ864" s="2">
        <v>2</v>
      </c>
      <c r="DA864" s="2">
        <v>4</v>
      </c>
      <c r="DB864" s="2">
        <v>4</v>
      </c>
      <c r="DC864" s="2">
        <v>2</v>
      </c>
      <c r="DD864" s="2">
        <v>1</v>
      </c>
      <c r="DE864" s="2">
        <v>3</v>
      </c>
    </row>
    <row r="865" spans="1:117" ht="15" customHeight="1" x14ac:dyDescent="0.3">
      <c r="A865" t="str">
        <f t="shared" si="754"/>
        <v>20510314</v>
      </c>
      <c r="B865" t="str">
        <f t="shared" si="755"/>
        <v>Integrált információs rendsz. - Michelberger Pál (web) 8</v>
      </c>
      <c r="C865" t="str">
        <f t="shared" si="756"/>
        <v>10314</v>
      </c>
      <c r="D865" t="str">
        <f t="shared" si="757"/>
        <v xml:space="preserve">Integrált információs rendsz. - Michelberger Pál (web) </v>
      </c>
      <c r="E865" t="str">
        <f t="shared" si="758"/>
        <v>Michelberger Pál10314</v>
      </c>
      <c r="F865" t="str">
        <f t="shared" si="759"/>
        <v>Integrált információs rendsz. (Bp. 205, web)</v>
      </c>
      <c r="G865" t="str">
        <f t="shared" si="760"/>
        <v/>
      </c>
      <c r="H865" t="str">
        <f t="shared" si="761"/>
        <v/>
      </c>
      <c r="I865" t="str">
        <f t="shared" si="762"/>
        <v/>
      </c>
      <c r="J865" t="str">
        <f t="shared" si="763"/>
        <v/>
      </c>
      <c r="K865" t="str">
        <f t="shared" si="764"/>
        <v/>
      </c>
      <c r="L865" t="str">
        <f t="shared" si="765"/>
        <v/>
      </c>
      <c r="M865" t="str">
        <f t="shared" si="766"/>
        <v/>
      </c>
      <c r="N865" t="str">
        <f t="shared" si="767"/>
        <v/>
      </c>
      <c r="O865" t="str">
        <f t="shared" si="768"/>
        <v/>
      </c>
      <c r="P865" t="str">
        <f t="shared" si="769"/>
        <v/>
      </c>
      <c r="Q865" t="str">
        <f t="shared" si="770"/>
        <v/>
      </c>
      <c r="R865" t="str">
        <f t="shared" si="771"/>
        <v/>
      </c>
      <c r="S865" t="str">
        <f t="shared" si="772"/>
        <v>10314</v>
      </c>
      <c r="T865" t="str">
        <f t="shared" si="773"/>
        <v/>
      </c>
      <c r="U865" t="str">
        <f t="shared" si="774"/>
        <v/>
      </c>
      <c r="V865" t="str">
        <f t="shared" si="775"/>
        <v/>
      </c>
      <c r="W865" t="str">
        <f t="shared" si="776"/>
        <v/>
      </c>
      <c r="X865" t="str">
        <f t="shared" si="777"/>
        <v/>
      </c>
      <c r="Y865" t="str">
        <f t="shared" si="778"/>
        <v/>
      </c>
      <c r="Z865" t="str">
        <f t="shared" si="779"/>
        <v/>
      </c>
      <c r="AA865" t="str">
        <f t="shared" si="780"/>
        <v>Integrált információs rendsz. (205, web)</v>
      </c>
      <c r="AB865" t="str">
        <f t="shared" si="781"/>
        <v/>
      </c>
      <c r="AC865" t="str">
        <f t="shared" si="782"/>
        <v/>
      </c>
      <c r="AD865" t="str">
        <f t="shared" si="783"/>
        <v/>
      </c>
      <c r="AE865" t="str">
        <f t="shared" si="784"/>
        <v/>
      </c>
      <c r="AF865" t="str">
        <f t="shared" si="785"/>
        <v/>
      </c>
      <c r="AG865" t="str">
        <f t="shared" si="786"/>
        <v/>
      </c>
      <c r="AH865" t="str">
        <f t="shared" si="787"/>
        <v/>
      </c>
      <c r="AI865" t="str">
        <f t="shared" si="788"/>
        <v/>
      </c>
      <c r="AJ865" t="str">
        <f t="shared" si="789"/>
        <v/>
      </c>
      <c r="AK865" t="str">
        <f t="shared" si="790"/>
        <v/>
      </c>
      <c r="AL865" t="str">
        <f t="shared" si="791"/>
        <v/>
      </c>
      <c r="AM865" t="str">
        <f t="shared" si="792"/>
        <v/>
      </c>
      <c r="AN865" t="str">
        <f t="shared" si="793"/>
        <v/>
      </c>
      <c r="AO865" t="str">
        <f t="shared" si="794"/>
        <v/>
      </c>
      <c r="AP865" t="str">
        <f t="shared" si="795"/>
        <v/>
      </c>
      <c r="AQ865" t="str">
        <f t="shared" si="796"/>
        <v/>
      </c>
      <c r="AR865" t="str">
        <f t="shared" si="797"/>
        <v/>
      </c>
      <c r="AS865" t="str">
        <f t="shared" si="798"/>
        <v/>
      </c>
      <c r="AT865" t="str">
        <f t="shared" si="799"/>
        <v/>
      </c>
      <c r="AU865" t="str">
        <f t="shared" si="800"/>
        <v/>
      </c>
      <c r="AV865" t="str">
        <f t="shared" si="801"/>
        <v/>
      </c>
      <c r="AW865" t="str">
        <f t="shared" si="802"/>
        <v/>
      </c>
      <c r="AX865" t="str">
        <f t="shared" si="803"/>
        <v/>
      </c>
      <c r="AY865" t="str">
        <f t="shared" si="804"/>
        <v/>
      </c>
      <c r="AZ865" t="str">
        <f t="shared" si="805"/>
        <v/>
      </c>
      <c r="BA865" t="str">
        <f t="shared" si="806"/>
        <v/>
      </c>
      <c r="BB865" t="str">
        <f t="shared" si="807"/>
        <v/>
      </c>
      <c r="BC865" t="str">
        <f t="shared" si="808"/>
        <v/>
      </c>
      <c r="BD865" t="str">
        <f t="shared" si="809"/>
        <v/>
      </c>
      <c r="BE865" t="str">
        <f t="shared" si="810"/>
        <v>Integrált információs rendsz. (, web)</v>
      </c>
      <c r="BF865" s="2">
        <v>1031</v>
      </c>
      <c r="BG865" s="2">
        <v>4</v>
      </c>
      <c r="BH865" s="18">
        <f>VLOOKUP(BF865,segéd!$F$9:$G$41,2,FALSE)</f>
        <v>46326</v>
      </c>
      <c r="BI865" s="2" t="str">
        <f>VLOOKUP(BG865,segéd!$F$1:$G$7,2,FALSE)</f>
        <v>13.30-15.00</v>
      </c>
      <c r="BJ865" t="s">
        <v>528</v>
      </c>
      <c r="BK865" s="20" t="s">
        <v>547</v>
      </c>
      <c r="BL865" t="s">
        <v>206</v>
      </c>
      <c r="BM865" s="2">
        <v>205</v>
      </c>
      <c r="BO865" s="2" t="s">
        <v>117</v>
      </c>
      <c r="BP865" s="33" t="s">
        <v>720</v>
      </c>
      <c r="BQ865" s="2">
        <f t="shared" si="811"/>
        <v>8</v>
      </c>
      <c r="BR865" s="2">
        <f>IF(BM865="","",IFERROR(VLOOKUP(BJ865,segéd!T:U,2,FALSE),"x"))</f>
        <v>8</v>
      </c>
      <c r="BS865" s="2" t="str">
        <f>IF(BN865="","",IFERROR(VLOOKUP(BJ865,segéd!O:P,2,FALSE),"x"))</f>
        <v/>
      </c>
      <c r="BT865" s="2"/>
      <c r="BU865" s="2"/>
      <c r="BV865" s="2"/>
      <c r="BX865" s="2"/>
      <c r="CF865" s="2">
        <v>7</v>
      </c>
      <c r="CQ865" s="2"/>
      <c r="CR865" s="2"/>
    </row>
    <row r="866" spans="1:117" ht="15" customHeight="1" x14ac:dyDescent="0.3">
      <c r="A866" t="str">
        <f t="shared" si="754"/>
        <v>10314</v>
      </c>
      <c r="B866" t="str">
        <f t="shared" si="755"/>
        <v xml:space="preserve">Ipari és koll. robotika (dupla terem) - Palotai Péter (gépterem, web) </v>
      </c>
      <c r="C866" t="str">
        <f t="shared" si="756"/>
        <v>60310314</v>
      </c>
      <c r="D866" t="str">
        <f t="shared" si="757"/>
        <v xml:space="preserve">Ipari és koll. robotika (dupla terem) - Palotai Péter (gépterem, web) </v>
      </c>
      <c r="E866" t="str">
        <f t="shared" si="758"/>
        <v>Palotai Péter10314</v>
      </c>
      <c r="F866" t="str">
        <f t="shared" si="759"/>
        <v>Ipari és koll. robotika (dupla terem) (Tb. 603, gépterem, web)</v>
      </c>
      <c r="G866" t="str">
        <f t="shared" si="760"/>
        <v/>
      </c>
      <c r="H866" t="str">
        <f t="shared" si="761"/>
        <v/>
      </c>
      <c r="I866" t="str">
        <f t="shared" si="762"/>
        <v/>
      </c>
      <c r="J866" t="str">
        <f t="shared" si="763"/>
        <v/>
      </c>
      <c r="K866" t="str">
        <f t="shared" si="764"/>
        <v/>
      </c>
      <c r="L866" t="str">
        <f t="shared" si="765"/>
        <v/>
      </c>
      <c r="M866" t="str">
        <f t="shared" si="766"/>
        <v/>
      </c>
      <c r="N866" t="str">
        <f t="shared" si="767"/>
        <v/>
      </c>
      <c r="O866" t="str">
        <f t="shared" si="768"/>
        <v/>
      </c>
      <c r="P866" t="str">
        <f t="shared" si="769"/>
        <v/>
      </c>
      <c r="Q866" t="str">
        <f t="shared" si="770"/>
        <v/>
      </c>
      <c r="R866" t="str">
        <f t="shared" si="771"/>
        <v/>
      </c>
      <c r="S866" t="str">
        <f t="shared" si="772"/>
        <v/>
      </c>
      <c r="T866" t="str">
        <f t="shared" si="773"/>
        <v/>
      </c>
      <c r="U866" t="str">
        <f t="shared" si="774"/>
        <v/>
      </c>
      <c r="V866" t="str">
        <f t="shared" si="775"/>
        <v/>
      </c>
      <c r="W866" t="str">
        <f t="shared" si="776"/>
        <v/>
      </c>
      <c r="X866" t="str">
        <f t="shared" si="777"/>
        <v/>
      </c>
      <c r="Y866" t="str">
        <f t="shared" si="778"/>
        <v/>
      </c>
      <c r="Z866" t="str">
        <f t="shared" si="779"/>
        <v/>
      </c>
      <c r="AA866" t="str">
        <f t="shared" si="780"/>
        <v>Ipari és koll. robotika (dupla terem) (, gépterem, web)</v>
      </c>
      <c r="AB866" t="str">
        <f t="shared" si="781"/>
        <v/>
      </c>
      <c r="AC866" t="str">
        <f t="shared" si="782"/>
        <v/>
      </c>
      <c r="AD866" t="str">
        <f t="shared" si="783"/>
        <v/>
      </c>
      <c r="AE866" t="str">
        <f t="shared" si="784"/>
        <v/>
      </c>
      <c r="AF866" t="str">
        <f t="shared" si="785"/>
        <v/>
      </c>
      <c r="AG866" t="str">
        <f t="shared" si="786"/>
        <v/>
      </c>
      <c r="AH866" t="str">
        <f t="shared" si="787"/>
        <v/>
      </c>
      <c r="AI866" t="str">
        <f t="shared" si="788"/>
        <v/>
      </c>
      <c r="AJ866" t="str">
        <f t="shared" si="789"/>
        <v/>
      </c>
      <c r="AK866" t="str">
        <f t="shared" si="790"/>
        <v/>
      </c>
      <c r="AL866" t="str">
        <f t="shared" si="791"/>
        <v/>
      </c>
      <c r="AM866" t="str">
        <f t="shared" si="792"/>
        <v/>
      </c>
      <c r="AN866" t="str">
        <f t="shared" si="793"/>
        <v/>
      </c>
      <c r="AO866" t="str">
        <f t="shared" si="794"/>
        <v/>
      </c>
      <c r="AP866" t="str">
        <f t="shared" si="795"/>
        <v/>
      </c>
      <c r="AQ866" t="str">
        <f t="shared" si="796"/>
        <v/>
      </c>
      <c r="AR866" t="str">
        <f t="shared" si="797"/>
        <v/>
      </c>
      <c r="AS866" t="str">
        <f t="shared" si="798"/>
        <v/>
      </c>
      <c r="AT866" t="str">
        <f t="shared" si="799"/>
        <v/>
      </c>
      <c r="AU866" t="str">
        <f t="shared" si="800"/>
        <v/>
      </c>
      <c r="AV866" t="str">
        <f t="shared" si="801"/>
        <v/>
      </c>
      <c r="AW866" t="str">
        <f t="shared" si="802"/>
        <v/>
      </c>
      <c r="AX866" t="str">
        <f t="shared" si="803"/>
        <v/>
      </c>
      <c r="AY866" t="str">
        <f t="shared" si="804"/>
        <v/>
      </c>
      <c r="AZ866" t="str">
        <f t="shared" si="805"/>
        <v/>
      </c>
      <c r="BA866" t="str">
        <f t="shared" si="806"/>
        <v/>
      </c>
      <c r="BB866" t="str">
        <f t="shared" si="807"/>
        <v/>
      </c>
      <c r="BC866" t="str">
        <f t="shared" si="808"/>
        <v/>
      </c>
      <c r="BD866" t="str">
        <f t="shared" si="809"/>
        <v/>
      </c>
      <c r="BE866" t="str">
        <f t="shared" si="810"/>
        <v>Ipari és koll. robotika (dupla terem) (603, gépterem, web)</v>
      </c>
      <c r="BF866" s="2">
        <v>1031</v>
      </c>
      <c r="BG866" s="2">
        <v>4</v>
      </c>
      <c r="BH866" s="18">
        <f>VLOOKUP(BF866,segéd!$F$9:$G$41,2,FALSE)</f>
        <v>46326</v>
      </c>
      <c r="BI866" s="2" t="str">
        <f>VLOOKUP(BG866,segéd!$F$1:$G$7,2,FALSE)</f>
        <v>13.30-15.00</v>
      </c>
      <c r="BJ866" t="s">
        <v>551</v>
      </c>
      <c r="BK866" s="20" t="s">
        <v>309</v>
      </c>
      <c r="BL866" t="s">
        <v>191</v>
      </c>
      <c r="BM866" s="2"/>
      <c r="BN866" s="2">
        <v>603</v>
      </c>
      <c r="BO866" s="2" t="s">
        <v>216</v>
      </c>
      <c r="BP866" s="33" t="s">
        <v>589</v>
      </c>
      <c r="BQ866" s="2">
        <f t="shared" si="811"/>
        <v>0</v>
      </c>
      <c r="BR866" s="2" t="str">
        <f>IF(BM866="","",IFERROR(VLOOKUP(BJ866,segéd!T:U,2,FALSE),"x"))</f>
        <v/>
      </c>
      <c r="BS866" s="2"/>
      <c r="BU866" s="2"/>
      <c r="BV866" s="2"/>
    </row>
    <row r="867" spans="1:117" ht="15" customHeight="1" x14ac:dyDescent="0.3">
      <c r="A867" t="str">
        <f t="shared" si="754"/>
        <v>10314</v>
      </c>
      <c r="B867" t="str">
        <f t="shared" si="755"/>
        <v xml:space="preserve">Ipari és kollaboratív robotika - Palotai Péter (gépterem, web) </v>
      </c>
      <c r="C867" t="str">
        <f t="shared" si="756"/>
        <v>60410314</v>
      </c>
      <c r="D867" t="str">
        <f t="shared" si="757"/>
        <v>Ipari és kollaboratív robotika - Palotai Péter (gépterem, web) 45</v>
      </c>
      <c r="E867" t="str">
        <f t="shared" si="758"/>
        <v>Palotai Péter10314</v>
      </c>
      <c r="F867" t="str">
        <f t="shared" si="759"/>
        <v>Ipari és kollaboratív robotika (Tb. 604, gépterem, web)</v>
      </c>
      <c r="G867" t="str">
        <f t="shared" si="760"/>
        <v/>
      </c>
      <c r="H867" t="str">
        <f t="shared" si="761"/>
        <v/>
      </c>
      <c r="I867" t="str">
        <f t="shared" si="762"/>
        <v/>
      </c>
      <c r="J867" t="str">
        <f t="shared" si="763"/>
        <v/>
      </c>
      <c r="K867" t="str">
        <f t="shared" si="764"/>
        <v/>
      </c>
      <c r="L867" t="str">
        <f t="shared" si="765"/>
        <v/>
      </c>
      <c r="M867" t="str">
        <f t="shared" si="766"/>
        <v/>
      </c>
      <c r="N867" t="str">
        <f t="shared" si="767"/>
        <v/>
      </c>
      <c r="O867" t="str">
        <f t="shared" si="768"/>
        <v/>
      </c>
      <c r="P867" t="str">
        <f t="shared" si="769"/>
        <v/>
      </c>
      <c r="Q867" t="str">
        <f t="shared" si="770"/>
        <v/>
      </c>
      <c r="R867" t="str">
        <f t="shared" si="771"/>
        <v/>
      </c>
      <c r="S867" t="str">
        <f t="shared" si="772"/>
        <v/>
      </c>
      <c r="T867" t="str">
        <f t="shared" si="773"/>
        <v/>
      </c>
      <c r="U867" t="str">
        <f t="shared" si="774"/>
        <v/>
      </c>
      <c r="V867" t="str">
        <f t="shared" si="775"/>
        <v/>
      </c>
      <c r="W867" t="str">
        <f t="shared" si="776"/>
        <v/>
      </c>
      <c r="X867" t="str">
        <f t="shared" si="777"/>
        <v/>
      </c>
      <c r="Y867" t="str">
        <f t="shared" si="778"/>
        <v/>
      </c>
      <c r="Z867" t="str">
        <f t="shared" si="779"/>
        <v/>
      </c>
      <c r="AA867" t="str">
        <f t="shared" si="780"/>
        <v>Ipari és kollaboratív robotika (, gépterem, web)</v>
      </c>
      <c r="AB867" t="str">
        <f t="shared" si="781"/>
        <v/>
      </c>
      <c r="AC867" t="str">
        <f t="shared" si="782"/>
        <v/>
      </c>
      <c r="AD867" t="str">
        <f t="shared" si="783"/>
        <v/>
      </c>
      <c r="AE867" t="str">
        <f t="shared" si="784"/>
        <v/>
      </c>
      <c r="AF867" t="str">
        <f t="shared" si="785"/>
        <v/>
      </c>
      <c r="AG867" t="str">
        <f t="shared" si="786"/>
        <v/>
      </c>
      <c r="AH867" t="str">
        <f t="shared" si="787"/>
        <v/>
      </c>
      <c r="AI867" t="str">
        <f t="shared" si="788"/>
        <v/>
      </c>
      <c r="AJ867" t="str">
        <f t="shared" si="789"/>
        <v/>
      </c>
      <c r="AK867" t="str">
        <f t="shared" si="790"/>
        <v/>
      </c>
      <c r="AL867" t="str">
        <f t="shared" si="791"/>
        <v/>
      </c>
      <c r="AM867" t="str">
        <f t="shared" si="792"/>
        <v/>
      </c>
      <c r="AN867" t="str">
        <f t="shared" si="793"/>
        <v/>
      </c>
      <c r="AO867" t="str">
        <f t="shared" si="794"/>
        <v/>
      </c>
      <c r="AP867" t="str">
        <f t="shared" si="795"/>
        <v/>
      </c>
      <c r="AQ867" t="str">
        <f t="shared" si="796"/>
        <v/>
      </c>
      <c r="AR867" t="str">
        <f t="shared" si="797"/>
        <v/>
      </c>
      <c r="AS867" t="str">
        <f t="shared" si="798"/>
        <v/>
      </c>
      <c r="AT867" t="str">
        <f t="shared" si="799"/>
        <v/>
      </c>
      <c r="AU867" t="str">
        <f t="shared" si="800"/>
        <v/>
      </c>
      <c r="AV867" t="str">
        <f t="shared" si="801"/>
        <v/>
      </c>
      <c r="AW867" t="str">
        <f t="shared" si="802"/>
        <v/>
      </c>
      <c r="AX867" t="str">
        <f t="shared" si="803"/>
        <v>10314</v>
      </c>
      <c r="AY867" t="str">
        <f t="shared" si="804"/>
        <v/>
      </c>
      <c r="AZ867" t="str">
        <f t="shared" si="805"/>
        <v/>
      </c>
      <c r="BA867" t="str">
        <f t="shared" si="806"/>
        <v/>
      </c>
      <c r="BB867" t="str">
        <f t="shared" si="807"/>
        <v/>
      </c>
      <c r="BC867" t="str">
        <f t="shared" si="808"/>
        <v/>
      </c>
      <c r="BD867" t="str">
        <f t="shared" si="809"/>
        <v/>
      </c>
      <c r="BE867" t="str">
        <f t="shared" si="810"/>
        <v>Ipari és kollaboratív robotika (604, gépterem, web)</v>
      </c>
      <c r="BF867" s="2">
        <v>1031</v>
      </c>
      <c r="BG867" s="2">
        <v>4</v>
      </c>
      <c r="BH867" s="18">
        <f>VLOOKUP(BF867,segéd!$F$9:$G$41,2,FALSE)</f>
        <v>46326</v>
      </c>
      <c r="BI867" s="2" t="str">
        <f>VLOOKUP(BG867,segéd!$F$1:$G$7,2,FALSE)</f>
        <v>13.30-15.00</v>
      </c>
      <c r="BJ867" t="s">
        <v>409</v>
      </c>
      <c r="BK867" s="20" t="s">
        <v>309</v>
      </c>
      <c r="BL867" t="s">
        <v>191</v>
      </c>
      <c r="BM867" s="2"/>
      <c r="BN867" s="2">
        <v>604</v>
      </c>
      <c r="BO867" s="2" t="s">
        <v>216</v>
      </c>
      <c r="BP867" s="33" t="s">
        <v>589</v>
      </c>
      <c r="BQ867" s="2">
        <f t="shared" si="811"/>
        <v>45</v>
      </c>
      <c r="BR867" s="2" t="str">
        <f>IF(BM867="","",IFERROR(VLOOKUP(BJ867,segéd!T:U,2,FALSE),"x"))</f>
        <v/>
      </c>
      <c r="BS867" s="2">
        <f>IF(BN867="","",IFERROR(VLOOKUP(BJ867,segéd!O:P,2,FALSE),"x"))</f>
        <v>45</v>
      </c>
      <c r="BU867" s="2"/>
      <c r="BV867" s="2"/>
      <c r="DJ867" s="2">
        <v>44</v>
      </c>
    </row>
    <row r="868" spans="1:117" ht="15" customHeight="1" x14ac:dyDescent="0.3">
      <c r="A868" t="str">
        <f t="shared" si="754"/>
        <v>10314</v>
      </c>
      <c r="B868" t="str">
        <f t="shared" si="755"/>
        <v xml:space="preserve">Jelfeldolgozás és sz. ir. - Varga István (web) </v>
      </c>
      <c r="C868" t="str">
        <f t="shared" si="756"/>
        <v>21710314</v>
      </c>
      <c r="D868" t="str">
        <f t="shared" si="757"/>
        <v>Jelfeldolgozás és sz. ir. - Varga István (web) 27</v>
      </c>
      <c r="E868" t="str">
        <f t="shared" si="758"/>
        <v>Varga István10314</v>
      </c>
      <c r="F868" t="str">
        <f t="shared" si="759"/>
        <v>Jelfeldolgozás és sz. ir. (Tb. 217, web)</v>
      </c>
      <c r="G868" t="str">
        <f t="shared" si="760"/>
        <v/>
      </c>
      <c r="H868" t="str">
        <f t="shared" si="761"/>
        <v/>
      </c>
      <c r="I868" t="str">
        <f t="shared" si="762"/>
        <v/>
      </c>
      <c r="J868" t="str">
        <f t="shared" si="763"/>
        <v/>
      </c>
      <c r="K868" t="str">
        <f t="shared" si="764"/>
        <v/>
      </c>
      <c r="L868" t="str">
        <f t="shared" si="765"/>
        <v/>
      </c>
      <c r="M868" t="str">
        <f t="shared" si="766"/>
        <v/>
      </c>
      <c r="N868" t="str">
        <f t="shared" si="767"/>
        <v/>
      </c>
      <c r="O868" t="str">
        <f t="shared" si="768"/>
        <v/>
      </c>
      <c r="P868" t="str">
        <f t="shared" si="769"/>
        <v/>
      </c>
      <c r="Q868" t="str">
        <f t="shared" si="770"/>
        <v/>
      </c>
      <c r="R868" t="str">
        <f t="shared" si="771"/>
        <v/>
      </c>
      <c r="S868" t="str">
        <f t="shared" si="772"/>
        <v/>
      </c>
      <c r="T868" t="str">
        <f t="shared" si="773"/>
        <v/>
      </c>
      <c r="U868" t="str">
        <f t="shared" si="774"/>
        <v/>
      </c>
      <c r="V868" t="str">
        <f t="shared" si="775"/>
        <v/>
      </c>
      <c r="W868" t="str">
        <f t="shared" si="776"/>
        <v/>
      </c>
      <c r="X868" t="str">
        <f t="shared" si="777"/>
        <v/>
      </c>
      <c r="Y868" t="str">
        <f t="shared" si="778"/>
        <v/>
      </c>
      <c r="Z868" t="str">
        <f t="shared" si="779"/>
        <v/>
      </c>
      <c r="AA868" t="str">
        <f t="shared" si="780"/>
        <v>Jelfeldolgozás és sz. ir. (, web)</v>
      </c>
      <c r="AB868" t="str">
        <f t="shared" si="781"/>
        <v/>
      </c>
      <c r="AC868" t="str">
        <f t="shared" si="782"/>
        <v/>
      </c>
      <c r="AD868" t="str">
        <f t="shared" si="783"/>
        <v/>
      </c>
      <c r="AE868" t="str">
        <f t="shared" si="784"/>
        <v/>
      </c>
      <c r="AF868" t="str">
        <f t="shared" si="785"/>
        <v/>
      </c>
      <c r="AG868" t="str">
        <f t="shared" si="786"/>
        <v/>
      </c>
      <c r="AH868" t="str">
        <f t="shared" si="787"/>
        <v/>
      </c>
      <c r="AI868" t="str">
        <f t="shared" si="788"/>
        <v/>
      </c>
      <c r="AJ868" t="str">
        <f t="shared" si="789"/>
        <v/>
      </c>
      <c r="AK868" t="str">
        <f t="shared" si="790"/>
        <v/>
      </c>
      <c r="AL868" t="str">
        <f t="shared" si="791"/>
        <v/>
      </c>
      <c r="AM868" t="str">
        <f t="shared" si="792"/>
        <v/>
      </c>
      <c r="AN868" t="str">
        <f t="shared" si="793"/>
        <v/>
      </c>
      <c r="AO868" t="str">
        <f t="shared" si="794"/>
        <v/>
      </c>
      <c r="AP868" t="str">
        <f t="shared" si="795"/>
        <v/>
      </c>
      <c r="AQ868" t="str">
        <f t="shared" si="796"/>
        <v/>
      </c>
      <c r="AR868" t="str">
        <f t="shared" si="797"/>
        <v/>
      </c>
      <c r="AS868" t="str">
        <f t="shared" si="798"/>
        <v/>
      </c>
      <c r="AT868" t="str">
        <f t="shared" si="799"/>
        <v>10314</v>
      </c>
      <c r="AU868" t="str">
        <f t="shared" si="800"/>
        <v/>
      </c>
      <c r="AV868" t="str">
        <f t="shared" si="801"/>
        <v/>
      </c>
      <c r="AW868" t="str">
        <f t="shared" si="802"/>
        <v/>
      </c>
      <c r="AX868" t="str">
        <f t="shared" si="803"/>
        <v/>
      </c>
      <c r="AY868" t="str">
        <f t="shared" si="804"/>
        <v/>
      </c>
      <c r="AZ868" t="str">
        <f t="shared" si="805"/>
        <v/>
      </c>
      <c r="BA868" t="str">
        <f t="shared" si="806"/>
        <v/>
      </c>
      <c r="BB868" t="str">
        <f t="shared" si="807"/>
        <v/>
      </c>
      <c r="BC868" t="str">
        <f t="shared" si="808"/>
        <v/>
      </c>
      <c r="BD868" t="str">
        <f t="shared" si="809"/>
        <v/>
      </c>
      <c r="BE868" t="str">
        <f t="shared" si="810"/>
        <v>Jelfeldolgozás és sz. ir. (217, web)</v>
      </c>
      <c r="BF868" s="2">
        <v>1031</v>
      </c>
      <c r="BG868" s="2">
        <v>4</v>
      </c>
      <c r="BH868" s="18">
        <f>VLOOKUP(BF868,segéd!$F$9:$G$41,2,FALSE)</f>
        <v>46326</v>
      </c>
      <c r="BI868" s="2" t="str">
        <f>VLOOKUP(BG868,segéd!$F$1:$G$7,2,FALSE)</f>
        <v>13.30-15.00</v>
      </c>
      <c r="BJ868" t="s">
        <v>110</v>
      </c>
      <c r="BK868" s="20" t="s">
        <v>278</v>
      </c>
      <c r="BL868" t="s">
        <v>191</v>
      </c>
      <c r="BM868" s="2"/>
      <c r="BN868" s="2">
        <v>217</v>
      </c>
      <c r="BO868" s="2" t="s">
        <v>117</v>
      </c>
      <c r="BP868" s="33" t="s">
        <v>686</v>
      </c>
      <c r="BQ868" s="2">
        <f t="shared" si="811"/>
        <v>27</v>
      </c>
      <c r="BR868" s="2" t="str">
        <f>IF(BM868="","",IFERROR(VLOOKUP(BJ868,segéd!T:U,2,FALSE),"x"))</f>
        <v/>
      </c>
      <c r="BS868" s="2">
        <f>IF(BN868="","",IFERROR(VLOOKUP(BJ868,segéd!O:P,2,FALSE),"x"))</f>
        <v>27</v>
      </c>
      <c r="BU868" s="2"/>
      <c r="BV868" s="2"/>
      <c r="DF868" s="2">
        <v>27</v>
      </c>
    </row>
    <row r="869" spans="1:117" ht="15" customHeight="1" x14ac:dyDescent="0.3">
      <c r="A869" t="str">
        <f t="shared" si="754"/>
        <v>20710314</v>
      </c>
      <c r="B869" t="str">
        <f t="shared" si="755"/>
        <v>Kutatásmódszertan - Tóth Zsuzsanna (gépterem, web) 32</v>
      </c>
      <c r="C869" t="str">
        <f t="shared" si="756"/>
        <v>10314</v>
      </c>
      <c r="D869" t="str">
        <f t="shared" si="757"/>
        <v xml:space="preserve">Kutatásmódszertan - Tóth Zsuzsanna (gépterem, web) </v>
      </c>
      <c r="E869" t="str">
        <f t="shared" si="758"/>
        <v>Tóth Zsuzsanna10314</v>
      </c>
      <c r="F869" t="str">
        <f t="shared" si="759"/>
        <v>Kutatásmódszertan (Bp. 207, gépterem, web)</v>
      </c>
      <c r="G869" t="str">
        <f t="shared" si="760"/>
        <v/>
      </c>
      <c r="H869" t="str">
        <f t="shared" si="761"/>
        <v/>
      </c>
      <c r="I869" t="str">
        <f t="shared" si="762"/>
        <v/>
      </c>
      <c r="J869" t="str">
        <f t="shared" si="763"/>
        <v>10314</v>
      </c>
      <c r="K869" t="str">
        <f t="shared" si="764"/>
        <v>10314</v>
      </c>
      <c r="L869" t="str">
        <f t="shared" si="765"/>
        <v/>
      </c>
      <c r="M869" t="str">
        <f t="shared" si="766"/>
        <v/>
      </c>
      <c r="N869" t="str">
        <f t="shared" si="767"/>
        <v/>
      </c>
      <c r="O869" t="str">
        <f t="shared" si="768"/>
        <v/>
      </c>
      <c r="P869" t="str">
        <f t="shared" si="769"/>
        <v/>
      </c>
      <c r="Q869" t="str">
        <f t="shared" si="770"/>
        <v>10314</v>
      </c>
      <c r="R869" t="str">
        <f t="shared" si="771"/>
        <v/>
      </c>
      <c r="S869" t="str">
        <f t="shared" si="772"/>
        <v/>
      </c>
      <c r="T869" t="str">
        <f t="shared" si="773"/>
        <v/>
      </c>
      <c r="U869" t="str">
        <f t="shared" si="774"/>
        <v/>
      </c>
      <c r="V869" t="str">
        <f t="shared" si="775"/>
        <v/>
      </c>
      <c r="W869" t="str">
        <f t="shared" si="776"/>
        <v/>
      </c>
      <c r="X869" t="str">
        <f t="shared" si="777"/>
        <v/>
      </c>
      <c r="Y869" t="str">
        <f t="shared" si="778"/>
        <v/>
      </c>
      <c r="Z869" t="str">
        <f t="shared" si="779"/>
        <v/>
      </c>
      <c r="AA869" t="str">
        <f t="shared" si="780"/>
        <v>Kutatásmódszertan (207, gépterem, web)</v>
      </c>
      <c r="AB869" t="str">
        <f t="shared" si="781"/>
        <v/>
      </c>
      <c r="AC869" t="str">
        <f t="shared" si="782"/>
        <v/>
      </c>
      <c r="AD869" t="str">
        <f t="shared" si="783"/>
        <v/>
      </c>
      <c r="AE869" t="str">
        <f t="shared" si="784"/>
        <v/>
      </c>
      <c r="AF869" t="str">
        <f t="shared" si="785"/>
        <v/>
      </c>
      <c r="AG869" t="str">
        <f t="shared" si="786"/>
        <v/>
      </c>
      <c r="AH869" t="str">
        <f t="shared" si="787"/>
        <v/>
      </c>
      <c r="AI869" t="str">
        <f t="shared" si="788"/>
        <v/>
      </c>
      <c r="AJ869" t="str">
        <f t="shared" si="789"/>
        <v/>
      </c>
      <c r="AK869" t="str">
        <f t="shared" si="790"/>
        <v/>
      </c>
      <c r="AL869" t="str">
        <f t="shared" si="791"/>
        <v/>
      </c>
      <c r="AM869" t="str">
        <f t="shared" si="792"/>
        <v/>
      </c>
      <c r="AN869" t="str">
        <f t="shared" si="793"/>
        <v/>
      </c>
      <c r="AO869" t="str">
        <f t="shared" si="794"/>
        <v/>
      </c>
      <c r="AP869" t="str">
        <f t="shared" si="795"/>
        <v/>
      </c>
      <c r="AQ869" t="str">
        <f t="shared" si="796"/>
        <v/>
      </c>
      <c r="AR869" t="str">
        <f t="shared" si="797"/>
        <v/>
      </c>
      <c r="AS869" t="str">
        <f t="shared" si="798"/>
        <v/>
      </c>
      <c r="AT869" t="str">
        <f t="shared" si="799"/>
        <v/>
      </c>
      <c r="AU869" t="str">
        <f t="shared" si="800"/>
        <v/>
      </c>
      <c r="AV869" t="str">
        <f t="shared" si="801"/>
        <v/>
      </c>
      <c r="AW869" t="str">
        <f t="shared" si="802"/>
        <v/>
      </c>
      <c r="AX869" t="str">
        <f t="shared" si="803"/>
        <v/>
      </c>
      <c r="AY869" t="str">
        <f t="shared" si="804"/>
        <v/>
      </c>
      <c r="AZ869" t="str">
        <f t="shared" si="805"/>
        <v/>
      </c>
      <c r="BA869" t="str">
        <f t="shared" si="806"/>
        <v/>
      </c>
      <c r="BB869" t="str">
        <f t="shared" si="807"/>
        <v/>
      </c>
      <c r="BC869" t="str">
        <f t="shared" si="808"/>
        <v/>
      </c>
      <c r="BD869" t="str">
        <f t="shared" si="809"/>
        <v/>
      </c>
      <c r="BE869" t="str">
        <f t="shared" si="810"/>
        <v>Kutatásmódszertan (, gépterem, web)</v>
      </c>
      <c r="BF869" s="2">
        <v>1031</v>
      </c>
      <c r="BG869" s="2">
        <v>4</v>
      </c>
      <c r="BH869" s="18">
        <f>VLOOKUP(BF869,segéd!$F$9:$G$41,2,FALSE)</f>
        <v>46326</v>
      </c>
      <c r="BI869" s="2" t="str">
        <f>VLOOKUP(BG869,segéd!$F$1:$G$7,2,FALSE)</f>
        <v>13.30-15.00</v>
      </c>
      <c r="BJ869" t="s">
        <v>87</v>
      </c>
      <c r="BK869" s="20" t="s">
        <v>530</v>
      </c>
      <c r="BL869" t="s">
        <v>206</v>
      </c>
      <c r="BM869" s="2">
        <v>207</v>
      </c>
      <c r="BO869" s="2" t="s">
        <v>216</v>
      </c>
      <c r="BP869" s="33" t="s">
        <v>635</v>
      </c>
      <c r="BQ869" s="2">
        <f t="shared" si="811"/>
        <v>32</v>
      </c>
      <c r="BR869" s="2">
        <f>IF(BM869="","",IFERROR(VLOOKUP(BJ869,segéd!T:U,2,FALSE),"x"))</f>
        <v>32</v>
      </c>
      <c r="BS869" s="2" t="str">
        <f>IF(BN869="","",IFERROR(VLOOKUP(BJ869,segéd!O:P,2,FALSE),"x"))</f>
        <v/>
      </c>
      <c r="BU869" s="2"/>
      <c r="BV869" s="2"/>
      <c r="BW869" s="2">
        <v>8</v>
      </c>
      <c r="BX869" s="2">
        <v>14</v>
      </c>
      <c r="CD869" s="2">
        <v>2</v>
      </c>
    </row>
    <row r="870" spans="1:117" ht="15" customHeight="1" x14ac:dyDescent="0.3">
      <c r="A870" t="str">
        <f t="shared" si="754"/>
        <v>20810314</v>
      </c>
      <c r="B870" t="str">
        <f t="shared" si="755"/>
        <v>Logisztika - Mészáros Sándor (web) 56</v>
      </c>
      <c r="C870" t="str">
        <f t="shared" si="756"/>
        <v>10314</v>
      </c>
      <c r="D870" t="str">
        <f t="shared" si="757"/>
        <v xml:space="preserve">Logisztika - Mészáros Sándor (web) </v>
      </c>
      <c r="E870" t="str">
        <f t="shared" si="758"/>
        <v>Mészáros Sándor10314</v>
      </c>
      <c r="F870" t="str">
        <f t="shared" si="759"/>
        <v>Logisztika (Bp. 208, web)</v>
      </c>
      <c r="G870" t="str">
        <f t="shared" si="760"/>
        <v/>
      </c>
      <c r="H870" t="str">
        <f t="shared" si="761"/>
        <v/>
      </c>
      <c r="I870" t="str">
        <f t="shared" si="762"/>
        <v>10314</v>
      </c>
      <c r="J870" t="str">
        <f t="shared" si="763"/>
        <v/>
      </c>
      <c r="K870" t="str">
        <f t="shared" si="764"/>
        <v/>
      </c>
      <c r="L870" t="str">
        <f t="shared" si="765"/>
        <v/>
      </c>
      <c r="M870" t="str">
        <f t="shared" si="766"/>
        <v>10314</v>
      </c>
      <c r="N870" t="str">
        <f t="shared" si="767"/>
        <v>10314</v>
      </c>
      <c r="O870" t="str">
        <f t="shared" si="768"/>
        <v/>
      </c>
      <c r="P870" t="str">
        <f t="shared" si="769"/>
        <v/>
      </c>
      <c r="Q870" t="str">
        <f t="shared" si="770"/>
        <v/>
      </c>
      <c r="R870" t="str">
        <f t="shared" si="771"/>
        <v/>
      </c>
      <c r="S870" t="str">
        <f t="shared" si="772"/>
        <v/>
      </c>
      <c r="T870" t="str">
        <f t="shared" si="773"/>
        <v/>
      </c>
      <c r="U870" t="str">
        <f t="shared" si="774"/>
        <v/>
      </c>
      <c r="V870" t="str">
        <f t="shared" si="775"/>
        <v/>
      </c>
      <c r="W870" t="str">
        <f t="shared" si="776"/>
        <v/>
      </c>
      <c r="X870" t="str">
        <f t="shared" si="777"/>
        <v/>
      </c>
      <c r="Y870" t="str">
        <f t="shared" si="778"/>
        <v/>
      </c>
      <c r="Z870" t="str">
        <f t="shared" si="779"/>
        <v/>
      </c>
      <c r="AA870" t="str">
        <f t="shared" si="780"/>
        <v>Logisztika (208, web)</v>
      </c>
      <c r="AB870" t="str">
        <f t="shared" si="781"/>
        <v/>
      </c>
      <c r="AC870" t="str">
        <f t="shared" si="782"/>
        <v/>
      </c>
      <c r="AD870" t="str">
        <f t="shared" si="783"/>
        <v/>
      </c>
      <c r="AE870" t="str">
        <f t="shared" si="784"/>
        <v/>
      </c>
      <c r="AF870" t="str">
        <f t="shared" si="785"/>
        <v/>
      </c>
      <c r="AG870" t="str">
        <f t="shared" si="786"/>
        <v/>
      </c>
      <c r="AH870" t="str">
        <f t="shared" si="787"/>
        <v/>
      </c>
      <c r="AI870" t="str">
        <f t="shared" si="788"/>
        <v/>
      </c>
      <c r="AJ870" t="str">
        <f t="shared" si="789"/>
        <v/>
      </c>
      <c r="AK870" t="str">
        <f t="shared" si="790"/>
        <v/>
      </c>
      <c r="AL870" t="str">
        <f t="shared" si="791"/>
        <v/>
      </c>
      <c r="AM870" t="str">
        <f t="shared" si="792"/>
        <v/>
      </c>
      <c r="AN870" t="str">
        <f t="shared" si="793"/>
        <v/>
      </c>
      <c r="AO870" t="str">
        <f t="shared" si="794"/>
        <v/>
      </c>
      <c r="AP870" t="str">
        <f t="shared" si="795"/>
        <v/>
      </c>
      <c r="AQ870" t="str">
        <f t="shared" si="796"/>
        <v/>
      </c>
      <c r="AR870" t="str">
        <f t="shared" si="797"/>
        <v/>
      </c>
      <c r="AS870" t="str">
        <f t="shared" si="798"/>
        <v/>
      </c>
      <c r="AT870" t="str">
        <f t="shared" si="799"/>
        <v/>
      </c>
      <c r="AU870" t="str">
        <f t="shared" si="800"/>
        <v/>
      </c>
      <c r="AV870" t="str">
        <f t="shared" si="801"/>
        <v/>
      </c>
      <c r="AW870" t="str">
        <f t="shared" si="802"/>
        <v/>
      </c>
      <c r="AX870" t="str">
        <f t="shared" si="803"/>
        <v/>
      </c>
      <c r="AY870" t="str">
        <f t="shared" si="804"/>
        <v/>
      </c>
      <c r="AZ870" t="str">
        <f t="shared" si="805"/>
        <v/>
      </c>
      <c r="BA870" t="str">
        <f t="shared" si="806"/>
        <v/>
      </c>
      <c r="BB870" t="str">
        <f t="shared" si="807"/>
        <v/>
      </c>
      <c r="BC870" t="str">
        <f t="shared" si="808"/>
        <v/>
      </c>
      <c r="BD870" t="str">
        <f t="shared" si="809"/>
        <v/>
      </c>
      <c r="BE870" t="str">
        <f t="shared" si="810"/>
        <v>Logisztika (, web)</v>
      </c>
      <c r="BF870" s="2">
        <v>1031</v>
      </c>
      <c r="BG870" s="2">
        <v>4</v>
      </c>
      <c r="BH870" s="18">
        <f>VLOOKUP(BF870,segéd!$F$9:$G$41,2,FALSE)</f>
        <v>46326</v>
      </c>
      <c r="BI870" s="2" t="str">
        <f>VLOOKUP(BG870,segéd!$F$1:$G$7,2,FALSE)</f>
        <v>13.30-15.00</v>
      </c>
      <c r="BJ870" t="s">
        <v>102</v>
      </c>
      <c r="BK870" s="20" t="s">
        <v>306</v>
      </c>
      <c r="BL870" t="s">
        <v>425</v>
      </c>
      <c r="BM870" s="2">
        <v>208</v>
      </c>
      <c r="BO870" s="2" t="s">
        <v>117</v>
      </c>
      <c r="BP870" s="33" t="s">
        <v>708</v>
      </c>
      <c r="BQ870" s="2">
        <f t="shared" si="811"/>
        <v>56</v>
      </c>
      <c r="BR870" s="2">
        <f>IF(BM870="","",IFERROR(VLOOKUP(BJ870,segéd!T:U,2,FALSE),"x"))</f>
        <v>56</v>
      </c>
      <c r="BS870" s="2" t="str">
        <f>IF(BN870="","",IFERROR(VLOOKUP(BJ870,segéd!O:P,2,FALSE),"x"))</f>
        <v/>
      </c>
      <c r="BT870" s="2"/>
      <c r="BU870" s="2"/>
      <c r="BV870" s="2">
        <v>9</v>
      </c>
      <c r="BX870" s="2"/>
      <c r="BZ870" s="2">
        <v>15</v>
      </c>
      <c r="CA870" s="2">
        <v>37</v>
      </c>
      <c r="CQ870" s="2"/>
      <c r="CR870" s="2"/>
    </row>
    <row r="871" spans="1:117" ht="15" customHeight="1" x14ac:dyDescent="0.3">
      <c r="A871" t="str">
        <f t="shared" si="754"/>
        <v>10314</v>
      </c>
      <c r="B871" t="str">
        <f t="shared" si="755"/>
        <v xml:space="preserve">Mechanika alapjai - Szentgyörgyiné Gyöngyösi Éva (web) </v>
      </c>
      <c r="C871" t="str">
        <f t="shared" si="756"/>
        <v>50110314</v>
      </c>
      <c r="D871" t="str">
        <f t="shared" si="757"/>
        <v>Mechanika alapjai - Szentgyörgyiné Gyöngyösi Éva (web) 148</v>
      </c>
      <c r="E871" t="str">
        <f t="shared" si="758"/>
        <v>Szentgyörgyiné Gyöngyösi Éva10314</v>
      </c>
      <c r="F871" t="str">
        <f t="shared" si="759"/>
        <v>Mechanika alapjai (Tb. 501, web)</v>
      </c>
      <c r="G871" t="str">
        <f t="shared" si="760"/>
        <v/>
      </c>
      <c r="H871" t="str">
        <f t="shared" si="761"/>
        <v/>
      </c>
      <c r="I871" t="str">
        <f t="shared" si="762"/>
        <v/>
      </c>
      <c r="J871" t="str">
        <f t="shared" si="763"/>
        <v/>
      </c>
      <c r="K871" t="str">
        <f t="shared" si="764"/>
        <v/>
      </c>
      <c r="L871" t="str">
        <f t="shared" si="765"/>
        <v/>
      </c>
      <c r="M871" t="str">
        <f t="shared" si="766"/>
        <v/>
      </c>
      <c r="N871" t="str">
        <f t="shared" si="767"/>
        <v/>
      </c>
      <c r="O871" t="str">
        <f t="shared" si="768"/>
        <v/>
      </c>
      <c r="P871" t="str">
        <f t="shared" si="769"/>
        <v/>
      </c>
      <c r="Q871" t="str">
        <f t="shared" si="770"/>
        <v/>
      </c>
      <c r="R871" t="str">
        <f t="shared" si="771"/>
        <v/>
      </c>
      <c r="S871" t="str">
        <f t="shared" si="772"/>
        <v/>
      </c>
      <c r="T871" t="str">
        <f t="shared" si="773"/>
        <v/>
      </c>
      <c r="U871" t="str">
        <f t="shared" si="774"/>
        <v/>
      </c>
      <c r="V871" t="str">
        <f t="shared" si="775"/>
        <v/>
      </c>
      <c r="W871" t="str">
        <f t="shared" si="776"/>
        <v/>
      </c>
      <c r="X871" t="str">
        <f t="shared" si="777"/>
        <v/>
      </c>
      <c r="Y871" t="str">
        <f t="shared" si="778"/>
        <v/>
      </c>
      <c r="Z871" t="str">
        <f t="shared" si="779"/>
        <v/>
      </c>
      <c r="AA871" t="str">
        <f t="shared" si="780"/>
        <v>Mechanika alapjai (, web)</v>
      </c>
      <c r="AB871" t="str">
        <f t="shared" si="781"/>
        <v/>
      </c>
      <c r="AC871" t="str">
        <f t="shared" si="782"/>
        <v/>
      </c>
      <c r="AD871" t="str">
        <f t="shared" si="783"/>
        <v>10314</v>
      </c>
      <c r="AE871" t="str">
        <f t="shared" si="784"/>
        <v>10314</v>
      </c>
      <c r="AF871" t="str">
        <f t="shared" si="785"/>
        <v>10314</v>
      </c>
      <c r="AG871" t="str">
        <f t="shared" si="786"/>
        <v/>
      </c>
      <c r="AH871" t="str">
        <f t="shared" si="787"/>
        <v/>
      </c>
      <c r="AI871" t="str">
        <f t="shared" si="788"/>
        <v/>
      </c>
      <c r="AJ871" t="str">
        <f t="shared" si="789"/>
        <v/>
      </c>
      <c r="AK871" t="str">
        <f t="shared" si="790"/>
        <v/>
      </c>
      <c r="AL871" t="str">
        <f t="shared" si="791"/>
        <v/>
      </c>
      <c r="AM871" t="str">
        <f t="shared" si="792"/>
        <v/>
      </c>
      <c r="AN871" t="str">
        <f t="shared" si="793"/>
        <v/>
      </c>
      <c r="AO871" t="str">
        <f t="shared" si="794"/>
        <v/>
      </c>
      <c r="AP871" t="str">
        <f t="shared" si="795"/>
        <v/>
      </c>
      <c r="AQ871" t="str">
        <f t="shared" si="796"/>
        <v/>
      </c>
      <c r="AR871" t="str">
        <f t="shared" si="797"/>
        <v/>
      </c>
      <c r="AS871" t="str">
        <f t="shared" si="798"/>
        <v/>
      </c>
      <c r="AT871" t="str">
        <f t="shared" si="799"/>
        <v/>
      </c>
      <c r="AU871" t="str">
        <f t="shared" si="800"/>
        <v/>
      </c>
      <c r="AV871" t="str">
        <f t="shared" si="801"/>
        <v/>
      </c>
      <c r="AW871" t="str">
        <f t="shared" si="802"/>
        <v/>
      </c>
      <c r="AX871" t="str">
        <f t="shared" si="803"/>
        <v/>
      </c>
      <c r="AY871" t="str">
        <f t="shared" si="804"/>
        <v/>
      </c>
      <c r="AZ871" t="str">
        <f t="shared" si="805"/>
        <v/>
      </c>
      <c r="BA871" t="str">
        <f t="shared" si="806"/>
        <v/>
      </c>
      <c r="BB871" t="str">
        <f t="shared" si="807"/>
        <v/>
      </c>
      <c r="BC871" t="str">
        <f t="shared" si="808"/>
        <v/>
      </c>
      <c r="BD871" t="str">
        <f t="shared" si="809"/>
        <v/>
      </c>
      <c r="BE871" t="str">
        <f t="shared" si="810"/>
        <v>Mechanika alapjai (501, web)</v>
      </c>
      <c r="BF871" s="2">
        <v>1031</v>
      </c>
      <c r="BG871" s="2">
        <v>4</v>
      </c>
      <c r="BH871" s="18">
        <f>VLOOKUP(BF871,segéd!$F$9:$G$41,2,FALSE)</f>
        <v>46326</v>
      </c>
      <c r="BI871" s="2" t="str">
        <f>VLOOKUP(BG871,segéd!$F$1:$G$7,2,FALSE)</f>
        <v>13.30-15.00</v>
      </c>
      <c r="BJ871" t="s">
        <v>131</v>
      </c>
      <c r="BK871" s="20" t="s">
        <v>320</v>
      </c>
      <c r="BL871" t="s">
        <v>193</v>
      </c>
      <c r="BM871" s="2"/>
      <c r="BN871" s="2">
        <v>501</v>
      </c>
      <c r="BO871" s="2" t="s">
        <v>117</v>
      </c>
      <c r="BP871" s="33" t="s">
        <v>624</v>
      </c>
      <c r="BQ871" s="2">
        <f t="shared" si="811"/>
        <v>148</v>
      </c>
      <c r="BR871" s="2" t="str">
        <f>IF(BM871="","",IFERROR(VLOOKUP(BJ871,segéd!T:U,2,FALSE),"x"))</f>
        <v/>
      </c>
      <c r="BS871" s="2">
        <f>IF(BN871="","",IFERROR(VLOOKUP(BJ871,segéd!O:P,2,FALSE),"x"))</f>
        <v>148</v>
      </c>
      <c r="BT871" s="2"/>
      <c r="BU871" s="2"/>
      <c r="BV871" s="2"/>
      <c r="BX871" s="2"/>
      <c r="CP871" s="2">
        <v>8</v>
      </c>
      <c r="CQ871" s="2">
        <v>74</v>
      </c>
      <c r="CR871" s="2">
        <v>48</v>
      </c>
    </row>
    <row r="872" spans="1:117" ht="15" customHeight="1" x14ac:dyDescent="0.3">
      <c r="A872" t="str">
        <f t="shared" si="754"/>
        <v>10314</v>
      </c>
      <c r="B872" t="str">
        <f t="shared" si="755"/>
        <v xml:space="preserve">Mechatronikai rendszerek I., 1. csop. - Vavra Gábor </v>
      </c>
      <c r="C872" t="str">
        <f t="shared" si="756"/>
        <v>310314</v>
      </c>
      <c r="D872" t="str">
        <f t="shared" si="757"/>
        <v>Mechatronikai rendszerek I., 1. csop. - Vavra Gábor 0</v>
      </c>
      <c r="E872" t="str">
        <f t="shared" si="758"/>
        <v>Vavra Gábor10314</v>
      </c>
      <c r="F872" t="str">
        <f t="shared" si="759"/>
        <v>Mechatronikai rendszerek I., 1. csop. (Tb. 3)</v>
      </c>
      <c r="G872" t="str">
        <f t="shared" si="760"/>
        <v/>
      </c>
      <c r="H872" t="str">
        <f t="shared" si="761"/>
        <v/>
      </c>
      <c r="I872" t="str">
        <f t="shared" si="762"/>
        <v/>
      </c>
      <c r="J872" t="str">
        <f t="shared" si="763"/>
        <v/>
      </c>
      <c r="K872" t="str">
        <f t="shared" si="764"/>
        <v/>
      </c>
      <c r="L872" t="str">
        <f t="shared" si="765"/>
        <v/>
      </c>
      <c r="M872" t="str">
        <f t="shared" si="766"/>
        <v/>
      </c>
      <c r="N872" t="str">
        <f t="shared" si="767"/>
        <v/>
      </c>
      <c r="O872" t="str">
        <f t="shared" si="768"/>
        <v/>
      </c>
      <c r="P872" t="str">
        <f t="shared" si="769"/>
        <v/>
      </c>
      <c r="Q872" t="str">
        <f t="shared" si="770"/>
        <v/>
      </c>
      <c r="R872" t="str">
        <f t="shared" si="771"/>
        <v/>
      </c>
      <c r="S872" t="str">
        <f t="shared" si="772"/>
        <v/>
      </c>
      <c r="T872" t="str">
        <f t="shared" si="773"/>
        <v/>
      </c>
      <c r="U872" t="str">
        <f t="shared" si="774"/>
        <v/>
      </c>
      <c r="V872" t="str">
        <f t="shared" si="775"/>
        <v/>
      </c>
      <c r="W872" t="str">
        <f t="shared" si="776"/>
        <v/>
      </c>
      <c r="X872" t="str">
        <f t="shared" si="777"/>
        <v/>
      </c>
      <c r="Y872" t="str">
        <f t="shared" si="778"/>
        <v/>
      </c>
      <c r="Z872" t="str">
        <f t="shared" si="779"/>
        <v/>
      </c>
      <c r="AA872" t="str">
        <f t="shared" si="780"/>
        <v>Mechatronikai rendszerek I., 1. csop. ()</v>
      </c>
      <c r="AB872" t="str">
        <f t="shared" si="781"/>
        <v/>
      </c>
      <c r="AC872" t="str">
        <f t="shared" si="782"/>
        <v/>
      </c>
      <c r="AD872" t="str">
        <f t="shared" si="783"/>
        <v/>
      </c>
      <c r="AE872" t="str">
        <f t="shared" si="784"/>
        <v/>
      </c>
      <c r="AF872" t="str">
        <f t="shared" si="785"/>
        <v/>
      </c>
      <c r="AG872" t="str">
        <f t="shared" si="786"/>
        <v/>
      </c>
      <c r="AH872" t="str">
        <f t="shared" si="787"/>
        <v/>
      </c>
      <c r="AI872" t="str">
        <f t="shared" si="788"/>
        <v/>
      </c>
      <c r="AJ872" t="str">
        <f t="shared" si="789"/>
        <v/>
      </c>
      <c r="AK872" t="str">
        <f t="shared" si="790"/>
        <v/>
      </c>
      <c r="AL872" t="str">
        <f t="shared" si="791"/>
        <v/>
      </c>
      <c r="AM872" t="str">
        <f t="shared" si="792"/>
        <v/>
      </c>
      <c r="AN872" t="str">
        <f t="shared" si="793"/>
        <v/>
      </c>
      <c r="AO872" t="str">
        <f t="shared" si="794"/>
        <v/>
      </c>
      <c r="AP872" t="str">
        <f t="shared" si="795"/>
        <v/>
      </c>
      <c r="AQ872" t="str">
        <f t="shared" si="796"/>
        <v/>
      </c>
      <c r="AR872" t="str">
        <f t="shared" si="797"/>
        <v/>
      </c>
      <c r="AS872" t="str">
        <f t="shared" si="798"/>
        <v/>
      </c>
      <c r="AT872" t="str">
        <f t="shared" si="799"/>
        <v/>
      </c>
      <c r="AU872" t="str">
        <f t="shared" si="800"/>
        <v/>
      </c>
      <c r="AV872" t="str">
        <f t="shared" si="801"/>
        <v/>
      </c>
      <c r="AW872" t="str">
        <f t="shared" si="802"/>
        <v>10314</v>
      </c>
      <c r="AX872" t="str">
        <f t="shared" si="803"/>
        <v/>
      </c>
      <c r="AY872" t="str">
        <f t="shared" si="804"/>
        <v/>
      </c>
      <c r="AZ872" t="str">
        <f t="shared" si="805"/>
        <v/>
      </c>
      <c r="BA872" t="str">
        <f t="shared" si="806"/>
        <v/>
      </c>
      <c r="BB872" t="str">
        <f t="shared" si="807"/>
        <v/>
      </c>
      <c r="BC872" t="str">
        <f t="shared" si="808"/>
        <v/>
      </c>
      <c r="BD872" t="str">
        <f t="shared" si="809"/>
        <v/>
      </c>
      <c r="BE872" t="str">
        <f t="shared" si="810"/>
        <v>Mechatronikai rendszerek I., 1. csop. (3)</v>
      </c>
      <c r="BF872" s="2">
        <v>1031</v>
      </c>
      <c r="BG872" s="2">
        <v>4</v>
      </c>
      <c r="BH872" s="18">
        <f>VLOOKUP(BF872,segéd!$F$9:$G$41,2,FALSE)</f>
        <v>46326</v>
      </c>
      <c r="BI872" s="2" t="str">
        <f>VLOOKUP(BG872,segéd!$F$1:$G$7,2,FALSE)</f>
        <v>13.30-15.00</v>
      </c>
      <c r="BJ872" t="s">
        <v>430</v>
      </c>
      <c r="BK872" s="20" t="s">
        <v>419</v>
      </c>
      <c r="BL872" t="s">
        <v>191</v>
      </c>
      <c r="BM872" s="2"/>
      <c r="BN872" s="2">
        <v>3</v>
      </c>
      <c r="BO872" s="2"/>
      <c r="BP872" s="33"/>
      <c r="BQ872" s="2">
        <f t="shared" si="811"/>
        <v>0</v>
      </c>
      <c r="BR872" s="2" t="str">
        <f>IF(BM872="","",IFERROR(VLOOKUP(BJ872,segéd!T:U,2,FALSE),"x"))</f>
        <v/>
      </c>
      <c r="BS872" s="2">
        <f>IF(BN872="","",IFERROR(VLOOKUP(BJ872,segéd!O:P,2,FALSE),"x"))</f>
        <v>0</v>
      </c>
      <c r="BU872" s="2"/>
      <c r="BV872" s="2"/>
      <c r="DI872" s="2">
        <v>14</v>
      </c>
    </row>
    <row r="873" spans="1:117" ht="15" customHeight="1" x14ac:dyDescent="0.3">
      <c r="A873" t="str">
        <f t="shared" si="754"/>
        <v>10314</v>
      </c>
      <c r="B873" t="str">
        <f t="shared" si="755"/>
        <v xml:space="preserve">Megújuló energiaforrások - Molnárné Dőry Zsófia (web) </v>
      </c>
      <c r="C873" t="str">
        <f t="shared" si="756"/>
        <v>21210314</v>
      </c>
      <c r="D873" t="str">
        <f t="shared" si="757"/>
        <v>Megújuló energiaforrások - Molnárné Dőry Zsófia (web) 25</v>
      </c>
      <c r="E873" t="str">
        <f t="shared" si="758"/>
        <v>Molnárné Dőry Zsófia10314</v>
      </c>
      <c r="F873" t="str">
        <f t="shared" si="759"/>
        <v>Megújuló energiaforrások (Tb. 212, web)</v>
      </c>
      <c r="G873" t="str">
        <f t="shared" si="760"/>
        <v/>
      </c>
      <c r="H873" t="str">
        <f t="shared" si="761"/>
        <v/>
      </c>
      <c r="I873" t="str">
        <f t="shared" si="762"/>
        <v/>
      </c>
      <c r="J873" t="str">
        <f t="shared" si="763"/>
        <v/>
      </c>
      <c r="K873" t="str">
        <f t="shared" si="764"/>
        <v/>
      </c>
      <c r="L873" t="str">
        <f t="shared" si="765"/>
        <v/>
      </c>
      <c r="M873" t="str">
        <f t="shared" si="766"/>
        <v/>
      </c>
      <c r="N873" t="str">
        <f t="shared" si="767"/>
        <v/>
      </c>
      <c r="O873" t="str">
        <f t="shared" si="768"/>
        <v/>
      </c>
      <c r="P873" t="str">
        <f t="shared" si="769"/>
        <v/>
      </c>
      <c r="Q873" t="str">
        <f t="shared" si="770"/>
        <v/>
      </c>
      <c r="R873" t="str">
        <f t="shared" si="771"/>
        <v/>
      </c>
      <c r="S873" t="str">
        <f t="shared" si="772"/>
        <v/>
      </c>
      <c r="T873" t="str">
        <f t="shared" si="773"/>
        <v/>
      </c>
      <c r="U873" t="str">
        <f t="shared" si="774"/>
        <v/>
      </c>
      <c r="V873" t="str">
        <f t="shared" si="775"/>
        <v/>
      </c>
      <c r="W873" t="str">
        <f t="shared" si="776"/>
        <v/>
      </c>
      <c r="X873" t="str">
        <f t="shared" si="777"/>
        <v/>
      </c>
      <c r="Y873" t="str">
        <f t="shared" si="778"/>
        <v/>
      </c>
      <c r="Z873" t="str">
        <f t="shared" si="779"/>
        <v/>
      </c>
      <c r="AA873" t="str">
        <f t="shared" si="780"/>
        <v>Megújuló energiaforrások (, web)</v>
      </c>
      <c r="AB873" t="str">
        <f t="shared" si="781"/>
        <v/>
      </c>
      <c r="AC873" t="str">
        <f t="shared" si="782"/>
        <v/>
      </c>
      <c r="AD873" t="str">
        <f t="shared" si="783"/>
        <v/>
      </c>
      <c r="AE873" t="str">
        <f t="shared" si="784"/>
        <v/>
      </c>
      <c r="AF873" t="str">
        <f t="shared" si="785"/>
        <v/>
      </c>
      <c r="AG873" t="str">
        <f t="shared" si="786"/>
        <v/>
      </c>
      <c r="AH873" t="str">
        <f t="shared" si="787"/>
        <v/>
      </c>
      <c r="AI873" t="str">
        <f t="shared" si="788"/>
        <v/>
      </c>
      <c r="AJ873" t="str">
        <f t="shared" si="789"/>
        <v/>
      </c>
      <c r="AK873" t="str">
        <f t="shared" si="790"/>
        <v/>
      </c>
      <c r="AL873" t="str">
        <f t="shared" si="791"/>
        <v/>
      </c>
      <c r="AM873" t="str">
        <f t="shared" si="792"/>
        <v/>
      </c>
      <c r="AN873" t="str">
        <f t="shared" si="793"/>
        <v/>
      </c>
      <c r="AO873" t="str">
        <f t="shared" si="794"/>
        <v/>
      </c>
      <c r="AP873" t="str">
        <f t="shared" si="795"/>
        <v/>
      </c>
      <c r="AQ873" t="str">
        <f t="shared" si="796"/>
        <v/>
      </c>
      <c r="AR873" t="str">
        <f t="shared" si="797"/>
        <v/>
      </c>
      <c r="AS873" t="str">
        <f t="shared" si="798"/>
        <v/>
      </c>
      <c r="AT873" t="str">
        <f t="shared" si="799"/>
        <v/>
      </c>
      <c r="AU873" t="str">
        <f t="shared" si="800"/>
        <v/>
      </c>
      <c r="AV873" t="str">
        <f t="shared" si="801"/>
        <v/>
      </c>
      <c r="AW873" t="str">
        <f t="shared" si="802"/>
        <v/>
      </c>
      <c r="AX873" t="str">
        <f t="shared" si="803"/>
        <v/>
      </c>
      <c r="AY873" t="str">
        <f t="shared" si="804"/>
        <v>10314</v>
      </c>
      <c r="AZ873" t="str">
        <f t="shared" si="805"/>
        <v>10314</v>
      </c>
      <c r="BA873" t="str">
        <f t="shared" si="806"/>
        <v>10314</v>
      </c>
      <c r="BB873" t="str">
        <f t="shared" si="807"/>
        <v/>
      </c>
      <c r="BC873" t="str">
        <f t="shared" si="808"/>
        <v/>
      </c>
      <c r="BD873" t="str">
        <f t="shared" si="809"/>
        <v/>
      </c>
      <c r="BE873" t="str">
        <f t="shared" si="810"/>
        <v>Megújuló energiaforrások (212, web)</v>
      </c>
      <c r="BF873" s="2">
        <v>1031</v>
      </c>
      <c r="BG873" s="2">
        <v>4</v>
      </c>
      <c r="BH873" s="18">
        <f>VLOOKUP(BF873,segéd!$F$9:$G$41,2,FALSE)</f>
        <v>46326</v>
      </c>
      <c r="BI873" s="2" t="str">
        <f>VLOOKUP(BG873,segéd!$F$1:$G$7,2,FALSE)</f>
        <v>13.30-15.00</v>
      </c>
      <c r="BJ873" t="s">
        <v>108</v>
      </c>
      <c r="BK873" s="20" t="s">
        <v>219</v>
      </c>
      <c r="BL873" t="s">
        <v>191</v>
      </c>
      <c r="BM873" s="2"/>
      <c r="BN873" s="2">
        <v>212</v>
      </c>
      <c r="BO873" s="2" t="s">
        <v>117</v>
      </c>
      <c r="BP873" s="33" t="s">
        <v>604</v>
      </c>
      <c r="BQ873" s="2">
        <f t="shared" si="811"/>
        <v>25</v>
      </c>
      <c r="BR873" s="2" t="str">
        <f>IF(BM873="","",IFERROR(VLOOKUP(BJ873,segéd!T:U,2,FALSE),"x"))</f>
        <v/>
      </c>
      <c r="BS873" s="2">
        <f>IF(BN873="","",IFERROR(VLOOKUP(BJ873,segéd!O:P,2,FALSE),"x"))</f>
        <v>25</v>
      </c>
      <c r="BU873" s="2"/>
      <c r="BV873" s="2"/>
      <c r="DK873" s="2">
        <v>17</v>
      </c>
      <c r="DL873" s="2">
        <v>8</v>
      </c>
      <c r="DM873" s="2">
        <v>22</v>
      </c>
    </row>
    <row r="874" spans="1:117" ht="15" customHeight="1" x14ac:dyDescent="0.3">
      <c r="A874" t="str">
        <f t="shared" si="754"/>
        <v>10314</v>
      </c>
      <c r="B874" t="str">
        <f t="shared" si="755"/>
        <v xml:space="preserve">Nemzetközi gazd. ism. - Juhász Krisztina (web) </v>
      </c>
      <c r="C874" t="str">
        <f t="shared" si="756"/>
        <v>21510314</v>
      </c>
      <c r="D874" t="str">
        <f t="shared" si="757"/>
        <v>Nemzetközi gazd. ism. - Juhász Krisztina (web) 44</v>
      </c>
      <c r="E874" t="str">
        <f t="shared" si="758"/>
        <v>Juhász Krisztina10314</v>
      </c>
      <c r="F874" t="str">
        <f t="shared" si="759"/>
        <v>Nemzetközi gazd. ism. (Tb. 215, web)</v>
      </c>
      <c r="G874" t="str">
        <f t="shared" si="760"/>
        <v/>
      </c>
      <c r="H874" t="str">
        <f t="shared" si="761"/>
        <v/>
      </c>
      <c r="I874" t="str">
        <f t="shared" si="762"/>
        <v/>
      </c>
      <c r="J874" t="str">
        <f t="shared" si="763"/>
        <v/>
      </c>
      <c r="K874" t="str">
        <f t="shared" si="764"/>
        <v/>
      </c>
      <c r="L874" t="str">
        <f t="shared" si="765"/>
        <v/>
      </c>
      <c r="M874" t="str">
        <f t="shared" si="766"/>
        <v/>
      </c>
      <c r="N874" t="str">
        <f t="shared" si="767"/>
        <v/>
      </c>
      <c r="O874" t="str">
        <f t="shared" si="768"/>
        <v/>
      </c>
      <c r="P874" t="str">
        <f t="shared" si="769"/>
        <v/>
      </c>
      <c r="Q874" t="str">
        <f t="shared" si="770"/>
        <v/>
      </c>
      <c r="R874" t="str">
        <f t="shared" si="771"/>
        <v/>
      </c>
      <c r="S874" t="str">
        <f t="shared" si="772"/>
        <v/>
      </c>
      <c r="T874" t="str">
        <f t="shared" si="773"/>
        <v/>
      </c>
      <c r="U874" t="str">
        <f t="shared" si="774"/>
        <v/>
      </c>
      <c r="V874" t="str">
        <f t="shared" si="775"/>
        <v/>
      </c>
      <c r="W874" t="str">
        <f t="shared" si="776"/>
        <v/>
      </c>
      <c r="X874" t="str">
        <f t="shared" si="777"/>
        <v/>
      </c>
      <c r="Y874" t="str">
        <f t="shared" si="778"/>
        <v/>
      </c>
      <c r="Z874" t="str">
        <f t="shared" si="779"/>
        <v/>
      </c>
      <c r="AA874" t="str">
        <f t="shared" si="780"/>
        <v>Nemzetközi gazd. ism. (, web)</v>
      </c>
      <c r="AB874" t="str">
        <f t="shared" si="781"/>
        <v/>
      </c>
      <c r="AC874" t="str">
        <f t="shared" si="782"/>
        <v/>
      </c>
      <c r="AD874" t="str">
        <f t="shared" si="783"/>
        <v/>
      </c>
      <c r="AE874" t="str">
        <f t="shared" si="784"/>
        <v/>
      </c>
      <c r="AF874" t="str">
        <f t="shared" si="785"/>
        <v/>
      </c>
      <c r="AG874" t="str">
        <f t="shared" si="786"/>
        <v/>
      </c>
      <c r="AH874" t="str">
        <f t="shared" si="787"/>
        <v>10314</v>
      </c>
      <c r="AI874" t="str">
        <f t="shared" si="788"/>
        <v>10314</v>
      </c>
      <c r="AJ874" t="str">
        <f t="shared" si="789"/>
        <v/>
      </c>
      <c r="AK874" t="str">
        <f t="shared" si="790"/>
        <v/>
      </c>
      <c r="AL874" t="str">
        <f t="shared" si="791"/>
        <v/>
      </c>
      <c r="AM874" t="str">
        <f t="shared" si="792"/>
        <v/>
      </c>
      <c r="AN874" t="str">
        <f t="shared" si="793"/>
        <v/>
      </c>
      <c r="AO874" t="str">
        <f t="shared" si="794"/>
        <v/>
      </c>
      <c r="AP874" t="str">
        <f t="shared" si="795"/>
        <v/>
      </c>
      <c r="AQ874" t="str">
        <f t="shared" si="796"/>
        <v/>
      </c>
      <c r="AR874" t="str">
        <f t="shared" si="797"/>
        <v/>
      </c>
      <c r="AS874" t="str">
        <f t="shared" si="798"/>
        <v/>
      </c>
      <c r="AT874" t="str">
        <f t="shared" si="799"/>
        <v/>
      </c>
      <c r="AU874" t="str">
        <f t="shared" si="800"/>
        <v/>
      </c>
      <c r="AV874" t="str">
        <f t="shared" si="801"/>
        <v/>
      </c>
      <c r="AW874" t="str">
        <f t="shared" si="802"/>
        <v/>
      </c>
      <c r="AX874" t="str">
        <f t="shared" si="803"/>
        <v/>
      </c>
      <c r="AY874" t="str">
        <f t="shared" si="804"/>
        <v/>
      </c>
      <c r="AZ874" t="str">
        <f t="shared" si="805"/>
        <v/>
      </c>
      <c r="BA874" t="str">
        <f t="shared" si="806"/>
        <v/>
      </c>
      <c r="BB874" t="str">
        <f t="shared" si="807"/>
        <v/>
      </c>
      <c r="BC874" t="str">
        <f t="shared" si="808"/>
        <v/>
      </c>
      <c r="BD874" t="str">
        <f t="shared" si="809"/>
        <v/>
      </c>
      <c r="BE874" t="str">
        <f t="shared" si="810"/>
        <v>Nemzetközi gazd. ism. (215, web)</v>
      </c>
      <c r="BF874" s="2">
        <v>1031</v>
      </c>
      <c r="BG874" s="2">
        <v>4</v>
      </c>
      <c r="BH874" s="18">
        <f>VLOOKUP(BF874,segéd!$F$9:$G$41,2,FALSE)</f>
        <v>46326</v>
      </c>
      <c r="BI874" s="2" t="str">
        <f>VLOOKUP(BG874,segéd!$F$1:$G$7,2,FALSE)</f>
        <v>13.30-15.00</v>
      </c>
      <c r="BJ874" t="s">
        <v>115</v>
      </c>
      <c r="BK874" s="20" t="s">
        <v>32</v>
      </c>
      <c r="BL874" t="s">
        <v>191</v>
      </c>
      <c r="BM874" s="2"/>
      <c r="BN874" s="2">
        <v>215</v>
      </c>
      <c r="BO874" s="2" t="s">
        <v>117</v>
      </c>
      <c r="BP874" s="33" t="s">
        <v>641</v>
      </c>
      <c r="BQ874" s="2">
        <f t="shared" si="811"/>
        <v>44</v>
      </c>
      <c r="BR874" s="2" t="str">
        <f>IF(BM874="","",IFERROR(VLOOKUP(BJ874,segéd!T:U,2,FALSE),"x"))</f>
        <v/>
      </c>
      <c r="BS874" s="2">
        <f>IF(BN874="","",IFERROR(VLOOKUP(BJ874,segéd!O:P,2,FALSE),"x"))</f>
        <v>44</v>
      </c>
      <c r="BT874" s="2"/>
      <c r="BU874" s="2"/>
      <c r="BV874" s="2"/>
      <c r="BX874" s="2"/>
      <c r="CQ874" s="2"/>
      <c r="CR874" s="2"/>
      <c r="CT874" s="2">
        <v>31</v>
      </c>
      <c r="CU874" s="2">
        <v>25</v>
      </c>
    </row>
    <row r="875" spans="1:117" ht="15" customHeight="1" x14ac:dyDescent="0.3">
      <c r="A875" t="str">
        <f t="shared" si="754"/>
        <v>10314</v>
      </c>
      <c r="B875" t="str">
        <f t="shared" si="755"/>
        <v xml:space="preserve">Operációkutatás műszakiaknak - Kovács Gergely (gépterem, web) </v>
      </c>
      <c r="C875" t="str">
        <f t="shared" si="756"/>
        <v>60510314</v>
      </c>
      <c r="D875" t="str">
        <f t="shared" si="757"/>
        <v>Operációkutatás műszakiaknak - Kovács Gergely (gépterem, web) 7</v>
      </c>
      <c r="E875" t="str">
        <f t="shared" si="758"/>
        <v>Kovács Gergely10314</v>
      </c>
      <c r="F875" t="str">
        <f t="shared" si="759"/>
        <v>Operációkutatás műszakiaknak (Tb. 605, gépterem, web)</v>
      </c>
      <c r="G875" t="str">
        <f t="shared" si="760"/>
        <v/>
      </c>
      <c r="H875" t="str">
        <f t="shared" si="761"/>
        <v/>
      </c>
      <c r="I875" t="str">
        <f t="shared" si="762"/>
        <v/>
      </c>
      <c r="J875" t="str">
        <f t="shared" si="763"/>
        <v/>
      </c>
      <c r="K875" t="str">
        <f t="shared" si="764"/>
        <v/>
      </c>
      <c r="L875" t="str">
        <f t="shared" si="765"/>
        <v/>
      </c>
      <c r="M875" t="str">
        <f t="shared" si="766"/>
        <v/>
      </c>
      <c r="N875" t="str">
        <f t="shared" si="767"/>
        <v/>
      </c>
      <c r="O875" t="str">
        <f t="shared" si="768"/>
        <v/>
      </c>
      <c r="P875" t="str">
        <f t="shared" si="769"/>
        <v/>
      </c>
      <c r="Q875" t="str">
        <f t="shared" si="770"/>
        <v/>
      </c>
      <c r="R875" t="str">
        <f t="shared" si="771"/>
        <v/>
      </c>
      <c r="S875" t="str">
        <f t="shared" si="772"/>
        <v/>
      </c>
      <c r="T875" t="str">
        <f t="shared" si="773"/>
        <v/>
      </c>
      <c r="U875" t="str">
        <f t="shared" si="774"/>
        <v/>
      </c>
      <c r="V875" t="str">
        <f t="shared" si="775"/>
        <v/>
      </c>
      <c r="W875" t="str">
        <f t="shared" si="776"/>
        <v/>
      </c>
      <c r="X875" t="str">
        <f t="shared" si="777"/>
        <v/>
      </c>
      <c r="Y875" t="str">
        <f t="shared" si="778"/>
        <v/>
      </c>
      <c r="Z875" t="str">
        <f t="shared" si="779"/>
        <v/>
      </c>
      <c r="AA875" t="str">
        <f t="shared" si="780"/>
        <v>Operációkutatás műszakiaknak (, gépterem, web)</v>
      </c>
      <c r="AB875" t="str">
        <f t="shared" si="781"/>
        <v/>
      </c>
      <c r="AC875" t="str">
        <f t="shared" si="782"/>
        <v/>
      </c>
      <c r="AD875" t="str">
        <f t="shared" si="783"/>
        <v/>
      </c>
      <c r="AE875" t="str">
        <f t="shared" si="784"/>
        <v/>
      </c>
      <c r="AF875" t="str">
        <f t="shared" si="785"/>
        <v/>
      </c>
      <c r="AG875" t="str">
        <f t="shared" si="786"/>
        <v>10314</v>
      </c>
      <c r="AH875" t="str">
        <f t="shared" si="787"/>
        <v/>
      </c>
      <c r="AI875" t="str">
        <f t="shared" si="788"/>
        <v/>
      </c>
      <c r="AJ875" t="str">
        <f t="shared" si="789"/>
        <v/>
      </c>
      <c r="AK875" t="str">
        <f t="shared" si="790"/>
        <v/>
      </c>
      <c r="AL875" t="str">
        <f t="shared" si="791"/>
        <v/>
      </c>
      <c r="AM875" t="str">
        <f t="shared" si="792"/>
        <v/>
      </c>
      <c r="AN875" t="str">
        <f t="shared" si="793"/>
        <v/>
      </c>
      <c r="AO875" t="str">
        <f t="shared" si="794"/>
        <v/>
      </c>
      <c r="AP875" t="str">
        <f t="shared" si="795"/>
        <v/>
      </c>
      <c r="AQ875" t="str">
        <f t="shared" si="796"/>
        <v/>
      </c>
      <c r="AR875" t="str">
        <f t="shared" si="797"/>
        <v/>
      </c>
      <c r="AS875" t="str">
        <f t="shared" si="798"/>
        <v/>
      </c>
      <c r="AT875" t="str">
        <f t="shared" si="799"/>
        <v/>
      </c>
      <c r="AU875" t="str">
        <f t="shared" si="800"/>
        <v/>
      </c>
      <c r="AV875" t="str">
        <f t="shared" si="801"/>
        <v/>
      </c>
      <c r="AW875" t="str">
        <f t="shared" si="802"/>
        <v/>
      </c>
      <c r="AX875" t="str">
        <f t="shared" si="803"/>
        <v/>
      </c>
      <c r="AY875" t="str">
        <f t="shared" si="804"/>
        <v/>
      </c>
      <c r="AZ875" t="str">
        <f t="shared" si="805"/>
        <v/>
      </c>
      <c r="BA875" t="str">
        <f t="shared" si="806"/>
        <v/>
      </c>
      <c r="BB875" t="str">
        <f t="shared" si="807"/>
        <v/>
      </c>
      <c r="BC875" t="str">
        <f t="shared" si="808"/>
        <v/>
      </c>
      <c r="BD875" t="str">
        <f t="shared" si="809"/>
        <v/>
      </c>
      <c r="BE875" t="str">
        <f t="shared" si="810"/>
        <v>Operációkutatás műszakiaknak (605, gépterem, web)</v>
      </c>
      <c r="BF875" s="2">
        <v>1031</v>
      </c>
      <c r="BG875" s="2">
        <v>4</v>
      </c>
      <c r="BH875" s="18">
        <f>VLOOKUP(BF875,segéd!$F$9:$G$41,2,FALSE)</f>
        <v>46326</v>
      </c>
      <c r="BI875" s="2" t="str">
        <f>VLOOKUP(BG875,segéd!$F$1:$G$7,2,FALSE)</f>
        <v>13.30-15.00</v>
      </c>
      <c r="BJ875" t="s">
        <v>149</v>
      </c>
      <c r="BK875" s="20" t="s">
        <v>9</v>
      </c>
      <c r="BL875" t="s">
        <v>190</v>
      </c>
      <c r="BM875" s="2"/>
      <c r="BN875" s="2">
        <v>605</v>
      </c>
      <c r="BO875" s="2" t="s">
        <v>216</v>
      </c>
      <c r="BP875" s="33" t="s">
        <v>615</v>
      </c>
      <c r="BQ875" s="2">
        <f t="shared" si="811"/>
        <v>7</v>
      </c>
      <c r="BR875" s="2" t="str">
        <f>IF(BM875="","",IFERROR(VLOOKUP(BJ875,segéd!T:U,2,FALSE),"x"))</f>
        <v/>
      </c>
      <c r="BS875" s="2">
        <f>IF(BN875="","",IFERROR(VLOOKUP(BJ875,segéd!O:P,2,FALSE),"x"))</f>
        <v>7</v>
      </c>
      <c r="BT875" s="2"/>
      <c r="BU875" s="2"/>
      <c r="BV875" s="2"/>
      <c r="BX875" s="2"/>
      <c r="CQ875" s="2"/>
      <c r="CR875" s="2"/>
      <c r="CS875" s="2">
        <v>8</v>
      </c>
    </row>
    <row r="876" spans="1:117" ht="15" customHeight="1" x14ac:dyDescent="0.3">
      <c r="A876" t="str">
        <f t="shared" si="754"/>
        <v>10314</v>
      </c>
      <c r="B876" t="str">
        <f t="shared" si="755"/>
        <v xml:space="preserve">Statisztikai folyamatirányítás - Szamosi Barna (web) </v>
      </c>
      <c r="C876" t="str">
        <f t="shared" si="756"/>
        <v>40310314</v>
      </c>
      <c r="D876" t="str">
        <f t="shared" si="757"/>
        <v>Statisztikai folyamatirányítás - Szamosi Barna (web) 12</v>
      </c>
      <c r="E876" t="str">
        <f t="shared" si="758"/>
        <v>Szamosi Barna10314</v>
      </c>
      <c r="F876" t="str">
        <f t="shared" si="759"/>
        <v>Statisztikai folyamatirányítás (Tb. 403, web)</v>
      </c>
      <c r="G876" t="str">
        <f t="shared" si="760"/>
        <v/>
      </c>
      <c r="H876" t="str">
        <f t="shared" si="761"/>
        <v/>
      </c>
      <c r="I876" t="str">
        <f t="shared" si="762"/>
        <v/>
      </c>
      <c r="J876" t="str">
        <f t="shared" si="763"/>
        <v/>
      </c>
      <c r="K876" t="str">
        <f t="shared" si="764"/>
        <v/>
      </c>
      <c r="L876" t="str">
        <f t="shared" si="765"/>
        <v/>
      </c>
      <c r="M876" t="str">
        <f t="shared" si="766"/>
        <v/>
      </c>
      <c r="N876" t="str">
        <f t="shared" si="767"/>
        <v/>
      </c>
      <c r="O876" t="str">
        <f t="shared" si="768"/>
        <v/>
      </c>
      <c r="P876" t="str">
        <f t="shared" si="769"/>
        <v/>
      </c>
      <c r="Q876" t="str">
        <f t="shared" si="770"/>
        <v/>
      </c>
      <c r="R876" t="str">
        <f t="shared" si="771"/>
        <v/>
      </c>
      <c r="S876" t="str">
        <f t="shared" si="772"/>
        <v/>
      </c>
      <c r="T876" t="str">
        <f t="shared" si="773"/>
        <v/>
      </c>
      <c r="U876" t="str">
        <f t="shared" si="774"/>
        <v/>
      </c>
      <c r="V876" t="str">
        <f t="shared" si="775"/>
        <v/>
      </c>
      <c r="W876" t="str">
        <f t="shared" si="776"/>
        <v/>
      </c>
      <c r="X876" t="str">
        <f t="shared" si="777"/>
        <v/>
      </c>
      <c r="Y876" t="str">
        <f t="shared" si="778"/>
        <v/>
      </c>
      <c r="Z876" t="str">
        <f t="shared" si="779"/>
        <v/>
      </c>
      <c r="AA876" t="str">
        <f t="shared" si="780"/>
        <v>Statisztikai folyamatirányítás (, web)</v>
      </c>
      <c r="AB876" t="str">
        <f t="shared" si="781"/>
        <v/>
      </c>
      <c r="AC876" t="str">
        <f t="shared" si="782"/>
        <v/>
      </c>
      <c r="AD876" t="str">
        <f t="shared" si="783"/>
        <v/>
      </c>
      <c r="AE876" t="str">
        <f t="shared" si="784"/>
        <v/>
      </c>
      <c r="AF876" t="str">
        <f t="shared" si="785"/>
        <v/>
      </c>
      <c r="AG876" t="str">
        <f t="shared" si="786"/>
        <v/>
      </c>
      <c r="AH876" t="str">
        <f t="shared" si="787"/>
        <v/>
      </c>
      <c r="AI876" t="str">
        <f t="shared" si="788"/>
        <v/>
      </c>
      <c r="AJ876" t="str">
        <f t="shared" si="789"/>
        <v/>
      </c>
      <c r="AK876" t="str">
        <f t="shared" si="790"/>
        <v/>
      </c>
      <c r="AL876" t="str">
        <f t="shared" si="791"/>
        <v/>
      </c>
      <c r="AM876" t="str">
        <f t="shared" si="792"/>
        <v/>
      </c>
      <c r="AN876" t="str">
        <f t="shared" si="793"/>
        <v/>
      </c>
      <c r="AO876" t="str">
        <f t="shared" si="794"/>
        <v/>
      </c>
      <c r="AP876" t="str">
        <f t="shared" si="795"/>
        <v/>
      </c>
      <c r="AQ876" t="str">
        <f t="shared" si="796"/>
        <v/>
      </c>
      <c r="AR876" t="str">
        <f t="shared" si="797"/>
        <v/>
      </c>
      <c r="AS876" t="str">
        <f t="shared" si="798"/>
        <v/>
      </c>
      <c r="AT876" t="str">
        <f t="shared" si="799"/>
        <v/>
      </c>
      <c r="AU876" t="str">
        <f t="shared" si="800"/>
        <v/>
      </c>
      <c r="AV876" t="str">
        <f t="shared" si="801"/>
        <v>10314</v>
      </c>
      <c r="AW876" t="str">
        <f t="shared" si="802"/>
        <v/>
      </c>
      <c r="AX876" t="str">
        <f t="shared" si="803"/>
        <v/>
      </c>
      <c r="AY876" t="str">
        <f t="shared" si="804"/>
        <v/>
      </c>
      <c r="AZ876" t="str">
        <f t="shared" si="805"/>
        <v/>
      </c>
      <c r="BA876" t="str">
        <f t="shared" si="806"/>
        <v/>
      </c>
      <c r="BB876" t="str">
        <f t="shared" si="807"/>
        <v/>
      </c>
      <c r="BC876" t="str">
        <f t="shared" si="808"/>
        <v/>
      </c>
      <c r="BD876" t="str">
        <f t="shared" si="809"/>
        <v/>
      </c>
      <c r="BE876" t="str">
        <f t="shared" si="810"/>
        <v>Statisztikai folyamatirányítás (403, web)</v>
      </c>
      <c r="BF876" s="2">
        <v>1031</v>
      </c>
      <c r="BG876" s="2">
        <v>4</v>
      </c>
      <c r="BH876" s="18">
        <f>VLOOKUP(BF876,segéd!$F$9:$G$41,2,FALSE)</f>
        <v>46326</v>
      </c>
      <c r="BI876" s="2" t="str">
        <f>VLOOKUP(BG876,segéd!$F$1:$G$7,2,FALSE)</f>
        <v>13.30-15.00</v>
      </c>
      <c r="BJ876" t="s">
        <v>401</v>
      </c>
      <c r="BK876" s="20" t="s">
        <v>318</v>
      </c>
      <c r="BL876" t="s">
        <v>191</v>
      </c>
      <c r="BM876" s="2"/>
      <c r="BN876" s="2">
        <v>403</v>
      </c>
      <c r="BO876" s="2" t="s">
        <v>117</v>
      </c>
      <c r="BP876" s="33" t="s">
        <v>644</v>
      </c>
      <c r="BQ876" s="2">
        <f t="shared" si="811"/>
        <v>12</v>
      </c>
      <c r="BR876" s="2" t="str">
        <f>IF(BM876="","",IFERROR(VLOOKUP(BJ876,segéd!T:U,2,FALSE),"x"))</f>
        <v/>
      </c>
      <c r="BS876" s="2">
        <f>IF(BN876="","",IFERROR(VLOOKUP(BJ876,segéd!O:P,2,FALSE),"x"))</f>
        <v>12</v>
      </c>
      <c r="BU876" s="2"/>
      <c r="BV876" s="2"/>
      <c r="DH876" s="2">
        <v>13</v>
      </c>
    </row>
    <row r="877" spans="1:117" ht="15" customHeight="1" x14ac:dyDescent="0.3">
      <c r="A877" t="str">
        <f t="shared" si="754"/>
        <v>21010314</v>
      </c>
      <c r="B877" t="str">
        <f t="shared" si="755"/>
        <v>Szállítmányozás - Barta Krisztina (web) 8</v>
      </c>
      <c r="C877" t="str">
        <f t="shared" si="756"/>
        <v>10314</v>
      </c>
      <c r="D877" t="str">
        <f t="shared" si="757"/>
        <v xml:space="preserve">Szállítmányozás - Barta Krisztina (web) </v>
      </c>
      <c r="E877" t="str">
        <f t="shared" si="758"/>
        <v>Barta Krisztina10314</v>
      </c>
      <c r="F877" t="str">
        <f t="shared" si="759"/>
        <v>Szállítmányozás (Bp. 210, web)</v>
      </c>
      <c r="G877" t="str">
        <f t="shared" si="760"/>
        <v/>
      </c>
      <c r="H877" t="str">
        <f t="shared" si="761"/>
        <v/>
      </c>
      <c r="I877" t="str">
        <f t="shared" si="762"/>
        <v/>
      </c>
      <c r="J877" t="str">
        <f t="shared" si="763"/>
        <v/>
      </c>
      <c r="K877" t="str">
        <f t="shared" si="764"/>
        <v/>
      </c>
      <c r="L877" t="str">
        <f t="shared" si="765"/>
        <v/>
      </c>
      <c r="M877" t="str">
        <f t="shared" si="766"/>
        <v/>
      </c>
      <c r="N877" t="str">
        <f t="shared" si="767"/>
        <v/>
      </c>
      <c r="O877" t="str">
        <f t="shared" si="768"/>
        <v/>
      </c>
      <c r="P877" t="str">
        <f t="shared" si="769"/>
        <v>10314</v>
      </c>
      <c r="Q877" t="str">
        <f t="shared" si="770"/>
        <v/>
      </c>
      <c r="R877" t="str">
        <f t="shared" si="771"/>
        <v/>
      </c>
      <c r="S877" t="str">
        <f t="shared" si="772"/>
        <v/>
      </c>
      <c r="T877" t="str">
        <f t="shared" si="773"/>
        <v/>
      </c>
      <c r="U877" t="str">
        <f t="shared" si="774"/>
        <v/>
      </c>
      <c r="V877" t="str">
        <f t="shared" si="775"/>
        <v/>
      </c>
      <c r="W877" t="str">
        <f t="shared" si="776"/>
        <v/>
      </c>
      <c r="X877" t="str">
        <f t="shared" si="777"/>
        <v/>
      </c>
      <c r="Y877" t="str">
        <f t="shared" si="778"/>
        <v/>
      </c>
      <c r="Z877" t="str">
        <f t="shared" si="779"/>
        <v/>
      </c>
      <c r="AA877" t="str">
        <f t="shared" si="780"/>
        <v>Szállítmányozás (210, web)</v>
      </c>
      <c r="AB877" t="str">
        <f t="shared" si="781"/>
        <v/>
      </c>
      <c r="AC877" t="str">
        <f t="shared" si="782"/>
        <v/>
      </c>
      <c r="AD877" t="str">
        <f t="shared" si="783"/>
        <v/>
      </c>
      <c r="AE877" t="str">
        <f t="shared" si="784"/>
        <v/>
      </c>
      <c r="AF877" t="str">
        <f t="shared" si="785"/>
        <v/>
      </c>
      <c r="AG877" t="str">
        <f t="shared" si="786"/>
        <v/>
      </c>
      <c r="AH877" t="str">
        <f t="shared" si="787"/>
        <v/>
      </c>
      <c r="AI877" t="str">
        <f t="shared" si="788"/>
        <v/>
      </c>
      <c r="AJ877" t="str">
        <f t="shared" si="789"/>
        <v/>
      </c>
      <c r="AK877" t="str">
        <f t="shared" si="790"/>
        <v/>
      </c>
      <c r="AL877" t="str">
        <f t="shared" si="791"/>
        <v/>
      </c>
      <c r="AM877" t="str">
        <f t="shared" si="792"/>
        <v/>
      </c>
      <c r="AN877" t="str">
        <f t="shared" si="793"/>
        <v/>
      </c>
      <c r="AO877" t="str">
        <f t="shared" si="794"/>
        <v/>
      </c>
      <c r="AP877" t="str">
        <f t="shared" si="795"/>
        <v/>
      </c>
      <c r="AQ877" t="str">
        <f t="shared" si="796"/>
        <v/>
      </c>
      <c r="AR877" t="str">
        <f t="shared" si="797"/>
        <v/>
      </c>
      <c r="AS877" t="str">
        <f t="shared" si="798"/>
        <v/>
      </c>
      <c r="AT877" t="str">
        <f t="shared" si="799"/>
        <v/>
      </c>
      <c r="AU877" t="str">
        <f t="shared" si="800"/>
        <v/>
      </c>
      <c r="AV877" t="str">
        <f t="shared" si="801"/>
        <v/>
      </c>
      <c r="AW877" t="str">
        <f t="shared" si="802"/>
        <v/>
      </c>
      <c r="AX877" t="str">
        <f t="shared" si="803"/>
        <v/>
      </c>
      <c r="AY877" t="str">
        <f t="shared" si="804"/>
        <v/>
      </c>
      <c r="AZ877" t="str">
        <f t="shared" si="805"/>
        <v/>
      </c>
      <c r="BA877" t="str">
        <f t="shared" si="806"/>
        <v/>
      </c>
      <c r="BB877" t="str">
        <f t="shared" si="807"/>
        <v/>
      </c>
      <c r="BC877" t="str">
        <f t="shared" si="808"/>
        <v/>
      </c>
      <c r="BD877" t="str">
        <f t="shared" si="809"/>
        <v/>
      </c>
      <c r="BE877" t="str">
        <f t="shared" si="810"/>
        <v>Szállítmányozás (, web)</v>
      </c>
      <c r="BF877" s="2">
        <v>1031</v>
      </c>
      <c r="BG877" s="2">
        <v>4</v>
      </c>
      <c r="BH877" s="18">
        <f>VLOOKUP(BF877,segéd!$F$9:$G$41,2,FALSE)</f>
        <v>46326</v>
      </c>
      <c r="BI877" s="2" t="str">
        <f>VLOOKUP(BG877,segéd!$F$1:$G$7,2,FALSE)</f>
        <v>13.30-15.00</v>
      </c>
      <c r="BJ877" t="s">
        <v>279</v>
      </c>
      <c r="BK877" s="20" t="s">
        <v>534</v>
      </c>
      <c r="BL877" t="s">
        <v>395</v>
      </c>
      <c r="BM877" s="2">
        <v>210</v>
      </c>
      <c r="BO877" s="2" t="s">
        <v>117</v>
      </c>
      <c r="BP877" s="33" t="s">
        <v>683</v>
      </c>
      <c r="BQ877" s="2">
        <f t="shared" si="811"/>
        <v>8</v>
      </c>
      <c r="BR877" s="2">
        <f>IF(BM877="","",IFERROR(VLOOKUP(BJ877,segéd!T:U,2,FALSE),"x"))</f>
        <v>8</v>
      </c>
      <c r="BS877" s="2" t="str">
        <f>IF(BN877="","",IFERROR(VLOOKUP(BJ877,segéd!O:P,2,FALSE),"x"))</f>
        <v/>
      </c>
      <c r="BT877" s="2"/>
      <c r="BU877" s="2"/>
      <c r="BV877" s="2"/>
      <c r="BX877" s="2"/>
      <c r="CC877" s="2">
        <v>6</v>
      </c>
      <c r="CQ877" s="2"/>
      <c r="CR877" s="2"/>
    </row>
    <row r="878" spans="1:117" ht="15" customHeight="1" x14ac:dyDescent="0.3">
      <c r="A878" t="str">
        <f t="shared" si="754"/>
        <v>20610314</v>
      </c>
      <c r="B878" t="str">
        <f t="shared" si="755"/>
        <v>Termék-, kínálatpolitika - Duga Zsófia (web) 6</v>
      </c>
      <c r="C878" t="str">
        <f t="shared" si="756"/>
        <v>10314</v>
      </c>
      <c r="D878" t="str">
        <f t="shared" si="757"/>
        <v xml:space="preserve">Termék-, kínálatpolitika - Duga Zsófia (web) </v>
      </c>
      <c r="E878" t="str">
        <f t="shared" si="758"/>
        <v>Duga Zsófia10314</v>
      </c>
      <c r="F878" t="str">
        <f t="shared" si="759"/>
        <v>Termék-, kínálatpolitika (Bp. 206, web)</v>
      </c>
      <c r="G878" t="str">
        <f t="shared" si="760"/>
        <v/>
      </c>
      <c r="H878" t="str">
        <f t="shared" si="761"/>
        <v/>
      </c>
      <c r="I878" t="str">
        <f t="shared" si="762"/>
        <v/>
      </c>
      <c r="J878" t="str">
        <f t="shared" si="763"/>
        <v/>
      </c>
      <c r="K878" t="str">
        <f t="shared" si="764"/>
        <v/>
      </c>
      <c r="L878" t="str">
        <f t="shared" si="765"/>
        <v/>
      </c>
      <c r="M878" t="str">
        <f t="shared" si="766"/>
        <v/>
      </c>
      <c r="N878" t="str">
        <f t="shared" si="767"/>
        <v/>
      </c>
      <c r="O878" t="str">
        <f t="shared" si="768"/>
        <v/>
      </c>
      <c r="P878" t="str">
        <f t="shared" si="769"/>
        <v/>
      </c>
      <c r="Q878" t="str">
        <f t="shared" si="770"/>
        <v>10314</v>
      </c>
      <c r="R878" t="str">
        <f t="shared" si="771"/>
        <v/>
      </c>
      <c r="S878" t="str">
        <f t="shared" si="772"/>
        <v/>
      </c>
      <c r="T878" t="str">
        <f t="shared" si="773"/>
        <v/>
      </c>
      <c r="U878" t="str">
        <f t="shared" si="774"/>
        <v/>
      </c>
      <c r="V878" t="str">
        <f t="shared" si="775"/>
        <v/>
      </c>
      <c r="W878" t="str">
        <f t="shared" si="776"/>
        <v/>
      </c>
      <c r="X878" t="str">
        <f t="shared" si="777"/>
        <v/>
      </c>
      <c r="Y878" t="str">
        <f t="shared" si="778"/>
        <v/>
      </c>
      <c r="Z878" t="str">
        <f t="shared" si="779"/>
        <v/>
      </c>
      <c r="AA878" t="str">
        <f t="shared" si="780"/>
        <v>Termék-, kínálatpolitika (206, web)</v>
      </c>
      <c r="AB878" t="str">
        <f t="shared" si="781"/>
        <v/>
      </c>
      <c r="AC878" t="str">
        <f t="shared" si="782"/>
        <v/>
      </c>
      <c r="AD878" t="str">
        <f t="shared" si="783"/>
        <v/>
      </c>
      <c r="AE878" t="str">
        <f t="shared" si="784"/>
        <v/>
      </c>
      <c r="AF878" t="str">
        <f t="shared" si="785"/>
        <v/>
      </c>
      <c r="AG878" t="str">
        <f t="shared" si="786"/>
        <v/>
      </c>
      <c r="AH878" t="str">
        <f t="shared" si="787"/>
        <v/>
      </c>
      <c r="AI878" t="str">
        <f t="shared" si="788"/>
        <v/>
      </c>
      <c r="AJ878" t="str">
        <f t="shared" si="789"/>
        <v/>
      </c>
      <c r="AK878" t="str">
        <f t="shared" si="790"/>
        <v/>
      </c>
      <c r="AL878" t="str">
        <f t="shared" si="791"/>
        <v/>
      </c>
      <c r="AM878" t="str">
        <f t="shared" si="792"/>
        <v/>
      </c>
      <c r="AN878" t="str">
        <f t="shared" si="793"/>
        <v/>
      </c>
      <c r="AO878" t="str">
        <f t="shared" si="794"/>
        <v/>
      </c>
      <c r="AP878" t="str">
        <f t="shared" si="795"/>
        <v/>
      </c>
      <c r="AQ878" t="str">
        <f t="shared" si="796"/>
        <v/>
      </c>
      <c r="AR878" t="str">
        <f t="shared" si="797"/>
        <v/>
      </c>
      <c r="AS878" t="str">
        <f t="shared" si="798"/>
        <v/>
      </c>
      <c r="AT878" t="str">
        <f t="shared" si="799"/>
        <v/>
      </c>
      <c r="AU878" t="str">
        <f t="shared" si="800"/>
        <v/>
      </c>
      <c r="AV878" t="str">
        <f t="shared" si="801"/>
        <v/>
      </c>
      <c r="AW878" t="str">
        <f t="shared" si="802"/>
        <v/>
      </c>
      <c r="AX878" t="str">
        <f t="shared" si="803"/>
        <v/>
      </c>
      <c r="AY878" t="str">
        <f t="shared" si="804"/>
        <v/>
      </c>
      <c r="AZ878" t="str">
        <f t="shared" si="805"/>
        <v/>
      </c>
      <c r="BA878" t="str">
        <f t="shared" si="806"/>
        <v/>
      </c>
      <c r="BB878" t="str">
        <f t="shared" si="807"/>
        <v/>
      </c>
      <c r="BC878" t="str">
        <f t="shared" si="808"/>
        <v/>
      </c>
      <c r="BD878" t="str">
        <f t="shared" si="809"/>
        <v/>
      </c>
      <c r="BE878" t="str">
        <f t="shared" si="810"/>
        <v>Termék-, kínálatpolitika (, web)</v>
      </c>
      <c r="BF878" s="2">
        <v>1031</v>
      </c>
      <c r="BG878" s="2">
        <v>4</v>
      </c>
      <c r="BH878" s="18">
        <f>VLOOKUP(BF878,segéd!$F$9:$G$41,2,FALSE)</f>
        <v>46326</v>
      </c>
      <c r="BI878" s="2" t="str">
        <f>VLOOKUP(BG878,segéd!$F$1:$G$7,2,FALSE)</f>
        <v>13.30-15.00</v>
      </c>
      <c r="BJ878" t="s">
        <v>95</v>
      </c>
      <c r="BK878" s="20" t="s">
        <v>120</v>
      </c>
      <c r="BL878" t="s">
        <v>206</v>
      </c>
      <c r="BM878" s="2">
        <v>206</v>
      </c>
      <c r="BO878" s="19" t="s">
        <v>117</v>
      </c>
      <c r="BP878" s="33" t="s">
        <v>704</v>
      </c>
      <c r="BQ878" s="2">
        <f t="shared" si="811"/>
        <v>6</v>
      </c>
      <c r="BR878" s="2">
        <f>IF(BM878="","",IFERROR(VLOOKUP(BJ878,segéd!T:U,2,FALSE),"x"))</f>
        <v>6</v>
      </c>
      <c r="BS878" s="2" t="str">
        <f>IF(BN878="","",IFERROR(VLOOKUP(BJ878,segéd!O:P,2,FALSE),"x"))</f>
        <v/>
      </c>
      <c r="BT878" s="2"/>
      <c r="BU878" s="2"/>
      <c r="BV878" s="2"/>
      <c r="BX878" s="2"/>
      <c r="CD878" s="2">
        <v>5</v>
      </c>
      <c r="CQ878" s="2"/>
      <c r="CR878" s="2"/>
    </row>
    <row r="879" spans="1:117" ht="15" customHeight="1" x14ac:dyDescent="0.3">
      <c r="A879" t="str">
        <f t="shared" si="754"/>
        <v>20210314</v>
      </c>
      <c r="B879" t="str">
        <f t="shared" si="755"/>
        <v>Utazástörténet - Wirth Gábor (web) 14</v>
      </c>
      <c r="C879" t="str">
        <f t="shared" si="756"/>
        <v>10314</v>
      </c>
      <c r="D879" t="str">
        <f t="shared" si="757"/>
        <v xml:space="preserve">Utazástörténet - Wirth Gábor (web) </v>
      </c>
      <c r="E879" t="str">
        <f t="shared" si="758"/>
        <v>Wirth Gábor10314</v>
      </c>
      <c r="F879" t="str">
        <f t="shared" si="759"/>
        <v>Utazástörténet (Bp. 202, web)</v>
      </c>
      <c r="G879" t="str">
        <f t="shared" si="760"/>
        <v/>
      </c>
      <c r="H879" t="str">
        <f t="shared" si="761"/>
        <v>10314</v>
      </c>
      <c r="I879" t="str">
        <f t="shared" si="762"/>
        <v/>
      </c>
      <c r="J879" t="str">
        <f t="shared" si="763"/>
        <v/>
      </c>
      <c r="K879" t="str">
        <f t="shared" si="764"/>
        <v/>
      </c>
      <c r="L879" t="str">
        <f t="shared" si="765"/>
        <v/>
      </c>
      <c r="M879" t="str">
        <f t="shared" si="766"/>
        <v/>
      </c>
      <c r="N879" t="str">
        <f t="shared" si="767"/>
        <v/>
      </c>
      <c r="O879" t="str">
        <f t="shared" si="768"/>
        <v/>
      </c>
      <c r="P879" t="str">
        <f t="shared" si="769"/>
        <v/>
      </c>
      <c r="Q879" t="str">
        <f t="shared" si="770"/>
        <v/>
      </c>
      <c r="R879" t="str">
        <f t="shared" si="771"/>
        <v/>
      </c>
      <c r="S879" t="str">
        <f t="shared" si="772"/>
        <v/>
      </c>
      <c r="T879" t="str">
        <f t="shared" si="773"/>
        <v/>
      </c>
      <c r="U879" t="str">
        <f t="shared" si="774"/>
        <v/>
      </c>
      <c r="V879" t="str">
        <f t="shared" si="775"/>
        <v/>
      </c>
      <c r="W879" t="str">
        <f t="shared" si="776"/>
        <v/>
      </c>
      <c r="X879" t="str">
        <f t="shared" si="777"/>
        <v/>
      </c>
      <c r="Y879" t="str">
        <f t="shared" si="778"/>
        <v/>
      </c>
      <c r="Z879" t="str">
        <f t="shared" si="779"/>
        <v/>
      </c>
      <c r="AA879" t="str">
        <f t="shared" si="780"/>
        <v>Utazástörténet (202, web)</v>
      </c>
      <c r="AB879" t="str">
        <f t="shared" si="781"/>
        <v/>
      </c>
      <c r="AC879" t="str">
        <f t="shared" si="782"/>
        <v/>
      </c>
      <c r="AD879" t="str">
        <f t="shared" si="783"/>
        <v/>
      </c>
      <c r="AE879" t="str">
        <f t="shared" si="784"/>
        <v/>
      </c>
      <c r="AF879" t="str">
        <f t="shared" si="785"/>
        <v/>
      </c>
      <c r="AG879" t="str">
        <f t="shared" si="786"/>
        <v/>
      </c>
      <c r="AH879" t="str">
        <f t="shared" si="787"/>
        <v/>
      </c>
      <c r="AI879" t="str">
        <f t="shared" si="788"/>
        <v/>
      </c>
      <c r="AJ879" t="str">
        <f t="shared" si="789"/>
        <v/>
      </c>
      <c r="AK879" t="str">
        <f t="shared" si="790"/>
        <v/>
      </c>
      <c r="AL879" t="str">
        <f t="shared" si="791"/>
        <v/>
      </c>
      <c r="AM879" t="str">
        <f t="shared" si="792"/>
        <v/>
      </c>
      <c r="AN879" t="str">
        <f t="shared" si="793"/>
        <v/>
      </c>
      <c r="AO879" t="str">
        <f t="shared" si="794"/>
        <v/>
      </c>
      <c r="AP879" t="str">
        <f t="shared" si="795"/>
        <v/>
      </c>
      <c r="AQ879" t="str">
        <f t="shared" si="796"/>
        <v/>
      </c>
      <c r="AR879" t="str">
        <f t="shared" si="797"/>
        <v/>
      </c>
      <c r="AS879" t="str">
        <f t="shared" si="798"/>
        <v/>
      </c>
      <c r="AT879" t="str">
        <f t="shared" si="799"/>
        <v/>
      </c>
      <c r="AU879" t="str">
        <f t="shared" si="800"/>
        <v/>
      </c>
      <c r="AV879" t="str">
        <f t="shared" si="801"/>
        <v/>
      </c>
      <c r="AW879" t="str">
        <f t="shared" si="802"/>
        <v/>
      </c>
      <c r="AX879" t="str">
        <f t="shared" si="803"/>
        <v/>
      </c>
      <c r="AY879" t="str">
        <f t="shared" si="804"/>
        <v/>
      </c>
      <c r="AZ879" t="str">
        <f t="shared" si="805"/>
        <v/>
      </c>
      <c r="BA879" t="str">
        <f t="shared" si="806"/>
        <v/>
      </c>
      <c r="BB879" t="str">
        <f t="shared" si="807"/>
        <v/>
      </c>
      <c r="BC879" t="str">
        <f t="shared" si="808"/>
        <v/>
      </c>
      <c r="BD879" t="str">
        <f t="shared" si="809"/>
        <v/>
      </c>
      <c r="BE879" t="str">
        <f t="shared" si="810"/>
        <v>Utazástörténet (, web)</v>
      </c>
      <c r="BF879" s="2">
        <v>1031</v>
      </c>
      <c r="BG879" s="2">
        <v>4</v>
      </c>
      <c r="BH879" s="18">
        <f>VLOOKUP(BF879,segéd!$F$9:$G$41,2,FALSE)</f>
        <v>46326</v>
      </c>
      <c r="BI879" s="2" t="str">
        <f>VLOOKUP(BG879,segéd!$F$1:$G$7,2,FALSE)</f>
        <v>13.30-15.00</v>
      </c>
      <c r="BJ879" t="s">
        <v>271</v>
      </c>
      <c r="BK879" s="20" t="s">
        <v>143</v>
      </c>
      <c r="BL879" t="s">
        <v>194</v>
      </c>
      <c r="BM879" s="2">
        <v>202</v>
      </c>
      <c r="BO879" s="2" t="s">
        <v>117</v>
      </c>
      <c r="BP879" s="33" t="s">
        <v>716</v>
      </c>
      <c r="BQ879" s="2">
        <f t="shared" si="811"/>
        <v>14</v>
      </c>
      <c r="BR879" s="2">
        <f>IF(BM879="","",IFERROR(VLOOKUP(BJ879,segéd!T:U,2,FALSE),"x"))</f>
        <v>14</v>
      </c>
      <c r="BS879" s="2" t="str">
        <f>IF(BN879="","",IFERROR(VLOOKUP(BJ879,segéd!O:P,2,FALSE),"x"))</f>
        <v/>
      </c>
      <c r="BT879" s="2"/>
      <c r="BU879" s="2">
        <v>18</v>
      </c>
      <c r="BV879" s="2"/>
      <c r="BX879" s="2"/>
      <c r="CQ879" s="2"/>
      <c r="CR879" s="2"/>
    </row>
    <row r="880" spans="1:117" ht="15" customHeight="1" x14ac:dyDescent="0.3">
      <c r="A880" t="str">
        <f t="shared" si="754"/>
        <v>20110315</v>
      </c>
      <c r="B880" t="str">
        <f t="shared" si="755"/>
        <v>Általános és gazdasági jog - Zalahegyi Zoltán (web) 92</v>
      </c>
      <c r="C880" t="str">
        <f t="shared" si="756"/>
        <v>10315</v>
      </c>
      <c r="D880" t="str">
        <f t="shared" si="757"/>
        <v xml:space="preserve">Általános és gazdasági jog - Zalahegyi Zoltán (web) </v>
      </c>
      <c r="E880" t="str">
        <f t="shared" si="758"/>
        <v>Zalahegyi Zoltán10315</v>
      </c>
      <c r="F880" t="str">
        <f t="shared" si="759"/>
        <v>Általános és gazdasági jog (Bp. 201, web)</v>
      </c>
      <c r="G880" t="str">
        <f t="shared" si="760"/>
        <v>10315</v>
      </c>
      <c r="H880" t="str">
        <f t="shared" si="761"/>
        <v/>
      </c>
      <c r="I880" t="str">
        <f t="shared" si="762"/>
        <v/>
      </c>
      <c r="J880" t="str">
        <f t="shared" si="763"/>
        <v/>
      </c>
      <c r="K880" t="str">
        <f t="shared" si="764"/>
        <v/>
      </c>
      <c r="L880" t="str">
        <f t="shared" si="765"/>
        <v/>
      </c>
      <c r="M880" t="str">
        <f t="shared" si="766"/>
        <v/>
      </c>
      <c r="N880" t="str">
        <f t="shared" si="767"/>
        <v/>
      </c>
      <c r="O880" t="str">
        <f t="shared" si="768"/>
        <v>10315</v>
      </c>
      <c r="P880" t="str">
        <f t="shared" si="769"/>
        <v/>
      </c>
      <c r="Q880" t="str">
        <f t="shared" si="770"/>
        <v/>
      </c>
      <c r="R880" t="str">
        <f t="shared" si="771"/>
        <v/>
      </c>
      <c r="S880" t="str">
        <f t="shared" si="772"/>
        <v/>
      </c>
      <c r="T880" t="str">
        <f t="shared" si="773"/>
        <v/>
      </c>
      <c r="U880" t="str">
        <f t="shared" si="774"/>
        <v/>
      </c>
      <c r="V880" t="str">
        <f t="shared" si="775"/>
        <v/>
      </c>
      <c r="W880" t="str">
        <f t="shared" si="776"/>
        <v/>
      </c>
      <c r="X880" t="str">
        <f t="shared" si="777"/>
        <v/>
      </c>
      <c r="Y880" t="str">
        <f t="shared" si="778"/>
        <v/>
      </c>
      <c r="Z880" t="str">
        <f t="shared" si="779"/>
        <v/>
      </c>
      <c r="AA880" t="str">
        <f t="shared" si="780"/>
        <v>Általános és gazdasági jog (201, web)</v>
      </c>
      <c r="AB880" t="str">
        <f t="shared" si="781"/>
        <v/>
      </c>
      <c r="AC880" t="str">
        <f t="shared" si="782"/>
        <v/>
      </c>
      <c r="AD880" t="str">
        <f t="shared" si="783"/>
        <v/>
      </c>
      <c r="AE880" t="str">
        <f t="shared" si="784"/>
        <v/>
      </c>
      <c r="AF880" t="str">
        <f t="shared" si="785"/>
        <v/>
      </c>
      <c r="AG880" t="str">
        <f t="shared" si="786"/>
        <v/>
      </c>
      <c r="AH880" t="str">
        <f t="shared" si="787"/>
        <v/>
      </c>
      <c r="AI880" t="str">
        <f t="shared" si="788"/>
        <v/>
      </c>
      <c r="AJ880" t="str">
        <f t="shared" si="789"/>
        <v/>
      </c>
      <c r="AK880" t="str">
        <f t="shared" si="790"/>
        <v/>
      </c>
      <c r="AL880" t="str">
        <f t="shared" si="791"/>
        <v/>
      </c>
      <c r="AM880" t="str">
        <f t="shared" si="792"/>
        <v/>
      </c>
      <c r="AN880" t="str">
        <f t="shared" si="793"/>
        <v/>
      </c>
      <c r="AO880" t="str">
        <f t="shared" si="794"/>
        <v/>
      </c>
      <c r="AP880" t="str">
        <f t="shared" si="795"/>
        <v/>
      </c>
      <c r="AQ880" t="str">
        <f t="shared" si="796"/>
        <v/>
      </c>
      <c r="AR880" t="str">
        <f t="shared" si="797"/>
        <v/>
      </c>
      <c r="AS880" t="str">
        <f t="shared" si="798"/>
        <v/>
      </c>
      <c r="AT880" t="str">
        <f t="shared" si="799"/>
        <v/>
      </c>
      <c r="AU880" t="str">
        <f t="shared" si="800"/>
        <v/>
      </c>
      <c r="AV880" t="str">
        <f t="shared" si="801"/>
        <v/>
      </c>
      <c r="AW880" t="str">
        <f t="shared" si="802"/>
        <v/>
      </c>
      <c r="AX880" t="str">
        <f t="shared" si="803"/>
        <v/>
      </c>
      <c r="AY880" t="str">
        <f t="shared" si="804"/>
        <v/>
      </c>
      <c r="AZ880" t="str">
        <f t="shared" si="805"/>
        <v/>
      </c>
      <c r="BA880" t="str">
        <f t="shared" si="806"/>
        <v/>
      </c>
      <c r="BB880" t="str">
        <f t="shared" si="807"/>
        <v/>
      </c>
      <c r="BC880" t="str">
        <f t="shared" si="808"/>
        <v/>
      </c>
      <c r="BD880" t="str">
        <f t="shared" si="809"/>
        <v/>
      </c>
      <c r="BE880" t="str">
        <f t="shared" si="810"/>
        <v>Általános és gazdasági jog (, web)</v>
      </c>
      <c r="BF880" s="2">
        <v>1031</v>
      </c>
      <c r="BG880" s="2">
        <v>5</v>
      </c>
      <c r="BH880" s="18">
        <f>VLOOKUP(BF880,segéd!$F$9:$G$41,2,FALSE)</f>
        <v>46326</v>
      </c>
      <c r="BI880" s="2" t="str">
        <f>VLOOKUP(BG880,segéd!$F$1:$G$7,2,FALSE)</f>
        <v>15.15-16.45</v>
      </c>
      <c r="BJ880" t="s">
        <v>84</v>
      </c>
      <c r="BK880" s="20" t="s">
        <v>303</v>
      </c>
      <c r="BL880" t="s">
        <v>194</v>
      </c>
      <c r="BM880" s="2">
        <v>201</v>
      </c>
      <c r="BO880" s="2" t="s">
        <v>117</v>
      </c>
      <c r="BP880" s="33" t="s">
        <v>654</v>
      </c>
      <c r="BQ880" s="2">
        <f t="shared" si="811"/>
        <v>92</v>
      </c>
      <c r="BR880" s="2">
        <f>IF(BM880="","",IFERROR(VLOOKUP(BJ880,segéd!T:U,2,FALSE),"x"))</f>
        <v>92</v>
      </c>
      <c r="BS880" s="2" t="str">
        <f>IF(BN880="","",IFERROR(VLOOKUP(BJ880,segéd!O:P,2,FALSE),"x"))</f>
        <v/>
      </c>
      <c r="BT880" s="2">
        <v>67</v>
      </c>
      <c r="BU880" s="2"/>
      <c r="BV880" s="2"/>
      <c r="BX880" s="2"/>
      <c r="CB880" s="2">
        <v>8</v>
      </c>
      <c r="CQ880" s="2"/>
      <c r="CR880" s="2"/>
    </row>
    <row r="881" spans="1:117" ht="15" customHeight="1" x14ac:dyDescent="0.3">
      <c r="A881" t="str">
        <f t="shared" si="754"/>
        <v>21410315</v>
      </c>
      <c r="B881" t="str">
        <f t="shared" si="755"/>
        <v>Általános menedzsment - Antalík Imrich (web) 3</v>
      </c>
      <c r="C881" t="str">
        <f t="shared" si="756"/>
        <v>10315</v>
      </c>
      <c r="D881" t="str">
        <f t="shared" si="757"/>
        <v xml:space="preserve">Általános menedzsment - Antalík Imrich (web) </v>
      </c>
      <c r="E881" t="str">
        <f t="shared" si="758"/>
        <v>Antalík Imrich10315</v>
      </c>
      <c r="F881" t="str">
        <f t="shared" si="759"/>
        <v>Általános menedzsment (Bp. 214, web)</v>
      </c>
      <c r="G881" t="str">
        <f t="shared" si="760"/>
        <v/>
      </c>
      <c r="H881" t="str">
        <f t="shared" si="761"/>
        <v/>
      </c>
      <c r="I881" t="str">
        <f t="shared" si="762"/>
        <v/>
      </c>
      <c r="J881" t="str">
        <f t="shared" si="763"/>
        <v/>
      </c>
      <c r="K881" t="str">
        <f t="shared" si="764"/>
        <v/>
      </c>
      <c r="L881" t="str">
        <f t="shared" si="765"/>
        <v>10315</v>
      </c>
      <c r="M881" t="str">
        <f t="shared" si="766"/>
        <v/>
      </c>
      <c r="N881" t="str">
        <f t="shared" si="767"/>
        <v/>
      </c>
      <c r="O881" t="str">
        <f t="shared" si="768"/>
        <v/>
      </c>
      <c r="P881" t="str">
        <f t="shared" si="769"/>
        <v/>
      </c>
      <c r="Q881" t="str">
        <f t="shared" si="770"/>
        <v/>
      </c>
      <c r="R881" t="str">
        <f t="shared" si="771"/>
        <v/>
      </c>
      <c r="S881" t="str">
        <f t="shared" si="772"/>
        <v/>
      </c>
      <c r="T881" t="str">
        <f t="shared" si="773"/>
        <v/>
      </c>
      <c r="U881" t="str">
        <f t="shared" si="774"/>
        <v/>
      </c>
      <c r="V881" t="str">
        <f t="shared" si="775"/>
        <v/>
      </c>
      <c r="W881" t="str">
        <f t="shared" si="776"/>
        <v/>
      </c>
      <c r="X881" t="str">
        <f t="shared" si="777"/>
        <v/>
      </c>
      <c r="Y881" t="str">
        <f t="shared" si="778"/>
        <v/>
      </c>
      <c r="Z881" t="str">
        <f t="shared" si="779"/>
        <v/>
      </c>
      <c r="AA881" t="str">
        <f t="shared" si="780"/>
        <v>Általános menedzsment (214, web)</v>
      </c>
      <c r="AB881" t="str">
        <f t="shared" si="781"/>
        <v/>
      </c>
      <c r="AC881" t="str">
        <f t="shared" si="782"/>
        <v/>
      </c>
      <c r="AD881" t="str">
        <f t="shared" si="783"/>
        <v/>
      </c>
      <c r="AE881" t="str">
        <f t="shared" si="784"/>
        <v/>
      </c>
      <c r="AF881" t="str">
        <f t="shared" si="785"/>
        <v/>
      </c>
      <c r="AG881" t="str">
        <f t="shared" si="786"/>
        <v/>
      </c>
      <c r="AH881" t="str">
        <f t="shared" si="787"/>
        <v/>
      </c>
      <c r="AI881" t="str">
        <f t="shared" si="788"/>
        <v/>
      </c>
      <c r="AJ881" t="str">
        <f t="shared" si="789"/>
        <v/>
      </c>
      <c r="AK881" t="str">
        <f t="shared" si="790"/>
        <v/>
      </c>
      <c r="AL881" t="str">
        <f t="shared" si="791"/>
        <v/>
      </c>
      <c r="AM881" t="str">
        <f t="shared" si="792"/>
        <v/>
      </c>
      <c r="AN881" t="str">
        <f t="shared" si="793"/>
        <v/>
      </c>
      <c r="AO881" t="str">
        <f t="shared" si="794"/>
        <v/>
      </c>
      <c r="AP881" t="str">
        <f t="shared" si="795"/>
        <v/>
      </c>
      <c r="AQ881" t="str">
        <f t="shared" si="796"/>
        <v/>
      </c>
      <c r="AR881" t="str">
        <f t="shared" si="797"/>
        <v/>
      </c>
      <c r="AS881" t="str">
        <f t="shared" si="798"/>
        <v/>
      </c>
      <c r="AT881" t="str">
        <f t="shared" si="799"/>
        <v/>
      </c>
      <c r="AU881" t="str">
        <f t="shared" si="800"/>
        <v/>
      </c>
      <c r="AV881" t="str">
        <f t="shared" si="801"/>
        <v/>
      </c>
      <c r="AW881" t="str">
        <f t="shared" si="802"/>
        <v/>
      </c>
      <c r="AX881" t="str">
        <f t="shared" si="803"/>
        <v/>
      </c>
      <c r="AY881" t="str">
        <f t="shared" si="804"/>
        <v/>
      </c>
      <c r="AZ881" t="str">
        <f t="shared" si="805"/>
        <v/>
      </c>
      <c r="BA881" t="str">
        <f t="shared" si="806"/>
        <v/>
      </c>
      <c r="BB881" t="str">
        <f t="shared" si="807"/>
        <v/>
      </c>
      <c r="BC881" t="str">
        <f t="shared" si="808"/>
        <v/>
      </c>
      <c r="BD881" t="str">
        <f t="shared" si="809"/>
        <v/>
      </c>
      <c r="BE881" t="str">
        <f t="shared" si="810"/>
        <v>Általános menedzsment (, web)</v>
      </c>
      <c r="BF881" s="2">
        <v>1031</v>
      </c>
      <c r="BG881" s="2">
        <v>5</v>
      </c>
      <c r="BH881" s="18">
        <f>VLOOKUP(BF881,segéd!$F$9:$G$41,2,FALSE)</f>
        <v>46326</v>
      </c>
      <c r="BI881" s="2" t="str">
        <f>VLOOKUP(BG881,segéd!$F$1:$G$7,2,FALSE)</f>
        <v>15.15-16.45</v>
      </c>
      <c r="BJ881" t="s">
        <v>388</v>
      </c>
      <c r="BK881" s="20" t="s">
        <v>132</v>
      </c>
      <c r="BL881" t="s">
        <v>206</v>
      </c>
      <c r="BM881" s="2">
        <v>214</v>
      </c>
      <c r="BO881" s="2" t="s">
        <v>117</v>
      </c>
      <c r="BP881" s="33" t="s">
        <v>722</v>
      </c>
      <c r="BQ881" s="2">
        <f t="shared" si="811"/>
        <v>3</v>
      </c>
      <c r="BR881" s="2">
        <f>IF(BM881="","",IFERROR(VLOOKUP(BJ881,segéd!T:U,2,FALSE),"x"))</f>
        <v>3</v>
      </c>
      <c r="BS881" s="2" t="str">
        <f>IF(BN881="","",IFERROR(VLOOKUP(BJ881,segéd!O:P,2,FALSE),"x"))</f>
        <v/>
      </c>
      <c r="BT881" s="2"/>
      <c r="BU881" s="2"/>
      <c r="BV881" s="2"/>
      <c r="BX881" s="2"/>
      <c r="BY881" s="2">
        <v>3</v>
      </c>
      <c r="CQ881" s="2"/>
      <c r="CR881" s="2"/>
    </row>
    <row r="882" spans="1:117" ht="15" customHeight="1" x14ac:dyDescent="0.3">
      <c r="A882" t="str">
        <f t="shared" si="754"/>
        <v>10315</v>
      </c>
      <c r="B882" t="str">
        <f t="shared" si="755"/>
        <v xml:space="preserve">Angol gazdasági szaknyelv I. - Krupánszkyné Léhárt Marianna </v>
      </c>
      <c r="C882" t="str">
        <f t="shared" si="756"/>
        <v>21310315</v>
      </c>
      <c r="D882" t="str">
        <f t="shared" si="757"/>
        <v>Angol gazdasági szaknyelv I. - Krupánszkyné Léhárt Marianna 0</v>
      </c>
      <c r="E882" t="str">
        <f t="shared" si="758"/>
        <v>Krupánszkyné Léhárt Marianna10315</v>
      </c>
      <c r="F882" t="str">
        <f t="shared" si="759"/>
        <v>Angol gazdasági szaknyelv I. (Tb. 213)</v>
      </c>
      <c r="G882" t="str">
        <f t="shared" si="760"/>
        <v/>
      </c>
      <c r="H882" t="str">
        <f t="shared" si="761"/>
        <v/>
      </c>
      <c r="I882" t="str">
        <f t="shared" si="762"/>
        <v/>
      </c>
      <c r="J882" t="str">
        <f t="shared" si="763"/>
        <v/>
      </c>
      <c r="K882" t="str">
        <f t="shared" si="764"/>
        <v/>
      </c>
      <c r="L882" t="str">
        <f t="shared" si="765"/>
        <v/>
      </c>
      <c r="M882" t="str">
        <f t="shared" si="766"/>
        <v/>
      </c>
      <c r="N882" t="str">
        <f t="shared" si="767"/>
        <v/>
      </c>
      <c r="O882" t="str">
        <f t="shared" si="768"/>
        <v/>
      </c>
      <c r="P882" t="str">
        <f t="shared" si="769"/>
        <v/>
      </c>
      <c r="Q882" t="str">
        <f t="shared" si="770"/>
        <v/>
      </c>
      <c r="R882" t="str">
        <f t="shared" si="771"/>
        <v/>
      </c>
      <c r="S882" t="str">
        <f t="shared" si="772"/>
        <v/>
      </c>
      <c r="T882" t="str">
        <f t="shared" si="773"/>
        <v/>
      </c>
      <c r="U882" t="str">
        <f t="shared" si="774"/>
        <v/>
      </c>
      <c r="V882" t="str">
        <f t="shared" si="775"/>
        <v/>
      </c>
      <c r="W882" t="str">
        <f t="shared" si="776"/>
        <v/>
      </c>
      <c r="X882" t="str">
        <f t="shared" si="777"/>
        <v/>
      </c>
      <c r="Y882" t="str">
        <f t="shared" si="778"/>
        <v/>
      </c>
      <c r="Z882" t="str">
        <f t="shared" si="779"/>
        <v/>
      </c>
      <c r="AA882" t="str">
        <f t="shared" si="780"/>
        <v>Angol gazdasági szaknyelv I. ()</v>
      </c>
      <c r="AB882" t="str">
        <f t="shared" si="781"/>
        <v>10315</v>
      </c>
      <c r="AC882" t="str">
        <f t="shared" si="782"/>
        <v/>
      </c>
      <c r="AD882" t="str">
        <f t="shared" si="783"/>
        <v/>
      </c>
      <c r="AE882" t="str">
        <f t="shared" si="784"/>
        <v/>
      </c>
      <c r="AF882" t="str">
        <f t="shared" si="785"/>
        <v/>
      </c>
      <c r="AG882" t="str">
        <f t="shared" si="786"/>
        <v/>
      </c>
      <c r="AH882" t="str">
        <f t="shared" si="787"/>
        <v/>
      </c>
      <c r="AI882" t="str">
        <f t="shared" si="788"/>
        <v/>
      </c>
      <c r="AJ882" t="str">
        <f t="shared" si="789"/>
        <v/>
      </c>
      <c r="AK882" t="str">
        <f t="shared" si="790"/>
        <v/>
      </c>
      <c r="AL882" t="str">
        <f t="shared" si="791"/>
        <v/>
      </c>
      <c r="AM882" t="str">
        <f t="shared" si="792"/>
        <v/>
      </c>
      <c r="AN882" t="str">
        <f t="shared" si="793"/>
        <v/>
      </c>
      <c r="AO882" t="str">
        <f t="shared" si="794"/>
        <v/>
      </c>
      <c r="AP882" t="str">
        <f t="shared" si="795"/>
        <v/>
      </c>
      <c r="AQ882" t="str">
        <f t="shared" si="796"/>
        <v/>
      </c>
      <c r="AR882" t="str">
        <f t="shared" si="797"/>
        <v/>
      </c>
      <c r="AS882" t="str">
        <f t="shared" si="798"/>
        <v/>
      </c>
      <c r="AT882" t="str">
        <f t="shared" si="799"/>
        <v/>
      </c>
      <c r="AU882" t="str">
        <f t="shared" si="800"/>
        <v/>
      </c>
      <c r="AV882" t="str">
        <f t="shared" si="801"/>
        <v/>
      </c>
      <c r="AW882" t="str">
        <f t="shared" si="802"/>
        <v/>
      </c>
      <c r="AX882" t="str">
        <f t="shared" si="803"/>
        <v/>
      </c>
      <c r="AY882" t="str">
        <f t="shared" si="804"/>
        <v/>
      </c>
      <c r="AZ882" t="str">
        <f t="shared" si="805"/>
        <v/>
      </c>
      <c r="BA882" t="str">
        <f t="shared" si="806"/>
        <v/>
      </c>
      <c r="BB882" t="str">
        <f t="shared" si="807"/>
        <v/>
      </c>
      <c r="BC882" t="str">
        <f t="shared" si="808"/>
        <v/>
      </c>
      <c r="BD882" t="str">
        <f t="shared" si="809"/>
        <v/>
      </c>
      <c r="BE882" t="str">
        <f t="shared" si="810"/>
        <v>Angol gazdasági szaknyelv I. (213)</v>
      </c>
      <c r="BF882" s="2">
        <v>1031</v>
      </c>
      <c r="BG882" s="2">
        <v>5</v>
      </c>
      <c r="BH882" s="18">
        <f>VLOOKUP(BF882,segéd!$F$9:$G$41,2,FALSE)</f>
        <v>46326</v>
      </c>
      <c r="BI882" s="2" t="str">
        <f>VLOOKUP(BG882,segéd!$F$1:$G$7,2,FALSE)</f>
        <v>15.15-16.45</v>
      </c>
      <c r="BJ882" t="s">
        <v>789</v>
      </c>
      <c r="BK882" s="20" t="s">
        <v>321</v>
      </c>
      <c r="BL882" t="s">
        <v>191</v>
      </c>
      <c r="BM882" s="2"/>
      <c r="BN882" s="2">
        <v>213</v>
      </c>
      <c r="BO882" s="2"/>
      <c r="BP882" s="33"/>
      <c r="BQ882" s="2">
        <f t="shared" si="811"/>
        <v>0</v>
      </c>
      <c r="BR882" s="2" t="str">
        <f>IF(BM882="","",IFERROR(VLOOKUP(BJ882,segéd!T:U,2,FALSE),"x"))</f>
        <v/>
      </c>
      <c r="BS882" s="2">
        <f>IF(BN882="","",IFERROR(VLOOKUP(BJ882,segéd!O:P,2,FALSE),"x"))</f>
        <v>0</v>
      </c>
      <c r="BT882" s="2"/>
      <c r="BU882" s="2"/>
      <c r="BV882" s="2"/>
      <c r="BX882" s="2"/>
      <c r="CN882" s="2">
        <v>21</v>
      </c>
      <c r="CQ882" s="2"/>
      <c r="CR882" s="2"/>
    </row>
    <row r="883" spans="1:117" ht="15" customHeight="1" x14ac:dyDescent="0.3">
      <c r="A883" t="str">
        <f t="shared" si="754"/>
        <v>10315</v>
      </c>
      <c r="B883" t="str">
        <f t="shared" si="755"/>
        <v xml:space="preserve">Építőanyagok, épít. kapcs. előírások - Tarján Gábor (web) </v>
      </c>
      <c r="C883" t="str">
        <f t="shared" si="756"/>
        <v>21410315</v>
      </c>
      <c r="D883" t="str">
        <f t="shared" si="757"/>
        <v>Építőanyagok, épít. kapcs. előírások - Tarján Gábor (web) 8</v>
      </c>
      <c r="E883" t="str">
        <f t="shared" si="758"/>
        <v>Tarján Gábor10315</v>
      </c>
      <c r="F883" t="str">
        <f t="shared" si="759"/>
        <v>Építőanyagok, épít. kapcs. előírások (Tb. 214, web)</v>
      </c>
      <c r="G883" t="str">
        <f t="shared" si="760"/>
        <v/>
      </c>
      <c r="H883" t="str">
        <f t="shared" si="761"/>
        <v/>
      </c>
      <c r="I883" t="str">
        <f t="shared" si="762"/>
        <v/>
      </c>
      <c r="J883" t="str">
        <f t="shared" si="763"/>
        <v/>
      </c>
      <c r="K883" t="str">
        <f t="shared" si="764"/>
        <v/>
      </c>
      <c r="L883" t="str">
        <f t="shared" si="765"/>
        <v/>
      </c>
      <c r="M883" t="str">
        <f t="shared" si="766"/>
        <v/>
      </c>
      <c r="N883" t="str">
        <f t="shared" si="767"/>
        <v/>
      </c>
      <c r="O883" t="str">
        <f t="shared" si="768"/>
        <v/>
      </c>
      <c r="P883" t="str">
        <f t="shared" si="769"/>
        <v/>
      </c>
      <c r="Q883" t="str">
        <f t="shared" si="770"/>
        <v/>
      </c>
      <c r="R883" t="str">
        <f t="shared" si="771"/>
        <v/>
      </c>
      <c r="S883" t="str">
        <f t="shared" si="772"/>
        <v/>
      </c>
      <c r="T883" t="str">
        <f t="shared" si="773"/>
        <v/>
      </c>
      <c r="U883" t="str">
        <f t="shared" si="774"/>
        <v/>
      </c>
      <c r="V883" t="str">
        <f t="shared" si="775"/>
        <v/>
      </c>
      <c r="W883" t="str">
        <f t="shared" si="776"/>
        <v/>
      </c>
      <c r="X883" t="str">
        <f t="shared" si="777"/>
        <v/>
      </c>
      <c r="Y883" t="str">
        <f t="shared" si="778"/>
        <v/>
      </c>
      <c r="Z883" t="str">
        <f t="shared" si="779"/>
        <v/>
      </c>
      <c r="AA883" t="str">
        <f t="shared" si="780"/>
        <v>Építőanyagok, épít. kapcs. előírások (, web)</v>
      </c>
      <c r="AB883" t="str">
        <f t="shared" si="781"/>
        <v/>
      </c>
      <c r="AC883" t="str">
        <f t="shared" si="782"/>
        <v/>
      </c>
      <c r="AD883" t="str">
        <f t="shared" si="783"/>
        <v/>
      </c>
      <c r="AE883" t="str">
        <f t="shared" si="784"/>
        <v/>
      </c>
      <c r="AF883" t="str">
        <f t="shared" si="785"/>
        <v/>
      </c>
      <c r="AG883" t="str">
        <f t="shared" si="786"/>
        <v/>
      </c>
      <c r="AH883" t="str">
        <f t="shared" si="787"/>
        <v/>
      </c>
      <c r="AI883" t="str">
        <f t="shared" si="788"/>
        <v/>
      </c>
      <c r="AJ883" t="str">
        <f t="shared" si="789"/>
        <v/>
      </c>
      <c r="AK883" t="str">
        <f t="shared" si="790"/>
        <v/>
      </c>
      <c r="AL883" t="str">
        <f t="shared" si="791"/>
        <v/>
      </c>
      <c r="AM883" t="str">
        <f t="shared" si="792"/>
        <v/>
      </c>
      <c r="AN883" t="str">
        <f t="shared" si="793"/>
        <v/>
      </c>
      <c r="AO883" t="str">
        <f t="shared" si="794"/>
        <v/>
      </c>
      <c r="AP883" t="str">
        <f t="shared" si="795"/>
        <v/>
      </c>
      <c r="AQ883" t="str">
        <f t="shared" si="796"/>
        <v/>
      </c>
      <c r="AR883" t="str">
        <f t="shared" si="797"/>
        <v/>
      </c>
      <c r="AS883" t="str">
        <f t="shared" si="798"/>
        <v/>
      </c>
      <c r="AT883" t="str">
        <f t="shared" si="799"/>
        <v/>
      </c>
      <c r="AU883" t="str">
        <f t="shared" si="800"/>
        <v>10315</v>
      </c>
      <c r="AV883" t="str">
        <f t="shared" si="801"/>
        <v/>
      </c>
      <c r="AW883" t="str">
        <f t="shared" si="802"/>
        <v/>
      </c>
      <c r="AX883" t="str">
        <f t="shared" si="803"/>
        <v/>
      </c>
      <c r="AY883" t="str">
        <f t="shared" si="804"/>
        <v/>
      </c>
      <c r="AZ883" t="str">
        <f t="shared" si="805"/>
        <v/>
      </c>
      <c r="BA883" t="str">
        <f t="shared" si="806"/>
        <v/>
      </c>
      <c r="BB883" t="str">
        <f t="shared" si="807"/>
        <v/>
      </c>
      <c r="BC883" t="str">
        <f t="shared" si="808"/>
        <v/>
      </c>
      <c r="BD883" t="str">
        <f t="shared" si="809"/>
        <v/>
      </c>
      <c r="BE883" t="str">
        <f t="shared" si="810"/>
        <v>Építőanyagok, épít. kapcs. előírások (214, web)</v>
      </c>
      <c r="BF883" s="2">
        <v>1031</v>
      </c>
      <c r="BG883" s="2">
        <v>5</v>
      </c>
      <c r="BH883" s="18">
        <f>VLOOKUP(BF883,segéd!$F$9:$G$41,2,FALSE)</f>
        <v>46326</v>
      </c>
      <c r="BI883" s="2" t="str">
        <f>VLOOKUP(BG883,segéd!$F$1:$G$7,2,FALSE)</f>
        <v>15.15-16.45</v>
      </c>
      <c r="BJ883" t="s">
        <v>399</v>
      </c>
      <c r="BK883" s="20" t="s">
        <v>541</v>
      </c>
      <c r="BL883" t="s">
        <v>191</v>
      </c>
      <c r="BM883" s="2"/>
      <c r="BN883" s="2">
        <v>214</v>
      </c>
      <c r="BO883" s="2" t="s">
        <v>117</v>
      </c>
      <c r="BP883" s="33" t="s">
        <v>666</v>
      </c>
      <c r="BQ883" s="2">
        <f t="shared" si="811"/>
        <v>8</v>
      </c>
      <c r="BR883" s="2" t="str">
        <f>IF(BM883="","",IFERROR(VLOOKUP(BJ883,segéd!T:U,2,FALSE),"x"))</f>
        <v/>
      </c>
      <c r="BS883" s="2">
        <f>IF(BN883="","",IFERROR(VLOOKUP(BJ883,segéd!O:P,2,FALSE),"x"))</f>
        <v>8</v>
      </c>
      <c r="BU883" s="2"/>
      <c r="BV883" s="2"/>
      <c r="DG883" s="2">
        <v>8</v>
      </c>
    </row>
    <row r="884" spans="1:117" ht="15" customHeight="1" x14ac:dyDescent="0.3">
      <c r="A884" t="str">
        <f t="shared" si="754"/>
        <v>10315</v>
      </c>
      <c r="B884" t="str">
        <f t="shared" si="755"/>
        <v xml:space="preserve">Gép- és szerkezeti elemek - Aschenbrenner Jószef (web) </v>
      </c>
      <c r="C884" t="str">
        <f t="shared" si="756"/>
        <v>60110315</v>
      </c>
      <c r="D884" t="str">
        <f t="shared" si="757"/>
        <v>Gép- és szerkezeti elemek - Aschenbrenner Jószef (web) 83</v>
      </c>
      <c r="E884" t="str">
        <f t="shared" si="758"/>
        <v>Aschenbrenner Jószef10315</v>
      </c>
      <c r="F884" t="str">
        <f t="shared" si="759"/>
        <v>Gép- és szerkezeti elemek (Tb. 601, web)</v>
      </c>
      <c r="G884" t="str">
        <f t="shared" si="760"/>
        <v/>
      </c>
      <c r="H884" t="str">
        <f t="shared" si="761"/>
        <v/>
      </c>
      <c r="I884" t="str">
        <f t="shared" si="762"/>
        <v/>
      </c>
      <c r="J884" t="str">
        <f t="shared" si="763"/>
        <v/>
      </c>
      <c r="K884" t="str">
        <f t="shared" si="764"/>
        <v/>
      </c>
      <c r="L884" t="str">
        <f t="shared" si="765"/>
        <v/>
      </c>
      <c r="M884" t="str">
        <f t="shared" si="766"/>
        <v/>
      </c>
      <c r="N884" t="str">
        <f t="shared" si="767"/>
        <v/>
      </c>
      <c r="O884" t="str">
        <f t="shared" si="768"/>
        <v/>
      </c>
      <c r="P884" t="str">
        <f t="shared" si="769"/>
        <v/>
      </c>
      <c r="Q884" t="str">
        <f t="shared" si="770"/>
        <v/>
      </c>
      <c r="R884" t="str">
        <f t="shared" si="771"/>
        <v/>
      </c>
      <c r="S884" t="str">
        <f t="shared" si="772"/>
        <v/>
      </c>
      <c r="T884" t="str">
        <f t="shared" si="773"/>
        <v/>
      </c>
      <c r="U884" t="str">
        <f t="shared" si="774"/>
        <v/>
      </c>
      <c r="V884" t="str">
        <f t="shared" si="775"/>
        <v/>
      </c>
      <c r="W884" t="str">
        <f t="shared" si="776"/>
        <v/>
      </c>
      <c r="X884" t="str">
        <f t="shared" si="777"/>
        <v/>
      </c>
      <c r="Y884" t="str">
        <f t="shared" si="778"/>
        <v/>
      </c>
      <c r="Z884" t="str">
        <f t="shared" si="779"/>
        <v/>
      </c>
      <c r="AA884" t="str">
        <f t="shared" si="780"/>
        <v>Gép- és szerkezeti elemek (, web)</v>
      </c>
      <c r="AB884" t="str">
        <f t="shared" si="781"/>
        <v/>
      </c>
      <c r="AC884" t="str">
        <f t="shared" si="782"/>
        <v/>
      </c>
      <c r="AD884" t="str">
        <f t="shared" si="783"/>
        <v/>
      </c>
      <c r="AE884" t="str">
        <f t="shared" si="784"/>
        <v/>
      </c>
      <c r="AF884" t="str">
        <f t="shared" si="785"/>
        <v/>
      </c>
      <c r="AG884" t="str">
        <f t="shared" si="786"/>
        <v/>
      </c>
      <c r="AH884" t="str">
        <f t="shared" si="787"/>
        <v/>
      </c>
      <c r="AI884" t="str">
        <f t="shared" si="788"/>
        <v/>
      </c>
      <c r="AJ884" t="str">
        <f t="shared" si="789"/>
        <v>10315</v>
      </c>
      <c r="AK884" t="str">
        <f t="shared" si="790"/>
        <v>10315</v>
      </c>
      <c r="AL884" t="str">
        <f t="shared" si="791"/>
        <v>10315</v>
      </c>
      <c r="AM884" t="str">
        <f t="shared" si="792"/>
        <v/>
      </c>
      <c r="AN884" t="str">
        <f t="shared" si="793"/>
        <v/>
      </c>
      <c r="AO884" t="str">
        <f t="shared" si="794"/>
        <v/>
      </c>
      <c r="AP884" t="str">
        <f t="shared" si="795"/>
        <v/>
      </c>
      <c r="AQ884" t="str">
        <f t="shared" si="796"/>
        <v/>
      </c>
      <c r="AR884" t="str">
        <f t="shared" si="797"/>
        <v/>
      </c>
      <c r="AS884" t="str">
        <f t="shared" si="798"/>
        <v/>
      </c>
      <c r="AT884" t="str">
        <f t="shared" si="799"/>
        <v/>
      </c>
      <c r="AU884" t="str">
        <f t="shared" si="800"/>
        <v/>
      </c>
      <c r="AV884" t="str">
        <f t="shared" si="801"/>
        <v/>
      </c>
      <c r="AW884" t="str">
        <f t="shared" si="802"/>
        <v/>
      </c>
      <c r="AX884" t="str">
        <f t="shared" si="803"/>
        <v/>
      </c>
      <c r="AY884" t="str">
        <f t="shared" si="804"/>
        <v/>
      </c>
      <c r="AZ884" t="str">
        <f t="shared" si="805"/>
        <v/>
      </c>
      <c r="BA884" t="str">
        <f t="shared" si="806"/>
        <v/>
      </c>
      <c r="BB884" t="str">
        <f t="shared" si="807"/>
        <v/>
      </c>
      <c r="BC884" t="str">
        <f t="shared" si="808"/>
        <v/>
      </c>
      <c r="BD884" t="str">
        <f t="shared" si="809"/>
        <v/>
      </c>
      <c r="BE884" t="str">
        <f t="shared" si="810"/>
        <v>Gép- és szerkezeti elemek (601, web)</v>
      </c>
      <c r="BF884" s="2">
        <v>1031</v>
      </c>
      <c r="BG884" s="2">
        <v>5</v>
      </c>
      <c r="BH884" s="18">
        <f>VLOOKUP(BF884,segéd!$F$9:$G$41,2,FALSE)</f>
        <v>46326</v>
      </c>
      <c r="BI884" s="2" t="str">
        <f>VLOOKUP(BG884,segéd!$F$1:$G$7,2,FALSE)</f>
        <v>15.15-16.45</v>
      </c>
      <c r="BJ884" t="s">
        <v>145</v>
      </c>
      <c r="BK884" s="20" t="s">
        <v>744</v>
      </c>
      <c r="BL884" t="s">
        <v>193</v>
      </c>
      <c r="BM884" s="2"/>
      <c r="BN884" s="2">
        <v>601</v>
      </c>
      <c r="BO884" s="2" t="s">
        <v>117</v>
      </c>
      <c r="BP884" s="33" t="s">
        <v>633</v>
      </c>
      <c r="BQ884" s="2">
        <f t="shared" si="811"/>
        <v>83</v>
      </c>
      <c r="BR884" s="2" t="str">
        <f>IF(BM884="","",IFERROR(VLOOKUP(BJ884,segéd!T:U,2,FALSE),"x"))</f>
        <v/>
      </c>
      <c r="BS884" s="2">
        <f>IF(BN884="","",IFERROR(VLOOKUP(BJ884,segéd!O:P,2,FALSE),"x"))</f>
        <v>83</v>
      </c>
      <c r="BU884" s="2"/>
      <c r="BV884" s="2"/>
      <c r="BX884" s="2"/>
      <c r="CV884" s="2">
        <v>7</v>
      </c>
      <c r="CW884" s="2">
        <v>37</v>
      </c>
      <c r="CX884" s="2">
        <v>56</v>
      </c>
    </row>
    <row r="885" spans="1:117" ht="15" customHeight="1" x14ac:dyDescent="0.3">
      <c r="A885" t="str">
        <f t="shared" si="754"/>
        <v>10315</v>
      </c>
      <c r="B885" t="str">
        <f t="shared" si="755"/>
        <v xml:space="preserve">Gépipari technológiák - Szamosi Barna (web) </v>
      </c>
      <c r="C885" t="str">
        <f t="shared" si="756"/>
        <v>40310315</v>
      </c>
      <c r="D885" t="str">
        <f t="shared" si="757"/>
        <v>Gépipari technológiák - Szamosi Barna (web) 4</v>
      </c>
      <c r="E885" t="str">
        <f t="shared" si="758"/>
        <v>Szamosi Barna10315</v>
      </c>
      <c r="F885" t="str">
        <f t="shared" si="759"/>
        <v>Gépipari technológiák (Tb. 403, web)</v>
      </c>
      <c r="G885" t="str">
        <f t="shared" si="760"/>
        <v/>
      </c>
      <c r="H885" t="str">
        <f t="shared" si="761"/>
        <v/>
      </c>
      <c r="I885" t="str">
        <f t="shared" si="762"/>
        <v/>
      </c>
      <c r="J885" t="str">
        <f t="shared" si="763"/>
        <v/>
      </c>
      <c r="K885" t="str">
        <f t="shared" si="764"/>
        <v/>
      </c>
      <c r="L885" t="str">
        <f t="shared" si="765"/>
        <v/>
      </c>
      <c r="M885" t="str">
        <f t="shared" si="766"/>
        <v/>
      </c>
      <c r="N885" t="str">
        <f t="shared" si="767"/>
        <v/>
      </c>
      <c r="O885" t="str">
        <f t="shared" si="768"/>
        <v/>
      </c>
      <c r="P885" t="str">
        <f t="shared" si="769"/>
        <v/>
      </c>
      <c r="Q885" t="str">
        <f t="shared" si="770"/>
        <v/>
      </c>
      <c r="R885" t="str">
        <f t="shared" si="771"/>
        <v/>
      </c>
      <c r="S885" t="str">
        <f t="shared" si="772"/>
        <v/>
      </c>
      <c r="T885" t="str">
        <f t="shared" si="773"/>
        <v/>
      </c>
      <c r="U885" t="str">
        <f t="shared" si="774"/>
        <v/>
      </c>
      <c r="V885" t="str">
        <f t="shared" si="775"/>
        <v/>
      </c>
      <c r="W885" t="str">
        <f t="shared" si="776"/>
        <v/>
      </c>
      <c r="X885" t="str">
        <f t="shared" si="777"/>
        <v/>
      </c>
      <c r="Y885" t="str">
        <f t="shared" si="778"/>
        <v/>
      </c>
      <c r="Z885" t="str">
        <f t="shared" si="779"/>
        <v/>
      </c>
      <c r="AA885" t="str">
        <f t="shared" si="780"/>
        <v>Gépipari technológiák (, web)</v>
      </c>
      <c r="AB885" t="str">
        <f t="shared" si="781"/>
        <v/>
      </c>
      <c r="AC885" t="str">
        <f t="shared" si="782"/>
        <v/>
      </c>
      <c r="AD885" t="str">
        <f t="shared" si="783"/>
        <v/>
      </c>
      <c r="AE885" t="str">
        <f t="shared" si="784"/>
        <v/>
      </c>
      <c r="AF885" t="str">
        <f t="shared" si="785"/>
        <v/>
      </c>
      <c r="AG885" t="str">
        <f t="shared" si="786"/>
        <v>10315</v>
      </c>
      <c r="AH885" t="str">
        <f t="shared" si="787"/>
        <v/>
      </c>
      <c r="AI885" t="str">
        <f t="shared" si="788"/>
        <v/>
      </c>
      <c r="AJ885" t="str">
        <f t="shared" si="789"/>
        <v/>
      </c>
      <c r="AK885" t="str">
        <f t="shared" si="790"/>
        <v/>
      </c>
      <c r="AL885" t="str">
        <f t="shared" si="791"/>
        <v/>
      </c>
      <c r="AM885" t="str">
        <f t="shared" si="792"/>
        <v>10315</v>
      </c>
      <c r="AN885" t="str">
        <f t="shared" si="793"/>
        <v/>
      </c>
      <c r="AO885" t="str">
        <f t="shared" si="794"/>
        <v/>
      </c>
      <c r="AP885" t="str">
        <f t="shared" si="795"/>
        <v/>
      </c>
      <c r="AQ885" t="str">
        <f t="shared" si="796"/>
        <v/>
      </c>
      <c r="AR885" t="str">
        <f t="shared" si="797"/>
        <v/>
      </c>
      <c r="AS885" t="str">
        <f t="shared" si="798"/>
        <v/>
      </c>
      <c r="AT885" t="str">
        <f t="shared" si="799"/>
        <v/>
      </c>
      <c r="AU885" t="str">
        <f t="shared" si="800"/>
        <v/>
      </c>
      <c r="AV885" t="str">
        <f t="shared" si="801"/>
        <v/>
      </c>
      <c r="AW885" t="str">
        <f t="shared" si="802"/>
        <v/>
      </c>
      <c r="AX885" t="str">
        <f t="shared" si="803"/>
        <v/>
      </c>
      <c r="AY885" t="str">
        <f t="shared" si="804"/>
        <v/>
      </c>
      <c r="AZ885" t="str">
        <f t="shared" si="805"/>
        <v/>
      </c>
      <c r="BA885" t="str">
        <f t="shared" si="806"/>
        <v/>
      </c>
      <c r="BB885" t="str">
        <f t="shared" si="807"/>
        <v/>
      </c>
      <c r="BC885" t="str">
        <f t="shared" si="808"/>
        <v/>
      </c>
      <c r="BD885" t="str">
        <f t="shared" si="809"/>
        <v/>
      </c>
      <c r="BE885" t="str">
        <f t="shared" si="810"/>
        <v>Gépipari technológiák (403, web)</v>
      </c>
      <c r="BF885" s="2">
        <v>1031</v>
      </c>
      <c r="BG885" s="2">
        <v>5</v>
      </c>
      <c r="BH885" s="18">
        <f>VLOOKUP(BF885,segéd!$F$9:$G$41,2,FALSE)</f>
        <v>46326</v>
      </c>
      <c r="BI885" s="2" t="str">
        <f>VLOOKUP(BG885,segéd!$F$1:$G$7,2,FALSE)</f>
        <v>15.15-16.45</v>
      </c>
      <c r="BJ885" t="s">
        <v>202</v>
      </c>
      <c r="BK885" s="20" t="s">
        <v>318</v>
      </c>
      <c r="BL885" t="s">
        <v>190</v>
      </c>
      <c r="BM885" s="2"/>
      <c r="BN885" s="2">
        <v>403</v>
      </c>
      <c r="BO885" s="2" t="s">
        <v>117</v>
      </c>
      <c r="BP885" s="33" t="s">
        <v>647</v>
      </c>
      <c r="BQ885" s="2">
        <f t="shared" si="811"/>
        <v>4</v>
      </c>
      <c r="BR885" s="2" t="str">
        <f>IF(BM885="","",IFERROR(VLOOKUP(BJ885,segéd!T:U,2,FALSE),"x"))</f>
        <v/>
      </c>
      <c r="BS885" s="2">
        <f>IF(BN885="","",IFERROR(VLOOKUP(BJ885,segéd!O:P,2,FALSE),"x"))</f>
        <v>4</v>
      </c>
      <c r="BU885" s="2"/>
      <c r="BV885" s="2"/>
      <c r="CS885" s="2">
        <v>2</v>
      </c>
      <c r="CY885" s="2">
        <v>4</v>
      </c>
    </row>
    <row r="886" spans="1:117" ht="15" customHeight="1" x14ac:dyDescent="0.3">
      <c r="A886" t="str">
        <f t="shared" si="754"/>
        <v>20510315</v>
      </c>
      <c r="B886" t="str">
        <f t="shared" si="755"/>
        <v>Integrált információs rendsz. - Michelberger Pál (16.00-ig, web) 8</v>
      </c>
      <c r="C886" t="str">
        <f t="shared" si="756"/>
        <v>10315</v>
      </c>
      <c r="D886" t="str">
        <f t="shared" si="757"/>
        <v xml:space="preserve">Integrált információs rendsz. - Michelberger Pál (16.00-ig, web) </v>
      </c>
      <c r="E886" t="str">
        <f t="shared" si="758"/>
        <v>Michelberger Pál10315</v>
      </c>
      <c r="F886" t="str">
        <f t="shared" si="759"/>
        <v>Integrált információs rendsz. (Bp. 205, 16.00-ig, web)</v>
      </c>
      <c r="G886" t="str">
        <f t="shared" si="760"/>
        <v/>
      </c>
      <c r="H886" t="str">
        <f t="shared" si="761"/>
        <v/>
      </c>
      <c r="I886" t="str">
        <f t="shared" si="762"/>
        <v/>
      </c>
      <c r="J886" t="str">
        <f t="shared" si="763"/>
        <v/>
      </c>
      <c r="K886" t="str">
        <f t="shared" si="764"/>
        <v/>
      </c>
      <c r="L886" t="str">
        <f t="shared" si="765"/>
        <v/>
      </c>
      <c r="M886" t="str">
        <f t="shared" si="766"/>
        <v/>
      </c>
      <c r="N886" t="str">
        <f t="shared" si="767"/>
        <v/>
      </c>
      <c r="O886" t="str">
        <f t="shared" si="768"/>
        <v/>
      </c>
      <c r="P886" t="str">
        <f t="shared" si="769"/>
        <v/>
      </c>
      <c r="Q886" t="str">
        <f t="shared" si="770"/>
        <v/>
      </c>
      <c r="R886" t="str">
        <f t="shared" si="771"/>
        <v/>
      </c>
      <c r="S886" t="str">
        <f t="shared" si="772"/>
        <v>10315</v>
      </c>
      <c r="T886" t="str">
        <f t="shared" si="773"/>
        <v/>
      </c>
      <c r="U886" t="str">
        <f t="shared" si="774"/>
        <v/>
      </c>
      <c r="V886" t="str">
        <f t="shared" si="775"/>
        <v/>
      </c>
      <c r="W886" t="str">
        <f t="shared" si="776"/>
        <v/>
      </c>
      <c r="X886" t="str">
        <f t="shared" si="777"/>
        <v/>
      </c>
      <c r="Y886" t="str">
        <f t="shared" si="778"/>
        <v/>
      </c>
      <c r="Z886" t="str">
        <f t="shared" si="779"/>
        <v/>
      </c>
      <c r="AA886" t="str">
        <f t="shared" si="780"/>
        <v>Integrált információs rendsz. (205, 16.00-ig, web)</v>
      </c>
      <c r="AB886" t="str">
        <f t="shared" si="781"/>
        <v/>
      </c>
      <c r="AC886" t="str">
        <f t="shared" si="782"/>
        <v/>
      </c>
      <c r="AD886" t="str">
        <f t="shared" si="783"/>
        <v/>
      </c>
      <c r="AE886" t="str">
        <f t="shared" si="784"/>
        <v/>
      </c>
      <c r="AF886" t="str">
        <f t="shared" si="785"/>
        <v/>
      </c>
      <c r="AG886" t="str">
        <f t="shared" si="786"/>
        <v/>
      </c>
      <c r="AH886" t="str">
        <f t="shared" si="787"/>
        <v/>
      </c>
      <c r="AI886" t="str">
        <f t="shared" si="788"/>
        <v/>
      </c>
      <c r="AJ886" t="str">
        <f t="shared" si="789"/>
        <v/>
      </c>
      <c r="AK886" t="str">
        <f t="shared" si="790"/>
        <v/>
      </c>
      <c r="AL886" t="str">
        <f t="shared" si="791"/>
        <v/>
      </c>
      <c r="AM886" t="str">
        <f t="shared" si="792"/>
        <v/>
      </c>
      <c r="AN886" t="str">
        <f t="shared" si="793"/>
        <v/>
      </c>
      <c r="AO886" t="str">
        <f t="shared" si="794"/>
        <v/>
      </c>
      <c r="AP886" t="str">
        <f t="shared" si="795"/>
        <v/>
      </c>
      <c r="AQ886" t="str">
        <f t="shared" si="796"/>
        <v/>
      </c>
      <c r="AR886" t="str">
        <f t="shared" si="797"/>
        <v/>
      </c>
      <c r="AS886" t="str">
        <f t="shared" si="798"/>
        <v/>
      </c>
      <c r="AT886" t="str">
        <f t="shared" si="799"/>
        <v/>
      </c>
      <c r="AU886" t="str">
        <f t="shared" si="800"/>
        <v/>
      </c>
      <c r="AV886" t="str">
        <f t="shared" si="801"/>
        <v/>
      </c>
      <c r="AW886" t="str">
        <f t="shared" si="802"/>
        <v/>
      </c>
      <c r="AX886" t="str">
        <f t="shared" si="803"/>
        <v/>
      </c>
      <c r="AY886" t="str">
        <f t="shared" si="804"/>
        <v/>
      </c>
      <c r="AZ886" t="str">
        <f t="shared" si="805"/>
        <v/>
      </c>
      <c r="BA886" t="str">
        <f t="shared" si="806"/>
        <v/>
      </c>
      <c r="BB886" t="str">
        <f t="shared" si="807"/>
        <v/>
      </c>
      <c r="BC886" t="str">
        <f t="shared" si="808"/>
        <v/>
      </c>
      <c r="BD886" t="str">
        <f t="shared" si="809"/>
        <v/>
      </c>
      <c r="BE886" t="str">
        <f t="shared" si="810"/>
        <v>Integrált információs rendsz. (, 16.00-ig, web)</v>
      </c>
      <c r="BF886" s="2">
        <v>1031</v>
      </c>
      <c r="BG886" s="2">
        <v>5</v>
      </c>
      <c r="BH886" s="18">
        <f>VLOOKUP(BF886,segéd!$F$9:$G$41,2,FALSE)</f>
        <v>46326</v>
      </c>
      <c r="BI886" s="2" t="s">
        <v>579</v>
      </c>
      <c r="BJ886" t="s">
        <v>528</v>
      </c>
      <c r="BK886" s="20" t="s">
        <v>547</v>
      </c>
      <c r="BL886" t="s">
        <v>206</v>
      </c>
      <c r="BM886" s="2">
        <v>205</v>
      </c>
      <c r="BO886" s="2" t="s">
        <v>580</v>
      </c>
      <c r="BP886" s="33" t="s">
        <v>720</v>
      </c>
      <c r="BQ886" s="2">
        <f t="shared" si="811"/>
        <v>8</v>
      </c>
      <c r="BR886" s="2">
        <f>IF(BM886="","",IFERROR(VLOOKUP(BJ886,segéd!T:U,2,FALSE),"x"))</f>
        <v>8</v>
      </c>
      <c r="BS886" s="2" t="str">
        <f>IF(BN886="","",IFERROR(VLOOKUP(BJ886,segéd!O:P,2,FALSE),"x"))</f>
        <v/>
      </c>
      <c r="BT886" s="2"/>
      <c r="BU886" s="2"/>
      <c r="BV886" s="2"/>
      <c r="BX886" s="2"/>
      <c r="CF886" s="2">
        <v>7</v>
      </c>
      <c r="CQ886" s="2"/>
      <c r="CR886" s="2"/>
    </row>
    <row r="887" spans="1:117" ht="15" customHeight="1" x14ac:dyDescent="0.3">
      <c r="A887" t="str">
        <f t="shared" si="754"/>
        <v>10315</v>
      </c>
      <c r="B887" t="str">
        <f t="shared" si="755"/>
        <v xml:space="preserve">Ipari és koll. robotika (dupla terem) - Palotai Péter (gépterem, web) </v>
      </c>
      <c r="C887" t="str">
        <f t="shared" si="756"/>
        <v>60310315</v>
      </c>
      <c r="D887" t="str">
        <f t="shared" si="757"/>
        <v xml:space="preserve">Ipari és koll. robotika (dupla terem) - Palotai Péter (gépterem, web) </v>
      </c>
      <c r="E887" t="str">
        <f t="shared" si="758"/>
        <v>Palotai Péter10315</v>
      </c>
      <c r="F887" t="str">
        <f t="shared" si="759"/>
        <v>Ipari és koll. robotika (dupla terem) (Tb. 603, gépterem, web)</v>
      </c>
      <c r="G887" t="str">
        <f t="shared" si="760"/>
        <v/>
      </c>
      <c r="H887" t="str">
        <f t="shared" si="761"/>
        <v/>
      </c>
      <c r="I887" t="str">
        <f t="shared" si="762"/>
        <v/>
      </c>
      <c r="J887" t="str">
        <f t="shared" si="763"/>
        <v/>
      </c>
      <c r="K887" t="str">
        <f t="shared" si="764"/>
        <v/>
      </c>
      <c r="L887" t="str">
        <f t="shared" si="765"/>
        <v/>
      </c>
      <c r="M887" t="str">
        <f t="shared" si="766"/>
        <v/>
      </c>
      <c r="N887" t="str">
        <f t="shared" si="767"/>
        <v/>
      </c>
      <c r="O887" t="str">
        <f t="shared" si="768"/>
        <v/>
      </c>
      <c r="P887" t="str">
        <f t="shared" si="769"/>
        <v/>
      </c>
      <c r="Q887" t="str">
        <f t="shared" si="770"/>
        <v/>
      </c>
      <c r="R887" t="str">
        <f t="shared" si="771"/>
        <v/>
      </c>
      <c r="S887" t="str">
        <f t="shared" si="772"/>
        <v/>
      </c>
      <c r="T887" t="str">
        <f t="shared" si="773"/>
        <v/>
      </c>
      <c r="U887" t="str">
        <f t="shared" si="774"/>
        <v/>
      </c>
      <c r="V887" t="str">
        <f t="shared" si="775"/>
        <v/>
      </c>
      <c r="W887" t="str">
        <f t="shared" si="776"/>
        <v/>
      </c>
      <c r="X887" t="str">
        <f t="shared" si="777"/>
        <v/>
      </c>
      <c r="Y887" t="str">
        <f t="shared" si="778"/>
        <v/>
      </c>
      <c r="Z887" t="str">
        <f t="shared" si="779"/>
        <v/>
      </c>
      <c r="AA887" t="str">
        <f t="shared" si="780"/>
        <v>Ipari és koll. robotika (dupla terem) (, gépterem, web)</v>
      </c>
      <c r="AB887" t="str">
        <f t="shared" si="781"/>
        <v/>
      </c>
      <c r="AC887" t="str">
        <f t="shared" si="782"/>
        <v/>
      </c>
      <c r="AD887" t="str">
        <f t="shared" si="783"/>
        <v/>
      </c>
      <c r="AE887" t="str">
        <f t="shared" si="784"/>
        <v/>
      </c>
      <c r="AF887" t="str">
        <f t="shared" si="785"/>
        <v/>
      </c>
      <c r="AG887" t="str">
        <f t="shared" si="786"/>
        <v/>
      </c>
      <c r="AH887" t="str">
        <f t="shared" si="787"/>
        <v/>
      </c>
      <c r="AI887" t="str">
        <f t="shared" si="788"/>
        <v/>
      </c>
      <c r="AJ887" t="str">
        <f t="shared" si="789"/>
        <v/>
      </c>
      <c r="AK887" t="str">
        <f t="shared" si="790"/>
        <v/>
      </c>
      <c r="AL887" t="str">
        <f t="shared" si="791"/>
        <v/>
      </c>
      <c r="AM887" t="str">
        <f t="shared" si="792"/>
        <v/>
      </c>
      <c r="AN887" t="str">
        <f t="shared" si="793"/>
        <v/>
      </c>
      <c r="AO887" t="str">
        <f t="shared" si="794"/>
        <v/>
      </c>
      <c r="AP887" t="str">
        <f t="shared" si="795"/>
        <v/>
      </c>
      <c r="AQ887" t="str">
        <f t="shared" si="796"/>
        <v/>
      </c>
      <c r="AR887" t="str">
        <f t="shared" si="797"/>
        <v/>
      </c>
      <c r="AS887" t="str">
        <f t="shared" si="798"/>
        <v/>
      </c>
      <c r="AT887" t="str">
        <f t="shared" si="799"/>
        <v/>
      </c>
      <c r="AU887" t="str">
        <f t="shared" si="800"/>
        <v/>
      </c>
      <c r="AV887" t="str">
        <f t="shared" si="801"/>
        <v/>
      </c>
      <c r="AW887" t="str">
        <f t="shared" si="802"/>
        <v/>
      </c>
      <c r="AX887" t="str">
        <f t="shared" si="803"/>
        <v/>
      </c>
      <c r="AY887" t="str">
        <f t="shared" si="804"/>
        <v/>
      </c>
      <c r="AZ887" t="str">
        <f t="shared" si="805"/>
        <v/>
      </c>
      <c r="BA887" t="str">
        <f t="shared" si="806"/>
        <v/>
      </c>
      <c r="BB887" t="str">
        <f t="shared" si="807"/>
        <v/>
      </c>
      <c r="BC887" t="str">
        <f t="shared" si="808"/>
        <v/>
      </c>
      <c r="BD887" t="str">
        <f t="shared" si="809"/>
        <v/>
      </c>
      <c r="BE887" t="str">
        <f t="shared" si="810"/>
        <v>Ipari és koll. robotika (dupla terem) (603, gépterem, web)</v>
      </c>
      <c r="BF887" s="2">
        <v>1031</v>
      </c>
      <c r="BG887" s="2">
        <v>5</v>
      </c>
      <c r="BH887" s="18">
        <f>VLOOKUP(BF887,segéd!$F$9:$G$41,2,FALSE)</f>
        <v>46326</v>
      </c>
      <c r="BI887" s="2" t="str">
        <f>VLOOKUP(BG887,segéd!$F$1:$G$7,2,FALSE)</f>
        <v>15.15-16.45</v>
      </c>
      <c r="BJ887" t="s">
        <v>551</v>
      </c>
      <c r="BK887" s="20" t="s">
        <v>309</v>
      </c>
      <c r="BL887" t="s">
        <v>191</v>
      </c>
      <c r="BM887" s="2"/>
      <c r="BN887" s="2">
        <v>603</v>
      </c>
      <c r="BO887" s="2" t="s">
        <v>216</v>
      </c>
      <c r="BP887" s="33" t="s">
        <v>589</v>
      </c>
      <c r="BQ887" s="2">
        <f t="shared" si="811"/>
        <v>0</v>
      </c>
      <c r="BR887" s="2" t="str">
        <f>IF(BM887="","",IFERROR(VLOOKUP(BJ887,segéd!T:U,2,FALSE),"x"))</f>
        <v/>
      </c>
      <c r="BS887" s="2"/>
      <c r="BU887" s="2"/>
      <c r="BV887" s="2"/>
    </row>
    <row r="888" spans="1:117" ht="15" customHeight="1" x14ac:dyDescent="0.3">
      <c r="A888" t="str">
        <f t="shared" si="754"/>
        <v>10315</v>
      </c>
      <c r="B888" t="str">
        <f t="shared" si="755"/>
        <v xml:space="preserve">Ipari és kollaboratív robotika - Palotai Péter (gépterem, web) </v>
      </c>
      <c r="C888" t="str">
        <f t="shared" si="756"/>
        <v>60410315</v>
      </c>
      <c r="D888" t="str">
        <f t="shared" si="757"/>
        <v>Ipari és kollaboratív robotika - Palotai Péter (gépterem, web) 45</v>
      </c>
      <c r="E888" t="str">
        <f t="shared" si="758"/>
        <v>Palotai Péter10315</v>
      </c>
      <c r="F888" t="str">
        <f t="shared" si="759"/>
        <v>Ipari és kollaboratív robotika (Tb. 604, gépterem, web)</v>
      </c>
      <c r="G888" t="str">
        <f t="shared" si="760"/>
        <v/>
      </c>
      <c r="H888" t="str">
        <f t="shared" si="761"/>
        <v/>
      </c>
      <c r="I888" t="str">
        <f t="shared" si="762"/>
        <v/>
      </c>
      <c r="J888" t="str">
        <f t="shared" si="763"/>
        <v/>
      </c>
      <c r="K888" t="str">
        <f t="shared" si="764"/>
        <v/>
      </c>
      <c r="L888" t="str">
        <f t="shared" si="765"/>
        <v/>
      </c>
      <c r="M888" t="str">
        <f t="shared" si="766"/>
        <v/>
      </c>
      <c r="N888" t="str">
        <f t="shared" si="767"/>
        <v/>
      </c>
      <c r="O888" t="str">
        <f t="shared" si="768"/>
        <v/>
      </c>
      <c r="P888" t="str">
        <f t="shared" si="769"/>
        <v/>
      </c>
      <c r="Q888" t="str">
        <f t="shared" si="770"/>
        <v/>
      </c>
      <c r="R888" t="str">
        <f t="shared" si="771"/>
        <v/>
      </c>
      <c r="S888" t="str">
        <f t="shared" si="772"/>
        <v/>
      </c>
      <c r="T888" t="str">
        <f t="shared" si="773"/>
        <v/>
      </c>
      <c r="U888" t="str">
        <f t="shared" si="774"/>
        <v/>
      </c>
      <c r="V888" t="str">
        <f t="shared" si="775"/>
        <v/>
      </c>
      <c r="W888" t="str">
        <f t="shared" si="776"/>
        <v/>
      </c>
      <c r="X888" t="str">
        <f t="shared" si="777"/>
        <v/>
      </c>
      <c r="Y888" t="str">
        <f t="shared" si="778"/>
        <v/>
      </c>
      <c r="Z888" t="str">
        <f t="shared" si="779"/>
        <v/>
      </c>
      <c r="AA888" t="str">
        <f t="shared" si="780"/>
        <v>Ipari és kollaboratív robotika (, gépterem, web)</v>
      </c>
      <c r="AB888" t="str">
        <f t="shared" si="781"/>
        <v/>
      </c>
      <c r="AC888" t="str">
        <f t="shared" si="782"/>
        <v/>
      </c>
      <c r="AD888" t="str">
        <f t="shared" si="783"/>
        <v/>
      </c>
      <c r="AE888" t="str">
        <f t="shared" si="784"/>
        <v/>
      </c>
      <c r="AF888" t="str">
        <f t="shared" si="785"/>
        <v/>
      </c>
      <c r="AG888" t="str">
        <f t="shared" si="786"/>
        <v/>
      </c>
      <c r="AH888" t="str">
        <f t="shared" si="787"/>
        <v/>
      </c>
      <c r="AI888" t="str">
        <f t="shared" si="788"/>
        <v/>
      </c>
      <c r="AJ888" t="str">
        <f t="shared" si="789"/>
        <v/>
      </c>
      <c r="AK888" t="str">
        <f t="shared" si="790"/>
        <v/>
      </c>
      <c r="AL888" t="str">
        <f t="shared" si="791"/>
        <v/>
      </c>
      <c r="AM888" t="str">
        <f t="shared" si="792"/>
        <v/>
      </c>
      <c r="AN888" t="str">
        <f t="shared" si="793"/>
        <v/>
      </c>
      <c r="AO888" t="str">
        <f t="shared" si="794"/>
        <v/>
      </c>
      <c r="AP888" t="str">
        <f t="shared" si="795"/>
        <v/>
      </c>
      <c r="AQ888" t="str">
        <f t="shared" si="796"/>
        <v/>
      </c>
      <c r="AR888" t="str">
        <f t="shared" si="797"/>
        <v/>
      </c>
      <c r="AS888" t="str">
        <f t="shared" si="798"/>
        <v/>
      </c>
      <c r="AT888" t="str">
        <f t="shared" si="799"/>
        <v/>
      </c>
      <c r="AU888" t="str">
        <f t="shared" si="800"/>
        <v/>
      </c>
      <c r="AV888" t="str">
        <f t="shared" si="801"/>
        <v/>
      </c>
      <c r="AW888" t="str">
        <f t="shared" si="802"/>
        <v/>
      </c>
      <c r="AX888" t="str">
        <f t="shared" si="803"/>
        <v>10315</v>
      </c>
      <c r="AY888" t="str">
        <f t="shared" si="804"/>
        <v/>
      </c>
      <c r="AZ888" t="str">
        <f t="shared" si="805"/>
        <v/>
      </c>
      <c r="BA888" t="str">
        <f t="shared" si="806"/>
        <v/>
      </c>
      <c r="BB888" t="str">
        <f t="shared" si="807"/>
        <v/>
      </c>
      <c r="BC888" t="str">
        <f t="shared" si="808"/>
        <v/>
      </c>
      <c r="BD888" t="str">
        <f t="shared" si="809"/>
        <v/>
      </c>
      <c r="BE888" t="str">
        <f t="shared" si="810"/>
        <v>Ipari és kollaboratív robotika (604, gépterem, web)</v>
      </c>
      <c r="BF888" s="2">
        <v>1031</v>
      </c>
      <c r="BG888" s="2">
        <v>5</v>
      </c>
      <c r="BH888" s="18">
        <f>VLOOKUP(BF888,segéd!$F$9:$G$41,2,FALSE)</f>
        <v>46326</v>
      </c>
      <c r="BI888" s="2" t="str">
        <f>VLOOKUP(BG888,segéd!$F$1:$G$7,2,FALSE)</f>
        <v>15.15-16.45</v>
      </c>
      <c r="BJ888" t="s">
        <v>409</v>
      </c>
      <c r="BK888" s="20" t="s">
        <v>309</v>
      </c>
      <c r="BL888" t="s">
        <v>191</v>
      </c>
      <c r="BM888" s="2"/>
      <c r="BN888" s="2">
        <v>604</v>
      </c>
      <c r="BO888" s="2" t="s">
        <v>216</v>
      </c>
      <c r="BP888" s="33" t="s">
        <v>589</v>
      </c>
      <c r="BQ888" s="2">
        <f t="shared" si="811"/>
        <v>45</v>
      </c>
      <c r="BR888" s="2" t="str">
        <f>IF(BM888="","",IFERROR(VLOOKUP(BJ888,segéd!T:U,2,FALSE),"x"))</f>
        <v/>
      </c>
      <c r="BS888" s="2">
        <f>IF(BN888="","",IFERROR(VLOOKUP(BJ888,segéd!O:P,2,FALSE),"x"))</f>
        <v>45</v>
      </c>
      <c r="BU888" s="2"/>
      <c r="BV888" s="2"/>
      <c r="DJ888" s="2">
        <v>44</v>
      </c>
    </row>
    <row r="889" spans="1:117" ht="15" customHeight="1" x14ac:dyDescent="0.3">
      <c r="A889" t="str">
        <f t="shared" si="754"/>
        <v>10315</v>
      </c>
      <c r="B889" t="str">
        <f t="shared" si="755"/>
        <v xml:space="preserve">Jelfeldolgozás és sz. ir. - Varga István (web) </v>
      </c>
      <c r="C889" t="str">
        <f t="shared" si="756"/>
        <v>21710315</v>
      </c>
      <c r="D889" t="str">
        <f t="shared" si="757"/>
        <v>Jelfeldolgozás és sz. ir. - Varga István (web) 27</v>
      </c>
      <c r="E889" t="str">
        <f t="shared" si="758"/>
        <v>Varga István10315</v>
      </c>
      <c r="F889" t="str">
        <f t="shared" si="759"/>
        <v>Jelfeldolgozás és sz. ir. (Tb. 217, web)</v>
      </c>
      <c r="G889" t="str">
        <f t="shared" si="760"/>
        <v/>
      </c>
      <c r="H889" t="str">
        <f t="shared" si="761"/>
        <v/>
      </c>
      <c r="I889" t="str">
        <f t="shared" si="762"/>
        <v/>
      </c>
      <c r="J889" t="str">
        <f t="shared" si="763"/>
        <v/>
      </c>
      <c r="K889" t="str">
        <f t="shared" si="764"/>
        <v/>
      </c>
      <c r="L889" t="str">
        <f t="shared" si="765"/>
        <v/>
      </c>
      <c r="M889" t="str">
        <f t="shared" si="766"/>
        <v/>
      </c>
      <c r="N889" t="str">
        <f t="shared" si="767"/>
        <v/>
      </c>
      <c r="O889" t="str">
        <f t="shared" si="768"/>
        <v/>
      </c>
      <c r="P889" t="str">
        <f t="shared" si="769"/>
        <v/>
      </c>
      <c r="Q889" t="str">
        <f t="shared" si="770"/>
        <v/>
      </c>
      <c r="R889" t="str">
        <f t="shared" si="771"/>
        <v/>
      </c>
      <c r="S889" t="str">
        <f t="shared" si="772"/>
        <v/>
      </c>
      <c r="T889" t="str">
        <f t="shared" si="773"/>
        <v/>
      </c>
      <c r="U889" t="str">
        <f t="shared" si="774"/>
        <v/>
      </c>
      <c r="V889" t="str">
        <f t="shared" si="775"/>
        <v/>
      </c>
      <c r="W889" t="str">
        <f t="shared" si="776"/>
        <v/>
      </c>
      <c r="X889" t="str">
        <f t="shared" si="777"/>
        <v/>
      </c>
      <c r="Y889" t="str">
        <f t="shared" si="778"/>
        <v/>
      </c>
      <c r="Z889" t="str">
        <f t="shared" si="779"/>
        <v/>
      </c>
      <c r="AA889" t="str">
        <f t="shared" si="780"/>
        <v>Jelfeldolgozás és sz. ir. (, web)</v>
      </c>
      <c r="AB889" t="str">
        <f t="shared" si="781"/>
        <v/>
      </c>
      <c r="AC889" t="str">
        <f t="shared" si="782"/>
        <v/>
      </c>
      <c r="AD889" t="str">
        <f t="shared" si="783"/>
        <v/>
      </c>
      <c r="AE889" t="str">
        <f t="shared" si="784"/>
        <v/>
      </c>
      <c r="AF889" t="str">
        <f t="shared" si="785"/>
        <v/>
      </c>
      <c r="AG889" t="str">
        <f t="shared" si="786"/>
        <v/>
      </c>
      <c r="AH889" t="str">
        <f t="shared" si="787"/>
        <v/>
      </c>
      <c r="AI889" t="str">
        <f t="shared" si="788"/>
        <v/>
      </c>
      <c r="AJ889" t="str">
        <f t="shared" si="789"/>
        <v/>
      </c>
      <c r="AK889" t="str">
        <f t="shared" si="790"/>
        <v/>
      </c>
      <c r="AL889" t="str">
        <f t="shared" si="791"/>
        <v/>
      </c>
      <c r="AM889" t="str">
        <f t="shared" si="792"/>
        <v/>
      </c>
      <c r="AN889" t="str">
        <f t="shared" si="793"/>
        <v/>
      </c>
      <c r="AO889" t="str">
        <f t="shared" si="794"/>
        <v/>
      </c>
      <c r="AP889" t="str">
        <f t="shared" si="795"/>
        <v/>
      </c>
      <c r="AQ889" t="str">
        <f t="shared" si="796"/>
        <v/>
      </c>
      <c r="AR889" t="str">
        <f t="shared" si="797"/>
        <v/>
      </c>
      <c r="AS889" t="str">
        <f t="shared" si="798"/>
        <v/>
      </c>
      <c r="AT889" t="str">
        <f t="shared" si="799"/>
        <v>10315</v>
      </c>
      <c r="AU889" t="str">
        <f t="shared" si="800"/>
        <v/>
      </c>
      <c r="AV889" t="str">
        <f t="shared" si="801"/>
        <v/>
      </c>
      <c r="AW889" t="str">
        <f t="shared" si="802"/>
        <v/>
      </c>
      <c r="AX889" t="str">
        <f t="shared" si="803"/>
        <v/>
      </c>
      <c r="AY889" t="str">
        <f t="shared" si="804"/>
        <v/>
      </c>
      <c r="AZ889" t="str">
        <f t="shared" si="805"/>
        <v/>
      </c>
      <c r="BA889" t="str">
        <f t="shared" si="806"/>
        <v/>
      </c>
      <c r="BB889" t="str">
        <f t="shared" si="807"/>
        <v/>
      </c>
      <c r="BC889" t="str">
        <f t="shared" si="808"/>
        <v/>
      </c>
      <c r="BD889" t="str">
        <f t="shared" si="809"/>
        <v/>
      </c>
      <c r="BE889" t="str">
        <f t="shared" si="810"/>
        <v>Jelfeldolgozás és sz. ir. (217, web)</v>
      </c>
      <c r="BF889" s="2">
        <v>1031</v>
      </c>
      <c r="BG889" s="2">
        <v>5</v>
      </c>
      <c r="BH889" s="18">
        <f>VLOOKUP(BF889,segéd!$F$9:$G$41,2,FALSE)</f>
        <v>46326</v>
      </c>
      <c r="BI889" s="2" t="str">
        <f>VLOOKUP(BG889,segéd!$F$1:$G$7,2,FALSE)</f>
        <v>15.15-16.45</v>
      </c>
      <c r="BJ889" t="s">
        <v>110</v>
      </c>
      <c r="BK889" s="20" t="s">
        <v>278</v>
      </c>
      <c r="BL889" t="s">
        <v>191</v>
      </c>
      <c r="BM889" s="2"/>
      <c r="BN889" s="2">
        <v>217</v>
      </c>
      <c r="BO889" s="2" t="s">
        <v>117</v>
      </c>
      <c r="BP889" s="33" t="s">
        <v>686</v>
      </c>
      <c r="BQ889" s="2">
        <f t="shared" si="811"/>
        <v>27</v>
      </c>
      <c r="BR889" s="2" t="str">
        <f>IF(BM889="","",IFERROR(VLOOKUP(BJ889,segéd!T:U,2,FALSE),"x"))</f>
        <v/>
      </c>
      <c r="BS889" s="2">
        <f>IF(BN889="","",IFERROR(VLOOKUP(BJ889,segéd!O:P,2,FALSE),"x"))</f>
        <v>27</v>
      </c>
      <c r="BU889" s="2"/>
      <c r="BV889" s="2"/>
      <c r="DF889" s="2">
        <v>27</v>
      </c>
    </row>
    <row r="890" spans="1:117" ht="15" customHeight="1" x14ac:dyDescent="0.3">
      <c r="A890" t="str">
        <f t="shared" si="754"/>
        <v>20810315</v>
      </c>
      <c r="B890" t="str">
        <f t="shared" si="755"/>
        <v>Logisztika - Mészáros Sándor (web) 56</v>
      </c>
      <c r="C890" t="str">
        <f t="shared" si="756"/>
        <v>10315</v>
      </c>
      <c r="D890" t="str">
        <f t="shared" si="757"/>
        <v xml:space="preserve">Logisztika - Mészáros Sándor (web) </v>
      </c>
      <c r="E890" t="str">
        <f t="shared" si="758"/>
        <v>Mészáros Sándor10315</v>
      </c>
      <c r="F890" t="str">
        <f t="shared" si="759"/>
        <v>Logisztika (Bp. 208, web)</v>
      </c>
      <c r="G890" t="str">
        <f t="shared" si="760"/>
        <v/>
      </c>
      <c r="H890" t="str">
        <f t="shared" si="761"/>
        <v/>
      </c>
      <c r="I890" t="str">
        <f t="shared" si="762"/>
        <v>10315</v>
      </c>
      <c r="J890" t="str">
        <f t="shared" si="763"/>
        <v/>
      </c>
      <c r="K890" t="str">
        <f t="shared" si="764"/>
        <v/>
      </c>
      <c r="L890" t="str">
        <f t="shared" si="765"/>
        <v/>
      </c>
      <c r="M890" t="str">
        <f t="shared" si="766"/>
        <v>10315</v>
      </c>
      <c r="N890" t="str">
        <f t="shared" si="767"/>
        <v>10315</v>
      </c>
      <c r="O890" t="str">
        <f t="shared" si="768"/>
        <v/>
      </c>
      <c r="P890" t="str">
        <f t="shared" si="769"/>
        <v/>
      </c>
      <c r="Q890" t="str">
        <f t="shared" si="770"/>
        <v/>
      </c>
      <c r="R890" t="str">
        <f t="shared" si="771"/>
        <v/>
      </c>
      <c r="S890" t="str">
        <f t="shared" si="772"/>
        <v/>
      </c>
      <c r="T890" t="str">
        <f t="shared" si="773"/>
        <v/>
      </c>
      <c r="U890" t="str">
        <f t="shared" si="774"/>
        <v/>
      </c>
      <c r="V890" t="str">
        <f t="shared" si="775"/>
        <v/>
      </c>
      <c r="W890" t="str">
        <f t="shared" si="776"/>
        <v/>
      </c>
      <c r="X890" t="str">
        <f t="shared" si="777"/>
        <v/>
      </c>
      <c r="Y890" t="str">
        <f t="shared" si="778"/>
        <v/>
      </c>
      <c r="Z890" t="str">
        <f t="shared" si="779"/>
        <v/>
      </c>
      <c r="AA890" t="str">
        <f t="shared" si="780"/>
        <v>Logisztika (208, web)</v>
      </c>
      <c r="AB890" t="str">
        <f t="shared" si="781"/>
        <v/>
      </c>
      <c r="AC890" t="str">
        <f t="shared" si="782"/>
        <v/>
      </c>
      <c r="AD890" t="str">
        <f t="shared" si="783"/>
        <v/>
      </c>
      <c r="AE890" t="str">
        <f t="shared" si="784"/>
        <v/>
      </c>
      <c r="AF890" t="str">
        <f t="shared" si="785"/>
        <v/>
      </c>
      <c r="AG890" t="str">
        <f t="shared" si="786"/>
        <v/>
      </c>
      <c r="AH890" t="str">
        <f t="shared" si="787"/>
        <v/>
      </c>
      <c r="AI890" t="str">
        <f t="shared" si="788"/>
        <v/>
      </c>
      <c r="AJ890" t="str">
        <f t="shared" si="789"/>
        <v/>
      </c>
      <c r="AK890" t="str">
        <f t="shared" si="790"/>
        <v/>
      </c>
      <c r="AL890" t="str">
        <f t="shared" si="791"/>
        <v/>
      </c>
      <c r="AM890" t="str">
        <f t="shared" si="792"/>
        <v/>
      </c>
      <c r="AN890" t="str">
        <f t="shared" si="793"/>
        <v/>
      </c>
      <c r="AO890" t="str">
        <f t="shared" si="794"/>
        <v/>
      </c>
      <c r="AP890" t="str">
        <f t="shared" si="795"/>
        <v/>
      </c>
      <c r="AQ890" t="str">
        <f t="shared" si="796"/>
        <v/>
      </c>
      <c r="AR890" t="str">
        <f t="shared" si="797"/>
        <v/>
      </c>
      <c r="AS890" t="str">
        <f t="shared" si="798"/>
        <v/>
      </c>
      <c r="AT890" t="str">
        <f t="shared" si="799"/>
        <v/>
      </c>
      <c r="AU890" t="str">
        <f t="shared" si="800"/>
        <v/>
      </c>
      <c r="AV890" t="str">
        <f t="shared" si="801"/>
        <v/>
      </c>
      <c r="AW890" t="str">
        <f t="shared" si="802"/>
        <v/>
      </c>
      <c r="AX890" t="str">
        <f t="shared" si="803"/>
        <v/>
      </c>
      <c r="AY890" t="str">
        <f t="shared" si="804"/>
        <v/>
      </c>
      <c r="AZ890" t="str">
        <f t="shared" si="805"/>
        <v/>
      </c>
      <c r="BA890" t="str">
        <f t="shared" si="806"/>
        <v/>
      </c>
      <c r="BB890" t="str">
        <f t="shared" si="807"/>
        <v/>
      </c>
      <c r="BC890" t="str">
        <f t="shared" si="808"/>
        <v/>
      </c>
      <c r="BD890" t="str">
        <f t="shared" si="809"/>
        <v/>
      </c>
      <c r="BE890" t="str">
        <f t="shared" si="810"/>
        <v>Logisztika (, web)</v>
      </c>
      <c r="BF890" s="2">
        <v>1031</v>
      </c>
      <c r="BG890" s="2">
        <v>5</v>
      </c>
      <c r="BH890" s="18">
        <f>VLOOKUP(BF890,segéd!$F$9:$G$41,2,FALSE)</f>
        <v>46326</v>
      </c>
      <c r="BI890" s="2" t="str">
        <f>VLOOKUP(BG890,segéd!$F$1:$G$7,2,FALSE)</f>
        <v>15.15-16.45</v>
      </c>
      <c r="BJ890" t="s">
        <v>102</v>
      </c>
      <c r="BK890" s="20" t="s">
        <v>306</v>
      </c>
      <c r="BL890" t="s">
        <v>425</v>
      </c>
      <c r="BM890" s="2">
        <v>208</v>
      </c>
      <c r="BO890" s="2" t="s">
        <v>117</v>
      </c>
      <c r="BP890" s="33" t="s">
        <v>708</v>
      </c>
      <c r="BQ890" s="2">
        <f t="shared" si="811"/>
        <v>56</v>
      </c>
      <c r="BR890" s="2">
        <f>IF(BM890="","",IFERROR(VLOOKUP(BJ890,segéd!T:U,2,FALSE),"x"))</f>
        <v>56</v>
      </c>
      <c r="BS890" s="2" t="str">
        <f>IF(BN890="","",IFERROR(VLOOKUP(BJ890,segéd!O:P,2,FALSE),"x"))</f>
        <v/>
      </c>
      <c r="BT890" s="2"/>
      <c r="BU890" s="2"/>
      <c r="BV890" s="2">
        <v>9</v>
      </c>
      <c r="BX890" s="2"/>
      <c r="BZ890" s="2">
        <v>15</v>
      </c>
      <c r="CA890" s="2">
        <v>37</v>
      </c>
      <c r="CQ890" s="2"/>
      <c r="CR890" s="2"/>
    </row>
    <row r="891" spans="1:117" ht="15" customHeight="1" x14ac:dyDescent="0.3">
      <c r="A891" t="str">
        <f t="shared" si="754"/>
        <v>10315</v>
      </c>
      <c r="B891" t="str">
        <f t="shared" si="755"/>
        <v xml:space="preserve">Mechanika alapjai - Szentgyörgyiné Gyöngyösi Éva (web) </v>
      </c>
      <c r="C891" t="str">
        <f t="shared" si="756"/>
        <v>50110315</v>
      </c>
      <c r="D891" t="str">
        <f t="shared" si="757"/>
        <v>Mechanika alapjai - Szentgyörgyiné Gyöngyösi Éva (web) 148</v>
      </c>
      <c r="E891" t="str">
        <f t="shared" si="758"/>
        <v>Szentgyörgyiné Gyöngyösi Éva10315</v>
      </c>
      <c r="F891" t="str">
        <f t="shared" si="759"/>
        <v>Mechanika alapjai (Tb. 501, web)</v>
      </c>
      <c r="G891" t="str">
        <f t="shared" si="760"/>
        <v/>
      </c>
      <c r="H891" t="str">
        <f t="shared" si="761"/>
        <v/>
      </c>
      <c r="I891" t="str">
        <f t="shared" si="762"/>
        <v/>
      </c>
      <c r="J891" t="str">
        <f t="shared" si="763"/>
        <v/>
      </c>
      <c r="K891" t="str">
        <f t="shared" si="764"/>
        <v/>
      </c>
      <c r="L891" t="str">
        <f t="shared" si="765"/>
        <v/>
      </c>
      <c r="M891" t="str">
        <f t="shared" si="766"/>
        <v/>
      </c>
      <c r="N891" t="str">
        <f t="shared" si="767"/>
        <v/>
      </c>
      <c r="O891" t="str">
        <f t="shared" si="768"/>
        <v/>
      </c>
      <c r="P891" t="str">
        <f t="shared" si="769"/>
        <v/>
      </c>
      <c r="Q891" t="str">
        <f t="shared" si="770"/>
        <v/>
      </c>
      <c r="R891" t="str">
        <f t="shared" si="771"/>
        <v/>
      </c>
      <c r="S891" t="str">
        <f t="shared" si="772"/>
        <v/>
      </c>
      <c r="T891" t="str">
        <f t="shared" si="773"/>
        <v/>
      </c>
      <c r="U891" t="str">
        <f t="shared" si="774"/>
        <v/>
      </c>
      <c r="V891" t="str">
        <f t="shared" si="775"/>
        <v/>
      </c>
      <c r="W891" t="str">
        <f t="shared" si="776"/>
        <v/>
      </c>
      <c r="X891" t="str">
        <f t="shared" si="777"/>
        <v/>
      </c>
      <c r="Y891" t="str">
        <f t="shared" si="778"/>
        <v/>
      </c>
      <c r="Z891" t="str">
        <f t="shared" si="779"/>
        <v/>
      </c>
      <c r="AA891" t="str">
        <f t="shared" si="780"/>
        <v>Mechanika alapjai (, web)</v>
      </c>
      <c r="AB891" t="str">
        <f t="shared" si="781"/>
        <v/>
      </c>
      <c r="AC891" t="str">
        <f t="shared" si="782"/>
        <v/>
      </c>
      <c r="AD891" t="str">
        <f t="shared" si="783"/>
        <v>10315</v>
      </c>
      <c r="AE891" t="str">
        <f t="shared" si="784"/>
        <v>10315</v>
      </c>
      <c r="AF891" t="str">
        <f t="shared" si="785"/>
        <v>10315</v>
      </c>
      <c r="AG891" t="str">
        <f t="shared" si="786"/>
        <v/>
      </c>
      <c r="AH891" t="str">
        <f t="shared" si="787"/>
        <v/>
      </c>
      <c r="AI891" t="str">
        <f t="shared" si="788"/>
        <v/>
      </c>
      <c r="AJ891" t="str">
        <f t="shared" si="789"/>
        <v/>
      </c>
      <c r="AK891" t="str">
        <f t="shared" si="790"/>
        <v/>
      </c>
      <c r="AL891" t="str">
        <f t="shared" si="791"/>
        <v/>
      </c>
      <c r="AM891" t="str">
        <f t="shared" si="792"/>
        <v/>
      </c>
      <c r="AN891" t="str">
        <f t="shared" si="793"/>
        <v/>
      </c>
      <c r="AO891" t="str">
        <f t="shared" si="794"/>
        <v/>
      </c>
      <c r="AP891" t="str">
        <f t="shared" si="795"/>
        <v/>
      </c>
      <c r="AQ891" t="str">
        <f t="shared" si="796"/>
        <v/>
      </c>
      <c r="AR891" t="str">
        <f t="shared" si="797"/>
        <v/>
      </c>
      <c r="AS891" t="str">
        <f t="shared" si="798"/>
        <v/>
      </c>
      <c r="AT891" t="str">
        <f t="shared" si="799"/>
        <v/>
      </c>
      <c r="AU891" t="str">
        <f t="shared" si="800"/>
        <v/>
      </c>
      <c r="AV891" t="str">
        <f t="shared" si="801"/>
        <v/>
      </c>
      <c r="AW891" t="str">
        <f t="shared" si="802"/>
        <v/>
      </c>
      <c r="AX891" t="str">
        <f t="shared" si="803"/>
        <v/>
      </c>
      <c r="AY891" t="str">
        <f t="shared" si="804"/>
        <v/>
      </c>
      <c r="AZ891" t="str">
        <f t="shared" si="805"/>
        <v/>
      </c>
      <c r="BA891" t="str">
        <f t="shared" si="806"/>
        <v/>
      </c>
      <c r="BB891" t="str">
        <f t="shared" si="807"/>
        <v/>
      </c>
      <c r="BC891" t="str">
        <f t="shared" si="808"/>
        <v/>
      </c>
      <c r="BD891" t="str">
        <f t="shared" si="809"/>
        <v/>
      </c>
      <c r="BE891" t="str">
        <f t="shared" si="810"/>
        <v>Mechanika alapjai (501, web)</v>
      </c>
      <c r="BF891" s="2">
        <v>1031</v>
      </c>
      <c r="BG891" s="2">
        <v>5</v>
      </c>
      <c r="BH891" s="18">
        <f>VLOOKUP(BF891,segéd!$F$9:$G$41,2,FALSE)</f>
        <v>46326</v>
      </c>
      <c r="BI891" s="2" t="str">
        <f>VLOOKUP(BG891,segéd!$F$1:$G$7,2,FALSE)</f>
        <v>15.15-16.45</v>
      </c>
      <c r="BJ891" t="s">
        <v>131</v>
      </c>
      <c r="BK891" s="20" t="s">
        <v>320</v>
      </c>
      <c r="BL891" t="s">
        <v>193</v>
      </c>
      <c r="BM891" s="2"/>
      <c r="BN891" s="2">
        <v>501</v>
      </c>
      <c r="BO891" s="2" t="s">
        <v>117</v>
      </c>
      <c r="BP891" s="33" t="s">
        <v>624</v>
      </c>
      <c r="BQ891" s="2">
        <f t="shared" si="811"/>
        <v>148</v>
      </c>
      <c r="BR891" s="2" t="str">
        <f>IF(BM891="","",IFERROR(VLOOKUP(BJ891,segéd!T:U,2,FALSE),"x"))</f>
        <v/>
      </c>
      <c r="BS891" s="2">
        <f>IF(BN891="","",IFERROR(VLOOKUP(BJ891,segéd!O:P,2,FALSE),"x"))</f>
        <v>148</v>
      </c>
      <c r="BT891" s="2"/>
      <c r="BU891" s="2"/>
      <c r="BV891" s="2"/>
      <c r="BX891" s="2"/>
      <c r="CP891" s="2">
        <v>8</v>
      </c>
      <c r="CQ891" s="2">
        <v>74</v>
      </c>
      <c r="CR891" s="2">
        <v>48</v>
      </c>
    </row>
    <row r="892" spans="1:117" ht="15" customHeight="1" x14ac:dyDescent="0.3">
      <c r="A892" t="str">
        <f t="shared" si="754"/>
        <v>10315</v>
      </c>
      <c r="B892" t="str">
        <f t="shared" si="755"/>
        <v xml:space="preserve">Mechatronikai rendszerek I., 1. csop. - Vavra Gábor </v>
      </c>
      <c r="C892" t="str">
        <f t="shared" si="756"/>
        <v>310315</v>
      </c>
      <c r="D892" t="str">
        <f t="shared" si="757"/>
        <v>Mechatronikai rendszerek I., 1. csop. - Vavra Gábor 0</v>
      </c>
      <c r="E892" t="str">
        <f t="shared" si="758"/>
        <v>Vavra Gábor10315</v>
      </c>
      <c r="F892" t="str">
        <f t="shared" si="759"/>
        <v>Mechatronikai rendszerek I., 1. csop. (Tb. 3)</v>
      </c>
      <c r="G892" t="str">
        <f t="shared" si="760"/>
        <v/>
      </c>
      <c r="H892" t="str">
        <f t="shared" si="761"/>
        <v/>
      </c>
      <c r="I892" t="str">
        <f t="shared" si="762"/>
        <v/>
      </c>
      <c r="J892" t="str">
        <f t="shared" si="763"/>
        <v/>
      </c>
      <c r="K892" t="str">
        <f t="shared" si="764"/>
        <v/>
      </c>
      <c r="L892" t="str">
        <f t="shared" si="765"/>
        <v/>
      </c>
      <c r="M892" t="str">
        <f t="shared" si="766"/>
        <v/>
      </c>
      <c r="N892" t="str">
        <f t="shared" si="767"/>
        <v/>
      </c>
      <c r="O892" t="str">
        <f t="shared" si="768"/>
        <v/>
      </c>
      <c r="P892" t="str">
        <f t="shared" si="769"/>
        <v/>
      </c>
      <c r="Q892" t="str">
        <f t="shared" si="770"/>
        <v/>
      </c>
      <c r="R892" t="str">
        <f t="shared" si="771"/>
        <v/>
      </c>
      <c r="S892" t="str">
        <f t="shared" si="772"/>
        <v/>
      </c>
      <c r="T892" t="str">
        <f t="shared" si="773"/>
        <v/>
      </c>
      <c r="U892" t="str">
        <f t="shared" si="774"/>
        <v/>
      </c>
      <c r="V892" t="str">
        <f t="shared" si="775"/>
        <v/>
      </c>
      <c r="W892" t="str">
        <f t="shared" si="776"/>
        <v/>
      </c>
      <c r="X892" t="str">
        <f t="shared" si="777"/>
        <v/>
      </c>
      <c r="Y892" t="str">
        <f t="shared" si="778"/>
        <v/>
      </c>
      <c r="Z892" t="str">
        <f t="shared" si="779"/>
        <v/>
      </c>
      <c r="AA892" t="str">
        <f t="shared" si="780"/>
        <v>Mechatronikai rendszerek I., 1. csop. ()</v>
      </c>
      <c r="AB892" t="str">
        <f t="shared" si="781"/>
        <v/>
      </c>
      <c r="AC892" t="str">
        <f t="shared" si="782"/>
        <v/>
      </c>
      <c r="AD892" t="str">
        <f t="shared" si="783"/>
        <v/>
      </c>
      <c r="AE892" t="str">
        <f t="shared" si="784"/>
        <v/>
      </c>
      <c r="AF892" t="str">
        <f t="shared" si="785"/>
        <v/>
      </c>
      <c r="AG892" t="str">
        <f t="shared" si="786"/>
        <v/>
      </c>
      <c r="AH892" t="str">
        <f t="shared" si="787"/>
        <v/>
      </c>
      <c r="AI892" t="str">
        <f t="shared" si="788"/>
        <v/>
      </c>
      <c r="AJ892" t="str">
        <f t="shared" si="789"/>
        <v/>
      </c>
      <c r="AK892" t="str">
        <f t="shared" si="790"/>
        <v/>
      </c>
      <c r="AL892" t="str">
        <f t="shared" si="791"/>
        <v/>
      </c>
      <c r="AM892" t="str">
        <f t="shared" si="792"/>
        <v/>
      </c>
      <c r="AN892" t="str">
        <f t="shared" si="793"/>
        <v/>
      </c>
      <c r="AO892" t="str">
        <f t="shared" si="794"/>
        <v/>
      </c>
      <c r="AP892" t="str">
        <f t="shared" si="795"/>
        <v/>
      </c>
      <c r="AQ892" t="str">
        <f t="shared" si="796"/>
        <v/>
      </c>
      <c r="AR892" t="str">
        <f t="shared" si="797"/>
        <v/>
      </c>
      <c r="AS892" t="str">
        <f t="shared" si="798"/>
        <v/>
      </c>
      <c r="AT892" t="str">
        <f t="shared" si="799"/>
        <v/>
      </c>
      <c r="AU892" t="str">
        <f t="shared" si="800"/>
        <v/>
      </c>
      <c r="AV892" t="str">
        <f t="shared" si="801"/>
        <v/>
      </c>
      <c r="AW892" t="str">
        <f t="shared" si="802"/>
        <v>10315</v>
      </c>
      <c r="AX892" t="str">
        <f t="shared" si="803"/>
        <v/>
      </c>
      <c r="AY892" t="str">
        <f t="shared" si="804"/>
        <v/>
      </c>
      <c r="AZ892" t="str">
        <f t="shared" si="805"/>
        <v/>
      </c>
      <c r="BA892" t="str">
        <f t="shared" si="806"/>
        <v/>
      </c>
      <c r="BB892" t="str">
        <f t="shared" si="807"/>
        <v/>
      </c>
      <c r="BC892" t="str">
        <f t="shared" si="808"/>
        <v/>
      </c>
      <c r="BD892" t="str">
        <f t="shared" si="809"/>
        <v/>
      </c>
      <c r="BE892" t="str">
        <f t="shared" si="810"/>
        <v>Mechatronikai rendszerek I., 1. csop. (3)</v>
      </c>
      <c r="BF892" s="2">
        <v>1031</v>
      </c>
      <c r="BG892" s="2">
        <v>5</v>
      </c>
      <c r="BH892" s="18">
        <f>VLOOKUP(BF892,segéd!$F$9:$G$41,2,FALSE)</f>
        <v>46326</v>
      </c>
      <c r="BI892" s="2" t="str">
        <f>VLOOKUP(BG892,segéd!$F$1:$G$7,2,FALSE)</f>
        <v>15.15-16.45</v>
      </c>
      <c r="BJ892" t="s">
        <v>430</v>
      </c>
      <c r="BK892" s="20" t="s">
        <v>419</v>
      </c>
      <c r="BL892" t="s">
        <v>191</v>
      </c>
      <c r="BM892" s="2"/>
      <c r="BN892" s="2">
        <v>3</v>
      </c>
      <c r="BO892" s="2"/>
      <c r="BP892" s="33"/>
      <c r="BQ892" s="2">
        <f t="shared" si="811"/>
        <v>0</v>
      </c>
      <c r="BR892" s="2" t="str">
        <f>IF(BM892="","",IFERROR(VLOOKUP(BJ892,segéd!T:U,2,FALSE),"x"))</f>
        <v/>
      </c>
      <c r="BS892" s="2">
        <f>IF(BN892="","",IFERROR(VLOOKUP(BJ892,segéd!O:P,2,FALSE),"x"))</f>
        <v>0</v>
      </c>
      <c r="BU892" s="2"/>
      <c r="BV892" s="2"/>
      <c r="DI892" s="2">
        <v>14</v>
      </c>
    </row>
    <row r="893" spans="1:117" ht="15" customHeight="1" x14ac:dyDescent="0.3">
      <c r="A893" t="str">
        <f t="shared" si="754"/>
        <v>10315</v>
      </c>
      <c r="B893" t="str">
        <f t="shared" si="755"/>
        <v xml:space="preserve">Megújuló energiaforrások - Molnárné Dőry Zsófia (web) </v>
      </c>
      <c r="C893" t="str">
        <f t="shared" si="756"/>
        <v>21210315</v>
      </c>
      <c r="D893" t="str">
        <f t="shared" si="757"/>
        <v>Megújuló energiaforrások - Molnárné Dőry Zsófia (web) 25</v>
      </c>
      <c r="E893" t="str">
        <f t="shared" si="758"/>
        <v>Molnárné Dőry Zsófia10315</v>
      </c>
      <c r="F893" t="str">
        <f t="shared" si="759"/>
        <v>Megújuló energiaforrások (Tb. 212, web)</v>
      </c>
      <c r="G893" t="str">
        <f t="shared" si="760"/>
        <v/>
      </c>
      <c r="H893" t="str">
        <f t="shared" si="761"/>
        <v/>
      </c>
      <c r="I893" t="str">
        <f t="shared" si="762"/>
        <v/>
      </c>
      <c r="J893" t="str">
        <f t="shared" si="763"/>
        <v/>
      </c>
      <c r="K893" t="str">
        <f t="shared" si="764"/>
        <v/>
      </c>
      <c r="L893" t="str">
        <f t="shared" si="765"/>
        <v/>
      </c>
      <c r="M893" t="str">
        <f t="shared" si="766"/>
        <v/>
      </c>
      <c r="N893" t="str">
        <f t="shared" si="767"/>
        <v/>
      </c>
      <c r="O893" t="str">
        <f t="shared" si="768"/>
        <v/>
      </c>
      <c r="P893" t="str">
        <f t="shared" si="769"/>
        <v/>
      </c>
      <c r="Q893" t="str">
        <f t="shared" si="770"/>
        <v/>
      </c>
      <c r="R893" t="str">
        <f t="shared" si="771"/>
        <v/>
      </c>
      <c r="S893" t="str">
        <f t="shared" si="772"/>
        <v/>
      </c>
      <c r="T893" t="str">
        <f t="shared" si="773"/>
        <v/>
      </c>
      <c r="U893" t="str">
        <f t="shared" si="774"/>
        <v/>
      </c>
      <c r="V893" t="str">
        <f t="shared" si="775"/>
        <v/>
      </c>
      <c r="W893" t="str">
        <f t="shared" si="776"/>
        <v/>
      </c>
      <c r="X893" t="str">
        <f t="shared" si="777"/>
        <v/>
      </c>
      <c r="Y893" t="str">
        <f t="shared" si="778"/>
        <v/>
      </c>
      <c r="Z893" t="str">
        <f t="shared" si="779"/>
        <v/>
      </c>
      <c r="AA893" t="str">
        <f t="shared" si="780"/>
        <v>Megújuló energiaforrások (, web)</v>
      </c>
      <c r="AB893" t="str">
        <f t="shared" si="781"/>
        <v/>
      </c>
      <c r="AC893" t="str">
        <f t="shared" si="782"/>
        <v/>
      </c>
      <c r="AD893" t="str">
        <f t="shared" si="783"/>
        <v/>
      </c>
      <c r="AE893" t="str">
        <f t="shared" si="784"/>
        <v/>
      </c>
      <c r="AF893" t="str">
        <f t="shared" si="785"/>
        <v/>
      </c>
      <c r="AG893" t="str">
        <f t="shared" si="786"/>
        <v/>
      </c>
      <c r="AH893" t="str">
        <f t="shared" si="787"/>
        <v/>
      </c>
      <c r="AI893" t="str">
        <f t="shared" si="788"/>
        <v/>
      </c>
      <c r="AJ893" t="str">
        <f t="shared" si="789"/>
        <v/>
      </c>
      <c r="AK893" t="str">
        <f t="shared" si="790"/>
        <v/>
      </c>
      <c r="AL893" t="str">
        <f t="shared" si="791"/>
        <v/>
      </c>
      <c r="AM893" t="str">
        <f t="shared" si="792"/>
        <v/>
      </c>
      <c r="AN893" t="str">
        <f t="shared" si="793"/>
        <v/>
      </c>
      <c r="AO893" t="str">
        <f t="shared" si="794"/>
        <v/>
      </c>
      <c r="AP893" t="str">
        <f t="shared" si="795"/>
        <v/>
      </c>
      <c r="AQ893" t="str">
        <f t="shared" si="796"/>
        <v/>
      </c>
      <c r="AR893" t="str">
        <f t="shared" si="797"/>
        <v/>
      </c>
      <c r="AS893" t="str">
        <f t="shared" si="798"/>
        <v/>
      </c>
      <c r="AT893" t="str">
        <f t="shared" si="799"/>
        <v/>
      </c>
      <c r="AU893" t="str">
        <f t="shared" si="800"/>
        <v/>
      </c>
      <c r="AV893" t="str">
        <f t="shared" si="801"/>
        <v/>
      </c>
      <c r="AW893" t="str">
        <f t="shared" si="802"/>
        <v/>
      </c>
      <c r="AX893" t="str">
        <f t="shared" si="803"/>
        <v/>
      </c>
      <c r="AY893" t="str">
        <f t="shared" si="804"/>
        <v>10315</v>
      </c>
      <c r="AZ893" t="str">
        <f t="shared" si="805"/>
        <v>10315</v>
      </c>
      <c r="BA893" t="str">
        <f t="shared" si="806"/>
        <v>10315</v>
      </c>
      <c r="BB893" t="str">
        <f t="shared" si="807"/>
        <v/>
      </c>
      <c r="BC893" t="str">
        <f t="shared" si="808"/>
        <v/>
      </c>
      <c r="BD893" t="str">
        <f t="shared" si="809"/>
        <v/>
      </c>
      <c r="BE893" t="str">
        <f t="shared" si="810"/>
        <v>Megújuló energiaforrások (212, web)</v>
      </c>
      <c r="BF893" s="2">
        <v>1031</v>
      </c>
      <c r="BG893" s="2">
        <v>5</v>
      </c>
      <c r="BH893" s="18">
        <f>VLOOKUP(BF893,segéd!$F$9:$G$41,2,FALSE)</f>
        <v>46326</v>
      </c>
      <c r="BI893" s="2" t="str">
        <f>VLOOKUP(BG893,segéd!$F$1:$G$7,2,FALSE)</f>
        <v>15.15-16.45</v>
      </c>
      <c r="BJ893" t="s">
        <v>108</v>
      </c>
      <c r="BK893" s="20" t="s">
        <v>219</v>
      </c>
      <c r="BL893" t="s">
        <v>191</v>
      </c>
      <c r="BM893" s="2"/>
      <c r="BN893" s="2">
        <v>212</v>
      </c>
      <c r="BO893" s="2" t="s">
        <v>117</v>
      </c>
      <c r="BP893" s="33" t="s">
        <v>604</v>
      </c>
      <c r="BQ893" s="2">
        <f t="shared" si="811"/>
        <v>25</v>
      </c>
      <c r="BR893" s="2" t="str">
        <f>IF(BM893="","",IFERROR(VLOOKUP(BJ893,segéd!T:U,2,FALSE),"x"))</f>
        <v/>
      </c>
      <c r="BS893" s="2">
        <f>IF(BN893="","",IFERROR(VLOOKUP(BJ893,segéd!O:P,2,FALSE),"x"))</f>
        <v>25</v>
      </c>
      <c r="BU893" s="2"/>
      <c r="BV893" s="2"/>
      <c r="DK893" s="2">
        <v>17</v>
      </c>
      <c r="DL893" s="2">
        <v>8</v>
      </c>
      <c r="DM893" s="2">
        <v>22</v>
      </c>
    </row>
    <row r="894" spans="1:117" ht="15" customHeight="1" x14ac:dyDescent="0.3">
      <c r="A894" t="str">
        <f t="shared" si="754"/>
        <v>20910315</v>
      </c>
      <c r="B894" t="str">
        <f t="shared" si="755"/>
        <v>MI és marketing automatizálás - Duga Zsófia (Bp.-ről web) 13</v>
      </c>
      <c r="C894" t="str">
        <f t="shared" si="756"/>
        <v>otthon10315</v>
      </c>
      <c r="D894" t="str">
        <f t="shared" si="757"/>
        <v>MI és marketing automatizálás - Duga Zsófia (Bp.-ről web) 1</v>
      </c>
      <c r="E894" t="str">
        <f t="shared" si="758"/>
        <v>Duga Zsófia10315</v>
      </c>
      <c r="F894" t="str">
        <f t="shared" si="759"/>
        <v>MI és marketing automatizálás (Bp. 209, Bp.-ről web)</v>
      </c>
      <c r="G894" t="str">
        <f t="shared" si="760"/>
        <v/>
      </c>
      <c r="H894" t="str">
        <f t="shared" si="761"/>
        <v/>
      </c>
      <c r="I894" t="str">
        <f t="shared" si="762"/>
        <v/>
      </c>
      <c r="J894" t="str">
        <f t="shared" si="763"/>
        <v/>
      </c>
      <c r="K894" t="str">
        <f t="shared" si="764"/>
        <v/>
      </c>
      <c r="L894" t="str">
        <f t="shared" si="765"/>
        <v/>
      </c>
      <c r="M894" t="str">
        <f t="shared" si="766"/>
        <v/>
      </c>
      <c r="N894" t="str">
        <f t="shared" si="767"/>
        <v/>
      </c>
      <c r="O894" t="str">
        <f t="shared" si="768"/>
        <v/>
      </c>
      <c r="P894" t="str">
        <f t="shared" si="769"/>
        <v/>
      </c>
      <c r="Q894" t="str">
        <f t="shared" si="770"/>
        <v/>
      </c>
      <c r="R894" t="str">
        <f t="shared" si="771"/>
        <v/>
      </c>
      <c r="S894" t="str">
        <f t="shared" si="772"/>
        <v/>
      </c>
      <c r="T894" t="str">
        <f t="shared" si="773"/>
        <v/>
      </c>
      <c r="U894" t="str">
        <f t="shared" si="774"/>
        <v/>
      </c>
      <c r="V894" t="str">
        <f t="shared" si="775"/>
        <v/>
      </c>
      <c r="W894" t="str">
        <f t="shared" si="776"/>
        <v/>
      </c>
      <c r="X894" t="str">
        <f t="shared" si="777"/>
        <v>10315</v>
      </c>
      <c r="Y894" t="str">
        <f t="shared" si="778"/>
        <v/>
      </c>
      <c r="Z894" t="str">
        <f t="shared" si="779"/>
        <v/>
      </c>
      <c r="AA894" t="str">
        <f t="shared" si="780"/>
        <v>MI és marketing automatizálás (209, Bp.-ről web)</v>
      </c>
      <c r="AB894" t="str">
        <f t="shared" si="781"/>
        <v/>
      </c>
      <c r="AC894" t="str">
        <f t="shared" si="782"/>
        <v/>
      </c>
      <c r="AD894" t="str">
        <f t="shared" si="783"/>
        <v/>
      </c>
      <c r="AE894" t="str">
        <f t="shared" si="784"/>
        <v/>
      </c>
      <c r="AF894" t="str">
        <f t="shared" si="785"/>
        <v/>
      </c>
      <c r="AG894" t="str">
        <f t="shared" si="786"/>
        <v/>
      </c>
      <c r="AH894" t="str">
        <f t="shared" si="787"/>
        <v/>
      </c>
      <c r="AI894" t="str">
        <f t="shared" si="788"/>
        <v/>
      </c>
      <c r="AJ894" t="str">
        <f t="shared" si="789"/>
        <v/>
      </c>
      <c r="AK894" t="str">
        <f t="shared" si="790"/>
        <v/>
      </c>
      <c r="AL894" t="str">
        <f t="shared" si="791"/>
        <v/>
      </c>
      <c r="AM894" t="str">
        <f t="shared" si="792"/>
        <v/>
      </c>
      <c r="AN894" t="str">
        <f t="shared" si="793"/>
        <v/>
      </c>
      <c r="AO894" t="str">
        <f t="shared" si="794"/>
        <v/>
      </c>
      <c r="AP894" t="str">
        <f t="shared" si="795"/>
        <v/>
      </c>
      <c r="AQ894" t="str">
        <f t="shared" si="796"/>
        <v/>
      </c>
      <c r="AR894" t="str">
        <f t="shared" si="797"/>
        <v>10315</v>
      </c>
      <c r="AS894" t="str">
        <f t="shared" si="798"/>
        <v/>
      </c>
      <c r="AT894" t="str">
        <f t="shared" si="799"/>
        <v/>
      </c>
      <c r="AU894" t="str">
        <f t="shared" si="800"/>
        <v/>
      </c>
      <c r="AV894" t="str">
        <f t="shared" si="801"/>
        <v/>
      </c>
      <c r="AW894" t="str">
        <f t="shared" si="802"/>
        <v/>
      </c>
      <c r="AX894" t="str">
        <f t="shared" si="803"/>
        <v/>
      </c>
      <c r="AY894" t="str">
        <f t="shared" si="804"/>
        <v/>
      </c>
      <c r="AZ894" t="str">
        <f t="shared" si="805"/>
        <v/>
      </c>
      <c r="BA894" t="str">
        <f t="shared" si="806"/>
        <v/>
      </c>
      <c r="BB894" t="str">
        <f t="shared" si="807"/>
        <v/>
      </c>
      <c r="BC894" t="str">
        <f t="shared" si="808"/>
        <v/>
      </c>
      <c r="BD894" t="str">
        <f t="shared" si="809"/>
        <v/>
      </c>
      <c r="BE894" t="str">
        <f t="shared" si="810"/>
        <v>MI és marketing automatizálás (otthon, Bp.-ről web)</v>
      </c>
      <c r="BF894" s="2">
        <v>1031</v>
      </c>
      <c r="BG894" s="2">
        <v>5</v>
      </c>
      <c r="BH894" s="18">
        <f>VLOOKUP(BF894,segéd!$F$9:$G$41,2,FALSE)</f>
        <v>46326</v>
      </c>
      <c r="BI894" s="2" t="str">
        <f>VLOOKUP(BG894,segéd!$F$1:$G$7,2,FALSE)</f>
        <v>15.15-16.45</v>
      </c>
      <c r="BJ894" t="s">
        <v>385</v>
      </c>
      <c r="BK894" s="20" t="s">
        <v>120</v>
      </c>
      <c r="BL894" t="s">
        <v>192</v>
      </c>
      <c r="BM894" s="2">
        <v>209</v>
      </c>
      <c r="BN894" s="2" t="s">
        <v>424</v>
      </c>
      <c r="BO894" s="2" t="s">
        <v>118</v>
      </c>
      <c r="BP894" s="33" t="s">
        <v>639</v>
      </c>
      <c r="BQ894" s="2">
        <f t="shared" si="811"/>
        <v>14</v>
      </c>
      <c r="BR894" s="2">
        <f>IF(BM894="","",IFERROR(VLOOKUP(BJ894,segéd!T:U,2,FALSE),"x"))</f>
        <v>13</v>
      </c>
      <c r="BS894" s="2">
        <f>IF(BN894="","",IFERROR(VLOOKUP(BJ894,segéd!O:P,2,FALSE),"x"))</f>
        <v>1</v>
      </c>
      <c r="BU894" s="2"/>
      <c r="BV894" s="2"/>
      <c r="BX894" s="2"/>
      <c r="CK894" s="2">
        <v>13</v>
      </c>
      <c r="CQ894" s="2"/>
      <c r="CR894" s="2"/>
      <c r="DD894" s="2">
        <v>2</v>
      </c>
    </row>
    <row r="895" spans="1:117" ht="15" customHeight="1" x14ac:dyDescent="0.3">
      <c r="A895" t="str">
        <f t="shared" si="754"/>
        <v>10315</v>
      </c>
      <c r="B895" t="str">
        <f t="shared" si="755"/>
        <v xml:space="preserve">Nemzetközi gazd. ism. - Juhász Krisztina (web) </v>
      </c>
      <c r="C895" t="str">
        <f t="shared" si="756"/>
        <v>21510315</v>
      </c>
      <c r="D895" t="str">
        <f t="shared" si="757"/>
        <v>Nemzetközi gazd. ism. - Juhász Krisztina (web) 44</v>
      </c>
      <c r="E895" t="str">
        <f t="shared" si="758"/>
        <v>Juhász Krisztina10315</v>
      </c>
      <c r="F895" t="str">
        <f t="shared" si="759"/>
        <v>Nemzetközi gazd. ism. (Tb. 215, web)</v>
      </c>
      <c r="G895" t="str">
        <f t="shared" si="760"/>
        <v/>
      </c>
      <c r="H895" t="str">
        <f t="shared" si="761"/>
        <v/>
      </c>
      <c r="I895" t="str">
        <f t="shared" si="762"/>
        <v/>
      </c>
      <c r="J895" t="str">
        <f t="shared" si="763"/>
        <v/>
      </c>
      <c r="K895" t="str">
        <f t="shared" si="764"/>
        <v/>
      </c>
      <c r="L895" t="str">
        <f t="shared" si="765"/>
        <v/>
      </c>
      <c r="M895" t="str">
        <f t="shared" si="766"/>
        <v/>
      </c>
      <c r="N895" t="str">
        <f t="shared" si="767"/>
        <v/>
      </c>
      <c r="O895" t="str">
        <f t="shared" si="768"/>
        <v/>
      </c>
      <c r="P895" t="str">
        <f t="shared" si="769"/>
        <v/>
      </c>
      <c r="Q895" t="str">
        <f t="shared" si="770"/>
        <v/>
      </c>
      <c r="R895" t="str">
        <f t="shared" si="771"/>
        <v/>
      </c>
      <c r="S895" t="str">
        <f t="shared" si="772"/>
        <v/>
      </c>
      <c r="T895" t="str">
        <f t="shared" si="773"/>
        <v/>
      </c>
      <c r="U895" t="str">
        <f t="shared" si="774"/>
        <v/>
      </c>
      <c r="V895" t="str">
        <f t="shared" si="775"/>
        <v/>
      </c>
      <c r="W895" t="str">
        <f t="shared" si="776"/>
        <v/>
      </c>
      <c r="X895" t="str">
        <f t="shared" si="777"/>
        <v/>
      </c>
      <c r="Y895" t="str">
        <f t="shared" si="778"/>
        <v/>
      </c>
      <c r="Z895" t="str">
        <f t="shared" si="779"/>
        <v/>
      </c>
      <c r="AA895" t="str">
        <f t="shared" si="780"/>
        <v>Nemzetközi gazd. ism. (, web)</v>
      </c>
      <c r="AB895" t="str">
        <f t="shared" si="781"/>
        <v/>
      </c>
      <c r="AC895" t="str">
        <f t="shared" si="782"/>
        <v/>
      </c>
      <c r="AD895" t="str">
        <f t="shared" si="783"/>
        <v/>
      </c>
      <c r="AE895" t="str">
        <f t="shared" si="784"/>
        <v/>
      </c>
      <c r="AF895" t="str">
        <f t="shared" si="785"/>
        <v/>
      </c>
      <c r="AG895" t="str">
        <f t="shared" si="786"/>
        <v/>
      </c>
      <c r="AH895" t="str">
        <f t="shared" si="787"/>
        <v>10315</v>
      </c>
      <c r="AI895" t="str">
        <f t="shared" si="788"/>
        <v>10315</v>
      </c>
      <c r="AJ895" t="str">
        <f t="shared" si="789"/>
        <v/>
      </c>
      <c r="AK895" t="str">
        <f t="shared" si="790"/>
        <v/>
      </c>
      <c r="AL895" t="str">
        <f t="shared" si="791"/>
        <v/>
      </c>
      <c r="AM895" t="str">
        <f t="shared" si="792"/>
        <v/>
      </c>
      <c r="AN895" t="str">
        <f t="shared" si="793"/>
        <v/>
      </c>
      <c r="AO895" t="str">
        <f t="shared" si="794"/>
        <v/>
      </c>
      <c r="AP895" t="str">
        <f t="shared" si="795"/>
        <v/>
      </c>
      <c r="AQ895" t="str">
        <f t="shared" si="796"/>
        <v/>
      </c>
      <c r="AR895" t="str">
        <f t="shared" si="797"/>
        <v/>
      </c>
      <c r="AS895" t="str">
        <f t="shared" si="798"/>
        <v/>
      </c>
      <c r="AT895" t="str">
        <f t="shared" si="799"/>
        <v/>
      </c>
      <c r="AU895" t="str">
        <f t="shared" si="800"/>
        <v/>
      </c>
      <c r="AV895" t="str">
        <f t="shared" si="801"/>
        <v/>
      </c>
      <c r="AW895" t="str">
        <f t="shared" si="802"/>
        <v/>
      </c>
      <c r="AX895" t="str">
        <f t="shared" si="803"/>
        <v/>
      </c>
      <c r="AY895" t="str">
        <f t="shared" si="804"/>
        <v/>
      </c>
      <c r="AZ895" t="str">
        <f t="shared" si="805"/>
        <v/>
      </c>
      <c r="BA895" t="str">
        <f t="shared" si="806"/>
        <v/>
      </c>
      <c r="BB895" t="str">
        <f t="shared" si="807"/>
        <v/>
      </c>
      <c r="BC895" t="str">
        <f t="shared" si="808"/>
        <v/>
      </c>
      <c r="BD895" t="str">
        <f t="shared" si="809"/>
        <v/>
      </c>
      <c r="BE895" t="str">
        <f t="shared" si="810"/>
        <v>Nemzetközi gazd. ism. (215, web)</v>
      </c>
      <c r="BF895" s="2">
        <v>1031</v>
      </c>
      <c r="BG895" s="2">
        <v>5</v>
      </c>
      <c r="BH895" s="18">
        <f>VLOOKUP(BF895,segéd!$F$9:$G$41,2,FALSE)</f>
        <v>46326</v>
      </c>
      <c r="BI895" s="2" t="str">
        <f>VLOOKUP(BG895,segéd!$F$1:$G$7,2,FALSE)</f>
        <v>15.15-16.45</v>
      </c>
      <c r="BJ895" t="s">
        <v>115</v>
      </c>
      <c r="BK895" s="20" t="s">
        <v>32</v>
      </c>
      <c r="BL895" t="s">
        <v>191</v>
      </c>
      <c r="BM895" s="2"/>
      <c r="BN895" s="2">
        <v>215</v>
      </c>
      <c r="BO895" s="2" t="s">
        <v>117</v>
      </c>
      <c r="BP895" s="33" t="s">
        <v>641</v>
      </c>
      <c r="BQ895" s="2">
        <f t="shared" si="811"/>
        <v>44</v>
      </c>
      <c r="BR895" s="2" t="str">
        <f>IF(BM895="","",IFERROR(VLOOKUP(BJ895,segéd!T:U,2,FALSE),"x"))</f>
        <v/>
      </c>
      <c r="BS895" s="2">
        <f>IF(BN895="","",IFERROR(VLOOKUP(BJ895,segéd!O:P,2,FALSE),"x"))</f>
        <v>44</v>
      </c>
      <c r="BT895" s="2"/>
      <c r="BU895" s="2"/>
      <c r="BV895" s="2"/>
      <c r="BX895" s="2"/>
      <c r="CQ895" s="2"/>
      <c r="CR895" s="2"/>
      <c r="CT895" s="2">
        <v>31</v>
      </c>
      <c r="CU895" s="2">
        <v>25</v>
      </c>
    </row>
    <row r="896" spans="1:117" ht="15" customHeight="1" x14ac:dyDescent="0.3">
      <c r="A896" t="str">
        <f t="shared" si="754"/>
        <v>20210315</v>
      </c>
      <c r="B896" t="str">
        <f t="shared" si="755"/>
        <v>Utazástörténet - Wirth Gábor (web) 14</v>
      </c>
      <c r="C896" t="str">
        <f t="shared" si="756"/>
        <v>10315</v>
      </c>
      <c r="D896" t="str">
        <f t="shared" si="757"/>
        <v xml:space="preserve">Utazástörténet - Wirth Gábor (web) </v>
      </c>
      <c r="E896" t="str">
        <f t="shared" si="758"/>
        <v>Wirth Gábor10315</v>
      </c>
      <c r="F896" t="str">
        <f t="shared" si="759"/>
        <v>Utazástörténet (Bp. 202, web)</v>
      </c>
      <c r="G896" t="str">
        <f t="shared" si="760"/>
        <v/>
      </c>
      <c r="H896" t="str">
        <f t="shared" si="761"/>
        <v>10315</v>
      </c>
      <c r="I896" t="str">
        <f t="shared" si="762"/>
        <v/>
      </c>
      <c r="J896" t="str">
        <f t="shared" si="763"/>
        <v/>
      </c>
      <c r="K896" t="str">
        <f t="shared" si="764"/>
        <v/>
      </c>
      <c r="L896" t="str">
        <f t="shared" si="765"/>
        <v/>
      </c>
      <c r="M896" t="str">
        <f t="shared" si="766"/>
        <v/>
      </c>
      <c r="N896" t="str">
        <f t="shared" si="767"/>
        <v/>
      </c>
      <c r="O896" t="str">
        <f t="shared" si="768"/>
        <v/>
      </c>
      <c r="P896" t="str">
        <f t="shared" si="769"/>
        <v/>
      </c>
      <c r="Q896" t="str">
        <f t="shared" si="770"/>
        <v/>
      </c>
      <c r="R896" t="str">
        <f t="shared" si="771"/>
        <v/>
      </c>
      <c r="S896" t="str">
        <f t="shared" si="772"/>
        <v/>
      </c>
      <c r="T896" t="str">
        <f t="shared" si="773"/>
        <v/>
      </c>
      <c r="U896" t="str">
        <f t="shared" si="774"/>
        <v/>
      </c>
      <c r="V896" t="str">
        <f t="shared" si="775"/>
        <v/>
      </c>
      <c r="W896" t="str">
        <f t="shared" si="776"/>
        <v/>
      </c>
      <c r="X896" t="str">
        <f t="shared" si="777"/>
        <v/>
      </c>
      <c r="Y896" t="str">
        <f t="shared" si="778"/>
        <v/>
      </c>
      <c r="Z896" t="str">
        <f t="shared" si="779"/>
        <v/>
      </c>
      <c r="AA896" t="str">
        <f t="shared" si="780"/>
        <v>Utazástörténet (202, web)</v>
      </c>
      <c r="AB896" t="str">
        <f t="shared" si="781"/>
        <v/>
      </c>
      <c r="AC896" t="str">
        <f t="shared" si="782"/>
        <v/>
      </c>
      <c r="AD896" t="str">
        <f t="shared" si="783"/>
        <v/>
      </c>
      <c r="AE896" t="str">
        <f t="shared" si="784"/>
        <v/>
      </c>
      <c r="AF896" t="str">
        <f t="shared" si="785"/>
        <v/>
      </c>
      <c r="AG896" t="str">
        <f t="shared" si="786"/>
        <v/>
      </c>
      <c r="AH896" t="str">
        <f t="shared" si="787"/>
        <v/>
      </c>
      <c r="AI896" t="str">
        <f t="shared" si="788"/>
        <v/>
      </c>
      <c r="AJ896" t="str">
        <f t="shared" si="789"/>
        <v/>
      </c>
      <c r="AK896" t="str">
        <f t="shared" si="790"/>
        <v/>
      </c>
      <c r="AL896" t="str">
        <f t="shared" si="791"/>
        <v/>
      </c>
      <c r="AM896" t="str">
        <f t="shared" si="792"/>
        <v/>
      </c>
      <c r="AN896" t="str">
        <f t="shared" si="793"/>
        <v/>
      </c>
      <c r="AO896" t="str">
        <f t="shared" si="794"/>
        <v/>
      </c>
      <c r="AP896" t="str">
        <f t="shared" si="795"/>
        <v/>
      </c>
      <c r="AQ896" t="str">
        <f t="shared" si="796"/>
        <v/>
      </c>
      <c r="AR896" t="str">
        <f t="shared" si="797"/>
        <v/>
      </c>
      <c r="AS896" t="str">
        <f t="shared" si="798"/>
        <v/>
      </c>
      <c r="AT896" t="str">
        <f t="shared" si="799"/>
        <v/>
      </c>
      <c r="AU896" t="str">
        <f t="shared" si="800"/>
        <v/>
      </c>
      <c r="AV896" t="str">
        <f t="shared" si="801"/>
        <v/>
      </c>
      <c r="AW896" t="str">
        <f t="shared" si="802"/>
        <v/>
      </c>
      <c r="AX896" t="str">
        <f t="shared" si="803"/>
        <v/>
      </c>
      <c r="AY896" t="str">
        <f t="shared" si="804"/>
        <v/>
      </c>
      <c r="AZ896" t="str">
        <f t="shared" si="805"/>
        <v/>
      </c>
      <c r="BA896" t="str">
        <f t="shared" si="806"/>
        <v/>
      </c>
      <c r="BB896" t="str">
        <f t="shared" si="807"/>
        <v/>
      </c>
      <c r="BC896" t="str">
        <f t="shared" si="808"/>
        <v/>
      </c>
      <c r="BD896" t="str">
        <f t="shared" si="809"/>
        <v/>
      </c>
      <c r="BE896" t="str">
        <f t="shared" si="810"/>
        <v>Utazástörténet (, web)</v>
      </c>
      <c r="BF896" s="2">
        <v>1031</v>
      </c>
      <c r="BG896" s="2">
        <v>5</v>
      </c>
      <c r="BH896" s="18">
        <f>VLOOKUP(BF896,segéd!$F$9:$G$41,2,FALSE)</f>
        <v>46326</v>
      </c>
      <c r="BI896" s="2" t="str">
        <f>VLOOKUP(BG896,segéd!$F$1:$G$7,2,FALSE)</f>
        <v>15.15-16.45</v>
      </c>
      <c r="BJ896" t="s">
        <v>271</v>
      </c>
      <c r="BK896" s="20" t="s">
        <v>143</v>
      </c>
      <c r="BL896" t="s">
        <v>194</v>
      </c>
      <c r="BM896" s="2">
        <v>202</v>
      </c>
      <c r="BO896" s="2" t="s">
        <v>117</v>
      </c>
      <c r="BP896" s="33" t="s">
        <v>716</v>
      </c>
      <c r="BQ896" s="2">
        <f t="shared" si="811"/>
        <v>14</v>
      </c>
      <c r="BR896" s="2">
        <f>IF(BM896="","",IFERROR(VLOOKUP(BJ896,segéd!T:U,2,FALSE),"x"))</f>
        <v>14</v>
      </c>
      <c r="BS896" s="2" t="str">
        <f>IF(BN896="","",IFERROR(VLOOKUP(BJ896,segéd!O:P,2,FALSE),"x"))</f>
        <v/>
      </c>
      <c r="BT896" s="2"/>
      <c r="BU896" s="2">
        <v>18</v>
      </c>
      <c r="BV896" s="2"/>
      <c r="BX896" s="2"/>
      <c r="CQ896" s="2"/>
      <c r="CR896" s="2"/>
    </row>
    <row r="897" spans="1:112" ht="15" customHeight="1" x14ac:dyDescent="0.3">
      <c r="A897" t="str">
        <f t="shared" si="754"/>
        <v>10316</v>
      </c>
      <c r="B897" t="str">
        <f t="shared" si="755"/>
        <v xml:space="preserve">CAD alapjai, 1. csoport - Szentgyörgyiné Gyöngyösi Éva (web) </v>
      </c>
      <c r="C897" t="str">
        <f t="shared" si="756"/>
        <v>60410316</v>
      </c>
      <c r="D897" t="str">
        <f t="shared" si="757"/>
        <v>CAD alapjai, 1. csoport - Szentgyörgyiné Gyöngyösi Éva (web) 33</v>
      </c>
      <c r="E897" t="str">
        <f t="shared" si="758"/>
        <v>Szentgyörgyiné Gyöngyösi Éva10316</v>
      </c>
      <c r="F897" t="str">
        <f t="shared" si="759"/>
        <v>CAD alapjai, 1. csoport (Tb. 604, web)</v>
      </c>
      <c r="G897" t="str">
        <f t="shared" si="760"/>
        <v/>
      </c>
      <c r="H897" t="str">
        <f t="shared" si="761"/>
        <v/>
      </c>
      <c r="I897" t="str">
        <f t="shared" si="762"/>
        <v/>
      </c>
      <c r="J897" t="str">
        <f t="shared" si="763"/>
        <v/>
      </c>
      <c r="K897" t="str">
        <f t="shared" si="764"/>
        <v/>
      </c>
      <c r="L897" t="str">
        <f t="shared" si="765"/>
        <v/>
      </c>
      <c r="M897" t="str">
        <f t="shared" si="766"/>
        <v/>
      </c>
      <c r="N897" t="str">
        <f t="shared" si="767"/>
        <v/>
      </c>
      <c r="O897" t="str">
        <f t="shared" si="768"/>
        <v/>
      </c>
      <c r="P897" t="str">
        <f t="shared" si="769"/>
        <v/>
      </c>
      <c r="Q897" t="str">
        <f t="shared" si="770"/>
        <v/>
      </c>
      <c r="R897" t="str">
        <f t="shared" si="771"/>
        <v/>
      </c>
      <c r="S897" t="str">
        <f t="shared" si="772"/>
        <v/>
      </c>
      <c r="T897" t="str">
        <f t="shared" si="773"/>
        <v/>
      </c>
      <c r="U897" t="str">
        <f t="shared" si="774"/>
        <v/>
      </c>
      <c r="V897" t="str">
        <f t="shared" si="775"/>
        <v/>
      </c>
      <c r="W897" t="str">
        <f t="shared" si="776"/>
        <v/>
      </c>
      <c r="X897" t="str">
        <f t="shared" si="777"/>
        <v/>
      </c>
      <c r="Y897" t="str">
        <f t="shared" si="778"/>
        <v/>
      </c>
      <c r="Z897" t="str">
        <f t="shared" si="779"/>
        <v/>
      </c>
      <c r="AA897" t="str">
        <f t="shared" si="780"/>
        <v>CAD alapjai, 1. csoport (, web)</v>
      </c>
      <c r="AB897" t="str">
        <f t="shared" si="781"/>
        <v/>
      </c>
      <c r="AC897" t="str">
        <f t="shared" si="782"/>
        <v/>
      </c>
      <c r="AD897" t="str">
        <f t="shared" si="783"/>
        <v/>
      </c>
      <c r="AE897" t="str">
        <f t="shared" si="784"/>
        <v/>
      </c>
      <c r="AF897" t="str">
        <f t="shared" si="785"/>
        <v/>
      </c>
      <c r="AG897" t="str">
        <f t="shared" si="786"/>
        <v/>
      </c>
      <c r="AH897" t="str">
        <f t="shared" si="787"/>
        <v/>
      </c>
      <c r="AI897" t="str">
        <f t="shared" si="788"/>
        <v/>
      </c>
      <c r="AJ897" t="str">
        <f t="shared" si="789"/>
        <v/>
      </c>
      <c r="AK897" t="str">
        <f t="shared" si="790"/>
        <v>10316</v>
      </c>
      <c r="AL897" t="str">
        <f t="shared" si="791"/>
        <v/>
      </c>
      <c r="AM897" t="str">
        <f t="shared" si="792"/>
        <v/>
      </c>
      <c r="AN897" t="str">
        <f t="shared" si="793"/>
        <v/>
      </c>
      <c r="AO897" t="str">
        <f t="shared" si="794"/>
        <v/>
      </c>
      <c r="AP897" t="str">
        <f t="shared" si="795"/>
        <v/>
      </c>
      <c r="AQ897" t="str">
        <f t="shared" si="796"/>
        <v/>
      </c>
      <c r="AR897" t="str">
        <f t="shared" si="797"/>
        <v/>
      </c>
      <c r="AS897" t="str">
        <f t="shared" si="798"/>
        <v/>
      </c>
      <c r="AT897" t="str">
        <f t="shared" si="799"/>
        <v/>
      </c>
      <c r="AU897" t="str">
        <f t="shared" si="800"/>
        <v/>
      </c>
      <c r="AV897" t="str">
        <f t="shared" si="801"/>
        <v/>
      </c>
      <c r="AW897" t="str">
        <f t="shared" si="802"/>
        <v/>
      </c>
      <c r="AX897" t="str">
        <f t="shared" si="803"/>
        <v/>
      </c>
      <c r="AY897" t="str">
        <f t="shared" si="804"/>
        <v/>
      </c>
      <c r="AZ897" t="str">
        <f t="shared" si="805"/>
        <v/>
      </c>
      <c r="BA897" t="str">
        <f t="shared" si="806"/>
        <v/>
      </c>
      <c r="BB897" t="str">
        <f t="shared" si="807"/>
        <v/>
      </c>
      <c r="BC897" t="str">
        <f t="shared" si="808"/>
        <v/>
      </c>
      <c r="BD897" t="str">
        <f t="shared" si="809"/>
        <v/>
      </c>
      <c r="BE897" t="str">
        <f t="shared" si="810"/>
        <v>CAD alapjai, 1. csoport (604, web)</v>
      </c>
      <c r="BF897" s="2">
        <v>1031</v>
      </c>
      <c r="BG897" s="2">
        <v>6</v>
      </c>
      <c r="BH897" s="18">
        <f>VLOOKUP(BF897,segéd!$F$9:$G$41,2,FALSE)</f>
        <v>46326</v>
      </c>
      <c r="BI897" s="2" t="str">
        <f>VLOOKUP(BG897,segéd!$F$1:$G$7,2,FALSE)</f>
        <v>17.00-18.30</v>
      </c>
      <c r="BJ897" t="s">
        <v>313</v>
      </c>
      <c r="BK897" s="20" t="s">
        <v>320</v>
      </c>
      <c r="BL897" t="s">
        <v>191</v>
      </c>
      <c r="BM897" s="2"/>
      <c r="BN897" s="2">
        <v>604</v>
      </c>
      <c r="BO897" s="2" t="s">
        <v>117</v>
      </c>
      <c r="BP897" s="33" t="s">
        <v>673</v>
      </c>
      <c r="BQ897" s="2">
        <f t="shared" si="811"/>
        <v>33</v>
      </c>
      <c r="BR897" s="2" t="str">
        <f>IF(BM897="","",IFERROR(VLOOKUP(BJ897,segéd!T:U,2,FALSE),"x"))</f>
        <v/>
      </c>
      <c r="BS897" s="2">
        <f>IF(BN897="","",IFERROR(VLOOKUP(BJ897,segéd!O:P,2,FALSE),"x"))</f>
        <v>33</v>
      </c>
      <c r="BU897" s="2"/>
      <c r="BV897" s="2"/>
      <c r="BX897" s="2"/>
      <c r="CW897" s="2">
        <v>37</v>
      </c>
    </row>
    <row r="898" spans="1:112" ht="15" customHeight="1" x14ac:dyDescent="0.3">
      <c r="A898" t="str">
        <f t="shared" si="754"/>
        <v>otthon11066</v>
      </c>
      <c r="B898" t="str">
        <f t="shared" si="755"/>
        <v>Angol gazdasági szaknyelv I., 3. csoport - Steiner Imre (otthonról web) x</v>
      </c>
      <c r="C898" t="str">
        <f t="shared" si="756"/>
        <v>otthon11066</v>
      </c>
      <c r="D898" t="str">
        <f t="shared" si="757"/>
        <v>Angol gazdasági szaknyelv I., 3. csoport - Steiner Imre (otthonról web) x</v>
      </c>
      <c r="E898" t="str">
        <f t="shared" si="758"/>
        <v>Steiner Imre11066</v>
      </c>
      <c r="F898" t="str">
        <f t="shared" si="759"/>
        <v>Angol gazdasági szaknyelv I., 3. csoport (Bp. otthonTb. otthon, otthonról web)</v>
      </c>
      <c r="G898" t="str">
        <f t="shared" si="760"/>
        <v>11066</v>
      </c>
      <c r="H898" t="str">
        <f t="shared" si="761"/>
        <v>11066</v>
      </c>
      <c r="I898" t="str">
        <f t="shared" si="762"/>
        <v/>
      </c>
      <c r="J898" t="str">
        <f t="shared" si="763"/>
        <v/>
      </c>
      <c r="K898" t="str">
        <f t="shared" si="764"/>
        <v/>
      </c>
      <c r="L898" t="str">
        <f t="shared" si="765"/>
        <v/>
      </c>
      <c r="M898" t="str">
        <f t="shared" si="766"/>
        <v/>
      </c>
      <c r="N898" t="str">
        <f t="shared" si="767"/>
        <v/>
      </c>
      <c r="O898" t="str">
        <f t="shared" si="768"/>
        <v/>
      </c>
      <c r="P898" t="str">
        <f t="shared" si="769"/>
        <v/>
      </c>
      <c r="Q898" t="str">
        <f t="shared" si="770"/>
        <v/>
      </c>
      <c r="R898" t="str">
        <f t="shared" si="771"/>
        <v/>
      </c>
      <c r="S898" t="str">
        <f t="shared" si="772"/>
        <v/>
      </c>
      <c r="T898" t="str">
        <f t="shared" si="773"/>
        <v/>
      </c>
      <c r="U898" t="str">
        <f t="shared" si="774"/>
        <v/>
      </c>
      <c r="V898" t="str">
        <f t="shared" si="775"/>
        <v/>
      </c>
      <c r="W898" t="str">
        <f t="shared" si="776"/>
        <v/>
      </c>
      <c r="X898" t="str">
        <f t="shared" si="777"/>
        <v/>
      </c>
      <c r="Y898" t="str">
        <f t="shared" si="778"/>
        <v/>
      </c>
      <c r="Z898" t="str">
        <f t="shared" si="779"/>
        <v/>
      </c>
      <c r="AA898" t="str">
        <f t="shared" si="780"/>
        <v>Angol gazdasági szaknyelv I., 3. csoport (otthon, otthonról web)</v>
      </c>
      <c r="AB898" t="str">
        <f t="shared" si="781"/>
        <v>11066</v>
      </c>
      <c r="AC898" t="str">
        <f t="shared" si="782"/>
        <v/>
      </c>
      <c r="AD898" t="str">
        <f t="shared" si="783"/>
        <v/>
      </c>
      <c r="AE898" t="str">
        <f t="shared" si="784"/>
        <v/>
      </c>
      <c r="AF898" t="str">
        <f t="shared" si="785"/>
        <v/>
      </c>
      <c r="AG898" t="str">
        <f t="shared" si="786"/>
        <v/>
      </c>
      <c r="AH898" t="str">
        <f t="shared" si="787"/>
        <v/>
      </c>
      <c r="AI898" t="str">
        <f t="shared" si="788"/>
        <v/>
      </c>
      <c r="AJ898" t="str">
        <f t="shared" si="789"/>
        <v/>
      </c>
      <c r="AK898" t="str">
        <f t="shared" si="790"/>
        <v/>
      </c>
      <c r="AL898" t="str">
        <f t="shared" si="791"/>
        <v/>
      </c>
      <c r="AM898" t="str">
        <f t="shared" si="792"/>
        <v/>
      </c>
      <c r="AN898" t="str">
        <f t="shared" si="793"/>
        <v/>
      </c>
      <c r="AO898" t="str">
        <f t="shared" si="794"/>
        <v/>
      </c>
      <c r="AP898" t="str">
        <f t="shared" si="795"/>
        <v/>
      </c>
      <c r="AQ898" t="str">
        <f t="shared" si="796"/>
        <v/>
      </c>
      <c r="AR898" t="str">
        <f t="shared" si="797"/>
        <v/>
      </c>
      <c r="AS898" t="str">
        <f t="shared" si="798"/>
        <v/>
      </c>
      <c r="AT898" t="str">
        <f t="shared" si="799"/>
        <v/>
      </c>
      <c r="AU898" t="str">
        <f t="shared" si="800"/>
        <v/>
      </c>
      <c r="AV898" t="str">
        <f t="shared" si="801"/>
        <v/>
      </c>
      <c r="AW898" t="str">
        <f t="shared" si="802"/>
        <v/>
      </c>
      <c r="AX898" t="str">
        <f t="shared" si="803"/>
        <v/>
      </c>
      <c r="AY898" t="str">
        <f t="shared" si="804"/>
        <v/>
      </c>
      <c r="AZ898" t="str">
        <f t="shared" si="805"/>
        <v/>
      </c>
      <c r="BA898" t="str">
        <f t="shared" si="806"/>
        <v/>
      </c>
      <c r="BB898" t="str">
        <f t="shared" si="807"/>
        <v/>
      </c>
      <c r="BC898" t="str">
        <f t="shared" si="808"/>
        <v/>
      </c>
      <c r="BD898" t="str">
        <f t="shared" si="809"/>
        <v/>
      </c>
      <c r="BE898" t="str">
        <f t="shared" si="810"/>
        <v>Angol gazdasági szaknyelv I., 3. csoport (otthon, otthonról web)</v>
      </c>
      <c r="BF898" s="2">
        <v>1106</v>
      </c>
      <c r="BG898" s="2">
        <v>6</v>
      </c>
      <c r="BH898" s="18">
        <f>VLOOKUP(BF898,segéd!$F$9:$G$41,2,FALSE)</f>
        <v>46332</v>
      </c>
      <c r="BI898" s="2" t="str">
        <f>VLOOKUP(BG898,segéd!$F$1:$G$7,2,FALSE)</f>
        <v>17.00-18.30</v>
      </c>
      <c r="BJ898" t="s">
        <v>2367</v>
      </c>
      <c r="BK898" s="20" t="s">
        <v>549</v>
      </c>
      <c r="BL898" t="s">
        <v>192</v>
      </c>
      <c r="BM898" s="2" t="s">
        <v>424</v>
      </c>
      <c r="BN898" s="2" t="s">
        <v>424</v>
      </c>
      <c r="BO898" s="2" t="s">
        <v>423</v>
      </c>
      <c r="BP898" s="33" t="s">
        <v>2368</v>
      </c>
      <c r="BQ898" s="2" t="e">
        <f t="shared" si="811"/>
        <v>#VALUE!</v>
      </c>
      <c r="BR898" s="2" t="str">
        <f>IF(BM898="","",IFERROR(VLOOKUP(BJ898,segéd!T:U,2,FALSE),"x"))</f>
        <v>x</v>
      </c>
      <c r="BS898" s="2" t="str">
        <f>IF(BN898="","",IFERROR(VLOOKUP(BJ898,segéd!O:P,2,FALSE),"x"))</f>
        <v>x</v>
      </c>
      <c r="BT898" s="2">
        <v>12</v>
      </c>
      <c r="BU898" s="2">
        <v>4</v>
      </c>
      <c r="BV898" s="2"/>
      <c r="BX898" s="2"/>
      <c r="CN898" s="2">
        <v>4</v>
      </c>
      <c r="CQ898" s="2"/>
      <c r="CR898" s="2"/>
    </row>
    <row r="899" spans="1:112" ht="15" customHeight="1" x14ac:dyDescent="0.3">
      <c r="A899" t="str">
        <f t="shared" ref="A899:A962" si="812">CONCATENATE(BM899,BF899,BG899)</f>
        <v>otthon11066</v>
      </c>
      <c r="B899" t="str">
        <f t="shared" ref="B899:B962" si="813">CONCATENATE(BJ899," - ",BK899,IF(BO899="","",CONCATENATE(" (",BO899,")"))," ",BR899)</f>
        <v>Angol gazdasági szaknyelv II. - Balog Mónika (otthonról web) 20</v>
      </c>
      <c r="C899" t="str">
        <f t="shared" ref="C899:C962" si="814">CONCATENATE(BN899,BF899,BG899)</f>
        <v>otthon11066</v>
      </c>
      <c r="D899" t="str">
        <f t="shared" ref="D899:D962" si="815">CONCATENATE(BJ899," - ",BK899,IF(BO899="","",CONCATENATE(" (",BO899,")"))," ",BS899)</f>
        <v>Angol gazdasági szaknyelv II. - Balog Mónika (otthonról web) 10</v>
      </c>
      <c r="E899" t="str">
        <f t="shared" ref="E899:E962" si="816">CONCATENATE(BK899,BF899,BG899)</f>
        <v>Balog Mónika11066</v>
      </c>
      <c r="F899" t="str">
        <f t="shared" ref="F899:F962" si="817">CONCATENATE(BJ899," (",IF(OR(BM899="",BO899="Tb.-ről web"),"",CONCATENATE("Bp. ",BM899)),IF(OR(BN899="",BO899="Bp.-ről web"),"",CONCATENATE("Tb. ",BN899)),IF(BO899="","",CONCATENATE(", ",BO899)),")")</f>
        <v>Angol gazdasági szaknyelv II. (Bp. otthonTb. otthon, otthonról web)</v>
      </c>
      <c r="G899" t="str">
        <f t="shared" ref="G899:G962" si="818">IF(BT899="","",CONCATENATE($BF899,$BG899))</f>
        <v/>
      </c>
      <c r="H899" t="str">
        <f t="shared" ref="H899:H962" si="819">IF(BU899="","",CONCATENATE($BF899,$BG899))</f>
        <v/>
      </c>
      <c r="I899" t="str">
        <f t="shared" ref="I899:I962" si="820">IF(BV899="","",CONCATENATE($BF899,$BG899))</f>
        <v/>
      </c>
      <c r="J899" t="str">
        <f t="shared" ref="J899:J962" si="821">IF(BW899="","",CONCATENATE($BF899,$BG899))</f>
        <v/>
      </c>
      <c r="K899" t="str">
        <f t="shared" ref="K899:K962" si="822">IF(BX899="","",CONCATENATE($BF899,$BG899))</f>
        <v/>
      </c>
      <c r="L899" t="str">
        <f t="shared" ref="L899:L962" si="823">IF(BY899="","",CONCATENATE($BF899,$BG899))</f>
        <v/>
      </c>
      <c r="M899" t="str">
        <f t="shared" ref="M899:M962" si="824">IF(BZ899="","",CONCATENATE($BF899,$BG899))</f>
        <v>11066</v>
      </c>
      <c r="N899" t="str">
        <f t="shared" ref="N899:N962" si="825">IF(CA899="","",CONCATENATE($BF899,$BG899))</f>
        <v>11066</v>
      </c>
      <c r="O899" t="str">
        <f t="shared" ref="O899:O962" si="826">IF(CB899="","",CONCATENATE($BF899,$BG899))</f>
        <v/>
      </c>
      <c r="P899" t="str">
        <f t="shared" ref="P899:P962" si="827">IF(CC899="","",CONCATENATE($BF899,$BG899))</f>
        <v/>
      </c>
      <c r="Q899" t="str">
        <f t="shared" ref="Q899:Q962" si="828">IF(CD899="","",CONCATENATE($BF899,$BG899))</f>
        <v/>
      </c>
      <c r="R899" t="str">
        <f t="shared" ref="R899:R962" si="829">IF(CE899="","",CONCATENATE($BF899,$BG899))</f>
        <v/>
      </c>
      <c r="S899" t="str">
        <f t="shared" ref="S899:S962" si="830">IF(CF899="","",CONCATENATE($BF899,$BG899))</f>
        <v/>
      </c>
      <c r="T899" t="str">
        <f t="shared" ref="T899:T962" si="831">IF(CG899="","",CONCATENATE($BF899,$BG899))</f>
        <v/>
      </c>
      <c r="U899" t="str">
        <f t="shared" ref="U899:U962" si="832">IF(CH899="","",CONCATENATE($BF899,$BG899))</f>
        <v/>
      </c>
      <c r="V899" t="str">
        <f t="shared" ref="V899:V962" si="833">IF(CI899="","",CONCATENATE($BF899,$BG899))</f>
        <v/>
      </c>
      <c r="W899" t="str">
        <f t="shared" ref="W899:W962" si="834">IF(CJ899="","",CONCATENATE($BF899,$BG899))</f>
        <v/>
      </c>
      <c r="X899" t="str">
        <f t="shared" ref="X899:X962" si="835">IF(CK899="","",CONCATENATE($BF899,$BG899))</f>
        <v/>
      </c>
      <c r="Y899" t="str">
        <f t="shared" ref="Y899:Y962" si="836">IF(CL899="","",CONCATENATE($BF899,$BG899))</f>
        <v/>
      </c>
      <c r="Z899" t="str">
        <f t="shared" ref="Z899:Z962" si="837">IF(CM899="","",CONCATENATE($BF899,$BG899))</f>
        <v/>
      </c>
      <c r="AA899" t="str">
        <f t="shared" ref="AA899:AA962" si="838">CONCATENATE(BJ899," (",BM899,IF(BO899="","",CONCATENATE(", ",BO899)),")")</f>
        <v>Angol gazdasági szaknyelv II. (otthon, otthonról web)</v>
      </c>
      <c r="AB899" t="str">
        <f t="shared" ref="AB899:AB962" si="839">IF(CN899="","",CONCATENATE($BF899,$BG899))</f>
        <v/>
      </c>
      <c r="AC899" t="str">
        <f t="shared" ref="AC899:AC962" si="840">IF(CO899="","",CONCATENATE($BF899,$BG899))</f>
        <v/>
      </c>
      <c r="AD899" t="str">
        <f t="shared" ref="AD899:AD962" si="841">IF(CP899="","",CONCATENATE($BF899,$BG899))</f>
        <v/>
      </c>
      <c r="AE899" t="str">
        <f t="shared" ref="AE899:AE962" si="842">IF(CQ899="","",CONCATENATE($BF899,$BG899))</f>
        <v/>
      </c>
      <c r="AF899" t="str">
        <f t="shared" ref="AF899:AF962" si="843">IF(CR899="","",CONCATENATE($BF899,$BG899))</f>
        <v/>
      </c>
      <c r="AG899" t="str">
        <f t="shared" ref="AG899:AG962" si="844">IF(CS899="","",CONCATENATE($BF899,$BG899))</f>
        <v/>
      </c>
      <c r="AH899" t="str">
        <f t="shared" ref="AH899:AH962" si="845">IF(CT899="","",CONCATENATE($BF899,$BG899))</f>
        <v>11066</v>
      </c>
      <c r="AI899" t="str">
        <f t="shared" ref="AI899:AI962" si="846">IF(CU899="","",CONCATENATE($BF899,$BG899))</f>
        <v>11066</v>
      </c>
      <c r="AJ899" t="str">
        <f t="shared" ref="AJ899:AJ962" si="847">IF(CV899="","",CONCATENATE($BF899,$BG899))</f>
        <v/>
      </c>
      <c r="AK899" t="str">
        <f t="shared" ref="AK899:AK962" si="848">IF(CW899="","",CONCATENATE($BF899,$BG899))</f>
        <v/>
      </c>
      <c r="AL899" t="str">
        <f t="shared" ref="AL899:AL962" si="849">IF(CX899="","",CONCATENATE($BF899,$BG899))</f>
        <v/>
      </c>
      <c r="AM899" t="str">
        <f t="shared" ref="AM899:AM962" si="850">IF(CY899="","",CONCATENATE($BF899,$BG899))</f>
        <v/>
      </c>
      <c r="AN899" t="str">
        <f t="shared" ref="AN899:AN962" si="851">IF(CZ899="","",CONCATENATE($BF899,$BG899))</f>
        <v/>
      </c>
      <c r="AO899" t="str">
        <f t="shared" ref="AO899:AO962" si="852">IF(DA899="","",CONCATENATE($BF899,$BG899))</f>
        <v/>
      </c>
      <c r="AP899" t="str">
        <f t="shared" ref="AP899:AP962" si="853">IF(DB899="","",CONCATENATE($BF899,$BG899))</f>
        <v/>
      </c>
      <c r="AQ899" t="str">
        <f t="shared" ref="AQ899:AQ962" si="854">IF(DC899="","",CONCATENATE($BF899,$BG899))</f>
        <v/>
      </c>
      <c r="AR899" t="str">
        <f t="shared" ref="AR899:AR962" si="855">IF(DD899="","",CONCATENATE($BF899,$BG899))</f>
        <v/>
      </c>
      <c r="AS899" t="str">
        <f t="shared" ref="AS899:AS962" si="856">IF(DE899="","",CONCATENATE($BF899,$BG899))</f>
        <v/>
      </c>
      <c r="AT899" t="str">
        <f t="shared" ref="AT899:AT962" si="857">IF(DF899="","",CONCATENATE($BF899,$BG899))</f>
        <v/>
      </c>
      <c r="AU899" t="str">
        <f t="shared" ref="AU899:AU962" si="858">IF(DG899="","",CONCATENATE($BF899,$BG899))</f>
        <v/>
      </c>
      <c r="AV899" t="str">
        <f t="shared" ref="AV899:AV962" si="859">IF(DH899="","",CONCATENATE($BF899,$BG899))</f>
        <v/>
      </c>
      <c r="AW899" t="str">
        <f t="shared" ref="AW899:AW962" si="860">IF(DI899="","",CONCATENATE($BF899,$BG899))</f>
        <v/>
      </c>
      <c r="AX899" t="str">
        <f t="shared" ref="AX899:AX962" si="861">IF(DJ899="","",CONCATENATE($BF899,$BG899))</f>
        <v/>
      </c>
      <c r="AY899" t="str">
        <f t="shared" ref="AY899:AY962" si="862">IF(DK899="","",CONCATENATE($BF899,$BG899))</f>
        <v/>
      </c>
      <c r="AZ899" t="str">
        <f t="shared" ref="AZ899:AZ962" si="863">IF(DL899="","",CONCATENATE($BF899,$BG899))</f>
        <v/>
      </c>
      <c r="BA899" t="str">
        <f t="shared" ref="BA899:BA962" si="864">IF(DM899="","",CONCATENATE($BF899,$BG899))</f>
        <v/>
      </c>
      <c r="BB899" t="str">
        <f t="shared" ref="BB899:BB962" si="865">IF(DN899="","",CONCATENATE($BF899,$BG899))</f>
        <v/>
      </c>
      <c r="BC899" t="str">
        <f t="shared" ref="BC899:BC962" si="866">IF(DO899="","",CONCATENATE($BF899,$BG899))</f>
        <v/>
      </c>
      <c r="BD899" t="str">
        <f t="shared" ref="BD899:BD962" si="867">IF(DP899="","",CONCATENATE($BF899,$BG899))</f>
        <v/>
      </c>
      <c r="BE899" t="str">
        <f t="shared" ref="BE899:BE962" si="868">CONCATENATE(BJ899," (",BN899,IF(BO899="","",CONCATENATE(", ",BO899)),")")</f>
        <v>Angol gazdasági szaknyelv II. (otthon, otthonról web)</v>
      </c>
      <c r="BF899" s="2">
        <v>1106</v>
      </c>
      <c r="BG899" s="2">
        <v>6</v>
      </c>
      <c r="BH899" s="18">
        <f>VLOOKUP(BF899,segéd!$F$9:$G$41,2,FALSE)</f>
        <v>46332</v>
      </c>
      <c r="BI899" s="2" t="str">
        <f>VLOOKUP(BG899,segéd!$F$1:$G$7,2,FALSE)</f>
        <v>17.00-18.30</v>
      </c>
      <c r="BJ899" t="s">
        <v>422</v>
      </c>
      <c r="BK899" s="20" t="s">
        <v>70</v>
      </c>
      <c r="BL899" t="s">
        <v>192</v>
      </c>
      <c r="BM899" s="2" t="s">
        <v>424</v>
      </c>
      <c r="BN899" s="2" t="s">
        <v>424</v>
      </c>
      <c r="BO899" s="2" t="s">
        <v>423</v>
      </c>
      <c r="BP899" s="33" t="s">
        <v>585</v>
      </c>
      <c r="BQ899" s="2">
        <f t="shared" ref="BQ899:BQ962" si="869">IF(BR899="",0,BR899)+IF(BS899="",0,BS899)</f>
        <v>30</v>
      </c>
      <c r="BR899" s="2">
        <f>IF(BM899="","",IFERROR(VLOOKUP(BJ899,segéd!T:U,2,FALSE),"x"))</f>
        <v>20</v>
      </c>
      <c r="BS899" s="2">
        <f>IF(BN899="","",IFERROR(VLOOKUP(BJ899,segéd!O:P,2,FALSE),"x"))</f>
        <v>10</v>
      </c>
      <c r="BT899" s="2"/>
      <c r="BU899" s="2"/>
      <c r="BV899" s="2"/>
      <c r="BX899" s="2"/>
      <c r="BZ899" s="2">
        <v>4</v>
      </c>
      <c r="CA899" s="2">
        <v>4</v>
      </c>
      <c r="CQ899" s="2"/>
      <c r="CR899" s="2"/>
      <c r="CT899" s="2">
        <v>4</v>
      </c>
      <c r="CU899" s="2">
        <v>3</v>
      </c>
    </row>
    <row r="900" spans="1:112" ht="15" customHeight="1" x14ac:dyDescent="0.3">
      <c r="A900" t="str">
        <f t="shared" si="812"/>
        <v>20211066</v>
      </c>
      <c r="B900" t="str">
        <f t="shared" si="813"/>
        <v>Beszerzés az ellátási láncban - Mészáros Sándor (web) 11</v>
      </c>
      <c r="C900" t="str">
        <f t="shared" si="814"/>
        <v>11066</v>
      </c>
      <c r="D900" t="str">
        <f t="shared" si="815"/>
        <v xml:space="preserve">Beszerzés az ellátási láncban - Mészáros Sándor (web) </v>
      </c>
      <c r="E900" t="str">
        <f t="shared" si="816"/>
        <v>Mészáros Sándor11066</v>
      </c>
      <c r="F900" t="str">
        <f t="shared" si="817"/>
        <v>Beszerzés az ellátási láncban (Bp. 202, web)</v>
      </c>
      <c r="G900" t="str">
        <f t="shared" si="818"/>
        <v/>
      </c>
      <c r="H900" t="str">
        <f t="shared" si="819"/>
        <v/>
      </c>
      <c r="I900" t="str">
        <f t="shared" si="820"/>
        <v/>
      </c>
      <c r="J900" t="str">
        <f t="shared" si="821"/>
        <v/>
      </c>
      <c r="K900" t="str">
        <f t="shared" si="822"/>
        <v/>
      </c>
      <c r="L900" t="str">
        <f t="shared" si="823"/>
        <v/>
      </c>
      <c r="M900" t="str">
        <f t="shared" si="824"/>
        <v/>
      </c>
      <c r="N900" t="str">
        <f t="shared" si="825"/>
        <v/>
      </c>
      <c r="O900" t="str">
        <f t="shared" si="826"/>
        <v/>
      </c>
      <c r="P900" t="str">
        <f t="shared" si="827"/>
        <v/>
      </c>
      <c r="Q900" t="str">
        <f t="shared" si="828"/>
        <v/>
      </c>
      <c r="R900" t="str">
        <f t="shared" si="829"/>
        <v>11066</v>
      </c>
      <c r="S900" t="str">
        <f t="shared" si="830"/>
        <v/>
      </c>
      <c r="T900" t="str">
        <f t="shared" si="831"/>
        <v/>
      </c>
      <c r="U900" t="str">
        <f t="shared" si="832"/>
        <v/>
      </c>
      <c r="V900" t="str">
        <f t="shared" si="833"/>
        <v/>
      </c>
      <c r="W900" t="str">
        <f t="shared" si="834"/>
        <v/>
      </c>
      <c r="X900" t="str">
        <f t="shared" si="835"/>
        <v/>
      </c>
      <c r="Y900" t="str">
        <f t="shared" si="836"/>
        <v/>
      </c>
      <c r="Z900" t="str">
        <f t="shared" si="837"/>
        <v/>
      </c>
      <c r="AA900" t="str">
        <f t="shared" si="838"/>
        <v>Beszerzés az ellátási láncban (202, web)</v>
      </c>
      <c r="AB900" t="str">
        <f t="shared" si="839"/>
        <v/>
      </c>
      <c r="AC900" t="str">
        <f t="shared" si="840"/>
        <v/>
      </c>
      <c r="AD900" t="str">
        <f t="shared" si="841"/>
        <v/>
      </c>
      <c r="AE900" t="str">
        <f t="shared" si="842"/>
        <v/>
      </c>
      <c r="AF900" t="str">
        <f t="shared" si="843"/>
        <v/>
      </c>
      <c r="AG900" t="str">
        <f t="shared" si="844"/>
        <v/>
      </c>
      <c r="AH900" t="str">
        <f t="shared" si="845"/>
        <v/>
      </c>
      <c r="AI900" t="str">
        <f t="shared" si="846"/>
        <v/>
      </c>
      <c r="AJ900" t="str">
        <f t="shared" si="847"/>
        <v/>
      </c>
      <c r="AK900" t="str">
        <f t="shared" si="848"/>
        <v/>
      </c>
      <c r="AL900" t="str">
        <f t="shared" si="849"/>
        <v/>
      </c>
      <c r="AM900" t="str">
        <f t="shared" si="850"/>
        <v/>
      </c>
      <c r="AN900" t="str">
        <f t="shared" si="851"/>
        <v/>
      </c>
      <c r="AO900" t="str">
        <f t="shared" si="852"/>
        <v/>
      </c>
      <c r="AP900" t="str">
        <f t="shared" si="853"/>
        <v/>
      </c>
      <c r="AQ900" t="str">
        <f t="shared" si="854"/>
        <v/>
      </c>
      <c r="AR900" t="str">
        <f t="shared" si="855"/>
        <v/>
      </c>
      <c r="AS900" t="str">
        <f t="shared" si="856"/>
        <v/>
      </c>
      <c r="AT900" t="str">
        <f t="shared" si="857"/>
        <v/>
      </c>
      <c r="AU900" t="str">
        <f t="shared" si="858"/>
        <v/>
      </c>
      <c r="AV900" t="str">
        <f t="shared" si="859"/>
        <v/>
      </c>
      <c r="AW900" t="str">
        <f t="shared" si="860"/>
        <v/>
      </c>
      <c r="AX900" t="str">
        <f t="shared" si="861"/>
        <v/>
      </c>
      <c r="AY900" t="str">
        <f t="shared" si="862"/>
        <v/>
      </c>
      <c r="AZ900" t="str">
        <f t="shared" si="863"/>
        <v/>
      </c>
      <c r="BA900" t="str">
        <f t="shared" si="864"/>
        <v/>
      </c>
      <c r="BB900" t="str">
        <f t="shared" si="865"/>
        <v/>
      </c>
      <c r="BC900" t="str">
        <f t="shared" si="866"/>
        <v/>
      </c>
      <c r="BD900" t="str">
        <f t="shared" si="867"/>
        <v/>
      </c>
      <c r="BE900" t="str">
        <f t="shared" si="868"/>
        <v>Beszerzés az ellátási láncban (, web)</v>
      </c>
      <c r="BF900" s="2">
        <v>1106</v>
      </c>
      <c r="BG900" s="2">
        <v>6</v>
      </c>
      <c r="BH900" s="18">
        <f>VLOOKUP(BF900,segéd!$F$9:$G$41,2,FALSE)</f>
        <v>46332</v>
      </c>
      <c r="BI900" s="2" t="str">
        <f>VLOOKUP(BG900,segéd!$F$1:$G$7,2,FALSE)</f>
        <v>17.00-18.30</v>
      </c>
      <c r="BJ900" t="s">
        <v>750</v>
      </c>
      <c r="BK900" s="20" t="s">
        <v>306</v>
      </c>
      <c r="BL900" t="s">
        <v>206</v>
      </c>
      <c r="BM900" s="2">
        <v>202</v>
      </c>
      <c r="BO900" s="2" t="s">
        <v>117</v>
      </c>
      <c r="BP900" s="33" t="s">
        <v>753</v>
      </c>
      <c r="BQ900" s="2">
        <f t="shared" si="869"/>
        <v>11</v>
      </c>
      <c r="BR900" s="2">
        <f>IF(BM900="","",IFERROR(VLOOKUP(BJ900,segéd!T:U,2,FALSE),"x"))</f>
        <v>11</v>
      </c>
      <c r="BS900" s="2" t="str">
        <f>IF(BN900="","",IFERROR(VLOOKUP(BJ900,segéd!O:P,2,FALSE),"x"))</f>
        <v/>
      </c>
      <c r="BT900" s="2"/>
      <c r="BU900" s="2"/>
      <c r="BV900" s="2"/>
      <c r="BX900" s="2"/>
      <c r="CE900" s="2">
        <v>8</v>
      </c>
      <c r="CQ900" s="2"/>
      <c r="CR900" s="2"/>
    </row>
    <row r="901" spans="1:112" ht="15" customHeight="1" x14ac:dyDescent="0.3">
      <c r="A901" t="str">
        <f t="shared" si="812"/>
        <v>otthon11066</v>
      </c>
      <c r="B901" t="str">
        <f t="shared" si="813"/>
        <v>Értékteremtő logisztikai folyamatok - Lakatos Péter (otthonról web) 12</v>
      </c>
      <c r="C901" t="str">
        <f t="shared" si="814"/>
        <v>11066</v>
      </c>
      <c r="D901" t="str">
        <f t="shared" si="815"/>
        <v xml:space="preserve">Értékteremtő logisztikai folyamatok - Lakatos Péter (otthonról web) </v>
      </c>
      <c r="E901" t="str">
        <f t="shared" si="816"/>
        <v>Lakatos Péter11066</v>
      </c>
      <c r="F901" t="str">
        <f t="shared" si="817"/>
        <v>Értékteremtő logisztikai folyamatok (Bp. otthon, otthonról web)</v>
      </c>
      <c r="G901" t="str">
        <f t="shared" si="818"/>
        <v/>
      </c>
      <c r="H901" t="str">
        <f t="shared" si="819"/>
        <v/>
      </c>
      <c r="I901" t="str">
        <f t="shared" si="820"/>
        <v/>
      </c>
      <c r="J901" t="str">
        <f t="shared" si="821"/>
        <v>11066</v>
      </c>
      <c r="K901" t="str">
        <f t="shared" si="822"/>
        <v>11066</v>
      </c>
      <c r="L901" t="str">
        <f t="shared" si="823"/>
        <v/>
      </c>
      <c r="M901" t="str">
        <f t="shared" si="824"/>
        <v/>
      </c>
      <c r="N901" t="str">
        <f t="shared" si="825"/>
        <v/>
      </c>
      <c r="O901" t="str">
        <f t="shared" si="826"/>
        <v/>
      </c>
      <c r="P901" t="str">
        <f t="shared" si="827"/>
        <v/>
      </c>
      <c r="Q901" t="str">
        <f t="shared" si="828"/>
        <v/>
      </c>
      <c r="R901" t="str">
        <f t="shared" si="829"/>
        <v/>
      </c>
      <c r="S901" t="str">
        <f t="shared" si="830"/>
        <v/>
      </c>
      <c r="T901" t="str">
        <f t="shared" si="831"/>
        <v/>
      </c>
      <c r="U901" t="str">
        <f t="shared" si="832"/>
        <v/>
      </c>
      <c r="V901" t="str">
        <f t="shared" si="833"/>
        <v/>
      </c>
      <c r="W901" t="str">
        <f t="shared" si="834"/>
        <v/>
      </c>
      <c r="X901" t="str">
        <f t="shared" si="835"/>
        <v/>
      </c>
      <c r="Y901" t="str">
        <f t="shared" si="836"/>
        <v/>
      </c>
      <c r="Z901" t="str">
        <f t="shared" si="837"/>
        <v/>
      </c>
      <c r="AA901" t="str">
        <f t="shared" si="838"/>
        <v>Értékteremtő logisztikai folyamatok (otthon, otthonról web)</v>
      </c>
      <c r="AB901" t="str">
        <f t="shared" si="839"/>
        <v/>
      </c>
      <c r="AC901" t="str">
        <f t="shared" si="840"/>
        <v/>
      </c>
      <c r="AD901" t="str">
        <f t="shared" si="841"/>
        <v/>
      </c>
      <c r="AE901" t="str">
        <f t="shared" si="842"/>
        <v/>
      </c>
      <c r="AF901" t="str">
        <f t="shared" si="843"/>
        <v/>
      </c>
      <c r="AG901" t="str">
        <f t="shared" si="844"/>
        <v/>
      </c>
      <c r="AH901" t="str">
        <f t="shared" si="845"/>
        <v/>
      </c>
      <c r="AI901" t="str">
        <f t="shared" si="846"/>
        <v/>
      </c>
      <c r="AJ901" t="str">
        <f t="shared" si="847"/>
        <v/>
      </c>
      <c r="AK901" t="str">
        <f t="shared" si="848"/>
        <v/>
      </c>
      <c r="AL901" t="str">
        <f t="shared" si="849"/>
        <v/>
      </c>
      <c r="AM901" t="str">
        <f t="shared" si="850"/>
        <v/>
      </c>
      <c r="AN901" t="str">
        <f t="shared" si="851"/>
        <v/>
      </c>
      <c r="AO901" t="str">
        <f t="shared" si="852"/>
        <v/>
      </c>
      <c r="AP901" t="str">
        <f t="shared" si="853"/>
        <v/>
      </c>
      <c r="AQ901" t="str">
        <f t="shared" si="854"/>
        <v/>
      </c>
      <c r="AR901" t="str">
        <f t="shared" si="855"/>
        <v/>
      </c>
      <c r="AS901" t="str">
        <f t="shared" si="856"/>
        <v/>
      </c>
      <c r="AT901" t="str">
        <f t="shared" si="857"/>
        <v/>
      </c>
      <c r="AU901" t="str">
        <f t="shared" si="858"/>
        <v/>
      </c>
      <c r="AV901" t="str">
        <f t="shared" si="859"/>
        <v/>
      </c>
      <c r="AW901" t="str">
        <f t="shared" si="860"/>
        <v/>
      </c>
      <c r="AX901" t="str">
        <f t="shared" si="861"/>
        <v/>
      </c>
      <c r="AY901" t="str">
        <f t="shared" si="862"/>
        <v/>
      </c>
      <c r="AZ901" t="str">
        <f t="shared" si="863"/>
        <v/>
      </c>
      <c r="BA901" t="str">
        <f t="shared" si="864"/>
        <v/>
      </c>
      <c r="BB901" t="str">
        <f t="shared" si="865"/>
        <v/>
      </c>
      <c r="BC901" t="str">
        <f t="shared" si="866"/>
        <v/>
      </c>
      <c r="BD901" t="str">
        <f t="shared" si="867"/>
        <v/>
      </c>
      <c r="BE901" t="str">
        <f t="shared" si="868"/>
        <v>Értékteremtő logisztikai folyamatok (, otthonról web)</v>
      </c>
      <c r="BF901" s="2">
        <v>1106</v>
      </c>
      <c r="BG901" s="2">
        <v>6</v>
      </c>
      <c r="BH901" s="18">
        <f>VLOOKUP(BF901,segéd!$F$9:$G$41,2,FALSE)</f>
        <v>46332</v>
      </c>
      <c r="BI901" s="2" t="str">
        <f>VLOOKUP(BG901,segéd!$F$1:$G$7,2,FALSE)</f>
        <v>17.00-18.30</v>
      </c>
      <c r="BJ901" t="s">
        <v>89</v>
      </c>
      <c r="BK901" s="20" t="s">
        <v>217</v>
      </c>
      <c r="BL901" t="s">
        <v>206</v>
      </c>
      <c r="BM901" s="2" t="s">
        <v>424</v>
      </c>
      <c r="BO901" s="2" t="s">
        <v>423</v>
      </c>
      <c r="BP901" s="33" t="s">
        <v>717</v>
      </c>
      <c r="BQ901" s="2">
        <f t="shared" si="869"/>
        <v>12</v>
      </c>
      <c r="BR901" s="2">
        <f>IF(BM901="","",IFERROR(VLOOKUP(BJ901,segéd!T:U,2,FALSE),"x"))</f>
        <v>12</v>
      </c>
      <c r="BS901" s="2" t="str">
        <f>IF(BN901="","",IFERROR(VLOOKUP(BJ901,segéd!O:P,2,FALSE),"x"))</f>
        <v/>
      </c>
      <c r="BU901" s="2"/>
      <c r="BV901" s="2"/>
      <c r="BW901" s="2">
        <v>5</v>
      </c>
      <c r="BX901" s="2">
        <v>5</v>
      </c>
    </row>
    <row r="902" spans="1:112" ht="15" customHeight="1" x14ac:dyDescent="0.3">
      <c r="A902" t="str">
        <f t="shared" si="812"/>
        <v>otthon11066</v>
      </c>
      <c r="B902" t="str">
        <f t="shared" si="813"/>
        <v>Nyelvi szintfelmérő - előkészítő - Nagy Mónika (otthonról web) 13</v>
      </c>
      <c r="C902" t="str">
        <f t="shared" si="814"/>
        <v>otthon11066</v>
      </c>
      <c r="D902" t="str">
        <f t="shared" si="815"/>
        <v>Nyelvi szintfelmérő - előkészítő - Nagy Mónika (otthonról web) 13</v>
      </c>
      <c r="E902" t="str">
        <f t="shared" si="816"/>
        <v>Nagy Mónika11066</v>
      </c>
      <c r="F902" t="str">
        <f t="shared" si="817"/>
        <v>Nyelvi szintfelmérő - előkészítő (Bp. otthonTb. otthon, otthonról web)</v>
      </c>
      <c r="G902" t="str">
        <f t="shared" si="818"/>
        <v>11066</v>
      </c>
      <c r="H902" t="str">
        <f t="shared" si="819"/>
        <v>11066</v>
      </c>
      <c r="I902" t="str">
        <f t="shared" si="820"/>
        <v/>
      </c>
      <c r="J902" t="str">
        <f t="shared" si="821"/>
        <v/>
      </c>
      <c r="K902" t="str">
        <f t="shared" si="822"/>
        <v/>
      </c>
      <c r="L902" t="str">
        <f t="shared" si="823"/>
        <v/>
      </c>
      <c r="M902" t="str">
        <f t="shared" si="824"/>
        <v/>
      </c>
      <c r="N902" t="str">
        <f t="shared" si="825"/>
        <v/>
      </c>
      <c r="O902" t="str">
        <f t="shared" si="826"/>
        <v/>
      </c>
      <c r="P902" t="str">
        <f t="shared" si="827"/>
        <v/>
      </c>
      <c r="Q902" t="str">
        <f t="shared" si="828"/>
        <v/>
      </c>
      <c r="R902" t="str">
        <f t="shared" si="829"/>
        <v/>
      </c>
      <c r="S902" t="str">
        <f t="shared" si="830"/>
        <v/>
      </c>
      <c r="T902" t="str">
        <f t="shared" si="831"/>
        <v/>
      </c>
      <c r="U902" t="str">
        <f t="shared" si="832"/>
        <v/>
      </c>
      <c r="V902" t="str">
        <f t="shared" si="833"/>
        <v/>
      </c>
      <c r="W902" t="str">
        <f t="shared" si="834"/>
        <v/>
      </c>
      <c r="X902" t="str">
        <f t="shared" si="835"/>
        <v/>
      </c>
      <c r="Y902" t="str">
        <f t="shared" si="836"/>
        <v/>
      </c>
      <c r="Z902" t="str">
        <f t="shared" si="837"/>
        <v/>
      </c>
      <c r="AA902" t="str">
        <f t="shared" si="838"/>
        <v>Nyelvi szintfelmérő - előkészítő (otthon, otthonról web)</v>
      </c>
      <c r="AB902" t="str">
        <f t="shared" si="839"/>
        <v>11066</v>
      </c>
      <c r="AC902" t="str">
        <f t="shared" si="840"/>
        <v/>
      </c>
      <c r="AD902" t="str">
        <f t="shared" si="841"/>
        <v/>
      </c>
      <c r="AE902" t="str">
        <f t="shared" si="842"/>
        <v/>
      </c>
      <c r="AF902" t="str">
        <f t="shared" si="843"/>
        <v/>
      </c>
      <c r="AG902" t="str">
        <f t="shared" si="844"/>
        <v/>
      </c>
      <c r="AH902" t="str">
        <f t="shared" si="845"/>
        <v/>
      </c>
      <c r="AI902" t="str">
        <f t="shared" si="846"/>
        <v/>
      </c>
      <c r="AJ902" t="str">
        <f t="shared" si="847"/>
        <v/>
      </c>
      <c r="AK902" t="str">
        <f t="shared" si="848"/>
        <v/>
      </c>
      <c r="AL902" t="str">
        <f t="shared" si="849"/>
        <v/>
      </c>
      <c r="AM902" t="str">
        <f t="shared" si="850"/>
        <v/>
      </c>
      <c r="AN902" t="str">
        <f t="shared" si="851"/>
        <v/>
      </c>
      <c r="AO902" t="str">
        <f t="shared" si="852"/>
        <v/>
      </c>
      <c r="AP902" t="str">
        <f t="shared" si="853"/>
        <v/>
      </c>
      <c r="AQ902" t="str">
        <f t="shared" si="854"/>
        <v/>
      </c>
      <c r="AR902" t="str">
        <f t="shared" si="855"/>
        <v/>
      </c>
      <c r="AS902" t="str">
        <f t="shared" si="856"/>
        <v/>
      </c>
      <c r="AT902" t="str">
        <f t="shared" si="857"/>
        <v/>
      </c>
      <c r="AU902" t="str">
        <f t="shared" si="858"/>
        <v/>
      </c>
      <c r="AV902" t="str">
        <f t="shared" si="859"/>
        <v/>
      </c>
      <c r="AW902" t="str">
        <f t="shared" si="860"/>
        <v/>
      </c>
      <c r="AX902" t="str">
        <f t="shared" si="861"/>
        <v/>
      </c>
      <c r="AY902" t="str">
        <f t="shared" si="862"/>
        <v/>
      </c>
      <c r="AZ902" t="str">
        <f t="shared" si="863"/>
        <v/>
      </c>
      <c r="BA902" t="str">
        <f t="shared" si="864"/>
        <v/>
      </c>
      <c r="BB902" t="str">
        <f t="shared" si="865"/>
        <v/>
      </c>
      <c r="BC902" t="str">
        <f t="shared" si="866"/>
        <v/>
      </c>
      <c r="BD902" t="str">
        <f t="shared" si="867"/>
        <v/>
      </c>
      <c r="BE902" t="str">
        <f t="shared" si="868"/>
        <v>Nyelvi szintfelmérő - előkészítő (otthon, otthonról web)</v>
      </c>
      <c r="BF902" s="2">
        <v>1106</v>
      </c>
      <c r="BG902" s="2">
        <v>6</v>
      </c>
      <c r="BH902" s="18">
        <f>VLOOKUP(BF902,segéd!$F$9:$G$41,2,FALSE)</f>
        <v>46332</v>
      </c>
      <c r="BI902" s="2" t="str">
        <f>VLOOKUP(BG902,segéd!$F$1:$G$7,2,FALSE)</f>
        <v>17.00-18.30</v>
      </c>
      <c r="BJ902" t="s">
        <v>512</v>
      </c>
      <c r="BK902" s="20" t="s">
        <v>543</v>
      </c>
      <c r="BL902" t="s">
        <v>192</v>
      </c>
      <c r="BM902" s="2" t="s">
        <v>424</v>
      </c>
      <c r="BN902" s="2" t="s">
        <v>424</v>
      </c>
      <c r="BO902" s="2" t="s">
        <v>423</v>
      </c>
      <c r="BP902" s="33" t="s">
        <v>677</v>
      </c>
      <c r="BQ902" s="2">
        <f t="shared" si="869"/>
        <v>26</v>
      </c>
      <c r="BR902" s="2">
        <f>IF(BM902="","",IFERROR(VLOOKUP(BJ902,segéd!T:U,2,FALSE),"x"))</f>
        <v>13</v>
      </c>
      <c r="BS902" s="2">
        <f>IF(BN902="","",IFERROR(VLOOKUP(BJ902,segéd!O:P,2,FALSE),"x"))</f>
        <v>13</v>
      </c>
      <c r="BT902" s="19" t="s">
        <v>2366</v>
      </c>
      <c r="BU902" s="2" t="s">
        <v>2366</v>
      </c>
      <c r="BV902" s="2"/>
      <c r="BX902" s="2"/>
      <c r="CN902" s="2" t="s">
        <v>2366</v>
      </c>
    </row>
    <row r="903" spans="1:112" ht="15" customHeight="1" x14ac:dyDescent="0.3">
      <c r="A903" t="str">
        <f t="shared" si="812"/>
        <v>20511066</v>
      </c>
      <c r="B903" t="str">
        <f t="shared" si="813"/>
        <v>Vendéglátó- és szálloda ismeretek - Maráczi Gábor (web) 5</v>
      </c>
      <c r="C903" t="str">
        <f t="shared" si="814"/>
        <v>11066</v>
      </c>
      <c r="D903" t="str">
        <f t="shared" si="815"/>
        <v xml:space="preserve">Vendéglátó- és szálloda ismeretek - Maráczi Gábor (web) </v>
      </c>
      <c r="E903" t="str">
        <f t="shared" si="816"/>
        <v>Maráczi Gábor11066</v>
      </c>
      <c r="F903" t="str">
        <f t="shared" si="817"/>
        <v>Vendéglátó- és szálloda ismeretek (Bp. 205, web)</v>
      </c>
      <c r="G903" t="str">
        <f t="shared" si="818"/>
        <v/>
      </c>
      <c r="H903" t="str">
        <f t="shared" si="819"/>
        <v/>
      </c>
      <c r="I903" t="str">
        <f t="shared" si="820"/>
        <v/>
      </c>
      <c r="J903" t="str">
        <f t="shared" si="821"/>
        <v/>
      </c>
      <c r="K903" t="str">
        <f t="shared" si="822"/>
        <v/>
      </c>
      <c r="L903" t="str">
        <f t="shared" si="823"/>
        <v/>
      </c>
      <c r="M903" t="str">
        <f t="shared" si="824"/>
        <v/>
      </c>
      <c r="N903" t="str">
        <f t="shared" si="825"/>
        <v/>
      </c>
      <c r="O903" t="str">
        <f t="shared" si="826"/>
        <v>11066</v>
      </c>
      <c r="P903" t="str">
        <f t="shared" si="827"/>
        <v/>
      </c>
      <c r="Q903" t="str">
        <f t="shared" si="828"/>
        <v/>
      </c>
      <c r="R903" t="str">
        <f t="shared" si="829"/>
        <v/>
      </c>
      <c r="S903" t="str">
        <f t="shared" si="830"/>
        <v/>
      </c>
      <c r="T903" t="str">
        <f t="shared" si="831"/>
        <v/>
      </c>
      <c r="U903" t="str">
        <f t="shared" si="832"/>
        <v/>
      </c>
      <c r="V903" t="str">
        <f t="shared" si="833"/>
        <v/>
      </c>
      <c r="W903" t="str">
        <f t="shared" si="834"/>
        <v/>
      </c>
      <c r="X903" t="str">
        <f t="shared" si="835"/>
        <v/>
      </c>
      <c r="Y903" t="str">
        <f t="shared" si="836"/>
        <v/>
      </c>
      <c r="Z903" t="str">
        <f t="shared" si="837"/>
        <v/>
      </c>
      <c r="AA903" t="str">
        <f t="shared" si="838"/>
        <v>Vendéglátó- és szálloda ismeretek (205, web)</v>
      </c>
      <c r="AB903" t="str">
        <f t="shared" si="839"/>
        <v/>
      </c>
      <c r="AC903" t="str">
        <f t="shared" si="840"/>
        <v/>
      </c>
      <c r="AD903" t="str">
        <f t="shared" si="841"/>
        <v/>
      </c>
      <c r="AE903" t="str">
        <f t="shared" si="842"/>
        <v/>
      </c>
      <c r="AF903" t="str">
        <f t="shared" si="843"/>
        <v/>
      </c>
      <c r="AG903" t="str">
        <f t="shared" si="844"/>
        <v/>
      </c>
      <c r="AH903" t="str">
        <f t="shared" si="845"/>
        <v/>
      </c>
      <c r="AI903" t="str">
        <f t="shared" si="846"/>
        <v/>
      </c>
      <c r="AJ903" t="str">
        <f t="shared" si="847"/>
        <v/>
      </c>
      <c r="AK903" t="str">
        <f t="shared" si="848"/>
        <v/>
      </c>
      <c r="AL903" t="str">
        <f t="shared" si="849"/>
        <v/>
      </c>
      <c r="AM903" t="str">
        <f t="shared" si="850"/>
        <v/>
      </c>
      <c r="AN903" t="str">
        <f t="shared" si="851"/>
        <v/>
      </c>
      <c r="AO903" t="str">
        <f t="shared" si="852"/>
        <v/>
      </c>
      <c r="AP903" t="str">
        <f t="shared" si="853"/>
        <v/>
      </c>
      <c r="AQ903" t="str">
        <f t="shared" si="854"/>
        <v/>
      </c>
      <c r="AR903" t="str">
        <f t="shared" si="855"/>
        <v/>
      </c>
      <c r="AS903" t="str">
        <f t="shared" si="856"/>
        <v/>
      </c>
      <c r="AT903" t="str">
        <f t="shared" si="857"/>
        <v/>
      </c>
      <c r="AU903" t="str">
        <f t="shared" si="858"/>
        <v/>
      </c>
      <c r="AV903" t="str">
        <f t="shared" si="859"/>
        <v/>
      </c>
      <c r="AW903" t="str">
        <f t="shared" si="860"/>
        <v/>
      </c>
      <c r="AX903" t="str">
        <f t="shared" si="861"/>
        <v/>
      </c>
      <c r="AY903" t="str">
        <f t="shared" si="862"/>
        <v/>
      </c>
      <c r="AZ903" t="str">
        <f t="shared" si="863"/>
        <v/>
      </c>
      <c r="BA903" t="str">
        <f t="shared" si="864"/>
        <v/>
      </c>
      <c r="BB903" t="str">
        <f t="shared" si="865"/>
        <v/>
      </c>
      <c r="BC903" t="str">
        <f t="shared" si="866"/>
        <v/>
      </c>
      <c r="BD903" t="str">
        <f t="shared" si="867"/>
        <v/>
      </c>
      <c r="BE903" t="str">
        <f t="shared" si="868"/>
        <v>Vendéglátó- és szálloda ismeretek (, web)</v>
      </c>
      <c r="BF903" s="2">
        <v>1106</v>
      </c>
      <c r="BG903" s="2">
        <v>6</v>
      </c>
      <c r="BH903" s="18">
        <f>VLOOKUP(BF903,segéd!$F$9:$G$41,2,FALSE)</f>
        <v>46332</v>
      </c>
      <c r="BI903" s="2" t="str">
        <f>VLOOKUP(BG903,segéd!$F$1:$G$7,2,FALSE)</f>
        <v>17.00-18.30</v>
      </c>
      <c r="BJ903" s="20" t="s">
        <v>383</v>
      </c>
      <c r="BK903" s="20" t="s">
        <v>412</v>
      </c>
      <c r="BL903" t="s">
        <v>194</v>
      </c>
      <c r="BM903" s="2">
        <v>205</v>
      </c>
      <c r="BO903" s="2" t="s">
        <v>117</v>
      </c>
      <c r="BP903" s="33" t="s">
        <v>678</v>
      </c>
      <c r="BQ903" s="2">
        <f t="shared" si="869"/>
        <v>5</v>
      </c>
      <c r="BR903" s="2">
        <f>IF(BM903="","",IFERROR(VLOOKUP(BJ903,segéd!T:U,2,FALSE),"x"))</f>
        <v>5</v>
      </c>
      <c r="BS903" s="2" t="str">
        <f>IF(BN903="","",IFERROR(VLOOKUP(BJ903,segéd!O:P,2,FALSE),"x"))</f>
        <v/>
      </c>
      <c r="BT903" s="2"/>
      <c r="BU903" s="2"/>
      <c r="BV903" s="2"/>
      <c r="BX903" s="2"/>
      <c r="CB903" s="2">
        <v>8</v>
      </c>
      <c r="CQ903" s="2"/>
      <c r="CR903" s="2"/>
    </row>
    <row r="904" spans="1:112" ht="15" customHeight="1" x14ac:dyDescent="0.3">
      <c r="A904" t="str">
        <f t="shared" si="812"/>
        <v>otthon11067</v>
      </c>
      <c r="B904" t="str">
        <f t="shared" si="813"/>
        <v>Angol gazdasági szaknyelv I., 3. csoport - Steiner Imre (otthonról web) x</v>
      </c>
      <c r="C904" t="str">
        <f t="shared" si="814"/>
        <v>otthon11067</v>
      </c>
      <c r="D904" t="str">
        <f t="shared" si="815"/>
        <v>Angol gazdasági szaknyelv I., 3. csoport - Steiner Imre (otthonról web) x</v>
      </c>
      <c r="E904" t="str">
        <f t="shared" si="816"/>
        <v>Steiner Imre11067</v>
      </c>
      <c r="F904" t="str">
        <f t="shared" si="817"/>
        <v>Angol gazdasági szaknyelv I., 3. csoport (Bp. otthonTb. otthon, otthonról web)</v>
      </c>
      <c r="G904" t="str">
        <f t="shared" si="818"/>
        <v>11067</v>
      </c>
      <c r="H904" t="str">
        <f t="shared" si="819"/>
        <v>11067</v>
      </c>
      <c r="I904" t="str">
        <f t="shared" si="820"/>
        <v/>
      </c>
      <c r="J904" t="str">
        <f t="shared" si="821"/>
        <v/>
      </c>
      <c r="K904" t="str">
        <f t="shared" si="822"/>
        <v/>
      </c>
      <c r="L904" t="str">
        <f t="shared" si="823"/>
        <v/>
      </c>
      <c r="M904" t="str">
        <f t="shared" si="824"/>
        <v/>
      </c>
      <c r="N904" t="str">
        <f t="shared" si="825"/>
        <v/>
      </c>
      <c r="O904" t="str">
        <f t="shared" si="826"/>
        <v/>
      </c>
      <c r="P904" t="str">
        <f t="shared" si="827"/>
        <v/>
      </c>
      <c r="Q904" t="str">
        <f t="shared" si="828"/>
        <v/>
      </c>
      <c r="R904" t="str">
        <f t="shared" si="829"/>
        <v/>
      </c>
      <c r="S904" t="str">
        <f t="shared" si="830"/>
        <v/>
      </c>
      <c r="T904" t="str">
        <f t="shared" si="831"/>
        <v/>
      </c>
      <c r="U904" t="str">
        <f t="shared" si="832"/>
        <v/>
      </c>
      <c r="V904" t="str">
        <f t="shared" si="833"/>
        <v/>
      </c>
      <c r="W904" t="str">
        <f t="shared" si="834"/>
        <v/>
      </c>
      <c r="X904" t="str">
        <f t="shared" si="835"/>
        <v/>
      </c>
      <c r="Y904" t="str">
        <f t="shared" si="836"/>
        <v/>
      </c>
      <c r="Z904" t="str">
        <f t="shared" si="837"/>
        <v/>
      </c>
      <c r="AA904" t="str">
        <f t="shared" si="838"/>
        <v>Angol gazdasági szaknyelv I., 3. csoport (otthon, otthonról web)</v>
      </c>
      <c r="AB904" t="str">
        <f t="shared" si="839"/>
        <v>11067</v>
      </c>
      <c r="AC904" t="str">
        <f t="shared" si="840"/>
        <v/>
      </c>
      <c r="AD904" t="str">
        <f t="shared" si="841"/>
        <v/>
      </c>
      <c r="AE904" t="str">
        <f t="shared" si="842"/>
        <v/>
      </c>
      <c r="AF904" t="str">
        <f t="shared" si="843"/>
        <v/>
      </c>
      <c r="AG904" t="str">
        <f t="shared" si="844"/>
        <v/>
      </c>
      <c r="AH904" t="str">
        <f t="shared" si="845"/>
        <v/>
      </c>
      <c r="AI904" t="str">
        <f t="shared" si="846"/>
        <v/>
      </c>
      <c r="AJ904" t="str">
        <f t="shared" si="847"/>
        <v/>
      </c>
      <c r="AK904" t="str">
        <f t="shared" si="848"/>
        <v/>
      </c>
      <c r="AL904" t="str">
        <f t="shared" si="849"/>
        <v/>
      </c>
      <c r="AM904" t="str">
        <f t="shared" si="850"/>
        <v/>
      </c>
      <c r="AN904" t="str">
        <f t="shared" si="851"/>
        <v/>
      </c>
      <c r="AO904" t="str">
        <f t="shared" si="852"/>
        <v/>
      </c>
      <c r="AP904" t="str">
        <f t="shared" si="853"/>
        <v/>
      </c>
      <c r="AQ904" t="str">
        <f t="shared" si="854"/>
        <v/>
      </c>
      <c r="AR904" t="str">
        <f t="shared" si="855"/>
        <v/>
      </c>
      <c r="AS904" t="str">
        <f t="shared" si="856"/>
        <v/>
      </c>
      <c r="AT904" t="str">
        <f t="shared" si="857"/>
        <v/>
      </c>
      <c r="AU904" t="str">
        <f t="shared" si="858"/>
        <v/>
      </c>
      <c r="AV904" t="str">
        <f t="shared" si="859"/>
        <v/>
      </c>
      <c r="AW904" t="str">
        <f t="shared" si="860"/>
        <v/>
      </c>
      <c r="AX904" t="str">
        <f t="shared" si="861"/>
        <v/>
      </c>
      <c r="AY904" t="str">
        <f t="shared" si="862"/>
        <v/>
      </c>
      <c r="AZ904" t="str">
        <f t="shared" si="863"/>
        <v/>
      </c>
      <c r="BA904" t="str">
        <f t="shared" si="864"/>
        <v/>
      </c>
      <c r="BB904" t="str">
        <f t="shared" si="865"/>
        <v/>
      </c>
      <c r="BC904" t="str">
        <f t="shared" si="866"/>
        <v/>
      </c>
      <c r="BD904" t="str">
        <f t="shared" si="867"/>
        <v/>
      </c>
      <c r="BE904" t="str">
        <f t="shared" si="868"/>
        <v>Angol gazdasági szaknyelv I., 3. csoport (otthon, otthonról web)</v>
      </c>
      <c r="BF904" s="2">
        <v>1106</v>
      </c>
      <c r="BG904" s="2">
        <v>7</v>
      </c>
      <c r="BH904" s="18">
        <f>VLOOKUP(BF904,segéd!$F$9:$G$41,2,FALSE)</f>
        <v>46332</v>
      </c>
      <c r="BI904" s="2" t="str">
        <f>VLOOKUP(BG904,segéd!$F$1:$G$7,2,FALSE)</f>
        <v>18.45-20.15</v>
      </c>
      <c r="BJ904" t="s">
        <v>2367</v>
      </c>
      <c r="BK904" s="20" t="s">
        <v>549</v>
      </c>
      <c r="BL904" t="s">
        <v>192</v>
      </c>
      <c r="BM904" s="2" t="s">
        <v>424</v>
      </c>
      <c r="BN904" s="2" t="s">
        <v>424</v>
      </c>
      <c r="BO904" s="2" t="s">
        <v>423</v>
      </c>
      <c r="BP904" s="33" t="s">
        <v>2368</v>
      </c>
      <c r="BQ904" s="2" t="e">
        <f t="shared" si="869"/>
        <v>#VALUE!</v>
      </c>
      <c r="BR904" s="2" t="str">
        <f>IF(BM904="","",IFERROR(VLOOKUP(BJ904,segéd!T:U,2,FALSE),"x"))</f>
        <v>x</v>
      </c>
      <c r="BS904" s="2" t="str">
        <f>IF(BN904="","",IFERROR(VLOOKUP(BJ904,segéd!O:P,2,FALSE),"x"))</f>
        <v>x</v>
      </c>
      <c r="BT904" s="2">
        <v>12</v>
      </c>
      <c r="BU904" s="2">
        <v>4</v>
      </c>
      <c r="BV904" s="2"/>
      <c r="BX904" s="2"/>
      <c r="CN904" s="2">
        <v>4</v>
      </c>
      <c r="CQ904" s="2"/>
      <c r="CR904" s="2"/>
    </row>
    <row r="905" spans="1:112" ht="15" customHeight="1" x14ac:dyDescent="0.3">
      <c r="A905" t="str">
        <f t="shared" si="812"/>
        <v>otthon11067</v>
      </c>
      <c r="B905" t="str">
        <f t="shared" si="813"/>
        <v>Angol gazdasági szaknyelv II. - Balog Mónika (otthonról web) 20</v>
      </c>
      <c r="C905" t="str">
        <f t="shared" si="814"/>
        <v>otthon11067</v>
      </c>
      <c r="D905" t="str">
        <f t="shared" si="815"/>
        <v>Angol gazdasági szaknyelv II. - Balog Mónika (otthonról web) 10</v>
      </c>
      <c r="E905" t="str">
        <f t="shared" si="816"/>
        <v>Balog Mónika11067</v>
      </c>
      <c r="F905" t="str">
        <f t="shared" si="817"/>
        <v>Angol gazdasági szaknyelv II. (Bp. otthonTb. otthon, otthonról web)</v>
      </c>
      <c r="G905" t="str">
        <f t="shared" si="818"/>
        <v/>
      </c>
      <c r="H905" t="str">
        <f t="shared" si="819"/>
        <v/>
      </c>
      <c r="I905" t="str">
        <f t="shared" si="820"/>
        <v/>
      </c>
      <c r="J905" t="str">
        <f t="shared" si="821"/>
        <v/>
      </c>
      <c r="K905" t="str">
        <f t="shared" si="822"/>
        <v/>
      </c>
      <c r="L905" t="str">
        <f t="shared" si="823"/>
        <v/>
      </c>
      <c r="M905" t="str">
        <f t="shared" si="824"/>
        <v>11067</v>
      </c>
      <c r="N905" t="str">
        <f t="shared" si="825"/>
        <v>11067</v>
      </c>
      <c r="O905" t="str">
        <f t="shared" si="826"/>
        <v/>
      </c>
      <c r="P905" t="str">
        <f t="shared" si="827"/>
        <v/>
      </c>
      <c r="Q905" t="str">
        <f t="shared" si="828"/>
        <v/>
      </c>
      <c r="R905" t="str">
        <f t="shared" si="829"/>
        <v/>
      </c>
      <c r="S905" t="str">
        <f t="shared" si="830"/>
        <v/>
      </c>
      <c r="T905" t="str">
        <f t="shared" si="831"/>
        <v/>
      </c>
      <c r="U905" t="str">
        <f t="shared" si="832"/>
        <v/>
      </c>
      <c r="V905" t="str">
        <f t="shared" si="833"/>
        <v/>
      </c>
      <c r="W905" t="str">
        <f t="shared" si="834"/>
        <v/>
      </c>
      <c r="X905" t="str">
        <f t="shared" si="835"/>
        <v/>
      </c>
      <c r="Y905" t="str">
        <f t="shared" si="836"/>
        <v/>
      </c>
      <c r="Z905" t="str">
        <f t="shared" si="837"/>
        <v/>
      </c>
      <c r="AA905" t="str">
        <f t="shared" si="838"/>
        <v>Angol gazdasági szaknyelv II. (otthon, otthonról web)</v>
      </c>
      <c r="AB905" t="str">
        <f t="shared" si="839"/>
        <v/>
      </c>
      <c r="AC905" t="str">
        <f t="shared" si="840"/>
        <v/>
      </c>
      <c r="AD905" t="str">
        <f t="shared" si="841"/>
        <v/>
      </c>
      <c r="AE905" t="str">
        <f t="shared" si="842"/>
        <v/>
      </c>
      <c r="AF905" t="str">
        <f t="shared" si="843"/>
        <v/>
      </c>
      <c r="AG905" t="str">
        <f t="shared" si="844"/>
        <v/>
      </c>
      <c r="AH905" t="str">
        <f t="shared" si="845"/>
        <v>11067</v>
      </c>
      <c r="AI905" t="str">
        <f t="shared" si="846"/>
        <v>11067</v>
      </c>
      <c r="AJ905" t="str">
        <f t="shared" si="847"/>
        <v/>
      </c>
      <c r="AK905" t="str">
        <f t="shared" si="848"/>
        <v/>
      </c>
      <c r="AL905" t="str">
        <f t="shared" si="849"/>
        <v/>
      </c>
      <c r="AM905" t="str">
        <f t="shared" si="850"/>
        <v/>
      </c>
      <c r="AN905" t="str">
        <f t="shared" si="851"/>
        <v/>
      </c>
      <c r="AO905" t="str">
        <f t="shared" si="852"/>
        <v/>
      </c>
      <c r="AP905" t="str">
        <f t="shared" si="853"/>
        <v/>
      </c>
      <c r="AQ905" t="str">
        <f t="shared" si="854"/>
        <v/>
      </c>
      <c r="AR905" t="str">
        <f t="shared" si="855"/>
        <v/>
      </c>
      <c r="AS905" t="str">
        <f t="shared" si="856"/>
        <v/>
      </c>
      <c r="AT905" t="str">
        <f t="shared" si="857"/>
        <v/>
      </c>
      <c r="AU905" t="str">
        <f t="shared" si="858"/>
        <v/>
      </c>
      <c r="AV905" t="str">
        <f t="shared" si="859"/>
        <v/>
      </c>
      <c r="AW905" t="str">
        <f t="shared" si="860"/>
        <v/>
      </c>
      <c r="AX905" t="str">
        <f t="shared" si="861"/>
        <v/>
      </c>
      <c r="AY905" t="str">
        <f t="shared" si="862"/>
        <v/>
      </c>
      <c r="AZ905" t="str">
        <f t="shared" si="863"/>
        <v/>
      </c>
      <c r="BA905" t="str">
        <f t="shared" si="864"/>
        <v/>
      </c>
      <c r="BB905" t="str">
        <f t="shared" si="865"/>
        <v/>
      </c>
      <c r="BC905" t="str">
        <f t="shared" si="866"/>
        <v/>
      </c>
      <c r="BD905" t="str">
        <f t="shared" si="867"/>
        <v/>
      </c>
      <c r="BE905" t="str">
        <f t="shared" si="868"/>
        <v>Angol gazdasági szaknyelv II. (otthon, otthonról web)</v>
      </c>
      <c r="BF905" s="2">
        <v>1106</v>
      </c>
      <c r="BG905" s="2">
        <v>7</v>
      </c>
      <c r="BH905" s="18">
        <f>VLOOKUP(BF905,segéd!$F$9:$G$41,2,FALSE)</f>
        <v>46332</v>
      </c>
      <c r="BI905" s="2" t="str">
        <f>VLOOKUP(BG905,segéd!$F$1:$G$7,2,FALSE)</f>
        <v>18.45-20.15</v>
      </c>
      <c r="BJ905" t="s">
        <v>422</v>
      </c>
      <c r="BK905" s="20" t="s">
        <v>70</v>
      </c>
      <c r="BL905" t="s">
        <v>192</v>
      </c>
      <c r="BM905" s="2" t="s">
        <v>424</v>
      </c>
      <c r="BN905" s="2" t="s">
        <v>424</v>
      </c>
      <c r="BO905" s="2" t="s">
        <v>423</v>
      </c>
      <c r="BP905" s="33" t="s">
        <v>585</v>
      </c>
      <c r="BQ905" s="2">
        <f t="shared" si="869"/>
        <v>30</v>
      </c>
      <c r="BR905" s="2">
        <f>IF(BM905="","",IFERROR(VLOOKUP(BJ905,segéd!T:U,2,FALSE),"x"))</f>
        <v>20</v>
      </c>
      <c r="BS905" s="2">
        <f>IF(BN905="","",IFERROR(VLOOKUP(BJ905,segéd!O:P,2,FALSE),"x"))</f>
        <v>10</v>
      </c>
      <c r="BT905" s="2"/>
      <c r="BU905" s="2"/>
      <c r="BV905" s="2"/>
      <c r="BX905" s="2"/>
      <c r="BZ905" s="2">
        <v>4</v>
      </c>
      <c r="CA905" s="2">
        <v>4</v>
      </c>
      <c r="CQ905" s="2"/>
      <c r="CR905" s="2"/>
      <c r="CT905" s="2">
        <v>4</v>
      </c>
      <c r="CU905" s="2">
        <v>3</v>
      </c>
    </row>
    <row r="906" spans="1:112" ht="15" customHeight="1" x14ac:dyDescent="0.3">
      <c r="A906" t="str">
        <f t="shared" si="812"/>
        <v>20211067</v>
      </c>
      <c r="B906" t="str">
        <f t="shared" si="813"/>
        <v>Beszerzés az ellátási láncban - Mészáros Sándor (web) 11</v>
      </c>
      <c r="C906" t="str">
        <f t="shared" si="814"/>
        <v>11067</v>
      </c>
      <c r="D906" t="str">
        <f t="shared" si="815"/>
        <v xml:space="preserve">Beszerzés az ellátási láncban - Mészáros Sándor (web) </v>
      </c>
      <c r="E906" t="str">
        <f t="shared" si="816"/>
        <v>Mészáros Sándor11067</v>
      </c>
      <c r="F906" t="str">
        <f t="shared" si="817"/>
        <v>Beszerzés az ellátási láncban (Bp. 202, web)</v>
      </c>
      <c r="G906" t="str">
        <f t="shared" si="818"/>
        <v/>
      </c>
      <c r="H906" t="str">
        <f t="shared" si="819"/>
        <v/>
      </c>
      <c r="I906" t="str">
        <f t="shared" si="820"/>
        <v/>
      </c>
      <c r="J906" t="str">
        <f t="shared" si="821"/>
        <v/>
      </c>
      <c r="K906" t="str">
        <f t="shared" si="822"/>
        <v/>
      </c>
      <c r="L906" t="str">
        <f t="shared" si="823"/>
        <v/>
      </c>
      <c r="M906" t="str">
        <f t="shared" si="824"/>
        <v/>
      </c>
      <c r="N906" t="str">
        <f t="shared" si="825"/>
        <v/>
      </c>
      <c r="O906" t="str">
        <f t="shared" si="826"/>
        <v/>
      </c>
      <c r="P906" t="str">
        <f t="shared" si="827"/>
        <v/>
      </c>
      <c r="Q906" t="str">
        <f t="shared" si="828"/>
        <v/>
      </c>
      <c r="R906" t="str">
        <f t="shared" si="829"/>
        <v>11067</v>
      </c>
      <c r="S906" t="str">
        <f t="shared" si="830"/>
        <v/>
      </c>
      <c r="T906" t="str">
        <f t="shared" si="831"/>
        <v/>
      </c>
      <c r="U906" t="str">
        <f t="shared" si="832"/>
        <v/>
      </c>
      <c r="V906" t="str">
        <f t="shared" si="833"/>
        <v/>
      </c>
      <c r="W906" t="str">
        <f t="shared" si="834"/>
        <v/>
      </c>
      <c r="X906" t="str">
        <f t="shared" si="835"/>
        <v/>
      </c>
      <c r="Y906" t="str">
        <f t="shared" si="836"/>
        <v/>
      </c>
      <c r="Z906" t="str">
        <f t="shared" si="837"/>
        <v/>
      </c>
      <c r="AA906" t="str">
        <f t="shared" si="838"/>
        <v>Beszerzés az ellátási láncban (202, web)</v>
      </c>
      <c r="AB906" t="str">
        <f t="shared" si="839"/>
        <v/>
      </c>
      <c r="AC906" t="str">
        <f t="shared" si="840"/>
        <v/>
      </c>
      <c r="AD906" t="str">
        <f t="shared" si="841"/>
        <v/>
      </c>
      <c r="AE906" t="str">
        <f t="shared" si="842"/>
        <v/>
      </c>
      <c r="AF906" t="str">
        <f t="shared" si="843"/>
        <v/>
      </c>
      <c r="AG906" t="str">
        <f t="shared" si="844"/>
        <v/>
      </c>
      <c r="AH906" t="str">
        <f t="shared" si="845"/>
        <v/>
      </c>
      <c r="AI906" t="str">
        <f t="shared" si="846"/>
        <v/>
      </c>
      <c r="AJ906" t="str">
        <f t="shared" si="847"/>
        <v/>
      </c>
      <c r="AK906" t="str">
        <f t="shared" si="848"/>
        <v/>
      </c>
      <c r="AL906" t="str">
        <f t="shared" si="849"/>
        <v/>
      </c>
      <c r="AM906" t="str">
        <f t="shared" si="850"/>
        <v/>
      </c>
      <c r="AN906" t="str">
        <f t="shared" si="851"/>
        <v/>
      </c>
      <c r="AO906" t="str">
        <f t="shared" si="852"/>
        <v/>
      </c>
      <c r="AP906" t="str">
        <f t="shared" si="853"/>
        <v/>
      </c>
      <c r="AQ906" t="str">
        <f t="shared" si="854"/>
        <v/>
      </c>
      <c r="AR906" t="str">
        <f t="shared" si="855"/>
        <v/>
      </c>
      <c r="AS906" t="str">
        <f t="shared" si="856"/>
        <v/>
      </c>
      <c r="AT906" t="str">
        <f t="shared" si="857"/>
        <v/>
      </c>
      <c r="AU906" t="str">
        <f t="shared" si="858"/>
        <v/>
      </c>
      <c r="AV906" t="str">
        <f t="shared" si="859"/>
        <v/>
      </c>
      <c r="AW906" t="str">
        <f t="shared" si="860"/>
        <v/>
      </c>
      <c r="AX906" t="str">
        <f t="shared" si="861"/>
        <v/>
      </c>
      <c r="AY906" t="str">
        <f t="shared" si="862"/>
        <v/>
      </c>
      <c r="AZ906" t="str">
        <f t="shared" si="863"/>
        <v/>
      </c>
      <c r="BA906" t="str">
        <f t="shared" si="864"/>
        <v/>
      </c>
      <c r="BB906" t="str">
        <f t="shared" si="865"/>
        <v/>
      </c>
      <c r="BC906" t="str">
        <f t="shared" si="866"/>
        <v/>
      </c>
      <c r="BD906" t="str">
        <f t="shared" si="867"/>
        <v/>
      </c>
      <c r="BE906" t="str">
        <f t="shared" si="868"/>
        <v>Beszerzés az ellátási láncban (, web)</v>
      </c>
      <c r="BF906" s="2">
        <v>1106</v>
      </c>
      <c r="BG906" s="2">
        <v>7</v>
      </c>
      <c r="BH906" s="18">
        <f>VLOOKUP(BF906,segéd!$F$9:$G$41,2,FALSE)</f>
        <v>46332</v>
      </c>
      <c r="BI906" s="2" t="str">
        <f>VLOOKUP(BG906,segéd!$F$1:$G$7,2,FALSE)</f>
        <v>18.45-20.15</v>
      </c>
      <c r="BJ906" t="s">
        <v>750</v>
      </c>
      <c r="BK906" s="20" t="s">
        <v>306</v>
      </c>
      <c r="BL906" t="s">
        <v>206</v>
      </c>
      <c r="BM906" s="2">
        <v>202</v>
      </c>
      <c r="BO906" s="2" t="s">
        <v>117</v>
      </c>
      <c r="BP906" s="33" t="s">
        <v>753</v>
      </c>
      <c r="BQ906" s="2">
        <f t="shared" si="869"/>
        <v>11</v>
      </c>
      <c r="BR906" s="2">
        <f>IF(BM906="","",IFERROR(VLOOKUP(BJ906,segéd!T:U,2,FALSE),"x"))</f>
        <v>11</v>
      </c>
      <c r="BS906" s="2" t="str">
        <f>IF(BN906="","",IFERROR(VLOOKUP(BJ906,segéd!O:P,2,FALSE),"x"))</f>
        <v/>
      </c>
      <c r="BT906" s="2"/>
      <c r="BU906" s="2"/>
      <c r="BV906" s="2"/>
      <c r="BX906" s="2"/>
      <c r="CE906" s="2">
        <v>8</v>
      </c>
      <c r="CQ906" s="2"/>
      <c r="CR906" s="2"/>
    </row>
    <row r="907" spans="1:112" ht="15" customHeight="1" x14ac:dyDescent="0.3">
      <c r="A907" t="str">
        <f t="shared" si="812"/>
        <v>otthon11067</v>
      </c>
      <c r="B907" t="str">
        <f t="shared" si="813"/>
        <v>Értékteremtő logisztikai folyamatok - Lakatos Péter (otthonról web) 12</v>
      </c>
      <c r="C907" t="str">
        <f t="shared" si="814"/>
        <v>11067</v>
      </c>
      <c r="D907" t="str">
        <f t="shared" si="815"/>
        <v xml:space="preserve">Értékteremtő logisztikai folyamatok - Lakatos Péter (otthonról web) </v>
      </c>
      <c r="E907" t="str">
        <f t="shared" si="816"/>
        <v>Lakatos Péter11067</v>
      </c>
      <c r="F907" t="str">
        <f t="shared" si="817"/>
        <v>Értékteremtő logisztikai folyamatok (Bp. otthon, otthonról web)</v>
      </c>
      <c r="G907" t="str">
        <f t="shared" si="818"/>
        <v/>
      </c>
      <c r="H907" t="str">
        <f t="shared" si="819"/>
        <v/>
      </c>
      <c r="I907" t="str">
        <f t="shared" si="820"/>
        <v/>
      </c>
      <c r="J907" t="str">
        <f t="shared" si="821"/>
        <v>11067</v>
      </c>
      <c r="K907" t="str">
        <f t="shared" si="822"/>
        <v>11067</v>
      </c>
      <c r="L907" t="str">
        <f t="shared" si="823"/>
        <v/>
      </c>
      <c r="M907" t="str">
        <f t="shared" si="824"/>
        <v/>
      </c>
      <c r="N907" t="str">
        <f t="shared" si="825"/>
        <v/>
      </c>
      <c r="O907" t="str">
        <f t="shared" si="826"/>
        <v/>
      </c>
      <c r="P907" t="str">
        <f t="shared" si="827"/>
        <v/>
      </c>
      <c r="Q907" t="str">
        <f t="shared" si="828"/>
        <v/>
      </c>
      <c r="R907" t="str">
        <f t="shared" si="829"/>
        <v/>
      </c>
      <c r="S907" t="str">
        <f t="shared" si="830"/>
        <v/>
      </c>
      <c r="T907" t="str">
        <f t="shared" si="831"/>
        <v/>
      </c>
      <c r="U907" t="str">
        <f t="shared" si="832"/>
        <v/>
      </c>
      <c r="V907" t="str">
        <f t="shared" si="833"/>
        <v/>
      </c>
      <c r="W907" t="str">
        <f t="shared" si="834"/>
        <v/>
      </c>
      <c r="X907" t="str">
        <f t="shared" si="835"/>
        <v/>
      </c>
      <c r="Y907" t="str">
        <f t="shared" si="836"/>
        <v/>
      </c>
      <c r="Z907" t="str">
        <f t="shared" si="837"/>
        <v/>
      </c>
      <c r="AA907" t="str">
        <f t="shared" si="838"/>
        <v>Értékteremtő logisztikai folyamatok (otthon, otthonról web)</v>
      </c>
      <c r="AB907" t="str">
        <f t="shared" si="839"/>
        <v/>
      </c>
      <c r="AC907" t="str">
        <f t="shared" si="840"/>
        <v/>
      </c>
      <c r="AD907" t="str">
        <f t="shared" si="841"/>
        <v/>
      </c>
      <c r="AE907" t="str">
        <f t="shared" si="842"/>
        <v/>
      </c>
      <c r="AF907" t="str">
        <f t="shared" si="843"/>
        <v/>
      </c>
      <c r="AG907" t="str">
        <f t="shared" si="844"/>
        <v/>
      </c>
      <c r="AH907" t="str">
        <f t="shared" si="845"/>
        <v/>
      </c>
      <c r="AI907" t="str">
        <f t="shared" si="846"/>
        <v/>
      </c>
      <c r="AJ907" t="str">
        <f t="shared" si="847"/>
        <v/>
      </c>
      <c r="AK907" t="str">
        <f t="shared" si="848"/>
        <v/>
      </c>
      <c r="AL907" t="str">
        <f t="shared" si="849"/>
        <v/>
      </c>
      <c r="AM907" t="str">
        <f t="shared" si="850"/>
        <v/>
      </c>
      <c r="AN907" t="str">
        <f t="shared" si="851"/>
        <v/>
      </c>
      <c r="AO907" t="str">
        <f t="shared" si="852"/>
        <v/>
      </c>
      <c r="AP907" t="str">
        <f t="shared" si="853"/>
        <v/>
      </c>
      <c r="AQ907" t="str">
        <f t="shared" si="854"/>
        <v/>
      </c>
      <c r="AR907" t="str">
        <f t="shared" si="855"/>
        <v/>
      </c>
      <c r="AS907" t="str">
        <f t="shared" si="856"/>
        <v/>
      </c>
      <c r="AT907" t="str">
        <f t="shared" si="857"/>
        <v/>
      </c>
      <c r="AU907" t="str">
        <f t="shared" si="858"/>
        <v/>
      </c>
      <c r="AV907" t="str">
        <f t="shared" si="859"/>
        <v/>
      </c>
      <c r="AW907" t="str">
        <f t="shared" si="860"/>
        <v/>
      </c>
      <c r="AX907" t="str">
        <f t="shared" si="861"/>
        <v/>
      </c>
      <c r="AY907" t="str">
        <f t="shared" si="862"/>
        <v/>
      </c>
      <c r="AZ907" t="str">
        <f t="shared" si="863"/>
        <v/>
      </c>
      <c r="BA907" t="str">
        <f t="shared" si="864"/>
        <v/>
      </c>
      <c r="BB907" t="str">
        <f t="shared" si="865"/>
        <v/>
      </c>
      <c r="BC907" t="str">
        <f t="shared" si="866"/>
        <v/>
      </c>
      <c r="BD907" t="str">
        <f t="shared" si="867"/>
        <v/>
      </c>
      <c r="BE907" t="str">
        <f t="shared" si="868"/>
        <v>Értékteremtő logisztikai folyamatok (, otthonról web)</v>
      </c>
      <c r="BF907" s="2">
        <v>1106</v>
      </c>
      <c r="BG907" s="2">
        <v>7</v>
      </c>
      <c r="BH907" s="18">
        <f>VLOOKUP(BF907,segéd!$F$9:$G$41,2,FALSE)</f>
        <v>46332</v>
      </c>
      <c r="BI907" s="2" t="str">
        <f>VLOOKUP(BG907,segéd!$F$1:$G$7,2,FALSE)</f>
        <v>18.45-20.15</v>
      </c>
      <c r="BJ907" t="s">
        <v>89</v>
      </c>
      <c r="BK907" s="20" t="s">
        <v>217</v>
      </c>
      <c r="BL907" t="s">
        <v>206</v>
      </c>
      <c r="BM907" s="2" t="s">
        <v>424</v>
      </c>
      <c r="BO907" s="2" t="s">
        <v>423</v>
      </c>
      <c r="BP907" s="33" t="s">
        <v>717</v>
      </c>
      <c r="BQ907" s="2">
        <f t="shared" si="869"/>
        <v>12</v>
      </c>
      <c r="BR907" s="2">
        <f>IF(BM907="","",IFERROR(VLOOKUP(BJ907,segéd!T:U,2,FALSE),"x"))</f>
        <v>12</v>
      </c>
      <c r="BS907" s="2" t="str">
        <f>IF(BN907="","",IFERROR(VLOOKUP(BJ907,segéd!O:P,2,FALSE),"x"))</f>
        <v/>
      </c>
      <c r="BU907" s="2"/>
      <c r="BV907" s="2"/>
      <c r="BW907" s="2">
        <v>5</v>
      </c>
      <c r="BX907" s="2">
        <v>5</v>
      </c>
    </row>
    <row r="908" spans="1:112" ht="15" customHeight="1" x14ac:dyDescent="0.3">
      <c r="A908" t="str">
        <f t="shared" si="812"/>
        <v>otthon11067</v>
      </c>
      <c r="B908" t="str">
        <f t="shared" si="813"/>
        <v>Nyelvi szintfelmérő - előkészítő - Nagy Mónika (otthonról web) 13</v>
      </c>
      <c r="C908" t="str">
        <f t="shared" si="814"/>
        <v>otthon11067</v>
      </c>
      <c r="D908" t="str">
        <f t="shared" si="815"/>
        <v>Nyelvi szintfelmérő - előkészítő - Nagy Mónika (otthonról web) 13</v>
      </c>
      <c r="E908" t="str">
        <f t="shared" si="816"/>
        <v>Nagy Mónika11067</v>
      </c>
      <c r="F908" t="str">
        <f t="shared" si="817"/>
        <v>Nyelvi szintfelmérő - előkészítő (Bp. otthonTb. otthon, otthonról web)</v>
      </c>
      <c r="G908" t="str">
        <f t="shared" si="818"/>
        <v>11067</v>
      </c>
      <c r="H908" t="str">
        <f t="shared" si="819"/>
        <v>11067</v>
      </c>
      <c r="I908" t="str">
        <f t="shared" si="820"/>
        <v/>
      </c>
      <c r="J908" t="str">
        <f t="shared" si="821"/>
        <v/>
      </c>
      <c r="K908" t="str">
        <f t="shared" si="822"/>
        <v/>
      </c>
      <c r="L908" t="str">
        <f t="shared" si="823"/>
        <v/>
      </c>
      <c r="M908" t="str">
        <f t="shared" si="824"/>
        <v/>
      </c>
      <c r="N908" t="str">
        <f t="shared" si="825"/>
        <v/>
      </c>
      <c r="O908" t="str">
        <f t="shared" si="826"/>
        <v/>
      </c>
      <c r="P908" t="str">
        <f t="shared" si="827"/>
        <v/>
      </c>
      <c r="Q908" t="str">
        <f t="shared" si="828"/>
        <v/>
      </c>
      <c r="R908" t="str">
        <f t="shared" si="829"/>
        <v/>
      </c>
      <c r="S908" t="str">
        <f t="shared" si="830"/>
        <v/>
      </c>
      <c r="T908" t="str">
        <f t="shared" si="831"/>
        <v/>
      </c>
      <c r="U908" t="str">
        <f t="shared" si="832"/>
        <v/>
      </c>
      <c r="V908" t="str">
        <f t="shared" si="833"/>
        <v/>
      </c>
      <c r="W908" t="str">
        <f t="shared" si="834"/>
        <v/>
      </c>
      <c r="X908" t="str">
        <f t="shared" si="835"/>
        <v/>
      </c>
      <c r="Y908" t="str">
        <f t="shared" si="836"/>
        <v/>
      </c>
      <c r="Z908" t="str">
        <f t="shared" si="837"/>
        <v/>
      </c>
      <c r="AA908" t="str">
        <f t="shared" si="838"/>
        <v>Nyelvi szintfelmérő - előkészítő (otthon, otthonról web)</v>
      </c>
      <c r="AB908" t="str">
        <f t="shared" si="839"/>
        <v>11067</v>
      </c>
      <c r="AC908" t="str">
        <f t="shared" si="840"/>
        <v/>
      </c>
      <c r="AD908" t="str">
        <f t="shared" si="841"/>
        <v/>
      </c>
      <c r="AE908" t="str">
        <f t="shared" si="842"/>
        <v/>
      </c>
      <c r="AF908" t="str">
        <f t="shared" si="843"/>
        <v/>
      </c>
      <c r="AG908" t="str">
        <f t="shared" si="844"/>
        <v/>
      </c>
      <c r="AH908" t="str">
        <f t="shared" si="845"/>
        <v/>
      </c>
      <c r="AI908" t="str">
        <f t="shared" si="846"/>
        <v/>
      </c>
      <c r="AJ908" t="str">
        <f t="shared" si="847"/>
        <v/>
      </c>
      <c r="AK908" t="str">
        <f t="shared" si="848"/>
        <v/>
      </c>
      <c r="AL908" t="str">
        <f t="shared" si="849"/>
        <v/>
      </c>
      <c r="AM908" t="str">
        <f t="shared" si="850"/>
        <v/>
      </c>
      <c r="AN908" t="str">
        <f t="shared" si="851"/>
        <v/>
      </c>
      <c r="AO908" t="str">
        <f t="shared" si="852"/>
        <v/>
      </c>
      <c r="AP908" t="str">
        <f t="shared" si="853"/>
        <v/>
      </c>
      <c r="AQ908" t="str">
        <f t="shared" si="854"/>
        <v/>
      </c>
      <c r="AR908" t="str">
        <f t="shared" si="855"/>
        <v/>
      </c>
      <c r="AS908" t="str">
        <f t="shared" si="856"/>
        <v/>
      </c>
      <c r="AT908" t="str">
        <f t="shared" si="857"/>
        <v/>
      </c>
      <c r="AU908" t="str">
        <f t="shared" si="858"/>
        <v/>
      </c>
      <c r="AV908" t="str">
        <f t="shared" si="859"/>
        <v/>
      </c>
      <c r="AW908" t="str">
        <f t="shared" si="860"/>
        <v/>
      </c>
      <c r="AX908" t="str">
        <f t="shared" si="861"/>
        <v/>
      </c>
      <c r="AY908" t="str">
        <f t="shared" si="862"/>
        <v/>
      </c>
      <c r="AZ908" t="str">
        <f t="shared" si="863"/>
        <v/>
      </c>
      <c r="BA908" t="str">
        <f t="shared" si="864"/>
        <v/>
      </c>
      <c r="BB908" t="str">
        <f t="shared" si="865"/>
        <v/>
      </c>
      <c r="BC908" t="str">
        <f t="shared" si="866"/>
        <v/>
      </c>
      <c r="BD908" t="str">
        <f t="shared" si="867"/>
        <v/>
      </c>
      <c r="BE908" t="str">
        <f t="shared" si="868"/>
        <v>Nyelvi szintfelmérő - előkészítő (otthon, otthonról web)</v>
      </c>
      <c r="BF908" s="2">
        <v>1106</v>
      </c>
      <c r="BG908" s="2">
        <v>7</v>
      </c>
      <c r="BH908" s="18">
        <f>VLOOKUP(BF908,segéd!$F$9:$G$41,2,FALSE)</f>
        <v>46332</v>
      </c>
      <c r="BI908" s="2" t="str">
        <f>VLOOKUP(BG908,segéd!$F$1:$G$7,2,FALSE)</f>
        <v>18.45-20.15</v>
      </c>
      <c r="BJ908" t="s">
        <v>512</v>
      </c>
      <c r="BK908" s="20" t="s">
        <v>543</v>
      </c>
      <c r="BL908" t="s">
        <v>192</v>
      </c>
      <c r="BM908" s="2" t="s">
        <v>424</v>
      </c>
      <c r="BN908" s="2" t="s">
        <v>424</v>
      </c>
      <c r="BO908" s="2" t="s">
        <v>423</v>
      </c>
      <c r="BP908" s="33" t="s">
        <v>677</v>
      </c>
      <c r="BQ908" s="2">
        <f t="shared" si="869"/>
        <v>26</v>
      </c>
      <c r="BR908" s="2">
        <f>IF(BM908="","",IFERROR(VLOOKUP(BJ908,segéd!T:U,2,FALSE),"x"))</f>
        <v>13</v>
      </c>
      <c r="BS908" s="2">
        <f>IF(BN908="","",IFERROR(VLOOKUP(BJ908,segéd!O:P,2,FALSE),"x"))</f>
        <v>13</v>
      </c>
      <c r="BT908" s="19" t="s">
        <v>2366</v>
      </c>
      <c r="BU908" s="2" t="s">
        <v>2366</v>
      </c>
      <c r="BV908" s="2"/>
      <c r="BX908" s="2"/>
      <c r="CN908" s="2" t="s">
        <v>2366</v>
      </c>
    </row>
    <row r="909" spans="1:112" ht="15" customHeight="1" x14ac:dyDescent="0.3">
      <c r="A909" t="str">
        <f t="shared" si="812"/>
        <v>20611071</v>
      </c>
      <c r="B909" t="str">
        <f t="shared" si="813"/>
        <v>A kont. és a vez. számv. inform. - Barna Zsolt (Tb.-ről web) 7</v>
      </c>
      <c r="C909" t="str">
        <f t="shared" si="814"/>
        <v>21411071</v>
      </c>
      <c r="D909" t="str">
        <f t="shared" si="815"/>
        <v>A kont. és a vez. számv. inform. - Barna Zsolt (Tb.-ről web) 8</v>
      </c>
      <c r="E909" t="str">
        <f t="shared" si="816"/>
        <v>Barna Zsolt11071</v>
      </c>
      <c r="F909" t="str">
        <f t="shared" si="817"/>
        <v>A kont. és a vez. számv. inform. (Tb. 214, Tb.-ről web)</v>
      </c>
      <c r="G909" t="str">
        <f t="shared" si="818"/>
        <v/>
      </c>
      <c r="H909" t="str">
        <f t="shared" si="819"/>
        <v/>
      </c>
      <c r="I909" t="str">
        <f t="shared" si="820"/>
        <v/>
      </c>
      <c r="J909" t="str">
        <f t="shared" si="821"/>
        <v/>
      </c>
      <c r="K909" t="str">
        <f t="shared" si="822"/>
        <v/>
      </c>
      <c r="L909" t="str">
        <f t="shared" si="823"/>
        <v/>
      </c>
      <c r="M909" t="str">
        <f t="shared" si="824"/>
        <v/>
      </c>
      <c r="N909" t="str">
        <f t="shared" si="825"/>
        <v/>
      </c>
      <c r="O909" t="str">
        <f t="shared" si="826"/>
        <v/>
      </c>
      <c r="P909" t="str">
        <f t="shared" si="827"/>
        <v/>
      </c>
      <c r="Q909" t="str">
        <f t="shared" si="828"/>
        <v/>
      </c>
      <c r="R909" t="str">
        <f t="shared" si="829"/>
        <v/>
      </c>
      <c r="S909" t="str">
        <f t="shared" si="830"/>
        <v/>
      </c>
      <c r="T909" t="str">
        <f t="shared" si="831"/>
        <v/>
      </c>
      <c r="U909" t="str">
        <f t="shared" si="832"/>
        <v>11071</v>
      </c>
      <c r="V909" t="str">
        <f t="shared" si="833"/>
        <v/>
      </c>
      <c r="W909" t="str">
        <f t="shared" si="834"/>
        <v/>
      </c>
      <c r="X909" t="str">
        <f t="shared" si="835"/>
        <v/>
      </c>
      <c r="Y909" t="str">
        <f t="shared" si="836"/>
        <v/>
      </c>
      <c r="Z909" t="str">
        <f t="shared" si="837"/>
        <v/>
      </c>
      <c r="AA909" t="str">
        <f t="shared" si="838"/>
        <v>A kont. és a vez. számv. inform. (206, Tb.-ről web)</v>
      </c>
      <c r="AB909" t="str">
        <f t="shared" si="839"/>
        <v/>
      </c>
      <c r="AC909" t="str">
        <f t="shared" si="840"/>
        <v/>
      </c>
      <c r="AD909" t="str">
        <f t="shared" si="841"/>
        <v/>
      </c>
      <c r="AE909" t="str">
        <f t="shared" si="842"/>
        <v/>
      </c>
      <c r="AF909" t="str">
        <f t="shared" si="843"/>
        <v/>
      </c>
      <c r="AG909" t="str">
        <f t="shared" si="844"/>
        <v/>
      </c>
      <c r="AH909" t="str">
        <f t="shared" si="845"/>
        <v/>
      </c>
      <c r="AI909" t="str">
        <f t="shared" si="846"/>
        <v/>
      </c>
      <c r="AJ909" t="str">
        <f t="shared" si="847"/>
        <v/>
      </c>
      <c r="AK909" t="str">
        <f t="shared" si="848"/>
        <v/>
      </c>
      <c r="AL909" t="str">
        <f t="shared" si="849"/>
        <v/>
      </c>
      <c r="AM909" t="str">
        <f t="shared" si="850"/>
        <v/>
      </c>
      <c r="AN909" t="str">
        <f t="shared" si="851"/>
        <v/>
      </c>
      <c r="AO909" t="str">
        <f t="shared" si="852"/>
        <v>11071</v>
      </c>
      <c r="AP909" t="str">
        <f t="shared" si="853"/>
        <v/>
      </c>
      <c r="AQ909" t="str">
        <f t="shared" si="854"/>
        <v/>
      </c>
      <c r="AR909" t="str">
        <f t="shared" si="855"/>
        <v/>
      </c>
      <c r="AS909" t="str">
        <f t="shared" si="856"/>
        <v/>
      </c>
      <c r="AT909" t="str">
        <f t="shared" si="857"/>
        <v/>
      </c>
      <c r="AU909" t="str">
        <f t="shared" si="858"/>
        <v/>
      </c>
      <c r="AV909" t="str">
        <f t="shared" si="859"/>
        <v/>
      </c>
      <c r="AW909" t="str">
        <f t="shared" si="860"/>
        <v/>
      </c>
      <c r="AX909" t="str">
        <f t="shared" si="861"/>
        <v/>
      </c>
      <c r="AY909" t="str">
        <f t="shared" si="862"/>
        <v/>
      </c>
      <c r="AZ909" t="str">
        <f t="shared" si="863"/>
        <v/>
      </c>
      <c r="BA909" t="str">
        <f t="shared" si="864"/>
        <v/>
      </c>
      <c r="BB909" t="str">
        <f t="shared" si="865"/>
        <v/>
      </c>
      <c r="BC909" t="str">
        <f t="shared" si="866"/>
        <v/>
      </c>
      <c r="BD909" t="str">
        <f t="shared" si="867"/>
        <v/>
      </c>
      <c r="BE909" t="str">
        <f t="shared" si="868"/>
        <v>A kont. és a vez. számv. inform. (214, Tb.-ről web)</v>
      </c>
      <c r="BF909" s="2">
        <v>1107</v>
      </c>
      <c r="BG909" s="2">
        <v>1</v>
      </c>
      <c r="BH909" s="18">
        <f>VLOOKUP(BF909,segéd!$F$9:$G$41,2,FALSE)</f>
        <v>46333</v>
      </c>
      <c r="BI909" s="2" t="str">
        <f>VLOOKUP(BG909,segéd!$F$1:$G$7,2,FALSE)</f>
        <v>8.00-9.30</v>
      </c>
      <c r="BJ909" t="s">
        <v>517</v>
      </c>
      <c r="BK909" s="20" t="s">
        <v>533</v>
      </c>
      <c r="BL909" t="s">
        <v>192</v>
      </c>
      <c r="BM909" s="2">
        <v>206</v>
      </c>
      <c r="BN909" s="2">
        <v>214</v>
      </c>
      <c r="BO909" s="2" t="s">
        <v>119</v>
      </c>
      <c r="BP909" s="33" t="s">
        <v>714</v>
      </c>
      <c r="BQ909" s="2">
        <f t="shared" si="869"/>
        <v>15</v>
      </c>
      <c r="BR909" s="2">
        <f>IF(BM909="","",IFERROR(VLOOKUP(BJ909,segéd!T:U,2,FALSE),"x"))</f>
        <v>7</v>
      </c>
      <c r="BS909" s="2">
        <f>IF(BN909="","",IFERROR(VLOOKUP(BJ909,segéd!O:P,2,FALSE),"x"))</f>
        <v>8</v>
      </c>
      <c r="BU909" s="2"/>
      <c r="BV909" s="2"/>
      <c r="BX909" s="2"/>
      <c r="CH909" s="2">
        <v>6</v>
      </c>
      <c r="CQ909" s="2"/>
      <c r="CR909" s="2"/>
      <c r="DA909" s="2">
        <v>7</v>
      </c>
    </row>
    <row r="910" spans="1:112" ht="15" customHeight="1" x14ac:dyDescent="0.3">
      <c r="A910" t="str">
        <f t="shared" si="812"/>
        <v>11071</v>
      </c>
      <c r="B910" t="str">
        <f t="shared" si="813"/>
        <v xml:space="preserve">Adatbányászat, adatvizualizáció - Dobos Ádám (gépterem, web) </v>
      </c>
      <c r="C910" t="str">
        <f t="shared" si="814"/>
        <v>311071</v>
      </c>
      <c r="D910" t="str">
        <f t="shared" si="815"/>
        <v>Adatbányászat, adatvizualizáció - Dobos Ádám (gépterem, web) 7</v>
      </c>
      <c r="E910" t="str">
        <f t="shared" si="816"/>
        <v>Dobos Ádám11071</v>
      </c>
      <c r="F910" t="str">
        <f t="shared" si="817"/>
        <v>Adatbányászat, adatvizualizáció (Tb. 3, gépterem, web)</v>
      </c>
      <c r="G910" t="str">
        <f t="shared" si="818"/>
        <v/>
      </c>
      <c r="H910" t="str">
        <f t="shared" si="819"/>
        <v/>
      </c>
      <c r="I910" t="str">
        <f t="shared" si="820"/>
        <v/>
      </c>
      <c r="J910" t="str">
        <f t="shared" si="821"/>
        <v/>
      </c>
      <c r="K910" t="str">
        <f t="shared" si="822"/>
        <v/>
      </c>
      <c r="L910" t="str">
        <f t="shared" si="823"/>
        <v/>
      </c>
      <c r="M910" t="str">
        <f t="shared" si="824"/>
        <v/>
      </c>
      <c r="N910" t="str">
        <f t="shared" si="825"/>
        <v/>
      </c>
      <c r="O910" t="str">
        <f t="shared" si="826"/>
        <v/>
      </c>
      <c r="P910" t="str">
        <f t="shared" si="827"/>
        <v/>
      </c>
      <c r="Q910" t="str">
        <f t="shared" si="828"/>
        <v/>
      </c>
      <c r="R910" t="str">
        <f t="shared" si="829"/>
        <v/>
      </c>
      <c r="S910" t="str">
        <f t="shared" si="830"/>
        <v/>
      </c>
      <c r="T910" t="str">
        <f t="shared" si="831"/>
        <v/>
      </c>
      <c r="U910" t="str">
        <f t="shared" si="832"/>
        <v/>
      </c>
      <c r="V910" t="str">
        <f t="shared" si="833"/>
        <v/>
      </c>
      <c r="W910" t="str">
        <f t="shared" si="834"/>
        <v/>
      </c>
      <c r="X910" t="str">
        <f t="shared" si="835"/>
        <v/>
      </c>
      <c r="Y910" t="str">
        <f t="shared" si="836"/>
        <v/>
      </c>
      <c r="Z910" t="str">
        <f t="shared" si="837"/>
        <v/>
      </c>
      <c r="AA910" t="str">
        <f t="shared" si="838"/>
        <v>Adatbányászat, adatvizualizáció (, gépterem, web)</v>
      </c>
      <c r="AB910" t="str">
        <f t="shared" si="839"/>
        <v/>
      </c>
      <c r="AC910" t="str">
        <f t="shared" si="840"/>
        <v/>
      </c>
      <c r="AD910" t="str">
        <f t="shared" si="841"/>
        <v/>
      </c>
      <c r="AE910" t="str">
        <f t="shared" si="842"/>
        <v/>
      </c>
      <c r="AF910" t="str">
        <f t="shared" si="843"/>
        <v/>
      </c>
      <c r="AG910" t="str">
        <f t="shared" si="844"/>
        <v>11071</v>
      </c>
      <c r="AH910" t="str">
        <f t="shared" si="845"/>
        <v/>
      </c>
      <c r="AI910" t="str">
        <f t="shared" si="846"/>
        <v/>
      </c>
      <c r="AJ910" t="str">
        <f t="shared" si="847"/>
        <v/>
      </c>
      <c r="AK910" t="str">
        <f t="shared" si="848"/>
        <v/>
      </c>
      <c r="AL910" t="str">
        <f t="shared" si="849"/>
        <v/>
      </c>
      <c r="AM910" t="str">
        <f t="shared" si="850"/>
        <v/>
      </c>
      <c r="AN910" t="str">
        <f t="shared" si="851"/>
        <v/>
      </c>
      <c r="AO910" t="str">
        <f t="shared" si="852"/>
        <v/>
      </c>
      <c r="AP910" t="str">
        <f t="shared" si="853"/>
        <v/>
      </c>
      <c r="AQ910" t="str">
        <f t="shared" si="854"/>
        <v/>
      </c>
      <c r="AR910" t="str">
        <f t="shared" si="855"/>
        <v/>
      </c>
      <c r="AS910" t="str">
        <f t="shared" si="856"/>
        <v/>
      </c>
      <c r="AT910" t="str">
        <f t="shared" si="857"/>
        <v/>
      </c>
      <c r="AU910" t="str">
        <f t="shared" si="858"/>
        <v/>
      </c>
      <c r="AV910" t="str">
        <f t="shared" si="859"/>
        <v/>
      </c>
      <c r="AW910" t="str">
        <f t="shared" si="860"/>
        <v/>
      </c>
      <c r="AX910" t="str">
        <f t="shared" si="861"/>
        <v/>
      </c>
      <c r="AY910" t="str">
        <f t="shared" si="862"/>
        <v/>
      </c>
      <c r="AZ910" t="str">
        <f t="shared" si="863"/>
        <v/>
      </c>
      <c r="BA910" t="str">
        <f t="shared" si="864"/>
        <v/>
      </c>
      <c r="BB910" t="str">
        <f t="shared" si="865"/>
        <v/>
      </c>
      <c r="BC910" t="str">
        <f t="shared" si="866"/>
        <v/>
      </c>
      <c r="BD910" t="str">
        <f t="shared" si="867"/>
        <v/>
      </c>
      <c r="BE910" t="str">
        <f t="shared" si="868"/>
        <v>Adatbányászat, adatvizualizáció (3, gépterem, web)</v>
      </c>
      <c r="BF910" s="2">
        <v>1107</v>
      </c>
      <c r="BG910" s="2">
        <v>1</v>
      </c>
      <c r="BH910" s="18">
        <f>VLOOKUP(BF910,segéd!$F$9:$G$41,2,FALSE)</f>
        <v>46333</v>
      </c>
      <c r="BI910" s="2" t="str">
        <f>VLOOKUP(BG910,segéd!$F$1:$G$7,2,FALSE)</f>
        <v>8.00-9.30</v>
      </c>
      <c r="BJ910" t="s">
        <v>151</v>
      </c>
      <c r="BK910" s="20" t="s">
        <v>276</v>
      </c>
      <c r="BL910" t="s">
        <v>190</v>
      </c>
      <c r="BM910" s="2"/>
      <c r="BN910" s="2">
        <v>3</v>
      </c>
      <c r="BO910" s="2" t="s">
        <v>216</v>
      </c>
      <c r="BP910" s="33" t="s">
        <v>631</v>
      </c>
      <c r="BQ910" s="2">
        <f t="shared" si="869"/>
        <v>7</v>
      </c>
      <c r="BR910" s="2" t="str">
        <f>IF(BM910="","",IFERROR(VLOOKUP(BJ910,segéd!T:U,2,FALSE),"x"))</f>
        <v/>
      </c>
      <c r="BS910" s="2">
        <f>IF(BN910="","",IFERROR(VLOOKUP(BJ910,segéd!O:P,2,FALSE),"x"))</f>
        <v>7</v>
      </c>
      <c r="BU910" s="2"/>
      <c r="BV910" s="2"/>
      <c r="CS910" s="2">
        <v>8</v>
      </c>
    </row>
    <row r="911" spans="1:112" ht="15" customHeight="1" x14ac:dyDescent="0.3">
      <c r="A911" t="str">
        <f t="shared" si="812"/>
        <v>11071</v>
      </c>
      <c r="B911" t="str">
        <f t="shared" si="813"/>
        <v xml:space="preserve">Analóg és digitális elekt. - Böcz Gábor (web) </v>
      </c>
      <c r="C911" t="str">
        <f t="shared" si="814"/>
        <v>60111071</v>
      </c>
      <c r="D911" t="str">
        <f t="shared" si="815"/>
        <v>Analóg és digitális elekt. - Böcz Gábor (web) 103</v>
      </c>
      <c r="E911" t="str">
        <f t="shared" si="816"/>
        <v>Böcz Gábor11071</v>
      </c>
      <c r="F911" t="str">
        <f t="shared" si="817"/>
        <v>Analóg és digitális elekt. (Tb. 601, web)</v>
      </c>
      <c r="G911" t="str">
        <f t="shared" si="818"/>
        <v/>
      </c>
      <c r="H911" t="str">
        <f t="shared" si="819"/>
        <v/>
      </c>
      <c r="I911" t="str">
        <f t="shared" si="820"/>
        <v/>
      </c>
      <c r="J911" t="str">
        <f t="shared" si="821"/>
        <v/>
      </c>
      <c r="K911" t="str">
        <f t="shared" si="822"/>
        <v/>
      </c>
      <c r="L911" t="str">
        <f t="shared" si="823"/>
        <v/>
      </c>
      <c r="M911" t="str">
        <f t="shared" si="824"/>
        <v/>
      </c>
      <c r="N911" t="str">
        <f t="shared" si="825"/>
        <v/>
      </c>
      <c r="O911" t="str">
        <f t="shared" si="826"/>
        <v/>
      </c>
      <c r="P911" t="str">
        <f t="shared" si="827"/>
        <v/>
      </c>
      <c r="Q911" t="str">
        <f t="shared" si="828"/>
        <v/>
      </c>
      <c r="R911" t="str">
        <f t="shared" si="829"/>
        <v/>
      </c>
      <c r="S911" t="str">
        <f t="shared" si="830"/>
        <v/>
      </c>
      <c r="T911" t="str">
        <f t="shared" si="831"/>
        <v/>
      </c>
      <c r="U911" t="str">
        <f t="shared" si="832"/>
        <v/>
      </c>
      <c r="V911" t="str">
        <f t="shared" si="833"/>
        <v/>
      </c>
      <c r="W911" t="str">
        <f t="shared" si="834"/>
        <v/>
      </c>
      <c r="X911" t="str">
        <f t="shared" si="835"/>
        <v/>
      </c>
      <c r="Y911" t="str">
        <f t="shared" si="836"/>
        <v/>
      </c>
      <c r="Z911" t="str">
        <f t="shared" si="837"/>
        <v/>
      </c>
      <c r="AA911" t="str">
        <f t="shared" si="838"/>
        <v>Analóg és digitális elekt. (, web)</v>
      </c>
      <c r="AB911" t="str">
        <f t="shared" si="839"/>
        <v/>
      </c>
      <c r="AC911" t="str">
        <f t="shared" si="840"/>
        <v/>
      </c>
      <c r="AD911" t="str">
        <f t="shared" si="841"/>
        <v/>
      </c>
      <c r="AE911" t="str">
        <f t="shared" si="842"/>
        <v/>
      </c>
      <c r="AF911" t="str">
        <f t="shared" si="843"/>
        <v/>
      </c>
      <c r="AG911" t="str">
        <f t="shared" si="844"/>
        <v/>
      </c>
      <c r="AH911" t="str">
        <f t="shared" si="845"/>
        <v/>
      </c>
      <c r="AI911" t="str">
        <f t="shared" si="846"/>
        <v/>
      </c>
      <c r="AJ911" t="str">
        <f t="shared" si="847"/>
        <v/>
      </c>
      <c r="AK911" t="str">
        <f t="shared" si="848"/>
        <v/>
      </c>
      <c r="AL911" t="str">
        <f t="shared" si="849"/>
        <v>11071</v>
      </c>
      <c r="AM911" t="str">
        <f t="shared" si="850"/>
        <v/>
      </c>
      <c r="AN911" t="str">
        <f t="shared" si="851"/>
        <v/>
      </c>
      <c r="AO911" t="str">
        <f t="shared" si="852"/>
        <v/>
      </c>
      <c r="AP911" t="str">
        <f t="shared" si="853"/>
        <v/>
      </c>
      <c r="AQ911" t="str">
        <f t="shared" si="854"/>
        <v/>
      </c>
      <c r="AR911" t="str">
        <f t="shared" si="855"/>
        <v/>
      </c>
      <c r="AS911" t="str">
        <f t="shared" si="856"/>
        <v/>
      </c>
      <c r="AT911" t="str">
        <f t="shared" si="857"/>
        <v>11071</v>
      </c>
      <c r="AU911" t="str">
        <f t="shared" si="858"/>
        <v>11071</v>
      </c>
      <c r="AV911" t="str">
        <f t="shared" si="859"/>
        <v>11071</v>
      </c>
      <c r="AW911" t="str">
        <f t="shared" si="860"/>
        <v/>
      </c>
      <c r="AX911" t="str">
        <f t="shared" si="861"/>
        <v/>
      </c>
      <c r="AY911" t="str">
        <f t="shared" si="862"/>
        <v/>
      </c>
      <c r="AZ911" t="str">
        <f t="shared" si="863"/>
        <v/>
      </c>
      <c r="BA911" t="str">
        <f t="shared" si="864"/>
        <v/>
      </c>
      <c r="BB911" t="str">
        <f t="shared" si="865"/>
        <v/>
      </c>
      <c r="BC911" t="str">
        <f t="shared" si="866"/>
        <v/>
      </c>
      <c r="BD911" t="str">
        <f t="shared" si="867"/>
        <v/>
      </c>
      <c r="BE911" t="str">
        <f t="shared" si="868"/>
        <v>Analóg és digitális elekt. (601, web)</v>
      </c>
      <c r="BF911" s="2">
        <v>1107</v>
      </c>
      <c r="BG911" s="2">
        <v>1</v>
      </c>
      <c r="BH911" s="18">
        <f>VLOOKUP(BF911,segéd!$F$9:$G$41,2,FALSE)</f>
        <v>46333</v>
      </c>
      <c r="BI911" s="2" t="str">
        <f>VLOOKUP(BG911,segéd!$F$1:$G$7,2,FALSE)</f>
        <v>8.00-9.30</v>
      </c>
      <c r="BJ911" t="s">
        <v>109</v>
      </c>
      <c r="BK911" s="20" t="s">
        <v>540</v>
      </c>
      <c r="BL911" t="s">
        <v>191</v>
      </c>
      <c r="BM911" s="2"/>
      <c r="BN911" s="2">
        <v>601</v>
      </c>
      <c r="BO911" s="2" t="s">
        <v>117</v>
      </c>
      <c r="BP911" s="33" t="s">
        <v>586</v>
      </c>
      <c r="BQ911" s="2">
        <f t="shared" si="869"/>
        <v>103</v>
      </c>
      <c r="BR911" s="2" t="str">
        <f>IF(BM911="","",IFERROR(VLOOKUP(BJ911,segéd!T:U,2,FALSE),"x"))</f>
        <v/>
      </c>
      <c r="BS911" s="2">
        <f>IF(BN911="","",IFERROR(VLOOKUP(BJ911,segéd!O:P,2,FALSE),"x"))</f>
        <v>103</v>
      </c>
      <c r="BU911" s="2"/>
      <c r="BV911" s="2"/>
      <c r="BX911" s="2"/>
      <c r="CX911" s="2">
        <v>56</v>
      </c>
      <c r="DF911" s="2">
        <v>27</v>
      </c>
      <c r="DG911" s="2">
        <v>8</v>
      </c>
      <c r="DH911" s="2">
        <v>13</v>
      </c>
    </row>
    <row r="912" spans="1:112" ht="15" customHeight="1" x14ac:dyDescent="0.3">
      <c r="A912" t="str">
        <f t="shared" si="812"/>
        <v>11071</v>
      </c>
      <c r="B912" t="str">
        <f t="shared" si="813"/>
        <v xml:space="preserve">Angol gazdasági szaknyelv I. - Krupánszkyné Léhárt Marianna </v>
      </c>
      <c r="C912" t="str">
        <f t="shared" si="814"/>
        <v>21311071</v>
      </c>
      <c r="D912" t="str">
        <f t="shared" si="815"/>
        <v>Angol gazdasági szaknyelv I. - Krupánszkyné Léhárt Marianna 0</v>
      </c>
      <c r="E912" t="str">
        <f t="shared" si="816"/>
        <v>Krupánszkyné Léhárt Marianna11071</v>
      </c>
      <c r="F912" t="str">
        <f t="shared" si="817"/>
        <v>Angol gazdasági szaknyelv I. (Tb. 213)</v>
      </c>
      <c r="G912" t="str">
        <f t="shared" si="818"/>
        <v/>
      </c>
      <c r="H912" t="str">
        <f t="shared" si="819"/>
        <v/>
      </c>
      <c r="I912" t="str">
        <f t="shared" si="820"/>
        <v/>
      </c>
      <c r="J912" t="str">
        <f t="shared" si="821"/>
        <v/>
      </c>
      <c r="K912" t="str">
        <f t="shared" si="822"/>
        <v/>
      </c>
      <c r="L912" t="str">
        <f t="shared" si="823"/>
        <v/>
      </c>
      <c r="M912" t="str">
        <f t="shared" si="824"/>
        <v/>
      </c>
      <c r="N912" t="str">
        <f t="shared" si="825"/>
        <v/>
      </c>
      <c r="O912" t="str">
        <f t="shared" si="826"/>
        <v/>
      </c>
      <c r="P912" t="str">
        <f t="shared" si="827"/>
        <v/>
      </c>
      <c r="Q912" t="str">
        <f t="shared" si="828"/>
        <v/>
      </c>
      <c r="R912" t="str">
        <f t="shared" si="829"/>
        <v/>
      </c>
      <c r="S912" t="str">
        <f t="shared" si="830"/>
        <v/>
      </c>
      <c r="T912" t="str">
        <f t="shared" si="831"/>
        <v/>
      </c>
      <c r="U912" t="str">
        <f t="shared" si="832"/>
        <v/>
      </c>
      <c r="V912" t="str">
        <f t="shared" si="833"/>
        <v/>
      </c>
      <c r="W912" t="str">
        <f t="shared" si="834"/>
        <v/>
      </c>
      <c r="X912" t="str">
        <f t="shared" si="835"/>
        <v/>
      </c>
      <c r="Y912" t="str">
        <f t="shared" si="836"/>
        <v/>
      </c>
      <c r="Z912" t="str">
        <f t="shared" si="837"/>
        <v/>
      </c>
      <c r="AA912" t="str">
        <f t="shared" si="838"/>
        <v>Angol gazdasági szaknyelv I. ()</v>
      </c>
      <c r="AB912" t="str">
        <f t="shared" si="839"/>
        <v>11071</v>
      </c>
      <c r="AC912" t="str">
        <f t="shared" si="840"/>
        <v/>
      </c>
      <c r="AD912" t="str">
        <f t="shared" si="841"/>
        <v/>
      </c>
      <c r="AE912" t="str">
        <f t="shared" si="842"/>
        <v/>
      </c>
      <c r="AF912" t="str">
        <f t="shared" si="843"/>
        <v/>
      </c>
      <c r="AG912" t="str">
        <f t="shared" si="844"/>
        <v/>
      </c>
      <c r="AH912" t="str">
        <f t="shared" si="845"/>
        <v/>
      </c>
      <c r="AI912" t="str">
        <f t="shared" si="846"/>
        <v/>
      </c>
      <c r="AJ912" t="str">
        <f t="shared" si="847"/>
        <v/>
      </c>
      <c r="AK912" t="str">
        <f t="shared" si="848"/>
        <v/>
      </c>
      <c r="AL912" t="str">
        <f t="shared" si="849"/>
        <v/>
      </c>
      <c r="AM912" t="str">
        <f t="shared" si="850"/>
        <v/>
      </c>
      <c r="AN912" t="str">
        <f t="shared" si="851"/>
        <v/>
      </c>
      <c r="AO912" t="str">
        <f t="shared" si="852"/>
        <v/>
      </c>
      <c r="AP912" t="str">
        <f t="shared" si="853"/>
        <v/>
      </c>
      <c r="AQ912" t="str">
        <f t="shared" si="854"/>
        <v/>
      </c>
      <c r="AR912" t="str">
        <f t="shared" si="855"/>
        <v/>
      </c>
      <c r="AS912" t="str">
        <f t="shared" si="856"/>
        <v/>
      </c>
      <c r="AT912" t="str">
        <f t="shared" si="857"/>
        <v/>
      </c>
      <c r="AU912" t="str">
        <f t="shared" si="858"/>
        <v/>
      </c>
      <c r="AV912" t="str">
        <f t="shared" si="859"/>
        <v/>
      </c>
      <c r="AW912" t="str">
        <f t="shared" si="860"/>
        <v/>
      </c>
      <c r="AX912" t="str">
        <f t="shared" si="861"/>
        <v/>
      </c>
      <c r="AY912" t="str">
        <f t="shared" si="862"/>
        <v/>
      </c>
      <c r="AZ912" t="str">
        <f t="shared" si="863"/>
        <v/>
      </c>
      <c r="BA912" t="str">
        <f t="shared" si="864"/>
        <v/>
      </c>
      <c r="BB912" t="str">
        <f t="shared" si="865"/>
        <v/>
      </c>
      <c r="BC912" t="str">
        <f t="shared" si="866"/>
        <v/>
      </c>
      <c r="BD912" t="str">
        <f t="shared" si="867"/>
        <v/>
      </c>
      <c r="BE912" t="str">
        <f t="shared" si="868"/>
        <v>Angol gazdasági szaknyelv I. (213)</v>
      </c>
      <c r="BF912" s="2">
        <v>1107</v>
      </c>
      <c r="BG912" s="2">
        <v>1</v>
      </c>
      <c r="BH912" s="18">
        <f>VLOOKUP(BF912,segéd!$F$9:$G$41,2,FALSE)</f>
        <v>46333</v>
      </c>
      <c r="BI912" s="2" t="str">
        <f>VLOOKUP(BG912,segéd!$F$1:$G$7,2,FALSE)</f>
        <v>8.00-9.30</v>
      </c>
      <c r="BJ912" t="s">
        <v>789</v>
      </c>
      <c r="BK912" s="20" t="s">
        <v>321</v>
      </c>
      <c r="BL912" t="s">
        <v>191</v>
      </c>
      <c r="BM912" s="2"/>
      <c r="BN912" s="2">
        <v>213</v>
      </c>
      <c r="BO912" s="2"/>
      <c r="BP912" s="33"/>
      <c r="BQ912" s="2">
        <f t="shared" si="869"/>
        <v>0</v>
      </c>
      <c r="BR912" s="2" t="str">
        <f>IF(BM912="","",IFERROR(VLOOKUP(BJ912,segéd!T:U,2,FALSE),"x"))</f>
        <v/>
      </c>
      <c r="BS912" s="2">
        <f>IF(BN912="","",IFERROR(VLOOKUP(BJ912,segéd!O:P,2,FALSE),"x"))</f>
        <v>0</v>
      </c>
      <c r="BT912" s="2"/>
      <c r="BU912" s="2"/>
      <c r="BV912" s="2"/>
      <c r="BX912" s="2"/>
      <c r="CN912" s="2">
        <v>21</v>
      </c>
      <c r="CQ912" s="2"/>
      <c r="CR912" s="2"/>
    </row>
    <row r="913" spans="1:119" ht="15" customHeight="1" x14ac:dyDescent="0.3">
      <c r="A913" t="str">
        <f t="shared" si="812"/>
        <v>20811071</v>
      </c>
      <c r="B913" t="str">
        <f t="shared" si="813"/>
        <v>Angol gazdasági szaknyelv I., 2. csoport - Steiner Imre 19</v>
      </c>
      <c r="C913" t="str">
        <f t="shared" si="814"/>
        <v>11071</v>
      </c>
      <c r="D913" t="str">
        <f t="shared" si="815"/>
        <v xml:space="preserve">Angol gazdasági szaknyelv I., 2. csoport - Steiner Imre </v>
      </c>
      <c r="E913" t="str">
        <f t="shared" si="816"/>
        <v>Steiner Imre11071</v>
      </c>
      <c r="F913" t="str">
        <f t="shared" si="817"/>
        <v>Angol gazdasági szaknyelv I., 2. csoport (Bp. 208)</v>
      </c>
      <c r="G913" t="str">
        <f t="shared" si="818"/>
        <v>11071</v>
      </c>
      <c r="H913" t="str">
        <f t="shared" si="819"/>
        <v>11071</v>
      </c>
      <c r="I913" t="str">
        <f t="shared" si="820"/>
        <v/>
      </c>
      <c r="J913" t="str">
        <f t="shared" si="821"/>
        <v/>
      </c>
      <c r="K913" t="str">
        <f t="shared" si="822"/>
        <v/>
      </c>
      <c r="L913" t="str">
        <f t="shared" si="823"/>
        <v/>
      </c>
      <c r="M913" t="str">
        <f t="shared" si="824"/>
        <v/>
      </c>
      <c r="N913" t="str">
        <f t="shared" si="825"/>
        <v/>
      </c>
      <c r="O913" t="str">
        <f t="shared" si="826"/>
        <v/>
      </c>
      <c r="P913" t="str">
        <f t="shared" si="827"/>
        <v/>
      </c>
      <c r="Q913" t="str">
        <f t="shared" si="828"/>
        <v/>
      </c>
      <c r="R913" t="str">
        <f t="shared" si="829"/>
        <v/>
      </c>
      <c r="S913" t="str">
        <f t="shared" si="830"/>
        <v/>
      </c>
      <c r="T913" t="str">
        <f t="shared" si="831"/>
        <v/>
      </c>
      <c r="U913" t="str">
        <f t="shared" si="832"/>
        <v/>
      </c>
      <c r="V913" t="str">
        <f t="shared" si="833"/>
        <v/>
      </c>
      <c r="W913" t="str">
        <f t="shared" si="834"/>
        <v/>
      </c>
      <c r="X913" t="str">
        <f t="shared" si="835"/>
        <v/>
      </c>
      <c r="Y913" t="str">
        <f t="shared" si="836"/>
        <v/>
      </c>
      <c r="Z913" t="str">
        <f t="shared" si="837"/>
        <v/>
      </c>
      <c r="AA913" t="str">
        <f t="shared" si="838"/>
        <v>Angol gazdasági szaknyelv I., 2. csoport (208)</v>
      </c>
      <c r="AB913" t="str">
        <f t="shared" si="839"/>
        <v/>
      </c>
      <c r="AC913" t="str">
        <f t="shared" si="840"/>
        <v/>
      </c>
      <c r="AD913" t="str">
        <f t="shared" si="841"/>
        <v/>
      </c>
      <c r="AE913" t="str">
        <f t="shared" si="842"/>
        <v/>
      </c>
      <c r="AF913" t="str">
        <f t="shared" si="843"/>
        <v/>
      </c>
      <c r="AG913" t="str">
        <f t="shared" si="844"/>
        <v/>
      </c>
      <c r="AH913" t="str">
        <f t="shared" si="845"/>
        <v/>
      </c>
      <c r="AI913" t="str">
        <f t="shared" si="846"/>
        <v/>
      </c>
      <c r="AJ913" t="str">
        <f t="shared" si="847"/>
        <v/>
      </c>
      <c r="AK913" t="str">
        <f t="shared" si="848"/>
        <v/>
      </c>
      <c r="AL913" t="str">
        <f t="shared" si="849"/>
        <v/>
      </c>
      <c r="AM913" t="str">
        <f t="shared" si="850"/>
        <v/>
      </c>
      <c r="AN913" t="str">
        <f t="shared" si="851"/>
        <v/>
      </c>
      <c r="AO913" t="str">
        <f t="shared" si="852"/>
        <v/>
      </c>
      <c r="AP913" t="str">
        <f t="shared" si="853"/>
        <v/>
      </c>
      <c r="AQ913" t="str">
        <f t="shared" si="854"/>
        <v/>
      </c>
      <c r="AR913" t="str">
        <f t="shared" si="855"/>
        <v/>
      </c>
      <c r="AS913" t="str">
        <f t="shared" si="856"/>
        <v/>
      </c>
      <c r="AT913" t="str">
        <f t="shared" si="857"/>
        <v/>
      </c>
      <c r="AU913" t="str">
        <f t="shared" si="858"/>
        <v/>
      </c>
      <c r="AV913" t="str">
        <f t="shared" si="859"/>
        <v/>
      </c>
      <c r="AW913" t="str">
        <f t="shared" si="860"/>
        <v/>
      </c>
      <c r="AX913" t="str">
        <f t="shared" si="861"/>
        <v/>
      </c>
      <c r="AY913" t="str">
        <f t="shared" si="862"/>
        <v/>
      </c>
      <c r="AZ913" t="str">
        <f t="shared" si="863"/>
        <v/>
      </c>
      <c r="BA913" t="str">
        <f t="shared" si="864"/>
        <v/>
      </c>
      <c r="BB913" t="str">
        <f t="shared" si="865"/>
        <v/>
      </c>
      <c r="BC913" t="str">
        <f t="shared" si="866"/>
        <v/>
      </c>
      <c r="BD913" t="str">
        <f t="shared" si="867"/>
        <v/>
      </c>
      <c r="BE913" t="str">
        <f t="shared" si="868"/>
        <v>Angol gazdasági szaknyelv I., 2. csoport ()</v>
      </c>
      <c r="BF913" s="2">
        <v>1107</v>
      </c>
      <c r="BG913" s="2">
        <v>1</v>
      </c>
      <c r="BH913" s="18">
        <f>VLOOKUP(BF913,segéd!$F$9:$G$41,2,FALSE)</f>
        <v>46333</v>
      </c>
      <c r="BI913" s="2" t="str">
        <f>VLOOKUP(BG913,segéd!$F$1:$G$7,2,FALSE)</f>
        <v>8.00-9.30</v>
      </c>
      <c r="BJ913" t="s">
        <v>270</v>
      </c>
      <c r="BK913" s="20" t="s">
        <v>549</v>
      </c>
      <c r="BL913" t="s">
        <v>194</v>
      </c>
      <c r="BM913" s="2">
        <v>208</v>
      </c>
      <c r="BO913" s="2"/>
      <c r="BP913" s="33"/>
      <c r="BQ913" s="2">
        <f t="shared" si="869"/>
        <v>19</v>
      </c>
      <c r="BR913" s="2">
        <f>IF(BM913="","",IFERROR(VLOOKUP(BJ913,segéd!T:U,2,FALSE),"x"))</f>
        <v>19</v>
      </c>
      <c r="BS913" s="2" t="str">
        <f>IF(BN913="","",IFERROR(VLOOKUP(BJ913,segéd!O:P,2,FALSE),"x"))</f>
        <v/>
      </c>
      <c r="BT913" s="2">
        <v>27</v>
      </c>
      <c r="BU913" s="2">
        <v>7</v>
      </c>
      <c r="BV913" s="2"/>
      <c r="BX913" s="2"/>
      <c r="CQ913" s="2"/>
      <c r="CR913" s="2"/>
    </row>
    <row r="914" spans="1:119" ht="15" customHeight="1" x14ac:dyDescent="0.3">
      <c r="A914" t="str">
        <f t="shared" si="812"/>
        <v>21011071</v>
      </c>
      <c r="B914" t="str">
        <f t="shared" si="813"/>
        <v>Áruforgalmi ismeretek - Várnai Ibolya (web) 7</v>
      </c>
      <c r="C914" t="str">
        <f t="shared" si="814"/>
        <v>11071</v>
      </c>
      <c r="D914" t="str">
        <f t="shared" si="815"/>
        <v xml:space="preserve">Áruforgalmi ismeretek - Várnai Ibolya (web) </v>
      </c>
      <c r="E914" t="str">
        <f t="shared" si="816"/>
        <v>Várnai Ibolya11071</v>
      </c>
      <c r="F914" t="str">
        <f t="shared" si="817"/>
        <v>Áruforgalmi ismeretek (Bp. 210, web)</v>
      </c>
      <c r="G914" t="str">
        <f t="shared" si="818"/>
        <v/>
      </c>
      <c r="H914" t="str">
        <f t="shared" si="819"/>
        <v/>
      </c>
      <c r="I914" t="str">
        <f t="shared" si="820"/>
        <v/>
      </c>
      <c r="J914" t="str">
        <f t="shared" si="821"/>
        <v/>
      </c>
      <c r="K914" t="str">
        <f t="shared" si="822"/>
        <v/>
      </c>
      <c r="L914" t="str">
        <f t="shared" si="823"/>
        <v/>
      </c>
      <c r="M914" t="str">
        <f t="shared" si="824"/>
        <v/>
      </c>
      <c r="N914" t="str">
        <f t="shared" si="825"/>
        <v/>
      </c>
      <c r="O914" t="str">
        <f t="shared" si="826"/>
        <v/>
      </c>
      <c r="P914" t="str">
        <f t="shared" si="827"/>
        <v>11071</v>
      </c>
      <c r="Q914" t="str">
        <f t="shared" si="828"/>
        <v/>
      </c>
      <c r="R914" t="str">
        <f t="shared" si="829"/>
        <v/>
      </c>
      <c r="S914" t="str">
        <f t="shared" si="830"/>
        <v/>
      </c>
      <c r="T914" t="str">
        <f t="shared" si="831"/>
        <v/>
      </c>
      <c r="U914" t="str">
        <f t="shared" si="832"/>
        <v/>
      </c>
      <c r="V914" t="str">
        <f t="shared" si="833"/>
        <v/>
      </c>
      <c r="W914" t="str">
        <f t="shared" si="834"/>
        <v/>
      </c>
      <c r="X914" t="str">
        <f t="shared" si="835"/>
        <v/>
      </c>
      <c r="Y914" t="str">
        <f t="shared" si="836"/>
        <v/>
      </c>
      <c r="Z914" t="str">
        <f t="shared" si="837"/>
        <v/>
      </c>
      <c r="AA914" t="str">
        <f t="shared" si="838"/>
        <v>Áruforgalmi ismeretek (210, web)</v>
      </c>
      <c r="AB914" t="str">
        <f t="shared" si="839"/>
        <v/>
      </c>
      <c r="AC914" t="str">
        <f t="shared" si="840"/>
        <v/>
      </c>
      <c r="AD914" t="str">
        <f t="shared" si="841"/>
        <v/>
      </c>
      <c r="AE914" t="str">
        <f t="shared" si="842"/>
        <v/>
      </c>
      <c r="AF914" t="str">
        <f t="shared" si="843"/>
        <v/>
      </c>
      <c r="AG914" t="str">
        <f t="shared" si="844"/>
        <v/>
      </c>
      <c r="AH914" t="str">
        <f t="shared" si="845"/>
        <v/>
      </c>
      <c r="AI914" t="str">
        <f t="shared" si="846"/>
        <v/>
      </c>
      <c r="AJ914" t="str">
        <f t="shared" si="847"/>
        <v/>
      </c>
      <c r="AK914" t="str">
        <f t="shared" si="848"/>
        <v/>
      </c>
      <c r="AL914" t="str">
        <f t="shared" si="849"/>
        <v/>
      </c>
      <c r="AM914" t="str">
        <f t="shared" si="850"/>
        <v/>
      </c>
      <c r="AN914" t="str">
        <f t="shared" si="851"/>
        <v/>
      </c>
      <c r="AO914" t="str">
        <f t="shared" si="852"/>
        <v/>
      </c>
      <c r="AP914" t="str">
        <f t="shared" si="853"/>
        <v/>
      </c>
      <c r="AQ914" t="str">
        <f t="shared" si="854"/>
        <v/>
      </c>
      <c r="AR914" t="str">
        <f t="shared" si="855"/>
        <v/>
      </c>
      <c r="AS914" t="str">
        <f t="shared" si="856"/>
        <v/>
      </c>
      <c r="AT914" t="str">
        <f t="shared" si="857"/>
        <v/>
      </c>
      <c r="AU914" t="str">
        <f t="shared" si="858"/>
        <v/>
      </c>
      <c r="AV914" t="str">
        <f t="shared" si="859"/>
        <v/>
      </c>
      <c r="AW914" t="str">
        <f t="shared" si="860"/>
        <v/>
      </c>
      <c r="AX914" t="str">
        <f t="shared" si="861"/>
        <v/>
      </c>
      <c r="AY914" t="str">
        <f t="shared" si="862"/>
        <v/>
      </c>
      <c r="AZ914" t="str">
        <f t="shared" si="863"/>
        <v/>
      </c>
      <c r="BA914" t="str">
        <f t="shared" si="864"/>
        <v/>
      </c>
      <c r="BB914" t="str">
        <f t="shared" si="865"/>
        <v/>
      </c>
      <c r="BC914" t="str">
        <f t="shared" si="866"/>
        <v/>
      </c>
      <c r="BD914" t="str">
        <f t="shared" si="867"/>
        <v/>
      </c>
      <c r="BE914" t="str">
        <f t="shared" si="868"/>
        <v>Áruforgalmi ismeretek (, web)</v>
      </c>
      <c r="BF914" s="2">
        <v>1107</v>
      </c>
      <c r="BG914" s="2">
        <v>1</v>
      </c>
      <c r="BH914" s="18">
        <f>VLOOKUP(BF914,segéd!$F$9:$G$41,2,FALSE)</f>
        <v>46333</v>
      </c>
      <c r="BI914" s="2" t="str">
        <f>VLOOKUP(BG914,segéd!$F$1:$G$7,2,FALSE)</f>
        <v>8.00-9.30</v>
      </c>
      <c r="BJ914" t="s">
        <v>94</v>
      </c>
      <c r="BK914" s="20" t="s">
        <v>308</v>
      </c>
      <c r="BL914" t="s">
        <v>395</v>
      </c>
      <c r="BM914" s="2">
        <v>210</v>
      </c>
      <c r="BO914" s="2" t="s">
        <v>117</v>
      </c>
      <c r="BP914" s="33" t="s">
        <v>706</v>
      </c>
      <c r="BQ914" s="2">
        <f t="shared" si="869"/>
        <v>7</v>
      </c>
      <c r="BR914" s="2">
        <f>IF(BM914="","",IFERROR(VLOOKUP(BJ914,segéd!T:U,2,FALSE),"x"))</f>
        <v>7</v>
      </c>
      <c r="BS914" s="2" t="str">
        <f>IF(BN914="","",IFERROR(VLOOKUP(BJ914,segéd!O:P,2,FALSE),"x"))</f>
        <v/>
      </c>
      <c r="BU914" s="2"/>
      <c r="BV914" s="2"/>
      <c r="BX914" s="2"/>
      <c r="CC914" s="2">
        <v>6</v>
      </c>
    </row>
    <row r="915" spans="1:119" ht="15" customHeight="1" x14ac:dyDescent="0.3">
      <c r="A915" t="str">
        <f t="shared" si="812"/>
        <v>21411071</v>
      </c>
      <c r="B915" t="str">
        <f t="shared" si="813"/>
        <v>Beruházások elemzése - Kárpáti-Daróczi Judit (web) 13</v>
      </c>
      <c r="C915" t="str">
        <f t="shared" si="814"/>
        <v>11071</v>
      </c>
      <c r="D915" t="str">
        <f t="shared" si="815"/>
        <v xml:space="preserve">Beruházások elemzése - Kárpáti-Daróczi Judit (web) </v>
      </c>
      <c r="E915" t="str">
        <f t="shared" si="816"/>
        <v>Kárpáti-Daróczi Judit11071</v>
      </c>
      <c r="F915" t="str">
        <f t="shared" si="817"/>
        <v>Beruházások elemzése (Bp. 214, web)</v>
      </c>
      <c r="G915" t="str">
        <f t="shared" si="818"/>
        <v/>
      </c>
      <c r="H915" t="str">
        <f t="shared" si="819"/>
        <v/>
      </c>
      <c r="I915" t="str">
        <f t="shared" si="820"/>
        <v/>
      </c>
      <c r="J915" t="str">
        <f t="shared" si="821"/>
        <v/>
      </c>
      <c r="K915" t="str">
        <f t="shared" si="822"/>
        <v/>
      </c>
      <c r="L915" t="str">
        <f t="shared" si="823"/>
        <v>11071</v>
      </c>
      <c r="M915" t="str">
        <f t="shared" si="824"/>
        <v/>
      </c>
      <c r="N915" t="str">
        <f t="shared" si="825"/>
        <v/>
      </c>
      <c r="O915" t="str">
        <f t="shared" si="826"/>
        <v/>
      </c>
      <c r="P915" t="str">
        <f t="shared" si="827"/>
        <v/>
      </c>
      <c r="Q915" t="str">
        <f t="shared" si="828"/>
        <v/>
      </c>
      <c r="R915" t="str">
        <f t="shared" si="829"/>
        <v/>
      </c>
      <c r="S915" t="str">
        <f t="shared" si="830"/>
        <v/>
      </c>
      <c r="T915" t="str">
        <f t="shared" si="831"/>
        <v/>
      </c>
      <c r="U915" t="str">
        <f t="shared" si="832"/>
        <v/>
      </c>
      <c r="V915" t="str">
        <f t="shared" si="833"/>
        <v/>
      </c>
      <c r="W915" t="str">
        <f t="shared" si="834"/>
        <v/>
      </c>
      <c r="X915" t="str">
        <f t="shared" si="835"/>
        <v/>
      </c>
      <c r="Y915" t="str">
        <f t="shared" si="836"/>
        <v/>
      </c>
      <c r="Z915" t="str">
        <f t="shared" si="837"/>
        <v/>
      </c>
      <c r="AA915" t="str">
        <f t="shared" si="838"/>
        <v>Beruházások elemzése (214, web)</v>
      </c>
      <c r="AB915" t="str">
        <f t="shared" si="839"/>
        <v/>
      </c>
      <c r="AC915" t="str">
        <f t="shared" si="840"/>
        <v/>
      </c>
      <c r="AD915" t="str">
        <f t="shared" si="841"/>
        <v/>
      </c>
      <c r="AE915" t="str">
        <f t="shared" si="842"/>
        <v/>
      </c>
      <c r="AF915" t="str">
        <f t="shared" si="843"/>
        <v/>
      </c>
      <c r="AG915" t="str">
        <f t="shared" si="844"/>
        <v/>
      </c>
      <c r="AH915" t="str">
        <f t="shared" si="845"/>
        <v/>
      </c>
      <c r="AI915" t="str">
        <f t="shared" si="846"/>
        <v/>
      </c>
      <c r="AJ915" t="str">
        <f t="shared" si="847"/>
        <v/>
      </c>
      <c r="AK915" t="str">
        <f t="shared" si="848"/>
        <v/>
      </c>
      <c r="AL915" t="str">
        <f t="shared" si="849"/>
        <v/>
      </c>
      <c r="AM915" t="str">
        <f t="shared" si="850"/>
        <v/>
      </c>
      <c r="AN915" t="str">
        <f t="shared" si="851"/>
        <v/>
      </c>
      <c r="AO915" t="str">
        <f t="shared" si="852"/>
        <v/>
      </c>
      <c r="AP915" t="str">
        <f t="shared" si="853"/>
        <v/>
      </c>
      <c r="AQ915" t="str">
        <f t="shared" si="854"/>
        <v/>
      </c>
      <c r="AR915" t="str">
        <f t="shared" si="855"/>
        <v/>
      </c>
      <c r="AS915" t="str">
        <f t="shared" si="856"/>
        <v/>
      </c>
      <c r="AT915" t="str">
        <f t="shared" si="857"/>
        <v/>
      </c>
      <c r="AU915" t="str">
        <f t="shared" si="858"/>
        <v/>
      </c>
      <c r="AV915" t="str">
        <f t="shared" si="859"/>
        <v/>
      </c>
      <c r="AW915" t="str">
        <f t="shared" si="860"/>
        <v/>
      </c>
      <c r="AX915" t="str">
        <f t="shared" si="861"/>
        <v/>
      </c>
      <c r="AY915" t="str">
        <f t="shared" si="862"/>
        <v/>
      </c>
      <c r="AZ915" t="str">
        <f t="shared" si="863"/>
        <v/>
      </c>
      <c r="BA915" t="str">
        <f t="shared" si="864"/>
        <v/>
      </c>
      <c r="BB915" t="str">
        <f t="shared" si="865"/>
        <v/>
      </c>
      <c r="BC915" t="str">
        <f t="shared" si="866"/>
        <v/>
      </c>
      <c r="BD915" t="str">
        <f t="shared" si="867"/>
        <v/>
      </c>
      <c r="BE915" t="str">
        <f t="shared" si="868"/>
        <v>Beruházások elemzése (, web)</v>
      </c>
      <c r="BF915" s="2">
        <v>1107</v>
      </c>
      <c r="BG915" s="2">
        <v>1</v>
      </c>
      <c r="BH915" s="18">
        <f>VLOOKUP(BF915,segéd!$F$9:$G$41,2,FALSE)</f>
        <v>46333</v>
      </c>
      <c r="BI915" s="2" t="str">
        <f>VLOOKUP(BG915,segéd!$F$1:$G$7,2,FALSE)</f>
        <v>8.00-9.30</v>
      </c>
      <c r="BJ915" t="s">
        <v>389</v>
      </c>
      <c r="BK915" s="20" t="s">
        <v>280</v>
      </c>
      <c r="BL915" t="s">
        <v>206</v>
      </c>
      <c r="BM915" s="2">
        <v>214</v>
      </c>
      <c r="BO915" s="2" t="s">
        <v>117</v>
      </c>
      <c r="BP915" s="33" t="s">
        <v>688</v>
      </c>
      <c r="BQ915" s="2">
        <f t="shared" si="869"/>
        <v>13</v>
      </c>
      <c r="BR915" s="2">
        <f>IF(BM915="","",IFERROR(VLOOKUP(BJ915,segéd!T:U,2,FALSE),"x"))</f>
        <v>13</v>
      </c>
      <c r="BS915" s="2" t="str">
        <f>IF(BN915="","",IFERROR(VLOOKUP(BJ915,segéd!O:P,2,FALSE),"x"))</f>
        <v/>
      </c>
      <c r="BT915" s="2"/>
      <c r="BU915" s="2"/>
      <c r="BV915" s="2"/>
      <c r="BX915" s="2"/>
      <c r="BY915" s="2">
        <v>13</v>
      </c>
      <c r="CQ915" s="2"/>
      <c r="CR915" s="2"/>
    </row>
    <row r="916" spans="1:119" ht="15" customHeight="1" x14ac:dyDescent="0.3">
      <c r="A916" t="str">
        <f t="shared" si="812"/>
        <v>11071</v>
      </c>
      <c r="B916" t="str">
        <f t="shared" si="813"/>
        <v xml:space="preserve">Folyamatok fejlesztése (Six S) - Csrenkovics Antónia (gépterem, web) </v>
      </c>
      <c r="C916" t="str">
        <f t="shared" si="814"/>
        <v>60311071</v>
      </c>
      <c r="D916" t="str">
        <f t="shared" si="815"/>
        <v>Folyamatok fejlesztése (Six S) - Csrenkovics Antónia (gépterem, web) 32</v>
      </c>
      <c r="E916" t="str">
        <f t="shared" si="816"/>
        <v>Csrenkovics Antónia11071</v>
      </c>
      <c r="F916" t="str">
        <f t="shared" si="817"/>
        <v>Folyamatok fejlesztése (Six S) (Tb. 603, gépterem, web)</v>
      </c>
      <c r="G916" t="str">
        <f t="shared" si="818"/>
        <v/>
      </c>
      <c r="H916" t="str">
        <f t="shared" si="819"/>
        <v/>
      </c>
      <c r="I916" t="str">
        <f t="shared" si="820"/>
        <v/>
      </c>
      <c r="J916" t="str">
        <f t="shared" si="821"/>
        <v/>
      </c>
      <c r="K916" t="str">
        <f t="shared" si="822"/>
        <v/>
      </c>
      <c r="L916" t="str">
        <f t="shared" si="823"/>
        <v/>
      </c>
      <c r="M916" t="str">
        <f t="shared" si="824"/>
        <v/>
      </c>
      <c r="N916" t="str">
        <f t="shared" si="825"/>
        <v/>
      </c>
      <c r="O916" t="str">
        <f t="shared" si="826"/>
        <v/>
      </c>
      <c r="P916" t="str">
        <f t="shared" si="827"/>
        <v/>
      </c>
      <c r="Q916" t="str">
        <f t="shared" si="828"/>
        <v/>
      </c>
      <c r="R916" t="str">
        <f t="shared" si="829"/>
        <v/>
      </c>
      <c r="S916" t="str">
        <f t="shared" si="830"/>
        <v/>
      </c>
      <c r="T916" t="str">
        <f t="shared" si="831"/>
        <v/>
      </c>
      <c r="U916" t="str">
        <f t="shared" si="832"/>
        <v/>
      </c>
      <c r="V916" t="str">
        <f t="shared" si="833"/>
        <v/>
      </c>
      <c r="W916" t="str">
        <f t="shared" si="834"/>
        <v/>
      </c>
      <c r="X916" t="str">
        <f t="shared" si="835"/>
        <v/>
      </c>
      <c r="Y916" t="str">
        <f t="shared" si="836"/>
        <v/>
      </c>
      <c r="Z916" t="str">
        <f t="shared" si="837"/>
        <v/>
      </c>
      <c r="AA916" t="str">
        <f t="shared" si="838"/>
        <v>Folyamatok fejlesztése (Six S) (, gépterem, web)</v>
      </c>
      <c r="AB916" t="str">
        <f t="shared" si="839"/>
        <v/>
      </c>
      <c r="AC916" t="str">
        <f t="shared" si="840"/>
        <v/>
      </c>
      <c r="AD916" t="str">
        <f t="shared" si="841"/>
        <v/>
      </c>
      <c r="AE916" t="str">
        <f t="shared" si="842"/>
        <v/>
      </c>
      <c r="AF916" t="str">
        <f t="shared" si="843"/>
        <v/>
      </c>
      <c r="AG916" t="str">
        <f t="shared" si="844"/>
        <v/>
      </c>
      <c r="AH916" t="str">
        <f t="shared" si="845"/>
        <v/>
      </c>
      <c r="AI916" t="str">
        <f t="shared" si="846"/>
        <v/>
      </c>
      <c r="AJ916" t="str">
        <f t="shared" si="847"/>
        <v/>
      </c>
      <c r="AK916" t="str">
        <f t="shared" si="848"/>
        <v/>
      </c>
      <c r="AL916" t="str">
        <f t="shared" si="849"/>
        <v/>
      </c>
      <c r="AM916" t="str">
        <f t="shared" si="850"/>
        <v/>
      </c>
      <c r="AN916" t="str">
        <f t="shared" si="851"/>
        <v/>
      </c>
      <c r="AO916" t="str">
        <f t="shared" si="852"/>
        <v/>
      </c>
      <c r="AP916" t="str">
        <f t="shared" si="853"/>
        <v/>
      </c>
      <c r="AQ916" t="str">
        <f t="shared" si="854"/>
        <v/>
      </c>
      <c r="AR916" t="str">
        <f t="shared" si="855"/>
        <v/>
      </c>
      <c r="AS916" t="str">
        <f t="shared" si="856"/>
        <v/>
      </c>
      <c r="AT916" t="str">
        <f t="shared" si="857"/>
        <v/>
      </c>
      <c r="AU916" t="str">
        <f t="shared" si="858"/>
        <v/>
      </c>
      <c r="AV916" t="str">
        <f t="shared" si="859"/>
        <v/>
      </c>
      <c r="AW916" t="str">
        <f t="shared" si="860"/>
        <v/>
      </c>
      <c r="AX916" t="str">
        <f t="shared" si="861"/>
        <v/>
      </c>
      <c r="AY916" t="str">
        <f t="shared" si="862"/>
        <v>11071</v>
      </c>
      <c r="AZ916" t="str">
        <f t="shared" si="863"/>
        <v/>
      </c>
      <c r="BA916" t="str">
        <f t="shared" si="864"/>
        <v>11071</v>
      </c>
      <c r="BB916" t="str">
        <f t="shared" si="865"/>
        <v/>
      </c>
      <c r="BC916" t="str">
        <f t="shared" si="866"/>
        <v/>
      </c>
      <c r="BD916" t="str">
        <f t="shared" si="867"/>
        <v/>
      </c>
      <c r="BE916" t="str">
        <f t="shared" si="868"/>
        <v>Folyamatok fejlesztése (Six S) (603, gépterem, web)</v>
      </c>
      <c r="BF916" s="2">
        <v>1107</v>
      </c>
      <c r="BG916" s="2">
        <v>1</v>
      </c>
      <c r="BH916" s="18">
        <f>VLOOKUP(BF916,segéd!$F$9:$G$41,2,FALSE)</f>
        <v>46333</v>
      </c>
      <c r="BI916" s="2" t="str">
        <f>VLOOKUP(BG916,segéd!$F$1:$G$7,2,FALSE)</f>
        <v>8.00-9.30</v>
      </c>
      <c r="BJ916" t="s">
        <v>146</v>
      </c>
      <c r="BK916" s="20" t="s">
        <v>743</v>
      </c>
      <c r="BL916" t="s">
        <v>191</v>
      </c>
      <c r="BM916" s="2"/>
      <c r="BN916" s="2">
        <v>603</v>
      </c>
      <c r="BO916" s="2" t="s">
        <v>216</v>
      </c>
      <c r="BP916" s="33" t="s">
        <v>599</v>
      </c>
      <c r="BQ916" s="2">
        <f t="shared" si="869"/>
        <v>32</v>
      </c>
      <c r="BR916" s="2" t="str">
        <f>IF(BM916="","",IFERROR(VLOOKUP(BJ916,segéd!T:U,2,FALSE),"x"))</f>
        <v/>
      </c>
      <c r="BS916" s="2">
        <f>IF(BN916="","",IFERROR(VLOOKUP(BJ916,segéd!O:P,2,FALSE),"x"))</f>
        <v>32</v>
      </c>
      <c r="BU916" s="2"/>
      <c r="BV916" s="2"/>
      <c r="DK916" s="2">
        <v>17</v>
      </c>
      <c r="DM916" s="2">
        <v>22</v>
      </c>
    </row>
    <row r="917" spans="1:119" ht="15" customHeight="1" x14ac:dyDescent="0.3">
      <c r="A917" t="str">
        <f t="shared" si="812"/>
        <v>20711071</v>
      </c>
      <c r="B917" t="str">
        <f t="shared" si="813"/>
        <v>Gazdasági matematika I., 1. csoport - Szabó Tünde (gépterem, web) 20</v>
      </c>
      <c r="C917" t="str">
        <f t="shared" si="814"/>
        <v>11071</v>
      </c>
      <c r="D917" t="str">
        <f t="shared" si="815"/>
        <v xml:space="preserve">Gazdasági matematika I., 1. csoport - Szabó Tünde (gépterem, web) </v>
      </c>
      <c r="E917" t="str">
        <f t="shared" si="816"/>
        <v>Szabó Tünde11071</v>
      </c>
      <c r="F917" t="str">
        <f t="shared" si="817"/>
        <v>Gazdasági matematika I., 1. csoport (Bp. 207, gépterem, web)</v>
      </c>
      <c r="G917" t="str">
        <f t="shared" si="818"/>
        <v>11071</v>
      </c>
      <c r="H917" t="str">
        <f t="shared" si="819"/>
        <v>11071</v>
      </c>
      <c r="I917" t="str">
        <f t="shared" si="820"/>
        <v/>
      </c>
      <c r="J917" t="str">
        <f t="shared" si="821"/>
        <v/>
      </c>
      <c r="K917" t="str">
        <f t="shared" si="822"/>
        <v/>
      </c>
      <c r="L917" t="str">
        <f t="shared" si="823"/>
        <v/>
      </c>
      <c r="M917" t="str">
        <f t="shared" si="824"/>
        <v/>
      </c>
      <c r="N917" t="str">
        <f t="shared" si="825"/>
        <v/>
      </c>
      <c r="O917" t="str">
        <f t="shared" si="826"/>
        <v/>
      </c>
      <c r="P917" t="str">
        <f t="shared" si="827"/>
        <v/>
      </c>
      <c r="Q917" t="str">
        <f t="shared" si="828"/>
        <v/>
      </c>
      <c r="R917" t="str">
        <f t="shared" si="829"/>
        <v/>
      </c>
      <c r="S917" t="str">
        <f t="shared" si="830"/>
        <v/>
      </c>
      <c r="T917" t="str">
        <f t="shared" si="831"/>
        <v/>
      </c>
      <c r="U917" t="str">
        <f t="shared" si="832"/>
        <v/>
      </c>
      <c r="V917" t="str">
        <f t="shared" si="833"/>
        <v/>
      </c>
      <c r="W917" t="str">
        <f t="shared" si="834"/>
        <v/>
      </c>
      <c r="X917" t="str">
        <f t="shared" si="835"/>
        <v/>
      </c>
      <c r="Y917" t="str">
        <f t="shared" si="836"/>
        <v/>
      </c>
      <c r="Z917" t="str">
        <f t="shared" si="837"/>
        <v/>
      </c>
      <c r="AA917" t="str">
        <f t="shared" si="838"/>
        <v>Gazdasági matematika I., 1. csoport (207, gépterem, web)</v>
      </c>
      <c r="AB917" t="str">
        <f t="shared" si="839"/>
        <v/>
      </c>
      <c r="AC917" t="str">
        <f t="shared" si="840"/>
        <v/>
      </c>
      <c r="AD917" t="str">
        <f t="shared" si="841"/>
        <v/>
      </c>
      <c r="AE917" t="str">
        <f t="shared" si="842"/>
        <v/>
      </c>
      <c r="AF917" t="str">
        <f t="shared" si="843"/>
        <v/>
      </c>
      <c r="AG917" t="str">
        <f t="shared" si="844"/>
        <v/>
      </c>
      <c r="AH917" t="str">
        <f t="shared" si="845"/>
        <v/>
      </c>
      <c r="AI917" t="str">
        <f t="shared" si="846"/>
        <v/>
      </c>
      <c r="AJ917" t="str">
        <f t="shared" si="847"/>
        <v/>
      </c>
      <c r="AK917" t="str">
        <f t="shared" si="848"/>
        <v/>
      </c>
      <c r="AL917" t="str">
        <f t="shared" si="849"/>
        <v/>
      </c>
      <c r="AM917" t="str">
        <f t="shared" si="850"/>
        <v/>
      </c>
      <c r="AN917" t="str">
        <f t="shared" si="851"/>
        <v/>
      </c>
      <c r="AO917" t="str">
        <f t="shared" si="852"/>
        <v/>
      </c>
      <c r="AP917" t="str">
        <f t="shared" si="853"/>
        <v/>
      </c>
      <c r="AQ917" t="str">
        <f t="shared" si="854"/>
        <v/>
      </c>
      <c r="AR917" t="str">
        <f t="shared" si="855"/>
        <v/>
      </c>
      <c r="AS917" t="str">
        <f t="shared" si="856"/>
        <v/>
      </c>
      <c r="AT917" t="str">
        <f t="shared" si="857"/>
        <v/>
      </c>
      <c r="AU917" t="str">
        <f t="shared" si="858"/>
        <v/>
      </c>
      <c r="AV917" t="str">
        <f t="shared" si="859"/>
        <v/>
      </c>
      <c r="AW917" t="str">
        <f t="shared" si="860"/>
        <v/>
      </c>
      <c r="AX917" t="str">
        <f t="shared" si="861"/>
        <v/>
      </c>
      <c r="AY917" t="str">
        <f t="shared" si="862"/>
        <v/>
      </c>
      <c r="AZ917" t="str">
        <f t="shared" si="863"/>
        <v/>
      </c>
      <c r="BA917" t="str">
        <f t="shared" si="864"/>
        <v/>
      </c>
      <c r="BB917" t="str">
        <f t="shared" si="865"/>
        <v/>
      </c>
      <c r="BC917" t="str">
        <f t="shared" si="866"/>
        <v/>
      </c>
      <c r="BD917" t="str">
        <f t="shared" si="867"/>
        <v/>
      </c>
      <c r="BE917" t="str">
        <f t="shared" si="868"/>
        <v>Gazdasági matematika I., 1. csoport (, gépterem, web)</v>
      </c>
      <c r="BF917" s="2">
        <v>1107</v>
      </c>
      <c r="BG917" s="2">
        <v>1</v>
      </c>
      <c r="BH917" s="18">
        <f>VLOOKUP(BF917,segéd!$F$9:$G$41,2,FALSE)</f>
        <v>46333</v>
      </c>
      <c r="BI917" s="2" t="str">
        <f>VLOOKUP(BG917,segéd!$F$1:$G$7,2,FALSE)</f>
        <v>8.00-9.30</v>
      </c>
      <c r="BJ917" t="s">
        <v>265</v>
      </c>
      <c r="BK917" s="20" t="s">
        <v>24</v>
      </c>
      <c r="BL917" t="s">
        <v>194</v>
      </c>
      <c r="BM917" s="2">
        <v>207</v>
      </c>
      <c r="BO917" s="2" t="s">
        <v>216</v>
      </c>
      <c r="BP917" s="33" t="s">
        <v>723</v>
      </c>
      <c r="BQ917" s="2">
        <f t="shared" si="869"/>
        <v>20</v>
      </c>
      <c r="BR917" s="2">
        <f>IF(BM917="","",IFERROR(VLOOKUP(BJ917,segéd!T:U,2,FALSE),"x"))</f>
        <v>20</v>
      </c>
      <c r="BS917" s="2" t="str">
        <f>IF(BN917="","",IFERROR(VLOOKUP(BJ917,segéd!O:P,2,FALSE),"x"))</f>
        <v/>
      </c>
      <c r="BT917" s="2">
        <v>34</v>
      </c>
      <c r="BU917" s="2">
        <v>9</v>
      </c>
      <c r="BV917" s="2"/>
      <c r="BX917" s="2"/>
      <c r="CQ917" s="2"/>
      <c r="CR917" s="2"/>
    </row>
    <row r="918" spans="1:119" ht="15" customHeight="1" x14ac:dyDescent="0.3">
      <c r="A918" t="str">
        <f t="shared" si="812"/>
        <v>20311071</v>
      </c>
      <c r="B918" t="str">
        <f t="shared" si="813"/>
        <v>Gazdasági számítások - Piroska László (web) 11</v>
      </c>
      <c r="C918" t="str">
        <f t="shared" si="814"/>
        <v>11071</v>
      </c>
      <c r="D918" t="str">
        <f t="shared" si="815"/>
        <v xml:space="preserve">Gazdasági számítások - Piroska László (web) </v>
      </c>
      <c r="E918" t="str">
        <f t="shared" si="816"/>
        <v>Piroska László11071</v>
      </c>
      <c r="F918" t="str">
        <f t="shared" si="817"/>
        <v>Gazdasági számítások (Bp. 203, web)</v>
      </c>
      <c r="G918" t="str">
        <f t="shared" si="818"/>
        <v/>
      </c>
      <c r="H918" t="str">
        <f t="shared" si="819"/>
        <v/>
      </c>
      <c r="I918" t="str">
        <f t="shared" si="820"/>
        <v>11071</v>
      </c>
      <c r="J918" t="str">
        <f t="shared" si="821"/>
        <v/>
      </c>
      <c r="K918" t="str">
        <f t="shared" si="822"/>
        <v/>
      </c>
      <c r="L918" t="str">
        <f t="shared" si="823"/>
        <v/>
      </c>
      <c r="M918" t="str">
        <f t="shared" si="824"/>
        <v/>
      </c>
      <c r="N918" t="str">
        <f t="shared" si="825"/>
        <v/>
      </c>
      <c r="O918" t="str">
        <f t="shared" si="826"/>
        <v/>
      </c>
      <c r="P918" t="str">
        <f t="shared" si="827"/>
        <v/>
      </c>
      <c r="Q918" t="str">
        <f t="shared" si="828"/>
        <v/>
      </c>
      <c r="R918" t="str">
        <f t="shared" si="829"/>
        <v/>
      </c>
      <c r="S918" t="str">
        <f t="shared" si="830"/>
        <v/>
      </c>
      <c r="T918" t="str">
        <f t="shared" si="831"/>
        <v/>
      </c>
      <c r="U918" t="str">
        <f t="shared" si="832"/>
        <v/>
      </c>
      <c r="V918" t="str">
        <f t="shared" si="833"/>
        <v/>
      </c>
      <c r="W918" t="str">
        <f t="shared" si="834"/>
        <v/>
      </c>
      <c r="X918" t="str">
        <f t="shared" si="835"/>
        <v/>
      </c>
      <c r="Y918" t="str">
        <f t="shared" si="836"/>
        <v/>
      </c>
      <c r="Z918" t="str">
        <f t="shared" si="837"/>
        <v/>
      </c>
      <c r="AA918" t="str">
        <f t="shared" si="838"/>
        <v>Gazdasági számítások (203, web)</v>
      </c>
      <c r="AB918" t="str">
        <f t="shared" si="839"/>
        <v/>
      </c>
      <c r="AC918" t="str">
        <f t="shared" si="840"/>
        <v/>
      </c>
      <c r="AD918" t="str">
        <f t="shared" si="841"/>
        <v/>
      </c>
      <c r="AE918" t="str">
        <f t="shared" si="842"/>
        <v/>
      </c>
      <c r="AF918" t="str">
        <f t="shared" si="843"/>
        <v/>
      </c>
      <c r="AG918" t="str">
        <f t="shared" si="844"/>
        <v/>
      </c>
      <c r="AH918" t="str">
        <f t="shared" si="845"/>
        <v/>
      </c>
      <c r="AI918" t="str">
        <f t="shared" si="846"/>
        <v/>
      </c>
      <c r="AJ918" t="str">
        <f t="shared" si="847"/>
        <v/>
      </c>
      <c r="AK918" t="str">
        <f t="shared" si="848"/>
        <v/>
      </c>
      <c r="AL918" t="str">
        <f t="shared" si="849"/>
        <v/>
      </c>
      <c r="AM918" t="str">
        <f t="shared" si="850"/>
        <v/>
      </c>
      <c r="AN918" t="str">
        <f t="shared" si="851"/>
        <v/>
      </c>
      <c r="AO918" t="str">
        <f t="shared" si="852"/>
        <v/>
      </c>
      <c r="AP918" t="str">
        <f t="shared" si="853"/>
        <v/>
      </c>
      <c r="AQ918" t="str">
        <f t="shared" si="854"/>
        <v/>
      </c>
      <c r="AR918" t="str">
        <f t="shared" si="855"/>
        <v/>
      </c>
      <c r="AS918" t="str">
        <f t="shared" si="856"/>
        <v/>
      </c>
      <c r="AT918" t="str">
        <f t="shared" si="857"/>
        <v/>
      </c>
      <c r="AU918" t="str">
        <f t="shared" si="858"/>
        <v/>
      </c>
      <c r="AV918" t="str">
        <f t="shared" si="859"/>
        <v/>
      </c>
      <c r="AW918" t="str">
        <f t="shared" si="860"/>
        <v/>
      </c>
      <c r="AX918" t="str">
        <f t="shared" si="861"/>
        <v/>
      </c>
      <c r="AY918" t="str">
        <f t="shared" si="862"/>
        <v/>
      </c>
      <c r="AZ918" t="str">
        <f t="shared" si="863"/>
        <v/>
      </c>
      <c r="BA918" t="str">
        <f t="shared" si="864"/>
        <v/>
      </c>
      <c r="BB918" t="str">
        <f t="shared" si="865"/>
        <v/>
      </c>
      <c r="BC918" t="str">
        <f t="shared" si="866"/>
        <v/>
      </c>
      <c r="BD918" t="str">
        <f t="shared" si="867"/>
        <v/>
      </c>
      <c r="BE918" t="str">
        <f t="shared" si="868"/>
        <v>Gazdasági számítások (, web)</v>
      </c>
      <c r="BF918" s="2">
        <v>1107</v>
      </c>
      <c r="BG918" s="2">
        <v>1</v>
      </c>
      <c r="BH918" s="18">
        <f>VLOOKUP(BF918,segéd!$F$9:$G$41,2,FALSE)</f>
        <v>46333</v>
      </c>
      <c r="BI918" s="2" t="str">
        <f>VLOOKUP(BG918,segéd!$F$1:$G$7,2,FALSE)</f>
        <v>8.00-9.30</v>
      </c>
      <c r="BJ918" t="s">
        <v>130</v>
      </c>
      <c r="BK918" s="20" t="s">
        <v>36</v>
      </c>
      <c r="BL918" t="s">
        <v>395</v>
      </c>
      <c r="BM918" s="2">
        <v>203</v>
      </c>
      <c r="BO918" s="2" t="s">
        <v>117</v>
      </c>
      <c r="BP918" s="33" t="s">
        <v>729</v>
      </c>
      <c r="BQ918" s="2">
        <f t="shared" si="869"/>
        <v>11</v>
      </c>
      <c r="BR918" s="2">
        <f>IF(BM918="","",IFERROR(VLOOKUP(BJ918,segéd!T:U,2,FALSE),"x"))</f>
        <v>11</v>
      </c>
      <c r="BS918" s="2" t="str">
        <f>IF(BN918="","",IFERROR(VLOOKUP(BJ918,segéd!O:P,2,FALSE),"x"))</f>
        <v/>
      </c>
      <c r="BT918" s="2"/>
      <c r="BU918" s="2"/>
      <c r="BV918" s="2">
        <v>9</v>
      </c>
      <c r="BX918" s="2"/>
      <c r="CQ918" s="2"/>
      <c r="CR918" s="2"/>
    </row>
    <row r="919" spans="1:119" ht="15" customHeight="1" x14ac:dyDescent="0.3">
      <c r="A919" t="str">
        <f t="shared" si="812"/>
        <v>11071</v>
      </c>
      <c r="B919" t="str">
        <f t="shared" si="813"/>
        <v xml:space="preserve">Informatika, 1. csoport - Nagyné Csóti Beáta (gépterem, web) </v>
      </c>
      <c r="C919" t="str">
        <f t="shared" si="814"/>
        <v>60511071</v>
      </c>
      <c r="D919" t="str">
        <f t="shared" si="815"/>
        <v>Informatika, 1. csoport - Nagyné Csóti Beáta (gépterem, web) 49</v>
      </c>
      <c r="E919" t="str">
        <f t="shared" si="816"/>
        <v>Nagyné Csóti Beáta11071</v>
      </c>
      <c r="F919" t="str">
        <f t="shared" si="817"/>
        <v>Informatika, 1. csoport (Tb. 605, gépterem, web)</v>
      </c>
      <c r="G919" t="str">
        <f t="shared" si="818"/>
        <v/>
      </c>
      <c r="H919" t="str">
        <f t="shared" si="819"/>
        <v/>
      </c>
      <c r="I919" t="str">
        <f t="shared" si="820"/>
        <v/>
      </c>
      <c r="J919" t="str">
        <f t="shared" si="821"/>
        <v/>
      </c>
      <c r="K919" t="str">
        <f t="shared" si="822"/>
        <v/>
      </c>
      <c r="L919" t="str">
        <f t="shared" si="823"/>
        <v/>
      </c>
      <c r="M919" t="str">
        <f t="shared" si="824"/>
        <v/>
      </c>
      <c r="N919" t="str">
        <f t="shared" si="825"/>
        <v/>
      </c>
      <c r="O919" t="str">
        <f t="shared" si="826"/>
        <v/>
      </c>
      <c r="P919" t="str">
        <f t="shared" si="827"/>
        <v/>
      </c>
      <c r="Q919" t="str">
        <f t="shared" si="828"/>
        <v/>
      </c>
      <c r="R919" t="str">
        <f t="shared" si="829"/>
        <v/>
      </c>
      <c r="S919" t="str">
        <f t="shared" si="830"/>
        <v/>
      </c>
      <c r="T919" t="str">
        <f t="shared" si="831"/>
        <v/>
      </c>
      <c r="U919" t="str">
        <f t="shared" si="832"/>
        <v/>
      </c>
      <c r="V919" t="str">
        <f t="shared" si="833"/>
        <v/>
      </c>
      <c r="W919" t="str">
        <f t="shared" si="834"/>
        <v/>
      </c>
      <c r="X919" t="str">
        <f t="shared" si="835"/>
        <v/>
      </c>
      <c r="Y919" t="str">
        <f t="shared" si="836"/>
        <v/>
      </c>
      <c r="Z919" t="str">
        <f t="shared" si="837"/>
        <v/>
      </c>
      <c r="AA919" t="str">
        <f t="shared" si="838"/>
        <v>Informatika, 1. csoport (, gépterem, web)</v>
      </c>
      <c r="AB919" t="str">
        <f t="shared" si="839"/>
        <v>11071</v>
      </c>
      <c r="AC919" t="str">
        <f t="shared" si="840"/>
        <v/>
      </c>
      <c r="AD919" t="str">
        <f t="shared" si="841"/>
        <v>11071</v>
      </c>
      <c r="AE919" t="str">
        <f t="shared" si="842"/>
        <v/>
      </c>
      <c r="AF919" t="str">
        <f t="shared" si="843"/>
        <v/>
      </c>
      <c r="AG919" t="str">
        <f t="shared" si="844"/>
        <v/>
      </c>
      <c r="AH919" t="str">
        <f t="shared" si="845"/>
        <v/>
      </c>
      <c r="AI919" t="str">
        <f t="shared" si="846"/>
        <v/>
      </c>
      <c r="AJ919" t="str">
        <f t="shared" si="847"/>
        <v/>
      </c>
      <c r="AK919" t="str">
        <f t="shared" si="848"/>
        <v/>
      </c>
      <c r="AL919" t="str">
        <f t="shared" si="849"/>
        <v/>
      </c>
      <c r="AM919" t="str">
        <f t="shared" si="850"/>
        <v/>
      </c>
      <c r="AN919" t="str">
        <f t="shared" si="851"/>
        <v/>
      </c>
      <c r="AO919" t="str">
        <f t="shared" si="852"/>
        <v/>
      </c>
      <c r="AP919" t="str">
        <f t="shared" si="853"/>
        <v/>
      </c>
      <c r="AQ919" t="str">
        <f t="shared" si="854"/>
        <v/>
      </c>
      <c r="AR919" t="str">
        <f t="shared" si="855"/>
        <v/>
      </c>
      <c r="AS919" t="str">
        <f t="shared" si="856"/>
        <v/>
      </c>
      <c r="AT919" t="str">
        <f t="shared" si="857"/>
        <v/>
      </c>
      <c r="AU919" t="str">
        <f t="shared" si="858"/>
        <v/>
      </c>
      <c r="AV919" t="str">
        <f t="shared" si="859"/>
        <v/>
      </c>
      <c r="AW919" t="str">
        <f t="shared" si="860"/>
        <v/>
      </c>
      <c r="AX919" t="str">
        <f t="shared" si="861"/>
        <v/>
      </c>
      <c r="AY919" t="str">
        <f t="shared" si="862"/>
        <v/>
      </c>
      <c r="AZ919" t="str">
        <f t="shared" si="863"/>
        <v/>
      </c>
      <c r="BA919" t="str">
        <f t="shared" si="864"/>
        <v/>
      </c>
      <c r="BB919" t="str">
        <f t="shared" si="865"/>
        <v/>
      </c>
      <c r="BC919" t="str">
        <f t="shared" si="866"/>
        <v/>
      </c>
      <c r="BD919" t="str">
        <f t="shared" si="867"/>
        <v/>
      </c>
      <c r="BE919" t="str">
        <f t="shared" si="868"/>
        <v>Informatika, 1. csoport (605, gépterem, web)</v>
      </c>
      <c r="BF919" s="2">
        <v>1107</v>
      </c>
      <c r="BG919" s="2">
        <v>1</v>
      </c>
      <c r="BH919" s="18">
        <f>VLOOKUP(BF919,segéd!$F$9:$G$41,2,FALSE)</f>
        <v>46333</v>
      </c>
      <c r="BI919" s="2" t="str">
        <f>VLOOKUP(BG919,segéd!$F$1:$G$7,2,FALSE)</f>
        <v>8.00-9.30</v>
      </c>
      <c r="BJ919" t="s">
        <v>267</v>
      </c>
      <c r="BK919" s="20" t="s">
        <v>304</v>
      </c>
      <c r="BL919" t="s">
        <v>193</v>
      </c>
      <c r="BM919" s="2"/>
      <c r="BN919" s="2">
        <v>605</v>
      </c>
      <c r="BO919" s="2" t="s">
        <v>216</v>
      </c>
      <c r="BP919" s="33" t="s">
        <v>690</v>
      </c>
      <c r="BQ919" s="2">
        <f t="shared" si="869"/>
        <v>49</v>
      </c>
      <c r="BR919" s="2" t="str">
        <f>IF(BM919="","",IFERROR(VLOOKUP(BJ919,segéd!T:U,2,FALSE),"x"))</f>
        <v/>
      </c>
      <c r="BS919" s="2">
        <f>IF(BN919="","",IFERROR(VLOOKUP(BJ919,segéd!O:P,2,FALSE),"x"))</f>
        <v>49</v>
      </c>
      <c r="BT919" s="2"/>
      <c r="BU919" s="2"/>
      <c r="BV919" s="2"/>
      <c r="BX919" s="2"/>
      <c r="CN919" s="2">
        <v>31</v>
      </c>
      <c r="CP919" s="2">
        <v>8</v>
      </c>
      <c r="CQ919" s="2"/>
      <c r="CR919" s="2"/>
    </row>
    <row r="920" spans="1:119" ht="15" customHeight="1" x14ac:dyDescent="0.3">
      <c r="A920" t="str">
        <f t="shared" si="812"/>
        <v>11071</v>
      </c>
      <c r="B920" t="str">
        <f t="shared" si="813"/>
        <v xml:space="preserve">Informatika, 1. csoport (dupla terem) - Nagyné Csóti Beáta (gépterem, web) </v>
      </c>
      <c r="C920" t="str">
        <f t="shared" si="814"/>
        <v>60411071</v>
      </c>
      <c r="D920" t="str">
        <f t="shared" si="815"/>
        <v xml:space="preserve">Informatika, 1. csoport (dupla terem) - Nagyné Csóti Beáta (gépterem, web) </v>
      </c>
      <c r="E920" t="str">
        <f t="shared" si="816"/>
        <v>Nagyné Csóti Beáta11071</v>
      </c>
      <c r="F920" t="str">
        <f t="shared" si="817"/>
        <v>Informatika, 1. csoport (dupla terem) (Tb. 604, gépterem, web)</v>
      </c>
      <c r="G920" t="str">
        <f t="shared" si="818"/>
        <v/>
      </c>
      <c r="H920" t="str">
        <f t="shared" si="819"/>
        <v/>
      </c>
      <c r="I920" t="str">
        <f t="shared" si="820"/>
        <v/>
      </c>
      <c r="J920" t="str">
        <f t="shared" si="821"/>
        <v/>
      </c>
      <c r="K920" t="str">
        <f t="shared" si="822"/>
        <v/>
      </c>
      <c r="L920" t="str">
        <f t="shared" si="823"/>
        <v/>
      </c>
      <c r="M920" t="str">
        <f t="shared" si="824"/>
        <v/>
      </c>
      <c r="N920" t="str">
        <f t="shared" si="825"/>
        <v/>
      </c>
      <c r="O920" t="str">
        <f t="shared" si="826"/>
        <v/>
      </c>
      <c r="P920" t="str">
        <f t="shared" si="827"/>
        <v/>
      </c>
      <c r="Q920" t="str">
        <f t="shared" si="828"/>
        <v/>
      </c>
      <c r="R920" t="str">
        <f t="shared" si="829"/>
        <v/>
      </c>
      <c r="S920" t="str">
        <f t="shared" si="830"/>
        <v/>
      </c>
      <c r="T920" t="str">
        <f t="shared" si="831"/>
        <v/>
      </c>
      <c r="U920" t="str">
        <f t="shared" si="832"/>
        <v/>
      </c>
      <c r="V920" t="str">
        <f t="shared" si="833"/>
        <v/>
      </c>
      <c r="W920" t="str">
        <f t="shared" si="834"/>
        <v/>
      </c>
      <c r="X920" t="str">
        <f t="shared" si="835"/>
        <v/>
      </c>
      <c r="Y920" t="str">
        <f t="shared" si="836"/>
        <v/>
      </c>
      <c r="Z920" t="str">
        <f t="shared" si="837"/>
        <v/>
      </c>
      <c r="AA920" t="str">
        <f t="shared" si="838"/>
        <v>Informatika, 1. csoport (dupla terem) (, gépterem, web)</v>
      </c>
      <c r="AB920" t="str">
        <f t="shared" si="839"/>
        <v/>
      </c>
      <c r="AC920" t="str">
        <f t="shared" si="840"/>
        <v/>
      </c>
      <c r="AD920" t="str">
        <f t="shared" si="841"/>
        <v/>
      </c>
      <c r="AE920" t="str">
        <f t="shared" si="842"/>
        <v/>
      </c>
      <c r="AF920" t="str">
        <f t="shared" si="843"/>
        <v/>
      </c>
      <c r="AG920" t="str">
        <f t="shared" si="844"/>
        <v/>
      </c>
      <c r="AH920" t="str">
        <f t="shared" si="845"/>
        <v/>
      </c>
      <c r="AI920" t="str">
        <f t="shared" si="846"/>
        <v/>
      </c>
      <c r="AJ920" t="str">
        <f t="shared" si="847"/>
        <v/>
      </c>
      <c r="AK920" t="str">
        <f t="shared" si="848"/>
        <v/>
      </c>
      <c r="AL920" t="str">
        <f t="shared" si="849"/>
        <v/>
      </c>
      <c r="AM920" t="str">
        <f t="shared" si="850"/>
        <v/>
      </c>
      <c r="AN920" t="str">
        <f t="shared" si="851"/>
        <v/>
      </c>
      <c r="AO920" t="str">
        <f t="shared" si="852"/>
        <v/>
      </c>
      <c r="AP920" t="str">
        <f t="shared" si="853"/>
        <v/>
      </c>
      <c r="AQ920" t="str">
        <f t="shared" si="854"/>
        <v/>
      </c>
      <c r="AR920" t="str">
        <f t="shared" si="855"/>
        <v/>
      </c>
      <c r="AS920" t="str">
        <f t="shared" si="856"/>
        <v/>
      </c>
      <c r="AT920" t="str">
        <f t="shared" si="857"/>
        <v/>
      </c>
      <c r="AU920" t="str">
        <f t="shared" si="858"/>
        <v/>
      </c>
      <c r="AV920" t="str">
        <f t="shared" si="859"/>
        <v/>
      </c>
      <c r="AW920" t="str">
        <f t="shared" si="860"/>
        <v/>
      </c>
      <c r="AX920" t="str">
        <f t="shared" si="861"/>
        <v/>
      </c>
      <c r="AY920" t="str">
        <f t="shared" si="862"/>
        <v/>
      </c>
      <c r="AZ920" t="str">
        <f t="shared" si="863"/>
        <v/>
      </c>
      <c r="BA920" t="str">
        <f t="shared" si="864"/>
        <v/>
      </c>
      <c r="BB920" t="str">
        <f t="shared" si="865"/>
        <v/>
      </c>
      <c r="BC920" t="str">
        <f t="shared" si="866"/>
        <v/>
      </c>
      <c r="BD920" t="str">
        <f t="shared" si="867"/>
        <v/>
      </c>
      <c r="BE920" t="str">
        <f t="shared" si="868"/>
        <v>Informatika, 1. csoport (dupla terem) (604, gépterem, web)</v>
      </c>
      <c r="BF920" s="2">
        <v>1107</v>
      </c>
      <c r="BG920" s="2">
        <v>1</v>
      </c>
      <c r="BH920" s="18">
        <f>VLOOKUP(BF920,segéd!$F$9:$G$41,2,FALSE)</f>
        <v>46333</v>
      </c>
      <c r="BI920" s="2" t="str">
        <f>VLOOKUP(BG920,segéd!$F$1:$G$7,2,FALSE)</f>
        <v>8.00-9.30</v>
      </c>
      <c r="BJ920" t="s">
        <v>510</v>
      </c>
      <c r="BK920" s="20" t="s">
        <v>304</v>
      </c>
      <c r="BL920" t="s">
        <v>193</v>
      </c>
      <c r="BM920" s="2"/>
      <c r="BN920" s="2">
        <v>604</v>
      </c>
      <c r="BO920" s="2" t="s">
        <v>216</v>
      </c>
      <c r="BP920" s="33" t="s">
        <v>690</v>
      </c>
      <c r="BQ920" s="2">
        <f t="shared" si="869"/>
        <v>0</v>
      </c>
      <c r="BR920" s="2" t="str">
        <f>IF(BM920="","",IFERROR(VLOOKUP(BJ920,segéd!T:U,2,FALSE),"x"))</f>
        <v/>
      </c>
      <c r="BS920" s="2"/>
      <c r="BT920" s="2"/>
      <c r="BU920" s="2"/>
      <c r="BV920" s="2"/>
      <c r="BX920" s="2"/>
      <c r="CQ920" s="2"/>
      <c r="CR920" s="2"/>
    </row>
    <row r="921" spans="1:119" ht="15" customHeight="1" x14ac:dyDescent="0.3">
      <c r="A921" t="str">
        <f t="shared" si="812"/>
        <v>20211071</v>
      </c>
      <c r="B921" t="str">
        <f t="shared" si="813"/>
        <v>Innováció-menedzsment alapjai - Peredy Zoltán (Bp.-ről web) 9</v>
      </c>
      <c r="C921" t="str">
        <f t="shared" si="814"/>
        <v>40111071</v>
      </c>
      <c r="D921" t="str">
        <f t="shared" si="815"/>
        <v>Innováció-menedzsment alapjai - Peredy Zoltán (Bp.-ről web) 6</v>
      </c>
      <c r="E921" t="str">
        <f t="shared" si="816"/>
        <v>Peredy Zoltán11071</v>
      </c>
      <c r="F921" t="str">
        <f t="shared" si="817"/>
        <v>Innováció-menedzsment alapjai (Bp. 202, Bp.-ről web)</v>
      </c>
      <c r="G921" t="str">
        <f t="shared" si="818"/>
        <v/>
      </c>
      <c r="H921" t="str">
        <f t="shared" si="819"/>
        <v/>
      </c>
      <c r="I921" t="str">
        <f t="shared" si="820"/>
        <v/>
      </c>
      <c r="J921" t="str">
        <f t="shared" si="821"/>
        <v/>
      </c>
      <c r="K921" t="str">
        <f t="shared" si="822"/>
        <v/>
      </c>
      <c r="L921" t="str">
        <f t="shared" si="823"/>
        <v/>
      </c>
      <c r="M921" t="str">
        <f t="shared" si="824"/>
        <v/>
      </c>
      <c r="N921" t="str">
        <f t="shared" si="825"/>
        <v/>
      </c>
      <c r="O921" t="str">
        <f t="shared" si="826"/>
        <v/>
      </c>
      <c r="P921" t="str">
        <f t="shared" si="827"/>
        <v/>
      </c>
      <c r="Q921" t="str">
        <f t="shared" si="828"/>
        <v/>
      </c>
      <c r="R921" t="str">
        <f t="shared" si="829"/>
        <v/>
      </c>
      <c r="S921" t="str">
        <f t="shared" si="830"/>
        <v/>
      </c>
      <c r="T921" t="str">
        <f t="shared" si="831"/>
        <v>11071</v>
      </c>
      <c r="U921" t="str">
        <f t="shared" si="832"/>
        <v/>
      </c>
      <c r="V921" t="str">
        <f t="shared" si="833"/>
        <v/>
      </c>
      <c r="W921" t="str">
        <f t="shared" si="834"/>
        <v/>
      </c>
      <c r="X921" t="str">
        <f t="shared" si="835"/>
        <v/>
      </c>
      <c r="Y921" t="str">
        <f t="shared" si="836"/>
        <v/>
      </c>
      <c r="Z921" t="str">
        <f t="shared" si="837"/>
        <v/>
      </c>
      <c r="AA921" t="str">
        <f t="shared" si="838"/>
        <v>Innováció-menedzsment alapjai (202, Bp.-ről web)</v>
      </c>
      <c r="AB921" t="str">
        <f t="shared" si="839"/>
        <v/>
      </c>
      <c r="AC921" t="str">
        <f t="shared" si="840"/>
        <v/>
      </c>
      <c r="AD921" t="str">
        <f t="shared" si="841"/>
        <v/>
      </c>
      <c r="AE921" t="str">
        <f t="shared" si="842"/>
        <v/>
      </c>
      <c r="AF921" t="str">
        <f t="shared" si="843"/>
        <v/>
      </c>
      <c r="AG921" t="str">
        <f t="shared" si="844"/>
        <v/>
      </c>
      <c r="AH921" t="str">
        <f t="shared" si="845"/>
        <v/>
      </c>
      <c r="AI921" t="str">
        <f t="shared" si="846"/>
        <v/>
      </c>
      <c r="AJ921" t="str">
        <f t="shared" si="847"/>
        <v/>
      </c>
      <c r="AK921" t="str">
        <f t="shared" si="848"/>
        <v/>
      </c>
      <c r="AL921" t="str">
        <f t="shared" si="849"/>
        <v/>
      </c>
      <c r="AM921" t="str">
        <f t="shared" si="850"/>
        <v/>
      </c>
      <c r="AN921" t="str">
        <f t="shared" si="851"/>
        <v>11071</v>
      </c>
      <c r="AO921" t="str">
        <f t="shared" si="852"/>
        <v/>
      </c>
      <c r="AP921" t="str">
        <f t="shared" si="853"/>
        <v/>
      </c>
      <c r="AQ921" t="str">
        <f t="shared" si="854"/>
        <v/>
      </c>
      <c r="AR921" t="str">
        <f t="shared" si="855"/>
        <v/>
      </c>
      <c r="AS921" t="str">
        <f t="shared" si="856"/>
        <v/>
      </c>
      <c r="AT921" t="str">
        <f t="shared" si="857"/>
        <v/>
      </c>
      <c r="AU921" t="str">
        <f t="shared" si="858"/>
        <v/>
      </c>
      <c r="AV921" t="str">
        <f t="shared" si="859"/>
        <v/>
      </c>
      <c r="AW921" t="str">
        <f t="shared" si="860"/>
        <v/>
      </c>
      <c r="AX921" t="str">
        <f t="shared" si="861"/>
        <v/>
      </c>
      <c r="AY921" t="str">
        <f t="shared" si="862"/>
        <v/>
      </c>
      <c r="AZ921" t="str">
        <f t="shared" si="863"/>
        <v/>
      </c>
      <c r="BA921" t="str">
        <f t="shared" si="864"/>
        <v/>
      </c>
      <c r="BB921" t="str">
        <f t="shared" si="865"/>
        <v/>
      </c>
      <c r="BC921" t="str">
        <f t="shared" si="866"/>
        <v/>
      </c>
      <c r="BD921" t="str">
        <f t="shared" si="867"/>
        <v/>
      </c>
      <c r="BE921" t="str">
        <f t="shared" si="868"/>
        <v>Innováció-menedzsment alapjai (401, Bp.-ről web)</v>
      </c>
      <c r="BF921" s="2">
        <v>1107</v>
      </c>
      <c r="BG921" s="2">
        <v>1</v>
      </c>
      <c r="BH921" s="18">
        <f>VLOOKUP(BF921,segéd!$F$9:$G$41,2,FALSE)</f>
        <v>46333</v>
      </c>
      <c r="BI921" s="2" t="str">
        <f>VLOOKUP(BG921,segéd!$F$1:$G$7,2,FALSE)</f>
        <v>8.00-9.30</v>
      </c>
      <c r="BJ921" t="s">
        <v>142</v>
      </c>
      <c r="BK921" s="20" t="s">
        <v>141</v>
      </c>
      <c r="BL921" t="s">
        <v>192</v>
      </c>
      <c r="BM921" s="2">
        <v>202</v>
      </c>
      <c r="BN921" s="2">
        <v>401</v>
      </c>
      <c r="BO921" s="2" t="s">
        <v>118</v>
      </c>
      <c r="BP921" s="33" t="s">
        <v>612</v>
      </c>
      <c r="BQ921" s="2">
        <f t="shared" si="869"/>
        <v>15</v>
      </c>
      <c r="BR921" s="2">
        <f>IF(BM921="","",IFERROR(VLOOKUP(BJ921,segéd!T:U,2,FALSE),"x"))</f>
        <v>9</v>
      </c>
      <c r="BS921" s="2">
        <f>IF(BN921="","",IFERROR(VLOOKUP(BJ921,segéd!O:P,2,FALSE),"x"))</f>
        <v>6</v>
      </c>
      <c r="BU921" s="2"/>
      <c r="BV921" s="2"/>
      <c r="BX921" s="2"/>
      <c r="CG921" s="2">
        <v>6</v>
      </c>
      <c r="CZ921" s="2">
        <v>3</v>
      </c>
    </row>
    <row r="922" spans="1:119" ht="15" customHeight="1" x14ac:dyDescent="0.3">
      <c r="A922" t="str">
        <f t="shared" si="812"/>
        <v>20511071</v>
      </c>
      <c r="B922" t="str">
        <f t="shared" si="813"/>
        <v>Integrált marketingkomm. - Duga Zsófia (web) 7</v>
      </c>
      <c r="C922" t="str">
        <f t="shared" si="814"/>
        <v>11071</v>
      </c>
      <c r="D922" t="str">
        <f t="shared" si="815"/>
        <v xml:space="preserve">Integrált marketingkomm. - Duga Zsófia (web) </v>
      </c>
      <c r="E922" t="str">
        <f t="shared" si="816"/>
        <v>Duga Zsófia11071</v>
      </c>
      <c r="F922" t="str">
        <f t="shared" si="817"/>
        <v>Integrált marketingkomm. (Bp. 205, web)</v>
      </c>
      <c r="G922" t="str">
        <f t="shared" si="818"/>
        <v/>
      </c>
      <c r="H922" t="str">
        <f t="shared" si="819"/>
        <v/>
      </c>
      <c r="I922" t="str">
        <f t="shared" si="820"/>
        <v/>
      </c>
      <c r="J922" t="str">
        <f t="shared" si="821"/>
        <v>11071</v>
      </c>
      <c r="K922" t="str">
        <f t="shared" si="822"/>
        <v/>
      </c>
      <c r="L922" t="str">
        <f t="shared" si="823"/>
        <v/>
      </c>
      <c r="M922" t="str">
        <f t="shared" si="824"/>
        <v/>
      </c>
      <c r="N922" t="str">
        <f t="shared" si="825"/>
        <v/>
      </c>
      <c r="O922" t="str">
        <f t="shared" si="826"/>
        <v/>
      </c>
      <c r="P922" t="str">
        <f t="shared" si="827"/>
        <v/>
      </c>
      <c r="Q922" t="str">
        <f t="shared" si="828"/>
        <v>11071</v>
      </c>
      <c r="R922" t="str">
        <f t="shared" si="829"/>
        <v/>
      </c>
      <c r="S922" t="str">
        <f t="shared" si="830"/>
        <v/>
      </c>
      <c r="T922" t="str">
        <f t="shared" si="831"/>
        <v/>
      </c>
      <c r="U922" t="str">
        <f t="shared" si="832"/>
        <v/>
      </c>
      <c r="V922" t="str">
        <f t="shared" si="833"/>
        <v/>
      </c>
      <c r="W922" t="str">
        <f t="shared" si="834"/>
        <v/>
      </c>
      <c r="X922" t="str">
        <f t="shared" si="835"/>
        <v/>
      </c>
      <c r="Y922" t="str">
        <f t="shared" si="836"/>
        <v/>
      </c>
      <c r="Z922" t="str">
        <f t="shared" si="837"/>
        <v/>
      </c>
      <c r="AA922" t="str">
        <f t="shared" si="838"/>
        <v>Integrált marketingkomm. (205, web)</v>
      </c>
      <c r="AB922" t="str">
        <f t="shared" si="839"/>
        <v/>
      </c>
      <c r="AC922" t="str">
        <f t="shared" si="840"/>
        <v/>
      </c>
      <c r="AD922" t="str">
        <f t="shared" si="841"/>
        <v/>
      </c>
      <c r="AE922" t="str">
        <f t="shared" si="842"/>
        <v/>
      </c>
      <c r="AF922" t="str">
        <f t="shared" si="843"/>
        <v/>
      </c>
      <c r="AG922" t="str">
        <f t="shared" si="844"/>
        <v/>
      </c>
      <c r="AH922" t="str">
        <f t="shared" si="845"/>
        <v/>
      </c>
      <c r="AI922" t="str">
        <f t="shared" si="846"/>
        <v/>
      </c>
      <c r="AJ922" t="str">
        <f t="shared" si="847"/>
        <v/>
      </c>
      <c r="AK922" t="str">
        <f t="shared" si="848"/>
        <v/>
      </c>
      <c r="AL922" t="str">
        <f t="shared" si="849"/>
        <v/>
      </c>
      <c r="AM922" t="str">
        <f t="shared" si="850"/>
        <v/>
      </c>
      <c r="AN922" t="str">
        <f t="shared" si="851"/>
        <v/>
      </c>
      <c r="AO922" t="str">
        <f t="shared" si="852"/>
        <v/>
      </c>
      <c r="AP922" t="str">
        <f t="shared" si="853"/>
        <v/>
      </c>
      <c r="AQ922" t="str">
        <f t="shared" si="854"/>
        <v/>
      </c>
      <c r="AR922" t="str">
        <f t="shared" si="855"/>
        <v/>
      </c>
      <c r="AS922" t="str">
        <f t="shared" si="856"/>
        <v/>
      </c>
      <c r="AT922" t="str">
        <f t="shared" si="857"/>
        <v/>
      </c>
      <c r="AU922" t="str">
        <f t="shared" si="858"/>
        <v/>
      </c>
      <c r="AV922" t="str">
        <f t="shared" si="859"/>
        <v/>
      </c>
      <c r="AW922" t="str">
        <f t="shared" si="860"/>
        <v/>
      </c>
      <c r="AX922" t="str">
        <f t="shared" si="861"/>
        <v/>
      </c>
      <c r="AY922" t="str">
        <f t="shared" si="862"/>
        <v/>
      </c>
      <c r="AZ922" t="str">
        <f t="shared" si="863"/>
        <v/>
      </c>
      <c r="BA922" t="str">
        <f t="shared" si="864"/>
        <v/>
      </c>
      <c r="BB922" t="str">
        <f t="shared" si="865"/>
        <v/>
      </c>
      <c r="BC922" t="str">
        <f t="shared" si="866"/>
        <v/>
      </c>
      <c r="BD922" t="str">
        <f t="shared" si="867"/>
        <v/>
      </c>
      <c r="BE922" t="str">
        <f t="shared" si="868"/>
        <v>Integrált marketingkomm. (, web)</v>
      </c>
      <c r="BF922" s="2">
        <v>1107</v>
      </c>
      <c r="BG922" s="2">
        <v>1</v>
      </c>
      <c r="BH922" s="18">
        <f>VLOOKUP(BF922,segéd!$F$9:$G$41,2,FALSE)</f>
        <v>46333</v>
      </c>
      <c r="BI922" s="2" t="str">
        <f>VLOOKUP(BG922,segéd!$F$1:$G$7,2,FALSE)</f>
        <v>8.00-9.30</v>
      </c>
      <c r="BJ922" t="s">
        <v>100</v>
      </c>
      <c r="BK922" s="20" t="s">
        <v>120</v>
      </c>
      <c r="BL922" t="s">
        <v>206</v>
      </c>
      <c r="BM922" s="2">
        <v>205</v>
      </c>
      <c r="BO922" s="2" t="s">
        <v>117</v>
      </c>
      <c r="BP922" s="33" t="s">
        <v>649</v>
      </c>
      <c r="BQ922" s="2">
        <f t="shared" si="869"/>
        <v>7</v>
      </c>
      <c r="BR922" s="2">
        <f>IF(BM922="","",IFERROR(VLOOKUP(BJ922,segéd!T:U,2,FALSE),"x"))</f>
        <v>7</v>
      </c>
      <c r="BS922" s="2" t="str">
        <f>IF(BN922="","",IFERROR(VLOOKUP(BJ922,segéd!O:P,2,FALSE),"x"))</f>
        <v/>
      </c>
      <c r="BU922" s="2"/>
      <c r="BV922" s="2"/>
      <c r="BW922" s="2">
        <v>7</v>
      </c>
      <c r="CD922" s="2">
        <v>5</v>
      </c>
    </row>
    <row r="923" spans="1:119" ht="15" customHeight="1" x14ac:dyDescent="0.3">
      <c r="A923" t="str">
        <f t="shared" si="812"/>
        <v>21711071</v>
      </c>
      <c r="B923" t="str">
        <f t="shared" si="813"/>
        <v>Készletgazdálkodás tervezése - Mészáros Sándor (web) 15</v>
      </c>
      <c r="C923" t="str">
        <f t="shared" si="814"/>
        <v>11071</v>
      </c>
      <c r="D923" t="str">
        <f t="shared" si="815"/>
        <v xml:space="preserve">Készletgazdálkodás tervezése - Mészáros Sándor (web) </v>
      </c>
      <c r="E923" t="str">
        <f t="shared" si="816"/>
        <v>Mészáros Sándor11071</v>
      </c>
      <c r="F923" t="str">
        <f t="shared" si="817"/>
        <v>Készletgazdálkodás tervezése (Bp. 217, web)</v>
      </c>
      <c r="G923" t="str">
        <f t="shared" si="818"/>
        <v/>
      </c>
      <c r="H923" t="str">
        <f t="shared" si="819"/>
        <v/>
      </c>
      <c r="I923" t="str">
        <f t="shared" si="820"/>
        <v/>
      </c>
      <c r="J923" t="str">
        <f t="shared" si="821"/>
        <v/>
      </c>
      <c r="K923" t="str">
        <f t="shared" si="822"/>
        <v>11071</v>
      </c>
      <c r="L923" t="str">
        <f t="shared" si="823"/>
        <v/>
      </c>
      <c r="M923" t="str">
        <f t="shared" si="824"/>
        <v/>
      </c>
      <c r="N923" t="str">
        <f t="shared" si="825"/>
        <v/>
      </c>
      <c r="O923" t="str">
        <f t="shared" si="826"/>
        <v/>
      </c>
      <c r="P923" t="str">
        <f t="shared" si="827"/>
        <v/>
      </c>
      <c r="Q923" t="str">
        <f t="shared" si="828"/>
        <v/>
      </c>
      <c r="R923" t="str">
        <f t="shared" si="829"/>
        <v>11071</v>
      </c>
      <c r="S923" t="str">
        <f t="shared" si="830"/>
        <v/>
      </c>
      <c r="T923" t="str">
        <f t="shared" si="831"/>
        <v/>
      </c>
      <c r="U923" t="str">
        <f t="shared" si="832"/>
        <v/>
      </c>
      <c r="V923" t="str">
        <f t="shared" si="833"/>
        <v/>
      </c>
      <c r="W923" t="str">
        <f t="shared" si="834"/>
        <v/>
      </c>
      <c r="X923" t="str">
        <f t="shared" si="835"/>
        <v/>
      </c>
      <c r="Y923" t="str">
        <f t="shared" si="836"/>
        <v/>
      </c>
      <c r="Z923" t="str">
        <f t="shared" si="837"/>
        <v/>
      </c>
      <c r="AA923" t="str">
        <f t="shared" si="838"/>
        <v>Készletgazdálkodás tervezése (217, web)</v>
      </c>
      <c r="AB923" t="str">
        <f t="shared" si="839"/>
        <v/>
      </c>
      <c r="AC923" t="str">
        <f t="shared" si="840"/>
        <v/>
      </c>
      <c r="AD923" t="str">
        <f t="shared" si="841"/>
        <v/>
      </c>
      <c r="AE923" t="str">
        <f t="shared" si="842"/>
        <v/>
      </c>
      <c r="AF923" t="str">
        <f t="shared" si="843"/>
        <v/>
      </c>
      <c r="AG923" t="str">
        <f t="shared" si="844"/>
        <v/>
      </c>
      <c r="AH923" t="str">
        <f t="shared" si="845"/>
        <v/>
      </c>
      <c r="AI923" t="str">
        <f t="shared" si="846"/>
        <v/>
      </c>
      <c r="AJ923" t="str">
        <f t="shared" si="847"/>
        <v/>
      </c>
      <c r="AK923" t="str">
        <f t="shared" si="848"/>
        <v/>
      </c>
      <c r="AL923" t="str">
        <f t="shared" si="849"/>
        <v/>
      </c>
      <c r="AM923" t="str">
        <f t="shared" si="850"/>
        <v/>
      </c>
      <c r="AN923" t="str">
        <f t="shared" si="851"/>
        <v/>
      </c>
      <c r="AO923" t="str">
        <f t="shared" si="852"/>
        <v/>
      </c>
      <c r="AP923" t="str">
        <f t="shared" si="853"/>
        <v/>
      </c>
      <c r="AQ923" t="str">
        <f t="shared" si="854"/>
        <v/>
      </c>
      <c r="AR923" t="str">
        <f t="shared" si="855"/>
        <v/>
      </c>
      <c r="AS923" t="str">
        <f t="shared" si="856"/>
        <v/>
      </c>
      <c r="AT923" t="str">
        <f t="shared" si="857"/>
        <v/>
      </c>
      <c r="AU923" t="str">
        <f t="shared" si="858"/>
        <v/>
      </c>
      <c r="AV923" t="str">
        <f t="shared" si="859"/>
        <v/>
      </c>
      <c r="AW923" t="str">
        <f t="shared" si="860"/>
        <v/>
      </c>
      <c r="AX923" t="str">
        <f t="shared" si="861"/>
        <v/>
      </c>
      <c r="AY923" t="str">
        <f t="shared" si="862"/>
        <v/>
      </c>
      <c r="AZ923" t="str">
        <f t="shared" si="863"/>
        <v/>
      </c>
      <c r="BA923" t="str">
        <f t="shared" si="864"/>
        <v/>
      </c>
      <c r="BB923" t="str">
        <f t="shared" si="865"/>
        <v/>
      </c>
      <c r="BC923" t="str">
        <f t="shared" si="866"/>
        <v/>
      </c>
      <c r="BD923" t="str">
        <f t="shared" si="867"/>
        <v/>
      </c>
      <c r="BE923" t="str">
        <f t="shared" si="868"/>
        <v>Készletgazdálkodás tervezése (, web)</v>
      </c>
      <c r="BF923" s="2">
        <v>1107</v>
      </c>
      <c r="BG923" s="2">
        <v>1</v>
      </c>
      <c r="BH923" s="18">
        <f>VLOOKUP(BF923,segéd!$F$9:$G$41,2,FALSE)</f>
        <v>46333</v>
      </c>
      <c r="BI923" s="2" t="str">
        <f>VLOOKUP(BG923,segéd!$F$1:$G$7,2,FALSE)</f>
        <v>8.00-9.30</v>
      </c>
      <c r="BJ923" t="s">
        <v>292</v>
      </c>
      <c r="BK923" s="20" t="s">
        <v>306</v>
      </c>
      <c r="BL923" t="s">
        <v>206</v>
      </c>
      <c r="BM923" s="2">
        <v>217</v>
      </c>
      <c r="BO923" s="19" t="s">
        <v>117</v>
      </c>
      <c r="BP923" s="33" t="s">
        <v>715</v>
      </c>
      <c r="BQ923" s="2">
        <f t="shared" si="869"/>
        <v>15</v>
      </c>
      <c r="BR923" s="2">
        <f>IF(BM923="","",IFERROR(VLOOKUP(BJ923,segéd!T:U,2,FALSE),"x"))</f>
        <v>15</v>
      </c>
      <c r="BS923" s="2" t="str">
        <f>IF(BN923="","",IFERROR(VLOOKUP(BJ923,segéd!O:P,2,FALSE),"x"))</f>
        <v/>
      </c>
      <c r="BT923" s="2"/>
      <c r="BU923" s="2"/>
      <c r="BV923" s="2"/>
      <c r="BX923" s="2">
        <v>12</v>
      </c>
      <c r="CE923" s="2">
        <v>7</v>
      </c>
      <c r="CQ923" s="2"/>
      <c r="CR923" s="2"/>
    </row>
    <row r="924" spans="1:119" ht="15" customHeight="1" x14ac:dyDescent="0.3">
      <c r="A924" t="str">
        <f t="shared" si="812"/>
        <v>20911071</v>
      </c>
      <c r="B924" t="str">
        <f t="shared" si="813"/>
        <v>Költségelemzés és árképzés - Menner Petra (Tb.-ről web) 21</v>
      </c>
      <c r="C924" t="str">
        <f t="shared" si="814"/>
        <v>21611071</v>
      </c>
      <c r="D924" t="str">
        <f t="shared" si="815"/>
        <v>Költségelemzés és árképzés - Menner Petra (Tb.-ről web) 18</v>
      </c>
      <c r="E924" t="str">
        <f t="shared" si="816"/>
        <v>Menner Petra11071</v>
      </c>
      <c r="F924" t="str">
        <f t="shared" si="817"/>
        <v>Költségelemzés és árképzés (Tb. 216, Tb.-ről web)</v>
      </c>
      <c r="G924" t="str">
        <f t="shared" si="818"/>
        <v/>
      </c>
      <c r="H924" t="str">
        <f t="shared" si="819"/>
        <v/>
      </c>
      <c r="I924" t="str">
        <f t="shared" si="820"/>
        <v/>
      </c>
      <c r="J924" t="str">
        <f t="shared" si="821"/>
        <v/>
      </c>
      <c r="K924" t="str">
        <f t="shared" si="822"/>
        <v/>
      </c>
      <c r="L924" t="str">
        <f t="shared" si="823"/>
        <v/>
      </c>
      <c r="M924" t="str">
        <f t="shared" si="824"/>
        <v/>
      </c>
      <c r="N924" t="str">
        <f t="shared" si="825"/>
        <v/>
      </c>
      <c r="O924" t="str">
        <f t="shared" si="826"/>
        <v/>
      </c>
      <c r="P924" t="str">
        <f t="shared" si="827"/>
        <v/>
      </c>
      <c r="Q924" t="str">
        <f t="shared" si="828"/>
        <v/>
      </c>
      <c r="R924" t="str">
        <f t="shared" si="829"/>
        <v/>
      </c>
      <c r="S924" t="str">
        <f t="shared" si="830"/>
        <v/>
      </c>
      <c r="T924" t="str">
        <f t="shared" si="831"/>
        <v/>
      </c>
      <c r="U924" t="str">
        <f t="shared" si="832"/>
        <v/>
      </c>
      <c r="V924" t="str">
        <f t="shared" si="833"/>
        <v/>
      </c>
      <c r="W924" t="str">
        <f t="shared" si="834"/>
        <v>11071</v>
      </c>
      <c r="X924" t="str">
        <f t="shared" si="835"/>
        <v>11071</v>
      </c>
      <c r="Y924" t="str">
        <f t="shared" si="836"/>
        <v>11071</v>
      </c>
      <c r="Z924" t="str">
        <f t="shared" si="837"/>
        <v/>
      </c>
      <c r="AA924" t="str">
        <f t="shared" si="838"/>
        <v>Költségelemzés és árképzés (209, Tb.-ről web)</v>
      </c>
      <c r="AB924" t="str">
        <f t="shared" si="839"/>
        <v/>
      </c>
      <c r="AC924" t="str">
        <f t="shared" si="840"/>
        <v/>
      </c>
      <c r="AD924" t="str">
        <f t="shared" si="841"/>
        <v/>
      </c>
      <c r="AE924" t="str">
        <f t="shared" si="842"/>
        <v/>
      </c>
      <c r="AF924" t="str">
        <f t="shared" si="843"/>
        <v/>
      </c>
      <c r="AG924" t="str">
        <f t="shared" si="844"/>
        <v/>
      </c>
      <c r="AH924" t="str">
        <f t="shared" si="845"/>
        <v/>
      </c>
      <c r="AI924" t="str">
        <f t="shared" si="846"/>
        <v/>
      </c>
      <c r="AJ924" t="str">
        <f t="shared" si="847"/>
        <v/>
      </c>
      <c r="AK924" t="str">
        <f t="shared" si="848"/>
        <v/>
      </c>
      <c r="AL924" t="str">
        <f t="shared" si="849"/>
        <v/>
      </c>
      <c r="AM924" t="str">
        <f t="shared" si="850"/>
        <v/>
      </c>
      <c r="AN924" t="str">
        <f t="shared" si="851"/>
        <v/>
      </c>
      <c r="AO924" t="str">
        <f t="shared" si="852"/>
        <v/>
      </c>
      <c r="AP924" t="str">
        <f t="shared" si="853"/>
        <v/>
      </c>
      <c r="AQ924" t="str">
        <f t="shared" si="854"/>
        <v>11071</v>
      </c>
      <c r="AR924" t="str">
        <f t="shared" si="855"/>
        <v>11071</v>
      </c>
      <c r="AS924" t="str">
        <f t="shared" si="856"/>
        <v>11071</v>
      </c>
      <c r="AT924" t="str">
        <f t="shared" si="857"/>
        <v/>
      </c>
      <c r="AU924" t="str">
        <f t="shared" si="858"/>
        <v/>
      </c>
      <c r="AV924" t="str">
        <f t="shared" si="859"/>
        <v/>
      </c>
      <c r="AW924" t="str">
        <f t="shared" si="860"/>
        <v/>
      </c>
      <c r="AX924" t="str">
        <f t="shared" si="861"/>
        <v/>
      </c>
      <c r="AY924" t="str">
        <f t="shared" si="862"/>
        <v/>
      </c>
      <c r="AZ924" t="str">
        <f t="shared" si="863"/>
        <v/>
      </c>
      <c r="BA924" t="str">
        <f t="shared" si="864"/>
        <v/>
      </c>
      <c r="BB924" t="str">
        <f t="shared" si="865"/>
        <v/>
      </c>
      <c r="BC924" t="str">
        <f t="shared" si="866"/>
        <v/>
      </c>
      <c r="BD924" t="str">
        <f t="shared" si="867"/>
        <v/>
      </c>
      <c r="BE924" t="str">
        <f t="shared" si="868"/>
        <v>Költségelemzés és árképzés (216, Tb.-ről web)</v>
      </c>
      <c r="BF924" s="2">
        <v>1107</v>
      </c>
      <c r="BG924" s="2">
        <v>1</v>
      </c>
      <c r="BH924" s="18">
        <f>VLOOKUP(BF924,segéd!$F$9:$G$41,2,FALSE)</f>
        <v>46333</v>
      </c>
      <c r="BI924" s="2" t="str">
        <f>VLOOKUP(BG924,segéd!$F$1:$G$7,2,FALSE)</f>
        <v>8.00-9.30</v>
      </c>
      <c r="BJ924" t="s">
        <v>196</v>
      </c>
      <c r="BK924" s="20" t="s">
        <v>567</v>
      </c>
      <c r="BL924" t="s">
        <v>192</v>
      </c>
      <c r="BM924" s="2">
        <v>209</v>
      </c>
      <c r="BN924" s="2">
        <v>216</v>
      </c>
      <c r="BO924" s="2" t="s">
        <v>119</v>
      </c>
      <c r="BP924" s="33" t="s">
        <v>618</v>
      </c>
      <c r="BQ924" s="2">
        <f t="shared" si="869"/>
        <v>39</v>
      </c>
      <c r="BR924" s="2">
        <f>IF(BM924="","",IFERROR(VLOOKUP(BJ924,segéd!T:U,2,FALSE),"x"))</f>
        <v>21</v>
      </c>
      <c r="BS924" s="2">
        <f>IF(BN924="","",IFERROR(VLOOKUP(BJ924,segéd!O:P,2,FALSE),"x"))</f>
        <v>18</v>
      </c>
      <c r="BU924" s="2"/>
      <c r="BV924" s="2"/>
      <c r="BX924" s="2"/>
      <c r="CD924" s="19"/>
      <c r="CE924" s="19"/>
      <c r="CH924" s="19"/>
      <c r="CJ924" s="2">
        <v>6</v>
      </c>
      <c r="CK924" s="2">
        <v>13</v>
      </c>
      <c r="CL924" s="2">
        <v>4</v>
      </c>
      <c r="DC924" s="2">
        <v>3</v>
      </c>
      <c r="DD924" s="2">
        <v>2</v>
      </c>
      <c r="DE924" s="2">
        <v>6</v>
      </c>
    </row>
    <row r="925" spans="1:119" ht="15" customHeight="1" x14ac:dyDescent="0.3">
      <c r="A925" t="str">
        <f t="shared" si="812"/>
        <v>11071</v>
      </c>
      <c r="B925" t="str">
        <f t="shared" si="813"/>
        <v xml:space="preserve">Létgazd. folyamatok tervezése - Molnárné Dőry Zsófia (web) </v>
      </c>
      <c r="C925" t="str">
        <f t="shared" si="814"/>
        <v>Passzív11071</v>
      </c>
      <c r="D925" t="str">
        <f t="shared" si="815"/>
        <v>Létgazd. folyamatok tervezése - Molnárné Dőry Zsófia (web) 5</v>
      </c>
      <c r="E925" t="str">
        <f t="shared" si="816"/>
        <v>Molnárné Dőry Zsófia11071</v>
      </c>
      <c r="F925" t="str">
        <f t="shared" si="817"/>
        <v>Létgazd. folyamatok tervezése (Tb. Passzív, web)</v>
      </c>
      <c r="G925" t="str">
        <f t="shared" si="818"/>
        <v/>
      </c>
      <c r="H925" t="str">
        <f t="shared" si="819"/>
        <v/>
      </c>
      <c r="I925" t="str">
        <f t="shared" si="820"/>
        <v/>
      </c>
      <c r="J925" t="str">
        <f t="shared" si="821"/>
        <v/>
      </c>
      <c r="K925" t="str">
        <f t="shared" si="822"/>
        <v/>
      </c>
      <c r="L925" t="str">
        <f t="shared" si="823"/>
        <v/>
      </c>
      <c r="M925" t="str">
        <f t="shared" si="824"/>
        <v/>
      </c>
      <c r="N925" t="str">
        <f t="shared" si="825"/>
        <v/>
      </c>
      <c r="O925" t="str">
        <f t="shared" si="826"/>
        <v/>
      </c>
      <c r="P925" t="str">
        <f t="shared" si="827"/>
        <v/>
      </c>
      <c r="Q925" t="str">
        <f t="shared" si="828"/>
        <v/>
      </c>
      <c r="R925" t="str">
        <f t="shared" si="829"/>
        <v/>
      </c>
      <c r="S925" t="str">
        <f t="shared" si="830"/>
        <v/>
      </c>
      <c r="T925" t="str">
        <f t="shared" si="831"/>
        <v/>
      </c>
      <c r="U925" t="str">
        <f t="shared" si="832"/>
        <v/>
      </c>
      <c r="V925" t="str">
        <f t="shared" si="833"/>
        <v/>
      </c>
      <c r="W925" t="str">
        <f t="shared" si="834"/>
        <v/>
      </c>
      <c r="X925" t="str">
        <f t="shared" si="835"/>
        <v/>
      </c>
      <c r="Y925" t="str">
        <f t="shared" si="836"/>
        <v/>
      </c>
      <c r="Z925" t="str">
        <f t="shared" si="837"/>
        <v/>
      </c>
      <c r="AA925" t="str">
        <f t="shared" si="838"/>
        <v>Létgazd. folyamatok tervezése (, web)</v>
      </c>
      <c r="AB925" t="str">
        <f t="shared" si="839"/>
        <v/>
      </c>
      <c r="AC925" t="str">
        <f t="shared" si="840"/>
        <v/>
      </c>
      <c r="AD925" t="str">
        <f t="shared" si="841"/>
        <v/>
      </c>
      <c r="AE925" t="str">
        <f t="shared" si="842"/>
        <v/>
      </c>
      <c r="AF925" t="str">
        <f t="shared" si="843"/>
        <v/>
      </c>
      <c r="AG925" t="str">
        <f t="shared" si="844"/>
        <v/>
      </c>
      <c r="AH925" t="str">
        <f t="shared" si="845"/>
        <v/>
      </c>
      <c r="AI925" t="str">
        <f t="shared" si="846"/>
        <v/>
      </c>
      <c r="AJ925" t="str">
        <f t="shared" si="847"/>
        <v/>
      </c>
      <c r="AK925" t="str">
        <f t="shared" si="848"/>
        <v/>
      </c>
      <c r="AL925" t="str">
        <f t="shared" si="849"/>
        <v/>
      </c>
      <c r="AM925" t="str">
        <f t="shared" si="850"/>
        <v>11071</v>
      </c>
      <c r="AN925" t="str">
        <f t="shared" si="851"/>
        <v/>
      </c>
      <c r="AO925" t="str">
        <f t="shared" si="852"/>
        <v/>
      </c>
      <c r="AP925" t="str">
        <f t="shared" si="853"/>
        <v/>
      </c>
      <c r="AQ925" t="str">
        <f t="shared" si="854"/>
        <v/>
      </c>
      <c r="AR925" t="str">
        <f t="shared" si="855"/>
        <v/>
      </c>
      <c r="AS925" t="str">
        <f t="shared" si="856"/>
        <v/>
      </c>
      <c r="AT925" t="str">
        <f t="shared" si="857"/>
        <v/>
      </c>
      <c r="AU925" t="str">
        <f t="shared" si="858"/>
        <v/>
      </c>
      <c r="AV925" t="str">
        <f t="shared" si="859"/>
        <v/>
      </c>
      <c r="AW925" t="str">
        <f t="shared" si="860"/>
        <v/>
      </c>
      <c r="AX925" t="str">
        <f t="shared" si="861"/>
        <v/>
      </c>
      <c r="AY925" t="str">
        <f t="shared" si="862"/>
        <v/>
      </c>
      <c r="AZ925" t="str">
        <f t="shared" si="863"/>
        <v/>
      </c>
      <c r="BA925" t="str">
        <f t="shared" si="864"/>
        <v/>
      </c>
      <c r="BB925" t="str">
        <f t="shared" si="865"/>
        <v/>
      </c>
      <c r="BC925" t="str">
        <f t="shared" si="866"/>
        <v/>
      </c>
      <c r="BD925" t="str">
        <f t="shared" si="867"/>
        <v/>
      </c>
      <c r="BE925" t="str">
        <f t="shared" si="868"/>
        <v>Létgazd. folyamatok tervezése (Passzív, web)</v>
      </c>
      <c r="BF925" s="2">
        <v>1107</v>
      </c>
      <c r="BG925" s="2">
        <v>1</v>
      </c>
      <c r="BH925" s="18">
        <f>VLOOKUP(BF925,segéd!$F$9:$G$41,2,FALSE)</f>
        <v>46333</v>
      </c>
      <c r="BI925" s="2" t="str">
        <f>VLOOKUP(BG925,segéd!$F$1:$G$7,2,FALSE)</f>
        <v>8.00-9.30</v>
      </c>
      <c r="BJ925" t="s">
        <v>203</v>
      </c>
      <c r="BK925" s="20" t="s">
        <v>219</v>
      </c>
      <c r="BL925" t="s">
        <v>190</v>
      </c>
      <c r="BM925" s="2"/>
      <c r="BN925" s="2" t="s">
        <v>221</v>
      </c>
      <c r="BO925" s="2" t="s">
        <v>117</v>
      </c>
      <c r="BP925" s="33" t="s">
        <v>637</v>
      </c>
      <c r="BQ925" s="2">
        <f t="shared" si="869"/>
        <v>5</v>
      </c>
      <c r="BR925" s="2" t="str">
        <f>IF(BM925="","",IFERROR(VLOOKUP(BJ925,segéd!T:U,2,FALSE),"x"))</f>
        <v/>
      </c>
      <c r="BS925" s="2">
        <f>IF(BN925="","",IFERROR(VLOOKUP(BJ925,segéd!O:P,2,FALSE),"x"))</f>
        <v>5</v>
      </c>
      <c r="BU925" s="2"/>
      <c r="BV925" s="2"/>
      <c r="CY925" s="2">
        <v>5</v>
      </c>
    </row>
    <row r="926" spans="1:119" ht="15" customHeight="1" x14ac:dyDescent="0.3">
      <c r="A926" t="str">
        <f t="shared" si="812"/>
        <v>11071</v>
      </c>
      <c r="B926" t="str">
        <f t="shared" si="813"/>
        <v xml:space="preserve">Lézerbiztonsági alapok - Vavra Gábor (web) </v>
      </c>
      <c r="C926" t="str">
        <f t="shared" si="814"/>
        <v>40211071</v>
      </c>
      <c r="D926" t="str">
        <f t="shared" si="815"/>
        <v>Lézerbiztonsági alapok - Vavra Gábor (web) 9</v>
      </c>
      <c r="E926" t="str">
        <f t="shared" si="816"/>
        <v>Vavra Gábor11071</v>
      </c>
      <c r="F926" t="str">
        <f t="shared" si="817"/>
        <v>Lézerbiztonsági alapok (Tb. 402, web)</v>
      </c>
      <c r="G926" t="str">
        <f t="shared" si="818"/>
        <v/>
      </c>
      <c r="H926" t="str">
        <f t="shared" si="819"/>
        <v/>
      </c>
      <c r="I926" t="str">
        <f t="shared" si="820"/>
        <v/>
      </c>
      <c r="J926" t="str">
        <f t="shared" si="821"/>
        <v/>
      </c>
      <c r="K926" t="str">
        <f t="shared" si="822"/>
        <v/>
      </c>
      <c r="L926" t="str">
        <f t="shared" si="823"/>
        <v/>
      </c>
      <c r="M926" t="str">
        <f t="shared" si="824"/>
        <v/>
      </c>
      <c r="N926" t="str">
        <f t="shared" si="825"/>
        <v/>
      </c>
      <c r="O926" t="str">
        <f t="shared" si="826"/>
        <v/>
      </c>
      <c r="P926" t="str">
        <f t="shared" si="827"/>
        <v/>
      </c>
      <c r="Q926" t="str">
        <f t="shared" si="828"/>
        <v/>
      </c>
      <c r="R926" t="str">
        <f t="shared" si="829"/>
        <v/>
      </c>
      <c r="S926" t="str">
        <f t="shared" si="830"/>
        <v/>
      </c>
      <c r="T926" t="str">
        <f t="shared" si="831"/>
        <v/>
      </c>
      <c r="U926" t="str">
        <f t="shared" si="832"/>
        <v/>
      </c>
      <c r="V926" t="str">
        <f t="shared" si="833"/>
        <v/>
      </c>
      <c r="W926" t="str">
        <f t="shared" si="834"/>
        <v/>
      </c>
      <c r="X926" t="str">
        <f t="shared" si="835"/>
        <v/>
      </c>
      <c r="Y926" t="str">
        <f t="shared" si="836"/>
        <v/>
      </c>
      <c r="Z926" t="str">
        <f t="shared" si="837"/>
        <v/>
      </c>
      <c r="AA926" t="str">
        <f t="shared" si="838"/>
        <v>Lézerbiztonsági alapok (, web)</v>
      </c>
      <c r="AB926" t="str">
        <f t="shared" si="839"/>
        <v/>
      </c>
      <c r="AC926" t="str">
        <f t="shared" si="840"/>
        <v/>
      </c>
      <c r="AD926" t="str">
        <f t="shared" si="841"/>
        <v/>
      </c>
      <c r="AE926" t="str">
        <f t="shared" si="842"/>
        <v/>
      </c>
      <c r="AF926" t="str">
        <f t="shared" si="843"/>
        <v/>
      </c>
      <c r="AG926" t="str">
        <f t="shared" si="844"/>
        <v/>
      </c>
      <c r="AH926" t="str">
        <f t="shared" si="845"/>
        <v/>
      </c>
      <c r="AI926" t="str">
        <f t="shared" si="846"/>
        <v/>
      </c>
      <c r="AJ926" t="str">
        <f t="shared" si="847"/>
        <v/>
      </c>
      <c r="AK926" t="str">
        <f t="shared" si="848"/>
        <v/>
      </c>
      <c r="AL926" t="str">
        <f t="shared" si="849"/>
        <v/>
      </c>
      <c r="AM926" t="str">
        <f t="shared" si="850"/>
        <v/>
      </c>
      <c r="AN926" t="str">
        <f t="shared" si="851"/>
        <v/>
      </c>
      <c r="AO926" t="str">
        <f t="shared" si="852"/>
        <v/>
      </c>
      <c r="AP926" t="str">
        <f t="shared" si="853"/>
        <v/>
      </c>
      <c r="AQ926" t="str">
        <f t="shared" si="854"/>
        <v/>
      </c>
      <c r="AR926" t="str">
        <f t="shared" si="855"/>
        <v/>
      </c>
      <c r="AS926" t="str">
        <f t="shared" si="856"/>
        <v/>
      </c>
      <c r="AT926" t="str">
        <f t="shared" si="857"/>
        <v/>
      </c>
      <c r="AU926" t="str">
        <f t="shared" si="858"/>
        <v/>
      </c>
      <c r="AV926" t="str">
        <f t="shared" si="859"/>
        <v/>
      </c>
      <c r="AW926" t="str">
        <f t="shared" si="860"/>
        <v/>
      </c>
      <c r="AX926" t="str">
        <f t="shared" si="861"/>
        <v/>
      </c>
      <c r="AY926" t="str">
        <f t="shared" si="862"/>
        <v/>
      </c>
      <c r="AZ926" t="str">
        <f t="shared" si="863"/>
        <v/>
      </c>
      <c r="BA926" t="str">
        <f t="shared" si="864"/>
        <v/>
      </c>
      <c r="BB926" t="str">
        <f t="shared" si="865"/>
        <v/>
      </c>
      <c r="BC926" t="str">
        <f t="shared" si="866"/>
        <v>11071</v>
      </c>
      <c r="BD926" t="str">
        <f t="shared" si="867"/>
        <v/>
      </c>
      <c r="BE926" t="str">
        <f t="shared" si="868"/>
        <v>Lézerbiztonsági alapok (402, web)</v>
      </c>
      <c r="BF926" s="2">
        <v>1107</v>
      </c>
      <c r="BG926" s="2">
        <v>1</v>
      </c>
      <c r="BH926" s="18">
        <f>VLOOKUP(BF926,segéd!$F$9:$G$41,2,FALSE)</f>
        <v>46333</v>
      </c>
      <c r="BI926" s="2" t="str">
        <f>VLOOKUP(BG926,segéd!$F$1:$G$7,2,FALSE)</f>
        <v>8.00-9.30</v>
      </c>
      <c r="BJ926" t="s">
        <v>524</v>
      </c>
      <c r="BK926" s="20" t="s">
        <v>419</v>
      </c>
      <c r="BL926" t="s">
        <v>191</v>
      </c>
      <c r="BM926"/>
      <c r="BN926" s="2">
        <v>402</v>
      </c>
      <c r="BO926" s="2" t="s">
        <v>117</v>
      </c>
      <c r="BP926" s="33" t="s">
        <v>713</v>
      </c>
      <c r="BQ926" s="2">
        <f t="shared" si="869"/>
        <v>9</v>
      </c>
      <c r="BR926" s="2" t="str">
        <f>IF(BM926="","",IFERROR(VLOOKUP(BJ926,segéd!T:U,2,FALSE),"x"))</f>
        <v/>
      </c>
      <c r="BS926" s="2">
        <f>IF(BN926="","",IFERROR(VLOOKUP(BJ926,segéd!O:P,2,FALSE),"x"))</f>
        <v>9</v>
      </c>
      <c r="BT926" s="20"/>
      <c r="BU926" s="2"/>
      <c r="BV926" s="2"/>
      <c r="BW926"/>
      <c r="BX926" s="20"/>
      <c r="BY926"/>
      <c r="BZ926"/>
      <c r="CA926"/>
      <c r="CB926"/>
      <c r="CC926"/>
      <c r="CD926"/>
      <c r="CE926"/>
      <c r="CF926"/>
      <c r="CH926"/>
      <c r="CI926"/>
      <c r="CJ926"/>
      <c r="CK926"/>
      <c r="CL926"/>
      <c r="CM926"/>
      <c r="CN926"/>
      <c r="CO926"/>
      <c r="CP926"/>
      <c r="CQ926" s="20"/>
      <c r="CR926" s="20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O926" s="2">
        <v>10</v>
      </c>
    </row>
    <row r="927" spans="1:119" ht="15" customHeight="1" x14ac:dyDescent="0.3">
      <c r="A927" t="str">
        <f t="shared" si="812"/>
        <v>11071</v>
      </c>
      <c r="B927" t="str">
        <f t="shared" si="813"/>
        <v xml:space="preserve">Logisztika - Nemes Ágnes (web) </v>
      </c>
      <c r="C927" t="str">
        <f t="shared" si="814"/>
        <v>21511071</v>
      </c>
      <c r="D927" t="str">
        <f t="shared" si="815"/>
        <v>Logisztika - Nemes Ágnes (web) 63</v>
      </c>
      <c r="E927" t="str">
        <f t="shared" si="816"/>
        <v>Nemes Ágnes11071</v>
      </c>
      <c r="F927" t="str">
        <f t="shared" si="817"/>
        <v>Logisztika (Tb. 215, web)</v>
      </c>
      <c r="G927" t="str">
        <f t="shared" si="818"/>
        <v/>
      </c>
      <c r="H927" t="str">
        <f t="shared" si="819"/>
        <v/>
      </c>
      <c r="I927" t="str">
        <f t="shared" si="820"/>
        <v/>
      </c>
      <c r="J927" t="str">
        <f t="shared" si="821"/>
        <v/>
      </c>
      <c r="K927" t="str">
        <f t="shared" si="822"/>
        <v/>
      </c>
      <c r="L927" t="str">
        <f t="shared" si="823"/>
        <v/>
      </c>
      <c r="M927" t="str">
        <f t="shared" si="824"/>
        <v/>
      </c>
      <c r="N927" t="str">
        <f t="shared" si="825"/>
        <v/>
      </c>
      <c r="O927" t="str">
        <f t="shared" si="826"/>
        <v/>
      </c>
      <c r="P927" t="str">
        <f t="shared" si="827"/>
        <v/>
      </c>
      <c r="Q927" t="str">
        <f t="shared" si="828"/>
        <v/>
      </c>
      <c r="R927" t="str">
        <f t="shared" si="829"/>
        <v/>
      </c>
      <c r="S927" t="str">
        <f t="shared" si="830"/>
        <v/>
      </c>
      <c r="T927" t="str">
        <f t="shared" si="831"/>
        <v/>
      </c>
      <c r="U927" t="str">
        <f t="shared" si="832"/>
        <v/>
      </c>
      <c r="V927" t="str">
        <f t="shared" si="833"/>
        <v/>
      </c>
      <c r="W927" t="str">
        <f t="shared" si="834"/>
        <v/>
      </c>
      <c r="X927" t="str">
        <f t="shared" si="835"/>
        <v/>
      </c>
      <c r="Y927" t="str">
        <f t="shared" si="836"/>
        <v/>
      </c>
      <c r="Z927" t="str">
        <f t="shared" si="837"/>
        <v/>
      </c>
      <c r="AA927" t="str">
        <f t="shared" si="838"/>
        <v>Logisztika (, web)</v>
      </c>
      <c r="AB927" t="str">
        <f t="shared" si="839"/>
        <v/>
      </c>
      <c r="AC927" t="str">
        <f t="shared" si="840"/>
        <v>11071</v>
      </c>
      <c r="AD927" t="str">
        <f t="shared" si="841"/>
        <v/>
      </c>
      <c r="AE927" t="str">
        <f t="shared" si="842"/>
        <v/>
      </c>
      <c r="AF927" t="str">
        <f t="shared" si="843"/>
        <v/>
      </c>
      <c r="AG927" t="str">
        <f t="shared" si="844"/>
        <v/>
      </c>
      <c r="AH927" t="str">
        <f t="shared" si="845"/>
        <v>11071</v>
      </c>
      <c r="AI927" t="str">
        <f t="shared" si="846"/>
        <v>11071</v>
      </c>
      <c r="AJ927" t="str">
        <f t="shared" si="847"/>
        <v/>
      </c>
      <c r="AK927" t="str">
        <f t="shared" si="848"/>
        <v/>
      </c>
      <c r="AL927" t="str">
        <f t="shared" si="849"/>
        <v/>
      </c>
      <c r="AM927" t="str">
        <f t="shared" si="850"/>
        <v/>
      </c>
      <c r="AN927" t="str">
        <f t="shared" si="851"/>
        <v/>
      </c>
      <c r="AO927" t="str">
        <f t="shared" si="852"/>
        <v/>
      </c>
      <c r="AP927" t="str">
        <f t="shared" si="853"/>
        <v/>
      </c>
      <c r="AQ927" t="str">
        <f t="shared" si="854"/>
        <v/>
      </c>
      <c r="AR927" t="str">
        <f t="shared" si="855"/>
        <v/>
      </c>
      <c r="AS927" t="str">
        <f t="shared" si="856"/>
        <v/>
      </c>
      <c r="AT927" t="str">
        <f t="shared" si="857"/>
        <v/>
      </c>
      <c r="AU927" t="str">
        <f t="shared" si="858"/>
        <v/>
      </c>
      <c r="AV927" t="str">
        <f t="shared" si="859"/>
        <v/>
      </c>
      <c r="AW927" t="str">
        <f t="shared" si="860"/>
        <v/>
      </c>
      <c r="AX927" t="str">
        <f t="shared" si="861"/>
        <v/>
      </c>
      <c r="AY927" t="str">
        <f t="shared" si="862"/>
        <v>11071</v>
      </c>
      <c r="AZ927" t="str">
        <f t="shared" si="863"/>
        <v>11071</v>
      </c>
      <c r="BA927" t="str">
        <f t="shared" si="864"/>
        <v>11071</v>
      </c>
      <c r="BB927" t="str">
        <f t="shared" si="865"/>
        <v/>
      </c>
      <c r="BC927" t="str">
        <f t="shared" si="866"/>
        <v/>
      </c>
      <c r="BD927" t="str">
        <f t="shared" si="867"/>
        <v/>
      </c>
      <c r="BE927" t="str">
        <f t="shared" si="868"/>
        <v>Logisztika (215, web)</v>
      </c>
      <c r="BF927" s="2">
        <v>1107</v>
      </c>
      <c r="BG927" s="2">
        <v>1</v>
      </c>
      <c r="BH927" s="18">
        <f>VLOOKUP(BF927,segéd!$F$9:$G$41,2,FALSE)</f>
        <v>46333</v>
      </c>
      <c r="BI927" s="2" t="str">
        <f>VLOOKUP(BG927,segéd!$F$1:$G$7,2,FALSE)</f>
        <v>8.00-9.30</v>
      </c>
      <c r="BJ927" t="s">
        <v>102</v>
      </c>
      <c r="BK927" s="20" t="s">
        <v>302</v>
      </c>
      <c r="BL927" t="s">
        <v>193</v>
      </c>
      <c r="BM927" s="2"/>
      <c r="BN927" s="2">
        <v>215</v>
      </c>
      <c r="BO927" s="2" t="s">
        <v>117</v>
      </c>
      <c r="BP927" s="33" t="s">
        <v>730</v>
      </c>
      <c r="BQ927" s="2">
        <f t="shared" si="869"/>
        <v>63</v>
      </c>
      <c r="BR927" s="2" t="str">
        <f>IF(BM927="","",IFERROR(VLOOKUP(BJ927,segéd!T:U,2,FALSE),"x"))</f>
        <v/>
      </c>
      <c r="BS927" s="2">
        <f>IF(BN927="","",IFERROR(VLOOKUP(BJ927,segéd!O:P,2,FALSE),"x"))</f>
        <v>63</v>
      </c>
      <c r="BT927" s="2"/>
      <c r="BU927" s="2"/>
      <c r="BV927" s="2"/>
      <c r="BX927" s="2"/>
      <c r="CO927" s="2">
        <v>6</v>
      </c>
      <c r="CQ927" s="2"/>
      <c r="CR927" s="2"/>
      <c r="CT927" s="2">
        <v>31</v>
      </c>
      <c r="CU927" s="2">
        <v>25</v>
      </c>
      <c r="DK927" s="2">
        <v>8</v>
      </c>
      <c r="DL927" s="2">
        <v>4</v>
      </c>
      <c r="DM927" s="2">
        <v>11</v>
      </c>
    </row>
    <row r="928" spans="1:119" ht="15" customHeight="1" x14ac:dyDescent="0.3">
      <c r="A928" t="str">
        <f t="shared" si="812"/>
        <v>11071</v>
      </c>
      <c r="B928" t="str">
        <f t="shared" si="813"/>
        <v xml:space="preserve">Matematika III. - Kovács Gergely (gépterem, web) </v>
      </c>
      <c r="C928" t="str">
        <f t="shared" si="814"/>
        <v>60511071</v>
      </c>
      <c r="D928" t="str">
        <f t="shared" si="815"/>
        <v>Matematika III. - Kovács Gergely (gépterem, web) 41</v>
      </c>
      <c r="E928" t="str">
        <f t="shared" si="816"/>
        <v>Kovács Gergely11071</v>
      </c>
      <c r="F928" t="str">
        <f t="shared" si="817"/>
        <v>Matematika III. (Tb. 605, gépterem, web)</v>
      </c>
      <c r="G928" t="str">
        <f t="shared" si="818"/>
        <v/>
      </c>
      <c r="H928" t="str">
        <f t="shared" si="819"/>
        <v/>
      </c>
      <c r="I928" t="str">
        <f t="shared" si="820"/>
        <v/>
      </c>
      <c r="J928" t="str">
        <f t="shared" si="821"/>
        <v/>
      </c>
      <c r="K928" t="str">
        <f t="shared" si="822"/>
        <v/>
      </c>
      <c r="L928" t="str">
        <f t="shared" si="823"/>
        <v/>
      </c>
      <c r="M928" t="str">
        <f t="shared" si="824"/>
        <v/>
      </c>
      <c r="N928" t="str">
        <f t="shared" si="825"/>
        <v/>
      </c>
      <c r="O928" t="str">
        <f t="shared" si="826"/>
        <v/>
      </c>
      <c r="P928" t="str">
        <f t="shared" si="827"/>
        <v/>
      </c>
      <c r="Q928" t="str">
        <f t="shared" si="828"/>
        <v/>
      </c>
      <c r="R928" t="str">
        <f t="shared" si="829"/>
        <v/>
      </c>
      <c r="S928" t="str">
        <f t="shared" si="830"/>
        <v/>
      </c>
      <c r="T928" t="str">
        <f t="shared" si="831"/>
        <v/>
      </c>
      <c r="U928" t="str">
        <f t="shared" si="832"/>
        <v/>
      </c>
      <c r="V928" t="str">
        <f t="shared" si="833"/>
        <v/>
      </c>
      <c r="W928" t="str">
        <f t="shared" si="834"/>
        <v/>
      </c>
      <c r="X928" t="str">
        <f t="shared" si="835"/>
        <v/>
      </c>
      <c r="Y928" t="str">
        <f t="shared" si="836"/>
        <v/>
      </c>
      <c r="Z928" t="str">
        <f t="shared" si="837"/>
        <v/>
      </c>
      <c r="AA928" t="str">
        <f t="shared" si="838"/>
        <v>Matematika III. (, gépterem, web)</v>
      </c>
      <c r="AB928" t="str">
        <f t="shared" si="839"/>
        <v/>
      </c>
      <c r="AC928" t="str">
        <f t="shared" si="840"/>
        <v/>
      </c>
      <c r="AD928" t="str">
        <f t="shared" si="841"/>
        <v/>
      </c>
      <c r="AE928" t="str">
        <f t="shared" si="842"/>
        <v/>
      </c>
      <c r="AF928" t="str">
        <f t="shared" si="843"/>
        <v/>
      </c>
      <c r="AG928" t="str">
        <f t="shared" si="844"/>
        <v/>
      </c>
      <c r="AH928" t="str">
        <f t="shared" si="845"/>
        <v/>
      </c>
      <c r="AI928" t="str">
        <f t="shared" si="846"/>
        <v/>
      </c>
      <c r="AJ928" t="str">
        <f t="shared" si="847"/>
        <v/>
      </c>
      <c r="AK928" t="str">
        <f t="shared" si="848"/>
        <v>11071</v>
      </c>
      <c r="AL928" t="str">
        <f t="shared" si="849"/>
        <v/>
      </c>
      <c r="AM928" t="str">
        <f t="shared" si="850"/>
        <v/>
      </c>
      <c r="AN928" t="str">
        <f t="shared" si="851"/>
        <v/>
      </c>
      <c r="AO928" t="str">
        <f t="shared" si="852"/>
        <v/>
      </c>
      <c r="AP928" t="str">
        <f t="shared" si="853"/>
        <v/>
      </c>
      <c r="AQ928" t="str">
        <f t="shared" si="854"/>
        <v/>
      </c>
      <c r="AR928" t="str">
        <f t="shared" si="855"/>
        <v/>
      </c>
      <c r="AS928" t="str">
        <f t="shared" si="856"/>
        <v/>
      </c>
      <c r="AT928" t="str">
        <f t="shared" si="857"/>
        <v/>
      </c>
      <c r="AU928" t="str">
        <f t="shared" si="858"/>
        <v/>
      </c>
      <c r="AV928" t="str">
        <f t="shared" si="859"/>
        <v/>
      </c>
      <c r="AW928" t="str">
        <f t="shared" si="860"/>
        <v/>
      </c>
      <c r="AX928" t="str">
        <f t="shared" si="861"/>
        <v/>
      </c>
      <c r="AY928" t="str">
        <f t="shared" si="862"/>
        <v/>
      </c>
      <c r="AZ928" t="str">
        <f t="shared" si="863"/>
        <v/>
      </c>
      <c r="BA928" t="str">
        <f t="shared" si="864"/>
        <v/>
      </c>
      <c r="BB928" t="str">
        <f t="shared" si="865"/>
        <v/>
      </c>
      <c r="BC928" t="str">
        <f t="shared" si="866"/>
        <v/>
      </c>
      <c r="BD928" t="str">
        <f t="shared" si="867"/>
        <v/>
      </c>
      <c r="BE928" t="str">
        <f t="shared" si="868"/>
        <v>Matematika III. (605, gépterem, web)</v>
      </c>
      <c r="BF928" s="2">
        <v>1107</v>
      </c>
      <c r="BG928" s="2">
        <v>1</v>
      </c>
      <c r="BH928" s="18">
        <f>VLOOKUP(BF928,segéd!$F$9:$G$41,2,FALSE)</f>
        <v>46333</v>
      </c>
      <c r="BI928" s="2" t="str">
        <f>VLOOKUP(BG928,segéd!$F$1:$G$7,2,FALSE)</f>
        <v>8.00-9.30</v>
      </c>
      <c r="BJ928" t="s">
        <v>232</v>
      </c>
      <c r="BK928" s="20" t="s">
        <v>9</v>
      </c>
      <c r="BL928" t="s">
        <v>191</v>
      </c>
      <c r="BM928" s="2"/>
      <c r="BN928" s="2">
        <v>605</v>
      </c>
      <c r="BO928" s="2" t="s">
        <v>216</v>
      </c>
      <c r="BP928" s="33" t="s">
        <v>592</v>
      </c>
      <c r="BQ928" s="2">
        <f t="shared" si="869"/>
        <v>41</v>
      </c>
      <c r="BR928" s="2" t="str">
        <f>IF(BM928="","",IFERROR(VLOOKUP(BJ928,segéd!T:U,2,FALSE),"x"))</f>
        <v/>
      </c>
      <c r="BS928" s="2">
        <f>IF(BN928="","",IFERROR(VLOOKUP(BJ928,segéd!O:P,2,FALSE),"x"))</f>
        <v>41</v>
      </c>
      <c r="BU928" s="2"/>
      <c r="BV928" s="2"/>
      <c r="BX928" s="2"/>
      <c r="CW928" s="2">
        <v>37</v>
      </c>
    </row>
    <row r="929" spans="1:118" ht="15" customHeight="1" x14ac:dyDescent="0.3">
      <c r="A929" t="str">
        <f t="shared" si="812"/>
        <v>11071</v>
      </c>
      <c r="B929" t="str">
        <f t="shared" si="813"/>
        <v xml:space="preserve">Mérnöki alapismeretek - Szabó Veronika Anna (web) </v>
      </c>
      <c r="C929" t="str">
        <f t="shared" si="814"/>
        <v>50111071</v>
      </c>
      <c r="D929" t="str">
        <f t="shared" si="815"/>
        <v>Mérnöki alapismeretek - Szabó Veronika Anna (web) 128</v>
      </c>
      <c r="E929" t="str">
        <f t="shared" si="816"/>
        <v>Szabó Veronika Anna11071</v>
      </c>
      <c r="F929" t="str">
        <f t="shared" si="817"/>
        <v>Mérnöki alapismeretek (Tb. 501, web)</v>
      </c>
      <c r="G929" t="str">
        <f t="shared" si="818"/>
        <v/>
      </c>
      <c r="H929" t="str">
        <f t="shared" si="819"/>
        <v/>
      </c>
      <c r="I929" t="str">
        <f t="shared" si="820"/>
        <v/>
      </c>
      <c r="J929" t="str">
        <f t="shared" si="821"/>
        <v/>
      </c>
      <c r="K929" t="str">
        <f t="shared" si="822"/>
        <v/>
      </c>
      <c r="L929" t="str">
        <f t="shared" si="823"/>
        <v/>
      </c>
      <c r="M929" t="str">
        <f t="shared" si="824"/>
        <v/>
      </c>
      <c r="N929" t="str">
        <f t="shared" si="825"/>
        <v/>
      </c>
      <c r="O929" t="str">
        <f t="shared" si="826"/>
        <v/>
      </c>
      <c r="P929" t="str">
        <f t="shared" si="827"/>
        <v/>
      </c>
      <c r="Q929" t="str">
        <f t="shared" si="828"/>
        <v/>
      </c>
      <c r="R929" t="str">
        <f t="shared" si="829"/>
        <v/>
      </c>
      <c r="S929" t="str">
        <f t="shared" si="830"/>
        <v/>
      </c>
      <c r="T929" t="str">
        <f t="shared" si="831"/>
        <v/>
      </c>
      <c r="U929" t="str">
        <f t="shared" si="832"/>
        <v/>
      </c>
      <c r="V929" t="str">
        <f t="shared" si="833"/>
        <v/>
      </c>
      <c r="W929" t="str">
        <f t="shared" si="834"/>
        <v/>
      </c>
      <c r="X929" t="str">
        <f t="shared" si="835"/>
        <v/>
      </c>
      <c r="Y929" t="str">
        <f t="shared" si="836"/>
        <v/>
      </c>
      <c r="Z929" t="str">
        <f t="shared" si="837"/>
        <v/>
      </c>
      <c r="AA929" t="str">
        <f t="shared" si="838"/>
        <v>Mérnöki alapismeretek (, web)</v>
      </c>
      <c r="AB929" t="str">
        <f t="shared" si="839"/>
        <v/>
      </c>
      <c r="AC929" t="str">
        <f t="shared" si="840"/>
        <v/>
      </c>
      <c r="AD929" t="str">
        <f t="shared" si="841"/>
        <v/>
      </c>
      <c r="AE929" t="str">
        <f t="shared" si="842"/>
        <v>11071</v>
      </c>
      <c r="AF929" t="str">
        <f t="shared" si="843"/>
        <v>11071</v>
      </c>
      <c r="AG929" t="str">
        <f t="shared" si="844"/>
        <v/>
      </c>
      <c r="AH929" t="str">
        <f t="shared" si="845"/>
        <v/>
      </c>
      <c r="AI929" t="str">
        <f t="shared" si="846"/>
        <v/>
      </c>
      <c r="AJ929" t="str">
        <f t="shared" si="847"/>
        <v/>
      </c>
      <c r="AK929" t="str">
        <f t="shared" si="848"/>
        <v/>
      </c>
      <c r="AL929" t="str">
        <f t="shared" si="849"/>
        <v/>
      </c>
      <c r="AM929" t="str">
        <f t="shared" si="850"/>
        <v/>
      </c>
      <c r="AN929" t="str">
        <f t="shared" si="851"/>
        <v/>
      </c>
      <c r="AO929" t="str">
        <f t="shared" si="852"/>
        <v/>
      </c>
      <c r="AP929" t="str">
        <f t="shared" si="853"/>
        <v/>
      </c>
      <c r="AQ929" t="str">
        <f t="shared" si="854"/>
        <v/>
      </c>
      <c r="AR929" t="str">
        <f t="shared" si="855"/>
        <v/>
      </c>
      <c r="AS929" t="str">
        <f t="shared" si="856"/>
        <v/>
      </c>
      <c r="AT929" t="str">
        <f t="shared" si="857"/>
        <v/>
      </c>
      <c r="AU929" t="str">
        <f t="shared" si="858"/>
        <v/>
      </c>
      <c r="AV929" t="str">
        <f t="shared" si="859"/>
        <v/>
      </c>
      <c r="AW929" t="str">
        <f t="shared" si="860"/>
        <v/>
      </c>
      <c r="AX929" t="str">
        <f t="shared" si="861"/>
        <v/>
      </c>
      <c r="AY929" t="str">
        <f t="shared" si="862"/>
        <v/>
      </c>
      <c r="AZ929" t="str">
        <f t="shared" si="863"/>
        <v/>
      </c>
      <c r="BA929" t="str">
        <f t="shared" si="864"/>
        <v/>
      </c>
      <c r="BB929" t="str">
        <f t="shared" si="865"/>
        <v/>
      </c>
      <c r="BC929" t="str">
        <f t="shared" si="866"/>
        <v/>
      </c>
      <c r="BD929" t="str">
        <f t="shared" si="867"/>
        <v/>
      </c>
      <c r="BE929" t="str">
        <f t="shared" si="868"/>
        <v>Mérnöki alapismeretek (501, web)</v>
      </c>
      <c r="BF929" s="2">
        <v>1107</v>
      </c>
      <c r="BG929" s="2">
        <v>1</v>
      </c>
      <c r="BH929" s="18">
        <f>VLOOKUP(BF929,segéd!$F$9:$G$41,2,FALSE)</f>
        <v>46333</v>
      </c>
      <c r="BI929" s="2" t="str">
        <f>VLOOKUP(BG929,segéd!$F$1:$G$7,2,FALSE)</f>
        <v>8.00-9.30</v>
      </c>
      <c r="BJ929" t="s">
        <v>104</v>
      </c>
      <c r="BK929" s="20" t="s">
        <v>539</v>
      </c>
      <c r="BL929" t="s">
        <v>191</v>
      </c>
      <c r="BM929" s="2"/>
      <c r="BN929" s="2">
        <v>501</v>
      </c>
      <c r="BO929" s="2" t="s">
        <v>117</v>
      </c>
      <c r="BP929" s="33" t="s">
        <v>674</v>
      </c>
      <c r="BQ929" s="2">
        <f t="shared" si="869"/>
        <v>128</v>
      </c>
      <c r="BR929" s="2" t="str">
        <f>IF(BM929="","",IFERROR(VLOOKUP(BJ929,segéd!T:U,2,FALSE),"x"))</f>
        <v/>
      </c>
      <c r="BS929" s="2">
        <f>IF(BN929="","",IFERROR(VLOOKUP(BJ929,segéd!O:P,2,FALSE),"x"))</f>
        <v>128</v>
      </c>
      <c r="BT929" s="2"/>
      <c r="BU929" s="2"/>
      <c r="BV929" s="2"/>
      <c r="BX929" s="2"/>
      <c r="CQ929" s="2">
        <v>74</v>
      </c>
      <c r="CR929" s="2">
        <v>48</v>
      </c>
    </row>
    <row r="930" spans="1:118" ht="15" customHeight="1" x14ac:dyDescent="0.3">
      <c r="A930" t="str">
        <f t="shared" si="812"/>
        <v>11071</v>
      </c>
      <c r="B930" t="str">
        <f t="shared" si="813"/>
        <v xml:space="preserve">Meterológiai ismeretek d. ü. - Sándor Zsolt (web) </v>
      </c>
      <c r="C930" t="str">
        <f t="shared" si="814"/>
        <v>21211071</v>
      </c>
      <c r="D930" t="str">
        <f t="shared" si="815"/>
        <v>Meterológiai ismeretek d. ü. - Sándor Zsolt (web) 45</v>
      </c>
      <c r="E930" t="str">
        <f t="shared" si="816"/>
        <v>Sándor Zsolt11071</v>
      </c>
      <c r="F930" t="str">
        <f t="shared" si="817"/>
        <v>Meterológiai ismeretek d. ü. (Tb. 212, web)</v>
      </c>
      <c r="G930" t="str">
        <f t="shared" si="818"/>
        <v/>
      </c>
      <c r="H930" t="str">
        <f t="shared" si="819"/>
        <v/>
      </c>
      <c r="I930" t="str">
        <f t="shared" si="820"/>
        <v/>
      </c>
      <c r="J930" t="str">
        <f t="shared" si="821"/>
        <v/>
      </c>
      <c r="K930" t="str">
        <f t="shared" si="822"/>
        <v/>
      </c>
      <c r="L930" t="str">
        <f t="shared" si="823"/>
        <v/>
      </c>
      <c r="M930" t="str">
        <f t="shared" si="824"/>
        <v/>
      </c>
      <c r="N930" t="str">
        <f t="shared" si="825"/>
        <v/>
      </c>
      <c r="O930" t="str">
        <f t="shared" si="826"/>
        <v/>
      </c>
      <c r="P930" t="str">
        <f t="shared" si="827"/>
        <v/>
      </c>
      <c r="Q930" t="str">
        <f t="shared" si="828"/>
        <v/>
      </c>
      <c r="R930" t="str">
        <f t="shared" si="829"/>
        <v/>
      </c>
      <c r="S930" t="str">
        <f t="shared" si="830"/>
        <v/>
      </c>
      <c r="T930" t="str">
        <f t="shared" si="831"/>
        <v/>
      </c>
      <c r="U930" t="str">
        <f t="shared" si="832"/>
        <v/>
      </c>
      <c r="V930" t="str">
        <f t="shared" si="833"/>
        <v/>
      </c>
      <c r="W930" t="str">
        <f t="shared" si="834"/>
        <v/>
      </c>
      <c r="X930" t="str">
        <f t="shared" si="835"/>
        <v/>
      </c>
      <c r="Y930" t="str">
        <f t="shared" si="836"/>
        <v/>
      </c>
      <c r="Z930" t="str">
        <f t="shared" si="837"/>
        <v/>
      </c>
      <c r="AA930" t="str">
        <f t="shared" si="838"/>
        <v>Meterológiai ismeretek d. ü. (, web)</v>
      </c>
      <c r="AB930" t="str">
        <f t="shared" si="839"/>
        <v/>
      </c>
      <c r="AC930" t="str">
        <f t="shared" si="840"/>
        <v/>
      </c>
      <c r="AD930" t="str">
        <f t="shared" si="841"/>
        <v/>
      </c>
      <c r="AE930" t="str">
        <f t="shared" si="842"/>
        <v/>
      </c>
      <c r="AF930" t="str">
        <f t="shared" si="843"/>
        <v/>
      </c>
      <c r="AG930" t="str">
        <f t="shared" si="844"/>
        <v/>
      </c>
      <c r="AH930" t="str">
        <f t="shared" si="845"/>
        <v/>
      </c>
      <c r="AI930" t="str">
        <f t="shared" si="846"/>
        <v/>
      </c>
      <c r="AJ930" t="str">
        <f t="shared" si="847"/>
        <v/>
      </c>
      <c r="AK930" t="str">
        <f t="shared" si="848"/>
        <v/>
      </c>
      <c r="AL930" t="str">
        <f t="shared" si="849"/>
        <v/>
      </c>
      <c r="AM930" t="str">
        <f t="shared" si="850"/>
        <v/>
      </c>
      <c r="AN930" t="str">
        <f t="shared" si="851"/>
        <v/>
      </c>
      <c r="AO930" t="str">
        <f t="shared" si="852"/>
        <v/>
      </c>
      <c r="AP930" t="str">
        <f t="shared" si="853"/>
        <v/>
      </c>
      <c r="AQ930" t="str">
        <f t="shared" si="854"/>
        <v/>
      </c>
      <c r="AR930" t="str">
        <f t="shared" si="855"/>
        <v/>
      </c>
      <c r="AS930" t="str">
        <f t="shared" si="856"/>
        <v/>
      </c>
      <c r="AT930" t="str">
        <f t="shared" si="857"/>
        <v/>
      </c>
      <c r="AU930" t="str">
        <f t="shared" si="858"/>
        <v/>
      </c>
      <c r="AV930" t="str">
        <f t="shared" si="859"/>
        <v/>
      </c>
      <c r="AW930" t="str">
        <f t="shared" si="860"/>
        <v/>
      </c>
      <c r="AX930" t="str">
        <f t="shared" si="861"/>
        <v>11071</v>
      </c>
      <c r="AY930" t="str">
        <f t="shared" si="862"/>
        <v/>
      </c>
      <c r="AZ930" t="str">
        <f t="shared" si="863"/>
        <v/>
      </c>
      <c r="BA930" t="str">
        <f t="shared" si="864"/>
        <v/>
      </c>
      <c r="BB930" t="str">
        <f t="shared" si="865"/>
        <v/>
      </c>
      <c r="BC930" t="str">
        <f t="shared" si="866"/>
        <v/>
      </c>
      <c r="BD930" t="str">
        <f t="shared" si="867"/>
        <v/>
      </c>
      <c r="BE930" t="str">
        <f t="shared" si="868"/>
        <v>Meterológiai ismeretek d. ü. (212, web)</v>
      </c>
      <c r="BF930" s="2">
        <v>1107</v>
      </c>
      <c r="BG930" s="2">
        <v>1</v>
      </c>
      <c r="BH930" s="18">
        <f>VLOOKUP(BF930,segéd!$F$9:$G$41,2,FALSE)</f>
        <v>46333</v>
      </c>
      <c r="BI930" s="2" t="str">
        <f>VLOOKUP(BG930,segéd!$F$1:$G$7,2,FALSE)</f>
        <v>8.00-9.30</v>
      </c>
      <c r="BJ930" t="s">
        <v>407</v>
      </c>
      <c r="BK930" s="20" t="s">
        <v>420</v>
      </c>
      <c r="BL930" t="s">
        <v>191</v>
      </c>
      <c r="BM930" s="2"/>
      <c r="BN930" s="2">
        <v>212</v>
      </c>
      <c r="BO930" s="2" t="s">
        <v>117</v>
      </c>
      <c r="BP930" s="33" t="s">
        <v>700</v>
      </c>
      <c r="BQ930" s="2">
        <f t="shared" si="869"/>
        <v>45</v>
      </c>
      <c r="BR930" s="2" t="str">
        <f>IF(BM930="","",IFERROR(VLOOKUP(BJ930,segéd!T:U,2,FALSE),"x"))</f>
        <v/>
      </c>
      <c r="BS930" s="2">
        <f>IF(BN930="","",IFERROR(VLOOKUP(BJ930,segéd!O:P,2,FALSE),"x"))</f>
        <v>45</v>
      </c>
      <c r="BU930" s="2"/>
      <c r="BV930" s="2"/>
      <c r="DJ930" s="2">
        <v>44</v>
      </c>
    </row>
    <row r="931" spans="1:118" ht="15" customHeight="1" x14ac:dyDescent="0.3">
      <c r="A931" t="str">
        <f t="shared" si="812"/>
        <v>11071</v>
      </c>
      <c r="B931" t="str">
        <f t="shared" si="813"/>
        <v xml:space="preserve">Műszaki diagnosztika II. - Nemes Márk (web) </v>
      </c>
      <c r="C931" t="str">
        <f t="shared" si="814"/>
        <v>40311071</v>
      </c>
      <c r="D931" t="str">
        <f t="shared" si="815"/>
        <v>Műszaki diagnosztika II. - Nemes Márk (web) 14</v>
      </c>
      <c r="E931" t="str">
        <f t="shared" si="816"/>
        <v>Nemes Márk11071</v>
      </c>
      <c r="F931" t="str">
        <f t="shared" si="817"/>
        <v>Műszaki diagnosztika II. (Tb. 403, web)</v>
      </c>
      <c r="G931" t="str">
        <f t="shared" si="818"/>
        <v/>
      </c>
      <c r="H931" t="str">
        <f t="shared" si="819"/>
        <v/>
      </c>
      <c r="I931" t="str">
        <f t="shared" si="820"/>
        <v/>
      </c>
      <c r="J931" t="str">
        <f t="shared" si="821"/>
        <v/>
      </c>
      <c r="K931" t="str">
        <f t="shared" si="822"/>
        <v/>
      </c>
      <c r="L931" t="str">
        <f t="shared" si="823"/>
        <v/>
      </c>
      <c r="M931" t="str">
        <f t="shared" si="824"/>
        <v/>
      </c>
      <c r="N931" t="str">
        <f t="shared" si="825"/>
        <v/>
      </c>
      <c r="O931" t="str">
        <f t="shared" si="826"/>
        <v/>
      </c>
      <c r="P931" t="str">
        <f t="shared" si="827"/>
        <v/>
      </c>
      <c r="Q931" t="str">
        <f t="shared" si="828"/>
        <v/>
      </c>
      <c r="R931" t="str">
        <f t="shared" si="829"/>
        <v/>
      </c>
      <c r="S931" t="str">
        <f t="shared" si="830"/>
        <v/>
      </c>
      <c r="T931" t="str">
        <f t="shared" si="831"/>
        <v/>
      </c>
      <c r="U931" t="str">
        <f t="shared" si="832"/>
        <v/>
      </c>
      <c r="V931" t="str">
        <f t="shared" si="833"/>
        <v/>
      </c>
      <c r="W931" t="str">
        <f t="shared" si="834"/>
        <v/>
      </c>
      <c r="X931" t="str">
        <f t="shared" si="835"/>
        <v/>
      </c>
      <c r="Y931" t="str">
        <f t="shared" si="836"/>
        <v/>
      </c>
      <c r="Z931" t="str">
        <f t="shared" si="837"/>
        <v/>
      </c>
      <c r="AA931" t="str">
        <f t="shared" si="838"/>
        <v>Műszaki diagnosztika II. (, web)</v>
      </c>
      <c r="AB931" t="str">
        <f t="shared" si="839"/>
        <v/>
      </c>
      <c r="AC931" t="str">
        <f t="shared" si="840"/>
        <v/>
      </c>
      <c r="AD931" t="str">
        <f t="shared" si="841"/>
        <v/>
      </c>
      <c r="AE931" t="str">
        <f t="shared" si="842"/>
        <v/>
      </c>
      <c r="AF931" t="str">
        <f t="shared" si="843"/>
        <v/>
      </c>
      <c r="AG931" t="str">
        <f t="shared" si="844"/>
        <v/>
      </c>
      <c r="AH931" t="str">
        <f t="shared" si="845"/>
        <v/>
      </c>
      <c r="AI931" t="str">
        <f t="shared" si="846"/>
        <v/>
      </c>
      <c r="AJ931" t="str">
        <f t="shared" si="847"/>
        <v/>
      </c>
      <c r="AK931" t="str">
        <f t="shared" si="848"/>
        <v/>
      </c>
      <c r="AL931" t="str">
        <f t="shared" si="849"/>
        <v/>
      </c>
      <c r="AM931" t="str">
        <f t="shared" si="850"/>
        <v/>
      </c>
      <c r="AN931" t="str">
        <f t="shared" si="851"/>
        <v/>
      </c>
      <c r="AO931" t="str">
        <f t="shared" si="852"/>
        <v/>
      </c>
      <c r="AP931" t="str">
        <f t="shared" si="853"/>
        <v/>
      </c>
      <c r="AQ931" t="str">
        <f t="shared" si="854"/>
        <v/>
      </c>
      <c r="AR931" t="str">
        <f t="shared" si="855"/>
        <v/>
      </c>
      <c r="AS931" t="str">
        <f t="shared" si="856"/>
        <v/>
      </c>
      <c r="AT931" t="str">
        <f t="shared" si="857"/>
        <v/>
      </c>
      <c r="AU931" t="str">
        <f t="shared" si="858"/>
        <v/>
      </c>
      <c r="AV931" t="str">
        <f t="shared" si="859"/>
        <v/>
      </c>
      <c r="AW931" t="str">
        <f t="shared" si="860"/>
        <v/>
      </c>
      <c r="AX931" t="str">
        <f t="shared" si="861"/>
        <v/>
      </c>
      <c r="AY931" t="str">
        <f t="shared" si="862"/>
        <v/>
      </c>
      <c r="AZ931" t="str">
        <f t="shared" si="863"/>
        <v/>
      </c>
      <c r="BA931" t="str">
        <f t="shared" si="864"/>
        <v/>
      </c>
      <c r="BB931" t="str">
        <f t="shared" si="865"/>
        <v>11071</v>
      </c>
      <c r="BC931" t="str">
        <f t="shared" si="866"/>
        <v/>
      </c>
      <c r="BD931" t="str">
        <f t="shared" si="867"/>
        <v/>
      </c>
      <c r="BE931" t="str">
        <f t="shared" si="868"/>
        <v>Műszaki diagnosztika II. (403, web)</v>
      </c>
      <c r="BF931" s="2">
        <v>1107</v>
      </c>
      <c r="BG931" s="2">
        <v>1</v>
      </c>
      <c r="BH931" s="18">
        <f>VLOOKUP(BF931,segéd!$F$9:$G$41,2,FALSE)</f>
        <v>46333</v>
      </c>
      <c r="BI931" s="2" t="str">
        <f>VLOOKUP(BG931,segéd!$F$1:$G$7,2,FALSE)</f>
        <v>8.00-9.30</v>
      </c>
      <c r="BJ931" t="s">
        <v>526</v>
      </c>
      <c r="BK931" s="20" t="s">
        <v>542</v>
      </c>
      <c r="BL931" t="s">
        <v>191</v>
      </c>
      <c r="BM931" s="2"/>
      <c r="BN931" s="2">
        <v>403</v>
      </c>
      <c r="BO931" s="2" t="s">
        <v>117</v>
      </c>
      <c r="BP931" s="33" t="s">
        <v>640</v>
      </c>
      <c r="BQ931" s="2">
        <f t="shared" si="869"/>
        <v>14</v>
      </c>
      <c r="BR931" s="2" t="str">
        <f>IF(BM931="","",IFERROR(VLOOKUP(BJ931,segéd!T:U,2,FALSE),"x"))</f>
        <v/>
      </c>
      <c r="BS931" s="2">
        <f>IF(BN931="","",IFERROR(VLOOKUP(BJ931,segéd!O:P,2,FALSE),"x"))</f>
        <v>14</v>
      </c>
      <c r="BU931" s="2"/>
      <c r="BV931" s="2"/>
      <c r="DN931" s="2">
        <v>8</v>
      </c>
    </row>
    <row r="932" spans="1:118" ht="15" customHeight="1" x14ac:dyDescent="0.3">
      <c r="A932" t="str">
        <f t="shared" si="812"/>
        <v>20111071</v>
      </c>
      <c r="B932" t="str">
        <f t="shared" si="813"/>
        <v>Nemzetközi gazd. ism. - Juhász Krisztina (web) 45</v>
      </c>
      <c r="C932" t="str">
        <f t="shared" si="814"/>
        <v>11071</v>
      </c>
      <c r="D932" t="str">
        <f t="shared" si="815"/>
        <v xml:space="preserve">Nemzetközi gazd. ism. - Juhász Krisztina (web) </v>
      </c>
      <c r="E932" t="str">
        <f t="shared" si="816"/>
        <v>Juhász Krisztina11071</v>
      </c>
      <c r="F932" t="str">
        <f t="shared" si="817"/>
        <v>Nemzetközi gazd. ism. (Bp. 201, web)</v>
      </c>
      <c r="G932" t="str">
        <f t="shared" si="818"/>
        <v/>
      </c>
      <c r="H932" t="str">
        <f t="shared" si="819"/>
        <v/>
      </c>
      <c r="I932" t="str">
        <f t="shared" si="820"/>
        <v/>
      </c>
      <c r="J932" t="str">
        <f t="shared" si="821"/>
        <v/>
      </c>
      <c r="K932" t="str">
        <f t="shared" si="822"/>
        <v/>
      </c>
      <c r="L932" t="str">
        <f t="shared" si="823"/>
        <v/>
      </c>
      <c r="M932" t="str">
        <f t="shared" si="824"/>
        <v>11071</v>
      </c>
      <c r="N932" t="str">
        <f t="shared" si="825"/>
        <v>11071</v>
      </c>
      <c r="O932" t="str">
        <f t="shared" si="826"/>
        <v>11071</v>
      </c>
      <c r="P932" t="str">
        <f t="shared" si="827"/>
        <v/>
      </c>
      <c r="Q932" t="str">
        <f t="shared" si="828"/>
        <v/>
      </c>
      <c r="R932" t="str">
        <f t="shared" si="829"/>
        <v/>
      </c>
      <c r="S932" t="str">
        <f t="shared" si="830"/>
        <v/>
      </c>
      <c r="T932" t="str">
        <f t="shared" si="831"/>
        <v/>
      </c>
      <c r="U932" t="str">
        <f t="shared" si="832"/>
        <v/>
      </c>
      <c r="V932" t="str">
        <f t="shared" si="833"/>
        <v/>
      </c>
      <c r="W932" t="str">
        <f t="shared" si="834"/>
        <v/>
      </c>
      <c r="X932" t="str">
        <f t="shared" si="835"/>
        <v/>
      </c>
      <c r="Y932" t="str">
        <f t="shared" si="836"/>
        <v/>
      </c>
      <c r="Z932" t="str">
        <f t="shared" si="837"/>
        <v/>
      </c>
      <c r="AA932" t="str">
        <f t="shared" si="838"/>
        <v>Nemzetközi gazd. ism. (201, web)</v>
      </c>
      <c r="AB932" t="str">
        <f t="shared" si="839"/>
        <v/>
      </c>
      <c r="AC932" t="str">
        <f t="shared" si="840"/>
        <v/>
      </c>
      <c r="AD932" t="str">
        <f t="shared" si="841"/>
        <v/>
      </c>
      <c r="AE932" t="str">
        <f t="shared" si="842"/>
        <v/>
      </c>
      <c r="AF932" t="str">
        <f t="shared" si="843"/>
        <v/>
      </c>
      <c r="AG932" t="str">
        <f t="shared" si="844"/>
        <v/>
      </c>
      <c r="AH932" t="str">
        <f t="shared" si="845"/>
        <v/>
      </c>
      <c r="AI932" t="str">
        <f t="shared" si="846"/>
        <v/>
      </c>
      <c r="AJ932" t="str">
        <f t="shared" si="847"/>
        <v/>
      </c>
      <c r="AK932" t="str">
        <f t="shared" si="848"/>
        <v/>
      </c>
      <c r="AL932" t="str">
        <f t="shared" si="849"/>
        <v/>
      </c>
      <c r="AM932" t="str">
        <f t="shared" si="850"/>
        <v/>
      </c>
      <c r="AN932" t="str">
        <f t="shared" si="851"/>
        <v/>
      </c>
      <c r="AO932" t="str">
        <f t="shared" si="852"/>
        <v/>
      </c>
      <c r="AP932" t="str">
        <f t="shared" si="853"/>
        <v/>
      </c>
      <c r="AQ932" t="str">
        <f t="shared" si="854"/>
        <v/>
      </c>
      <c r="AR932" t="str">
        <f t="shared" si="855"/>
        <v/>
      </c>
      <c r="AS932" t="str">
        <f t="shared" si="856"/>
        <v/>
      </c>
      <c r="AT932" t="str">
        <f t="shared" si="857"/>
        <v/>
      </c>
      <c r="AU932" t="str">
        <f t="shared" si="858"/>
        <v/>
      </c>
      <c r="AV932" t="str">
        <f t="shared" si="859"/>
        <v/>
      </c>
      <c r="AW932" t="str">
        <f t="shared" si="860"/>
        <v/>
      </c>
      <c r="AX932" t="str">
        <f t="shared" si="861"/>
        <v/>
      </c>
      <c r="AY932" t="str">
        <f t="shared" si="862"/>
        <v/>
      </c>
      <c r="AZ932" t="str">
        <f t="shared" si="863"/>
        <v/>
      </c>
      <c r="BA932" t="str">
        <f t="shared" si="864"/>
        <v/>
      </c>
      <c r="BB932" t="str">
        <f t="shared" si="865"/>
        <v/>
      </c>
      <c r="BC932" t="str">
        <f t="shared" si="866"/>
        <v/>
      </c>
      <c r="BD932" t="str">
        <f t="shared" si="867"/>
        <v/>
      </c>
      <c r="BE932" t="str">
        <f t="shared" si="868"/>
        <v>Nemzetközi gazd. ism. (, web)</v>
      </c>
      <c r="BF932" s="2">
        <v>1107</v>
      </c>
      <c r="BG932" s="2">
        <v>1</v>
      </c>
      <c r="BH932" s="18">
        <f>VLOOKUP(BF932,segéd!$F$9:$G$41,2,FALSE)</f>
        <v>46333</v>
      </c>
      <c r="BI932" s="2" t="str">
        <f>VLOOKUP(BG932,segéd!$F$1:$G$7,2,FALSE)</f>
        <v>8.00-9.30</v>
      </c>
      <c r="BJ932" t="s">
        <v>115</v>
      </c>
      <c r="BK932" s="20" t="s">
        <v>32</v>
      </c>
      <c r="BL932" t="s">
        <v>194</v>
      </c>
      <c r="BM932" s="2">
        <v>201</v>
      </c>
      <c r="BO932" s="2" t="s">
        <v>117</v>
      </c>
      <c r="BP932" s="33" t="s">
        <v>737</v>
      </c>
      <c r="BQ932" s="2">
        <f t="shared" si="869"/>
        <v>45</v>
      </c>
      <c r="BR932" s="2">
        <f>IF(BM932="","",IFERROR(VLOOKUP(BJ932,segéd!T:U,2,FALSE),"x"))</f>
        <v>45</v>
      </c>
      <c r="BS932" s="2" t="str">
        <f>IF(BN932="","",IFERROR(VLOOKUP(BJ932,segéd!O:P,2,FALSE),"x"))</f>
        <v/>
      </c>
      <c r="BT932" s="2"/>
      <c r="BU932" s="2"/>
      <c r="BV932" s="2"/>
      <c r="BX932" s="2"/>
      <c r="BZ932" s="2">
        <v>15</v>
      </c>
      <c r="CA932" s="2">
        <v>37</v>
      </c>
      <c r="CB932" s="2">
        <v>8</v>
      </c>
      <c r="CQ932" s="2"/>
      <c r="CR932" s="2"/>
    </row>
    <row r="933" spans="1:118" ht="15" customHeight="1" x14ac:dyDescent="0.3">
      <c r="A933" t="str">
        <f t="shared" si="812"/>
        <v>11071</v>
      </c>
      <c r="B933" t="str">
        <f t="shared" si="813"/>
        <v xml:space="preserve">Számítógéppel segített gy. és m. alapjai - Molnár László </v>
      </c>
      <c r="C933" t="str">
        <f t="shared" si="814"/>
        <v>411071</v>
      </c>
      <c r="D933" t="str">
        <f t="shared" si="815"/>
        <v>Számítógéppel segített gy. és m. alapjai - Molnár László 9</v>
      </c>
      <c r="E933" t="str">
        <f t="shared" si="816"/>
        <v>Molnár László11071</v>
      </c>
      <c r="F933" t="str">
        <f t="shared" si="817"/>
        <v>Számítógéppel segített gy. és m. alapjai (Tb. 4)</v>
      </c>
      <c r="G933" t="str">
        <f t="shared" si="818"/>
        <v/>
      </c>
      <c r="H933" t="str">
        <f t="shared" si="819"/>
        <v/>
      </c>
      <c r="I933" t="str">
        <f t="shared" si="820"/>
        <v/>
      </c>
      <c r="J933" t="str">
        <f t="shared" si="821"/>
        <v/>
      </c>
      <c r="K933" t="str">
        <f t="shared" si="822"/>
        <v/>
      </c>
      <c r="L933" t="str">
        <f t="shared" si="823"/>
        <v/>
      </c>
      <c r="M933" t="str">
        <f t="shared" si="824"/>
        <v/>
      </c>
      <c r="N933" t="str">
        <f t="shared" si="825"/>
        <v/>
      </c>
      <c r="O933" t="str">
        <f t="shared" si="826"/>
        <v/>
      </c>
      <c r="P933" t="str">
        <f t="shared" si="827"/>
        <v/>
      </c>
      <c r="Q933" t="str">
        <f t="shared" si="828"/>
        <v/>
      </c>
      <c r="R933" t="str">
        <f t="shared" si="829"/>
        <v/>
      </c>
      <c r="S933" t="str">
        <f t="shared" si="830"/>
        <v/>
      </c>
      <c r="T933" t="str">
        <f t="shared" si="831"/>
        <v/>
      </c>
      <c r="U933" t="str">
        <f t="shared" si="832"/>
        <v/>
      </c>
      <c r="V933" t="str">
        <f t="shared" si="833"/>
        <v/>
      </c>
      <c r="W933" t="str">
        <f t="shared" si="834"/>
        <v/>
      </c>
      <c r="X933" t="str">
        <f t="shared" si="835"/>
        <v/>
      </c>
      <c r="Y933" t="str">
        <f t="shared" si="836"/>
        <v/>
      </c>
      <c r="Z933" t="str">
        <f t="shared" si="837"/>
        <v/>
      </c>
      <c r="AA933" t="str">
        <f t="shared" si="838"/>
        <v>Számítógéppel segített gy. és m. alapjai ()</v>
      </c>
      <c r="AB933" t="str">
        <f t="shared" si="839"/>
        <v/>
      </c>
      <c r="AC933" t="str">
        <f t="shared" si="840"/>
        <v/>
      </c>
      <c r="AD933" t="str">
        <f t="shared" si="841"/>
        <v/>
      </c>
      <c r="AE933" t="str">
        <f t="shared" si="842"/>
        <v/>
      </c>
      <c r="AF933" t="str">
        <f t="shared" si="843"/>
        <v/>
      </c>
      <c r="AG933" t="str">
        <f t="shared" si="844"/>
        <v/>
      </c>
      <c r="AH933" t="str">
        <f t="shared" si="845"/>
        <v/>
      </c>
      <c r="AI933" t="str">
        <f t="shared" si="846"/>
        <v/>
      </c>
      <c r="AJ933" t="str">
        <f t="shared" si="847"/>
        <v>11071</v>
      </c>
      <c r="AK933" t="str">
        <f t="shared" si="848"/>
        <v/>
      </c>
      <c r="AL933" t="str">
        <f t="shared" si="849"/>
        <v/>
      </c>
      <c r="AM933" t="str">
        <f t="shared" si="850"/>
        <v/>
      </c>
      <c r="AN933" t="str">
        <f t="shared" si="851"/>
        <v/>
      </c>
      <c r="AO933" t="str">
        <f t="shared" si="852"/>
        <v/>
      </c>
      <c r="AP933" t="str">
        <f t="shared" si="853"/>
        <v/>
      </c>
      <c r="AQ933" t="str">
        <f t="shared" si="854"/>
        <v/>
      </c>
      <c r="AR933" t="str">
        <f t="shared" si="855"/>
        <v/>
      </c>
      <c r="AS933" t="str">
        <f t="shared" si="856"/>
        <v/>
      </c>
      <c r="AT933" t="str">
        <f t="shared" si="857"/>
        <v/>
      </c>
      <c r="AU933" t="str">
        <f t="shared" si="858"/>
        <v/>
      </c>
      <c r="AV933" t="str">
        <f t="shared" si="859"/>
        <v/>
      </c>
      <c r="AW933" t="str">
        <f t="shared" si="860"/>
        <v/>
      </c>
      <c r="AX933" t="str">
        <f t="shared" si="861"/>
        <v/>
      </c>
      <c r="AY933" t="str">
        <f t="shared" si="862"/>
        <v/>
      </c>
      <c r="AZ933" t="str">
        <f t="shared" si="863"/>
        <v/>
      </c>
      <c r="BA933" t="str">
        <f t="shared" si="864"/>
        <v/>
      </c>
      <c r="BB933" t="str">
        <f t="shared" si="865"/>
        <v/>
      </c>
      <c r="BC933" t="str">
        <f t="shared" si="866"/>
        <v/>
      </c>
      <c r="BD933" t="str">
        <f t="shared" si="867"/>
        <v/>
      </c>
      <c r="BE933" t="str">
        <f t="shared" si="868"/>
        <v>Számítógéppel segített gy. és m. alapjai (4)</v>
      </c>
      <c r="BF933" s="2">
        <v>1107</v>
      </c>
      <c r="BG933" s="2">
        <v>1</v>
      </c>
      <c r="BH933" s="18">
        <f>VLOOKUP(BF933,segéd!$F$9:$G$41,2,FALSE)</f>
        <v>46333</v>
      </c>
      <c r="BI933" s="2" t="str">
        <f>VLOOKUP(BG933,segéd!$F$1:$G$7,2,FALSE)</f>
        <v>8.00-9.30</v>
      </c>
      <c r="BJ933" t="s">
        <v>298</v>
      </c>
      <c r="BK933" s="20" t="s">
        <v>48</v>
      </c>
      <c r="BL933" t="s">
        <v>114</v>
      </c>
      <c r="BM933" s="2"/>
      <c r="BN933" s="2">
        <v>4</v>
      </c>
      <c r="BO933" s="2"/>
      <c r="BP933" s="33"/>
      <c r="BQ933" s="2">
        <f t="shared" si="869"/>
        <v>9</v>
      </c>
      <c r="BR933" s="2" t="str">
        <f>IF(BM933="","",IFERROR(VLOOKUP(BJ933,segéd!T:U,2,FALSE),"x"))</f>
        <v/>
      </c>
      <c r="BS933" s="2">
        <f>IF(BN933="","",IFERROR(VLOOKUP(BJ933,segéd!O:P,2,FALSE),"x"))</f>
        <v>9</v>
      </c>
      <c r="BU933" s="2"/>
      <c r="BV933" s="2"/>
      <c r="BX933" s="2"/>
      <c r="CV933" s="2">
        <v>7</v>
      </c>
    </row>
    <row r="934" spans="1:118" ht="15" customHeight="1" x14ac:dyDescent="0.3">
      <c r="A934" t="str">
        <f t="shared" si="812"/>
        <v>11071</v>
      </c>
      <c r="B934" t="str">
        <f t="shared" si="813"/>
        <v xml:space="preserve">Villamos hajtások - Varga István (web) </v>
      </c>
      <c r="C934" t="str">
        <f t="shared" si="814"/>
        <v>611071</v>
      </c>
      <c r="D934" t="str">
        <f t="shared" si="815"/>
        <v>Villamos hajtások - Varga István (web) 13</v>
      </c>
      <c r="E934" t="str">
        <f t="shared" si="816"/>
        <v>Varga István11071</v>
      </c>
      <c r="F934" t="str">
        <f t="shared" si="817"/>
        <v>Villamos hajtások (Tb. 6, web)</v>
      </c>
      <c r="G934" t="str">
        <f t="shared" si="818"/>
        <v/>
      </c>
      <c r="H934" t="str">
        <f t="shared" si="819"/>
        <v/>
      </c>
      <c r="I934" t="str">
        <f t="shared" si="820"/>
        <v/>
      </c>
      <c r="J934" t="str">
        <f t="shared" si="821"/>
        <v/>
      </c>
      <c r="K934" t="str">
        <f t="shared" si="822"/>
        <v/>
      </c>
      <c r="L934" t="str">
        <f t="shared" si="823"/>
        <v/>
      </c>
      <c r="M934" t="str">
        <f t="shared" si="824"/>
        <v/>
      </c>
      <c r="N934" t="str">
        <f t="shared" si="825"/>
        <v/>
      </c>
      <c r="O934" t="str">
        <f t="shared" si="826"/>
        <v/>
      </c>
      <c r="P934" t="str">
        <f t="shared" si="827"/>
        <v/>
      </c>
      <c r="Q934" t="str">
        <f t="shared" si="828"/>
        <v/>
      </c>
      <c r="R934" t="str">
        <f t="shared" si="829"/>
        <v/>
      </c>
      <c r="S934" t="str">
        <f t="shared" si="830"/>
        <v/>
      </c>
      <c r="T934" t="str">
        <f t="shared" si="831"/>
        <v/>
      </c>
      <c r="U934" t="str">
        <f t="shared" si="832"/>
        <v/>
      </c>
      <c r="V934" t="str">
        <f t="shared" si="833"/>
        <v/>
      </c>
      <c r="W934" t="str">
        <f t="shared" si="834"/>
        <v/>
      </c>
      <c r="X934" t="str">
        <f t="shared" si="835"/>
        <v/>
      </c>
      <c r="Y934" t="str">
        <f t="shared" si="836"/>
        <v/>
      </c>
      <c r="Z934" t="str">
        <f t="shared" si="837"/>
        <v/>
      </c>
      <c r="AA934" t="str">
        <f t="shared" si="838"/>
        <v>Villamos hajtások (, web)</v>
      </c>
      <c r="AB934" t="str">
        <f t="shared" si="839"/>
        <v/>
      </c>
      <c r="AC934" t="str">
        <f t="shared" si="840"/>
        <v/>
      </c>
      <c r="AD934" t="str">
        <f t="shared" si="841"/>
        <v/>
      </c>
      <c r="AE934" t="str">
        <f t="shared" si="842"/>
        <v/>
      </c>
      <c r="AF934" t="str">
        <f t="shared" si="843"/>
        <v/>
      </c>
      <c r="AG934" t="str">
        <f t="shared" si="844"/>
        <v/>
      </c>
      <c r="AH934" t="str">
        <f t="shared" si="845"/>
        <v/>
      </c>
      <c r="AI934" t="str">
        <f t="shared" si="846"/>
        <v/>
      </c>
      <c r="AJ934" t="str">
        <f t="shared" si="847"/>
        <v/>
      </c>
      <c r="AK934" t="str">
        <f t="shared" si="848"/>
        <v/>
      </c>
      <c r="AL934" t="str">
        <f t="shared" si="849"/>
        <v/>
      </c>
      <c r="AM934" t="str">
        <f t="shared" si="850"/>
        <v/>
      </c>
      <c r="AN934" t="str">
        <f t="shared" si="851"/>
        <v/>
      </c>
      <c r="AO934" t="str">
        <f t="shared" si="852"/>
        <v/>
      </c>
      <c r="AP934" t="str">
        <f t="shared" si="853"/>
        <v/>
      </c>
      <c r="AQ934" t="str">
        <f t="shared" si="854"/>
        <v/>
      </c>
      <c r="AR934" t="str">
        <f t="shared" si="855"/>
        <v/>
      </c>
      <c r="AS934" t="str">
        <f t="shared" si="856"/>
        <v/>
      </c>
      <c r="AT934" t="str">
        <f t="shared" si="857"/>
        <v/>
      </c>
      <c r="AU934" t="str">
        <f t="shared" si="858"/>
        <v/>
      </c>
      <c r="AV934" t="str">
        <f t="shared" si="859"/>
        <v/>
      </c>
      <c r="AW934" t="str">
        <f t="shared" si="860"/>
        <v>11071</v>
      </c>
      <c r="AX934" t="str">
        <f t="shared" si="861"/>
        <v/>
      </c>
      <c r="AY934" t="str">
        <f t="shared" si="862"/>
        <v/>
      </c>
      <c r="AZ934" t="str">
        <f t="shared" si="863"/>
        <v/>
      </c>
      <c r="BA934" t="str">
        <f t="shared" si="864"/>
        <v/>
      </c>
      <c r="BB934" t="str">
        <f t="shared" si="865"/>
        <v/>
      </c>
      <c r="BC934" t="str">
        <f t="shared" si="866"/>
        <v/>
      </c>
      <c r="BD934" t="str">
        <f t="shared" si="867"/>
        <v/>
      </c>
      <c r="BE934" t="str">
        <f t="shared" si="868"/>
        <v>Villamos hajtások (6, web)</v>
      </c>
      <c r="BF934" s="2">
        <v>1107</v>
      </c>
      <c r="BG934" s="2">
        <v>1</v>
      </c>
      <c r="BH934" s="18">
        <f>VLOOKUP(BF934,segéd!$F$9:$G$41,2,FALSE)</f>
        <v>46333</v>
      </c>
      <c r="BI934" s="2" t="str">
        <f>VLOOKUP(BG934,segéd!$F$1:$G$7,2,FALSE)</f>
        <v>8.00-9.30</v>
      </c>
      <c r="BJ934" t="s">
        <v>404</v>
      </c>
      <c r="BK934" s="20" t="s">
        <v>278</v>
      </c>
      <c r="BL934" t="s">
        <v>191</v>
      </c>
      <c r="BM934" s="2"/>
      <c r="BN934" s="2">
        <v>6</v>
      </c>
      <c r="BO934" s="2" t="s">
        <v>117</v>
      </c>
      <c r="BP934" s="33" t="s">
        <v>645</v>
      </c>
      <c r="BQ934" s="2">
        <f t="shared" si="869"/>
        <v>13</v>
      </c>
      <c r="BR934" s="2" t="str">
        <f>IF(BM934="","",IFERROR(VLOOKUP(BJ934,segéd!T:U,2,FALSE),"x"))</f>
        <v/>
      </c>
      <c r="BS934" s="2">
        <f>IF(BN934="","",IFERROR(VLOOKUP(BJ934,segéd!O:P,2,FALSE),"x"))</f>
        <v>13</v>
      </c>
      <c r="BU934" s="2"/>
      <c r="BV934" s="2"/>
      <c r="DI934" s="2">
        <v>14</v>
      </c>
    </row>
    <row r="935" spans="1:118" ht="15" customHeight="1" x14ac:dyDescent="0.3">
      <c r="A935" t="str">
        <f t="shared" si="812"/>
        <v>20611072</v>
      </c>
      <c r="B935" t="str">
        <f t="shared" si="813"/>
        <v>A kont. és a vez. számv. inform. - Barna Zsolt (Tb.-ről web) 7</v>
      </c>
      <c r="C935" t="str">
        <f t="shared" si="814"/>
        <v>21411072</v>
      </c>
      <c r="D935" t="str">
        <f t="shared" si="815"/>
        <v>A kont. és a vez. számv. inform. - Barna Zsolt (Tb.-ről web) 8</v>
      </c>
      <c r="E935" t="str">
        <f t="shared" si="816"/>
        <v>Barna Zsolt11072</v>
      </c>
      <c r="F935" t="str">
        <f t="shared" si="817"/>
        <v>A kont. és a vez. számv. inform. (Tb. 214, Tb.-ről web)</v>
      </c>
      <c r="G935" t="str">
        <f t="shared" si="818"/>
        <v/>
      </c>
      <c r="H935" t="str">
        <f t="shared" si="819"/>
        <v/>
      </c>
      <c r="I935" t="str">
        <f t="shared" si="820"/>
        <v/>
      </c>
      <c r="J935" t="str">
        <f t="shared" si="821"/>
        <v/>
      </c>
      <c r="K935" t="str">
        <f t="shared" si="822"/>
        <v/>
      </c>
      <c r="L935" t="str">
        <f t="shared" si="823"/>
        <v/>
      </c>
      <c r="M935" t="str">
        <f t="shared" si="824"/>
        <v/>
      </c>
      <c r="N935" t="str">
        <f t="shared" si="825"/>
        <v/>
      </c>
      <c r="O935" t="str">
        <f t="shared" si="826"/>
        <v/>
      </c>
      <c r="P935" t="str">
        <f t="shared" si="827"/>
        <v/>
      </c>
      <c r="Q935" t="str">
        <f t="shared" si="828"/>
        <v/>
      </c>
      <c r="R935" t="str">
        <f t="shared" si="829"/>
        <v/>
      </c>
      <c r="S935" t="str">
        <f t="shared" si="830"/>
        <v/>
      </c>
      <c r="T935" t="str">
        <f t="shared" si="831"/>
        <v/>
      </c>
      <c r="U935" t="str">
        <f t="shared" si="832"/>
        <v>11072</v>
      </c>
      <c r="V935" t="str">
        <f t="shared" si="833"/>
        <v/>
      </c>
      <c r="W935" t="str">
        <f t="shared" si="834"/>
        <v/>
      </c>
      <c r="X935" t="str">
        <f t="shared" si="835"/>
        <v/>
      </c>
      <c r="Y935" t="str">
        <f t="shared" si="836"/>
        <v/>
      </c>
      <c r="Z935" t="str">
        <f t="shared" si="837"/>
        <v/>
      </c>
      <c r="AA935" t="str">
        <f t="shared" si="838"/>
        <v>A kont. és a vez. számv. inform. (206, Tb.-ről web)</v>
      </c>
      <c r="AB935" t="str">
        <f t="shared" si="839"/>
        <v/>
      </c>
      <c r="AC935" t="str">
        <f t="shared" si="840"/>
        <v/>
      </c>
      <c r="AD935" t="str">
        <f t="shared" si="841"/>
        <v/>
      </c>
      <c r="AE935" t="str">
        <f t="shared" si="842"/>
        <v/>
      </c>
      <c r="AF935" t="str">
        <f t="shared" si="843"/>
        <v/>
      </c>
      <c r="AG935" t="str">
        <f t="shared" si="844"/>
        <v/>
      </c>
      <c r="AH935" t="str">
        <f t="shared" si="845"/>
        <v/>
      </c>
      <c r="AI935" t="str">
        <f t="shared" si="846"/>
        <v/>
      </c>
      <c r="AJ935" t="str">
        <f t="shared" si="847"/>
        <v/>
      </c>
      <c r="AK935" t="str">
        <f t="shared" si="848"/>
        <v/>
      </c>
      <c r="AL935" t="str">
        <f t="shared" si="849"/>
        <v/>
      </c>
      <c r="AM935" t="str">
        <f t="shared" si="850"/>
        <v/>
      </c>
      <c r="AN935" t="str">
        <f t="shared" si="851"/>
        <v/>
      </c>
      <c r="AO935" t="str">
        <f t="shared" si="852"/>
        <v>11072</v>
      </c>
      <c r="AP935" t="str">
        <f t="shared" si="853"/>
        <v/>
      </c>
      <c r="AQ935" t="str">
        <f t="shared" si="854"/>
        <v/>
      </c>
      <c r="AR935" t="str">
        <f t="shared" si="855"/>
        <v/>
      </c>
      <c r="AS935" t="str">
        <f t="shared" si="856"/>
        <v/>
      </c>
      <c r="AT935" t="str">
        <f t="shared" si="857"/>
        <v/>
      </c>
      <c r="AU935" t="str">
        <f t="shared" si="858"/>
        <v/>
      </c>
      <c r="AV935" t="str">
        <f t="shared" si="859"/>
        <v/>
      </c>
      <c r="AW935" t="str">
        <f t="shared" si="860"/>
        <v/>
      </c>
      <c r="AX935" t="str">
        <f t="shared" si="861"/>
        <v/>
      </c>
      <c r="AY935" t="str">
        <f t="shared" si="862"/>
        <v/>
      </c>
      <c r="AZ935" t="str">
        <f t="shared" si="863"/>
        <v/>
      </c>
      <c r="BA935" t="str">
        <f t="shared" si="864"/>
        <v/>
      </c>
      <c r="BB935" t="str">
        <f t="shared" si="865"/>
        <v/>
      </c>
      <c r="BC935" t="str">
        <f t="shared" si="866"/>
        <v/>
      </c>
      <c r="BD935" t="str">
        <f t="shared" si="867"/>
        <v/>
      </c>
      <c r="BE935" t="str">
        <f t="shared" si="868"/>
        <v>A kont. és a vez. számv. inform. (214, Tb.-ről web)</v>
      </c>
      <c r="BF935" s="2">
        <v>1107</v>
      </c>
      <c r="BG935" s="2">
        <v>2</v>
      </c>
      <c r="BH935" s="18">
        <f>VLOOKUP(BF935,segéd!$F$9:$G$41,2,FALSE)</f>
        <v>46333</v>
      </c>
      <c r="BI935" s="2" t="str">
        <f>VLOOKUP(BG935,segéd!$F$1:$G$7,2,FALSE)</f>
        <v>9.45-11.15</v>
      </c>
      <c r="BJ935" t="s">
        <v>517</v>
      </c>
      <c r="BK935" s="20" t="s">
        <v>533</v>
      </c>
      <c r="BL935" t="s">
        <v>192</v>
      </c>
      <c r="BM935" s="2">
        <v>206</v>
      </c>
      <c r="BN935" s="2">
        <v>214</v>
      </c>
      <c r="BO935" s="2" t="s">
        <v>119</v>
      </c>
      <c r="BP935" s="33" t="s">
        <v>714</v>
      </c>
      <c r="BQ935" s="2">
        <f t="shared" si="869"/>
        <v>15</v>
      </c>
      <c r="BR935" s="2">
        <f>IF(BM935="","",IFERROR(VLOOKUP(BJ935,segéd!T:U,2,FALSE),"x"))</f>
        <v>7</v>
      </c>
      <c r="BS935" s="2">
        <f>IF(BN935="","",IFERROR(VLOOKUP(BJ935,segéd!O:P,2,FALSE),"x"))</f>
        <v>8</v>
      </c>
      <c r="BU935" s="2"/>
      <c r="BV935" s="2"/>
      <c r="BX935" s="2"/>
      <c r="CH935" s="2">
        <v>6</v>
      </c>
      <c r="CQ935" s="2"/>
      <c r="CR935" s="2"/>
      <c r="DA935" s="2">
        <v>7</v>
      </c>
    </row>
    <row r="936" spans="1:118" ht="15" customHeight="1" x14ac:dyDescent="0.3">
      <c r="A936" t="str">
        <f t="shared" si="812"/>
        <v>11072</v>
      </c>
      <c r="B936" t="str">
        <f t="shared" si="813"/>
        <v xml:space="preserve">Adatbányászat, adatvizualizáció - Dobos Ádám (gépterem, web) </v>
      </c>
      <c r="C936" t="str">
        <f t="shared" si="814"/>
        <v>311072</v>
      </c>
      <c r="D936" t="str">
        <f t="shared" si="815"/>
        <v>Adatbányászat, adatvizualizáció - Dobos Ádám (gépterem, web) 7</v>
      </c>
      <c r="E936" t="str">
        <f t="shared" si="816"/>
        <v>Dobos Ádám11072</v>
      </c>
      <c r="F936" t="str">
        <f t="shared" si="817"/>
        <v>Adatbányászat, adatvizualizáció (Tb. 3, gépterem, web)</v>
      </c>
      <c r="G936" t="str">
        <f t="shared" si="818"/>
        <v/>
      </c>
      <c r="H936" t="str">
        <f t="shared" si="819"/>
        <v/>
      </c>
      <c r="I936" t="str">
        <f t="shared" si="820"/>
        <v/>
      </c>
      <c r="J936" t="str">
        <f t="shared" si="821"/>
        <v/>
      </c>
      <c r="K936" t="str">
        <f t="shared" si="822"/>
        <v/>
      </c>
      <c r="L936" t="str">
        <f t="shared" si="823"/>
        <v/>
      </c>
      <c r="M936" t="str">
        <f t="shared" si="824"/>
        <v/>
      </c>
      <c r="N936" t="str">
        <f t="shared" si="825"/>
        <v/>
      </c>
      <c r="O936" t="str">
        <f t="shared" si="826"/>
        <v/>
      </c>
      <c r="P936" t="str">
        <f t="shared" si="827"/>
        <v/>
      </c>
      <c r="Q936" t="str">
        <f t="shared" si="828"/>
        <v/>
      </c>
      <c r="R936" t="str">
        <f t="shared" si="829"/>
        <v/>
      </c>
      <c r="S936" t="str">
        <f t="shared" si="830"/>
        <v/>
      </c>
      <c r="T936" t="str">
        <f t="shared" si="831"/>
        <v/>
      </c>
      <c r="U936" t="str">
        <f t="shared" si="832"/>
        <v/>
      </c>
      <c r="V936" t="str">
        <f t="shared" si="833"/>
        <v/>
      </c>
      <c r="W936" t="str">
        <f t="shared" si="834"/>
        <v/>
      </c>
      <c r="X936" t="str">
        <f t="shared" si="835"/>
        <v/>
      </c>
      <c r="Y936" t="str">
        <f t="shared" si="836"/>
        <v/>
      </c>
      <c r="Z936" t="str">
        <f t="shared" si="837"/>
        <v/>
      </c>
      <c r="AA936" t="str">
        <f t="shared" si="838"/>
        <v>Adatbányászat, adatvizualizáció (, gépterem, web)</v>
      </c>
      <c r="AB936" t="str">
        <f t="shared" si="839"/>
        <v/>
      </c>
      <c r="AC936" t="str">
        <f t="shared" si="840"/>
        <v/>
      </c>
      <c r="AD936" t="str">
        <f t="shared" si="841"/>
        <v/>
      </c>
      <c r="AE936" t="str">
        <f t="shared" si="842"/>
        <v/>
      </c>
      <c r="AF936" t="str">
        <f t="shared" si="843"/>
        <v/>
      </c>
      <c r="AG936" t="str">
        <f t="shared" si="844"/>
        <v>11072</v>
      </c>
      <c r="AH936" t="str">
        <f t="shared" si="845"/>
        <v/>
      </c>
      <c r="AI936" t="str">
        <f t="shared" si="846"/>
        <v/>
      </c>
      <c r="AJ936" t="str">
        <f t="shared" si="847"/>
        <v/>
      </c>
      <c r="AK936" t="str">
        <f t="shared" si="848"/>
        <v/>
      </c>
      <c r="AL936" t="str">
        <f t="shared" si="849"/>
        <v/>
      </c>
      <c r="AM936" t="str">
        <f t="shared" si="850"/>
        <v/>
      </c>
      <c r="AN936" t="str">
        <f t="shared" si="851"/>
        <v/>
      </c>
      <c r="AO936" t="str">
        <f t="shared" si="852"/>
        <v/>
      </c>
      <c r="AP936" t="str">
        <f t="shared" si="853"/>
        <v/>
      </c>
      <c r="AQ936" t="str">
        <f t="shared" si="854"/>
        <v/>
      </c>
      <c r="AR936" t="str">
        <f t="shared" si="855"/>
        <v/>
      </c>
      <c r="AS936" t="str">
        <f t="shared" si="856"/>
        <v/>
      </c>
      <c r="AT936" t="str">
        <f t="shared" si="857"/>
        <v/>
      </c>
      <c r="AU936" t="str">
        <f t="shared" si="858"/>
        <v/>
      </c>
      <c r="AV936" t="str">
        <f t="shared" si="859"/>
        <v/>
      </c>
      <c r="AW936" t="str">
        <f t="shared" si="860"/>
        <v/>
      </c>
      <c r="AX936" t="str">
        <f t="shared" si="861"/>
        <v/>
      </c>
      <c r="AY936" t="str">
        <f t="shared" si="862"/>
        <v/>
      </c>
      <c r="AZ936" t="str">
        <f t="shared" si="863"/>
        <v/>
      </c>
      <c r="BA936" t="str">
        <f t="shared" si="864"/>
        <v/>
      </c>
      <c r="BB936" t="str">
        <f t="shared" si="865"/>
        <v/>
      </c>
      <c r="BC936" t="str">
        <f t="shared" si="866"/>
        <v/>
      </c>
      <c r="BD936" t="str">
        <f t="shared" si="867"/>
        <v/>
      </c>
      <c r="BE936" t="str">
        <f t="shared" si="868"/>
        <v>Adatbányászat, adatvizualizáció (3, gépterem, web)</v>
      </c>
      <c r="BF936" s="2">
        <v>1107</v>
      </c>
      <c r="BG936" s="2">
        <v>2</v>
      </c>
      <c r="BH936" s="18">
        <f>VLOOKUP(BF936,segéd!$F$9:$G$41,2,FALSE)</f>
        <v>46333</v>
      </c>
      <c r="BI936" s="2" t="str">
        <f>VLOOKUP(BG936,segéd!$F$1:$G$7,2,FALSE)</f>
        <v>9.45-11.15</v>
      </c>
      <c r="BJ936" t="s">
        <v>151</v>
      </c>
      <c r="BK936" s="20" t="s">
        <v>276</v>
      </c>
      <c r="BL936" t="s">
        <v>190</v>
      </c>
      <c r="BM936" s="2"/>
      <c r="BN936" s="2">
        <v>3</v>
      </c>
      <c r="BO936" s="2" t="s">
        <v>216</v>
      </c>
      <c r="BP936" s="33" t="s">
        <v>631</v>
      </c>
      <c r="BQ936" s="2">
        <f t="shared" si="869"/>
        <v>7</v>
      </c>
      <c r="BR936" s="2" t="str">
        <f>IF(BM936="","",IFERROR(VLOOKUP(BJ936,segéd!T:U,2,FALSE),"x"))</f>
        <v/>
      </c>
      <c r="BS936" s="2">
        <f>IF(BN936="","",IFERROR(VLOOKUP(BJ936,segéd!O:P,2,FALSE),"x"))</f>
        <v>7</v>
      </c>
      <c r="BU936" s="2"/>
      <c r="BV936" s="2"/>
      <c r="CS936" s="2">
        <v>8</v>
      </c>
    </row>
    <row r="937" spans="1:118" ht="15" customHeight="1" x14ac:dyDescent="0.3">
      <c r="A937" t="str">
        <f t="shared" si="812"/>
        <v>11072</v>
      </c>
      <c r="B937" t="str">
        <f t="shared" si="813"/>
        <v xml:space="preserve">Analóg és digitális elekt. - Böcz Gábor (web) </v>
      </c>
      <c r="C937" t="str">
        <f t="shared" si="814"/>
        <v>60111072</v>
      </c>
      <c r="D937" t="str">
        <f t="shared" si="815"/>
        <v>Analóg és digitális elekt. - Böcz Gábor (web) 103</v>
      </c>
      <c r="E937" t="str">
        <f t="shared" si="816"/>
        <v>Böcz Gábor11072</v>
      </c>
      <c r="F937" t="str">
        <f t="shared" si="817"/>
        <v>Analóg és digitális elekt. (Tb. 601, web)</v>
      </c>
      <c r="G937" t="str">
        <f t="shared" si="818"/>
        <v/>
      </c>
      <c r="H937" t="str">
        <f t="shared" si="819"/>
        <v/>
      </c>
      <c r="I937" t="str">
        <f t="shared" si="820"/>
        <v/>
      </c>
      <c r="J937" t="str">
        <f t="shared" si="821"/>
        <v/>
      </c>
      <c r="K937" t="str">
        <f t="shared" si="822"/>
        <v/>
      </c>
      <c r="L937" t="str">
        <f t="shared" si="823"/>
        <v/>
      </c>
      <c r="M937" t="str">
        <f t="shared" si="824"/>
        <v/>
      </c>
      <c r="N937" t="str">
        <f t="shared" si="825"/>
        <v/>
      </c>
      <c r="O937" t="str">
        <f t="shared" si="826"/>
        <v/>
      </c>
      <c r="P937" t="str">
        <f t="shared" si="827"/>
        <v/>
      </c>
      <c r="Q937" t="str">
        <f t="shared" si="828"/>
        <v/>
      </c>
      <c r="R937" t="str">
        <f t="shared" si="829"/>
        <v/>
      </c>
      <c r="S937" t="str">
        <f t="shared" si="830"/>
        <v/>
      </c>
      <c r="T937" t="str">
        <f t="shared" si="831"/>
        <v/>
      </c>
      <c r="U937" t="str">
        <f t="shared" si="832"/>
        <v/>
      </c>
      <c r="V937" t="str">
        <f t="shared" si="833"/>
        <v/>
      </c>
      <c r="W937" t="str">
        <f t="shared" si="834"/>
        <v/>
      </c>
      <c r="X937" t="str">
        <f t="shared" si="835"/>
        <v/>
      </c>
      <c r="Y937" t="str">
        <f t="shared" si="836"/>
        <v/>
      </c>
      <c r="Z937" t="str">
        <f t="shared" si="837"/>
        <v/>
      </c>
      <c r="AA937" t="str">
        <f t="shared" si="838"/>
        <v>Analóg és digitális elekt. (, web)</v>
      </c>
      <c r="AB937" t="str">
        <f t="shared" si="839"/>
        <v/>
      </c>
      <c r="AC937" t="str">
        <f t="shared" si="840"/>
        <v/>
      </c>
      <c r="AD937" t="str">
        <f t="shared" si="841"/>
        <v/>
      </c>
      <c r="AE937" t="str">
        <f t="shared" si="842"/>
        <v/>
      </c>
      <c r="AF937" t="str">
        <f t="shared" si="843"/>
        <v/>
      </c>
      <c r="AG937" t="str">
        <f t="shared" si="844"/>
        <v/>
      </c>
      <c r="AH937" t="str">
        <f t="shared" si="845"/>
        <v/>
      </c>
      <c r="AI937" t="str">
        <f t="shared" si="846"/>
        <v/>
      </c>
      <c r="AJ937" t="str">
        <f t="shared" si="847"/>
        <v/>
      </c>
      <c r="AK937" t="str">
        <f t="shared" si="848"/>
        <v/>
      </c>
      <c r="AL937" t="str">
        <f t="shared" si="849"/>
        <v>11072</v>
      </c>
      <c r="AM937" t="str">
        <f t="shared" si="850"/>
        <v/>
      </c>
      <c r="AN937" t="str">
        <f t="shared" si="851"/>
        <v/>
      </c>
      <c r="AO937" t="str">
        <f t="shared" si="852"/>
        <v/>
      </c>
      <c r="AP937" t="str">
        <f t="shared" si="853"/>
        <v/>
      </c>
      <c r="AQ937" t="str">
        <f t="shared" si="854"/>
        <v/>
      </c>
      <c r="AR937" t="str">
        <f t="shared" si="855"/>
        <v/>
      </c>
      <c r="AS937" t="str">
        <f t="shared" si="856"/>
        <v/>
      </c>
      <c r="AT937" t="str">
        <f t="shared" si="857"/>
        <v>11072</v>
      </c>
      <c r="AU937" t="str">
        <f t="shared" si="858"/>
        <v>11072</v>
      </c>
      <c r="AV937" t="str">
        <f t="shared" si="859"/>
        <v>11072</v>
      </c>
      <c r="AW937" t="str">
        <f t="shared" si="860"/>
        <v/>
      </c>
      <c r="AX937" t="str">
        <f t="shared" si="861"/>
        <v/>
      </c>
      <c r="AY937" t="str">
        <f t="shared" si="862"/>
        <v/>
      </c>
      <c r="AZ937" t="str">
        <f t="shared" si="863"/>
        <v/>
      </c>
      <c r="BA937" t="str">
        <f t="shared" si="864"/>
        <v/>
      </c>
      <c r="BB937" t="str">
        <f t="shared" si="865"/>
        <v/>
      </c>
      <c r="BC937" t="str">
        <f t="shared" si="866"/>
        <v/>
      </c>
      <c r="BD937" t="str">
        <f t="shared" si="867"/>
        <v/>
      </c>
      <c r="BE937" t="str">
        <f t="shared" si="868"/>
        <v>Analóg és digitális elekt. (601, web)</v>
      </c>
      <c r="BF937" s="2">
        <v>1107</v>
      </c>
      <c r="BG937" s="2">
        <v>2</v>
      </c>
      <c r="BH937" s="18">
        <f>VLOOKUP(BF937,segéd!$F$9:$G$41,2,FALSE)</f>
        <v>46333</v>
      </c>
      <c r="BI937" s="2" t="str">
        <f>VLOOKUP(BG937,segéd!$F$1:$G$7,2,FALSE)</f>
        <v>9.45-11.15</v>
      </c>
      <c r="BJ937" t="s">
        <v>109</v>
      </c>
      <c r="BK937" s="20" t="s">
        <v>540</v>
      </c>
      <c r="BL937" t="s">
        <v>191</v>
      </c>
      <c r="BM937" s="2"/>
      <c r="BN937" s="2">
        <v>601</v>
      </c>
      <c r="BO937" s="2" t="s">
        <v>117</v>
      </c>
      <c r="BP937" s="33" t="s">
        <v>586</v>
      </c>
      <c r="BQ937" s="2">
        <f t="shared" si="869"/>
        <v>103</v>
      </c>
      <c r="BR937" s="2" t="str">
        <f>IF(BM937="","",IFERROR(VLOOKUP(BJ937,segéd!T:U,2,FALSE),"x"))</f>
        <v/>
      </c>
      <c r="BS937" s="2">
        <f>IF(BN937="","",IFERROR(VLOOKUP(BJ937,segéd!O:P,2,FALSE),"x"))</f>
        <v>103</v>
      </c>
      <c r="BU937" s="2"/>
      <c r="BV937" s="2"/>
      <c r="BX937" s="2"/>
      <c r="CX937" s="2">
        <v>56</v>
      </c>
      <c r="DF937" s="2">
        <v>27</v>
      </c>
      <c r="DG937" s="2">
        <v>8</v>
      </c>
      <c r="DH937" s="2">
        <v>13</v>
      </c>
    </row>
    <row r="938" spans="1:118" ht="15" customHeight="1" x14ac:dyDescent="0.3">
      <c r="A938" t="str">
        <f t="shared" si="812"/>
        <v>11072</v>
      </c>
      <c r="B938" t="str">
        <f t="shared" si="813"/>
        <v xml:space="preserve">Angol gazdasági szaknyelv I. - Krupánszkyné Léhárt Marianna </v>
      </c>
      <c r="C938" t="str">
        <f t="shared" si="814"/>
        <v>21311072</v>
      </c>
      <c r="D938" t="str">
        <f t="shared" si="815"/>
        <v>Angol gazdasági szaknyelv I. - Krupánszkyné Léhárt Marianna 0</v>
      </c>
      <c r="E938" t="str">
        <f t="shared" si="816"/>
        <v>Krupánszkyné Léhárt Marianna11072</v>
      </c>
      <c r="F938" t="str">
        <f t="shared" si="817"/>
        <v>Angol gazdasági szaknyelv I. (Tb. 213)</v>
      </c>
      <c r="G938" t="str">
        <f t="shared" si="818"/>
        <v/>
      </c>
      <c r="H938" t="str">
        <f t="shared" si="819"/>
        <v/>
      </c>
      <c r="I938" t="str">
        <f t="shared" si="820"/>
        <v/>
      </c>
      <c r="J938" t="str">
        <f t="shared" si="821"/>
        <v/>
      </c>
      <c r="K938" t="str">
        <f t="shared" si="822"/>
        <v/>
      </c>
      <c r="L938" t="str">
        <f t="shared" si="823"/>
        <v/>
      </c>
      <c r="M938" t="str">
        <f t="shared" si="824"/>
        <v/>
      </c>
      <c r="N938" t="str">
        <f t="shared" si="825"/>
        <v/>
      </c>
      <c r="O938" t="str">
        <f t="shared" si="826"/>
        <v/>
      </c>
      <c r="P938" t="str">
        <f t="shared" si="827"/>
        <v/>
      </c>
      <c r="Q938" t="str">
        <f t="shared" si="828"/>
        <v/>
      </c>
      <c r="R938" t="str">
        <f t="shared" si="829"/>
        <v/>
      </c>
      <c r="S938" t="str">
        <f t="shared" si="830"/>
        <v/>
      </c>
      <c r="T938" t="str">
        <f t="shared" si="831"/>
        <v/>
      </c>
      <c r="U938" t="str">
        <f t="shared" si="832"/>
        <v/>
      </c>
      <c r="V938" t="str">
        <f t="shared" si="833"/>
        <v/>
      </c>
      <c r="W938" t="str">
        <f t="shared" si="834"/>
        <v/>
      </c>
      <c r="X938" t="str">
        <f t="shared" si="835"/>
        <v/>
      </c>
      <c r="Y938" t="str">
        <f t="shared" si="836"/>
        <v/>
      </c>
      <c r="Z938" t="str">
        <f t="shared" si="837"/>
        <v/>
      </c>
      <c r="AA938" t="str">
        <f t="shared" si="838"/>
        <v>Angol gazdasági szaknyelv I. ()</v>
      </c>
      <c r="AB938" t="str">
        <f t="shared" si="839"/>
        <v>11072</v>
      </c>
      <c r="AC938" t="str">
        <f t="shared" si="840"/>
        <v/>
      </c>
      <c r="AD938" t="str">
        <f t="shared" si="841"/>
        <v/>
      </c>
      <c r="AE938" t="str">
        <f t="shared" si="842"/>
        <v/>
      </c>
      <c r="AF938" t="str">
        <f t="shared" si="843"/>
        <v/>
      </c>
      <c r="AG938" t="str">
        <f t="shared" si="844"/>
        <v/>
      </c>
      <c r="AH938" t="str">
        <f t="shared" si="845"/>
        <v/>
      </c>
      <c r="AI938" t="str">
        <f t="shared" si="846"/>
        <v/>
      </c>
      <c r="AJ938" t="str">
        <f t="shared" si="847"/>
        <v/>
      </c>
      <c r="AK938" t="str">
        <f t="shared" si="848"/>
        <v/>
      </c>
      <c r="AL938" t="str">
        <f t="shared" si="849"/>
        <v/>
      </c>
      <c r="AM938" t="str">
        <f t="shared" si="850"/>
        <v/>
      </c>
      <c r="AN938" t="str">
        <f t="shared" si="851"/>
        <v/>
      </c>
      <c r="AO938" t="str">
        <f t="shared" si="852"/>
        <v/>
      </c>
      <c r="AP938" t="str">
        <f t="shared" si="853"/>
        <v/>
      </c>
      <c r="AQ938" t="str">
        <f t="shared" si="854"/>
        <v/>
      </c>
      <c r="AR938" t="str">
        <f t="shared" si="855"/>
        <v/>
      </c>
      <c r="AS938" t="str">
        <f t="shared" si="856"/>
        <v/>
      </c>
      <c r="AT938" t="str">
        <f t="shared" si="857"/>
        <v/>
      </c>
      <c r="AU938" t="str">
        <f t="shared" si="858"/>
        <v/>
      </c>
      <c r="AV938" t="str">
        <f t="shared" si="859"/>
        <v/>
      </c>
      <c r="AW938" t="str">
        <f t="shared" si="860"/>
        <v/>
      </c>
      <c r="AX938" t="str">
        <f t="shared" si="861"/>
        <v/>
      </c>
      <c r="AY938" t="str">
        <f t="shared" si="862"/>
        <v/>
      </c>
      <c r="AZ938" t="str">
        <f t="shared" si="863"/>
        <v/>
      </c>
      <c r="BA938" t="str">
        <f t="shared" si="864"/>
        <v/>
      </c>
      <c r="BB938" t="str">
        <f t="shared" si="865"/>
        <v/>
      </c>
      <c r="BC938" t="str">
        <f t="shared" si="866"/>
        <v/>
      </c>
      <c r="BD938" t="str">
        <f t="shared" si="867"/>
        <v/>
      </c>
      <c r="BE938" t="str">
        <f t="shared" si="868"/>
        <v>Angol gazdasági szaknyelv I. (213)</v>
      </c>
      <c r="BF938" s="2">
        <v>1107</v>
      </c>
      <c r="BG938" s="2">
        <v>2</v>
      </c>
      <c r="BH938" s="18">
        <f>VLOOKUP(BF938,segéd!$F$9:$G$41,2,FALSE)</f>
        <v>46333</v>
      </c>
      <c r="BI938" s="2" t="str">
        <f>VLOOKUP(BG938,segéd!$F$1:$G$7,2,FALSE)</f>
        <v>9.45-11.15</v>
      </c>
      <c r="BJ938" t="s">
        <v>789</v>
      </c>
      <c r="BK938" s="20" t="s">
        <v>321</v>
      </c>
      <c r="BL938" t="s">
        <v>191</v>
      </c>
      <c r="BM938" s="2"/>
      <c r="BN938" s="2">
        <v>213</v>
      </c>
      <c r="BO938" s="2"/>
      <c r="BP938" s="33"/>
      <c r="BQ938" s="2">
        <f t="shared" si="869"/>
        <v>0</v>
      </c>
      <c r="BR938" s="2" t="str">
        <f>IF(BM938="","",IFERROR(VLOOKUP(BJ938,segéd!T:U,2,FALSE),"x"))</f>
        <v/>
      </c>
      <c r="BS938" s="2">
        <f>IF(BN938="","",IFERROR(VLOOKUP(BJ938,segéd!O:P,2,FALSE),"x"))</f>
        <v>0</v>
      </c>
      <c r="BT938" s="2"/>
      <c r="BU938" s="2"/>
      <c r="BV938" s="2"/>
      <c r="BX938" s="2"/>
      <c r="CN938" s="2">
        <v>21</v>
      </c>
      <c r="CQ938" s="2"/>
      <c r="CR938" s="2"/>
    </row>
    <row r="939" spans="1:118" ht="15" customHeight="1" x14ac:dyDescent="0.3">
      <c r="A939" t="str">
        <f t="shared" si="812"/>
        <v>20811072</v>
      </c>
      <c r="B939" t="str">
        <f t="shared" si="813"/>
        <v>Angol gazdasági szaknyelv I., 2. csoport - Steiner Imre 19</v>
      </c>
      <c r="C939" t="str">
        <f t="shared" si="814"/>
        <v>11072</v>
      </c>
      <c r="D939" t="str">
        <f t="shared" si="815"/>
        <v xml:space="preserve">Angol gazdasági szaknyelv I., 2. csoport - Steiner Imre </v>
      </c>
      <c r="E939" t="str">
        <f t="shared" si="816"/>
        <v>Steiner Imre11072</v>
      </c>
      <c r="F939" t="str">
        <f t="shared" si="817"/>
        <v>Angol gazdasági szaknyelv I., 2. csoport (Bp. 208)</v>
      </c>
      <c r="G939" t="str">
        <f t="shared" si="818"/>
        <v>11072</v>
      </c>
      <c r="H939" t="str">
        <f t="shared" si="819"/>
        <v>11072</v>
      </c>
      <c r="I939" t="str">
        <f t="shared" si="820"/>
        <v/>
      </c>
      <c r="J939" t="str">
        <f t="shared" si="821"/>
        <v/>
      </c>
      <c r="K939" t="str">
        <f t="shared" si="822"/>
        <v/>
      </c>
      <c r="L939" t="str">
        <f t="shared" si="823"/>
        <v/>
      </c>
      <c r="M939" t="str">
        <f t="shared" si="824"/>
        <v/>
      </c>
      <c r="N939" t="str">
        <f t="shared" si="825"/>
        <v/>
      </c>
      <c r="O939" t="str">
        <f t="shared" si="826"/>
        <v/>
      </c>
      <c r="P939" t="str">
        <f t="shared" si="827"/>
        <v/>
      </c>
      <c r="Q939" t="str">
        <f t="shared" si="828"/>
        <v/>
      </c>
      <c r="R939" t="str">
        <f t="shared" si="829"/>
        <v/>
      </c>
      <c r="S939" t="str">
        <f t="shared" si="830"/>
        <v/>
      </c>
      <c r="T939" t="str">
        <f t="shared" si="831"/>
        <v/>
      </c>
      <c r="U939" t="str">
        <f t="shared" si="832"/>
        <v/>
      </c>
      <c r="V939" t="str">
        <f t="shared" si="833"/>
        <v/>
      </c>
      <c r="W939" t="str">
        <f t="shared" si="834"/>
        <v/>
      </c>
      <c r="X939" t="str">
        <f t="shared" si="835"/>
        <v/>
      </c>
      <c r="Y939" t="str">
        <f t="shared" si="836"/>
        <v/>
      </c>
      <c r="Z939" t="str">
        <f t="shared" si="837"/>
        <v/>
      </c>
      <c r="AA939" t="str">
        <f t="shared" si="838"/>
        <v>Angol gazdasági szaknyelv I., 2. csoport (208)</v>
      </c>
      <c r="AB939" t="str">
        <f t="shared" si="839"/>
        <v/>
      </c>
      <c r="AC939" t="str">
        <f t="shared" si="840"/>
        <v/>
      </c>
      <c r="AD939" t="str">
        <f t="shared" si="841"/>
        <v/>
      </c>
      <c r="AE939" t="str">
        <f t="shared" si="842"/>
        <v/>
      </c>
      <c r="AF939" t="str">
        <f t="shared" si="843"/>
        <v/>
      </c>
      <c r="AG939" t="str">
        <f t="shared" si="844"/>
        <v/>
      </c>
      <c r="AH939" t="str">
        <f t="shared" si="845"/>
        <v/>
      </c>
      <c r="AI939" t="str">
        <f t="shared" si="846"/>
        <v/>
      </c>
      <c r="AJ939" t="str">
        <f t="shared" si="847"/>
        <v/>
      </c>
      <c r="AK939" t="str">
        <f t="shared" si="848"/>
        <v/>
      </c>
      <c r="AL939" t="str">
        <f t="shared" si="849"/>
        <v/>
      </c>
      <c r="AM939" t="str">
        <f t="shared" si="850"/>
        <v/>
      </c>
      <c r="AN939" t="str">
        <f t="shared" si="851"/>
        <v/>
      </c>
      <c r="AO939" t="str">
        <f t="shared" si="852"/>
        <v/>
      </c>
      <c r="AP939" t="str">
        <f t="shared" si="853"/>
        <v/>
      </c>
      <c r="AQ939" t="str">
        <f t="shared" si="854"/>
        <v/>
      </c>
      <c r="AR939" t="str">
        <f t="shared" si="855"/>
        <v/>
      </c>
      <c r="AS939" t="str">
        <f t="shared" si="856"/>
        <v/>
      </c>
      <c r="AT939" t="str">
        <f t="shared" si="857"/>
        <v/>
      </c>
      <c r="AU939" t="str">
        <f t="shared" si="858"/>
        <v/>
      </c>
      <c r="AV939" t="str">
        <f t="shared" si="859"/>
        <v/>
      </c>
      <c r="AW939" t="str">
        <f t="shared" si="860"/>
        <v/>
      </c>
      <c r="AX939" t="str">
        <f t="shared" si="861"/>
        <v/>
      </c>
      <c r="AY939" t="str">
        <f t="shared" si="862"/>
        <v/>
      </c>
      <c r="AZ939" t="str">
        <f t="shared" si="863"/>
        <v/>
      </c>
      <c r="BA939" t="str">
        <f t="shared" si="864"/>
        <v/>
      </c>
      <c r="BB939" t="str">
        <f t="shared" si="865"/>
        <v/>
      </c>
      <c r="BC939" t="str">
        <f t="shared" si="866"/>
        <v/>
      </c>
      <c r="BD939" t="str">
        <f t="shared" si="867"/>
        <v/>
      </c>
      <c r="BE939" t="str">
        <f t="shared" si="868"/>
        <v>Angol gazdasági szaknyelv I., 2. csoport ()</v>
      </c>
      <c r="BF939" s="2">
        <v>1107</v>
      </c>
      <c r="BG939" s="2">
        <v>2</v>
      </c>
      <c r="BH939" s="18">
        <f>VLOOKUP(BF939,segéd!$F$9:$G$41,2,FALSE)</f>
        <v>46333</v>
      </c>
      <c r="BI939" s="2" t="str">
        <f>VLOOKUP(BG939,segéd!$F$1:$G$7,2,FALSE)</f>
        <v>9.45-11.15</v>
      </c>
      <c r="BJ939" t="s">
        <v>270</v>
      </c>
      <c r="BK939" s="20" t="s">
        <v>549</v>
      </c>
      <c r="BL939" t="s">
        <v>194</v>
      </c>
      <c r="BM939" s="2">
        <v>208</v>
      </c>
      <c r="BO939" s="2"/>
      <c r="BP939" s="33"/>
      <c r="BQ939" s="2">
        <f t="shared" si="869"/>
        <v>19</v>
      </c>
      <c r="BR939" s="2">
        <f>IF(BM939="","",IFERROR(VLOOKUP(BJ939,segéd!T:U,2,FALSE),"x"))</f>
        <v>19</v>
      </c>
      <c r="BS939" s="2" t="str">
        <f>IF(BN939="","",IFERROR(VLOOKUP(BJ939,segéd!O:P,2,FALSE),"x"))</f>
        <v/>
      </c>
      <c r="BT939" s="2">
        <v>27</v>
      </c>
      <c r="BU939" s="2">
        <v>7</v>
      </c>
      <c r="BV939" s="2"/>
      <c r="BX939" s="2"/>
      <c r="CQ939" s="2"/>
      <c r="CR939" s="2"/>
    </row>
    <row r="940" spans="1:118" ht="15" customHeight="1" x14ac:dyDescent="0.3">
      <c r="A940" t="str">
        <f t="shared" si="812"/>
        <v>21011072</v>
      </c>
      <c r="B940" t="str">
        <f t="shared" si="813"/>
        <v>Áruforgalmi ismeretek - Várnai Ibolya (web) 7</v>
      </c>
      <c r="C940" t="str">
        <f t="shared" si="814"/>
        <v>11072</v>
      </c>
      <c r="D940" t="str">
        <f t="shared" si="815"/>
        <v xml:space="preserve">Áruforgalmi ismeretek - Várnai Ibolya (web) </v>
      </c>
      <c r="E940" t="str">
        <f t="shared" si="816"/>
        <v>Várnai Ibolya11072</v>
      </c>
      <c r="F940" t="str">
        <f t="shared" si="817"/>
        <v>Áruforgalmi ismeretek (Bp. 210, web)</v>
      </c>
      <c r="G940" t="str">
        <f t="shared" si="818"/>
        <v/>
      </c>
      <c r="H940" t="str">
        <f t="shared" si="819"/>
        <v/>
      </c>
      <c r="I940" t="str">
        <f t="shared" si="820"/>
        <v/>
      </c>
      <c r="J940" t="str">
        <f t="shared" si="821"/>
        <v/>
      </c>
      <c r="K940" t="str">
        <f t="shared" si="822"/>
        <v/>
      </c>
      <c r="L940" t="str">
        <f t="shared" si="823"/>
        <v/>
      </c>
      <c r="M940" t="str">
        <f t="shared" si="824"/>
        <v/>
      </c>
      <c r="N940" t="str">
        <f t="shared" si="825"/>
        <v/>
      </c>
      <c r="O940" t="str">
        <f t="shared" si="826"/>
        <v/>
      </c>
      <c r="P940" t="str">
        <f t="shared" si="827"/>
        <v>11072</v>
      </c>
      <c r="Q940" t="str">
        <f t="shared" si="828"/>
        <v/>
      </c>
      <c r="R940" t="str">
        <f t="shared" si="829"/>
        <v/>
      </c>
      <c r="S940" t="str">
        <f t="shared" si="830"/>
        <v/>
      </c>
      <c r="T940" t="str">
        <f t="shared" si="831"/>
        <v/>
      </c>
      <c r="U940" t="str">
        <f t="shared" si="832"/>
        <v/>
      </c>
      <c r="V940" t="str">
        <f t="shared" si="833"/>
        <v/>
      </c>
      <c r="W940" t="str">
        <f t="shared" si="834"/>
        <v/>
      </c>
      <c r="X940" t="str">
        <f t="shared" si="835"/>
        <v/>
      </c>
      <c r="Y940" t="str">
        <f t="shared" si="836"/>
        <v/>
      </c>
      <c r="Z940" t="str">
        <f t="shared" si="837"/>
        <v/>
      </c>
      <c r="AA940" t="str">
        <f t="shared" si="838"/>
        <v>Áruforgalmi ismeretek (210, web)</v>
      </c>
      <c r="AB940" t="str">
        <f t="shared" si="839"/>
        <v/>
      </c>
      <c r="AC940" t="str">
        <f t="shared" si="840"/>
        <v/>
      </c>
      <c r="AD940" t="str">
        <f t="shared" si="841"/>
        <v/>
      </c>
      <c r="AE940" t="str">
        <f t="shared" si="842"/>
        <v/>
      </c>
      <c r="AF940" t="str">
        <f t="shared" si="843"/>
        <v/>
      </c>
      <c r="AG940" t="str">
        <f t="shared" si="844"/>
        <v/>
      </c>
      <c r="AH940" t="str">
        <f t="shared" si="845"/>
        <v/>
      </c>
      <c r="AI940" t="str">
        <f t="shared" si="846"/>
        <v/>
      </c>
      <c r="AJ940" t="str">
        <f t="shared" si="847"/>
        <v/>
      </c>
      <c r="AK940" t="str">
        <f t="shared" si="848"/>
        <v/>
      </c>
      <c r="AL940" t="str">
        <f t="shared" si="849"/>
        <v/>
      </c>
      <c r="AM940" t="str">
        <f t="shared" si="850"/>
        <v/>
      </c>
      <c r="AN940" t="str">
        <f t="shared" si="851"/>
        <v/>
      </c>
      <c r="AO940" t="str">
        <f t="shared" si="852"/>
        <v/>
      </c>
      <c r="AP940" t="str">
        <f t="shared" si="853"/>
        <v/>
      </c>
      <c r="AQ940" t="str">
        <f t="shared" si="854"/>
        <v/>
      </c>
      <c r="AR940" t="str">
        <f t="shared" si="855"/>
        <v/>
      </c>
      <c r="AS940" t="str">
        <f t="shared" si="856"/>
        <v/>
      </c>
      <c r="AT940" t="str">
        <f t="shared" si="857"/>
        <v/>
      </c>
      <c r="AU940" t="str">
        <f t="shared" si="858"/>
        <v/>
      </c>
      <c r="AV940" t="str">
        <f t="shared" si="859"/>
        <v/>
      </c>
      <c r="AW940" t="str">
        <f t="shared" si="860"/>
        <v/>
      </c>
      <c r="AX940" t="str">
        <f t="shared" si="861"/>
        <v/>
      </c>
      <c r="AY940" t="str">
        <f t="shared" si="862"/>
        <v/>
      </c>
      <c r="AZ940" t="str">
        <f t="shared" si="863"/>
        <v/>
      </c>
      <c r="BA940" t="str">
        <f t="shared" si="864"/>
        <v/>
      </c>
      <c r="BB940" t="str">
        <f t="shared" si="865"/>
        <v/>
      </c>
      <c r="BC940" t="str">
        <f t="shared" si="866"/>
        <v/>
      </c>
      <c r="BD940" t="str">
        <f t="shared" si="867"/>
        <v/>
      </c>
      <c r="BE940" t="str">
        <f t="shared" si="868"/>
        <v>Áruforgalmi ismeretek (, web)</v>
      </c>
      <c r="BF940" s="2">
        <v>1107</v>
      </c>
      <c r="BG940" s="2">
        <v>2</v>
      </c>
      <c r="BH940" s="18">
        <f>VLOOKUP(BF940,segéd!$F$9:$G$41,2,FALSE)</f>
        <v>46333</v>
      </c>
      <c r="BI940" s="2" t="str">
        <f>VLOOKUP(BG940,segéd!$F$1:$G$7,2,FALSE)</f>
        <v>9.45-11.15</v>
      </c>
      <c r="BJ940" t="s">
        <v>94</v>
      </c>
      <c r="BK940" s="20" t="s">
        <v>308</v>
      </c>
      <c r="BL940" t="s">
        <v>395</v>
      </c>
      <c r="BM940" s="2">
        <v>210</v>
      </c>
      <c r="BO940" s="2" t="s">
        <v>117</v>
      </c>
      <c r="BP940" s="33" t="s">
        <v>706</v>
      </c>
      <c r="BQ940" s="2">
        <f t="shared" si="869"/>
        <v>7</v>
      </c>
      <c r="BR940" s="2">
        <f>IF(BM940="","",IFERROR(VLOOKUP(BJ940,segéd!T:U,2,FALSE),"x"))</f>
        <v>7</v>
      </c>
      <c r="BS940" s="2" t="str">
        <f>IF(BN940="","",IFERROR(VLOOKUP(BJ940,segéd!O:P,2,FALSE),"x"))</f>
        <v/>
      </c>
      <c r="BU940" s="2"/>
      <c r="BV940" s="2"/>
      <c r="BX940" s="2"/>
      <c r="CC940" s="2">
        <v>6</v>
      </c>
    </row>
    <row r="941" spans="1:118" ht="15" customHeight="1" x14ac:dyDescent="0.3">
      <c r="A941" t="str">
        <f t="shared" si="812"/>
        <v>21411072</v>
      </c>
      <c r="B941" t="str">
        <f t="shared" si="813"/>
        <v>Beruházások elemzése - Kárpáti-Daróczi Judit (web) 13</v>
      </c>
      <c r="C941" t="str">
        <f t="shared" si="814"/>
        <v>11072</v>
      </c>
      <c r="D941" t="str">
        <f t="shared" si="815"/>
        <v xml:space="preserve">Beruházások elemzése - Kárpáti-Daróczi Judit (web) </v>
      </c>
      <c r="E941" t="str">
        <f t="shared" si="816"/>
        <v>Kárpáti-Daróczi Judit11072</v>
      </c>
      <c r="F941" t="str">
        <f t="shared" si="817"/>
        <v>Beruházások elemzése (Bp. 214, web)</v>
      </c>
      <c r="G941" t="str">
        <f t="shared" si="818"/>
        <v/>
      </c>
      <c r="H941" t="str">
        <f t="shared" si="819"/>
        <v/>
      </c>
      <c r="I941" t="str">
        <f t="shared" si="820"/>
        <v/>
      </c>
      <c r="J941" t="str">
        <f t="shared" si="821"/>
        <v/>
      </c>
      <c r="K941" t="str">
        <f t="shared" si="822"/>
        <v/>
      </c>
      <c r="L941" t="str">
        <f t="shared" si="823"/>
        <v>11072</v>
      </c>
      <c r="M941" t="str">
        <f t="shared" si="824"/>
        <v/>
      </c>
      <c r="N941" t="str">
        <f t="shared" si="825"/>
        <v/>
      </c>
      <c r="O941" t="str">
        <f t="shared" si="826"/>
        <v/>
      </c>
      <c r="P941" t="str">
        <f t="shared" si="827"/>
        <v/>
      </c>
      <c r="Q941" t="str">
        <f t="shared" si="828"/>
        <v/>
      </c>
      <c r="R941" t="str">
        <f t="shared" si="829"/>
        <v/>
      </c>
      <c r="S941" t="str">
        <f t="shared" si="830"/>
        <v/>
      </c>
      <c r="T941" t="str">
        <f t="shared" si="831"/>
        <v/>
      </c>
      <c r="U941" t="str">
        <f t="shared" si="832"/>
        <v/>
      </c>
      <c r="V941" t="str">
        <f t="shared" si="833"/>
        <v/>
      </c>
      <c r="W941" t="str">
        <f t="shared" si="834"/>
        <v/>
      </c>
      <c r="X941" t="str">
        <f t="shared" si="835"/>
        <v/>
      </c>
      <c r="Y941" t="str">
        <f t="shared" si="836"/>
        <v/>
      </c>
      <c r="Z941" t="str">
        <f t="shared" si="837"/>
        <v/>
      </c>
      <c r="AA941" t="str">
        <f t="shared" si="838"/>
        <v>Beruházások elemzése (214, web)</v>
      </c>
      <c r="AB941" t="str">
        <f t="shared" si="839"/>
        <v/>
      </c>
      <c r="AC941" t="str">
        <f t="shared" si="840"/>
        <v/>
      </c>
      <c r="AD941" t="str">
        <f t="shared" si="841"/>
        <v/>
      </c>
      <c r="AE941" t="str">
        <f t="shared" si="842"/>
        <v/>
      </c>
      <c r="AF941" t="str">
        <f t="shared" si="843"/>
        <v/>
      </c>
      <c r="AG941" t="str">
        <f t="shared" si="844"/>
        <v/>
      </c>
      <c r="AH941" t="str">
        <f t="shared" si="845"/>
        <v/>
      </c>
      <c r="AI941" t="str">
        <f t="shared" si="846"/>
        <v/>
      </c>
      <c r="AJ941" t="str">
        <f t="shared" si="847"/>
        <v/>
      </c>
      <c r="AK941" t="str">
        <f t="shared" si="848"/>
        <v/>
      </c>
      <c r="AL941" t="str">
        <f t="shared" si="849"/>
        <v/>
      </c>
      <c r="AM941" t="str">
        <f t="shared" si="850"/>
        <v/>
      </c>
      <c r="AN941" t="str">
        <f t="shared" si="851"/>
        <v/>
      </c>
      <c r="AO941" t="str">
        <f t="shared" si="852"/>
        <v/>
      </c>
      <c r="AP941" t="str">
        <f t="shared" si="853"/>
        <v/>
      </c>
      <c r="AQ941" t="str">
        <f t="shared" si="854"/>
        <v/>
      </c>
      <c r="AR941" t="str">
        <f t="shared" si="855"/>
        <v/>
      </c>
      <c r="AS941" t="str">
        <f t="shared" si="856"/>
        <v/>
      </c>
      <c r="AT941" t="str">
        <f t="shared" si="857"/>
        <v/>
      </c>
      <c r="AU941" t="str">
        <f t="shared" si="858"/>
        <v/>
      </c>
      <c r="AV941" t="str">
        <f t="shared" si="859"/>
        <v/>
      </c>
      <c r="AW941" t="str">
        <f t="shared" si="860"/>
        <v/>
      </c>
      <c r="AX941" t="str">
        <f t="shared" si="861"/>
        <v/>
      </c>
      <c r="AY941" t="str">
        <f t="shared" si="862"/>
        <v/>
      </c>
      <c r="AZ941" t="str">
        <f t="shared" si="863"/>
        <v/>
      </c>
      <c r="BA941" t="str">
        <f t="shared" si="864"/>
        <v/>
      </c>
      <c r="BB941" t="str">
        <f t="shared" si="865"/>
        <v/>
      </c>
      <c r="BC941" t="str">
        <f t="shared" si="866"/>
        <v/>
      </c>
      <c r="BD941" t="str">
        <f t="shared" si="867"/>
        <v/>
      </c>
      <c r="BE941" t="str">
        <f t="shared" si="868"/>
        <v>Beruházások elemzése (, web)</v>
      </c>
      <c r="BF941" s="2">
        <v>1107</v>
      </c>
      <c r="BG941" s="2">
        <v>2</v>
      </c>
      <c r="BH941" s="18">
        <f>VLOOKUP(BF941,segéd!$F$9:$G$41,2,FALSE)</f>
        <v>46333</v>
      </c>
      <c r="BI941" s="2" t="str">
        <f>VLOOKUP(BG941,segéd!$F$1:$G$7,2,FALSE)</f>
        <v>9.45-11.15</v>
      </c>
      <c r="BJ941" t="s">
        <v>389</v>
      </c>
      <c r="BK941" s="20" t="s">
        <v>280</v>
      </c>
      <c r="BL941" t="s">
        <v>206</v>
      </c>
      <c r="BM941" s="2">
        <v>214</v>
      </c>
      <c r="BO941" s="2" t="s">
        <v>117</v>
      </c>
      <c r="BP941" s="33" t="s">
        <v>688</v>
      </c>
      <c r="BQ941" s="2">
        <f t="shared" si="869"/>
        <v>13</v>
      </c>
      <c r="BR941" s="2">
        <f>IF(BM941="","",IFERROR(VLOOKUP(BJ941,segéd!T:U,2,FALSE),"x"))</f>
        <v>13</v>
      </c>
      <c r="BS941" s="2" t="str">
        <f>IF(BN941="","",IFERROR(VLOOKUP(BJ941,segéd!O:P,2,FALSE),"x"))</f>
        <v/>
      </c>
      <c r="BT941" s="2"/>
      <c r="BU941" s="2"/>
      <c r="BV941" s="2"/>
      <c r="BX941" s="2"/>
      <c r="BY941" s="2">
        <v>13</v>
      </c>
      <c r="CQ941" s="2"/>
      <c r="CR941" s="2"/>
    </row>
    <row r="942" spans="1:118" ht="15" customHeight="1" x14ac:dyDescent="0.3">
      <c r="A942" t="str">
        <f t="shared" si="812"/>
        <v>11072</v>
      </c>
      <c r="B942" t="str">
        <f t="shared" si="813"/>
        <v xml:space="preserve">Folyamatok fejlesztése (Six S) - Csrenkovics Antónia (gépterem, web) </v>
      </c>
      <c r="C942" t="str">
        <f t="shared" si="814"/>
        <v>60311072</v>
      </c>
      <c r="D942" t="str">
        <f t="shared" si="815"/>
        <v>Folyamatok fejlesztése (Six S) - Csrenkovics Antónia (gépterem, web) 32</v>
      </c>
      <c r="E942" t="str">
        <f t="shared" si="816"/>
        <v>Csrenkovics Antónia11072</v>
      </c>
      <c r="F942" t="str">
        <f t="shared" si="817"/>
        <v>Folyamatok fejlesztése (Six S) (Tb. 603, gépterem, web)</v>
      </c>
      <c r="G942" t="str">
        <f t="shared" si="818"/>
        <v/>
      </c>
      <c r="H942" t="str">
        <f t="shared" si="819"/>
        <v/>
      </c>
      <c r="I942" t="str">
        <f t="shared" si="820"/>
        <v/>
      </c>
      <c r="J942" t="str">
        <f t="shared" si="821"/>
        <v/>
      </c>
      <c r="K942" t="str">
        <f t="shared" si="822"/>
        <v/>
      </c>
      <c r="L942" t="str">
        <f t="shared" si="823"/>
        <v/>
      </c>
      <c r="M942" t="str">
        <f t="shared" si="824"/>
        <v/>
      </c>
      <c r="N942" t="str">
        <f t="shared" si="825"/>
        <v/>
      </c>
      <c r="O942" t="str">
        <f t="shared" si="826"/>
        <v/>
      </c>
      <c r="P942" t="str">
        <f t="shared" si="827"/>
        <v/>
      </c>
      <c r="Q942" t="str">
        <f t="shared" si="828"/>
        <v/>
      </c>
      <c r="R942" t="str">
        <f t="shared" si="829"/>
        <v/>
      </c>
      <c r="S942" t="str">
        <f t="shared" si="830"/>
        <v/>
      </c>
      <c r="T942" t="str">
        <f t="shared" si="831"/>
        <v/>
      </c>
      <c r="U942" t="str">
        <f t="shared" si="832"/>
        <v/>
      </c>
      <c r="V942" t="str">
        <f t="shared" si="833"/>
        <v/>
      </c>
      <c r="W942" t="str">
        <f t="shared" si="834"/>
        <v/>
      </c>
      <c r="X942" t="str">
        <f t="shared" si="835"/>
        <v/>
      </c>
      <c r="Y942" t="str">
        <f t="shared" si="836"/>
        <v/>
      </c>
      <c r="Z942" t="str">
        <f t="shared" si="837"/>
        <v/>
      </c>
      <c r="AA942" t="str">
        <f t="shared" si="838"/>
        <v>Folyamatok fejlesztése (Six S) (, gépterem, web)</v>
      </c>
      <c r="AB942" t="str">
        <f t="shared" si="839"/>
        <v/>
      </c>
      <c r="AC942" t="str">
        <f t="shared" si="840"/>
        <v/>
      </c>
      <c r="AD942" t="str">
        <f t="shared" si="841"/>
        <v/>
      </c>
      <c r="AE942" t="str">
        <f t="shared" si="842"/>
        <v/>
      </c>
      <c r="AF942" t="str">
        <f t="shared" si="843"/>
        <v/>
      </c>
      <c r="AG942" t="str">
        <f t="shared" si="844"/>
        <v/>
      </c>
      <c r="AH942" t="str">
        <f t="shared" si="845"/>
        <v/>
      </c>
      <c r="AI942" t="str">
        <f t="shared" si="846"/>
        <v/>
      </c>
      <c r="AJ942" t="str">
        <f t="shared" si="847"/>
        <v/>
      </c>
      <c r="AK942" t="str">
        <f t="shared" si="848"/>
        <v/>
      </c>
      <c r="AL942" t="str">
        <f t="shared" si="849"/>
        <v/>
      </c>
      <c r="AM942" t="str">
        <f t="shared" si="850"/>
        <v/>
      </c>
      <c r="AN942" t="str">
        <f t="shared" si="851"/>
        <v/>
      </c>
      <c r="AO942" t="str">
        <f t="shared" si="852"/>
        <v/>
      </c>
      <c r="AP942" t="str">
        <f t="shared" si="853"/>
        <v/>
      </c>
      <c r="AQ942" t="str">
        <f t="shared" si="854"/>
        <v/>
      </c>
      <c r="AR942" t="str">
        <f t="shared" si="855"/>
        <v/>
      </c>
      <c r="AS942" t="str">
        <f t="shared" si="856"/>
        <v/>
      </c>
      <c r="AT942" t="str">
        <f t="shared" si="857"/>
        <v/>
      </c>
      <c r="AU942" t="str">
        <f t="shared" si="858"/>
        <v/>
      </c>
      <c r="AV942" t="str">
        <f t="shared" si="859"/>
        <v/>
      </c>
      <c r="AW942" t="str">
        <f t="shared" si="860"/>
        <v/>
      </c>
      <c r="AX942" t="str">
        <f t="shared" si="861"/>
        <v/>
      </c>
      <c r="AY942" t="str">
        <f t="shared" si="862"/>
        <v>11072</v>
      </c>
      <c r="AZ942" t="str">
        <f t="shared" si="863"/>
        <v/>
      </c>
      <c r="BA942" t="str">
        <f t="shared" si="864"/>
        <v>11072</v>
      </c>
      <c r="BB942" t="str">
        <f t="shared" si="865"/>
        <v/>
      </c>
      <c r="BC942" t="str">
        <f t="shared" si="866"/>
        <v/>
      </c>
      <c r="BD942" t="str">
        <f t="shared" si="867"/>
        <v/>
      </c>
      <c r="BE942" t="str">
        <f t="shared" si="868"/>
        <v>Folyamatok fejlesztése (Six S) (603, gépterem, web)</v>
      </c>
      <c r="BF942" s="2">
        <v>1107</v>
      </c>
      <c r="BG942" s="2">
        <v>2</v>
      </c>
      <c r="BH942" s="18">
        <f>VLOOKUP(BF942,segéd!$F$9:$G$41,2,FALSE)</f>
        <v>46333</v>
      </c>
      <c r="BI942" s="2" t="str">
        <f>VLOOKUP(BG942,segéd!$F$1:$G$7,2,FALSE)</f>
        <v>9.45-11.15</v>
      </c>
      <c r="BJ942" t="s">
        <v>146</v>
      </c>
      <c r="BK942" s="20" t="s">
        <v>743</v>
      </c>
      <c r="BL942" t="s">
        <v>191</v>
      </c>
      <c r="BM942" s="2"/>
      <c r="BN942" s="2">
        <v>603</v>
      </c>
      <c r="BO942" s="2" t="s">
        <v>216</v>
      </c>
      <c r="BP942" s="33" t="s">
        <v>599</v>
      </c>
      <c r="BQ942" s="2">
        <f t="shared" si="869"/>
        <v>32</v>
      </c>
      <c r="BR942" s="2" t="str">
        <f>IF(BM942="","",IFERROR(VLOOKUP(BJ942,segéd!T:U,2,FALSE),"x"))</f>
        <v/>
      </c>
      <c r="BS942" s="2">
        <f>IF(BN942="","",IFERROR(VLOOKUP(BJ942,segéd!O:P,2,FALSE),"x"))</f>
        <v>32</v>
      </c>
      <c r="BU942" s="2"/>
      <c r="BV942" s="2"/>
      <c r="DK942" s="2">
        <v>17</v>
      </c>
      <c r="DM942" s="2">
        <v>22</v>
      </c>
    </row>
    <row r="943" spans="1:118" ht="15" customHeight="1" x14ac:dyDescent="0.3">
      <c r="A943" t="str">
        <f t="shared" si="812"/>
        <v>20711072</v>
      </c>
      <c r="B943" t="str">
        <f t="shared" si="813"/>
        <v>Gazdasági matematika I., 1. csoport - Szabó Tünde (gépterem, web) 20</v>
      </c>
      <c r="C943" t="str">
        <f t="shared" si="814"/>
        <v>11072</v>
      </c>
      <c r="D943" t="str">
        <f t="shared" si="815"/>
        <v xml:space="preserve">Gazdasági matematika I., 1. csoport - Szabó Tünde (gépterem, web) </v>
      </c>
      <c r="E943" t="str">
        <f t="shared" si="816"/>
        <v>Szabó Tünde11072</v>
      </c>
      <c r="F943" t="str">
        <f t="shared" si="817"/>
        <v>Gazdasági matematika I., 1. csoport (Bp. 207, gépterem, web)</v>
      </c>
      <c r="G943" t="str">
        <f t="shared" si="818"/>
        <v>11072</v>
      </c>
      <c r="H943" t="str">
        <f t="shared" si="819"/>
        <v>11072</v>
      </c>
      <c r="I943" t="str">
        <f t="shared" si="820"/>
        <v/>
      </c>
      <c r="J943" t="str">
        <f t="shared" si="821"/>
        <v/>
      </c>
      <c r="K943" t="str">
        <f t="shared" si="822"/>
        <v/>
      </c>
      <c r="L943" t="str">
        <f t="shared" si="823"/>
        <v/>
      </c>
      <c r="M943" t="str">
        <f t="shared" si="824"/>
        <v/>
      </c>
      <c r="N943" t="str">
        <f t="shared" si="825"/>
        <v/>
      </c>
      <c r="O943" t="str">
        <f t="shared" si="826"/>
        <v/>
      </c>
      <c r="P943" t="str">
        <f t="shared" si="827"/>
        <v/>
      </c>
      <c r="Q943" t="str">
        <f t="shared" si="828"/>
        <v/>
      </c>
      <c r="R943" t="str">
        <f t="shared" si="829"/>
        <v/>
      </c>
      <c r="S943" t="str">
        <f t="shared" si="830"/>
        <v/>
      </c>
      <c r="T943" t="str">
        <f t="shared" si="831"/>
        <v/>
      </c>
      <c r="U943" t="str">
        <f t="shared" si="832"/>
        <v/>
      </c>
      <c r="V943" t="str">
        <f t="shared" si="833"/>
        <v/>
      </c>
      <c r="W943" t="str">
        <f t="shared" si="834"/>
        <v/>
      </c>
      <c r="X943" t="str">
        <f t="shared" si="835"/>
        <v/>
      </c>
      <c r="Y943" t="str">
        <f t="shared" si="836"/>
        <v/>
      </c>
      <c r="Z943" t="str">
        <f t="shared" si="837"/>
        <v/>
      </c>
      <c r="AA943" t="str">
        <f t="shared" si="838"/>
        <v>Gazdasági matematika I., 1. csoport (207, gépterem, web)</v>
      </c>
      <c r="AB943" t="str">
        <f t="shared" si="839"/>
        <v/>
      </c>
      <c r="AC943" t="str">
        <f t="shared" si="840"/>
        <v/>
      </c>
      <c r="AD943" t="str">
        <f t="shared" si="841"/>
        <v/>
      </c>
      <c r="AE943" t="str">
        <f t="shared" si="842"/>
        <v/>
      </c>
      <c r="AF943" t="str">
        <f t="shared" si="843"/>
        <v/>
      </c>
      <c r="AG943" t="str">
        <f t="shared" si="844"/>
        <v/>
      </c>
      <c r="AH943" t="str">
        <f t="shared" si="845"/>
        <v/>
      </c>
      <c r="AI943" t="str">
        <f t="shared" si="846"/>
        <v/>
      </c>
      <c r="AJ943" t="str">
        <f t="shared" si="847"/>
        <v/>
      </c>
      <c r="AK943" t="str">
        <f t="shared" si="848"/>
        <v/>
      </c>
      <c r="AL943" t="str">
        <f t="shared" si="849"/>
        <v/>
      </c>
      <c r="AM943" t="str">
        <f t="shared" si="850"/>
        <v/>
      </c>
      <c r="AN943" t="str">
        <f t="shared" si="851"/>
        <v/>
      </c>
      <c r="AO943" t="str">
        <f t="shared" si="852"/>
        <v/>
      </c>
      <c r="AP943" t="str">
        <f t="shared" si="853"/>
        <v/>
      </c>
      <c r="AQ943" t="str">
        <f t="shared" si="854"/>
        <v/>
      </c>
      <c r="AR943" t="str">
        <f t="shared" si="855"/>
        <v/>
      </c>
      <c r="AS943" t="str">
        <f t="shared" si="856"/>
        <v/>
      </c>
      <c r="AT943" t="str">
        <f t="shared" si="857"/>
        <v/>
      </c>
      <c r="AU943" t="str">
        <f t="shared" si="858"/>
        <v/>
      </c>
      <c r="AV943" t="str">
        <f t="shared" si="859"/>
        <v/>
      </c>
      <c r="AW943" t="str">
        <f t="shared" si="860"/>
        <v/>
      </c>
      <c r="AX943" t="str">
        <f t="shared" si="861"/>
        <v/>
      </c>
      <c r="AY943" t="str">
        <f t="shared" si="862"/>
        <v/>
      </c>
      <c r="AZ943" t="str">
        <f t="shared" si="863"/>
        <v/>
      </c>
      <c r="BA943" t="str">
        <f t="shared" si="864"/>
        <v/>
      </c>
      <c r="BB943" t="str">
        <f t="shared" si="865"/>
        <v/>
      </c>
      <c r="BC943" t="str">
        <f t="shared" si="866"/>
        <v/>
      </c>
      <c r="BD943" t="str">
        <f t="shared" si="867"/>
        <v/>
      </c>
      <c r="BE943" t="str">
        <f t="shared" si="868"/>
        <v>Gazdasági matematika I., 1. csoport (, gépterem, web)</v>
      </c>
      <c r="BF943" s="2">
        <v>1107</v>
      </c>
      <c r="BG943" s="2">
        <v>2</v>
      </c>
      <c r="BH943" s="18">
        <f>VLOOKUP(BF943,segéd!$F$9:$G$41,2,FALSE)</f>
        <v>46333</v>
      </c>
      <c r="BI943" s="2" t="str">
        <f>VLOOKUP(BG943,segéd!$F$1:$G$7,2,FALSE)</f>
        <v>9.45-11.15</v>
      </c>
      <c r="BJ943" t="s">
        <v>265</v>
      </c>
      <c r="BK943" s="20" t="s">
        <v>24</v>
      </c>
      <c r="BL943" t="s">
        <v>194</v>
      </c>
      <c r="BM943" s="2">
        <v>207</v>
      </c>
      <c r="BO943" s="2" t="s">
        <v>216</v>
      </c>
      <c r="BP943" s="33" t="s">
        <v>723</v>
      </c>
      <c r="BQ943" s="2">
        <f t="shared" si="869"/>
        <v>20</v>
      </c>
      <c r="BR943" s="2">
        <f>IF(BM943="","",IFERROR(VLOOKUP(BJ943,segéd!T:U,2,FALSE),"x"))</f>
        <v>20</v>
      </c>
      <c r="BS943" s="2" t="str">
        <f>IF(BN943="","",IFERROR(VLOOKUP(BJ943,segéd!O:P,2,FALSE),"x"))</f>
        <v/>
      </c>
      <c r="BT943" s="2">
        <v>34</v>
      </c>
      <c r="BU943" s="2">
        <v>9</v>
      </c>
      <c r="BV943" s="2"/>
      <c r="BX943" s="2"/>
      <c r="CQ943" s="2"/>
      <c r="CR943" s="2"/>
    </row>
    <row r="944" spans="1:118" ht="15" customHeight="1" x14ac:dyDescent="0.3">
      <c r="A944" t="str">
        <f t="shared" si="812"/>
        <v>20311072</v>
      </c>
      <c r="B944" t="str">
        <f t="shared" si="813"/>
        <v>Gazdasági számítások - Piroska László (web) 11</v>
      </c>
      <c r="C944" t="str">
        <f t="shared" si="814"/>
        <v>11072</v>
      </c>
      <c r="D944" t="str">
        <f t="shared" si="815"/>
        <v xml:space="preserve">Gazdasági számítások - Piroska László (web) </v>
      </c>
      <c r="E944" t="str">
        <f t="shared" si="816"/>
        <v>Piroska László11072</v>
      </c>
      <c r="F944" t="str">
        <f t="shared" si="817"/>
        <v>Gazdasági számítások (Bp. 203, web)</v>
      </c>
      <c r="G944" t="str">
        <f t="shared" si="818"/>
        <v/>
      </c>
      <c r="H944" t="str">
        <f t="shared" si="819"/>
        <v/>
      </c>
      <c r="I944" t="str">
        <f t="shared" si="820"/>
        <v>11072</v>
      </c>
      <c r="J944" t="str">
        <f t="shared" si="821"/>
        <v/>
      </c>
      <c r="K944" t="str">
        <f t="shared" si="822"/>
        <v/>
      </c>
      <c r="L944" t="str">
        <f t="shared" si="823"/>
        <v/>
      </c>
      <c r="M944" t="str">
        <f t="shared" si="824"/>
        <v/>
      </c>
      <c r="N944" t="str">
        <f t="shared" si="825"/>
        <v/>
      </c>
      <c r="O944" t="str">
        <f t="shared" si="826"/>
        <v/>
      </c>
      <c r="P944" t="str">
        <f t="shared" si="827"/>
        <v/>
      </c>
      <c r="Q944" t="str">
        <f t="shared" si="828"/>
        <v/>
      </c>
      <c r="R944" t="str">
        <f t="shared" si="829"/>
        <v/>
      </c>
      <c r="S944" t="str">
        <f t="shared" si="830"/>
        <v/>
      </c>
      <c r="T944" t="str">
        <f t="shared" si="831"/>
        <v/>
      </c>
      <c r="U944" t="str">
        <f t="shared" si="832"/>
        <v/>
      </c>
      <c r="V944" t="str">
        <f t="shared" si="833"/>
        <v/>
      </c>
      <c r="W944" t="str">
        <f t="shared" si="834"/>
        <v/>
      </c>
      <c r="X944" t="str">
        <f t="shared" si="835"/>
        <v/>
      </c>
      <c r="Y944" t="str">
        <f t="shared" si="836"/>
        <v/>
      </c>
      <c r="Z944" t="str">
        <f t="shared" si="837"/>
        <v/>
      </c>
      <c r="AA944" t="str">
        <f t="shared" si="838"/>
        <v>Gazdasági számítások (203, web)</v>
      </c>
      <c r="AB944" t="str">
        <f t="shared" si="839"/>
        <v/>
      </c>
      <c r="AC944" t="str">
        <f t="shared" si="840"/>
        <v/>
      </c>
      <c r="AD944" t="str">
        <f t="shared" si="841"/>
        <v/>
      </c>
      <c r="AE944" t="str">
        <f t="shared" si="842"/>
        <v/>
      </c>
      <c r="AF944" t="str">
        <f t="shared" si="843"/>
        <v/>
      </c>
      <c r="AG944" t="str">
        <f t="shared" si="844"/>
        <v/>
      </c>
      <c r="AH944" t="str">
        <f t="shared" si="845"/>
        <v/>
      </c>
      <c r="AI944" t="str">
        <f t="shared" si="846"/>
        <v/>
      </c>
      <c r="AJ944" t="str">
        <f t="shared" si="847"/>
        <v/>
      </c>
      <c r="AK944" t="str">
        <f t="shared" si="848"/>
        <v/>
      </c>
      <c r="AL944" t="str">
        <f t="shared" si="849"/>
        <v/>
      </c>
      <c r="AM944" t="str">
        <f t="shared" si="850"/>
        <v/>
      </c>
      <c r="AN944" t="str">
        <f t="shared" si="851"/>
        <v/>
      </c>
      <c r="AO944" t="str">
        <f t="shared" si="852"/>
        <v/>
      </c>
      <c r="AP944" t="str">
        <f t="shared" si="853"/>
        <v/>
      </c>
      <c r="AQ944" t="str">
        <f t="shared" si="854"/>
        <v/>
      </c>
      <c r="AR944" t="str">
        <f t="shared" si="855"/>
        <v/>
      </c>
      <c r="AS944" t="str">
        <f t="shared" si="856"/>
        <v/>
      </c>
      <c r="AT944" t="str">
        <f t="shared" si="857"/>
        <v/>
      </c>
      <c r="AU944" t="str">
        <f t="shared" si="858"/>
        <v/>
      </c>
      <c r="AV944" t="str">
        <f t="shared" si="859"/>
        <v/>
      </c>
      <c r="AW944" t="str">
        <f t="shared" si="860"/>
        <v/>
      </c>
      <c r="AX944" t="str">
        <f t="shared" si="861"/>
        <v/>
      </c>
      <c r="AY944" t="str">
        <f t="shared" si="862"/>
        <v/>
      </c>
      <c r="AZ944" t="str">
        <f t="shared" si="863"/>
        <v/>
      </c>
      <c r="BA944" t="str">
        <f t="shared" si="864"/>
        <v/>
      </c>
      <c r="BB944" t="str">
        <f t="shared" si="865"/>
        <v/>
      </c>
      <c r="BC944" t="str">
        <f t="shared" si="866"/>
        <v/>
      </c>
      <c r="BD944" t="str">
        <f t="shared" si="867"/>
        <v/>
      </c>
      <c r="BE944" t="str">
        <f t="shared" si="868"/>
        <v>Gazdasági számítások (, web)</v>
      </c>
      <c r="BF944" s="2">
        <v>1107</v>
      </c>
      <c r="BG944" s="2">
        <v>2</v>
      </c>
      <c r="BH944" s="18">
        <f>VLOOKUP(BF944,segéd!$F$9:$G$41,2,FALSE)</f>
        <v>46333</v>
      </c>
      <c r="BI944" s="2" t="str">
        <f>VLOOKUP(BG944,segéd!$F$1:$G$7,2,FALSE)</f>
        <v>9.45-11.15</v>
      </c>
      <c r="BJ944" t="s">
        <v>130</v>
      </c>
      <c r="BK944" s="20" t="s">
        <v>36</v>
      </c>
      <c r="BL944" t="s">
        <v>395</v>
      </c>
      <c r="BM944" s="2">
        <v>203</v>
      </c>
      <c r="BO944" s="2" t="s">
        <v>117</v>
      </c>
      <c r="BP944" s="33" t="s">
        <v>729</v>
      </c>
      <c r="BQ944" s="2">
        <f t="shared" si="869"/>
        <v>11</v>
      </c>
      <c r="BR944" s="2">
        <f>IF(BM944="","",IFERROR(VLOOKUP(BJ944,segéd!T:U,2,FALSE),"x"))</f>
        <v>11</v>
      </c>
      <c r="BS944" s="2" t="str">
        <f>IF(BN944="","",IFERROR(VLOOKUP(BJ944,segéd!O:P,2,FALSE),"x"))</f>
        <v/>
      </c>
      <c r="BT944" s="2"/>
      <c r="BU944" s="2"/>
      <c r="BV944" s="2">
        <v>9</v>
      </c>
      <c r="BX944" s="2"/>
      <c r="CQ944" s="2"/>
      <c r="CR944" s="2"/>
      <c r="DC944" s="19"/>
      <c r="DD944" s="19"/>
      <c r="DE944" s="19"/>
      <c r="DF944" s="19"/>
      <c r="DI944" s="19"/>
      <c r="DL944" s="19"/>
    </row>
    <row r="945" spans="1:119" ht="15" customHeight="1" x14ac:dyDescent="0.3">
      <c r="A945" t="str">
        <f t="shared" si="812"/>
        <v>11072</v>
      </c>
      <c r="B945" t="str">
        <f t="shared" si="813"/>
        <v xml:space="preserve">Informatika, 1. csoport - Nagyné Csóti Beáta (gépterem, web) </v>
      </c>
      <c r="C945" t="str">
        <f t="shared" si="814"/>
        <v>60511072</v>
      </c>
      <c r="D945" t="str">
        <f t="shared" si="815"/>
        <v>Informatika, 1. csoport - Nagyné Csóti Beáta (gépterem, web) 49</v>
      </c>
      <c r="E945" t="str">
        <f t="shared" si="816"/>
        <v>Nagyné Csóti Beáta11072</v>
      </c>
      <c r="F945" t="str">
        <f t="shared" si="817"/>
        <v>Informatika, 1. csoport (Tb. 605, gépterem, web)</v>
      </c>
      <c r="G945" t="str">
        <f t="shared" si="818"/>
        <v/>
      </c>
      <c r="H945" t="str">
        <f t="shared" si="819"/>
        <v/>
      </c>
      <c r="I945" t="str">
        <f t="shared" si="820"/>
        <v/>
      </c>
      <c r="J945" t="str">
        <f t="shared" si="821"/>
        <v/>
      </c>
      <c r="K945" t="str">
        <f t="shared" si="822"/>
        <v/>
      </c>
      <c r="L945" t="str">
        <f t="shared" si="823"/>
        <v/>
      </c>
      <c r="M945" t="str">
        <f t="shared" si="824"/>
        <v/>
      </c>
      <c r="N945" t="str">
        <f t="shared" si="825"/>
        <v/>
      </c>
      <c r="O945" t="str">
        <f t="shared" si="826"/>
        <v/>
      </c>
      <c r="P945" t="str">
        <f t="shared" si="827"/>
        <v/>
      </c>
      <c r="Q945" t="str">
        <f t="shared" si="828"/>
        <v/>
      </c>
      <c r="R945" t="str">
        <f t="shared" si="829"/>
        <v/>
      </c>
      <c r="S945" t="str">
        <f t="shared" si="830"/>
        <v/>
      </c>
      <c r="T945" t="str">
        <f t="shared" si="831"/>
        <v/>
      </c>
      <c r="U945" t="str">
        <f t="shared" si="832"/>
        <v/>
      </c>
      <c r="V945" t="str">
        <f t="shared" si="833"/>
        <v/>
      </c>
      <c r="W945" t="str">
        <f t="shared" si="834"/>
        <v/>
      </c>
      <c r="X945" t="str">
        <f t="shared" si="835"/>
        <v/>
      </c>
      <c r="Y945" t="str">
        <f t="shared" si="836"/>
        <v/>
      </c>
      <c r="Z945" t="str">
        <f t="shared" si="837"/>
        <v/>
      </c>
      <c r="AA945" t="str">
        <f t="shared" si="838"/>
        <v>Informatika, 1. csoport (, gépterem, web)</v>
      </c>
      <c r="AB945" t="str">
        <f t="shared" si="839"/>
        <v>11072</v>
      </c>
      <c r="AC945" t="str">
        <f t="shared" si="840"/>
        <v/>
      </c>
      <c r="AD945" t="str">
        <f t="shared" si="841"/>
        <v>11072</v>
      </c>
      <c r="AE945" t="str">
        <f t="shared" si="842"/>
        <v/>
      </c>
      <c r="AF945" t="str">
        <f t="shared" si="843"/>
        <v/>
      </c>
      <c r="AG945" t="str">
        <f t="shared" si="844"/>
        <v/>
      </c>
      <c r="AH945" t="str">
        <f t="shared" si="845"/>
        <v/>
      </c>
      <c r="AI945" t="str">
        <f t="shared" si="846"/>
        <v/>
      </c>
      <c r="AJ945" t="str">
        <f t="shared" si="847"/>
        <v/>
      </c>
      <c r="AK945" t="str">
        <f t="shared" si="848"/>
        <v/>
      </c>
      <c r="AL945" t="str">
        <f t="shared" si="849"/>
        <v/>
      </c>
      <c r="AM945" t="str">
        <f t="shared" si="850"/>
        <v/>
      </c>
      <c r="AN945" t="str">
        <f t="shared" si="851"/>
        <v/>
      </c>
      <c r="AO945" t="str">
        <f t="shared" si="852"/>
        <v/>
      </c>
      <c r="AP945" t="str">
        <f t="shared" si="853"/>
        <v/>
      </c>
      <c r="AQ945" t="str">
        <f t="shared" si="854"/>
        <v/>
      </c>
      <c r="AR945" t="str">
        <f t="shared" si="855"/>
        <v/>
      </c>
      <c r="AS945" t="str">
        <f t="shared" si="856"/>
        <v/>
      </c>
      <c r="AT945" t="str">
        <f t="shared" si="857"/>
        <v/>
      </c>
      <c r="AU945" t="str">
        <f t="shared" si="858"/>
        <v/>
      </c>
      <c r="AV945" t="str">
        <f t="shared" si="859"/>
        <v/>
      </c>
      <c r="AW945" t="str">
        <f t="shared" si="860"/>
        <v/>
      </c>
      <c r="AX945" t="str">
        <f t="shared" si="861"/>
        <v/>
      </c>
      <c r="AY945" t="str">
        <f t="shared" si="862"/>
        <v/>
      </c>
      <c r="AZ945" t="str">
        <f t="shared" si="863"/>
        <v/>
      </c>
      <c r="BA945" t="str">
        <f t="shared" si="864"/>
        <v/>
      </c>
      <c r="BB945" t="str">
        <f t="shared" si="865"/>
        <v/>
      </c>
      <c r="BC945" t="str">
        <f t="shared" si="866"/>
        <v/>
      </c>
      <c r="BD945" t="str">
        <f t="shared" si="867"/>
        <v/>
      </c>
      <c r="BE945" t="str">
        <f t="shared" si="868"/>
        <v>Informatika, 1. csoport (605, gépterem, web)</v>
      </c>
      <c r="BF945" s="2">
        <v>1107</v>
      </c>
      <c r="BG945" s="2">
        <v>2</v>
      </c>
      <c r="BH945" s="18">
        <f>VLOOKUP(BF945,segéd!$F$9:$G$41,2,FALSE)</f>
        <v>46333</v>
      </c>
      <c r="BI945" s="2" t="str">
        <f>VLOOKUP(BG945,segéd!$F$1:$G$7,2,FALSE)</f>
        <v>9.45-11.15</v>
      </c>
      <c r="BJ945" t="s">
        <v>267</v>
      </c>
      <c r="BK945" s="20" t="s">
        <v>304</v>
      </c>
      <c r="BL945" t="s">
        <v>193</v>
      </c>
      <c r="BM945" s="2"/>
      <c r="BN945" s="2">
        <v>605</v>
      </c>
      <c r="BO945" s="2" t="s">
        <v>216</v>
      </c>
      <c r="BP945" s="33" t="s">
        <v>690</v>
      </c>
      <c r="BQ945" s="2">
        <f t="shared" si="869"/>
        <v>49</v>
      </c>
      <c r="BR945" s="2" t="str">
        <f>IF(BM945="","",IFERROR(VLOOKUP(BJ945,segéd!T:U,2,FALSE),"x"))</f>
        <v/>
      </c>
      <c r="BS945" s="2">
        <f>IF(BN945="","",IFERROR(VLOOKUP(BJ945,segéd!O:P,2,FALSE),"x"))</f>
        <v>49</v>
      </c>
      <c r="BT945" s="2"/>
      <c r="BU945" s="2"/>
      <c r="BV945" s="2"/>
      <c r="BX945" s="2"/>
      <c r="CN945" s="2">
        <v>31</v>
      </c>
      <c r="CP945" s="2">
        <v>8</v>
      </c>
      <c r="CQ945" s="2"/>
      <c r="CR945" s="2"/>
    </row>
    <row r="946" spans="1:119" ht="15" customHeight="1" x14ac:dyDescent="0.3">
      <c r="A946" t="str">
        <f t="shared" si="812"/>
        <v>11072</v>
      </c>
      <c r="B946" t="str">
        <f t="shared" si="813"/>
        <v xml:space="preserve">Informatika, 1. csoport (dupla terem) - Nagyné Csóti Beáta (gépterem, web) </v>
      </c>
      <c r="C946" t="str">
        <f t="shared" si="814"/>
        <v>60411072</v>
      </c>
      <c r="D946" t="str">
        <f t="shared" si="815"/>
        <v xml:space="preserve">Informatika, 1. csoport (dupla terem) - Nagyné Csóti Beáta (gépterem, web) </v>
      </c>
      <c r="E946" t="str">
        <f t="shared" si="816"/>
        <v>Nagyné Csóti Beáta11072</v>
      </c>
      <c r="F946" t="str">
        <f t="shared" si="817"/>
        <v>Informatika, 1. csoport (dupla terem) (Tb. 604, gépterem, web)</v>
      </c>
      <c r="G946" t="str">
        <f t="shared" si="818"/>
        <v/>
      </c>
      <c r="H946" t="str">
        <f t="shared" si="819"/>
        <v/>
      </c>
      <c r="I946" t="str">
        <f t="shared" si="820"/>
        <v/>
      </c>
      <c r="J946" t="str">
        <f t="shared" si="821"/>
        <v/>
      </c>
      <c r="K946" t="str">
        <f t="shared" si="822"/>
        <v/>
      </c>
      <c r="L946" t="str">
        <f t="shared" si="823"/>
        <v/>
      </c>
      <c r="M946" t="str">
        <f t="shared" si="824"/>
        <v/>
      </c>
      <c r="N946" t="str">
        <f t="shared" si="825"/>
        <v/>
      </c>
      <c r="O946" t="str">
        <f t="shared" si="826"/>
        <v/>
      </c>
      <c r="P946" t="str">
        <f t="shared" si="827"/>
        <v/>
      </c>
      <c r="Q946" t="str">
        <f t="shared" si="828"/>
        <v/>
      </c>
      <c r="R946" t="str">
        <f t="shared" si="829"/>
        <v/>
      </c>
      <c r="S946" t="str">
        <f t="shared" si="830"/>
        <v/>
      </c>
      <c r="T946" t="str">
        <f t="shared" si="831"/>
        <v/>
      </c>
      <c r="U946" t="str">
        <f t="shared" si="832"/>
        <v/>
      </c>
      <c r="V946" t="str">
        <f t="shared" si="833"/>
        <v/>
      </c>
      <c r="W946" t="str">
        <f t="shared" si="834"/>
        <v/>
      </c>
      <c r="X946" t="str">
        <f t="shared" si="835"/>
        <v/>
      </c>
      <c r="Y946" t="str">
        <f t="shared" si="836"/>
        <v/>
      </c>
      <c r="Z946" t="str">
        <f t="shared" si="837"/>
        <v/>
      </c>
      <c r="AA946" t="str">
        <f t="shared" si="838"/>
        <v>Informatika, 1. csoport (dupla terem) (, gépterem, web)</v>
      </c>
      <c r="AB946" t="str">
        <f t="shared" si="839"/>
        <v/>
      </c>
      <c r="AC946" t="str">
        <f t="shared" si="840"/>
        <v/>
      </c>
      <c r="AD946" t="str">
        <f t="shared" si="841"/>
        <v/>
      </c>
      <c r="AE946" t="str">
        <f t="shared" si="842"/>
        <v/>
      </c>
      <c r="AF946" t="str">
        <f t="shared" si="843"/>
        <v/>
      </c>
      <c r="AG946" t="str">
        <f t="shared" si="844"/>
        <v/>
      </c>
      <c r="AH946" t="str">
        <f t="shared" si="845"/>
        <v/>
      </c>
      <c r="AI946" t="str">
        <f t="shared" si="846"/>
        <v/>
      </c>
      <c r="AJ946" t="str">
        <f t="shared" si="847"/>
        <v/>
      </c>
      <c r="AK946" t="str">
        <f t="shared" si="848"/>
        <v/>
      </c>
      <c r="AL946" t="str">
        <f t="shared" si="849"/>
        <v/>
      </c>
      <c r="AM946" t="str">
        <f t="shared" si="850"/>
        <v/>
      </c>
      <c r="AN946" t="str">
        <f t="shared" si="851"/>
        <v/>
      </c>
      <c r="AO946" t="str">
        <f t="shared" si="852"/>
        <v/>
      </c>
      <c r="AP946" t="str">
        <f t="shared" si="853"/>
        <v/>
      </c>
      <c r="AQ946" t="str">
        <f t="shared" si="854"/>
        <v/>
      </c>
      <c r="AR946" t="str">
        <f t="shared" si="855"/>
        <v/>
      </c>
      <c r="AS946" t="str">
        <f t="shared" si="856"/>
        <v/>
      </c>
      <c r="AT946" t="str">
        <f t="shared" si="857"/>
        <v/>
      </c>
      <c r="AU946" t="str">
        <f t="shared" si="858"/>
        <v/>
      </c>
      <c r="AV946" t="str">
        <f t="shared" si="859"/>
        <v/>
      </c>
      <c r="AW946" t="str">
        <f t="shared" si="860"/>
        <v/>
      </c>
      <c r="AX946" t="str">
        <f t="shared" si="861"/>
        <v/>
      </c>
      <c r="AY946" t="str">
        <f t="shared" si="862"/>
        <v/>
      </c>
      <c r="AZ946" t="str">
        <f t="shared" si="863"/>
        <v/>
      </c>
      <c r="BA946" t="str">
        <f t="shared" si="864"/>
        <v/>
      </c>
      <c r="BB946" t="str">
        <f t="shared" si="865"/>
        <v/>
      </c>
      <c r="BC946" t="str">
        <f t="shared" si="866"/>
        <v/>
      </c>
      <c r="BD946" t="str">
        <f t="shared" si="867"/>
        <v/>
      </c>
      <c r="BE946" t="str">
        <f t="shared" si="868"/>
        <v>Informatika, 1. csoport (dupla terem) (604, gépterem, web)</v>
      </c>
      <c r="BF946" s="2">
        <v>1107</v>
      </c>
      <c r="BG946" s="2">
        <v>2</v>
      </c>
      <c r="BH946" s="18">
        <f>VLOOKUP(BF946,segéd!$F$9:$G$41,2,FALSE)</f>
        <v>46333</v>
      </c>
      <c r="BI946" s="2" t="str">
        <f>VLOOKUP(BG946,segéd!$F$1:$G$7,2,FALSE)</f>
        <v>9.45-11.15</v>
      </c>
      <c r="BJ946" t="s">
        <v>510</v>
      </c>
      <c r="BK946" s="20" t="s">
        <v>304</v>
      </c>
      <c r="BL946" t="s">
        <v>193</v>
      </c>
      <c r="BM946" s="2"/>
      <c r="BN946" s="2">
        <v>604</v>
      </c>
      <c r="BO946" s="2" t="s">
        <v>216</v>
      </c>
      <c r="BP946" s="33" t="s">
        <v>690</v>
      </c>
      <c r="BQ946" s="2">
        <f t="shared" si="869"/>
        <v>0</v>
      </c>
      <c r="BR946" s="2" t="str">
        <f>IF(BM946="","",IFERROR(VLOOKUP(BJ946,segéd!T:U,2,FALSE),"x"))</f>
        <v/>
      </c>
      <c r="BS946" s="2"/>
      <c r="BT946" s="2"/>
      <c r="BU946" s="2"/>
      <c r="BV946" s="2"/>
      <c r="BX946" s="2"/>
      <c r="CQ946" s="2"/>
      <c r="CR946" s="2"/>
    </row>
    <row r="947" spans="1:119" ht="15" customHeight="1" x14ac:dyDescent="0.3">
      <c r="A947" t="str">
        <f t="shared" si="812"/>
        <v>20211072</v>
      </c>
      <c r="B947" t="str">
        <f t="shared" si="813"/>
        <v>Innováció-menedzsment alapjai - Peredy Zoltán (Bp.-ről web) 9</v>
      </c>
      <c r="C947" t="str">
        <f t="shared" si="814"/>
        <v>40111072</v>
      </c>
      <c r="D947" t="str">
        <f t="shared" si="815"/>
        <v>Innováció-menedzsment alapjai - Peredy Zoltán (Bp.-ről web) 6</v>
      </c>
      <c r="E947" t="str">
        <f t="shared" si="816"/>
        <v>Peredy Zoltán11072</v>
      </c>
      <c r="F947" t="str">
        <f t="shared" si="817"/>
        <v>Innováció-menedzsment alapjai (Bp. 202, Bp.-ről web)</v>
      </c>
      <c r="G947" t="str">
        <f t="shared" si="818"/>
        <v/>
      </c>
      <c r="H947" t="str">
        <f t="shared" si="819"/>
        <v/>
      </c>
      <c r="I947" t="str">
        <f t="shared" si="820"/>
        <v/>
      </c>
      <c r="J947" t="str">
        <f t="shared" si="821"/>
        <v/>
      </c>
      <c r="K947" t="str">
        <f t="shared" si="822"/>
        <v/>
      </c>
      <c r="L947" t="str">
        <f t="shared" si="823"/>
        <v/>
      </c>
      <c r="M947" t="str">
        <f t="shared" si="824"/>
        <v/>
      </c>
      <c r="N947" t="str">
        <f t="shared" si="825"/>
        <v/>
      </c>
      <c r="O947" t="str">
        <f t="shared" si="826"/>
        <v/>
      </c>
      <c r="P947" t="str">
        <f t="shared" si="827"/>
        <v/>
      </c>
      <c r="Q947" t="str">
        <f t="shared" si="828"/>
        <v/>
      </c>
      <c r="R947" t="str">
        <f t="shared" si="829"/>
        <v/>
      </c>
      <c r="S947" t="str">
        <f t="shared" si="830"/>
        <v/>
      </c>
      <c r="T947" t="str">
        <f t="shared" si="831"/>
        <v>11072</v>
      </c>
      <c r="U947" t="str">
        <f t="shared" si="832"/>
        <v/>
      </c>
      <c r="V947" t="str">
        <f t="shared" si="833"/>
        <v/>
      </c>
      <c r="W947" t="str">
        <f t="shared" si="834"/>
        <v/>
      </c>
      <c r="X947" t="str">
        <f t="shared" si="835"/>
        <v/>
      </c>
      <c r="Y947" t="str">
        <f t="shared" si="836"/>
        <v/>
      </c>
      <c r="Z947" t="str">
        <f t="shared" si="837"/>
        <v/>
      </c>
      <c r="AA947" t="str">
        <f t="shared" si="838"/>
        <v>Innováció-menedzsment alapjai (202, Bp.-ről web)</v>
      </c>
      <c r="AB947" t="str">
        <f t="shared" si="839"/>
        <v/>
      </c>
      <c r="AC947" t="str">
        <f t="shared" si="840"/>
        <v/>
      </c>
      <c r="AD947" t="str">
        <f t="shared" si="841"/>
        <v/>
      </c>
      <c r="AE947" t="str">
        <f t="shared" si="842"/>
        <v/>
      </c>
      <c r="AF947" t="str">
        <f t="shared" si="843"/>
        <v/>
      </c>
      <c r="AG947" t="str">
        <f t="shared" si="844"/>
        <v/>
      </c>
      <c r="AH947" t="str">
        <f t="shared" si="845"/>
        <v/>
      </c>
      <c r="AI947" t="str">
        <f t="shared" si="846"/>
        <v/>
      </c>
      <c r="AJ947" t="str">
        <f t="shared" si="847"/>
        <v/>
      </c>
      <c r="AK947" t="str">
        <f t="shared" si="848"/>
        <v/>
      </c>
      <c r="AL947" t="str">
        <f t="shared" si="849"/>
        <v/>
      </c>
      <c r="AM947" t="str">
        <f t="shared" si="850"/>
        <v/>
      </c>
      <c r="AN947" t="str">
        <f t="shared" si="851"/>
        <v>11072</v>
      </c>
      <c r="AO947" t="str">
        <f t="shared" si="852"/>
        <v/>
      </c>
      <c r="AP947" t="str">
        <f t="shared" si="853"/>
        <v/>
      </c>
      <c r="AQ947" t="str">
        <f t="shared" si="854"/>
        <v/>
      </c>
      <c r="AR947" t="str">
        <f t="shared" si="855"/>
        <v/>
      </c>
      <c r="AS947" t="str">
        <f t="shared" si="856"/>
        <v/>
      </c>
      <c r="AT947" t="str">
        <f t="shared" si="857"/>
        <v/>
      </c>
      <c r="AU947" t="str">
        <f t="shared" si="858"/>
        <v/>
      </c>
      <c r="AV947" t="str">
        <f t="shared" si="859"/>
        <v/>
      </c>
      <c r="AW947" t="str">
        <f t="shared" si="860"/>
        <v/>
      </c>
      <c r="AX947" t="str">
        <f t="shared" si="861"/>
        <v/>
      </c>
      <c r="AY947" t="str">
        <f t="shared" si="862"/>
        <v/>
      </c>
      <c r="AZ947" t="str">
        <f t="shared" si="863"/>
        <v/>
      </c>
      <c r="BA947" t="str">
        <f t="shared" si="864"/>
        <v/>
      </c>
      <c r="BB947" t="str">
        <f t="shared" si="865"/>
        <v/>
      </c>
      <c r="BC947" t="str">
        <f t="shared" si="866"/>
        <v/>
      </c>
      <c r="BD947" t="str">
        <f t="shared" si="867"/>
        <v/>
      </c>
      <c r="BE947" t="str">
        <f t="shared" si="868"/>
        <v>Innováció-menedzsment alapjai (401, Bp.-ről web)</v>
      </c>
      <c r="BF947" s="2">
        <v>1107</v>
      </c>
      <c r="BG947" s="2">
        <v>2</v>
      </c>
      <c r="BH947" s="18">
        <f>VLOOKUP(BF947,segéd!$F$9:$G$41,2,FALSE)</f>
        <v>46333</v>
      </c>
      <c r="BI947" s="2" t="str">
        <f>VLOOKUP(BG947,segéd!$F$1:$G$7,2,FALSE)</f>
        <v>9.45-11.15</v>
      </c>
      <c r="BJ947" t="s">
        <v>142</v>
      </c>
      <c r="BK947" s="20" t="s">
        <v>141</v>
      </c>
      <c r="BL947" t="s">
        <v>192</v>
      </c>
      <c r="BM947" s="2">
        <v>202</v>
      </c>
      <c r="BN947" s="2">
        <v>401</v>
      </c>
      <c r="BO947" s="2" t="s">
        <v>118</v>
      </c>
      <c r="BP947" s="33" t="s">
        <v>612</v>
      </c>
      <c r="BQ947" s="2">
        <f t="shared" si="869"/>
        <v>15</v>
      </c>
      <c r="BR947" s="2">
        <f>IF(BM947="","",IFERROR(VLOOKUP(BJ947,segéd!T:U,2,FALSE),"x"))</f>
        <v>9</v>
      </c>
      <c r="BS947" s="2">
        <f>IF(BN947="","",IFERROR(VLOOKUP(BJ947,segéd!O:P,2,FALSE),"x"))</f>
        <v>6</v>
      </c>
      <c r="BU947" s="2"/>
      <c r="BV947" s="2"/>
      <c r="BX947" s="2"/>
      <c r="CG947" s="2">
        <v>6</v>
      </c>
      <c r="CZ947" s="2">
        <v>3</v>
      </c>
    </row>
    <row r="948" spans="1:119" ht="15" customHeight="1" x14ac:dyDescent="0.3">
      <c r="A948" t="str">
        <f t="shared" si="812"/>
        <v>20511072</v>
      </c>
      <c r="B948" t="str">
        <f t="shared" si="813"/>
        <v>Integrált marketingkomm. - Duga Zsófia (web) 7</v>
      </c>
      <c r="C948" t="str">
        <f t="shared" si="814"/>
        <v>11072</v>
      </c>
      <c r="D948" t="str">
        <f t="shared" si="815"/>
        <v xml:space="preserve">Integrált marketingkomm. - Duga Zsófia (web) </v>
      </c>
      <c r="E948" t="str">
        <f t="shared" si="816"/>
        <v>Duga Zsófia11072</v>
      </c>
      <c r="F948" t="str">
        <f t="shared" si="817"/>
        <v>Integrált marketingkomm. (Bp. 205, web)</v>
      </c>
      <c r="G948" t="str">
        <f t="shared" si="818"/>
        <v/>
      </c>
      <c r="H948" t="str">
        <f t="shared" si="819"/>
        <v/>
      </c>
      <c r="I948" t="str">
        <f t="shared" si="820"/>
        <v/>
      </c>
      <c r="J948" t="str">
        <f t="shared" si="821"/>
        <v>11072</v>
      </c>
      <c r="K948" t="str">
        <f t="shared" si="822"/>
        <v/>
      </c>
      <c r="L948" t="str">
        <f t="shared" si="823"/>
        <v/>
      </c>
      <c r="M948" t="str">
        <f t="shared" si="824"/>
        <v/>
      </c>
      <c r="N948" t="str">
        <f t="shared" si="825"/>
        <v/>
      </c>
      <c r="O948" t="str">
        <f t="shared" si="826"/>
        <v/>
      </c>
      <c r="P948" t="str">
        <f t="shared" si="827"/>
        <v/>
      </c>
      <c r="Q948" t="str">
        <f t="shared" si="828"/>
        <v>11072</v>
      </c>
      <c r="R948" t="str">
        <f t="shared" si="829"/>
        <v/>
      </c>
      <c r="S948" t="str">
        <f t="shared" si="830"/>
        <v/>
      </c>
      <c r="T948" t="str">
        <f t="shared" si="831"/>
        <v/>
      </c>
      <c r="U948" t="str">
        <f t="shared" si="832"/>
        <v/>
      </c>
      <c r="V948" t="str">
        <f t="shared" si="833"/>
        <v/>
      </c>
      <c r="W948" t="str">
        <f t="shared" si="834"/>
        <v/>
      </c>
      <c r="X948" t="str">
        <f t="shared" si="835"/>
        <v/>
      </c>
      <c r="Y948" t="str">
        <f t="shared" si="836"/>
        <v/>
      </c>
      <c r="Z948" t="str">
        <f t="shared" si="837"/>
        <v/>
      </c>
      <c r="AA948" t="str">
        <f t="shared" si="838"/>
        <v>Integrált marketingkomm. (205, web)</v>
      </c>
      <c r="AB948" t="str">
        <f t="shared" si="839"/>
        <v/>
      </c>
      <c r="AC948" t="str">
        <f t="shared" si="840"/>
        <v/>
      </c>
      <c r="AD948" t="str">
        <f t="shared" si="841"/>
        <v/>
      </c>
      <c r="AE948" t="str">
        <f t="shared" si="842"/>
        <v/>
      </c>
      <c r="AF948" t="str">
        <f t="shared" si="843"/>
        <v/>
      </c>
      <c r="AG948" t="str">
        <f t="shared" si="844"/>
        <v/>
      </c>
      <c r="AH948" t="str">
        <f t="shared" si="845"/>
        <v/>
      </c>
      <c r="AI948" t="str">
        <f t="shared" si="846"/>
        <v/>
      </c>
      <c r="AJ948" t="str">
        <f t="shared" si="847"/>
        <v/>
      </c>
      <c r="AK948" t="str">
        <f t="shared" si="848"/>
        <v/>
      </c>
      <c r="AL948" t="str">
        <f t="shared" si="849"/>
        <v/>
      </c>
      <c r="AM948" t="str">
        <f t="shared" si="850"/>
        <v/>
      </c>
      <c r="AN948" t="str">
        <f t="shared" si="851"/>
        <v/>
      </c>
      <c r="AO948" t="str">
        <f t="shared" si="852"/>
        <v/>
      </c>
      <c r="AP948" t="str">
        <f t="shared" si="853"/>
        <v/>
      </c>
      <c r="AQ948" t="str">
        <f t="shared" si="854"/>
        <v/>
      </c>
      <c r="AR948" t="str">
        <f t="shared" si="855"/>
        <v/>
      </c>
      <c r="AS948" t="str">
        <f t="shared" si="856"/>
        <v/>
      </c>
      <c r="AT948" t="str">
        <f t="shared" si="857"/>
        <v/>
      </c>
      <c r="AU948" t="str">
        <f t="shared" si="858"/>
        <v/>
      </c>
      <c r="AV948" t="str">
        <f t="shared" si="859"/>
        <v/>
      </c>
      <c r="AW948" t="str">
        <f t="shared" si="860"/>
        <v/>
      </c>
      <c r="AX948" t="str">
        <f t="shared" si="861"/>
        <v/>
      </c>
      <c r="AY948" t="str">
        <f t="shared" si="862"/>
        <v/>
      </c>
      <c r="AZ948" t="str">
        <f t="shared" si="863"/>
        <v/>
      </c>
      <c r="BA948" t="str">
        <f t="shared" si="864"/>
        <v/>
      </c>
      <c r="BB948" t="str">
        <f t="shared" si="865"/>
        <v/>
      </c>
      <c r="BC948" t="str">
        <f t="shared" si="866"/>
        <v/>
      </c>
      <c r="BD948" t="str">
        <f t="shared" si="867"/>
        <v/>
      </c>
      <c r="BE948" t="str">
        <f t="shared" si="868"/>
        <v>Integrált marketingkomm. (, web)</v>
      </c>
      <c r="BF948" s="2">
        <v>1107</v>
      </c>
      <c r="BG948" s="2">
        <v>2</v>
      </c>
      <c r="BH948" s="18">
        <f>VLOOKUP(BF948,segéd!$F$9:$G$41,2,FALSE)</f>
        <v>46333</v>
      </c>
      <c r="BI948" s="2" t="str">
        <f>VLOOKUP(BG948,segéd!$F$1:$G$7,2,FALSE)</f>
        <v>9.45-11.15</v>
      </c>
      <c r="BJ948" t="s">
        <v>100</v>
      </c>
      <c r="BK948" s="20" t="s">
        <v>120</v>
      </c>
      <c r="BL948" t="s">
        <v>206</v>
      </c>
      <c r="BM948" s="2">
        <v>205</v>
      </c>
      <c r="BO948" s="2" t="s">
        <v>117</v>
      </c>
      <c r="BP948" s="33" t="s">
        <v>649</v>
      </c>
      <c r="BQ948" s="2">
        <f t="shared" si="869"/>
        <v>7</v>
      </c>
      <c r="BR948" s="2">
        <f>IF(BM948="","",IFERROR(VLOOKUP(BJ948,segéd!T:U,2,FALSE),"x"))</f>
        <v>7</v>
      </c>
      <c r="BS948" s="2" t="str">
        <f>IF(BN948="","",IFERROR(VLOOKUP(BJ948,segéd!O:P,2,FALSE),"x"))</f>
        <v/>
      </c>
      <c r="BU948" s="2"/>
      <c r="BV948" s="2"/>
      <c r="BW948" s="2">
        <v>7</v>
      </c>
      <c r="CD948" s="2">
        <v>5</v>
      </c>
    </row>
    <row r="949" spans="1:119" ht="15" customHeight="1" x14ac:dyDescent="0.3">
      <c r="A949" t="str">
        <f t="shared" si="812"/>
        <v>21711072</v>
      </c>
      <c r="B949" t="str">
        <f t="shared" si="813"/>
        <v>Készletgazdálkodás tervezése - Mészáros Sándor (web) 15</v>
      </c>
      <c r="C949" t="str">
        <f t="shared" si="814"/>
        <v>11072</v>
      </c>
      <c r="D949" t="str">
        <f t="shared" si="815"/>
        <v xml:space="preserve">Készletgazdálkodás tervezése - Mészáros Sándor (web) </v>
      </c>
      <c r="E949" t="str">
        <f t="shared" si="816"/>
        <v>Mészáros Sándor11072</v>
      </c>
      <c r="F949" t="str">
        <f t="shared" si="817"/>
        <v>Készletgazdálkodás tervezése (Bp. 217, web)</v>
      </c>
      <c r="G949" t="str">
        <f t="shared" si="818"/>
        <v/>
      </c>
      <c r="H949" t="str">
        <f t="shared" si="819"/>
        <v/>
      </c>
      <c r="I949" t="str">
        <f t="shared" si="820"/>
        <v/>
      </c>
      <c r="J949" t="str">
        <f t="shared" si="821"/>
        <v/>
      </c>
      <c r="K949" t="str">
        <f t="shared" si="822"/>
        <v>11072</v>
      </c>
      <c r="L949" t="str">
        <f t="shared" si="823"/>
        <v/>
      </c>
      <c r="M949" t="str">
        <f t="shared" si="824"/>
        <v/>
      </c>
      <c r="N949" t="str">
        <f t="shared" si="825"/>
        <v/>
      </c>
      <c r="O949" t="str">
        <f t="shared" si="826"/>
        <v/>
      </c>
      <c r="P949" t="str">
        <f t="shared" si="827"/>
        <v/>
      </c>
      <c r="Q949" t="str">
        <f t="shared" si="828"/>
        <v/>
      </c>
      <c r="R949" t="str">
        <f t="shared" si="829"/>
        <v>11072</v>
      </c>
      <c r="S949" t="str">
        <f t="shared" si="830"/>
        <v/>
      </c>
      <c r="T949" t="str">
        <f t="shared" si="831"/>
        <v/>
      </c>
      <c r="U949" t="str">
        <f t="shared" si="832"/>
        <v/>
      </c>
      <c r="V949" t="str">
        <f t="shared" si="833"/>
        <v/>
      </c>
      <c r="W949" t="str">
        <f t="shared" si="834"/>
        <v/>
      </c>
      <c r="X949" t="str">
        <f t="shared" si="835"/>
        <v/>
      </c>
      <c r="Y949" t="str">
        <f t="shared" si="836"/>
        <v/>
      </c>
      <c r="Z949" t="str">
        <f t="shared" si="837"/>
        <v/>
      </c>
      <c r="AA949" t="str">
        <f t="shared" si="838"/>
        <v>Készletgazdálkodás tervezése (217, web)</v>
      </c>
      <c r="AB949" t="str">
        <f t="shared" si="839"/>
        <v/>
      </c>
      <c r="AC949" t="str">
        <f t="shared" si="840"/>
        <v/>
      </c>
      <c r="AD949" t="str">
        <f t="shared" si="841"/>
        <v/>
      </c>
      <c r="AE949" t="str">
        <f t="shared" si="842"/>
        <v/>
      </c>
      <c r="AF949" t="str">
        <f t="shared" si="843"/>
        <v/>
      </c>
      <c r="AG949" t="str">
        <f t="shared" si="844"/>
        <v/>
      </c>
      <c r="AH949" t="str">
        <f t="shared" si="845"/>
        <v/>
      </c>
      <c r="AI949" t="str">
        <f t="shared" si="846"/>
        <v/>
      </c>
      <c r="AJ949" t="str">
        <f t="shared" si="847"/>
        <v/>
      </c>
      <c r="AK949" t="str">
        <f t="shared" si="848"/>
        <v/>
      </c>
      <c r="AL949" t="str">
        <f t="shared" si="849"/>
        <v/>
      </c>
      <c r="AM949" t="str">
        <f t="shared" si="850"/>
        <v/>
      </c>
      <c r="AN949" t="str">
        <f t="shared" si="851"/>
        <v/>
      </c>
      <c r="AO949" t="str">
        <f t="shared" si="852"/>
        <v/>
      </c>
      <c r="AP949" t="str">
        <f t="shared" si="853"/>
        <v/>
      </c>
      <c r="AQ949" t="str">
        <f t="shared" si="854"/>
        <v/>
      </c>
      <c r="AR949" t="str">
        <f t="shared" si="855"/>
        <v/>
      </c>
      <c r="AS949" t="str">
        <f t="shared" si="856"/>
        <v/>
      </c>
      <c r="AT949" t="str">
        <f t="shared" si="857"/>
        <v/>
      </c>
      <c r="AU949" t="str">
        <f t="shared" si="858"/>
        <v/>
      </c>
      <c r="AV949" t="str">
        <f t="shared" si="859"/>
        <v/>
      </c>
      <c r="AW949" t="str">
        <f t="shared" si="860"/>
        <v/>
      </c>
      <c r="AX949" t="str">
        <f t="shared" si="861"/>
        <v/>
      </c>
      <c r="AY949" t="str">
        <f t="shared" si="862"/>
        <v/>
      </c>
      <c r="AZ949" t="str">
        <f t="shared" si="863"/>
        <v/>
      </c>
      <c r="BA949" t="str">
        <f t="shared" si="864"/>
        <v/>
      </c>
      <c r="BB949" t="str">
        <f t="shared" si="865"/>
        <v/>
      </c>
      <c r="BC949" t="str">
        <f t="shared" si="866"/>
        <v/>
      </c>
      <c r="BD949" t="str">
        <f t="shared" si="867"/>
        <v/>
      </c>
      <c r="BE949" t="str">
        <f t="shared" si="868"/>
        <v>Készletgazdálkodás tervezése (, web)</v>
      </c>
      <c r="BF949" s="2">
        <v>1107</v>
      </c>
      <c r="BG949" s="2">
        <v>2</v>
      </c>
      <c r="BH949" s="18">
        <f>VLOOKUP(BF949,segéd!$F$9:$G$41,2,FALSE)</f>
        <v>46333</v>
      </c>
      <c r="BI949" s="2" t="str">
        <f>VLOOKUP(BG949,segéd!$F$1:$G$7,2,FALSE)</f>
        <v>9.45-11.15</v>
      </c>
      <c r="BJ949" t="s">
        <v>292</v>
      </c>
      <c r="BK949" s="20" t="s">
        <v>306</v>
      </c>
      <c r="BL949" t="s">
        <v>206</v>
      </c>
      <c r="BM949" s="2">
        <v>217</v>
      </c>
      <c r="BO949" s="19" t="s">
        <v>117</v>
      </c>
      <c r="BP949" s="33" t="s">
        <v>715</v>
      </c>
      <c r="BQ949" s="2">
        <f t="shared" si="869"/>
        <v>15</v>
      </c>
      <c r="BR949" s="2">
        <f>IF(BM949="","",IFERROR(VLOOKUP(BJ949,segéd!T:U,2,FALSE),"x"))</f>
        <v>15</v>
      </c>
      <c r="BS949" s="2" t="str">
        <f>IF(BN949="","",IFERROR(VLOOKUP(BJ949,segéd!O:P,2,FALSE),"x"))</f>
        <v/>
      </c>
      <c r="BT949" s="2"/>
      <c r="BU949" s="2"/>
      <c r="BV949" s="2"/>
      <c r="BX949" s="2">
        <v>12</v>
      </c>
      <c r="CE949" s="2">
        <v>7</v>
      </c>
      <c r="CQ949" s="2"/>
      <c r="CR949" s="2"/>
    </row>
    <row r="950" spans="1:119" ht="15" customHeight="1" x14ac:dyDescent="0.3">
      <c r="A950" t="str">
        <f t="shared" si="812"/>
        <v>20911072</v>
      </c>
      <c r="B950" t="str">
        <f t="shared" si="813"/>
        <v>Költségelemzés és árképzés - Menner Petra (Tb.-ről web) 21</v>
      </c>
      <c r="C950" t="str">
        <f t="shared" si="814"/>
        <v>21611072</v>
      </c>
      <c r="D950" t="str">
        <f t="shared" si="815"/>
        <v>Költségelemzés és árképzés - Menner Petra (Tb.-ről web) 18</v>
      </c>
      <c r="E950" t="str">
        <f t="shared" si="816"/>
        <v>Menner Petra11072</v>
      </c>
      <c r="F950" t="str">
        <f t="shared" si="817"/>
        <v>Költségelemzés és árképzés (Tb. 216, Tb.-ről web)</v>
      </c>
      <c r="G950" t="str">
        <f t="shared" si="818"/>
        <v/>
      </c>
      <c r="H950" t="str">
        <f t="shared" si="819"/>
        <v/>
      </c>
      <c r="I950" t="str">
        <f t="shared" si="820"/>
        <v/>
      </c>
      <c r="J950" t="str">
        <f t="shared" si="821"/>
        <v/>
      </c>
      <c r="K950" t="str">
        <f t="shared" si="822"/>
        <v/>
      </c>
      <c r="L950" t="str">
        <f t="shared" si="823"/>
        <v/>
      </c>
      <c r="M950" t="str">
        <f t="shared" si="824"/>
        <v/>
      </c>
      <c r="N950" t="str">
        <f t="shared" si="825"/>
        <v/>
      </c>
      <c r="O950" t="str">
        <f t="shared" si="826"/>
        <v/>
      </c>
      <c r="P950" t="str">
        <f t="shared" si="827"/>
        <v/>
      </c>
      <c r="Q950" t="str">
        <f t="shared" si="828"/>
        <v/>
      </c>
      <c r="R950" t="str">
        <f t="shared" si="829"/>
        <v/>
      </c>
      <c r="S950" t="str">
        <f t="shared" si="830"/>
        <v/>
      </c>
      <c r="T950" t="str">
        <f t="shared" si="831"/>
        <v/>
      </c>
      <c r="U950" t="str">
        <f t="shared" si="832"/>
        <v/>
      </c>
      <c r="V950" t="str">
        <f t="shared" si="833"/>
        <v/>
      </c>
      <c r="W950" t="str">
        <f t="shared" si="834"/>
        <v>11072</v>
      </c>
      <c r="X950" t="str">
        <f t="shared" si="835"/>
        <v>11072</v>
      </c>
      <c r="Y950" t="str">
        <f t="shared" si="836"/>
        <v>11072</v>
      </c>
      <c r="Z950" t="str">
        <f t="shared" si="837"/>
        <v/>
      </c>
      <c r="AA950" t="str">
        <f t="shared" si="838"/>
        <v>Költségelemzés és árképzés (209, Tb.-ről web)</v>
      </c>
      <c r="AB950" t="str">
        <f t="shared" si="839"/>
        <v/>
      </c>
      <c r="AC950" t="str">
        <f t="shared" si="840"/>
        <v/>
      </c>
      <c r="AD950" t="str">
        <f t="shared" si="841"/>
        <v/>
      </c>
      <c r="AE950" t="str">
        <f t="shared" si="842"/>
        <v/>
      </c>
      <c r="AF950" t="str">
        <f t="shared" si="843"/>
        <v/>
      </c>
      <c r="AG950" t="str">
        <f t="shared" si="844"/>
        <v/>
      </c>
      <c r="AH950" t="str">
        <f t="shared" si="845"/>
        <v/>
      </c>
      <c r="AI950" t="str">
        <f t="shared" si="846"/>
        <v/>
      </c>
      <c r="AJ950" t="str">
        <f t="shared" si="847"/>
        <v/>
      </c>
      <c r="AK950" t="str">
        <f t="shared" si="848"/>
        <v/>
      </c>
      <c r="AL950" t="str">
        <f t="shared" si="849"/>
        <v/>
      </c>
      <c r="AM950" t="str">
        <f t="shared" si="850"/>
        <v/>
      </c>
      <c r="AN950" t="str">
        <f t="shared" si="851"/>
        <v/>
      </c>
      <c r="AO950" t="str">
        <f t="shared" si="852"/>
        <v/>
      </c>
      <c r="AP950" t="str">
        <f t="shared" si="853"/>
        <v/>
      </c>
      <c r="AQ950" t="str">
        <f t="shared" si="854"/>
        <v>11072</v>
      </c>
      <c r="AR950" t="str">
        <f t="shared" si="855"/>
        <v>11072</v>
      </c>
      <c r="AS950" t="str">
        <f t="shared" si="856"/>
        <v>11072</v>
      </c>
      <c r="AT950" t="str">
        <f t="shared" si="857"/>
        <v/>
      </c>
      <c r="AU950" t="str">
        <f t="shared" si="858"/>
        <v/>
      </c>
      <c r="AV950" t="str">
        <f t="shared" si="859"/>
        <v/>
      </c>
      <c r="AW950" t="str">
        <f t="shared" si="860"/>
        <v/>
      </c>
      <c r="AX950" t="str">
        <f t="shared" si="861"/>
        <v/>
      </c>
      <c r="AY950" t="str">
        <f t="shared" si="862"/>
        <v/>
      </c>
      <c r="AZ950" t="str">
        <f t="shared" si="863"/>
        <v/>
      </c>
      <c r="BA950" t="str">
        <f t="shared" si="864"/>
        <v/>
      </c>
      <c r="BB950" t="str">
        <f t="shared" si="865"/>
        <v/>
      </c>
      <c r="BC950" t="str">
        <f t="shared" si="866"/>
        <v/>
      </c>
      <c r="BD950" t="str">
        <f t="shared" si="867"/>
        <v/>
      </c>
      <c r="BE950" t="str">
        <f t="shared" si="868"/>
        <v>Költségelemzés és árképzés (216, Tb.-ről web)</v>
      </c>
      <c r="BF950" s="2">
        <v>1107</v>
      </c>
      <c r="BG950" s="2">
        <v>2</v>
      </c>
      <c r="BH950" s="18">
        <f>VLOOKUP(BF950,segéd!$F$9:$G$41,2,FALSE)</f>
        <v>46333</v>
      </c>
      <c r="BI950" s="2" t="str">
        <f>VLOOKUP(BG950,segéd!$F$1:$G$7,2,FALSE)</f>
        <v>9.45-11.15</v>
      </c>
      <c r="BJ950" t="s">
        <v>196</v>
      </c>
      <c r="BK950" s="20" t="s">
        <v>567</v>
      </c>
      <c r="BL950" t="s">
        <v>192</v>
      </c>
      <c r="BM950" s="2">
        <v>209</v>
      </c>
      <c r="BN950" s="2">
        <v>216</v>
      </c>
      <c r="BO950" s="2" t="s">
        <v>119</v>
      </c>
      <c r="BP950" s="33" t="s">
        <v>618</v>
      </c>
      <c r="BQ950" s="2">
        <f t="shared" si="869"/>
        <v>39</v>
      </c>
      <c r="BR950" s="2">
        <f>IF(BM950="","",IFERROR(VLOOKUP(BJ950,segéd!T:U,2,FALSE),"x"))</f>
        <v>21</v>
      </c>
      <c r="BS950" s="2">
        <f>IF(BN950="","",IFERROR(VLOOKUP(BJ950,segéd!O:P,2,FALSE),"x"))</f>
        <v>18</v>
      </c>
      <c r="BU950" s="2"/>
      <c r="BV950" s="2"/>
      <c r="BX950" s="2"/>
      <c r="CD950" s="19"/>
      <c r="CE950" s="19"/>
      <c r="CH950" s="19"/>
      <c r="CJ950" s="2">
        <v>6</v>
      </c>
      <c r="CK950" s="2">
        <v>13</v>
      </c>
      <c r="CL950" s="2">
        <v>4</v>
      </c>
      <c r="DC950" s="2">
        <v>3</v>
      </c>
      <c r="DD950" s="2">
        <v>2</v>
      </c>
      <c r="DE950" s="2">
        <v>6</v>
      </c>
    </row>
    <row r="951" spans="1:119" ht="15" customHeight="1" x14ac:dyDescent="0.3">
      <c r="A951" t="str">
        <f t="shared" si="812"/>
        <v>11072</v>
      </c>
      <c r="B951" t="str">
        <f t="shared" si="813"/>
        <v xml:space="preserve">Létgazd. folyamatok tervezése - Molnárné Dőry Zsófia (web) </v>
      </c>
      <c r="C951" t="str">
        <f t="shared" si="814"/>
        <v>Passzív11072</v>
      </c>
      <c r="D951" t="str">
        <f t="shared" si="815"/>
        <v>Létgazd. folyamatok tervezése - Molnárné Dőry Zsófia (web) 5</v>
      </c>
      <c r="E951" t="str">
        <f t="shared" si="816"/>
        <v>Molnárné Dőry Zsófia11072</v>
      </c>
      <c r="F951" t="str">
        <f t="shared" si="817"/>
        <v>Létgazd. folyamatok tervezése (Tb. Passzív, web)</v>
      </c>
      <c r="G951" t="str">
        <f t="shared" si="818"/>
        <v/>
      </c>
      <c r="H951" t="str">
        <f t="shared" si="819"/>
        <v/>
      </c>
      <c r="I951" t="str">
        <f t="shared" si="820"/>
        <v/>
      </c>
      <c r="J951" t="str">
        <f t="shared" si="821"/>
        <v/>
      </c>
      <c r="K951" t="str">
        <f t="shared" si="822"/>
        <v/>
      </c>
      <c r="L951" t="str">
        <f t="shared" si="823"/>
        <v/>
      </c>
      <c r="M951" t="str">
        <f t="shared" si="824"/>
        <v/>
      </c>
      <c r="N951" t="str">
        <f t="shared" si="825"/>
        <v/>
      </c>
      <c r="O951" t="str">
        <f t="shared" si="826"/>
        <v/>
      </c>
      <c r="P951" t="str">
        <f t="shared" si="827"/>
        <v/>
      </c>
      <c r="Q951" t="str">
        <f t="shared" si="828"/>
        <v/>
      </c>
      <c r="R951" t="str">
        <f t="shared" si="829"/>
        <v/>
      </c>
      <c r="S951" t="str">
        <f t="shared" si="830"/>
        <v/>
      </c>
      <c r="T951" t="str">
        <f t="shared" si="831"/>
        <v/>
      </c>
      <c r="U951" t="str">
        <f t="shared" si="832"/>
        <v/>
      </c>
      <c r="V951" t="str">
        <f t="shared" si="833"/>
        <v/>
      </c>
      <c r="W951" t="str">
        <f t="shared" si="834"/>
        <v/>
      </c>
      <c r="X951" t="str">
        <f t="shared" si="835"/>
        <v/>
      </c>
      <c r="Y951" t="str">
        <f t="shared" si="836"/>
        <v/>
      </c>
      <c r="Z951" t="str">
        <f t="shared" si="837"/>
        <v/>
      </c>
      <c r="AA951" t="str">
        <f t="shared" si="838"/>
        <v>Létgazd. folyamatok tervezése (, web)</v>
      </c>
      <c r="AB951" t="str">
        <f t="shared" si="839"/>
        <v/>
      </c>
      <c r="AC951" t="str">
        <f t="shared" si="840"/>
        <v/>
      </c>
      <c r="AD951" t="str">
        <f t="shared" si="841"/>
        <v/>
      </c>
      <c r="AE951" t="str">
        <f t="shared" si="842"/>
        <v/>
      </c>
      <c r="AF951" t="str">
        <f t="shared" si="843"/>
        <v/>
      </c>
      <c r="AG951" t="str">
        <f t="shared" si="844"/>
        <v/>
      </c>
      <c r="AH951" t="str">
        <f t="shared" si="845"/>
        <v/>
      </c>
      <c r="AI951" t="str">
        <f t="shared" si="846"/>
        <v/>
      </c>
      <c r="AJ951" t="str">
        <f t="shared" si="847"/>
        <v/>
      </c>
      <c r="AK951" t="str">
        <f t="shared" si="848"/>
        <v/>
      </c>
      <c r="AL951" t="str">
        <f t="shared" si="849"/>
        <v/>
      </c>
      <c r="AM951" t="str">
        <f t="shared" si="850"/>
        <v>11072</v>
      </c>
      <c r="AN951" t="str">
        <f t="shared" si="851"/>
        <v/>
      </c>
      <c r="AO951" t="str">
        <f t="shared" si="852"/>
        <v/>
      </c>
      <c r="AP951" t="str">
        <f t="shared" si="853"/>
        <v/>
      </c>
      <c r="AQ951" t="str">
        <f t="shared" si="854"/>
        <v/>
      </c>
      <c r="AR951" t="str">
        <f t="shared" si="855"/>
        <v/>
      </c>
      <c r="AS951" t="str">
        <f t="shared" si="856"/>
        <v/>
      </c>
      <c r="AT951" t="str">
        <f t="shared" si="857"/>
        <v/>
      </c>
      <c r="AU951" t="str">
        <f t="shared" si="858"/>
        <v/>
      </c>
      <c r="AV951" t="str">
        <f t="shared" si="859"/>
        <v/>
      </c>
      <c r="AW951" t="str">
        <f t="shared" si="860"/>
        <v/>
      </c>
      <c r="AX951" t="str">
        <f t="shared" si="861"/>
        <v/>
      </c>
      <c r="AY951" t="str">
        <f t="shared" si="862"/>
        <v/>
      </c>
      <c r="AZ951" t="str">
        <f t="shared" si="863"/>
        <v/>
      </c>
      <c r="BA951" t="str">
        <f t="shared" si="864"/>
        <v/>
      </c>
      <c r="BB951" t="str">
        <f t="shared" si="865"/>
        <v/>
      </c>
      <c r="BC951" t="str">
        <f t="shared" si="866"/>
        <v/>
      </c>
      <c r="BD951" t="str">
        <f t="shared" si="867"/>
        <v/>
      </c>
      <c r="BE951" t="str">
        <f t="shared" si="868"/>
        <v>Létgazd. folyamatok tervezése (Passzív, web)</v>
      </c>
      <c r="BF951" s="2">
        <v>1107</v>
      </c>
      <c r="BG951" s="2">
        <v>2</v>
      </c>
      <c r="BH951" s="18">
        <f>VLOOKUP(BF951,segéd!$F$9:$G$41,2,FALSE)</f>
        <v>46333</v>
      </c>
      <c r="BI951" s="2" t="str">
        <f>VLOOKUP(BG951,segéd!$F$1:$G$7,2,FALSE)</f>
        <v>9.45-11.15</v>
      </c>
      <c r="BJ951" t="s">
        <v>203</v>
      </c>
      <c r="BK951" s="20" t="s">
        <v>219</v>
      </c>
      <c r="BL951" t="s">
        <v>190</v>
      </c>
      <c r="BM951" s="2"/>
      <c r="BN951" s="2" t="s">
        <v>221</v>
      </c>
      <c r="BO951" s="2" t="s">
        <v>117</v>
      </c>
      <c r="BP951" s="33" t="s">
        <v>637</v>
      </c>
      <c r="BQ951" s="2">
        <f t="shared" si="869"/>
        <v>5</v>
      </c>
      <c r="BR951" s="2" t="str">
        <f>IF(BM951="","",IFERROR(VLOOKUP(BJ951,segéd!T:U,2,FALSE),"x"))</f>
        <v/>
      </c>
      <c r="BS951" s="2">
        <f>IF(BN951="","",IFERROR(VLOOKUP(BJ951,segéd!O:P,2,FALSE),"x"))</f>
        <v>5</v>
      </c>
      <c r="BU951" s="2"/>
      <c r="BV951" s="2"/>
      <c r="CY951" s="2">
        <v>5</v>
      </c>
    </row>
    <row r="952" spans="1:119" ht="15" customHeight="1" x14ac:dyDescent="0.3">
      <c r="A952" t="str">
        <f t="shared" si="812"/>
        <v>11072</v>
      </c>
      <c r="B952" t="str">
        <f t="shared" si="813"/>
        <v xml:space="preserve">Lézerbiztonsági alapok - Vavra Gábor (web) </v>
      </c>
      <c r="C952" t="str">
        <f t="shared" si="814"/>
        <v>40211072</v>
      </c>
      <c r="D952" t="str">
        <f t="shared" si="815"/>
        <v>Lézerbiztonsági alapok - Vavra Gábor (web) 9</v>
      </c>
      <c r="E952" t="str">
        <f t="shared" si="816"/>
        <v>Vavra Gábor11072</v>
      </c>
      <c r="F952" t="str">
        <f t="shared" si="817"/>
        <v>Lézerbiztonsági alapok (Tb. 402, web)</v>
      </c>
      <c r="G952" t="str">
        <f t="shared" si="818"/>
        <v/>
      </c>
      <c r="H952" t="str">
        <f t="shared" si="819"/>
        <v/>
      </c>
      <c r="I952" t="str">
        <f t="shared" si="820"/>
        <v/>
      </c>
      <c r="J952" t="str">
        <f t="shared" si="821"/>
        <v/>
      </c>
      <c r="K952" t="str">
        <f t="shared" si="822"/>
        <v/>
      </c>
      <c r="L952" t="str">
        <f t="shared" si="823"/>
        <v/>
      </c>
      <c r="M952" t="str">
        <f t="shared" si="824"/>
        <v/>
      </c>
      <c r="N952" t="str">
        <f t="shared" si="825"/>
        <v/>
      </c>
      <c r="O952" t="str">
        <f t="shared" si="826"/>
        <v/>
      </c>
      <c r="P952" t="str">
        <f t="shared" si="827"/>
        <v/>
      </c>
      <c r="Q952" t="str">
        <f t="shared" si="828"/>
        <v/>
      </c>
      <c r="R952" t="str">
        <f t="shared" si="829"/>
        <v/>
      </c>
      <c r="S952" t="str">
        <f t="shared" si="830"/>
        <v/>
      </c>
      <c r="T952" t="str">
        <f t="shared" si="831"/>
        <v/>
      </c>
      <c r="U952" t="str">
        <f t="shared" si="832"/>
        <v/>
      </c>
      <c r="V952" t="str">
        <f t="shared" si="833"/>
        <v/>
      </c>
      <c r="W952" t="str">
        <f t="shared" si="834"/>
        <v/>
      </c>
      <c r="X952" t="str">
        <f t="shared" si="835"/>
        <v/>
      </c>
      <c r="Y952" t="str">
        <f t="shared" si="836"/>
        <v/>
      </c>
      <c r="Z952" t="str">
        <f t="shared" si="837"/>
        <v/>
      </c>
      <c r="AA952" t="str">
        <f t="shared" si="838"/>
        <v>Lézerbiztonsági alapok (, web)</v>
      </c>
      <c r="AB952" t="str">
        <f t="shared" si="839"/>
        <v/>
      </c>
      <c r="AC952" t="str">
        <f t="shared" si="840"/>
        <v/>
      </c>
      <c r="AD952" t="str">
        <f t="shared" si="841"/>
        <v/>
      </c>
      <c r="AE952" t="str">
        <f t="shared" si="842"/>
        <v/>
      </c>
      <c r="AF952" t="str">
        <f t="shared" si="843"/>
        <v/>
      </c>
      <c r="AG952" t="str">
        <f t="shared" si="844"/>
        <v/>
      </c>
      <c r="AH952" t="str">
        <f t="shared" si="845"/>
        <v/>
      </c>
      <c r="AI952" t="str">
        <f t="shared" si="846"/>
        <v/>
      </c>
      <c r="AJ952" t="str">
        <f t="shared" si="847"/>
        <v/>
      </c>
      <c r="AK952" t="str">
        <f t="shared" si="848"/>
        <v/>
      </c>
      <c r="AL952" t="str">
        <f t="shared" si="849"/>
        <v/>
      </c>
      <c r="AM952" t="str">
        <f t="shared" si="850"/>
        <v/>
      </c>
      <c r="AN952" t="str">
        <f t="shared" si="851"/>
        <v/>
      </c>
      <c r="AO952" t="str">
        <f t="shared" si="852"/>
        <v/>
      </c>
      <c r="AP952" t="str">
        <f t="shared" si="853"/>
        <v/>
      </c>
      <c r="AQ952" t="str">
        <f t="shared" si="854"/>
        <v/>
      </c>
      <c r="AR952" t="str">
        <f t="shared" si="855"/>
        <v/>
      </c>
      <c r="AS952" t="str">
        <f t="shared" si="856"/>
        <v/>
      </c>
      <c r="AT952" t="str">
        <f t="shared" si="857"/>
        <v/>
      </c>
      <c r="AU952" t="str">
        <f t="shared" si="858"/>
        <v/>
      </c>
      <c r="AV952" t="str">
        <f t="shared" si="859"/>
        <v/>
      </c>
      <c r="AW952" t="str">
        <f t="shared" si="860"/>
        <v/>
      </c>
      <c r="AX952" t="str">
        <f t="shared" si="861"/>
        <v/>
      </c>
      <c r="AY952" t="str">
        <f t="shared" si="862"/>
        <v/>
      </c>
      <c r="AZ952" t="str">
        <f t="shared" si="863"/>
        <v/>
      </c>
      <c r="BA952" t="str">
        <f t="shared" si="864"/>
        <v/>
      </c>
      <c r="BB952" t="str">
        <f t="shared" si="865"/>
        <v/>
      </c>
      <c r="BC952" t="str">
        <f t="shared" si="866"/>
        <v>11072</v>
      </c>
      <c r="BD952" t="str">
        <f t="shared" si="867"/>
        <v/>
      </c>
      <c r="BE952" t="str">
        <f t="shared" si="868"/>
        <v>Lézerbiztonsági alapok (402, web)</v>
      </c>
      <c r="BF952" s="2">
        <v>1107</v>
      </c>
      <c r="BG952" s="2">
        <v>2</v>
      </c>
      <c r="BH952" s="18">
        <f>VLOOKUP(BF952,segéd!$F$9:$G$41,2,FALSE)</f>
        <v>46333</v>
      </c>
      <c r="BI952" s="2" t="str">
        <f>VLOOKUP(BG952,segéd!$F$1:$G$7,2,FALSE)</f>
        <v>9.45-11.15</v>
      </c>
      <c r="BJ952" t="s">
        <v>524</v>
      </c>
      <c r="BK952" s="20" t="s">
        <v>419</v>
      </c>
      <c r="BL952" t="s">
        <v>191</v>
      </c>
      <c r="BM952"/>
      <c r="BN952" s="2">
        <v>402</v>
      </c>
      <c r="BO952" s="2" t="s">
        <v>117</v>
      </c>
      <c r="BP952" s="33" t="s">
        <v>713</v>
      </c>
      <c r="BQ952" s="2">
        <f t="shared" si="869"/>
        <v>9</v>
      </c>
      <c r="BR952" s="2" t="str">
        <f>IF(BM952="","",IFERROR(VLOOKUP(BJ952,segéd!T:U,2,FALSE),"x"))</f>
        <v/>
      </c>
      <c r="BS952" s="2">
        <f>IF(BN952="","",IFERROR(VLOOKUP(BJ952,segéd!O:P,2,FALSE),"x"))</f>
        <v>9</v>
      </c>
      <c r="BT952" s="20"/>
      <c r="BU952" s="2"/>
      <c r="BV952" s="2"/>
      <c r="BW952"/>
      <c r="BX952" s="20"/>
      <c r="BY952"/>
      <c r="BZ952"/>
      <c r="CA952"/>
      <c r="CB952"/>
      <c r="CC952"/>
      <c r="CD952"/>
      <c r="CE952"/>
      <c r="CF952"/>
      <c r="CH952"/>
      <c r="CI952"/>
      <c r="CJ952"/>
      <c r="CK952"/>
      <c r="CL952"/>
      <c r="CM952"/>
      <c r="CN952"/>
      <c r="CO952"/>
      <c r="CP952"/>
      <c r="CQ952" s="20"/>
      <c r="CR952" s="20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O952" s="2">
        <v>10</v>
      </c>
    </row>
    <row r="953" spans="1:119" ht="15" customHeight="1" x14ac:dyDescent="0.3">
      <c r="A953" t="str">
        <f t="shared" si="812"/>
        <v>11072</v>
      </c>
      <c r="B953" t="str">
        <f t="shared" si="813"/>
        <v xml:space="preserve">Logisztika - Nemes Ágnes (web) </v>
      </c>
      <c r="C953" t="str">
        <f t="shared" si="814"/>
        <v>21511072</v>
      </c>
      <c r="D953" t="str">
        <f t="shared" si="815"/>
        <v>Logisztika - Nemes Ágnes (web) 63</v>
      </c>
      <c r="E953" t="str">
        <f t="shared" si="816"/>
        <v>Nemes Ágnes11072</v>
      </c>
      <c r="F953" t="str">
        <f t="shared" si="817"/>
        <v>Logisztika (Tb. 215, web)</v>
      </c>
      <c r="G953" t="str">
        <f t="shared" si="818"/>
        <v/>
      </c>
      <c r="H953" t="str">
        <f t="shared" si="819"/>
        <v/>
      </c>
      <c r="I953" t="str">
        <f t="shared" si="820"/>
        <v/>
      </c>
      <c r="J953" t="str">
        <f t="shared" si="821"/>
        <v/>
      </c>
      <c r="K953" t="str">
        <f t="shared" si="822"/>
        <v/>
      </c>
      <c r="L953" t="str">
        <f t="shared" si="823"/>
        <v/>
      </c>
      <c r="M953" t="str">
        <f t="shared" si="824"/>
        <v/>
      </c>
      <c r="N953" t="str">
        <f t="shared" si="825"/>
        <v/>
      </c>
      <c r="O953" t="str">
        <f t="shared" si="826"/>
        <v/>
      </c>
      <c r="P953" t="str">
        <f t="shared" si="827"/>
        <v/>
      </c>
      <c r="Q953" t="str">
        <f t="shared" si="828"/>
        <v/>
      </c>
      <c r="R953" t="str">
        <f t="shared" si="829"/>
        <v/>
      </c>
      <c r="S953" t="str">
        <f t="shared" si="830"/>
        <v/>
      </c>
      <c r="T953" t="str">
        <f t="shared" si="831"/>
        <v/>
      </c>
      <c r="U953" t="str">
        <f t="shared" si="832"/>
        <v/>
      </c>
      <c r="V953" t="str">
        <f t="shared" si="833"/>
        <v/>
      </c>
      <c r="W953" t="str">
        <f t="shared" si="834"/>
        <v/>
      </c>
      <c r="X953" t="str">
        <f t="shared" si="835"/>
        <v/>
      </c>
      <c r="Y953" t="str">
        <f t="shared" si="836"/>
        <v/>
      </c>
      <c r="Z953" t="str">
        <f t="shared" si="837"/>
        <v/>
      </c>
      <c r="AA953" t="str">
        <f t="shared" si="838"/>
        <v>Logisztika (, web)</v>
      </c>
      <c r="AB953" t="str">
        <f t="shared" si="839"/>
        <v/>
      </c>
      <c r="AC953" t="str">
        <f t="shared" si="840"/>
        <v>11072</v>
      </c>
      <c r="AD953" t="str">
        <f t="shared" si="841"/>
        <v/>
      </c>
      <c r="AE953" t="str">
        <f t="shared" si="842"/>
        <v/>
      </c>
      <c r="AF953" t="str">
        <f t="shared" si="843"/>
        <v/>
      </c>
      <c r="AG953" t="str">
        <f t="shared" si="844"/>
        <v/>
      </c>
      <c r="AH953" t="str">
        <f t="shared" si="845"/>
        <v>11072</v>
      </c>
      <c r="AI953" t="str">
        <f t="shared" si="846"/>
        <v>11072</v>
      </c>
      <c r="AJ953" t="str">
        <f t="shared" si="847"/>
        <v/>
      </c>
      <c r="AK953" t="str">
        <f t="shared" si="848"/>
        <v/>
      </c>
      <c r="AL953" t="str">
        <f t="shared" si="849"/>
        <v/>
      </c>
      <c r="AM953" t="str">
        <f t="shared" si="850"/>
        <v/>
      </c>
      <c r="AN953" t="str">
        <f t="shared" si="851"/>
        <v/>
      </c>
      <c r="AO953" t="str">
        <f t="shared" si="852"/>
        <v/>
      </c>
      <c r="AP953" t="str">
        <f t="shared" si="853"/>
        <v/>
      </c>
      <c r="AQ953" t="str">
        <f t="shared" si="854"/>
        <v/>
      </c>
      <c r="AR953" t="str">
        <f t="shared" si="855"/>
        <v/>
      </c>
      <c r="AS953" t="str">
        <f t="shared" si="856"/>
        <v/>
      </c>
      <c r="AT953" t="str">
        <f t="shared" si="857"/>
        <v/>
      </c>
      <c r="AU953" t="str">
        <f t="shared" si="858"/>
        <v/>
      </c>
      <c r="AV953" t="str">
        <f t="shared" si="859"/>
        <v/>
      </c>
      <c r="AW953" t="str">
        <f t="shared" si="860"/>
        <v/>
      </c>
      <c r="AX953" t="str">
        <f t="shared" si="861"/>
        <v/>
      </c>
      <c r="AY953" t="str">
        <f t="shared" si="862"/>
        <v>11072</v>
      </c>
      <c r="AZ953" t="str">
        <f t="shared" si="863"/>
        <v>11072</v>
      </c>
      <c r="BA953" t="str">
        <f t="shared" si="864"/>
        <v>11072</v>
      </c>
      <c r="BB953" t="str">
        <f t="shared" si="865"/>
        <v/>
      </c>
      <c r="BC953" t="str">
        <f t="shared" si="866"/>
        <v/>
      </c>
      <c r="BD953" t="str">
        <f t="shared" si="867"/>
        <v/>
      </c>
      <c r="BE953" t="str">
        <f t="shared" si="868"/>
        <v>Logisztika (215, web)</v>
      </c>
      <c r="BF953" s="2">
        <v>1107</v>
      </c>
      <c r="BG953" s="2">
        <v>2</v>
      </c>
      <c r="BH953" s="18">
        <f>VLOOKUP(BF953,segéd!$F$9:$G$41,2,FALSE)</f>
        <v>46333</v>
      </c>
      <c r="BI953" s="2" t="str">
        <f>VLOOKUP(BG953,segéd!$F$1:$G$7,2,FALSE)</f>
        <v>9.45-11.15</v>
      </c>
      <c r="BJ953" t="s">
        <v>102</v>
      </c>
      <c r="BK953" s="20" t="s">
        <v>302</v>
      </c>
      <c r="BL953" t="s">
        <v>193</v>
      </c>
      <c r="BM953" s="2"/>
      <c r="BN953" s="2">
        <v>215</v>
      </c>
      <c r="BO953" s="2" t="s">
        <v>117</v>
      </c>
      <c r="BP953" s="33" t="s">
        <v>730</v>
      </c>
      <c r="BQ953" s="2">
        <f t="shared" si="869"/>
        <v>63</v>
      </c>
      <c r="BR953" s="2" t="str">
        <f>IF(BM953="","",IFERROR(VLOOKUP(BJ953,segéd!T:U,2,FALSE),"x"))</f>
        <v/>
      </c>
      <c r="BS953" s="2">
        <f>IF(BN953="","",IFERROR(VLOOKUP(BJ953,segéd!O:P,2,FALSE),"x"))</f>
        <v>63</v>
      </c>
      <c r="BT953" s="2"/>
      <c r="BU953" s="2"/>
      <c r="BV953" s="2"/>
      <c r="BX953" s="2"/>
      <c r="CO953" s="2">
        <v>6</v>
      </c>
      <c r="CQ953" s="2"/>
      <c r="CR953" s="2"/>
      <c r="CT953" s="2">
        <v>31</v>
      </c>
      <c r="CU953" s="2">
        <v>25</v>
      </c>
      <c r="DK953" s="2">
        <v>8</v>
      </c>
      <c r="DL953" s="2">
        <v>4</v>
      </c>
      <c r="DM953" s="2">
        <v>11</v>
      </c>
    </row>
    <row r="954" spans="1:119" ht="15" customHeight="1" x14ac:dyDescent="0.3">
      <c r="A954" t="str">
        <f t="shared" si="812"/>
        <v>11072</v>
      </c>
      <c r="B954" t="str">
        <f t="shared" si="813"/>
        <v xml:space="preserve">Matematika III. - Kovács Gergely (gépterem, web) </v>
      </c>
      <c r="C954" t="str">
        <f t="shared" si="814"/>
        <v>60511072</v>
      </c>
      <c r="D954" t="str">
        <f t="shared" si="815"/>
        <v>Matematika III. - Kovács Gergely (gépterem, web) 41</v>
      </c>
      <c r="E954" t="str">
        <f t="shared" si="816"/>
        <v>Kovács Gergely11072</v>
      </c>
      <c r="F954" t="str">
        <f t="shared" si="817"/>
        <v>Matematika III. (Tb. 605, gépterem, web)</v>
      </c>
      <c r="G954" t="str">
        <f t="shared" si="818"/>
        <v/>
      </c>
      <c r="H954" t="str">
        <f t="shared" si="819"/>
        <v/>
      </c>
      <c r="I954" t="str">
        <f t="shared" si="820"/>
        <v/>
      </c>
      <c r="J954" t="str">
        <f t="shared" si="821"/>
        <v/>
      </c>
      <c r="K954" t="str">
        <f t="shared" si="822"/>
        <v/>
      </c>
      <c r="L954" t="str">
        <f t="shared" si="823"/>
        <v/>
      </c>
      <c r="M954" t="str">
        <f t="shared" si="824"/>
        <v/>
      </c>
      <c r="N954" t="str">
        <f t="shared" si="825"/>
        <v/>
      </c>
      <c r="O954" t="str">
        <f t="shared" si="826"/>
        <v/>
      </c>
      <c r="P954" t="str">
        <f t="shared" si="827"/>
        <v/>
      </c>
      <c r="Q954" t="str">
        <f t="shared" si="828"/>
        <v/>
      </c>
      <c r="R954" t="str">
        <f t="shared" si="829"/>
        <v/>
      </c>
      <c r="S954" t="str">
        <f t="shared" si="830"/>
        <v/>
      </c>
      <c r="T954" t="str">
        <f t="shared" si="831"/>
        <v/>
      </c>
      <c r="U954" t="str">
        <f t="shared" si="832"/>
        <v/>
      </c>
      <c r="V954" t="str">
        <f t="shared" si="833"/>
        <v/>
      </c>
      <c r="W954" t="str">
        <f t="shared" si="834"/>
        <v/>
      </c>
      <c r="X954" t="str">
        <f t="shared" si="835"/>
        <v/>
      </c>
      <c r="Y954" t="str">
        <f t="shared" si="836"/>
        <v/>
      </c>
      <c r="Z954" t="str">
        <f t="shared" si="837"/>
        <v/>
      </c>
      <c r="AA954" t="str">
        <f t="shared" si="838"/>
        <v>Matematika III. (, gépterem, web)</v>
      </c>
      <c r="AB954" t="str">
        <f t="shared" si="839"/>
        <v/>
      </c>
      <c r="AC954" t="str">
        <f t="shared" si="840"/>
        <v/>
      </c>
      <c r="AD954" t="str">
        <f t="shared" si="841"/>
        <v/>
      </c>
      <c r="AE954" t="str">
        <f t="shared" si="842"/>
        <v/>
      </c>
      <c r="AF954" t="str">
        <f t="shared" si="843"/>
        <v/>
      </c>
      <c r="AG954" t="str">
        <f t="shared" si="844"/>
        <v/>
      </c>
      <c r="AH954" t="str">
        <f t="shared" si="845"/>
        <v/>
      </c>
      <c r="AI954" t="str">
        <f t="shared" si="846"/>
        <v/>
      </c>
      <c r="AJ954" t="str">
        <f t="shared" si="847"/>
        <v/>
      </c>
      <c r="AK954" t="str">
        <f t="shared" si="848"/>
        <v>11072</v>
      </c>
      <c r="AL954" t="str">
        <f t="shared" si="849"/>
        <v/>
      </c>
      <c r="AM954" t="str">
        <f t="shared" si="850"/>
        <v/>
      </c>
      <c r="AN954" t="str">
        <f t="shared" si="851"/>
        <v/>
      </c>
      <c r="AO954" t="str">
        <f t="shared" si="852"/>
        <v/>
      </c>
      <c r="AP954" t="str">
        <f t="shared" si="853"/>
        <v/>
      </c>
      <c r="AQ954" t="str">
        <f t="shared" si="854"/>
        <v/>
      </c>
      <c r="AR954" t="str">
        <f t="shared" si="855"/>
        <v/>
      </c>
      <c r="AS954" t="str">
        <f t="shared" si="856"/>
        <v/>
      </c>
      <c r="AT954" t="str">
        <f t="shared" si="857"/>
        <v/>
      </c>
      <c r="AU954" t="str">
        <f t="shared" si="858"/>
        <v/>
      </c>
      <c r="AV954" t="str">
        <f t="shared" si="859"/>
        <v/>
      </c>
      <c r="AW954" t="str">
        <f t="shared" si="860"/>
        <v/>
      </c>
      <c r="AX954" t="str">
        <f t="shared" si="861"/>
        <v/>
      </c>
      <c r="AY954" t="str">
        <f t="shared" si="862"/>
        <v/>
      </c>
      <c r="AZ954" t="str">
        <f t="shared" si="863"/>
        <v/>
      </c>
      <c r="BA954" t="str">
        <f t="shared" si="864"/>
        <v/>
      </c>
      <c r="BB954" t="str">
        <f t="shared" si="865"/>
        <v/>
      </c>
      <c r="BC954" t="str">
        <f t="shared" si="866"/>
        <v/>
      </c>
      <c r="BD954" t="str">
        <f t="shared" si="867"/>
        <v/>
      </c>
      <c r="BE954" t="str">
        <f t="shared" si="868"/>
        <v>Matematika III. (605, gépterem, web)</v>
      </c>
      <c r="BF954" s="2">
        <v>1107</v>
      </c>
      <c r="BG954" s="2">
        <v>2</v>
      </c>
      <c r="BH954" s="18">
        <f>VLOOKUP(BF954,segéd!$F$9:$G$41,2,FALSE)</f>
        <v>46333</v>
      </c>
      <c r="BI954" s="2" t="str">
        <f>VLOOKUP(BG954,segéd!$F$1:$G$7,2,FALSE)</f>
        <v>9.45-11.15</v>
      </c>
      <c r="BJ954" t="s">
        <v>232</v>
      </c>
      <c r="BK954" s="20" t="s">
        <v>9</v>
      </c>
      <c r="BL954" t="s">
        <v>191</v>
      </c>
      <c r="BM954" s="2"/>
      <c r="BN954" s="2">
        <v>605</v>
      </c>
      <c r="BO954" s="2" t="s">
        <v>216</v>
      </c>
      <c r="BP954" s="33" t="s">
        <v>592</v>
      </c>
      <c r="BQ954" s="2">
        <f t="shared" si="869"/>
        <v>41</v>
      </c>
      <c r="BR954" s="2" t="str">
        <f>IF(BM954="","",IFERROR(VLOOKUP(BJ954,segéd!T:U,2,FALSE),"x"))</f>
        <v/>
      </c>
      <c r="BS954" s="2">
        <f>IF(BN954="","",IFERROR(VLOOKUP(BJ954,segéd!O:P,2,FALSE),"x"))</f>
        <v>41</v>
      </c>
      <c r="BU954" s="2"/>
      <c r="BV954" s="2"/>
      <c r="BX954" s="2"/>
      <c r="CW954" s="2">
        <v>37</v>
      </c>
    </row>
    <row r="955" spans="1:119" ht="15" customHeight="1" x14ac:dyDescent="0.3">
      <c r="A955" t="str">
        <f t="shared" si="812"/>
        <v>11072</v>
      </c>
      <c r="B955" t="str">
        <f t="shared" si="813"/>
        <v xml:space="preserve">Mérnöki alapismeretek - Szabó Veronika Anna (web) </v>
      </c>
      <c r="C955" t="str">
        <f t="shared" si="814"/>
        <v>50111072</v>
      </c>
      <c r="D955" t="str">
        <f t="shared" si="815"/>
        <v>Mérnöki alapismeretek - Szabó Veronika Anna (web) 128</v>
      </c>
      <c r="E955" t="str">
        <f t="shared" si="816"/>
        <v>Szabó Veronika Anna11072</v>
      </c>
      <c r="F955" t="str">
        <f t="shared" si="817"/>
        <v>Mérnöki alapismeretek (Tb. 501, web)</v>
      </c>
      <c r="G955" t="str">
        <f t="shared" si="818"/>
        <v/>
      </c>
      <c r="H955" t="str">
        <f t="shared" si="819"/>
        <v/>
      </c>
      <c r="I955" t="str">
        <f t="shared" si="820"/>
        <v/>
      </c>
      <c r="J955" t="str">
        <f t="shared" si="821"/>
        <v/>
      </c>
      <c r="K955" t="str">
        <f t="shared" si="822"/>
        <v/>
      </c>
      <c r="L955" t="str">
        <f t="shared" si="823"/>
        <v/>
      </c>
      <c r="M955" t="str">
        <f t="shared" si="824"/>
        <v/>
      </c>
      <c r="N955" t="str">
        <f t="shared" si="825"/>
        <v/>
      </c>
      <c r="O955" t="str">
        <f t="shared" si="826"/>
        <v/>
      </c>
      <c r="P955" t="str">
        <f t="shared" si="827"/>
        <v/>
      </c>
      <c r="Q955" t="str">
        <f t="shared" si="828"/>
        <v/>
      </c>
      <c r="R955" t="str">
        <f t="shared" si="829"/>
        <v/>
      </c>
      <c r="S955" t="str">
        <f t="shared" si="830"/>
        <v/>
      </c>
      <c r="T955" t="str">
        <f t="shared" si="831"/>
        <v/>
      </c>
      <c r="U955" t="str">
        <f t="shared" si="832"/>
        <v/>
      </c>
      <c r="V955" t="str">
        <f t="shared" si="833"/>
        <v/>
      </c>
      <c r="W955" t="str">
        <f t="shared" si="834"/>
        <v/>
      </c>
      <c r="X955" t="str">
        <f t="shared" si="835"/>
        <v/>
      </c>
      <c r="Y955" t="str">
        <f t="shared" si="836"/>
        <v/>
      </c>
      <c r="Z955" t="str">
        <f t="shared" si="837"/>
        <v/>
      </c>
      <c r="AA955" t="str">
        <f t="shared" si="838"/>
        <v>Mérnöki alapismeretek (, web)</v>
      </c>
      <c r="AB955" t="str">
        <f t="shared" si="839"/>
        <v/>
      </c>
      <c r="AC955" t="str">
        <f t="shared" si="840"/>
        <v/>
      </c>
      <c r="AD955" t="str">
        <f t="shared" si="841"/>
        <v/>
      </c>
      <c r="AE955" t="str">
        <f t="shared" si="842"/>
        <v>11072</v>
      </c>
      <c r="AF955" t="str">
        <f t="shared" si="843"/>
        <v>11072</v>
      </c>
      <c r="AG955" t="str">
        <f t="shared" si="844"/>
        <v/>
      </c>
      <c r="AH955" t="str">
        <f t="shared" si="845"/>
        <v/>
      </c>
      <c r="AI955" t="str">
        <f t="shared" si="846"/>
        <v/>
      </c>
      <c r="AJ955" t="str">
        <f t="shared" si="847"/>
        <v/>
      </c>
      <c r="AK955" t="str">
        <f t="shared" si="848"/>
        <v/>
      </c>
      <c r="AL955" t="str">
        <f t="shared" si="849"/>
        <v/>
      </c>
      <c r="AM955" t="str">
        <f t="shared" si="850"/>
        <v/>
      </c>
      <c r="AN955" t="str">
        <f t="shared" si="851"/>
        <v/>
      </c>
      <c r="AO955" t="str">
        <f t="shared" si="852"/>
        <v/>
      </c>
      <c r="AP955" t="str">
        <f t="shared" si="853"/>
        <v/>
      </c>
      <c r="AQ955" t="str">
        <f t="shared" si="854"/>
        <v/>
      </c>
      <c r="AR955" t="str">
        <f t="shared" si="855"/>
        <v/>
      </c>
      <c r="AS955" t="str">
        <f t="shared" si="856"/>
        <v/>
      </c>
      <c r="AT955" t="str">
        <f t="shared" si="857"/>
        <v/>
      </c>
      <c r="AU955" t="str">
        <f t="shared" si="858"/>
        <v/>
      </c>
      <c r="AV955" t="str">
        <f t="shared" si="859"/>
        <v/>
      </c>
      <c r="AW955" t="str">
        <f t="shared" si="860"/>
        <v/>
      </c>
      <c r="AX955" t="str">
        <f t="shared" si="861"/>
        <v/>
      </c>
      <c r="AY955" t="str">
        <f t="shared" si="862"/>
        <v/>
      </c>
      <c r="AZ955" t="str">
        <f t="shared" si="863"/>
        <v/>
      </c>
      <c r="BA955" t="str">
        <f t="shared" si="864"/>
        <v/>
      </c>
      <c r="BB955" t="str">
        <f t="shared" si="865"/>
        <v/>
      </c>
      <c r="BC955" t="str">
        <f t="shared" si="866"/>
        <v/>
      </c>
      <c r="BD955" t="str">
        <f t="shared" si="867"/>
        <v/>
      </c>
      <c r="BE955" t="str">
        <f t="shared" si="868"/>
        <v>Mérnöki alapismeretek (501, web)</v>
      </c>
      <c r="BF955" s="2">
        <v>1107</v>
      </c>
      <c r="BG955" s="2">
        <v>2</v>
      </c>
      <c r="BH955" s="18">
        <f>VLOOKUP(BF955,segéd!$F$9:$G$41,2,FALSE)</f>
        <v>46333</v>
      </c>
      <c r="BI955" s="2" t="str">
        <f>VLOOKUP(BG955,segéd!$F$1:$G$7,2,FALSE)</f>
        <v>9.45-11.15</v>
      </c>
      <c r="BJ955" t="s">
        <v>104</v>
      </c>
      <c r="BK955" s="20" t="s">
        <v>539</v>
      </c>
      <c r="BL955" t="s">
        <v>191</v>
      </c>
      <c r="BM955" s="2"/>
      <c r="BN955" s="2">
        <v>501</v>
      </c>
      <c r="BO955" s="2" t="s">
        <v>117</v>
      </c>
      <c r="BP955" s="33" t="s">
        <v>674</v>
      </c>
      <c r="BQ955" s="2">
        <f t="shared" si="869"/>
        <v>128</v>
      </c>
      <c r="BR955" s="2" t="str">
        <f>IF(BM955="","",IFERROR(VLOOKUP(BJ955,segéd!T:U,2,FALSE),"x"))</f>
        <v/>
      </c>
      <c r="BS955" s="2">
        <f>IF(BN955="","",IFERROR(VLOOKUP(BJ955,segéd!O:P,2,FALSE),"x"))</f>
        <v>128</v>
      </c>
      <c r="BT955" s="2"/>
      <c r="BU955" s="2"/>
      <c r="BV955" s="2"/>
      <c r="BX955" s="2"/>
      <c r="CQ955" s="2">
        <v>74</v>
      </c>
      <c r="CR955" s="2">
        <v>48</v>
      </c>
    </row>
    <row r="956" spans="1:119" ht="15" customHeight="1" x14ac:dyDescent="0.3">
      <c r="A956" t="str">
        <f t="shared" si="812"/>
        <v>11072</v>
      </c>
      <c r="B956" t="str">
        <f t="shared" si="813"/>
        <v xml:space="preserve">Meterológiai ismeretek d. ü. - Sándor Zsolt (web) </v>
      </c>
      <c r="C956" t="str">
        <f t="shared" si="814"/>
        <v>21211072</v>
      </c>
      <c r="D956" t="str">
        <f t="shared" si="815"/>
        <v>Meterológiai ismeretek d. ü. - Sándor Zsolt (web) 45</v>
      </c>
      <c r="E956" t="str">
        <f t="shared" si="816"/>
        <v>Sándor Zsolt11072</v>
      </c>
      <c r="F956" t="str">
        <f t="shared" si="817"/>
        <v>Meterológiai ismeretek d. ü. (Tb. 212, web)</v>
      </c>
      <c r="G956" t="str">
        <f t="shared" si="818"/>
        <v/>
      </c>
      <c r="H956" t="str">
        <f t="shared" si="819"/>
        <v/>
      </c>
      <c r="I956" t="str">
        <f t="shared" si="820"/>
        <v/>
      </c>
      <c r="J956" t="str">
        <f t="shared" si="821"/>
        <v/>
      </c>
      <c r="K956" t="str">
        <f t="shared" si="822"/>
        <v/>
      </c>
      <c r="L956" t="str">
        <f t="shared" si="823"/>
        <v/>
      </c>
      <c r="M956" t="str">
        <f t="shared" si="824"/>
        <v/>
      </c>
      <c r="N956" t="str">
        <f t="shared" si="825"/>
        <v/>
      </c>
      <c r="O956" t="str">
        <f t="shared" si="826"/>
        <v/>
      </c>
      <c r="P956" t="str">
        <f t="shared" si="827"/>
        <v/>
      </c>
      <c r="Q956" t="str">
        <f t="shared" si="828"/>
        <v/>
      </c>
      <c r="R956" t="str">
        <f t="shared" si="829"/>
        <v/>
      </c>
      <c r="S956" t="str">
        <f t="shared" si="830"/>
        <v/>
      </c>
      <c r="T956" t="str">
        <f t="shared" si="831"/>
        <v/>
      </c>
      <c r="U956" t="str">
        <f t="shared" si="832"/>
        <v/>
      </c>
      <c r="V956" t="str">
        <f t="shared" si="833"/>
        <v/>
      </c>
      <c r="W956" t="str">
        <f t="shared" si="834"/>
        <v/>
      </c>
      <c r="X956" t="str">
        <f t="shared" si="835"/>
        <v/>
      </c>
      <c r="Y956" t="str">
        <f t="shared" si="836"/>
        <v/>
      </c>
      <c r="Z956" t="str">
        <f t="shared" si="837"/>
        <v/>
      </c>
      <c r="AA956" t="str">
        <f t="shared" si="838"/>
        <v>Meterológiai ismeretek d. ü. (, web)</v>
      </c>
      <c r="AB956" t="str">
        <f t="shared" si="839"/>
        <v/>
      </c>
      <c r="AC956" t="str">
        <f t="shared" si="840"/>
        <v/>
      </c>
      <c r="AD956" t="str">
        <f t="shared" si="841"/>
        <v/>
      </c>
      <c r="AE956" t="str">
        <f t="shared" si="842"/>
        <v/>
      </c>
      <c r="AF956" t="str">
        <f t="shared" si="843"/>
        <v/>
      </c>
      <c r="AG956" t="str">
        <f t="shared" si="844"/>
        <v/>
      </c>
      <c r="AH956" t="str">
        <f t="shared" si="845"/>
        <v/>
      </c>
      <c r="AI956" t="str">
        <f t="shared" si="846"/>
        <v/>
      </c>
      <c r="AJ956" t="str">
        <f t="shared" si="847"/>
        <v/>
      </c>
      <c r="AK956" t="str">
        <f t="shared" si="848"/>
        <v/>
      </c>
      <c r="AL956" t="str">
        <f t="shared" si="849"/>
        <v/>
      </c>
      <c r="AM956" t="str">
        <f t="shared" si="850"/>
        <v/>
      </c>
      <c r="AN956" t="str">
        <f t="shared" si="851"/>
        <v/>
      </c>
      <c r="AO956" t="str">
        <f t="shared" si="852"/>
        <v/>
      </c>
      <c r="AP956" t="str">
        <f t="shared" si="853"/>
        <v/>
      </c>
      <c r="AQ956" t="str">
        <f t="shared" si="854"/>
        <v/>
      </c>
      <c r="AR956" t="str">
        <f t="shared" si="855"/>
        <v/>
      </c>
      <c r="AS956" t="str">
        <f t="shared" si="856"/>
        <v/>
      </c>
      <c r="AT956" t="str">
        <f t="shared" si="857"/>
        <v/>
      </c>
      <c r="AU956" t="str">
        <f t="shared" si="858"/>
        <v/>
      </c>
      <c r="AV956" t="str">
        <f t="shared" si="859"/>
        <v/>
      </c>
      <c r="AW956" t="str">
        <f t="shared" si="860"/>
        <v/>
      </c>
      <c r="AX956" t="str">
        <f t="shared" si="861"/>
        <v>11072</v>
      </c>
      <c r="AY956" t="str">
        <f t="shared" si="862"/>
        <v/>
      </c>
      <c r="AZ956" t="str">
        <f t="shared" si="863"/>
        <v/>
      </c>
      <c r="BA956" t="str">
        <f t="shared" si="864"/>
        <v/>
      </c>
      <c r="BB956" t="str">
        <f t="shared" si="865"/>
        <v/>
      </c>
      <c r="BC956" t="str">
        <f t="shared" si="866"/>
        <v/>
      </c>
      <c r="BD956" t="str">
        <f t="shared" si="867"/>
        <v/>
      </c>
      <c r="BE956" t="str">
        <f t="shared" si="868"/>
        <v>Meterológiai ismeretek d. ü. (212, web)</v>
      </c>
      <c r="BF956" s="2">
        <v>1107</v>
      </c>
      <c r="BG956" s="2">
        <v>2</v>
      </c>
      <c r="BH956" s="18">
        <f>VLOOKUP(BF956,segéd!$F$9:$G$41,2,FALSE)</f>
        <v>46333</v>
      </c>
      <c r="BI956" s="2" t="str">
        <f>VLOOKUP(BG956,segéd!$F$1:$G$7,2,FALSE)</f>
        <v>9.45-11.15</v>
      </c>
      <c r="BJ956" t="s">
        <v>407</v>
      </c>
      <c r="BK956" s="20" t="s">
        <v>420</v>
      </c>
      <c r="BL956" t="s">
        <v>191</v>
      </c>
      <c r="BM956" s="2"/>
      <c r="BN956" s="2">
        <v>212</v>
      </c>
      <c r="BO956" s="2" t="s">
        <v>117</v>
      </c>
      <c r="BP956" s="33" t="s">
        <v>700</v>
      </c>
      <c r="BQ956" s="2">
        <f t="shared" si="869"/>
        <v>45</v>
      </c>
      <c r="BR956" s="2" t="str">
        <f>IF(BM956="","",IFERROR(VLOOKUP(BJ956,segéd!T:U,2,FALSE),"x"))</f>
        <v/>
      </c>
      <c r="BS956" s="2">
        <f>IF(BN956="","",IFERROR(VLOOKUP(BJ956,segéd!O:P,2,FALSE),"x"))</f>
        <v>45</v>
      </c>
      <c r="BU956" s="2"/>
      <c r="BV956" s="2"/>
      <c r="DJ956" s="2">
        <v>44</v>
      </c>
    </row>
    <row r="957" spans="1:119" ht="15" customHeight="1" x14ac:dyDescent="0.3">
      <c r="A957" t="str">
        <f t="shared" si="812"/>
        <v>11072</v>
      </c>
      <c r="B957" t="str">
        <f t="shared" si="813"/>
        <v xml:space="preserve">Műszaki diagnosztika II. - Nemes Márk (web) </v>
      </c>
      <c r="C957" t="str">
        <f t="shared" si="814"/>
        <v>40311072</v>
      </c>
      <c r="D957" t="str">
        <f t="shared" si="815"/>
        <v>Műszaki diagnosztika II. - Nemes Márk (web) 14</v>
      </c>
      <c r="E957" t="str">
        <f t="shared" si="816"/>
        <v>Nemes Márk11072</v>
      </c>
      <c r="F957" t="str">
        <f t="shared" si="817"/>
        <v>Műszaki diagnosztika II. (Tb. 403, web)</v>
      </c>
      <c r="G957" t="str">
        <f t="shared" si="818"/>
        <v/>
      </c>
      <c r="H957" t="str">
        <f t="shared" si="819"/>
        <v/>
      </c>
      <c r="I957" t="str">
        <f t="shared" si="820"/>
        <v/>
      </c>
      <c r="J957" t="str">
        <f t="shared" si="821"/>
        <v/>
      </c>
      <c r="K957" t="str">
        <f t="shared" si="822"/>
        <v/>
      </c>
      <c r="L957" t="str">
        <f t="shared" si="823"/>
        <v/>
      </c>
      <c r="M957" t="str">
        <f t="shared" si="824"/>
        <v/>
      </c>
      <c r="N957" t="str">
        <f t="shared" si="825"/>
        <v/>
      </c>
      <c r="O957" t="str">
        <f t="shared" si="826"/>
        <v/>
      </c>
      <c r="P957" t="str">
        <f t="shared" si="827"/>
        <v/>
      </c>
      <c r="Q957" t="str">
        <f t="shared" si="828"/>
        <v/>
      </c>
      <c r="R957" t="str">
        <f t="shared" si="829"/>
        <v/>
      </c>
      <c r="S957" t="str">
        <f t="shared" si="830"/>
        <v/>
      </c>
      <c r="T957" t="str">
        <f t="shared" si="831"/>
        <v/>
      </c>
      <c r="U957" t="str">
        <f t="shared" si="832"/>
        <v/>
      </c>
      <c r="V957" t="str">
        <f t="shared" si="833"/>
        <v/>
      </c>
      <c r="W957" t="str">
        <f t="shared" si="834"/>
        <v/>
      </c>
      <c r="X957" t="str">
        <f t="shared" si="835"/>
        <v/>
      </c>
      <c r="Y957" t="str">
        <f t="shared" si="836"/>
        <v/>
      </c>
      <c r="Z957" t="str">
        <f t="shared" si="837"/>
        <v/>
      </c>
      <c r="AA957" t="str">
        <f t="shared" si="838"/>
        <v>Műszaki diagnosztika II. (, web)</v>
      </c>
      <c r="AB957" t="str">
        <f t="shared" si="839"/>
        <v/>
      </c>
      <c r="AC957" t="str">
        <f t="shared" si="840"/>
        <v/>
      </c>
      <c r="AD957" t="str">
        <f t="shared" si="841"/>
        <v/>
      </c>
      <c r="AE957" t="str">
        <f t="shared" si="842"/>
        <v/>
      </c>
      <c r="AF957" t="str">
        <f t="shared" si="843"/>
        <v/>
      </c>
      <c r="AG957" t="str">
        <f t="shared" si="844"/>
        <v/>
      </c>
      <c r="AH957" t="str">
        <f t="shared" si="845"/>
        <v/>
      </c>
      <c r="AI957" t="str">
        <f t="shared" si="846"/>
        <v/>
      </c>
      <c r="AJ957" t="str">
        <f t="shared" si="847"/>
        <v/>
      </c>
      <c r="AK957" t="str">
        <f t="shared" si="848"/>
        <v/>
      </c>
      <c r="AL957" t="str">
        <f t="shared" si="849"/>
        <v/>
      </c>
      <c r="AM957" t="str">
        <f t="shared" si="850"/>
        <v/>
      </c>
      <c r="AN957" t="str">
        <f t="shared" si="851"/>
        <v/>
      </c>
      <c r="AO957" t="str">
        <f t="shared" si="852"/>
        <v/>
      </c>
      <c r="AP957" t="str">
        <f t="shared" si="853"/>
        <v/>
      </c>
      <c r="AQ957" t="str">
        <f t="shared" si="854"/>
        <v/>
      </c>
      <c r="AR957" t="str">
        <f t="shared" si="855"/>
        <v/>
      </c>
      <c r="AS957" t="str">
        <f t="shared" si="856"/>
        <v/>
      </c>
      <c r="AT957" t="str">
        <f t="shared" si="857"/>
        <v/>
      </c>
      <c r="AU957" t="str">
        <f t="shared" si="858"/>
        <v/>
      </c>
      <c r="AV957" t="str">
        <f t="shared" si="859"/>
        <v/>
      </c>
      <c r="AW957" t="str">
        <f t="shared" si="860"/>
        <v/>
      </c>
      <c r="AX957" t="str">
        <f t="shared" si="861"/>
        <v/>
      </c>
      <c r="AY957" t="str">
        <f t="shared" si="862"/>
        <v/>
      </c>
      <c r="AZ957" t="str">
        <f t="shared" si="863"/>
        <v/>
      </c>
      <c r="BA957" t="str">
        <f t="shared" si="864"/>
        <v/>
      </c>
      <c r="BB957" t="str">
        <f t="shared" si="865"/>
        <v>11072</v>
      </c>
      <c r="BC957" t="str">
        <f t="shared" si="866"/>
        <v/>
      </c>
      <c r="BD957" t="str">
        <f t="shared" si="867"/>
        <v/>
      </c>
      <c r="BE957" t="str">
        <f t="shared" si="868"/>
        <v>Műszaki diagnosztika II. (403, web)</v>
      </c>
      <c r="BF957" s="2">
        <v>1107</v>
      </c>
      <c r="BG957" s="2">
        <v>2</v>
      </c>
      <c r="BH957" s="18">
        <f>VLOOKUP(BF957,segéd!$F$9:$G$41,2,FALSE)</f>
        <v>46333</v>
      </c>
      <c r="BI957" s="2" t="str">
        <f>VLOOKUP(BG957,segéd!$F$1:$G$7,2,FALSE)</f>
        <v>9.45-11.15</v>
      </c>
      <c r="BJ957" t="s">
        <v>526</v>
      </c>
      <c r="BK957" s="20" t="s">
        <v>542</v>
      </c>
      <c r="BL957" t="s">
        <v>191</v>
      </c>
      <c r="BM957" s="2"/>
      <c r="BN957" s="2">
        <v>403</v>
      </c>
      <c r="BO957" s="2" t="s">
        <v>117</v>
      </c>
      <c r="BP957" s="33" t="s">
        <v>640</v>
      </c>
      <c r="BQ957" s="2">
        <f t="shared" si="869"/>
        <v>14</v>
      </c>
      <c r="BR957" s="2" t="str">
        <f>IF(BM957="","",IFERROR(VLOOKUP(BJ957,segéd!T:U,2,FALSE),"x"))</f>
        <v/>
      </c>
      <c r="BS957" s="2">
        <f>IF(BN957="","",IFERROR(VLOOKUP(BJ957,segéd!O:P,2,FALSE),"x"))</f>
        <v>14</v>
      </c>
      <c r="BU957" s="2"/>
      <c r="BV957" s="2"/>
      <c r="DN957" s="2">
        <v>8</v>
      </c>
    </row>
    <row r="958" spans="1:119" ht="15" customHeight="1" x14ac:dyDescent="0.3">
      <c r="A958" t="str">
        <f t="shared" si="812"/>
        <v>20111072</v>
      </c>
      <c r="B958" t="str">
        <f t="shared" si="813"/>
        <v>Nemzetközi gazd. ism. - Juhász Krisztina (web) 45</v>
      </c>
      <c r="C958" t="str">
        <f t="shared" si="814"/>
        <v>11072</v>
      </c>
      <c r="D958" t="str">
        <f t="shared" si="815"/>
        <v xml:space="preserve">Nemzetközi gazd. ism. - Juhász Krisztina (web) </v>
      </c>
      <c r="E958" t="str">
        <f t="shared" si="816"/>
        <v>Juhász Krisztina11072</v>
      </c>
      <c r="F958" t="str">
        <f t="shared" si="817"/>
        <v>Nemzetközi gazd. ism. (Bp. 201, web)</v>
      </c>
      <c r="G958" t="str">
        <f t="shared" si="818"/>
        <v/>
      </c>
      <c r="H958" t="str">
        <f t="shared" si="819"/>
        <v/>
      </c>
      <c r="I958" t="str">
        <f t="shared" si="820"/>
        <v/>
      </c>
      <c r="J958" t="str">
        <f t="shared" si="821"/>
        <v/>
      </c>
      <c r="K958" t="str">
        <f t="shared" si="822"/>
        <v/>
      </c>
      <c r="L958" t="str">
        <f t="shared" si="823"/>
        <v/>
      </c>
      <c r="M958" t="str">
        <f t="shared" si="824"/>
        <v>11072</v>
      </c>
      <c r="N958" t="str">
        <f t="shared" si="825"/>
        <v>11072</v>
      </c>
      <c r="O958" t="str">
        <f t="shared" si="826"/>
        <v>11072</v>
      </c>
      <c r="P958" t="str">
        <f t="shared" si="827"/>
        <v/>
      </c>
      <c r="Q958" t="str">
        <f t="shared" si="828"/>
        <v/>
      </c>
      <c r="R958" t="str">
        <f t="shared" si="829"/>
        <v/>
      </c>
      <c r="S958" t="str">
        <f t="shared" si="830"/>
        <v/>
      </c>
      <c r="T958" t="str">
        <f t="shared" si="831"/>
        <v/>
      </c>
      <c r="U958" t="str">
        <f t="shared" si="832"/>
        <v/>
      </c>
      <c r="V958" t="str">
        <f t="shared" si="833"/>
        <v/>
      </c>
      <c r="W958" t="str">
        <f t="shared" si="834"/>
        <v/>
      </c>
      <c r="X958" t="str">
        <f t="shared" si="835"/>
        <v/>
      </c>
      <c r="Y958" t="str">
        <f t="shared" si="836"/>
        <v/>
      </c>
      <c r="Z958" t="str">
        <f t="shared" si="837"/>
        <v/>
      </c>
      <c r="AA958" t="str">
        <f t="shared" si="838"/>
        <v>Nemzetközi gazd. ism. (201, web)</v>
      </c>
      <c r="AB958" t="str">
        <f t="shared" si="839"/>
        <v/>
      </c>
      <c r="AC958" t="str">
        <f t="shared" si="840"/>
        <v/>
      </c>
      <c r="AD958" t="str">
        <f t="shared" si="841"/>
        <v/>
      </c>
      <c r="AE958" t="str">
        <f t="shared" si="842"/>
        <v/>
      </c>
      <c r="AF958" t="str">
        <f t="shared" si="843"/>
        <v/>
      </c>
      <c r="AG958" t="str">
        <f t="shared" si="844"/>
        <v/>
      </c>
      <c r="AH958" t="str">
        <f t="shared" si="845"/>
        <v/>
      </c>
      <c r="AI958" t="str">
        <f t="shared" si="846"/>
        <v/>
      </c>
      <c r="AJ958" t="str">
        <f t="shared" si="847"/>
        <v/>
      </c>
      <c r="AK958" t="str">
        <f t="shared" si="848"/>
        <v/>
      </c>
      <c r="AL958" t="str">
        <f t="shared" si="849"/>
        <v/>
      </c>
      <c r="AM958" t="str">
        <f t="shared" si="850"/>
        <v/>
      </c>
      <c r="AN958" t="str">
        <f t="shared" si="851"/>
        <v/>
      </c>
      <c r="AO958" t="str">
        <f t="shared" si="852"/>
        <v/>
      </c>
      <c r="AP958" t="str">
        <f t="shared" si="853"/>
        <v/>
      </c>
      <c r="AQ958" t="str">
        <f t="shared" si="854"/>
        <v/>
      </c>
      <c r="AR958" t="str">
        <f t="shared" si="855"/>
        <v/>
      </c>
      <c r="AS958" t="str">
        <f t="shared" si="856"/>
        <v/>
      </c>
      <c r="AT958" t="str">
        <f t="shared" si="857"/>
        <v/>
      </c>
      <c r="AU958" t="str">
        <f t="shared" si="858"/>
        <v/>
      </c>
      <c r="AV958" t="str">
        <f t="shared" si="859"/>
        <v/>
      </c>
      <c r="AW958" t="str">
        <f t="shared" si="860"/>
        <v/>
      </c>
      <c r="AX958" t="str">
        <f t="shared" si="861"/>
        <v/>
      </c>
      <c r="AY958" t="str">
        <f t="shared" si="862"/>
        <v/>
      </c>
      <c r="AZ958" t="str">
        <f t="shared" si="863"/>
        <v/>
      </c>
      <c r="BA958" t="str">
        <f t="shared" si="864"/>
        <v/>
      </c>
      <c r="BB958" t="str">
        <f t="shared" si="865"/>
        <v/>
      </c>
      <c r="BC958" t="str">
        <f t="shared" si="866"/>
        <v/>
      </c>
      <c r="BD958" t="str">
        <f t="shared" si="867"/>
        <v/>
      </c>
      <c r="BE958" t="str">
        <f t="shared" si="868"/>
        <v>Nemzetközi gazd. ism. (, web)</v>
      </c>
      <c r="BF958" s="2">
        <v>1107</v>
      </c>
      <c r="BG958" s="2">
        <v>2</v>
      </c>
      <c r="BH958" s="18">
        <f>VLOOKUP(BF958,segéd!$F$9:$G$41,2,FALSE)</f>
        <v>46333</v>
      </c>
      <c r="BI958" s="2" t="str">
        <f>VLOOKUP(BG958,segéd!$F$1:$G$7,2,FALSE)</f>
        <v>9.45-11.15</v>
      </c>
      <c r="BJ958" t="s">
        <v>115</v>
      </c>
      <c r="BK958" s="20" t="s">
        <v>32</v>
      </c>
      <c r="BL958" t="s">
        <v>194</v>
      </c>
      <c r="BM958" s="2">
        <v>201</v>
      </c>
      <c r="BO958" s="2" t="s">
        <v>117</v>
      </c>
      <c r="BP958" s="33" t="s">
        <v>737</v>
      </c>
      <c r="BQ958" s="2">
        <f t="shared" si="869"/>
        <v>45</v>
      </c>
      <c r="BR958" s="2">
        <f>IF(BM958="","",IFERROR(VLOOKUP(BJ958,segéd!T:U,2,FALSE),"x"))</f>
        <v>45</v>
      </c>
      <c r="BS958" s="2" t="str">
        <f>IF(BN958="","",IFERROR(VLOOKUP(BJ958,segéd!O:P,2,FALSE),"x"))</f>
        <v/>
      </c>
      <c r="BT958" s="2"/>
      <c r="BU958" s="2"/>
      <c r="BV958" s="2"/>
      <c r="BX958" s="2"/>
      <c r="BZ958" s="2">
        <v>15</v>
      </c>
      <c r="CA958" s="2">
        <v>37</v>
      </c>
      <c r="CB958" s="2">
        <v>8</v>
      </c>
      <c r="CQ958" s="2"/>
      <c r="CR958" s="2"/>
    </row>
    <row r="959" spans="1:119" ht="15" customHeight="1" x14ac:dyDescent="0.3">
      <c r="A959" t="str">
        <f t="shared" si="812"/>
        <v>11072</v>
      </c>
      <c r="B959" t="str">
        <f t="shared" si="813"/>
        <v xml:space="preserve">Számítógéppel segített gy. és m. alapjai - Molnár László </v>
      </c>
      <c r="C959" t="str">
        <f t="shared" si="814"/>
        <v>411072</v>
      </c>
      <c r="D959" t="str">
        <f t="shared" si="815"/>
        <v>Számítógéppel segített gy. és m. alapjai - Molnár László 9</v>
      </c>
      <c r="E959" t="str">
        <f t="shared" si="816"/>
        <v>Molnár László11072</v>
      </c>
      <c r="F959" t="str">
        <f t="shared" si="817"/>
        <v>Számítógéppel segített gy. és m. alapjai (Tb. 4)</v>
      </c>
      <c r="G959" t="str">
        <f t="shared" si="818"/>
        <v/>
      </c>
      <c r="H959" t="str">
        <f t="shared" si="819"/>
        <v/>
      </c>
      <c r="I959" t="str">
        <f t="shared" si="820"/>
        <v/>
      </c>
      <c r="J959" t="str">
        <f t="shared" si="821"/>
        <v/>
      </c>
      <c r="K959" t="str">
        <f t="shared" si="822"/>
        <v/>
      </c>
      <c r="L959" t="str">
        <f t="shared" si="823"/>
        <v/>
      </c>
      <c r="M959" t="str">
        <f t="shared" si="824"/>
        <v/>
      </c>
      <c r="N959" t="str">
        <f t="shared" si="825"/>
        <v/>
      </c>
      <c r="O959" t="str">
        <f t="shared" si="826"/>
        <v/>
      </c>
      <c r="P959" t="str">
        <f t="shared" si="827"/>
        <v/>
      </c>
      <c r="Q959" t="str">
        <f t="shared" si="828"/>
        <v/>
      </c>
      <c r="R959" t="str">
        <f t="shared" si="829"/>
        <v/>
      </c>
      <c r="S959" t="str">
        <f t="shared" si="830"/>
        <v/>
      </c>
      <c r="T959" t="str">
        <f t="shared" si="831"/>
        <v/>
      </c>
      <c r="U959" t="str">
        <f t="shared" si="832"/>
        <v/>
      </c>
      <c r="V959" t="str">
        <f t="shared" si="833"/>
        <v/>
      </c>
      <c r="W959" t="str">
        <f t="shared" si="834"/>
        <v/>
      </c>
      <c r="X959" t="str">
        <f t="shared" si="835"/>
        <v/>
      </c>
      <c r="Y959" t="str">
        <f t="shared" si="836"/>
        <v/>
      </c>
      <c r="Z959" t="str">
        <f t="shared" si="837"/>
        <v/>
      </c>
      <c r="AA959" t="str">
        <f t="shared" si="838"/>
        <v>Számítógéppel segített gy. és m. alapjai ()</v>
      </c>
      <c r="AB959" t="str">
        <f t="shared" si="839"/>
        <v/>
      </c>
      <c r="AC959" t="str">
        <f t="shared" si="840"/>
        <v/>
      </c>
      <c r="AD959" t="str">
        <f t="shared" si="841"/>
        <v/>
      </c>
      <c r="AE959" t="str">
        <f t="shared" si="842"/>
        <v/>
      </c>
      <c r="AF959" t="str">
        <f t="shared" si="843"/>
        <v/>
      </c>
      <c r="AG959" t="str">
        <f t="shared" si="844"/>
        <v/>
      </c>
      <c r="AH959" t="str">
        <f t="shared" si="845"/>
        <v/>
      </c>
      <c r="AI959" t="str">
        <f t="shared" si="846"/>
        <v/>
      </c>
      <c r="AJ959" t="str">
        <f t="shared" si="847"/>
        <v>11072</v>
      </c>
      <c r="AK959" t="str">
        <f t="shared" si="848"/>
        <v/>
      </c>
      <c r="AL959" t="str">
        <f t="shared" si="849"/>
        <v/>
      </c>
      <c r="AM959" t="str">
        <f t="shared" si="850"/>
        <v/>
      </c>
      <c r="AN959" t="str">
        <f t="shared" si="851"/>
        <v/>
      </c>
      <c r="AO959" t="str">
        <f t="shared" si="852"/>
        <v/>
      </c>
      <c r="AP959" t="str">
        <f t="shared" si="853"/>
        <v/>
      </c>
      <c r="AQ959" t="str">
        <f t="shared" si="854"/>
        <v/>
      </c>
      <c r="AR959" t="str">
        <f t="shared" si="855"/>
        <v/>
      </c>
      <c r="AS959" t="str">
        <f t="shared" si="856"/>
        <v/>
      </c>
      <c r="AT959" t="str">
        <f t="shared" si="857"/>
        <v/>
      </c>
      <c r="AU959" t="str">
        <f t="shared" si="858"/>
        <v/>
      </c>
      <c r="AV959" t="str">
        <f t="shared" si="859"/>
        <v/>
      </c>
      <c r="AW959" t="str">
        <f t="shared" si="860"/>
        <v/>
      </c>
      <c r="AX959" t="str">
        <f t="shared" si="861"/>
        <v/>
      </c>
      <c r="AY959" t="str">
        <f t="shared" si="862"/>
        <v/>
      </c>
      <c r="AZ959" t="str">
        <f t="shared" si="863"/>
        <v/>
      </c>
      <c r="BA959" t="str">
        <f t="shared" si="864"/>
        <v/>
      </c>
      <c r="BB959" t="str">
        <f t="shared" si="865"/>
        <v/>
      </c>
      <c r="BC959" t="str">
        <f t="shared" si="866"/>
        <v/>
      </c>
      <c r="BD959" t="str">
        <f t="shared" si="867"/>
        <v/>
      </c>
      <c r="BE959" t="str">
        <f t="shared" si="868"/>
        <v>Számítógéppel segített gy. és m. alapjai (4)</v>
      </c>
      <c r="BF959" s="2">
        <v>1107</v>
      </c>
      <c r="BG959" s="2">
        <v>2</v>
      </c>
      <c r="BH959" s="18">
        <f>VLOOKUP(BF959,segéd!$F$9:$G$41,2,FALSE)</f>
        <v>46333</v>
      </c>
      <c r="BI959" s="2" t="str">
        <f>VLOOKUP(BG959,segéd!$F$1:$G$7,2,FALSE)</f>
        <v>9.45-11.15</v>
      </c>
      <c r="BJ959" t="s">
        <v>298</v>
      </c>
      <c r="BK959" s="20" t="s">
        <v>48</v>
      </c>
      <c r="BL959" t="s">
        <v>114</v>
      </c>
      <c r="BM959" s="2"/>
      <c r="BN959" s="2">
        <v>4</v>
      </c>
      <c r="BO959" s="2"/>
      <c r="BP959" s="33"/>
      <c r="BQ959" s="2">
        <f t="shared" si="869"/>
        <v>9</v>
      </c>
      <c r="BR959" s="2" t="str">
        <f>IF(BM959="","",IFERROR(VLOOKUP(BJ959,segéd!T:U,2,FALSE),"x"))</f>
        <v/>
      </c>
      <c r="BS959" s="2">
        <f>IF(BN959="","",IFERROR(VLOOKUP(BJ959,segéd!O:P,2,FALSE),"x"))</f>
        <v>9</v>
      </c>
      <c r="BU959" s="2"/>
      <c r="BV959" s="2"/>
      <c r="BX959" s="2"/>
      <c r="CV959" s="2">
        <v>7</v>
      </c>
    </row>
    <row r="960" spans="1:119" ht="15" customHeight="1" x14ac:dyDescent="0.3">
      <c r="A960" t="str">
        <f t="shared" si="812"/>
        <v>11072</v>
      </c>
      <c r="B960" t="str">
        <f t="shared" si="813"/>
        <v xml:space="preserve">Villamos hajtások - Varga István (web) </v>
      </c>
      <c r="C960" t="str">
        <f t="shared" si="814"/>
        <v>611072</v>
      </c>
      <c r="D960" t="str">
        <f t="shared" si="815"/>
        <v>Villamos hajtások - Varga István (web) 13</v>
      </c>
      <c r="E960" t="str">
        <f t="shared" si="816"/>
        <v>Varga István11072</v>
      </c>
      <c r="F960" t="str">
        <f t="shared" si="817"/>
        <v>Villamos hajtások (Tb. 6, web)</v>
      </c>
      <c r="G960" t="str">
        <f t="shared" si="818"/>
        <v/>
      </c>
      <c r="H960" t="str">
        <f t="shared" si="819"/>
        <v/>
      </c>
      <c r="I960" t="str">
        <f t="shared" si="820"/>
        <v/>
      </c>
      <c r="J960" t="str">
        <f t="shared" si="821"/>
        <v/>
      </c>
      <c r="K960" t="str">
        <f t="shared" si="822"/>
        <v/>
      </c>
      <c r="L960" t="str">
        <f t="shared" si="823"/>
        <v/>
      </c>
      <c r="M960" t="str">
        <f t="shared" si="824"/>
        <v/>
      </c>
      <c r="N960" t="str">
        <f t="shared" si="825"/>
        <v/>
      </c>
      <c r="O960" t="str">
        <f t="shared" si="826"/>
        <v/>
      </c>
      <c r="P960" t="str">
        <f t="shared" si="827"/>
        <v/>
      </c>
      <c r="Q960" t="str">
        <f t="shared" si="828"/>
        <v/>
      </c>
      <c r="R960" t="str">
        <f t="shared" si="829"/>
        <v/>
      </c>
      <c r="S960" t="str">
        <f t="shared" si="830"/>
        <v/>
      </c>
      <c r="T960" t="str">
        <f t="shared" si="831"/>
        <v/>
      </c>
      <c r="U960" t="str">
        <f t="shared" si="832"/>
        <v/>
      </c>
      <c r="V960" t="str">
        <f t="shared" si="833"/>
        <v/>
      </c>
      <c r="W960" t="str">
        <f t="shared" si="834"/>
        <v/>
      </c>
      <c r="X960" t="str">
        <f t="shared" si="835"/>
        <v/>
      </c>
      <c r="Y960" t="str">
        <f t="shared" si="836"/>
        <v/>
      </c>
      <c r="Z960" t="str">
        <f t="shared" si="837"/>
        <v/>
      </c>
      <c r="AA960" t="str">
        <f t="shared" si="838"/>
        <v>Villamos hajtások (, web)</v>
      </c>
      <c r="AB960" t="str">
        <f t="shared" si="839"/>
        <v/>
      </c>
      <c r="AC960" t="str">
        <f t="shared" si="840"/>
        <v/>
      </c>
      <c r="AD960" t="str">
        <f t="shared" si="841"/>
        <v/>
      </c>
      <c r="AE960" t="str">
        <f t="shared" si="842"/>
        <v/>
      </c>
      <c r="AF960" t="str">
        <f t="shared" si="843"/>
        <v/>
      </c>
      <c r="AG960" t="str">
        <f t="shared" si="844"/>
        <v/>
      </c>
      <c r="AH960" t="str">
        <f t="shared" si="845"/>
        <v/>
      </c>
      <c r="AI960" t="str">
        <f t="shared" si="846"/>
        <v/>
      </c>
      <c r="AJ960" t="str">
        <f t="shared" si="847"/>
        <v/>
      </c>
      <c r="AK960" t="str">
        <f t="shared" si="848"/>
        <v/>
      </c>
      <c r="AL960" t="str">
        <f t="shared" si="849"/>
        <v/>
      </c>
      <c r="AM960" t="str">
        <f t="shared" si="850"/>
        <v/>
      </c>
      <c r="AN960" t="str">
        <f t="shared" si="851"/>
        <v/>
      </c>
      <c r="AO960" t="str">
        <f t="shared" si="852"/>
        <v/>
      </c>
      <c r="AP960" t="str">
        <f t="shared" si="853"/>
        <v/>
      </c>
      <c r="AQ960" t="str">
        <f t="shared" si="854"/>
        <v/>
      </c>
      <c r="AR960" t="str">
        <f t="shared" si="855"/>
        <v/>
      </c>
      <c r="AS960" t="str">
        <f t="shared" si="856"/>
        <v/>
      </c>
      <c r="AT960" t="str">
        <f t="shared" si="857"/>
        <v/>
      </c>
      <c r="AU960" t="str">
        <f t="shared" si="858"/>
        <v/>
      </c>
      <c r="AV960" t="str">
        <f t="shared" si="859"/>
        <v/>
      </c>
      <c r="AW960" t="str">
        <f t="shared" si="860"/>
        <v>11072</v>
      </c>
      <c r="AX960" t="str">
        <f t="shared" si="861"/>
        <v/>
      </c>
      <c r="AY960" t="str">
        <f t="shared" si="862"/>
        <v/>
      </c>
      <c r="AZ960" t="str">
        <f t="shared" si="863"/>
        <v/>
      </c>
      <c r="BA960" t="str">
        <f t="shared" si="864"/>
        <v/>
      </c>
      <c r="BB960" t="str">
        <f t="shared" si="865"/>
        <v/>
      </c>
      <c r="BC960" t="str">
        <f t="shared" si="866"/>
        <v/>
      </c>
      <c r="BD960" t="str">
        <f t="shared" si="867"/>
        <v/>
      </c>
      <c r="BE960" t="str">
        <f t="shared" si="868"/>
        <v>Villamos hajtások (6, web)</v>
      </c>
      <c r="BF960" s="2">
        <v>1107</v>
      </c>
      <c r="BG960" s="2">
        <v>2</v>
      </c>
      <c r="BH960" s="18">
        <f>VLOOKUP(BF960,segéd!$F$9:$G$41,2,FALSE)</f>
        <v>46333</v>
      </c>
      <c r="BI960" s="2" t="str">
        <f>VLOOKUP(BG960,segéd!$F$1:$G$7,2,FALSE)</f>
        <v>9.45-11.15</v>
      </c>
      <c r="BJ960" t="s">
        <v>404</v>
      </c>
      <c r="BK960" s="20" t="s">
        <v>278</v>
      </c>
      <c r="BL960" t="s">
        <v>191</v>
      </c>
      <c r="BM960" s="2"/>
      <c r="BN960" s="2">
        <v>6</v>
      </c>
      <c r="BO960" s="2" t="s">
        <v>117</v>
      </c>
      <c r="BP960" s="33" t="s">
        <v>645</v>
      </c>
      <c r="BQ960" s="2">
        <f t="shared" si="869"/>
        <v>13</v>
      </c>
      <c r="BR960" s="2" t="str">
        <f>IF(BM960="","",IFERROR(VLOOKUP(BJ960,segéd!T:U,2,FALSE),"x"))</f>
        <v/>
      </c>
      <c r="BS960" s="2">
        <f>IF(BN960="","",IFERROR(VLOOKUP(BJ960,segéd!O:P,2,FALSE),"x"))</f>
        <v>13</v>
      </c>
      <c r="BU960" s="2"/>
      <c r="BV960" s="2"/>
      <c r="DI960" s="2">
        <v>14</v>
      </c>
    </row>
    <row r="961" spans="1:120" ht="15" customHeight="1" x14ac:dyDescent="0.3">
      <c r="A961" t="str">
        <f t="shared" si="812"/>
        <v>20811073</v>
      </c>
      <c r="B961" t="str">
        <f t="shared" si="813"/>
        <v>Angol gazdasági szaknyelv I., 1. csoport - Steiner Imre 21</v>
      </c>
      <c r="C961" t="str">
        <f t="shared" si="814"/>
        <v>11073</v>
      </c>
      <c r="D961" t="str">
        <f t="shared" si="815"/>
        <v xml:space="preserve">Angol gazdasági szaknyelv I., 1. csoport - Steiner Imre </v>
      </c>
      <c r="E961" t="str">
        <f t="shared" si="816"/>
        <v>Steiner Imre11073</v>
      </c>
      <c r="F961" t="str">
        <f t="shared" si="817"/>
        <v>Angol gazdasági szaknyelv I., 1. csoport (Bp. 208)</v>
      </c>
      <c r="G961" t="str">
        <f t="shared" si="818"/>
        <v>11073</v>
      </c>
      <c r="H961" t="str">
        <f t="shared" si="819"/>
        <v>11073</v>
      </c>
      <c r="I961" t="str">
        <f t="shared" si="820"/>
        <v/>
      </c>
      <c r="J961" t="str">
        <f t="shared" si="821"/>
        <v/>
      </c>
      <c r="K961" t="str">
        <f t="shared" si="822"/>
        <v/>
      </c>
      <c r="L961" t="str">
        <f t="shared" si="823"/>
        <v/>
      </c>
      <c r="M961" t="str">
        <f t="shared" si="824"/>
        <v/>
      </c>
      <c r="N961" t="str">
        <f t="shared" si="825"/>
        <v/>
      </c>
      <c r="O961" t="str">
        <f t="shared" si="826"/>
        <v/>
      </c>
      <c r="P961" t="str">
        <f t="shared" si="827"/>
        <v/>
      </c>
      <c r="Q961" t="str">
        <f t="shared" si="828"/>
        <v/>
      </c>
      <c r="R961" t="str">
        <f t="shared" si="829"/>
        <v/>
      </c>
      <c r="S961" t="str">
        <f t="shared" si="830"/>
        <v/>
      </c>
      <c r="T961" t="str">
        <f t="shared" si="831"/>
        <v/>
      </c>
      <c r="U961" t="str">
        <f t="shared" si="832"/>
        <v/>
      </c>
      <c r="V961" t="str">
        <f t="shared" si="833"/>
        <v/>
      </c>
      <c r="W961" t="str">
        <f t="shared" si="834"/>
        <v/>
      </c>
      <c r="X961" t="str">
        <f t="shared" si="835"/>
        <v/>
      </c>
      <c r="Y961" t="str">
        <f t="shared" si="836"/>
        <v/>
      </c>
      <c r="Z961" t="str">
        <f t="shared" si="837"/>
        <v/>
      </c>
      <c r="AA961" t="str">
        <f t="shared" si="838"/>
        <v>Angol gazdasági szaknyelv I., 1. csoport (208)</v>
      </c>
      <c r="AB961" t="str">
        <f t="shared" si="839"/>
        <v/>
      </c>
      <c r="AC961" t="str">
        <f t="shared" si="840"/>
        <v/>
      </c>
      <c r="AD961" t="str">
        <f t="shared" si="841"/>
        <v/>
      </c>
      <c r="AE961" t="str">
        <f t="shared" si="842"/>
        <v/>
      </c>
      <c r="AF961" t="str">
        <f t="shared" si="843"/>
        <v/>
      </c>
      <c r="AG961" t="str">
        <f t="shared" si="844"/>
        <v/>
      </c>
      <c r="AH961" t="str">
        <f t="shared" si="845"/>
        <v/>
      </c>
      <c r="AI961" t="str">
        <f t="shared" si="846"/>
        <v/>
      </c>
      <c r="AJ961" t="str">
        <f t="shared" si="847"/>
        <v/>
      </c>
      <c r="AK961" t="str">
        <f t="shared" si="848"/>
        <v/>
      </c>
      <c r="AL961" t="str">
        <f t="shared" si="849"/>
        <v/>
      </c>
      <c r="AM961" t="str">
        <f t="shared" si="850"/>
        <v/>
      </c>
      <c r="AN961" t="str">
        <f t="shared" si="851"/>
        <v/>
      </c>
      <c r="AO961" t="str">
        <f t="shared" si="852"/>
        <v/>
      </c>
      <c r="AP961" t="str">
        <f t="shared" si="853"/>
        <v/>
      </c>
      <c r="AQ961" t="str">
        <f t="shared" si="854"/>
        <v/>
      </c>
      <c r="AR961" t="str">
        <f t="shared" si="855"/>
        <v/>
      </c>
      <c r="AS961" t="str">
        <f t="shared" si="856"/>
        <v/>
      </c>
      <c r="AT961" t="str">
        <f t="shared" si="857"/>
        <v/>
      </c>
      <c r="AU961" t="str">
        <f t="shared" si="858"/>
        <v/>
      </c>
      <c r="AV961" t="str">
        <f t="shared" si="859"/>
        <v/>
      </c>
      <c r="AW961" t="str">
        <f t="shared" si="860"/>
        <v/>
      </c>
      <c r="AX961" t="str">
        <f t="shared" si="861"/>
        <v/>
      </c>
      <c r="AY961" t="str">
        <f t="shared" si="862"/>
        <v/>
      </c>
      <c r="AZ961" t="str">
        <f t="shared" si="863"/>
        <v/>
      </c>
      <c r="BA961" t="str">
        <f t="shared" si="864"/>
        <v/>
      </c>
      <c r="BB961" t="str">
        <f t="shared" si="865"/>
        <v/>
      </c>
      <c r="BC961" t="str">
        <f t="shared" si="866"/>
        <v/>
      </c>
      <c r="BD961" t="str">
        <f t="shared" si="867"/>
        <v/>
      </c>
      <c r="BE961" t="str">
        <f t="shared" si="868"/>
        <v>Angol gazdasági szaknyelv I., 1. csoport ()</v>
      </c>
      <c r="BF961" s="2">
        <v>1107</v>
      </c>
      <c r="BG961" s="2">
        <v>3</v>
      </c>
      <c r="BH961" s="18">
        <f>VLOOKUP(BF961,segéd!$F$9:$G$41,2,FALSE)</f>
        <v>46333</v>
      </c>
      <c r="BI961" s="2" t="str">
        <f>VLOOKUP(BG961,segéd!$F$1:$G$7,2,FALSE)</f>
        <v>11.30-13.00</v>
      </c>
      <c r="BJ961" t="s">
        <v>269</v>
      </c>
      <c r="BK961" s="20" t="s">
        <v>549</v>
      </c>
      <c r="BL961" t="s">
        <v>194</v>
      </c>
      <c r="BM961" s="2">
        <v>208</v>
      </c>
      <c r="BO961" s="2"/>
      <c r="BP961" s="33"/>
      <c r="BQ961" s="2">
        <f t="shared" si="869"/>
        <v>21</v>
      </c>
      <c r="BR961" s="2">
        <f>IF(BM961="","",IFERROR(VLOOKUP(BJ961,segéd!T:U,2,FALSE),"x"))</f>
        <v>21</v>
      </c>
      <c r="BS961" s="2" t="str">
        <f>IF(BN961="","",IFERROR(VLOOKUP(BJ961,segéd!O:P,2,FALSE),"x"))</f>
        <v/>
      </c>
      <c r="BT961" s="2">
        <v>27</v>
      </c>
      <c r="BU961" s="2">
        <v>7</v>
      </c>
      <c r="BV961" s="2"/>
      <c r="BX961" s="2"/>
      <c r="CQ961" s="2"/>
      <c r="CR961" s="2"/>
    </row>
    <row r="962" spans="1:120" ht="15" customHeight="1" x14ac:dyDescent="0.3">
      <c r="A962" t="str">
        <f t="shared" si="812"/>
        <v>20211073</v>
      </c>
      <c r="B962" t="str">
        <f t="shared" si="813"/>
        <v>Beszerzés és készletgazdálkodás - Mészáros Sándor (web) 7</v>
      </c>
      <c r="C962" t="str">
        <f t="shared" si="814"/>
        <v>11073</v>
      </c>
      <c r="D962" t="str">
        <f t="shared" si="815"/>
        <v xml:space="preserve">Beszerzés és készletgazdálkodás - Mészáros Sándor (web) </v>
      </c>
      <c r="E962" t="str">
        <f t="shared" si="816"/>
        <v>Mészáros Sándor11073</v>
      </c>
      <c r="F962" t="str">
        <f t="shared" si="817"/>
        <v>Beszerzés és készletgazdálkodás (Bp. 202, web)</v>
      </c>
      <c r="G962" t="str">
        <f t="shared" si="818"/>
        <v/>
      </c>
      <c r="H962" t="str">
        <f t="shared" si="819"/>
        <v/>
      </c>
      <c r="I962" t="str">
        <f t="shared" si="820"/>
        <v/>
      </c>
      <c r="J962" t="str">
        <f t="shared" si="821"/>
        <v/>
      </c>
      <c r="K962" t="str">
        <f t="shared" si="822"/>
        <v/>
      </c>
      <c r="L962" t="str">
        <f t="shared" si="823"/>
        <v/>
      </c>
      <c r="M962" t="str">
        <f t="shared" si="824"/>
        <v/>
      </c>
      <c r="N962" t="str">
        <f t="shared" si="825"/>
        <v/>
      </c>
      <c r="O962" t="str">
        <f t="shared" si="826"/>
        <v/>
      </c>
      <c r="P962" t="str">
        <f t="shared" si="827"/>
        <v>11073</v>
      </c>
      <c r="Q962" t="str">
        <f t="shared" si="828"/>
        <v/>
      </c>
      <c r="R962" t="str">
        <f t="shared" si="829"/>
        <v/>
      </c>
      <c r="S962" t="str">
        <f t="shared" si="830"/>
        <v/>
      </c>
      <c r="T962" t="str">
        <f t="shared" si="831"/>
        <v/>
      </c>
      <c r="U962" t="str">
        <f t="shared" si="832"/>
        <v/>
      </c>
      <c r="V962" t="str">
        <f t="shared" si="833"/>
        <v/>
      </c>
      <c r="W962" t="str">
        <f t="shared" si="834"/>
        <v/>
      </c>
      <c r="X962" t="str">
        <f t="shared" si="835"/>
        <v/>
      </c>
      <c r="Y962" t="str">
        <f t="shared" si="836"/>
        <v/>
      </c>
      <c r="Z962" t="str">
        <f t="shared" si="837"/>
        <v/>
      </c>
      <c r="AA962" t="str">
        <f t="shared" si="838"/>
        <v>Beszerzés és készletgazdálkodás (202, web)</v>
      </c>
      <c r="AB962" t="str">
        <f t="shared" si="839"/>
        <v/>
      </c>
      <c r="AC962" t="str">
        <f t="shared" si="840"/>
        <v/>
      </c>
      <c r="AD962" t="str">
        <f t="shared" si="841"/>
        <v/>
      </c>
      <c r="AE962" t="str">
        <f t="shared" si="842"/>
        <v/>
      </c>
      <c r="AF962" t="str">
        <f t="shared" si="843"/>
        <v/>
      </c>
      <c r="AG962" t="str">
        <f t="shared" si="844"/>
        <v/>
      </c>
      <c r="AH962" t="str">
        <f t="shared" si="845"/>
        <v/>
      </c>
      <c r="AI962" t="str">
        <f t="shared" si="846"/>
        <v/>
      </c>
      <c r="AJ962" t="str">
        <f t="shared" si="847"/>
        <v/>
      </c>
      <c r="AK962" t="str">
        <f t="shared" si="848"/>
        <v/>
      </c>
      <c r="AL962" t="str">
        <f t="shared" si="849"/>
        <v/>
      </c>
      <c r="AM962" t="str">
        <f t="shared" si="850"/>
        <v/>
      </c>
      <c r="AN962" t="str">
        <f t="shared" si="851"/>
        <v/>
      </c>
      <c r="AO962" t="str">
        <f t="shared" si="852"/>
        <v/>
      </c>
      <c r="AP962" t="str">
        <f t="shared" si="853"/>
        <v/>
      </c>
      <c r="AQ962" t="str">
        <f t="shared" si="854"/>
        <v/>
      </c>
      <c r="AR962" t="str">
        <f t="shared" si="855"/>
        <v/>
      </c>
      <c r="AS962" t="str">
        <f t="shared" si="856"/>
        <v/>
      </c>
      <c r="AT962" t="str">
        <f t="shared" si="857"/>
        <v/>
      </c>
      <c r="AU962" t="str">
        <f t="shared" si="858"/>
        <v/>
      </c>
      <c r="AV962" t="str">
        <f t="shared" si="859"/>
        <v/>
      </c>
      <c r="AW962" t="str">
        <f t="shared" si="860"/>
        <v/>
      </c>
      <c r="AX962" t="str">
        <f t="shared" si="861"/>
        <v/>
      </c>
      <c r="AY962" t="str">
        <f t="shared" si="862"/>
        <v/>
      </c>
      <c r="AZ962" t="str">
        <f t="shared" si="863"/>
        <v/>
      </c>
      <c r="BA962" t="str">
        <f t="shared" si="864"/>
        <v/>
      </c>
      <c r="BB962" t="str">
        <f t="shared" si="865"/>
        <v/>
      </c>
      <c r="BC962" t="str">
        <f t="shared" si="866"/>
        <v/>
      </c>
      <c r="BD962" t="str">
        <f t="shared" si="867"/>
        <v/>
      </c>
      <c r="BE962" t="str">
        <f t="shared" si="868"/>
        <v>Beszerzés és készletgazdálkodás (, web)</v>
      </c>
      <c r="BF962" s="2">
        <v>1107</v>
      </c>
      <c r="BG962" s="2">
        <v>3</v>
      </c>
      <c r="BH962" s="18">
        <f>VLOOKUP(BF962,segéd!$F$9:$G$41,2,FALSE)</f>
        <v>46333</v>
      </c>
      <c r="BI962" s="2" t="str">
        <f>VLOOKUP(BG962,segéd!$F$1:$G$7,2,FALSE)</f>
        <v>11.30-13.00</v>
      </c>
      <c r="BJ962" t="s">
        <v>515</v>
      </c>
      <c r="BK962" s="20" t="s">
        <v>306</v>
      </c>
      <c r="BL962" t="s">
        <v>395</v>
      </c>
      <c r="BM962" s="2">
        <v>202</v>
      </c>
      <c r="BO962" s="2" t="s">
        <v>117</v>
      </c>
      <c r="BP962" s="33" t="s">
        <v>724</v>
      </c>
      <c r="BQ962" s="2">
        <f t="shared" si="869"/>
        <v>7</v>
      </c>
      <c r="BR962" s="2">
        <f>IF(BM962="","",IFERROR(VLOOKUP(BJ962,segéd!T:U,2,FALSE),"x"))</f>
        <v>7</v>
      </c>
      <c r="BS962" s="2" t="str">
        <f>IF(BN962="","",IFERROR(VLOOKUP(BJ962,segéd!O:P,2,FALSE),"x"))</f>
        <v/>
      </c>
      <c r="BU962" s="2"/>
      <c r="BV962" s="2"/>
      <c r="BX962" s="2"/>
      <c r="CC962" s="2">
        <v>6</v>
      </c>
    </row>
    <row r="963" spans="1:120" ht="15" customHeight="1" x14ac:dyDescent="0.3">
      <c r="A963" t="str">
        <f t="shared" ref="A963:A1026" si="870">CONCATENATE(BM963,BF963,BG963)</f>
        <v>21411073</v>
      </c>
      <c r="B963" t="str">
        <f t="shared" ref="B963:B1026" si="871">CONCATENATE(BJ963," - ",BK963,IF(BO963="","",CONCATENATE(" (",BO963,")"))," ",BR963)</f>
        <v>Bevezetés az ellátási láncok men. - Lakatos Péter (otthonról web) 10</v>
      </c>
      <c r="C963" t="str">
        <f t="shared" ref="C963:C1026" si="872">CONCATENATE(BN963,BF963,BG963)</f>
        <v>11073</v>
      </c>
      <c r="D963" t="str">
        <f t="shared" ref="D963:D1026" si="873">CONCATENATE(BJ963," - ",BK963,IF(BO963="","",CONCATENATE(" (",BO963,")"))," ",BS963)</f>
        <v xml:space="preserve">Bevezetés az ellátási láncok men. - Lakatos Péter (otthonról web) </v>
      </c>
      <c r="E963" t="str">
        <f t="shared" ref="E963:E1026" si="874">CONCATENATE(BK963,BF963,BG963)</f>
        <v>Lakatos Péter11073</v>
      </c>
      <c r="F963" t="str">
        <f t="shared" ref="F963:F1026" si="875">CONCATENATE(BJ963," (",IF(OR(BM963="",BO963="Tb.-ről web"),"",CONCATENATE("Bp. ",BM963)),IF(OR(BN963="",BO963="Bp.-ről web"),"",CONCATENATE("Tb. ",BN963)),IF(BO963="","",CONCATENATE(", ",BO963)),")")</f>
        <v>Bevezetés az ellátási láncok men. (Bp. 214, otthonról web)</v>
      </c>
      <c r="G963" t="str">
        <f t="shared" ref="G963:G1026" si="876">IF(BT963="","",CONCATENATE($BF963,$BG963))</f>
        <v/>
      </c>
      <c r="H963" t="str">
        <f t="shared" ref="H963:H1026" si="877">IF(BU963="","",CONCATENATE($BF963,$BG963))</f>
        <v/>
      </c>
      <c r="I963" t="str">
        <f t="shared" ref="I963:I1026" si="878">IF(BV963="","",CONCATENATE($BF963,$BG963))</f>
        <v/>
      </c>
      <c r="J963" t="str">
        <f t="shared" ref="J963:J1026" si="879">IF(BW963="","",CONCATENATE($BF963,$BG963))</f>
        <v/>
      </c>
      <c r="K963" t="str">
        <f t="shared" ref="K963:K1026" si="880">IF(BX963="","",CONCATENATE($BF963,$BG963))</f>
        <v>11073</v>
      </c>
      <c r="L963" t="str">
        <f t="shared" ref="L963:L1026" si="881">IF(BY963="","",CONCATENATE($BF963,$BG963))</f>
        <v/>
      </c>
      <c r="M963" t="str">
        <f t="shared" ref="M963:M1026" si="882">IF(BZ963="","",CONCATENATE($BF963,$BG963))</f>
        <v/>
      </c>
      <c r="N963" t="str">
        <f t="shared" ref="N963:N1026" si="883">IF(CA963="","",CONCATENATE($BF963,$BG963))</f>
        <v/>
      </c>
      <c r="O963" t="str">
        <f t="shared" ref="O963:O1026" si="884">IF(CB963="","",CONCATENATE($BF963,$BG963))</f>
        <v/>
      </c>
      <c r="P963" t="str">
        <f t="shared" ref="P963:P1026" si="885">IF(CC963="","",CONCATENATE($BF963,$BG963))</f>
        <v/>
      </c>
      <c r="Q963" t="str">
        <f t="shared" ref="Q963:Q1026" si="886">IF(CD963="","",CONCATENATE($BF963,$BG963))</f>
        <v/>
      </c>
      <c r="R963" t="str">
        <f t="shared" ref="R963:R1026" si="887">IF(CE963="","",CONCATENATE($BF963,$BG963))</f>
        <v/>
      </c>
      <c r="S963" t="str">
        <f t="shared" ref="S963:S1026" si="888">IF(CF963="","",CONCATENATE($BF963,$BG963))</f>
        <v/>
      </c>
      <c r="T963" t="str">
        <f t="shared" ref="T963:T1026" si="889">IF(CG963="","",CONCATENATE($BF963,$BG963))</f>
        <v/>
      </c>
      <c r="U963" t="str">
        <f t="shared" ref="U963:U1026" si="890">IF(CH963="","",CONCATENATE($BF963,$BG963))</f>
        <v/>
      </c>
      <c r="V963" t="str">
        <f t="shared" ref="V963:V1026" si="891">IF(CI963="","",CONCATENATE($BF963,$BG963))</f>
        <v/>
      </c>
      <c r="W963" t="str">
        <f t="shared" ref="W963:W1026" si="892">IF(CJ963="","",CONCATENATE($BF963,$BG963))</f>
        <v/>
      </c>
      <c r="X963" t="str">
        <f t="shared" ref="X963:X1026" si="893">IF(CK963="","",CONCATENATE($BF963,$BG963))</f>
        <v/>
      </c>
      <c r="Y963" t="str">
        <f t="shared" ref="Y963:Y1026" si="894">IF(CL963="","",CONCATENATE($BF963,$BG963))</f>
        <v/>
      </c>
      <c r="Z963" t="str">
        <f t="shared" ref="Z963:Z1026" si="895">IF(CM963="","",CONCATENATE($BF963,$BG963))</f>
        <v/>
      </c>
      <c r="AA963" t="str">
        <f t="shared" ref="AA963:AA1026" si="896">CONCATENATE(BJ963," (",BM963,IF(BO963="","",CONCATENATE(", ",BO963)),")")</f>
        <v>Bevezetés az ellátási láncok men. (214, otthonról web)</v>
      </c>
      <c r="AB963" t="str">
        <f t="shared" ref="AB963:AB1026" si="897">IF(CN963="","",CONCATENATE($BF963,$BG963))</f>
        <v/>
      </c>
      <c r="AC963" t="str">
        <f t="shared" ref="AC963:AC1026" si="898">IF(CO963="","",CONCATENATE($BF963,$BG963))</f>
        <v/>
      </c>
      <c r="AD963" t="str">
        <f t="shared" ref="AD963:AD1026" si="899">IF(CP963="","",CONCATENATE($BF963,$BG963))</f>
        <v/>
      </c>
      <c r="AE963" t="str">
        <f t="shared" ref="AE963:AE1026" si="900">IF(CQ963="","",CONCATENATE($BF963,$BG963))</f>
        <v/>
      </c>
      <c r="AF963" t="str">
        <f t="shared" ref="AF963:AF1026" si="901">IF(CR963="","",CONCATENATE($BF963,$BG963))</f>
        <v/>
      </c>
      <c r="AG963" t="str">
        <f t="shared" ref="AG963:AG1026" si="902">IF(CS963="","",CONCATENATE($BF963,$BG963))</f>
        <v/>
      </c>
      <c r="AH963" t="str">
        <f t="shared" ref="AH963:AH1026" si="903">IF(CT963="","",CONCATENATE($BF963,$BG963))</f>
        <v/>
      </c>
      <c r="AI963" t="str">
        <f t="shared" ref="AI963:AI1026" si="904">IF(CU963="","",CONCATENATE($BF963,$BG963))</f>
        <v/>
      </c>
      <c r="AJ963" t="str">
        <f t="shared" ref="AJ963:AJ1026" si="905">IF(CV963="","",CONCATENATE($BF963,$BG963))</f>
        <v/>
      </c>
      <c r="AK963" t="str">
        <f t="shared" ref="AK963:AK1026" si="906">IF(CW963="","",CONCATENATE($BF963,$BG963))</f>
        <v/>
      </c>
      <c r="AL963" t="str">
        <f t="shared" ref="AL963:AL1026" si="907">IF(CX963="","",CONCATENATE($BF963,$BG963))</f>
        <v/>
      </c>
      <c r="AM963" t="str">
        <f t="shared" ref="AM963:AM1026" si="908">IF(CY963="","",CONCATENATE($BF963,$BG963))</f>
        <v/>
      </c>
      <c r="AN963" t="str">
        <f t="shared" ref="AN963:AN1026" si="909">IF(CZ963="","",CONCATENATE($BF963,$BG963))</f>
        <v/>
      </c>
      <c r="AO963" t="str">
        <f t="shared" ref="AO963:AO1026" si="910">IF(DA963="","",CONCATENATE($BF963,$BG963))</f>
        <v/>
      </c>
      <c r="AP963" t="str">
        <f t="shared" ref="AP963:AP1026" si="911">IF(DB963="","",CONCATENATE($BF963,$BG963))</f>
        <v/>
      </c>
      <c r="AQ963" t="str">
        <f t="shared" ref="AQ963:AQ1026" si="912">IF(DC963="","",CONCATENATE($BF963,$BG963))</f>
        <v/>
      </c>
      <c r="AR963" t="str">
        <f t="shared" ref="AR963:AR1026" si="913">IF(DD963="","",CONCATENATE($BF963,$BG963))</f>
        <v/>
      </c>
      <c r="AS963" t="str">
        <f t="shared" ref="AS963:AS1026" si="914">IF(DE963="","",CONCATENATE($BF963,$BG963))</f>
        <v/>
      </c>
      <c r="AT963" t="str">
        <f t="shared" ref="AT963:AT1026" si="915">IF(DF963="","",CONCATENATE($BF963,$BG963))</f>
        <v/>
      </c>
      <c r="AU963" t="str">
        <f t="shared" ref="AU963:AU1026" si="916">IF(DG963="","",CONCATENATE($BF963,$BG963))</f>
        <v/>
      </c>
      <c r="AV963" t="str">
        <f t="shared" ref="AV963:AV1026" si="917">IF(DH963="","",CONCATENATE($BF963,$BG963))</f>
        <v/>
      </c>
      <c r="AW963" t="str">
        <f t="shared" ref="AW963:AW1026" si="918">IF(DI963="","",CONCATENATE($BF963,$BG963))</f>
        <v/>
      </c>
      <c r="AX963" t="str">
        <f t="shared" ref="AX963:AX1026" si="919">IF(DJ963="","",CONCATENATE($BF963,$BG963))</f>
        <v/>
      </c>
      <c r="AY963" t="str">
        <f t="shared" ref="AY963:AY1026" si="920">IF(DK963="","",CONCATENATE($BF963,$BG963))</f>
        <v/>
      </c>
      <c r="AZ963" t="str">
        <f t="shared" ref="AZ963:AZ1026" si="921">IF(DL963="","",CONCATENATE($BF963,$BG963))</f>
        <v/>
      </c>
      <c r="BA963" t="str">
        <f t="shared" ref="BA963:BA1026" si="922">IF(DM963="","",CONCATENATE($BF963,$BG963))</f>
        <v/>
      </c>
      <c r="BB963" t="str">
        <f t="shared" ref="BB963:BB1026" si="923">IF(DN963="","",CONCATENATE($BF963,$BG963))</f>
        <v/>
      </c>
      <c r="BC963" t="str">
        <f t="shared" ref="BC963:BC1026" si="924">IF(DO963="","",CONCATENATE($BF963,$BG963))</f>
        <v/>
      </c>
      <c r="BD963" t="str">
        <f t="shared" ref="BD963:BD1026" si="925">IF(DP963="","",CONCATENATE($BF963,$BG963))</f>
        <v/>
      </c>
      <c r="BE963" t="str">
        <f t="shared" ref="BE963:BE1026" si="926">CONCATENATE(BJ963," (",BN963,IF(BO963="","",CONCATENATE(", ",BO963)),")")</f>
        <v>Bevezetés az ellátási láncok men. (, otthonról web)</v>
      </c>
      <c r="BF963" s="2">
        <v>1107</v>
      </c>
      <c r="BG963" s="2">
        <v>3</v>
      </c>
      <c r="BH963" s="18">
        <f>VLOOKUP(BF963,segéd!$F$9:$G$41,2,FALSE)</f>
        <v>46333</v>
      </c>
      <c r="BI963" s="2" t="str">
        <f>VLOOKUP(BG963,segéd!$F$1:$G$7,2,FALSE)</f>
        <v>11.30-13.00</v>
      </c>
      <c r="BJ963" t="s">
        <v>322</v>
      </c>
      <c r="BK963" s="20" t="s">
        <v>217</v>
      </c>
      <c r="BL963" t="s">
        <v>206</v>
      </c>
      <c r="BM963" s="2">
        <v>214</v>
      </c>
      <c r="BO963" s="2" t="s">
        <v>423</v>
      </c>
      <c r="BP963" s="33" t="s">
        <v>721</v>
      </c>
      <c r="BQ963" s="2">
        <f t="shared" ref="BQ963:BQ1026" si="927">IF(BR963="",0,BR963)+IF(BS963="",0,BS963)</f>
        <v>10</v>
      </c>
      <c r="BR963" s="2">
        <f>IF(BM963="","",IFERROR(VLOOKUP(BJ963,segéd!T:U,2,FALSE),"x"))</f>
        <v>10</v>
      </c>
      <c r="BS963" s="2" t="str">
        <f>IF(BN963="","",IFERROR(VLOOKUP(BJ963,segéd!O:P,2,FALSE),"x"))</f>
        <v/>
      </c>
      <c r="BU963" s="2"/>
      <c r="BV963" s="2"/>
      <c r="BX963" s="2">
        <v>10</v>
      </c>
      <c r="CD963" s="19"/>
      <c r="CE963" s="19"/>
      <c r="CH963" s="19"/>
    </row>
    <row r="964" spans="1:120" ht="15" customHeight="1" x14ac:dyDescent="0.3">
      <c r="A964" t="str">
        <f t="shared" si="870"/>
        <v>11073</v>
      </c>
      <c r="B964" t="str">
        <f t="shared" si="871"/>
        <v xml:space="preserve">CAD alapjai, 2. csoport - Szentgyörgyiné Gyöngyösi Éva (web) </v>
      </c>
      <c r="C964" t="str">
        <f t="shared" si="872"/>
        <v>60411073</v>
      </c>
      <c r="D964" t="str">
        <f t="shared" si="873"/>
        <v>CAD alapjai, 2. csoport - Szentgyörgyiné Gyöngyösi Éva (web) 45</v>
      </c>
      <c r="E964" t="str">
        <f t="shared" si="874"/>
        <v>Szentgyörgyiné Gyöngyösi Éva11073</v>
      </c>
      <c r="F964" t="str">
        <f t="shared" si="875"/>
        <v>CAD alapjai, 2. csoport (Tb. 604, web)</v>
      </c>
      <c r="G964" t="str">
        <f t="shared" si="876"/>
        <v/>
      </c>
      <c r="H964" t="str">
        <f t="shared" si="877"/>
        <v/>
      </c>
      <c r="I964" t="str">
        <f t="shared" si="878"/>
        <v/>
      </c>
      <c r="J964" t="str">
        <f t="shared" si="879"/>
        <v/>
      </c>
      <c r="K964" t="str">
        <f t="shared" si="880"/>
        <v/>
      </c>
      <c r="L964" t="str">
        <f t="shared" si="881"/>
        <v/>
      </c>
      <c r="M964" t="str">
        <f t="shared" si="882"/>
        <v/>
      </c>
      <c r="N964" t="str">
        <f t="shared" si="883"/>
        <v/>
      </c>
      <c r="O964" t="str">
        <f t="shared" si="884"/>
        <v/>
      </c>
      <c r="P964" t="str">
        <f t="shared" si="885"/>
        <v/>
      </c>
      <c r="Q964" t="str">
        <f t="shared" si="886"/>
        <v/>
      </c>
      <c r="R964" t="str">
        <f t="shared" si="887"/>
        <v/>
      </c>
      <c r="S964" t="str">
        <f t="shared" si="888"/>
        <v/>
      </c>
      <c r="T964" t="str">
        <f t="shared" si="889"/>
        <v/>
      </c>
      <c r="U964" t="str">
        <f t="shared" si="890"/>
        <v/>
      </c>
      <c r="V964" t="str">
        <f t="shared" si="891"/>
        <v/>
      </c>
      <c r="W964" t="str">
        <f t="shared" si="892"/>
        <v/>
      </c>
      <c r="X964" t="str">
        <f t="shared" si="893"/>
        <v/>
      </c>
      <c r="Y964" t="str">
        <f t="shared" si="894"/>
        <v/>
      </c>
      <c r="Z964" t="str">
        <f t="shared" si="895"/>
        <v/>
      </c>
      <c r="AA964" t="str">
        <f t="shared" si="896"/>
        <v>CAD alapjai, 2. csoport (, web)</v>
      </c>
      <c r="AB964" t="str">
        <f t="shared" si="897"/>
        <v/>
      </c>
      <c r="AC964" t="str">
        <f t="shared" si="898"/>
        <v/>
      </c>
      <c r="AD964" t="str">
        <f t="shared" si="899"/>
        <v/>
      </c>
      <c r="AE964" t="str">
        <f t="shared" si="900"/>
        <v/>
      </c>
      <c r="AF964" t="str">
        <f t="shared" si="901"/>
        <v/>
      </c>
      <c r="AG964" t="str">
        <f t="shared" si="902"/>
        <v/>
      </c>
      <c r="AH964" t="str">
        <f t="shared" si="903"/>
        <v/>
      </c>
      <c r="AI964" t="str">
        <f t="shared" si="904"/>
        <v/>
      </c>
      <c r="AJ964" t="str">
        <f t="shared" si="905"/>
        <v/>
      </c>
      <c r="AK964" t="str">
        <f t="shared" si="906"/>
        <v/>
      </c>
      <c r="AL964" t="str">
        <f t="shared" si="907"/>
        <v>11073</v>
      </c>
      <c r="AM964" t="str">
        <f t="shared" si="908"/>
        <v/>
      </c>
      <c r="AN964" t="str">
        <f t="shared" si="909"/>
        <v/>
      </c>
      <c r="AO964" t="str">
        <f t="shared" si="910"/>
        <v/>
      </c>
      <c r="AP964" t="str">
        <f t="shared" si="911"/>
        <v/>
      </c>
      <c r="AQ964" t="str">
        <f t="shared" si="912"/>
        <v/>
      </c>
      <c r="AR964" t="str">
        <f t="shared" si="913"/>
        <v/>
      </c>
      <c r="AS964" t="str">
        <f t="shared" si="914"/>
        <v/>
      </c>
      <c r="AT964" t="str">
        <f t="shared" si="915"/>
        <v/>
      </c>
      <c r="AU964" t="str">
        <f t="shared" si="916"/>
        <v/>
      </c>
      <c r="AV964" t="str">
        <f t="shared" si="917"/>
        <v/>
      </c>
      <c r="AW964" t="str">
        <f t="shared" si="918"/>
        <v/>
      </c>
      <c r="AX964" t="str">
        <f t="shared" si="919"/>
        <v/>
      </c>
      <c r="AY964" t="str">
        <f t="shared" si="920"/>
        <v/>
      </c>
      <c r="AZ964" t="str">
        <f t="shared" si="921"/>
        <v/>
      </c>
      <c r="BA964" t="str">
        <f t="shared" si="922"/>
        <v/>
      </c>
      <c r="BB964" t="str">
        <f t="shared" si="923"/>
        <v/>
      </c>
      <c r="BC964" t="str">
        <f t="shared" si="924"/>
        <v/>
      </c>
      <c r="BD964" t="str">
        <f t="shared" si="925"/>
        <v/>
      </c>
      <c r="BE964" t="str">
        <f t="shared" si="926"/>
        <v>CAD alapjai, 2. csoport (604, web)</v>
      </c>
      <c r="BF964" s="2">
        <v>1107</v>
      </c>
      <c r="BG964" s="2">
        <v>3</v>
      </c>
      <c r="BH964" s="18">
        <f>VLOOKUP(BF964,segéd!$F$9:$G$41,2,FALSE)</f>
        <v>46333</v>
      </c>
      <c r="BI964" s="2" t="str">
        <f>VLOOKUP(BG964,segéd!$F$1:$G$7,2,FALSE)</f>
        <v>11.30-13.00</v>
      </c>
      <c r="BJ964" t="s">
        <v>315</v>
      </c>
      <c r="BK964" s="20" t="s">
        <v>320</v>
      </c>
      <c r="BL964" t="s">
        <v>191</v>
      </c>
      <c r="BM964" s="2"/>
      <c r="BN964" s="2">
        <v>604</v>
      </c>
      <c r="BO964" s="2" t="s">
        <v>117</v>
      </c>
      <c r="BP964" s="33" t="s">
        <v>664</v>
      </c>
      <c r="BQ964" s="2">
        <f t="shared" si="927"/>
        <v>45</v>
      </c>
      <c r="BR964" s="2" t="str">
        <f>IF(BM964="","",IFERROR(VLOOKUP(BJ964,segéd!T:U,2,FALSE),"x"))</f>
        <v/>
      </c>
      <c r="BS964" s="2">
        <f>IF(BN964="","",IFERROR(VLOOKUP(BJ964,segéd!O:P,2,FALSE),"x"))</f>
        <v>45</v>
      </c>
      <c r="BU964" s="2"/>
      <c r="BV964" s="2"/>
      <c r="BX964" s="2"/>
      <c r="CX964" s="2">
        <v>56</v>
      </c>
    </row>
    <row r="965" spans="1:120" ht="15" customHeight="1" x14ac:dyDescent="0.3">
      <c r="A965" t="str">
        <f t="shared" si="870"/>
        <v>11073</v>
      </c>
      <c r="B965" t="str">
        <f t="shared" si="871"/>
        <v xml:space="preserve">Épületenergetika - Nagy Judit (web) </v>
      </c>
      <c r="C965" t="str">
        <f t="shared" si="872"/>
        <v>40311073</v>
      </c>
      <c r="D965" t="str">
        <f t="shared" si="873"/>
        <v>Épületenergetika - Nagy Judit (web) 10</v>
      </c>
      <c r="E965" t="str">
        <f t="shared" si="874"/>
        <v>Nagy Judit11073</v>
      </c>
      <c r="F965" t="str">
        <f t="shared" si="875"/>
        <v>Épületenergetika (Tb. 403, web)</v>
      </c>
      <c r="G965" t="str">
        <f t="shared" si="876"/>
        <v/>
      </c>
      <c r="H965" t="str">
        <f t="shared" si="877"/>
        <v/>
      </c>
      <c r="I965" t="str">
        <f t="shared" si="878"/>
        <v/>
      </c>
      <c r="J965" t="str">
        <f t="shared" si="879"/>
        <v/>
      </c>
      <c r="K965" t="str">
        <f t="shared" si="880"/>
        <v/>
      </c>
      <c r="L965" t="str">
        <f t="shared" si="881"/>
        <v/>
      </c>
      <c r="M965" t="str">
        <f t="shared" si="882"/>
        <v/>
      </c>
      <c r="N965" t="str">
        <f t="shared" si="883"/>
        <v/>
      </c>
      <c r="O965" t="str">
        <f t="shared" si="884"/>
        <v/>
      </c>
      <c r="P965" t="str">
        <f t="shared" si="885"/>
        <v/>
      </c>
      <c r="Q965" t="str">
        <f t="shared" si="886"/>
        <v/>
      </c>
      <c r="R965" t="str">
        <f t="shared" si="887"/>
        <v/>
      </c>
      <c r="S965" t="str">
        <f t="shared" si="888"/>
        <v/>
      </c>
      <c r="T965" t="str">
        <f t="shared" si="889"/>
        <v/>
      </c>
      <c r="U965" t="str">
        <f t="shared" si="890"/>
        <v/>
      </c>
      <c r="V965" t="str">
        <f t="shared" si="891"/>
        <v/>
      </c>
      <c r="W965" t="str">
        <f t="shared" si="892"/>
        <v/>
      </c>
      <c r="X965" t="str">
        <f t="shared" si="893"/>
        <v/>
      </c>
      <c r="Y965" t="str">
        <f t="shared" si="894"/>
        <v/>
      </c>
      <c r="Z965" t="str">
        <f t="shared" si="895"/>
        <v/>
      </c>
      <c r="AA965" t="str">
        <f t="shared" si="896"/>
        <v>Épületenergetika (, web)</v>
      </c>
      <c r="AB965" t="str">
        <f t="shared" si="897"/>
        <v/>
      </c>
      <c r="AC965" t="str">
        <f t="shared" si="898"/>
        <v/>
      </c>
      <c r="AD965" t="str">
        <f t="shared" si="899"/>
        <v/>
      </c>
      <c r="AE965" t="str">
        <f t="shared" si="900"/>
        <v/>
      </c>
      <c r="AF965" t="str">
        <f t="shared" si="901"/>
        <v/>
      </c>
      <c r="AG965" t="str">
        <f t="shared" si="902"/>
        <v/>
      </c>
      <c r="AH965" t="str">
        <f t="shared" si="903"/>
        <v/>
      </c>
      <c r="AI965" t="str">
        <f t="shared" si="904"/>
        <v/>
      </c>
      <c r="AJ965" t="str">
        <f t="shared" si="905"/>
        <v/>
      </c>
      <c r="AK965" t="str">
        <f t="shared" si="906"/>
        <v/>
      </c>
      <c r="AL965" t="str">
        <f t="shared" si="907"/>
        <v/>
      </c>
      <c r="AM965" t="str">
        <f t="shared" si="908"/>
        <v/>
      </c>
      <c r="AN965" t="str">
        <f t="shared" si="909"/>
        <v/>
      </c>
      <c r="AO965" t="str">
        <f t="shared" si="910"/>
        <v/>
      </c>
      <c r="AP965" t="str">
        <f t="shared" si="911"/>
        <v/>
      </c>
      <c r="AQ965" t="str">
        <f t="shared" si="912"/>
        <v/>
      </c>
      <c r="AR965" t="str">
        <f t="shared" si="913"/>
        <v/>
      </c>
      <c r="AS965" t="str">
        <f t="shared" si="914"/>
        <v/>
      </c>
      <c r="AT965" t="str">
        <f t="shared" si="915"/>
        <v/>
      </c>
      <c r="AU965" t="str">
        <f t="shared" si="916"/>
        <v>11073</v>
      </c>
      <c r="AV965" t="str">
        <f t="shared" si="917"/>
        <v/>
      </c>
      <c r="AW965" t="str">
        <f t="shared" si="918"/>
        <v/>
      </c>
      <c r="AX965" t="str">
        <f t="shared" si="919"/>
        <v/>
      </c>
      <c r="AY965" t="str">
        <f t="shared" si="920"/>
        <v/>
      </c>
      <c r="AZ965" t="str">
        <f t="shared" si="921"/>
        <v/>
      </c>
      <c r="BA965" t="str">
        <f t="shared" si="922"/>
        <v/>
      </c>
      <c r="BB965" t="str">
        <f t="shared" si="923"/>
        <v/>
      </c>
      <c r="BC965" t="str">
        <f t="shared" si="924"/>
        <v/>
      </c>
      <c r="BD965" t="str">
        <f t="shared" si="925"/>
        <v/>
      </c>
      <c r="BE965" t="str">
        <f t="shared" si="926"/>
        <v>Épületenergetika (403, web)</v>
      </c>
      <c r="BF965" s="2">
        <v>1107</v>
      </c>
      <c r="BG965" s="2">
        <v>3</v>
      </c>
      <c r="BH965" s="18">
        <f>VLOOKUP(BF965,segéd!$F$9:$G$41,2,FALSE)</f>
        <v>46333</v>
      </c>
      <c r="BI965" s="2" t="str">
        <f>VLOOKUP(BG965,segéd!$F$1:$G$7,2,FALSE)</f>
        <v>11.30-13.00</v>
      </c>
      <c r="BJ965" t="s">
        <v>410</v>
      </c>
      <c r="BK965" s="20" t="s">
        <v>418</v>
      </c>
      <c r="BL965" t="s">
        <v>191</v>
      </c>
      <c r="BM965" s="2"/>
      <c r="BN965" s="2">
        <v>403</v>
      </c>
      <c r="BO965" s="2" t="s">
        <v>117</v>
      </c>
      <c r="BP965" s="33" t="s">
        <v>657</v>
      </c>
      <c r="BQ965" s="2">
        <f t="shared" si="927"/>
        <v>10</v>
      </c>
      <c r="BR965" s="2" t="str">
        <f>IF(BM965="","",IFERROR(VLOOKUP(BJ965,segéd!T:U,2,FALSE),"x"))</f>
        <v/>
      </c>
      <c r="BS965" s="2">
        <f>IF(BN965="","",IFERROR(VLOOKUP(BJ965,segéd!O:P,2,FALSE),"x"))</f>
        <v>10</v>
      </c>
      <c r="BU965" s="2"/>
      <c r="BV965" s="2"/>
      <c r="DG965" s="2">
        <v>8</v>
      </c>
    </row>
    <row r="966" spans="1:120" ht="15" customHeight="1" x14ac:dyDescent="0.3">
      <c r="A966" t="str">
        <f t="shared" si="870"/>
        <v>11073</v>
      </c>
      <c r="B966" t="str">
        <f t="shared" si="871"/>
        <v xml:space="preserve">Gazdasági matematika I. - Kovács Gergely (web) </v>
      </c>
      <c r="C966" t="str">
        <f t="shared" si="872"/>
        <v>21511073</v>
      </c>
      <c r="D966" t="str">
        <f t="shared" si="873"/>
        <v>Gazdasági matematika I. - Kovács Gergely (web) 69</v>
      </c>
      <c r="E966" t="str">
        <f t="shared" si="874"/>
        <v>Kovács Gergely11073</v>
      </c>
      <c r="F966" t="str">
        <f t="shared" si="875"/>
        <v>Gazdasági matematika I. (Tb. 215, web)</v>
      </c>
      <c r="G966" t="str">
        <f t="shared" si="876"/>
        <v/>
      </c>
      <c r="H966" t="str">
        <f t="shared" si="877"/>
        <v/>
      </c>
      <c r="I966" t="str">
        <f t="shared" si="878"/>
        <v/>
      </c>
      <c r="J966" t="str">
        <f t="shared" si="879"/>
        <v/>
      </c>
      <c r="K966" t="str">
        <f t="shared" si="880"/>
        <v/>
      </c>
      <c r="L966" t="str">
        <f t="shared" si="881"/>
        <v/>
      </c>
      <c r="M966" t="str">
        <f t="shared" si="882"/>
        <v/>
      </c>
      <c r="N966" t="str">
        <f t="shared" si="883"/>
        <v/>
      </c>
      <c r="O966" t="str">
        <f t="shared" si="884"/>
        <v/>
      </c>
      <c r="P966" t="str">
        <f t="shared" si="885"/>
        <v/>
      </c>
      <c r="Q966" t="str">
        <f t="shared" si="886"/>
        <v/>
      </c>
      <c r="R966" t="str">
        <f t="shared" si="887"/>
        <v/>
      </c>
      <c r="S966" t="str">
        <f t="shared" si="888"/>
        <v/>
      </c>
      <c r="T966" t="str">
        <f t="shared" si="889"/>
        <v/>
      </c>
      <c r="U966" t="str">
        <f t="shared" si="890"/>
        <v/>
      </c>
      <c r="V966" t="str">
        <f t="shared" si="891"/>
        <v/>
      </c>
      <c r="W966" t="str">
        <f t="shared" si="892"/>
        <v/>
      </c>
      <c r="X966" t="str">
        <f t="shared" si="893"/>
        <v/>
      </c>
      <c r="Y966" t="str">
        <f t="shared" si="894"/>
        <v/>
      </c>
      <c r="Z966" t="str">
        <f t="shared" si="895"/>
        <v/>
      </c>
      <c r="AA966" t="str">
        <f t="shared" si="896"/>
        <v>Gazdasági matematika I. (, web)</v>
      </c>
      <c r="AB966" t="str">
        <f t="shared" si="897"/>
        <v>11073</v>
      </c>
      <c r="AC966" t="str">
        <f t="shared" si="898"/>
        <v/>
      </c>
      <c r="AD966" t="str">
        <f t="shared" si="899"/>
        <v/>
      </c>
      <c r="AE966" t="str">
        <f t="shared" si="900"/>
        <v/>
      </c>
      <c r="AF966" t="str">
        <f t="shared" si="901"/>
        <v/>
      </c>
      <c r="AG966" t="str">
        <f t="shared" si="902"/>
        <v/>
      </c>
      <c r="AH966" t="str">
        <f t="shared" si="903"/>
        <v/>
      </c>
      <c r="AI966" t="str">
        <f t="shared" si="904"/>
        <v/>
      </c>
      <c r="AJ966" t="str">
        <f t="shared" si="905"/>
        <v/>
      </c>
      <c r="AK966" t="str">
        <f t="shared" si="906"/>
        <v/>
      </c>
      <c r="AL966" t="str">
        <f t="shared" si="907"/>
        <v/>
      </c>
      <c r="AM966" t="str">
        <f t="shared" si="908"/>
        <v/>
      </c>
      <c r="AN966" t="str">
        <f t="shared" si="909"/>
        <v/>
      </c>
      <c r="AO966" t="str">
        <f t="shared" si="910"/>
        <v/>
      </c>
      <c r="AP966" t="str">
        <f t="shared" si="911"/>
        <v/>
      </c>
      <c r="AQ966" t="str">
        <f t="shared" si="912"/>
        <v/>
      </c>
      <c r="AR966" t="str">
        <f t="shared" si="913"/>
        <v/>
      </c>
      <c r="AS966" t="str">
        <f t="shared" si="914"/>
        <v/>
      </c>
      <c r="AT966" t="str">
        <f t="shared" si="915"/>
        <v/>
      </c>
      <c r="AU966" t="str">
        <f t="shared" si="916"/>
        <v/>
      </c>
      <c r="AV966" t="str">
        <f t="shared" si="917"/>
        <v/>
      </c>
      <c r="AW966" t="str">
        <f t="shared" si="918"/>
        <v/>
      </c>
      <c r="AX966" t="str">
        <f t="shared" si="919"/>
        <v/>
      </c>
      <c r="AY966" t="str">
        <f t="shared" si="920"/>
        <v/>
      </c>
      <c r="AZ966" t="str">
        <f t="shared" si="921"/>
        <v/>
      </c>
      <c r="BA966" t="str">
        <f t="shared" si="922"/>
        <v/>
      </c>
      <c r="BB966" t="str">
        <f t="shared" si="923"/>
        <v/>
      </c>
      <c r="BC966" t="str">
        <f t="shared" si="924"/>
        <v/>
      </c>
      <c r="BD966" t="str">
        <f t="shared" si="925"/>
        <v/>
      </c>
      <c r="BE966" t="str">
        <f t="shared" si="926"/>
        <v>Gazdasági matematika I. (215, web)</v>
      </c>
      <c r="BF966" s="2">
        <v>1107</v>
      </c>
      <c r="BG966" s="2">
        <v>3</v>
      </c>
      <c r="BH966" s="18">
        <f>VLOOKUP(BF966,segéd!$F$9:$G$41,2,FALSE)</f>
        <v>46333</v>
      </c>
      <c r="BI966" s="2" t="str">
        <f>VLOOKUP(BG966,segéd!$F$1:$G$7,2,FALSE)</f>
        <v>11.30-13.00</v>
      </c>
      <c r="BJ966" t="s">
        <v>8</v>
      </c>
      <c r="BK966" s="20" t="s">
        <v>9</v>
      </c>
      <c r="BL966" t="s">
        <v>191</v>
      </c>
      <c r="BM966" s="2"/>
      <c r="BN966" s="2">
        <v>215</v>
      </c>
      <c r="BO966" s="2" t="s">
        <v>117</v>
      </c>
      <c r="BP966" s="33" t="s">
        <v>601</v>
      </c>
      <c r="BQ966" s="2">
        <f t="shared" si="927"/>
        <v>69</v>
      </c>
      <c r="BR966" s="2" t="str">
        <f>IF(BM966="","",IFERROR(VLOOKUP(BJ966,segéd!T:U,2,FALSE),"x"))</f>
        <v/>
      </c>
      <c r="BS966" s="2">
        <f>IF(BN966="","",IFERROR(VLOOKUP(BJ966,segéd!O:P,2,FALSE),"x"))</f>
        <v>69</v>
      </c>
      <c r="BT966" s="2"/>
      <c r="BU966" s="2"/>
      <c r="BV966" s="2"/>
      <c r="BX966" s="2"/>
      <c r="CN966" s="2">
        <v>53</v>
      </c>
      <c r="CQ966" s="2"/>
      <c r="CR966" s="2"/>
    </row>
    <row r="967" spans="1:120" ht="15" customHeight="1" x14ac:dyDescent="0.3">
      <c r="A967" t="str">
        <f t="shared" si="870"/>
        <v>20711073</v>
      </c>
      <c r="B967" t="str">
        <f t="shared" si="871"/>
        <v>Gazdasági matematika I., 2. csoport - Szabó Tünde (gépterem, web) 2</v>
      </c>
      <c r="C967" t="str">
        <f t="shared" si="872"/>
        <v>11073</v>
      </c>
      <c r="D967" t="str">
        <f t="shared" si="873"/>
        <v xml:space="preserve">Gazdasági matematika I., 2. csoport - Szabó Tünde (gépterem, web) </v>
      </c>
      <c r="E967" t="str">
        <f t="shared" si="874"/>
        <v>Szabó Tünde11073</v>
      </c>
      <c r="F967" t="str">
        <f t="shared" si="875"/>
        <v>Gazdasági matematika I., 2. csoport (Bp. 207, gépterem, web)</v>
      </c>
      <c r="G967" t="str">
        <f t="shared" si="876"/>
        <v>11073</v>
      </c>
      <c r="H967" t="str">
        <f t="shared" si="877"/>
        <v>11073</v>
      </c>
      <c r="I967" t="str">
        <f t="shared" si="878"/>
        <v/>
      </c>
      <c r="J967" t="str">
        <f t="shared" si="879"/>
        <v/>
      </c>
      <c r="K967" t="str">
        <f t="shared" si="880"/>
        <v/>
      </c>
      <c r="L967" t="str">
        <f t="shared" si="881"/>
        <v/>
      </c>
      <c r="M967" t="str">
        <f t="shared" si="882"/>
        <v/>
      </c>
      <c r="N967" t="str">
        <f t="shared" si="883"/>
        <v/>
      </c>
      <c r="O967" t="str">
        <f t="shared" si="884"/>
        <v/>
      </c>
      <c r="P967" t="str">
        <f t="shared" si="885"/>
        <v/>
      </c>
      <c r="Q967" t="str">
        <f t="shared" si="886"/>
        <v/>
      </c>
      <c r="R967" t="str">
        <f t="shared" si="887"/>
        <v/>
      </c>
      <c r="S967" t="str">
        <f t="shared" si="888"/>
        <v/>
      </c>
      <c r="T967" t="str">
        <f t="shared" si="889"/>
        <v/>
      </c>
      <c r="U967" t="str">
        <f t="shared" si="890"/>
        <v/>
      </c>
      <c r="V967" t="str">
        <f t="shared" si="891"/>
        <v/>
      </c>
      <c r="W967" t="str">
        <f t="shared" si="892"/>
        <v/>
      </c>
      <c r="X967" t="str">
        <f t="shared" si="893"/>
        <v/>
      </c>
      <c r="Y967" t="str">
        <f t="shared" si="894"/>
        <v/>
      </c>
      <c r="Z967" t="str">
        <f t="shared" si="895"/>
        <v/>
      </c>
      <c r="AA967" t="str">
        <f t="shared" si="896"/>
        <v>Gazdasági matematika I., 2. csoport (207, gépterem, web)</v>
      </c>
      <c r="AB967" t="str">
        <f t="shared" si="897"/>
        <v/>
      </c>
      <c r="AC967" t="str">
        <f t="shared" si="898"/>
        <v/>
      </c>
      <c r="AD967" t="str">
        <f t="shared" si="899"/>
        <v/>
      </c>
      <c r="AE967" t="str">
        <f t="shared" si="900"/>
        <v/>
      </c>
      <c r="AF967" t="str">
        <f t="shared" si="901"/>
        <v/>
      </c>
      <c r="AG967" t="str">
        <f t="shared" si="902"/>
        <v/>
      </c>
      <c r="AH967" t="str">
        <f t="shared" si="903"/>
        <v/>
      </c>
      <c r="AI967" t="str">
        <f t="shared" si="904"/>
        <v/>
      </c>
      <c r="AJ967" t="str">
        <f t="shared" si="905"/>
        <v/>
      </c>
      <c r="AK967" t="str">
        <f t="shared" si="906"/>
        <v/>
      </c>
      <c r="AL967" t="str">
        <f t="shared" si="907"/>
        <v/>
      </c>
      <c r="AM967" t="str">
        <f t="shared" si="908"/>
        <v/>
      </c>
      <c r="AN967" t="str">
        <f t="shared" si="909"/>
        <v/>
      </c>
      <c r="AO967" t="str">
        <f t="shared" si="910"/>
        <v/>
      </c>
      <c r="AP967" t="str">
        <f t="shared" si="911"/>
        <v/>
      </c>
      <c r="AQ967" t="str">
        <f t="shared" si="912"/>
        <v/>
      </c>
      <c r="AR967" t="str">
        <f t="shared" si="913"/>
        <v/>
      </c>
      <c r="AS967" t="str">
        <f t="shared" si="914"/>
        <v/>
      </c>
      <c r="AT967" t="str">
        <f t="shared" si="915"/>
        <v/>
      </c>
      <c r="AU967" t="str">
        <f t="shared" si="916"/>
        <v/>
      </c>
      <c r="AV967" t="str">
        <f t="shared" si="917"/>
        <v/>
      </c>
      <c r="AW967" t="str">
        <f t="shared" si="918"/>
        <v/>
      </c>
      <c r="AX967" t="str">
        <f t="shared" si="919"/>
        <v/>
      </c>
      <c r="AY967" t="str">
        <f t="shared" si="920"/>
        <v/>
      </c>
      <c r="AZ967" t="str">
        <f t="shared" si="921"/>
        <v/>
      </c>
      <c r="BA967" t="str">
        <f t="shared" si="922"/>
        <v/>
      </c>
      <c r="BB967" t="str">
        <f t="shared" si="923"/>
        <v/>
      </c>
      <c r="BC967" t="str">
        <f t="shared" si="924"/>
        <v/>
      </c>
      <c r="BD967" t="str">
        <f t="shared" si="925"/>
        <v/>
      </c>
      <c r="BE967" t="str">
        <f t="shared" si="926"/>
        <v>Gazdasági matematika I., 2. csoport (, gépterem, web)</v>
      </c>
      <c r="BF967" s="2">
        <v>1107</v>
      </c>
      <c r="BG967" s="2">
        <v>3</v>
      </c>
      <c r="BH967" s="18">
        <f>VLOOKUP(BF967,segéd!$F$9:$G$41,2,FALSE)</f>
        <v>46333</v>
      </c>
      <c r="BI967" s="2" t="str">
        <f>VLOOKUP(BG967,segéd!$F$1:$G$7,2,FALSE)</f>
        <v>11.30-13.00</v>
      </c>
      <c r="BJ967" t="s">
        <v>266</v>
      </c>
      <c r="BK967" s="20" t="s">
        <v>24</v>
      </c>
      <c r="BL967" t="s">
        <v>194</v>
      </c>
      <c r="BM967" s="2">
        <v>207</v>
      </c>
      <c r="BO967" s="2" t="s">
        <v>216</v>
      </c>
      <c r="BP967" s="33" t="s">
        <v>723</v>
      </c>
      <c r="BQ967" s="2">
        <f t="shared" si="927"/>
        <v>2</v>
      </c>
      <c r="BR967" s="2">
        <f>IF(BM967="","",IFERROR(VLOOKUP(BJ967,segéd!T:U,2,FALSE),"x"))</f>
        <v>2</v>
      </c>
      <c r="BS967" s="2" t="str">
        <f>IF(BN967="","",IFERROR(VLOOKUP(BJ967,segéd!O:P,2,FALSE),"x"))</f>
        <v/>
      </c>
      <c r="BT967" s="2">
        <v>33</v>
      </c>
      <c r="BU967" s="2">
        <v>9</v>
      </c>
      <c r="BV967" s="2"/>
      <c r="BW967" s="19"/>
      <c r="BX967" s="2"/>
      <c r="BY967" s="19"/>
      <c r="CC967" s="19"/>
      <c r="CQ967" s="2"/>
      <c r="CR967" s="2"/>
    </row>
    <row r="968" spans="1:120" ht="15" customHeight="1" x14ac:dyDescent="0.3">
      <c r="A968" t="str">
        <f t="shared" si="870"/>
        <v>21711073</v>
      </c>
      <c r="B968" t="str">
        <f t="shared" si="871"/>
        <v>Innovációs technológiák - Peredy Zoltán (web) 15</v>
      </c>
      <c r="C968" t="str">
        <f t="shared" si="872"/>
        <v>11073</v>
      </c>
      <c r="D968" t="str">
        <f t="shared" si="873"/>
        <v xml:space="preserve">Innovációs technológiák - Peredy Zoltán (web) </v>
      </c>
      <c r="E968" t="str">
        <f t="shared" si="874"/>
        <v>Peredy Zoltán11073</v>
      </c>
      <c r="F968" t="str">
        <f t="shared" si="875"/>
        <v>Innovációs technológiák (Bp. 217, web)</v>
      </c>
      <c r="G968" t="str">
        <f t="shared" si="876"/>
        <v/>
      </c>
      <c r="H968" t="str">
        <f t="shared" si="877"/>
        <v/>
      </c>
      <c r="I968" t="str">
        <f t="shared" si="878"/>
        <v/>
      </c>
      <c r="J968" t="str">
        <f t="shared" si="879"/>
        <v/>
      </c>
      <c r="K968" t="str">
        <f t="shared" si="880"/>
        <v/>
      </c>
      <c r="L968" t="str">
        <f t="shared" si="881"/>
        <v>11073</v>
      </c>
      <c r="M968" t="str">
        <f t="shared" si="882"/>
        <v/>
      </c>
      <c r="N968" t="str">
        <f t="shared" si="883"/>
        <v/>
      </c>
      <c r="O968" t="str">
        <f t="shared" si="884"/>
        <v/>
      </c>
      <c r="P968" t="str">
        <f t="shared" si="885"/>
        <v/>
      </c>
      <c r="Q968" t="str">
        <f t="shared" si="886"/>
        <v/>
      </c>
      <c r="R968" t="str">
        <f t="shared" si="887"/>
        <v/>
      </c>
      <c r="S968" t="str">
        <f t="shared" si="888"/>
        <v/>
      </c>
      <c r="T968" t="str">
        <f t="shared" si="889"/>
        <v/>
      </c>
      <c r="U968" t="str">
        <f t="shared" si="890"/>
        <v/>
      </c>
      <c r="V968" t="str">
        <f t="shared" si="891"/>
        <v/>
      </c>
      <c r="W968" t="str">
        <f t="shared" si="892"/>
        <v/>
      </c>
      <c r="X968" t="str">
        <f t="shared" si="893"/>
        <v/>
      </c>
      <c r="Y968" t="str">
        <f t="shared" si="894"/>
        <v/>
      </c>
      <c r="Z968" t="str">
        <f t="shared" si="895"/>
        <v/>
      </c>
      <c r="AA968" t="str">
        <f t="shared" si="896"/>
        <v>Innovációs technológiák (217, web)</v>
      </c>
      <c r="AB968" t="str">
        <f t="shared" si="897"/>
        <v/>
      </c>
      <c r="AC968" t="str">
        <f t="shared" si="898"/>
        <v/>
      </c>
      <c r="AD968" t="str">
        <f t="shared" si="899"/>
        <v/>
      </c>
      <c r="AE968" t="str">
        <f t="shared" si="900"/>
        <v/>
      </c>
      <c r="AF968" t="str">
        <f t="shared" si="901"/>
        <v/>
      </c>
      <c r="AG968" t="str">
        <f t="shared" si="902"/>
        <v/>
      </c>
      <c r="AH968" t="str">
        <f t="shared" si="903"/>
        <v/>
      </c>
      <c r="AI968" t="str">
        <f t="shared" si="904"/>
        <v/>
      </c>
      <c r="AJ968" t="str">
        <f t="shared" si="905"/>
        <v/>
      </c>
      <c r="AK968" t="str">
        <f t="shared" si="906"/>
        <v/>
      </c>
      <c r="AL968" t="str">
        <f t="shared" si="907"/>
        <v/>
      </c>
      <c r="AM968" t="str">
        <f t="shared" si="908"/>
        <v/>
      </c>
      <c r="AN968" t="str">
        <f t="shared" si="909"/>
        <v/>
      </c>
      <c r="AO968" t="str">
        <f t="shared" si="910"/>
        <v/>
      </c>
      <c r="AP968" t="str">
        <f t="shared" si="911"/>
        <v/>
      </c>
      <c r="AQ968" t="str">
        <f t="shared" si="912"/>
        <v/>
      </c>
      <c r="AR968" t="str">
        <f t="shared" si="913"/>
        <v/>
      </c>
      <c r="AS968" t="str">
        <f t="shared" si="914"/>
        <v/>
      </c>
      <c r="AT968" t="str">
        <f t="shared" si="915"/>
        <v/>
      </c>
      <c r="AU968" t="str">
        <f t="shared" si="916"/>
        <v/>
      </c>
      <c r="AV968" t="str">
        <f t="shared" si="917"/>
        <v/>
      </c>
      <c r="AW968" t="str">
        <f t="shared" si="918"/>
        <v/>
      </c>
      <c r="AX968" t="str">
        <f t="shared" si="919"/>
        <v/>
      </c>
      <c r="AY968" t="str">
        <f t="shared" si="920"/>
        <v/>
      </c>
      <c r="AZ968" t="str">
        <f t="shared" si="921"/>
        <v/>
      </c>
      <c r="BA968" t="str">
        <f t="shared" si="922"/>
        <v/>
      </c>
      <c r="BB968" t="str">
        <f t="shared" si="923"/>
        <v/>
      </c>
      <c r="BC968" t="str">
        <f t="shared" si="924"/>
        <v/>
      </c>
      <c r="BD968" t="str">
        <f t="shared" si="925"/>
        <v/>
      </c>
      <c r="BE968" t="str">
        <f t="shared" si="926"/>
        <v>Innovációs technológiák (, web)</v>
      </c>
      <c r="BF968" s="2">
        <v>1107</v>
      </c>
      <c r="BG968" s="2">
        <v>3</v>
      </c>
      <c r="BH968" s="18">
        <f>VLOOKUP(BF968,segéd!$F$9:$G$41,2,FALSE)</f>
        <v>46333</v>
      </c>
      <c r="BI968" s="2" t="str">
        <f>VLOOKUP(BG968,segéd!$F$1:$G$7,2,FALSE)</f>
        <v>11.30-13.00</v>
      </c>
      <c r="BJ968" t="s">
        <v>393</v>
      </c>
      <c r="BK968" s="20" t="s">
        <v>141</v>
      </c>
      <c r="BL968" t="s">
        <v>206</v>
      </c>
      <c r="BM968" s="2">
        <v>217</v>
      </c>
      <c r="BO968" s="2" t="s">
        <v>117</v>
      </c>
      <c r="BP968" s="33" t="s">
        <v>685</v>
      </c>
      <c r="BQ968" s="2">
        <f t="shared" si="927"/>
        <v>15</v>
      </c>
      <c r="BR968" s="2">
        <f>IF(BM968="","",IFERROR(VLOOKUP(BJ968,segéd!T:U,2,FALSE),"x"))</f>
        <v>15</v>
      </c>
      <c r="BS968" s="2" t="str">
        <f>IF(BN968="","",IFERROR(VLOOKUP(BJ968,segéd!O:P,2,FALSE),"x"))</f>
        <v/>
      </c>
      <c r="BT968" s="2"/>
      <c r="BU968" s="2"/>
      <c r="BV968" s="2"/>
      <c r="BX968" s="2"/>
      <c r="BY968" s="2">
        <v>13</v>
      </c>
      <c r="CQ968" s="2"/>
      <c r="CR968" s="2"/>
    </row>
    <row r="969" spans="1:120" ht="15" customHeight="1" x14ac:dyDescent="0.3">
      <c r="A969" t="str">
        <f t="shared" si="870"/>
        <v>20511073</v>
      </c>
      <c r="B969" t="str">
        <f t="shared" si="871"/>
        <v>Integrált marketingkomm. - Duga Zsófia (web) 7</v>
      </c>
      <c r="C969" t="str">
        <f t="shared" si="872"/>
        <v>11073</v>
      </c>
      <c r="D969" t="str">
        <f t="shared" si="873"/>
        <v xml:space="preserve">Integrált marketingkomm. - Duga Zsófia (web) </v>
      </c>
      <c r="E969" t="str">
        <f t="shared" si="874"/>
        <v>Duga Zsófia11073</v>
      </c>
      <c r="F969" t="str">
        <f t="shared" si="875"/>
        <v>Integrált marketingkomm. (Bp. 205, web)</v>
      </c>
      <c r="G969" t="str">
        <f t="shared" si="876"/>
        <v/>
      </c>
      <c r="H969" t="str">
        <f t="shared" si="877"/>
        <v/>
      </c>
      <c r="I969" t="str">
        <f t="shared" si="878"/>
        <v/>
      </c>
      <c r="J969" t="str">
        <f t="shared" si="879"/>
        <v>11073</v>
      </c>
      <c r="K969" t="str">
        <f t="shared" si="880"/>
        <v/>
      </c>
      <c r="L969" t="str">
        <f t="shared" si="881"/>
        <v/>
      </c>
      <c r="M969" t="str">
        <f t="shared" si="882"/>
        <v/>
      </c>
      <c r="N969" t="str">
        <f t="shared" si="883"/>
        <v/>
      </c>
      <c r="O969" t="str">
        <f t="shared" si="884"/>
        <v/>
      </c>
      <c r="P969" t="str">
        <f t="shared" si="885"/>
        <v/>
      </c>
      <c r="Q969" t="str">
        <f t="shared" si="886"/>
        <v>11073</v>
      </c>
      <c r="R969" t="str">
        <f t="shared" si="887"/>
        <v/>
      </c>
      <c r="S969" t="str">
        <f t="shared" si="888"/>
        <v/>
      </c>
      <c r="T969" t="str">
        <f t="shared" si="889"/>
        <v/>
      </c>
      <c r="U969" t="str">
        <f t="shared" si="890"/>
        <v/>
      </c>
      <c r="V969" t="str">
        <f t="shared" si="891"/>
        <v/>
      </c>
      <c r="W969" t="str">
        <f t="shared" si="892"/>
        <v/>
      </c>
      <c r="X969" t="str">
        <f t="shared" si="893"/>
        <v/>
      </c>
      <c r="Y969" t="str">
        <f t="shared" si="894"/>
        <v/>
      </c>
      <c r="Z969" t="str">
        <f t="shared" si="895"/>
        <v/>
      </c>
      <c r="AA969" t="str">
        <f t="shared" si="896"/>
        <v>Integrált marketingkomm. (205, web)</v>
      </c>
      <c r="AB969" t="str">
        <f t="shared" si="897"/>
        <v/>
      </c>
      <c r="AC969" t="str">
        <f t="shared" si="898"/>
        <v/>
      </c>
      <c r="AD969" t="str">
        <f t="shared" si="899"/>
        <v/>
      </c>
      <c r="AE969" t="str">
        <f t="shared" si="900"/>
        <v/>
      </c>
      <c r="AF969" t="str">
        <f t="shared" si="901"/>
        <v/>
      </c>
      <c r="AG969" t="str">
        <f t="shared" si="902"/>
        <v/>
      </c>
      <c r="AH969" t="str">
        <f t="shared" si="903"/>
        <v/>
      </c>
      <c r="AI969" t="str">
        <f t="shared" si="904"/>
        <v/>
      </c>
      <c r="AJ969" t="str">
        <f t="shared" si="905"/>
        <v/>
      </c>
      <c r="AK969" t="str">
        <f t="shared" si="906"/>
        <v/>
      </c>
      <c r="AL969" t="str">
        <f t="shared" si="907"/>
        <v/>
      </c>
      <c r="AM969" t="str">
        <f t="shared" si="908"/>
        <v/>
      </c>
      <c r="AN969" t="str">
        <f t="shared" si="909"/>
        <v/>
      </c>
      <c r="AO969" t="str">
        <f t="shared" si="910"/>
        <v/>
      </c>
      <c r="AP969" t="str">
        <f t="shared" si="911"/>
        <v/>
      </c>
      <c r="AQ969" t="str">
        <f t="shared" si="912"/>
        <v/>
      </c>
      <c r="AR969" t="str">
        <f t="shared" si="913"/>
        <v/>
      </c>
      <c r="AS969" t="str">
        <f t="shared" si="914"/>
        <v/>
      </c>
      <c r="AT969" t="str">
        <f t="shared" si="915"/>
        <v/>
      </c>
      <c r="AU969" t="str">
        <f t="shared" si="916"/>
        <v/>
      </c>
      <c r="AV969" t="str">
        <f t="shared" si="917"/>
        <v/>
      </c>
      <c r="AW969" t="str">
        <f t="shared" si="918"/>
        <v/>
      </c>
      <c r="AX969" t="str">
        <f t="shared" si="919"/>
        <v/>
      </c>
      <c r="AY969" t="str">
        <f t="shared" si="920"/>
        <v/>
      </c>
      <c r="AZ969" t="str">
        <f t="shared" si="921"/>
        <v/>
      </c>
      <c r="BA969" t="str">
        <f t="shared" si="922"/>
        <v/>
      </c>
      <c r="BB969" t="str">
        <f t="shared" si="923"/>
        <v/>
      </c>
      <c r="BC969" t="str">
        <f t="shared" si="924"/>
        <v/>
      </c>
      <c r="BD969" t="str">
        <f t="shared" si="925"/>
        <v/>
      </c>
      <c r="BE969" t="str">
        <f t="shared" si="926"/>
        <v>Integrált marketingkomm. (, web)</v>
      </c>
      <c r="BF969" s="2">
        <v>1107</v>
      </c>
      <c r="BG969" s="2">
        <v>3</v>
      </c>
      <c r="BH969" s="18">
        <f>VLOOKUP(BF969,segéd!$F$9:$G$41,2,FALSE)</f>
        <v>46333</v>
      </c>
      <c r="BI969" s="2" t="str">
        <f>VLOOKUP(BG969,segéd!$F$1:$G$7,2,FALSE)</f>
        <v>11.30-13.00</v>
      </c>
      <c r="BJ969" t="s">
        <v>100</v>
      </c>
      <c r="BK969" s="20" t="s">
        <v>120</v>
      </c>
      <c r="BL969" t="s">
        <v>206</v>
      </c>
      <c r="BM969" s="2">
        <v>205</v>
      </c>
      <c r="BO969" s="2" t="s">
        <v>117</v>
      </c>
      <c r="BP969" s="33" t="s">
        <v>649</v>
      </c>
      <c r="BQ969" s="2">
        <f t="shared" si="927"/>
        <v>7</v>
      </c>
      <c r="BR969" s="2">
        <f>IF(BM969="","",IFERROR(VLOOKUP(BJ969,segéd!T:U,2,FALSE),"x"))</f>
        <v>7</v>
      </c>
      <c r="BS969" s="2" t="str">
        <f>IF(BN969="","",IFERROR(VLOOKUP(BJ969,segéd!O:P,2,FALSE),"x"))</f>
        <v/>
      </c>
      <c r="BU969" s="2"/>
      <c r="BV969" s="2"/>
      <c r="BW969" s="2">
        <v>7</v>
      </c>
      <c r="CD969" s="2">
        <v>5</v>
      </c>
    </row>
    <row r="970" spans="1:120" ht="15" customHeight="1" x14ac:dyDescent="0.3">
      <c r="A970" t="str">
        <f t="shared" si="870"/>
        <v>11073</v>
      </c>
      <c r="B970" t="str">
        <f t="shared" si="871"/>
        <v xml:space="preserve">Ipari szabályozás - Varga István (web) </v>
      </c>
      <c r="C970" t="str">
        <f t="shared" si="872"/>
        <v>611073</v>
      </c>
      <c r="D970" t="str">
        <f t="shared" si="873"/>
        <v>Ipari szabályozás - Varga István (web) 13</v>
      </c>
      <c r="E970" t="str">
        <f t="shared" si="874"/>
        <v>Varga István11073</v>
      </c>
      <c r="F970" t="str">
        <f t="shared" si="875"/>
        <v>Ipari szabályozás (Tb. 6, web)</v>
      </c>
      <c r="G970" t="str">
        <f t="shared" si="876"/>
        <v/>
      </c>
      <c r="H970" t="str">
        <f t="shared" si="877"/>
        <v/>
      </c>
      <c r="I970" t="str">
        <f t="shared" si="878"/>
        <v/>
      </c>
      <c r="J970" t="str">
        <f t="shared" si="879"/>
        <v/>
      </c>
      <c r="K970" t="str">
        <f t="shared" si="880"/>
        <v/>
      </c>
      <c r="L970" t="str">
        <f t="shared" si="881"/>
        <v/>
      </c>
      <c r="M970" t="str">
        <f t="shared" si="882"/>
        <v/>
      </c>
      <c r="N970" t="str">
        <f t="shared" si="883"/>
        <v/>
      </c>
      <c r="O970" t="str">
        <f t="shared" si="884"/>
        <v/>
      </c>
      <c r="P970" t="str">
        <f t="shared" si="885"/>
        <v/>
      </c>
      <c r="Q970" t="str">
        <f t="shared" si="886"/>
        <v/>
      </c>
      <c r="R970" t="str">
        <f t="shared" si="887"/>
        <v/>
      </c>
      <c r="S970" t="str">
        <f t="shared" si="888"/>
        <v/>
      </c>
      <c r="T970" t="str">
        <f t="shared" si="889"/>
        <v/>
      </c>
      <c r="U970" t="str">
        <f t="shared" si="890"/>
        <v/>
      </c>
      <c r="V970" t="str">
        <f t="shared" si="891"/>
        <v/>
      </c>
      <c r="W970" t="str">
        <f t="shared" si="892"/>
        <v/>
      </c>
      <c r="X970" t="str">
        <f t="shared" si="893"/>
        <v/>
      </c>
      <c r="Y970" t="str">
        <f t="shared" si="894"/>
        <v/>
      </c>
      <c r="Z970" t="str">
        <f t="shared" si="895"/>
        <v/>
      </c>
      <c r="AA970" t="str">
        <f t="shared" si="896"/>
        <v>Ipari szabályozás (, web)</v>
      </c>
      <c r="AB970" t="str">
        <f t="shared" si="897"/>
        <v/>
      </c>
      <c r="AC970" t="str">
        <f t="shared" si="898"/>
        <v/>
      </c>
      <c r="AD970" t="str">
        <f t="shared" si="899"/>
        <v/>
      </c>
      <c r="AE970" t="str">
        <f t="shared" si="900"/>
        <v/>
      </c>
      <c r="AF970" t="str">
        <f t="shared" si="901"/>
        <v/>
      </c>
      <c r="AG970" t="str">
        <f t="shared" si="902"/>
        <v/>
      </c>
      <c r="AH970" t="str">
        <f t="shared" si="903"/>
        <v/>
      </c>
      <c r="AI970" t="str">
        <f t="shared" si="904"/>
        <v/>
      </c>
      <c r="AJ970" t="str">
        <f t="shared" si="905"/>
        <v/>
      </c>
      <c r="AK970" t="str">
        <f t="shared" si="906"/>
        <v/>
      </c>
      <c r="AL970" t="str">
        <f t="shared" si="907"/>
        <v/>
      </c>
      <c r="AM970" t="str">
        <f t="shared" si="908"/>
        <v/>
      </c>
      <c r="AN970" t="str">
        <f t="shared" si="909"/>
        <v/>
      </c>
      <c r="AO970" t="str">
        <f t="shared" si="910"/>
        <v/>
      </c>
      <c r="AP970" t="str">
        <f t="shared" si="911"/>
        <v/>
      </c>
      <c r="AQ970" t="str">
        <f t="shared" si="912"/>
        <v/>
      </c>
      <c r="AR970" t="str">
        <f t="shared" si="913"/>
        <v/>
      </c>
      <c r="AS970" t="str">
        <f t="shared" si="914"/>
        <v/>
      </c>
      <c r="AT970" t="str">
        <f t="shared" si="915"/>
        <v/>
      </c>
      <c r="AU970" t="str">
        <f t="shared" si="916"/>
        <v/>
      </c>
      <c r="AV970" t="str">
        <f t="shared" si="917"/>
        <v/>
      </c>
      <c r="AW970" t="str">
        <f t="shared" si="918"/>
        <v>11073</v>
      </c>
      <c r="AX970" t="str">
        <f t="shared" si="919"/>
        <v/>
      </c>
      <c r="AY970" t="str">
        <f t="shared" si="920"/>
        <v/>
      </c>
      <c r="AZ970" t="str">
        <f t="shared" si="921"/>
        <v/>
      </c>
      <c r="BA970" t="str">
        <f t="shared" si="922"/>
        <v/>
      </c>
      <c r="BB970" t="str">
        <f t="shared" si="923"/>
        <v/>
      </c>
      <c r="BC970" t="str">
        <f t="shared" si="924"/>
        <v/>
      </c>
      <c r="BD970" t="str">
        <f t="shared" si="925"/>
        <v/>
      </c>
      <c r="BE970" t="str">
        <f t="shared" si="926"/>
        <v>Ipari szabályozás (6, web)</v>
      </c>
      <c r="BF970" s="2">
        <v>1107</v>
      </c>
      <c r="BG970" s="2">
        <v>3</v>
      </c>
      <c r="BH970" s="18">
        <f>VLOOKUP(BF970,segéd!$F$9:$G$41,2,FALSE)</f>
        <v>46333</v>
      </c>
      <c r="BI970" s="2" t="str">
        <f>VLOOKUP(BG970,segéd!$F$1:$G$7,2,FALSE)</f>
        <v>11.30-13.00</v>
      </c>
      <c r="BJ970" t="s">
        <v>402</v>
      </c>
      <c r="BK970" s="20" t="s">
        <v>278</v>
      </c>
      <c r="BL970" t="s">
        <v>191</v>
      </c>
      <c r="BM970" s="2"/>
      <c r="BN970" s="2">
        <v>6</v>
      </c>
      <c r="BO970" s="2" t="s">
        <v>117</v>
      </c>
      <c r="BP970" s="33" t="s">
        <v>590</v>
      </c>
      <c r="BQ970" s="2">
        <f t="shared" si="927"/>
        <v>13</v>
      </c>
      <c r="BR970" s="2" t="str">
        <f>IF(BM970="","",IFERROR(VLOOKUP(BJ970,segéd!T:U,2,FALSE),"x"))</f>
        <v/>
      </c>
      <c r="BS970" s="2">
        <f>IF(BN970="","",IFERROR(VLOOKUP(BJ970,segéd!O:P,2,FALSE),"x"))</f>
        <v>13</v>
      </c>
      <c r="BU970" s="2"/>
      <c r="BV970" s="2"/>
      <c r="DI970" s="2">
        <v>14</v>
      </c>
    </row>
    <row r="971" spans="1:120" ht="15" customHeight="1" x14ac:dyDescent="0.3">
      <c r="A971" t="str">
        <f t="shared" si="870"/>
        <v>11073</v>
      </c>
      <c r="B971" t="str">
        <f t="shared" si="871"/>
        <v xml:space="preserve">Irányítástechnika, autom. alapjai - Böcz Gábor (web) </v>
      </c>
      <c r="C971" t="str">
        <f t="shared" si="872"/>
        <v>40111073</v>
      </c>
      <c r="D971" t="str">
        <f t="shared" si="873"/>
        <v>Irányítástechnika, autom. alapjai - Böcz Gábor (web) 10</v>
      </c>
      <c r="E971" t="str">
        <f t="shared" si="874"/>
        <v>Böcz Gábor11073</v>
      </c>
      <c r="F971" t="str">
        <f t="shared" si="875"/>
        <v>Irányítástechnika, autom. alapjai (Tb. 401, web)</v>
      </c>
      <c r="G971" t="str">
        <f t="shared" si="876"/>
        <v/>
      </c>
      <c r="H971" t="str">
        <f t="shared" si="877"/>
        <v/>
      </c>
      <c r="I971" t="str">
        <f t="shared" si="878"/>
        <v/>
      </c>
      <c r="J971" t="str">
        <f t="shared" si="879"/>
        <v/>
      </c>
      <c r="K971" t="str">
        <f t="shared" si="880"/>
        <v/>
      </c>
      <c r="L971" t="str">
        <f t="shared" si="881"/>
        <v/>
      </c>
      <c r="M971" t="str">
        <f t="shared" si="882"/>
        <v/>
      </c>
      <c r="N971" t="str">
        <f t="shared" si="883"/>
        <v/>
      </c>
      <c r="O971" t="str">
        <f t="shared" si="884"/>
        <v/>
      </c>
      <c r="P971" t="str">
        <f t="shared" si="885"/>
        <v/>
      </c>
      <c r="Q971" t="str">
        <f t="shared" si="886"/>
        <v/>
      </c>
      <c r="R971" t="str">
        <f t="shared" si="887"/>
        <v/>
      </c>
      <c r="S971" t="str">
        <f t="shared" si="888"/>
        <v/>
      </c>
      <c r="T971" t="str">
        <f t="shared" si="889"/>
        <v/>
      </c>
      <c r="U971" t="str">
        <f t="shared" si="890"/>
        <v/>
      </c>
      <c r="V971" t="str">
        <f t="shared" si="891"/>
        <v/>
      </c>
      <c r="W971" t="str">
        <f t="shared" si="892"/>
        <v/>
      </c>
      <c r="X971" t="str">
        <f t="shared" si="893"/>
        <v/>
      </c>
      <c r="Y971" t="str">
        <f t="shared" si="894"/>
        <v/>
      </c>
      <c r="Z971" t="str">
        <f t="shared" si="895"/>
        <v/>
      </c>
      <c r="AA971" t="str">
        <f t="shared" si="896"/>
        <v>Irányítástechnika, autom. alapjai (, web)</v>
      </c>
      <c r="AB971" t="str">
        <f t="shared" si="897"/>
        <v/>
      </c>
      <c r="AC971" t="str">
        <f t="shared" si="898"/>
        <v/>
      </c>
      <c r="AD971" t="str">
        <f t="shared" si="899"/>
        <v/>
      </c>
      <c r="AE971" t="str">
        <f t="shared" si="900"/>
        <v/>
      </c>
      <c r="AF971" t="str">
        <f t="shared" si="901"/>
        <v/>
      </c>
      <c r="AG971" t="str">
        <f t="shared" si="902"/>
        <v/>
      </c>
      <c r="AH971" t="str">
        <f t="shared" si="903"/>
        <v/>
      </c>
      <c r="AI971" t="str">
        <f t="shared" si="904"/>
        <v/>
      </c>
      <c r="AJ971" t="str">
        <f t="shared" si="905"/>
        <v>11073</v>
      </c>
      <c r="AK971" t="str">
        <f t="shared" si="906"/>
        <v/>
      </c>
      <c r="AL971" t="str">
        <f t="shared" si="907"/>
        <v/>
      </c>
      <c r="AM971" t="str">
        <f t="shared" si="908"/>
        <v/>
      </c>
      <c r="AN971" t="str">
        <f t="shared" si="909"/>
        <v/>
      </c>
      <c r="AO971" t="str">
        <f t="shared" si="910"/>
        <v/>
      </c>
      <c r="AP971" t="str">
        <f t="shared" si="911"/>
        <v/>
      </c>
      <c r="AQ971" t="str">
        <f t="shared" si="912"/>
        <v/>
      </c>
      <c r="AR971" t="str">
        <f t="shared" si="913"/>
        <v/>
      </c>
      <c r="AS971" t="str">
        <f t="shared" si="914"/>
        <v/>
      </c>
      <c r="AT971" t="str">
        <f t="shared" si="915"/>
        <v/>
      </c>
      <c r="AU971" t="str">
        <f t="shared" si="916"/>
        <v/>
      </c>
      <c r="AV971" t="str">
        <f t="shared" si="917"/>
        <v/>
      </c>
      <c r="AW971" t="str">
        <f t="shared" si="918"/>
        <v/>
      </c>
      <c r="AX971" t="str">
        <f t="shared" si="919"/>
        <v/>
      </c>
      <c r="AY971" t="str">
        <f t="shared" si="920"/>
        <v/>
      </c>
      <c r="AZ971" t="str">
        <f t="shared" si="921"/>
        <v/>
      </c>
      <c r="BA971" t="str">
        <f t="shared" si="922"/>
        <v/>
      </c>
      <c r="BB971" t="str">
        <f t="shared" si="923"/>
        <v/>
      </c>
      <c r="BC971" t="str">
        <f t="shared" si="924"/>
        <v/>
      </c>
      <c r="BD971" t="str">
        <f t="shared" si="925"/>
        <v/>
      </c>
      <c r="BE971" t="str">
        <f t="shared" si="926"/>
        <v>Irányítástechnika, autom. alapjai (401, web)</v>
      </c>
      <c r="BF971" s="2">
        <v>1107</v>
      </c>
      <c r="BG971" s="2">
        <v>3</v>
      </c>
      <c r="BH971" s="18">
        <f>VLOOKUP(BF971,segéd!$F$9:$G$41,2,FALSE)</f>
        <v>46333</v>
      </c>
      <c r="BI971" s="2" t="str">
        <f>VLOOKUP(BG971,segéd!$F$1:$G$7,2,FALSE)</f>
        <v>11.30-13.00</v>
      </c>
      <c r="BJ971" t="s">
        <v>199</v>
      </c>
      <c r="BK971" s="20" t="s">
        <v>540</v>
      </c>
      <c r="BL971" t="s">
        <v>114</v>
      </c>
      <c r="BM971" s="2"/>
      <c r="BN971" s="2">
        <v>401</v>
      </c>
      <c r="BO971" s="2" t="s">
        <v>117</v>
      </c>
      <c r="BP971" s="33" t="s">
        <v>680</v>
      </c>
      <c r="BQ971" s="2">
        <f t="shared" si="927"/>
        <v>10</v>
      </c>
      <c r="BR971" s="2" t="str">
        <f>IF(BM971="","",IFERROR(VLOOKUP(BJ971,segéd!T:U,2,FALSE),"x"))</f>
        <v/>
      </c>
      <c r="BS971" s="2">
        <f>IF(BN971="","",IFERROR(VLOOKUP(BJ971,segéd!O:P,2,FALSE),"x"))</f>
        <v>10</v>
      </c>
      <c r="BU971" s="2"/>
      <c r="BV971" s="2"/>
      <c r="CV971" s="2">
        <v>7</v>
      </c>
    </row>
    <row r="972" spans="1:120" ht="15" customHeight="1" x14ac:dyDescent="0.3">
      <c r="A972" t="str">
        <f t="shared" si="870"/>
        <v>20611073</v>
      </c>
      <c r="B972" t="str">
        <f t="shared" si="871"/>
        <v>Jogi alapismeretek - Zalahegyi Zoltán (Tb.-ről web) 10</v>
      </c>
      <c r="C972" t="str">
        <f t="shared" si="872"/>
        <v>40111073</v>
      </c>
      <c r="D972" t="str">
        <f t="shared" si="873"/>
        <v>Jogi alapismeretek - Zalahegyi Zoltán (Tb.-ről web) 7</v>
      </c>
      <c r="E972" t="str">
        <f t="shared" si="874"/>
        <v>Zalahegyi Zoltán11073</v>
      </c>
      <c r="F972" t="str">
        <f t="shared" si="875"/>
        <v>Jogi alapismeretek (Tb. 401, Tb.-ről web)</v>
      </c>
      <c r="G972" t="str">
        <f t="shared" si="876"/>
        <v/>
      </c>
      <c r="H972" t="str">
        <f t="shared" si="877"/>
        <v/>
      </c>
      <c r="I972" t="str">
        <f t="shared" si="878"/>
        <v>11073</v>
      </c>
      <c r="J972" t="str">
        <f t="shared" si="879"/>
        <v/>
      </c>
      <c r="K972" t="str">
        <f t="shared" si="880"/>
        <v/>
      </c>
      <c r="L972" t="str">
        <f t="shared" si="881"/>
        <v/>
      </c>
      <c r="M972" t="str">
        <f t="shared" si="882"/>
        <v/>
      </c>
      <c r="N972" t="str">
        <f t="shared" si="883"/>
        <v/>
      </c>
      <c r="O972" t="str">
        <f t="shared" si="884"/>
        <v/>
      </c>
      <c r="P972" t="str">
        <f t="shared" si="885"/>
        <v/>
      </c>
      <c r="Q972" t="str">
        <f t="shared" si="886"/>
        <v/>
      </c>
      <c r="R972" t="str">
        <f t="shared" si="887"/>
        <v/>
      </c>
      <c r="S972" t="str">
        <f t="shared" si="888"/>
        <v/>
      </c>
      <c r="T972" t="str">
        <f t="shared" si="889"/>
        <v/>
      </c>
      <c r="U972" t="str">
        <f t="shared" si="890"/>
        <v/>
      </c>
      <c r="V972" t="str">
        <f t="shared" si="891"/>
        <v/>
      </c>
      <c r="W972" t="str">
        <f t="shared" si="892"/>
        <v/>
      </c>
      <c r="X972" t="str">
        <f t="shared" si="893"/>
        <v/>
      </c>
      <c r="Y972" t="str">
        <f t="shared" si="894"/>
        <v/>
      </c>
      <c r="Z972" t="str">
        <f t="shared" si="895"/>
        <v/>
      </c>
      <c r="AA972" t="str">
        <f t="shared" si="896"/>
        <v>Jogi alapismeretek (206, Tb.-ről web)</v>
      </c>
      <c r="AB972" t="str">
        <f t="shared" si="897"/>
        <v/>
      </c>
      <c r="AC972" t="str">
        <f t="shared" si="898"/>
        <v>11073</v>
      </c>
      <c r="AD972" t="str">
        <f t="shared" si="899"/>
        <v/>
      </c>
      <c r="AE972" t="str">
        <f t="shared" si="900"/>
        <v/>
      </c>
      <c r="AF972" t="str">
        <f t="shared" si="901"/>
        <v/>
      </c>
      <c r="AG972" t="str">
        <f t="shared" si="902"/>
        <v/>
      </c>
      <c r="AH972" t="str">
        <f t="shared" si="903"/>
        <v/>
      </c>
      <c r="AI972" t="str">
        <f t="shared" si="904"/>
        <v/>
      </c>
      <c r="AJ972" t="str">
        <f t="shared" si="905"/>
        <v/>
      </c>
      <c r="AK972" t="str">
        <f t="shared" si="906"/>
        <v/>
      </c>
      <c r="AL972" t="str">
        <f t="shared" si="907"/>
        <v/>
      </c>
      <c r="AM972" t="str">
        <f t="shared" si="908"/>
        <v/>
      </c>
      <c r="AN972" t="str">
        <f t="shared" si="909"/>
        <v/>
      </c>
      <c r="AO972" t="str">
        <f t="shared" si="910"/>
        <v/>
      </c>
      <c r="AP972" t="str">
        <f t="shared" si="911"/>
        <v/>
      </c>
      <c r="AQ972" t="str">
        <f t="shared" si="912"/>
        <v/>
      </c>
      <c r="AR972" t="str">
        <f t="shared" si="913"/>
        <v/>
      </c>
      <c r="AS972" t="str">
        <f t="shared" si="914"/>
        <v/>
      </c>
      <c r="AT972" t="str">
        <f t="shared" si="915"/>
        <v/>
      </c>
      <c r="AU972" t="str">
        <f t="shared" si="916"/>
        <v/>
      </c>
      <c r="AV972" t="str">
        <f t="shared" si="917"/>
        <v/>
      </c>
      <c r="AW972" t="str">
        <f t="shared" si="918"/>
        <v/>
      </c>
      <c r="AX972" t="str">
        <f t="shared" si="919"/>
        <v/>
      </c>
      <c r="AY972" t="str">
        <f t="shared" si="920"/>
        <v/>
      </c>
      <c r="AZ972" t="str">
        <f t="shared" si="921"/>
        <v/>
      </c>
      <c r="BA972" t="str">
        <f t="shared" si="922"/>
        <v/>
      </c>
      <c r="BB972" t="str">
        <f t="shared" si="923"/>
        <v/>
      </c>
      <c r="BC972" t="str">
        <f t="shared" si="924"/>
        <v/>
      </c>
      <c r="BD972" t="str">
        <f t="shared" si="925"/>
        <v/>
      </c>
      <c r="BE972" t="str">
        <f t="shared" si="926"/>
        <v>Jogi alapismeretek (401, Tb.-ről web)</v>
      </c>
      <c r="BF972" s="2">
        <v>1107</v>
      </c>
      <c r="BG972" s="2">
        <v>3</v>
      </c>
      <c r="BH972" s="18">
        <f>VLOOKUP(BF972,segéd!$F$9:$G$41,2,FALSE)</f>
        <v>46333</v>
      </c>
      <c r="BI972" s="2" t="str">
        <f>VLOOKUP(BG972,segéd!$F$1:$G$7,2,FALSE)</f>
        <v>11.30-13.00</v>
      </c>
      <c r="BJ972" t="s">
        <v>129</v>
      </c>
      <c r="BK972" s="20" t="s">
        <v>303</v>
      </c>
      <c r="BL972" t="s">
        <v>511</v>
      </c>
      <c r="BM972" s="2">
        <v>206</v>
      </c>
      <c r="BN972" s="2">
        <v>401</v>
      </c>
      <c r="BO972" s="2" t="s">
        <v>119</v>
      </c>
      <c r="BP972" s="33" t="s">
        <v>691</v>
      </c>
      <c r="BQ972" s="2">
        <f t="shared" si="927"/>
        <v>17</v>
      </c>
      <c r="BR972" s="2">
        <f>IF(BM972="","",IFERROR(VLOOKUP(BJ972,segéd!T:U,2,FALSE),"x"))</f>
        <v>10</v>
      </c>
      <c r="BS972" s="2">
        <f>IF(BN972="","",IFERROR(VLOOKUP(BJ972,segéd!O:P,2,FALSE),"x"))</f>
        <v>7</v>
      </c>
      <c r="BT972" s="2"/>
      <c r="BU972" s="2"/>
      <c r="BV972" s="2">
        <v>9</v>
      </c>
      <c r="BX972" s="2"/>
      <c r="CO972" s="2">
        <v>6</v>
      </c>
      <c r="CQ972" s="2"/>
      <c r="CR972" s="2"/>
    </row>
    <row r="973" spans="1:120" ht="15" customHeight="1" x14ac:dyDescent="0.3">
      <c r="A973" t="str">
        <f t="shared" si="870"/>
        <v>11073</v>
      </c>
      <c r="B973" t="str">
        <f t="shared" si="871"/>
        <v xml:space="preserve">Megújuló energiaforrások - Molnárné Dőry Zsófia (web) </v>
      </c>
      <c r="C973" t="str">
        <f t="shared" si="872"/>
        <v>21711073</v>
      </c>
      <c r="D973" t="str">
        <f t="shared" si="873"/>
        <v>Megújuló energiaforrások - Molnárné Dőry Zsófia (web) 25</v>
      </c>
      <c r="E973" t="str">
        <f t="shared" si="874"/>
        <v>Molnárné Dőry Zsófia11073</v>
      </c>
      <c r="F973" t="str">
        <f t="shared" si="875"/>
        <v>Megújuló energiaforrások (Tb. 217, web)</v>
      </c>
      <c r="G973" t="str">
        <f t="shared" si="876"/>
        <v/>
      </c>
      <c r="H973" t="str">
        <f t="shared" si="877"/>
        <v/>
      </c>
      <c r="I973" t="str">
        <f t="shared" si="878"/>
        <v/>
      </c>
      <c r="J973" t="str">
        <f t="shared" si="879"/>
        <v/>
      </c>
      <c r="K973" t="str">
        <f t="shared" si="880"/>
        <v/>
      </c>
      <c r="L973" t="str">
        <f t="shared" si="881"/>
        <v/>
      </c>
      <c r="M973" t="str">
        <f t="shared" si="882"/>
        <v/>
      </c>
      <c r="N973" t="str">
        <f t="shared" si="883"/>
        <v/>
      </c>
      <c r="O973" t="str">
        <f t="shared" si="884"/>
        <v/>
      </c>
      <c r="P973" t="str">
        <f t="shared" si="885"/>
        <v/>
      </c>
      <c r="Q973" t="str">
        <f t="shared" si="886"/>
        <v/>
      </c>
      <c r="R973" t="str">
        <f t="shared" si="887"/>
        <v/>
      </c>
      <c r="S973" t="str">
        <f t="shared" si="888"/>
        <v/>
      </c>
      <c r="T973" t="str">
        <f t="shared" si="889"/>
        <v/>
      </c>
      <c r="U973" t="str">
        <f t="shared" si="890"/>
        <v/>
      </c>
      <c r="V973" t="str">
        <f t="shared" si="891"/>
        <v/>
      </c>
      <c r="W973" t="str">
        <f t="shared" si="892"/>
        <v/>
      </c>
      <c r="X973" t="str">
        <f t="shared" si="893"/>
        <v/>
      </c>
      <c r="Y973" t="str">
        <f t="shared" si="894"/>
        <v/>
      </c>
      <c r="Z973" t="str">
        <f t="shared" si="895"/>
        <v/>
      </c>
      <c r="AA973" t="str">
        <f t="shared" si="896"/>
        <v>Megújuló energiaforrások (, web)</v>
      </c>
      <c r="AB973" t="str">
        <f t="shared" si="897"/>
        <v/>
      </c>
      <c r="AC973" t="str">
        <f t="shared" si="898"/>
        <v/>
      </c>
      <c r="AD973" t="str">
        <f t="shared" si="899"/>
        <v/>
      </c>
      <c r="AE973" t="str">
        <f t="shared" si="900"/>
        <v/>
      </c>
      <c r="AF973" t="str">
        <f t="shared" si="901"/>
        <v/>
      </c>
      <c r="AG973" t="str">
        <f t="shared" si="902"/>
        <v/>
      </c>
      <c r="AH973" t="str">
        <f t="shared" si="903"/>
        <v/>
      </c>
      <c r="AI973" t="str">
        <f t="shared" si="904"/>
        <v/>
      </c>
      <c r="AJ973" t="str">
        <f t="shared" si="905"/>
        <v/>
      </c>
      <c r="AK973" t="str">
        <f t="shared" si="906"/>
        <v/>
      </c>
      <c r="AL973" t="str">
        <f t="shared" si="907"/>
        <v/>
      </c>
      <c r="AM973" t="str">
        <f t="shared" si="908"/>
        <v/>
      </c>
      <c r="AN973" t="str">
        <f t="shared" si="909"/>
        <v/>
      </c>
      <c r="AO973" t="str">
        <f t="shared" si="910"/>
        <v/>
      </c>
      <c r="AP973" t="str">
        <f t="shared" si="911"/>
        <v/>
      </c>
      <c r="AQ973" t="str">
        <f t="shared" si="912"/>
        <v/>
      </c>
      <c r="AR973" t="str">
        <f t="shared" si="913"/>
        <v/>
      </c>
      <c r="AS973" t="str">
        <f t="shared" si="914"/>
        <v/>
      </c>
      <c r="AT973" t="str">
        <f t="shared" si="915"/>
        <v/>
      </c>
      <c r="AU973" t="str">
        <f t="shared" si="916"/>
        <v/>
      </c>
      <c r="AV973" t="str">
        <f t="shared" si="917"/>
        <v/>
      </c>
      <c r="AW973" t="str">
        <f t="shared" si="918"/>
        <v/>
      </c>
      <c r="AX973" t="str">
        <f t="shared" si="919"/>
        <v/>
      </c>
      <c r="AY973" t="str">
        <f t="shared" si="920"/>
        <v>11073</v>
      </c>
      <c r="AZ973" t="str">
        <f t="shared" si="921"/>
        <v>11073</v>
      </c>
      <c r="BA973" t="str">
        <f t="shared" si="922"/>
        <v>11073</v>
      </c>
      <c r="BB973" t="str">
        <f t="shared" si="923"/>
        <v/>
      </c>
      <c r="BC973" t="str">
        <f t="shared" si="924"/>
        <v/>
      </c>
      <c r="BD973" t="str">
        <f t="shared" si="925"/>
        <v/>
      </c>
      <c r="BE973" t="str">
        <f t="shared" si="926"/>
        <v>Megújuló energiaforrások (217, web)</v>
      </c>
      <c r="BF973" s="2">
        <v>1107</v>
      </c>
      <c r="BG973" s="2">
        <v>3</v>
      </c>
      <c r="BH973" s="18">
        <f>VLOOKUP(BF973,segéd!$F$9:$G$41,2,FALSE)</f>
        <v>46333</v>
      </c>
      <c r="BI973" s="2" t="str">
        <f>VLOOKUP(BG973,segéd!$F$1:$G$7,2,FALSE)</f>
        <v>11.30-13.00</v>
      </c>
      <c r="BJ973" t="s">
        <v>108</v>
      </c>
      <c r="BK973" s="20" t="s">
        <v>219</v>
      </c>
      <c r="BL973" t="s">
        <v>191</v>
      </c>
      <c r="BM973" s="2"/>
      <c r="BN973" s="2">
        <v>217</v>
      </c>
      <c r="BO973" s="2" t="s">
        <v>117</v>
      </c>
      <c r="BP973" s="33" t="s">
        <v>604</v>
      </c>
      <c r="BQ973" s="2">
        <f t="shared" si="927"/>
        <v>25</v>
      </c>
      <c r="BR973" s="2" t="str">
        <f>IF(BM973="","",IFERROR(VLOOKUP(BJ973,segéd!T:U,2,FALSE),"x"))</f>
        <v/>
      </c>
      <c r="BS973" s="2">
        <f>IF(BN973="","",IFERROR(VLOOKUP(BJ973,segéd!O:P,2,FALSE),"x"))</f>
        <v>25</v>
      </c>
      <c r="BU973" s="2"/>
      <c r="BV973" s="2"/>
      <c r="DK973" s="2">
        <v>17</v>
      </c>
      <c r="DL973" s="2">
        <v>8</v>
      </c>
      <c r="DM973" s="2">
        <v>22</v>
      </c>
    </row>
    <row r="974" spans="1:120" ht="15" customHeight="1" x14ac:dyDescent="0.3">
      <c r="A974" t="str">
        <f t="shared" si="870"/>
        <v>11073</v>
      </c>
      <c r="B974" t="str">
        <f t="shared" si="871"/>
        <v xml:space="preserve">Méréstechnika, 1. csoport - Csrenkovics Antónia </v>
      </c>
      <c r="C974" t="str">
        <f t="shared" si="872"/>
        <v>411073</v>
      </c>
      <c r="D974" t="str">
        <f t="shared" si="873"/>
        <v>Méréstechnika, 1. csoport - Csrenkovics Antónia 0</v>
      </c>
      <c r="E974" t="str">
        <f t="shared" si="874"/>
        <v>Csrenkovics Antónia11073</v>
      </c>
      <c r="F974" t="str">
        <f t="shared" si="875"/>
        <v>Méréstechnika, 1. csoport (Tb. 4)</v>
      </c>
      <c r="G974" t="str">
        <f t="shared" si="876"/>
        <v/>
      </c>
      <c r="H974" t="str">
        <f t="shared" si="877"/>
        <v/>
      </c>
      <c r="I974" t="str">
        <f t="shared" si="878"/>
        <v/>
      </c>
      <c r="J974" t="str">
        <f t="shared" si="879"/>
        <v/>
      </c>
      <c r="K974" t="str">
        <f t="shared" si="880"/>
        <v/>
      </c>
      <c r="L974" t="str">
        <f t="shared" si="881"/>
        <v/>
      </c>
      <c r="M974" t="str">
        <f t="shared" si="882"/>
        <v/>
      </c>
      <c r="N974" t="str">
        <f t="shared" si="883"/>
        <v/>
      </c>
      <c r="O974" t="str">
        <f t="shared" si="884"/>
        <v/>
      </c>
      <c r="P974" t="str">
        <f t="shared" si="885"/>
        <v/>
      </c>
      <c r="Q974" t="str">
        <f t="shared" si="886"/>
        <v/>
      </c>
      <c r="R974" t="str">
        <f t="shared" si="887"/>
        <v/>
      </c>
      <c r="S974" t="str">
        <f t="shared" si="888"/>
        <v/>
      </c>
      <c r="T974" t="str">
        <f t="shared" si="889"/>
        <v/>
      </c>
      <c r="U974" t="str">
        <f t="shared" si="890"/>
        <v/>
      </c>
      <c r="V974" t="str">
        <f t="shared" si="891"/>
        <v/>
      </c>
      <c r="W974" t="str">
        <f t="shared" si="892"/>
        <v/>
      </c>
      <c r="X974" t="str">
        <f t="shared" si="893"/>
        <v/>
      </c>
      <c r="Y974" t="str">
        <f t="shared" si="894"/>
        <v/>
      </c>
      <c r="Z974" t="str">
        <f t="shared" si="895"/>
        <v/>
      </c>
      <c r="AA974" t="str">
        <f t="shared" si="896"/>
        <v>Méréstechnika, 1. csoport ()</v>
      </c>
      <c r="AB974" t="str">
        <f t="shared" si="897"/>
        <v/>
      </c>
      <c r="AC974" t="str">
        <f t="shared" si="898"/>
        <v/>
      </c>
      <c r="AD974" t="str">
        <f t="shared" si="899"/>
        <v/>
      </c>
      <c r="AE974" t="str">
        <f t="shared" si="900"/>
        <v/>
      </c>
      <c r="AF974" t="str">
        <f t="shared" si="901"/>
        <v/>
      </c>
      <c r="AG974" t="str">
        <f t="shared" si="902"/>
        <v/>
      </c>
      <c r="AH974" t="str">
        <f t="shared" si="903"/>
        <v/>
      </c>
      <c r="AI974" t="str">
        <f t="shared" si="904"/>
        <v/>
      </c>
      <c r="AJ974" t="str">
        <f t="shared" si="905"/>
        <v/>
      </c>
      <c r="AK974" t="str">
        <f t="shared" si="906"/>
        <v>11073</v>
      </c>
      <c r="AL974" t="str">
        <f t="shared" si="907"/>
        <v/>
      </c>
      <c r="AM974" t="str">
        <f t="shared" si="908"/>
        <v/>
      </c>
      <c r="AN974" t="str">
        <f t="shared" si="909"/>
        <v/>
      </c>
      <c r="AO974" t="str">
        <f t="shared" si="910"/>
        <v/>
      </c>
      <c r="AP974" t="str">
        <f t="shared" si="911"/>
        <v/>
      </c>
      <c r="AQ974" t="str">
        <f t="shared" si="912"/>
        <v/>
      </c>
      <c r="AR974" t="str">
        <f t="shared" si="913"/>
        <v/>
      </c>
      <c r="AS974" t="str">
        <f t="shared" si="914"/>
        <v/>
      </c>
      <c r="AT974" t="str">
        <f t="shared" si="915"/>
        <v/>
      </c>
      <c r="AU974" t="str">
        <f t="shared" si="916"/>
        <v/>
      </c>
      <c r="AV974" t="str">
        <f t="shared" si="917"/>
        <v/>
      </c>
      <c r="AW974" t="str">
        <f t="shared" si="918"/>
        <v/>
      </c>
      <c r="AX974" t="str">
        <f t="shared" si="919"/>
        <v/>
      </c>
      <c r="AY974" t="str">
        <f t="shared" si="920"/>
        <v/>
      </c>
      <c r="AZ974" t="str">
        <f t="shared" si="921"/>
        <v/>
      </c>
      <c r="BA974" t="str">
        <f t="shared" si="922"/>
        <v/>
      </c>
      <c r="BB974" t="str">
        <f t="shared" si="923"/>
        <v/>
      </c>
      <c r="BC974" t="str">
        <f t="shared" si="924"/>
        <v/>
      </c>
      <c r="BD974" t="str">
        <f t="shared" si="925"/>
        <v/>
      </c>
      <c r="BE974" t="str">
        <f t="shared" si="926"/>
        <v>Méréstechnika, 1. csoport (4)</v>
      </c>
      <c r="BF974" s="2">
        <v>1107</v>
      </c>
      <c r="BG974" s="2">
        <v>3</v>
      </c>
      <c r="BH974" s="18">
        <f>VLOOKUP(BF974,segéd!$F$9:$G$41,2,FALSE)</f>
        <v>46333</v>
      </c>
      <c r="BI974" s="2" t="str">
        <f>VLOOKUP(BG974,segéd!$F$1:$G$7,2,FALSE)</f>
        <v>11.30-13.00</v>
      </c>
      <c r="BJ974" t="s">
        <v>295</v>
      </c>
      <c r="BK974" s="20" t="s">
        <v>743</v>
      </c>
      <c r="BL974" t="s">
        <v>191</v>
      </c>
      <c r="BM974" s="2"/>
      <c r="BN974" s="2">
        <v>4</v>
      </c>
      <c r="BO974" s="2"/>
      <c r="BP974" s="33"/>
      <c r="BQ974" s="2">
        <f t="shared" si="927"/>
        <v>0</v>
      </c>
      <c r="BR974" s="2" t="str">
        <f>IF(BM974="","",IFERROR(VLOOKUP(BJ974,segéd!T:U,2,FALSE),"x"))</f>
        <v/>
      </c>
      <c r="BS974" s="2">
        <f>IF(BN974="","",IFERROR(VLOOKUP(BJ974,segéd!O:P,2,FALSE),"x"))</f>
        <v>0</v>
      </c>
      <c r="BU974" s="2"/>
      <c r="BV974" s="2"/>
      <c r="BX974" s="2"/>
      <c r="CW974" s="2">
        <v>19</v>
      </c>
    </row>
    <row r="975" spans="1:120" ht="15" customHeight="1" x14ac:dyDescent="0.3">
      <c r="A975" t="str">
        <f t="shared" si="870"/>
        <v>11073</v>
      </c>
      <c r="B975" t="str">
        <f t="shared" si="871"/>
        <v xml:space="preserve">Mérnöki etika - Szabó Veronika Anna (web) </v>
      </c>
      <c r="C975" t="str">
        <f t="shared" si="872"/>
        <v>A/Nae.11073</v>
      </c>
      <c r="D975" t="str">
        <f t="shared" si="873"/>
        <v>Mérnöki etika - Szabó Veronika Anna (web) 55</v>
      </c>
      <c r="E975" t="str">
        <f t="shared" si="874"/>
        <v>Szabó Veronika Anna11073</v>
      </c>
      <c r="F975" t="str">
        <f t="shared" si="875"/>
        <v>Mérnöki etika (Tb. A/Nae., web)</v>
      </c>
      <c r="G975" t="str">
        <f t="shared" si="876"/>
        <v/>
      </c>
      <c r="H975" t="str">
        <f t="shared" si="877"/>
        <v/>
      </c>
      <c r="I975" t="str">
        <f t="shared" si="878"/>
        <v/>
      </c>
      <c r="J975" t="str">
        <f t="shared" si="879"/>
        <v/>
      </c>
      <c r="K975" t="str">
        <f t="shared" si="880"/>
        <v/>
      </c>
      <c r="L975" t="str">
        <f t="shared" si="881"/>
        <v/>
      </c>
      <c r="M975" t="str">
        <f t="shared" si="882"/>
        <v/>
      </c>
      <c r="N975" t="str">
        <f t="shared" si="883"/>
        <v/>
      </c>
      <c r="O975" t="str">
        <f t="shared" si="884"/>
        <v/>
      </c>
      <c r="P975" t="str">
        <f t="shared" si="885"/>
        <v/>
      </c>
      <c r="Q975" t="str">
        <f t="shared" si="886"/>
        <v/>
      </c>
      <c r="R975" t="str">
        <f t="shared" si="887"/>
        <v/>
      </c>
      <c r="S975" t="str">
        <f t="shared" si="888"/>
        <v/>
      </c>
      <c r="T975" t="str">
        <f t="shared" si="889"/>
        <v/>
      </c>
      <c r="U975" t="str">
        <f t="shared" si="890"/>
        <v/>
      </c>
      <c r="V975" t="str">
        <f t="shared" si="891"/>
        <v/>
      </c>
      <c r="W975" t="str">
        <f t="shared" si="892"/>
        <v/>
      </c>
      <c r="X975" t="str">
        <f t="shared" si="893"/>
        <v/>
      </c>
      <c r="Y975" t="str">
        <f t="shared" si="894"/>
        <v/>
      </c>
      <c r="Z975" t="str">
        <f t="shared" si="895"/>
        <v/>
      </c>
      <c r="AA975" t="str">
        <f t="shared" si="896"/>
        <v>Mérnöki etika (, web)</v>
      </c>
      <c r="AB975" t="str">
        <f t="shared" si="897"/>
        <v/>
      </c>
      <c r="AC975" t="str">
        <f t="shared" si="898"/>
        <v/>
      </c>
      <c r="AD975" t="str">
        <f t="shared" si="899"/>
        <v/>
      </c>
      <c r="AE975" t="str">
        <f t="shared" si="900"/>
        <v/>
      </c>
      <c r="AF975" t="str">
        <f t="shared" si="901"/>
        <v/>
      </c>
      <c r="AG975" t="str">
        <f t="shared" si="902"/>
        <v/>
      </c>
      <c r="AH975" t="str">
        <f t="shared" si="903"/>
        <v/>
      </c>
      <c r="AI975" t="str">
        <f t="shared" si="904"/>
        <v/>
      </c>
      <c r="AJ975" t="str">
        <f t="shared" si="905"/>
        <v/>
      </c>
      <c r="AK975" t="str">
        <f t="shared" si="906"/>
        <v/>
      </c>
      <c r="AL975" t="str">
        <f t="shared" si="907"/>
        <v/>
      </c>
      <c r="AM975" t="str">
        <f t="shared" si="908"/>
        <v/>
      </c>
      <c r="AN975" t="str">
        <f t="shared" si="909"/>
        <v/>
      </c>
      <c r="AO975" t="str">
        <f t="shared" si="910"/>
        <v/>
      </c>
      <c r="AP975" t="str">
        <f t="shared" si="911"/>
        <v/>
      </c>
      <c r="AQ975" t="str">
        <f t="shared" si="912"/>
        <v/>
      </c>
      <c r="AR975" t="str">
        <f t="shared" si="913"/>
        <v/>
      </c>
      <c r="AS975" t="str">
        <f t="shared" si="914"/>
        <v/>
      </c>
      <c r="AT975" t="str">
        <f t="shared" si="915"/>
        <v/>
      </c>
      <c r="AU975" t="str">
        <f t="shared" si="916"/>
        <v/>
      </c>
      <c r="AV975" t="str">
        <f t="shared" si="917"/>
        <v/>
      </c>
      <c r="AW975" t="str">
        <f t="shared" si="918"/>
        <v/>
      </c>
      <c r="AX975" t="str">
        <f t="shared" si="919"/>
        <v/>
      </c>
      <c r="AY975" t="str">
        <f t="shared" si="920"/>
        <v/>
      </c>
      <c r="AZ975" t="str">
        <f t="shared" si="921"/>
        <v/>
      </c>
      <c r="BA975" t="str">
        <f t="shared" si="922"/>
        <v/>
      </c>
      <c r="BB975" t="str">
        <f t="shared" si="923"/>
        <v>11073</v>
      </c>
      <c r="BC975" t="str">
        <f t="shared" si="924"/>
        <v>11073</v>
      </c>
      <c r="BD975" t="str">
        <f t="shared" si="925"/>
        <v>11073</v>
      </c>
      <c r="BE975" t="str">
        <f t="shared" si="926"/>
        <v>Mérnöki etika (A/Nae., web)</v>
      </c>
      <c r="BF975" s="2">
        <v>1107</v>
      </c>
      <c r="BG975" s="2">
        <v>3</v>
      </c>
      <c r="BH975" s="18">
        <f>VLOOKUP(BF975,segéd!$F$9:$G$41,2,FALSE)</f>
        <v>46333</v>
      </c>
      <c r="BI975" s="2" t="str">
        <f>VLOOKUP(BG975,segéd!$F$1:$G$7,2,FALSE)</f>
        <v>11.30-13.00</v>
      </c>
      <c r="BJ975" t="s">
        <v>215</v>
      </c>
      <c r="BK975" s="20" t="s">
        <v>539</v>
      </c>
      <c r="BL975" t="s">
        <v>191</v>
      </c>
      <c r="BM975" s="2"/>
      <c r="BN975" s="2" t="s">
        <v>317</v>
      </c>
      <c r="BO975" s="2" t="s">
        <v>117</v>
      </c>
      <c r="BP975" s="33" t="s">
        <v>699</v>
      </c>
      <c r="BQ975" s="2">
        <f t="shared" si="927"/>
        <v>55</v>
      </c>
      <c r="BR975" s="2" t="str">
        <f>IF(BM975="","",IFERROR(VLOOKUP(BJ975,segéd!T:U,2,FALSE),"x"))</f>
        <v/>
      </c>
      <c r="BS975" s="2">
        <f>IF(BN975="","",IFERROR(VLOOKUP(BJ975,segéd!O:P,2,FALSE),"x"))</f>
        <v>55</v>
      </c>
      <c r="BT975" s="2"/>
      <c r="BU975" s="2"/>
      <c r="BV975" s="2"/>
      <c r="CQ975" s="2"/>
      <c r="CR975" s="2"/>
      <c r="DN975" s="2">
        <v>8</v>
      </c>
      <c r="DO975" s="2">
        <v>10</v>
      </c>
      <c r="DP975" s="2">
        <v>32</v>
      </c>
    </row>
    <row r="976" spans="1:120" ht="15" customHeight="1" x14ac:dyDescent="0.3">
      <c r="A976" t="str">
        <f t="shared" si="870"/>
        <v>11073</v>
      </c>
      <c r="B976" t="str">
        <f t="shared" si="871"/>
        <v xml:space="preserve">Mérnöki fizika - Böröczki Ágoston (web) </v>
      </c>
      <c r="C976" t="str">
        <f t="shared" si="872"/>
        <v>40411073</v>
      </c>
      <c r="D976" t="str">
        <f t="shared" si="873"/>
        <v>Mérnöki fizika - Böröczki Ágoston (web) 4</v>
      </c>
      <c r="E976" t="str">
        <f t="shared" si="874"/>
        <v>Böröczki Ágoston11073</v>
      </c>
      <c r="F976" t="str">
        <f t="shared" si="875"/>
        <v>Mérnöki fizika (Tb. 404, web)</v>
      </c>
      <c r="G976" t="str">
        <f t="shared" si="876"/>
        <v/>
      </c>
      <c r="H976" t="str">
        <f t="shared" si="877"/>
        <v/>
      </c>
      <c r="I976" t="str">
        <f t="shared" si="878"/>
        <v/>
      </c>
      <c r="J976" t="str">
        <f t="shared" si="879"/>
        <v/>
      </c>
      <c r="K976" t="str">
        <f t="shared" si="880"/>
        <v/>
      </c>
      <c r="L976" t="str">
        <f t="shared" si="881"/>
        <v/>
      </c>
      <c r="M976" t="str">
        <f t="shared" si="882"/>
        <v/>
      </c>
      <c r="N976" t="str">
        <f t="shared" si="883"/>
        <v/>
      </c>
      <c r="O976" t="str">
        <f t="shared" si="884"/>
        <v/>
      </c>
      <c r="P976" t="str">
        <f t="shared" si="885"/>
        <v/>
      </c>
      <c r="Q976" t="str">
        <f t="shared" si="886"/>
        <v/>
      </c>
      <c r="R976" t="str">
        <f t="shared" si="887"/>
        <v/>
      </c>
      <c r="S976" t="str">
        <f t="shared" si="888"/>
        <v/>
      </c>
      <c r="T976" t="str">
        <f t="shared" si="889"/>
        <v/>
      </c>
      <c r="U976" t="str">
        <f t="shared" si="890"/>
        <v/>
      </c>
      <c r="V976" t="str">
        <f t="shared" si="891"/>
        <v/>
      </c>
      <c r="W976" t="str">
        <f t="shared" si="892"/>
        <v/>
      </c>
      <c r="X976" t="str">
        <f t="shared" si="893"/>
        <v/>
      </c>
      <c r="Y976" t="str">
        <f t="shared" si="894"/>
        <v/>
      </c>
      <c r="Z976" t="str">
        <f t="shared" si="895"/>
        <v/>
      </c>
      <c r="AA976" t="str">
        <f t="shared" si="896"/>
        <v>Mérnöki fizika (, web)</v>
      </c>
      <c r="AB976" t="str">
        <f t="shared" si="897"/>
        <v/>
      </c>
      <c r="AC976" t="str">
        <f t="shared" si="898"/>
        <v/>
      </c>
      <c r="AD976" t="str">
        <f t="shared" si="899"/>
        <v/>
      </c>
      <c r="AE976" t="str">
        <f t="shared" si="900"/>
        <v/>
      </c>
      <c r="AF976" t="str">
        <f t="shared" si="901"/>
        <v/>
      </c>
      <c r="AG976" t="str">
        <f t="shared" si="902"/>
        <v>11073</v>
      </c>
      <c r="AH976" t="str">
        <f t="shared" si="903"/>
        <v/>
      </c>
      <c r="AI976" t="str">
        <f t="shared" si="904"/>
        <v/>
      </c>
      <c r="AJ976" t="str">
        <f t="shared" si="905"/>
        <v/>
      </c>
      <c r="AK976" t="str">
        <f t="shared" si="906"/>
        <v/>
      </c>
      <c r="AL976" t="str">
        <f t="shared" si="907"/>
        <v/>
      </c>
      <c r="AM976" t="str">
        <f t="shared" si="908"/>
        <v/>
      </c>
      <c r="AN976" t="str">
        <f t="shared" si="909"/>
        <v/>
      </c>
      <c r="AO976" t="str">
        <f t="shared" si="910"/>
        <v/>
      </c>
      <c r="AP976" t="str">
        <f t="shared" si="911"/>
        <v/>
      </c>
      <c r="AQ976" t="str">
        <f t="shared" si="912"/>
        <v/>
      </c>
      <c r="AR976" t="str">
        <f t="shared" si="913"/>
        <v/>
      </c>
      <c r="AS976" t="str">
        <f t="shared" si="914"/>
        <v/>
      </c>
      <c r="AT976" t="str">
        <f t="shared" si="915"/>
        <v/>
      </c>
      <c r="AU976" t="str">
        <f t="shared" si="916"/>
        <v/>
      </c>
      <c r="AV976" t="str">
        <f t="shared" si="917"/>
        <v/>
      </c>
      <c r="AW976" t="str">
        <f t="shared" si="918"/>
        <v/>
      </c>
      <c r="AX976" t="str">
        <f t="shared" si="919"/>
        <v/>
      </c>
      <c r="AY976" t="str">
        <f t="shared" si="920"/>
        <v/>
      </c>
      <c r="AZ976" t="str">
        <f t="shared" si="921"/>
        <v/>
      </c>
      <c r="BA976" t="str">
        <f t="shared" si="922"/>
        <v/>
      </c>
      <c r="BB976" t="str">
        <f t="shared" si="923"/>
        <v/>
      </c>
      <c r="BC976" t="str">
        <f t="shared" si="924"/>
        <v/>
      </c>
      <c r="BD976" t="str">
        <f t="shared" si="925"/>
        <v/>
      </c>
      <c r="BE976" t="str">
        <f t="shared" si="926"/>
        <v>Mérnöki fizika (404, web)</v>
      </c>
      <c r="BF976" s="2">
        <v>1107</v>
      </c>
      <c r="BG976" s="2">
        <v>3</v>
      </c>
      <c r="BH976" s="18">
        <f>VLOOKUP(BF976,segéd!$F$9:$G$41,2,FALSE)</f>
        <v>46333</v>
      </c>
      <c r="BI976" s="2" t="str">
        <f>VLOOKUP(BG976,segéd!$F$1:$G$7,2,FALSE)</f>
        <v>11.30-13.00</v>
      </c>
      <c r="BJ976" t="s">
        <v>150</v>
      </c>
      <c r="BK976" s="20" t="s">
        <v>207</v>
      </c>
      <c r="BL976" t="s">
        <v>190</v>
      </c>
      <c r="BM976" s="2"/>
      <c r="BN976" s="2">
        <v>404</v>
      </c>
      <c r="BO976" s="2" t="s">
        <v>117</v>
      </c>
      <c r="BP976" s="33" t="s">
        <v>710</v>
      </c>
      <c r="BQ976" s="2">
        <f t="shared" si="927"/>
        <v>4</v>
      </c>
      <c r="BR976" s="2" t="str">
        <f>IF(BM976="","",IFERROR(VLOOKUP(BJ976,segéd!T:U,2,FALSE),"x"))</f>
        <v/>
      </c>
      <c r="BS976" s="2">
        <f>IF(BN976="","",IFERROR(VLOOKUP(BJ976,segéd!O:P,2,FALSE),"x"))</f>
        <v>4</v>
      </c>
      <c r="BU976" s="2"/>
      <c r="BV976" s="2"/>
      <c r="CS976" s="2">
        <v>5</v>
      </c>
    </row>
    <row r="977" spans="1:114" ht="15" customHeight="1" x14ac:dyDescent="0.3">
      <c r="A977" t="str">
        <f t="shared" si="870"/>
        <v>11073</v>
      </c>
      <c r="B977" t="str">
        <f t="shared" si="871"/>
        <v xml:space="preserve">Műszaki kommunikáció - Maráczi Rodrigó Dávid (web) </v>
      </c>
      <c r="C977" t="str">
        <f t="shared" si="872"/>
        <v>50111073</v>
      </c>
      <c r="D977" t="str">
        <f t="shared" si="873"/>
        <v>Műszaki kommunikáció - Maráczi Rodrigó Dávid (web) 140</v>
      </c>
      <c r="E977" t="str">
        <f t="shared" si="874"/>
        <v>Maráczi Rodrigó Dávid11073</v>
      </c>
      <c r="F977" t="str">
        <f t="shared" si="875"/>
        <v>Műszaki kommunikáció (Tb. 501, web)</v>
      </c>
      <c r="G977" t="str">
        <f t="shared" si="876"/>
        <v/>
      </c>
      <c r="H977" t="str">
        <f t="shared" si="877"/>
        <v/>
      </c>
      <c r="I977" t="str">
        <f t="shared" si="878"/>
        <v/>
      </c>
      <c r="J977" t="str">
        <f t="shared" si="879"/>
        <v/>
      </c>
      <c r="K977" t="str">
        <f t="shared" si="880"/>
        <v/>
      </c>
      <c r="L977" t="str">
        <f t="shared" si="881"/>
        <v/>
      </c>
      <c r="M977" t="str">
        <f t="shared" si="882"/>
        <v/>
      </c>
      <c r="N977" t="str">
        <f t="shared" si="883"/>
        <v/>
      </c>
      <c r="O977" t="str">
        <f t="shared" si="884"/>
        <v/>
      </c>
      <c r="P977" t="str">
        <f t="shared" si="885"/>
        <v/>
      </c>
      <c r="Q977" t="str">
        <f t="shared" si="886"/>
        <v/>
      </c>
      <c r="R977" t="str">
        <f t="shared" si="887"/>
        <v/>
      </c>
      <c r="S977" t="str">
        <f t="shared" si="888"/>
        <v/>
      </c>
      <c r="T977" t="str">
        <f t="shared" si="889"/>
        <v/>
      </c>
      <c r="U977" t="str">
        <f t="shared" si="890"/>
        <v/>
      </c>
      <c r="V977" t="str">
        <f t="shared" si="891"/>
        <v/>
      </c>
      <c r="W977" t="str">
        <f t="shared" si="892"/>
        <v/>
      </c>
      <c r="X977" t="str">
        <f t="shared" si="893"/>
        <v/>
      </c>
      <c r="Y977" t="str">
        <f t="shared" si="894"/>
        <v/>
      </c>
      <c r="Z977" t="str">
        <f t="shared" si="895"/>
        <v/>
      </c>
      <c r="AA977" t="str">
        <f t="shared" si="896"/>
        <v>Műszaki kommunikáció (, web)</v>
      </c>
      <c r="AB977" t="str">
        <f t="shared" si="897"/>
        <v/>
      </c>
      <c r="AC977" t="str">
        <f t="shared" si="898"/>
        <v/>
      </c>
      <c r="AD977" t="str">
        <f t="shared" si="899"/>
        <v>11073</v>
      </c>
      <c r="AE977" t="str">
        <f t="shared" si="900"/>
        <v>11073</v>
      </c>
      <c r="AF977" t="str">
        <f t="shared" si="901"/>
        <v>11073</v>
      </c>
      <c r="AG977" t="str">
        <f t="shared" si="902"/>
        <v/>
      </c>
      <c r="AH977" t="str">
        <f t="shared" si="903"/>
        <v/>
      </c>
      <c r="AI977" t="str">
        <f t="shared" si="904"/>
        <v/>
      </c>
      <c r="AJ977" t="str">
        <f t="shared" si="905"/>
        <v/>
      </c>
      <c r="AK977" t="str">
        <f t="shared" si="906"/>
        <v/>
      </c>
      <c r="AL977" t="str">
        <f t="shared" si="907"/>
        <v/>
      </c>
      <c r="AM977" t="str">
        <f t="shared" si="908"/>
        <v/>
      </c>
      <c r="AN977" t="str">
        <f t="shared" si="909"/>
        <v/>
      </c>
      <c r="AO977" t="str">
        <f t="shared" si="910"/>
        <v/>
      </c>
      <c r="AP977" t="str">
        <f t="shared" si="911"/>
        <v/>
      </c>
      <c r="AQ977" t="str">
        <f t="shared" si="912"/>
        <v/>
      </c>
      <c r="AR977" t="str">
        <f t="shared" si="913"/>
        <v/>
      </c>
      <c r="AS977" t="str">
        <f t="shared" si="914"/>
        <v/>
      </c>
      <c r="AT977" t="str">
        <f t="shared" si="915"/>
        <v/>
      </c>
      <c r="AU977" t="str">
        <f t="shared" si="916"/>
        <v/>
      </c>
      <c r="AV977" t="str">
        <f t="shared" si="917"/>
        <v/>
      </c>
      <c r="AW977" t="str">
        <f t="shared" si="918"/>
        <v/>
      </c>
      <c r="AX977" t="str">
        <f t="shared" si="919"/>
        <v/>
      </c>
      <c r="AY977" t="str">
        <f t="shared" si="920"/>
        <v/>
      </c>
      <c r="AZ977" t="str">
        <f t="shared" si="921"/>
        <v/>
      </c>
      <c r="BA977" t="str">
        <f t="shared" si="922"/>
        <v/>
      </c>
      <c r="BB977" t="str">
        <f t="shared" si="923"/>
        <v/>
      </c>
      <c r="BC977" t="str">
        <f t="shared" si="924"/>
        <v/>
      </c>
      <c r="BD977" t="str">
        <f t="shared" si="925"/>
        <v/>
      </c>
      <c r="BE977" t="str">
        <f t="shared" si="926"/>
        <v>Műszaki kommunikáció (501, web)</v>
      </c>
      <c r="BF977" s="2">
        <v>1107</v>
      </c>
      <c r="BG977" s="2">
        <v>3</v>
      </c>
      <c r="BH977" s="18">
        <f>VLOOKUP(BF977,segéd!$F$9:$G$41,2,FALSE)</f>
        <v>46333</v>
      </c>
      <c r="BI977" s="2" t="str">
        <f>VLOOKUP(BG977,segéd!$F$1:$G$7,2,FALSE)</f>
        <v>11.30-13.00</v>
      </c>
      <c r="BJ977" t="s">
        <v>103</v>
      </c>
      <c r="BK977" s="20" t="s">
        <v>742</v>
      </c>
      <c r="BL977" t="s">
        <v>193</v>
      </c>
      <c r="BM977" s="2"/>
      <c r="BN977" s="2">
        <v>501</v>
      </c>
      <c r="BO977" s="2" t="s">
        <v>117</v>
      </c>
      <c r="BP977" s="33" t="s">
        <v>651</v>
      </c>
      <c r="BQ977" s="2">
        <f t="shared" si="927"/>
        <v>140</v>
      </c>
      <c r="BR977" s="2" t="str">
        <f>IF(BM977="","",IFERROR(VLOOKUP(BJ977,segéd!T:U,2,FALSE),"x"))</f>
        <v/>
      </c>
      <c r="BS977" s="2">
        <f>IF(BN977="","",IFERROR(VLOOKUP(BJ977,segéd!O:P,2,FALSE),"x"))</f>
        <v>140</v>
      </c>
      <c r="BT977" s="2"/>
      <c r="BU977" s="2"/>
      <c r="BV977" s="2"/>
      <c r="BX977" s="2"/>
      <c r="CP977" s="2">
        <v>8</v>
      </c>
      <c r="CQ977" s="2">
        <v>74</v>
      </c>
      <c r="CR977" s="2">
        <v>48</v>
      </c>
    </row>
    <row r="978" spans="1:114" ht="15" customHeight="1" x14ac:dyDescent="0.3">
      <c r="A978" t="str">
        <f t="shared" si="870"/>
        <v>11073</v>
      </c>
      <c r="B978" t="str">
        <f t="shared" si="871"/>
        <v xml:space="preserve">Műszaki szaknyelv I., 2. csoport - Nagy Mónika </v>
      </c>
      <c r="C978" t="str">
        <f t="shared" si="872"/>
        <v>40811073</v>
      </c>
      <c r="D978" t="str">
        <f t="shared" si="873"/>
        <v>Műszaki szaknyelv I., 2. csoport - Nagy Mónika 0</v>
      </c>
      <c r="E978" t="str">
        <f t="shared" si="874"/>
        <v>Nagy Mónika11073</v>
      </c>
      <c r="F978" t="str">
        <f t="shared" si="875"/>
        <v>Műszaki szaknyelv I., 2. csoport (Tb. 408)</v>
      </c>
      <c r="G978" t="str">
        <f t="shared" si="876"/>
        <v/>
      </c>
      <c r="H978" t="str">
        <f t="shared" si="877"/>
        <v/>
      </c>
      <c r="I978" t="str">
        <f t="shared" si="878"/>
        <v/>
      </c>
      <c r="J978" t="str">
        <f t="shared" si="879"/>
        <v/>
      </c>
      <c r="K978" t="str">
        <f t="shared" si="880"/>
        <v/>
      </c>
      <c r="L978" t="str">
        <f t="shared" si="881"/>
        <v/>
      </c>
      <c r="M978" t="str">
        <f t="shared" si="882"/>
        <v/>
      </c>
      <c r="N978" t="str">
        <f t="shared" si="883"/>
        <v/>
      </c>
      <c r="O978" t="str">
        <f t="shared" si="884"/>
        <v/>
      </c>
      <c r="P978" t="str">
        <f t="shared" si="885"/>
        <v/>
      </c>
      <c r="Q978" t="str">
        <f t="shared" si="886"/>
        <v/>
      </c>
      <c r="R978" t="str">
        <f t="shared" si="887"/>
        <v/>
      </c>
      <c r="S978" t="str">
        <f t="shared" si="888"/>
        <v/>
      </c>
      <c r="T978" t="str">
        <f t="shared" si="889"/>
        <v/>
      </c>
      <c r="U978" t="str">
        <f t="shared" si="890"/>
        <v/>
      </c>
      <c r="V978" t="str">
        <f t="shared" si="891"/>
        <v/>
      </c>
      <c r="W978" t="str">
        <f t="shared" si="892"/>
        <v/>
      </c>
      <c r="X978" t="str">
        <f t="shared" si="893"/>
        <v/>
      </c>
      <c r="Y978" t="str">
        <f t="shared" si="894"/>
        <v/>
      </c>
      <c r="Z978" t="str">
        <f t="shared" si="895"/>
        <v/>
      </c>
      <c r="AA978" t="str">
        <f t="shared" si="896"/>
        <v>Műszaki szaknyelv I., 2. csoport ()</v>
      </c>
      <c r="AB978" t="str">
        <f t="shared" si="897"/>
        <v/>
      </c>
      <c r="AC978" t="str">
        <f t="shared" si="898"/>
        <v/>
      </c>
      <c r="AD978" t="str">
        <f t="shared" si="899"/>
        <v/>
      </c>
      <c r="AE978" t="str">
        <f t="shared" si="900"/>
        <v/>
      </c>
      <c r="AF978" t="str">
        <f t="shared" si="901"/>
        <v/>
      </c>
      <c r="AG978" t="str">
        <f t="shared" si="902"/>
        <v/>
      </c>
      <c r="AH978" t="str">
        <f t="shared" si="903"/>
        <v/>
      </c>
      <c r="AI978" t="str">
        <f t="shared" si="904"/>
        <v/>
      </c>
      <c r="AJ978" t="str">
        <f t="shared" si="905"/>
        <v/>
      </c>
      <c r="AK978" t="str">
        <f t="shared" si="906"/>
        <v>11073</v>
      </c>
      <c r="AL978" t="str">
        <f t="shared" si="907"/>
        <v/>
      </c>
      <c r="AM978" t="str">
        <f t="shared" si="908"/>
        <v/>
      </c>
      <c r="AN978" t="str">
        <f t="shared" si="909"/>
        <v/>
      </c>
      <c r="AO978" t="str">
        <f t="shared" si="910"/>
        <v/>
      </c>
      <c r="AP978" t="str">
        <f t="shared" si="911"/>
        <v/>
      </c>
      <c r="AQ978" t="str">
        <f t="shared" si="912"/>
        <v/>
      </c>
      <c r="AR978" t="str">
        <f t="shared" si="913"/>
        <v/>
      </c>
      <c r="AS978" t="str">
        <f t="shared" si="914"/>
        <v/>
      </c>
      <c r="AT978" t="str">
        <f t="shared" si="915"/>
        <v/>
      </c>
      <c r="AU978" t="str">
        <f t="shared" si="916"/>
        <v/>
      </c>
      <c r="AV978" t="str">
        <f t="shared" si="917"/>
        <v/>
      </c>
      <c r="AW978" t="str">
        <f t="shared" si="918"/>
        <v/>
      </c>
      <c r="AX978" t="str">
        <f t="shared" si="919"/>
        <v/>
      </c>
      <c r="AY978" t="str">
        <f t="shared" si="920"/>
        <v/>
      </c>
      <c r="AZ978" t="str">
        <f t="shared" si="921"/>
        <v/>
      </c>
      <c r="BA978" t="str">
        <f t="shared" si="922"/>
        <v/>
      </c>
      <c r="BB978" t="str">
        <f t="shared" si="923"/>
        <v/>
      </c>
      <c r="BC978" t="str">
        <f t="shared" si="924"/>
        <v/>
      </c>
      <c r="BD978" t="str">
        <f t="shared" si="925"/>
        <v/>
      </c>
      <c r="BE978" t="str">
        <f t="shared" si="926"/>
        <v>Műszaki szaknyelv I., 2. csoport (408)</v>
      </c>
      <c r="BF978" s="2">
        <v>1107</v>
      </c>
      <c r="BG978" s="2">
        <v>3</v>
      </c>
      <c r="BH978" s="18">
        <f>VLOOKUP(BF978,segéd!$F$9:$G$41,2,FALSE)</f>
        <v>46333</v>
      </c>
      <c r="BI978" s="2" t="str">
        <f>VLOOKUP(BG978,segéd!$F$1:$G$7,2,FALSE)</f>
        <v>11.30-13.00</v>
      </c>
      <c r="BJ978" t="s">
        <v>300</v>
      </c>
      <c r="BK978" s="20" t="s">
        <v>543</v>
      </c>
      <c r="BL978" t="s">
        <v>191</v>
      </c>
      <c r="BM978" s="2"/>
      <c r="BN978" s="2">
        <v>408</v>
      </c>
      <c r="BO978" s="2"/>
      <c r="BP978" s="33"/>
      <c r="BQ978" s="2">
        <f t="shared" si="927"/>
        <v>0</v>
      </c>
      <c r="BR978" s="2" t="str">
        <f>IF(BM978="","",IFERROR(VLOOKUP(BJ978,segéd!T:U,2,FALSE),"x"))</f>
        <v/>
      </c>
      <c r="BS978" s="2">
        <f>IF(BN978="","",IFERROR(VLOOKUP(BJ978,segéd!O:P,2,FALSE),"x"))</f>
        <v>0</v>
      </c>
      <c r="BT978" s="2"/>
      <c r="BU978" s="2"/>
      <c r="BV978" s="2"/>
      <c r="BX978" s="2"/>
      <c r="CQ978" s="2"/>
      <c r="CR978" s="2"/>
      <c r="CW978" s="2">
        <v>17</v>
      </c>
    </row>
    <row r="979" spans="1:114" ht="15" customHeight="1" x14ac:dyDescent="0.3">
      <c r="A979" t="str">
        <f t="shared" si="870"/>
        <v>20311073</v>
      </c>
      <c r="B979" t="str">
        <f t="shared" si="871"/>
        <v>Német általános nyelv I. (II. nyelv) - Peres Anna 6</v>
      </c>
      <c r="C979" t="str">
        <f t="shared" si="872"/>
        <v>11073</v>
      </c>
      <c r="D979" t="str">
        <f t="shared" si="873"/>
        <v xml:space="preserve">Német általános nyelv I. (II. nyelv) - Peres Anna </v>
      </c>
      <c r="E979" t="str">
        <f t="shared" si="874"/>
        <v>Peres Anna11073</v>
      </c>
      <c r="F979" t="str">
        <f t="shared" si="875"/>
        <v>Német általános nyelv I. (II. nyelv) (Bp. 203)</v>
      </c>
      <c r="G979" t="str">
        <f t="shared" si="876"/>
        <v/>
      </c>
      <c r="H979" t="str">
        <f t="shared" si="877"/>
        <v/>
      </c>
      <c r="I979" t="str">
        <f t="shared" si="878"/>
        <v/>
      </c>
      <c r="J979" t="str">
        <f t="shared" si="879"/>
        <v/>
      </c>
      <c r="K979" t="str">
        <f t="shared" si="880"/>
        <v/>
      </c>
      <c r="L979" t="str">
        <f t="shared" si="881"/>
        <v/>
      </c>
      <c r="M979" t="str">
        <f t="shared" si="882"/>
        <v/>
      </c>
      <c r="N979" t="str">
        <f t="shared" si="883"/>
        <v/>
      </c>
      <c r="O979" t="str">
        <f t="shared" si="884"/>
        <v>11073</v>
      </c>
      <c r="P979" t="str">
        <f t="shared" si="885"/>
        <v/>
      </c>
      <c r="Q979" t="str">
        <f t="shared" si="886"/>
        <v/>
      </c>
      <c r="R979" t="str">
        <f t="shared" si="887"/>
        <v/>
      </c>
      <c r="S979" t="str">
        <f t="shared" si="888"/>
        <v/>
      </c>
      <c r="T979" t="str">
        <f t="shared" si="889"/>
        <v/>
      </c>
      <c r="U979" t="str">
        <f t="shared" si="890"/>
        <v/>
      </c>
      <c r="V979" t="str">
        <f t="shared" si="891"/>
        <v/>
      </c>
      <c r="W979" t="str">
        <f t="shared" si="892"/>
        <v/>
      </c>
      <c r="X979" t="str">
        <f t="shared" si="893"/>
        <v/>
      </c>
      <c r="Y979" t="str">
        <f t="shared" si="894"/>
        <v/>
      </c>
      <c r="Z979" t="str">
        <f t="shared" si="895"/>
        <v/>
      </c>
      <c r="AA979" t="str">
        <f t="shared" si="896"/>
        <v>Német általános nyelv I. (II. nyelv) (203)</v>
      </c>
      <c r="AB979" t="str">
        <f t="shared" si="897"/>
        <v/>
      </c>
      <c r="AC979" t="str">
        <f t="shared" si="898"/>
        <v/>
      </c>
      <c r="AD979" t="str">
        <f t="shared" si="899"/>
        <v/>
      </c>
      <c r="AE979" t="str">
        <f t="shared" si="900"/>
        <v/>
      </c>
      <c r="AF979" t="str">
        <f t="shared" si="901"/>
        <v/>
      </c>
      <c r="AG979" t="str">
        <f t="shared" si="902"/>
        <v/>
      </c>
      <c r="AH979" t="str">
        <f t="shared" si="903"/>
        <v/>
      </c>
      <c r="AI979" t="str">
        <f t="shared" si="904"/>
        <v/>
      </c>
      <c r="AJ979" t="str">
        <f t="shared" si="905"/>
        <v/>
      </c>
      <c r="AK979" t="str">
        <f t="shared" si="906"/>
        <v/>
      </c>
      <c r="AL979" t="str">
        <f t="shared" si="907"/>
        <v/>
      </c>
      <c r="AM979" t="str">
        <f t="shared" si="908"/>
        <v/>
      </c>
      <c r="AN979" t="str">
        <f t="shared" si="909"/>
        <v/>
      </c>
      <c r="AO979" t="str">
        <f t="shared" si="910"/>
        <v/>
      </c>
      <c r="AP979" t="str">
        <f t="shared" si="911"/>
        <v/>
      </c>
      <c r="AQ979" t="str">
        <f t="shared" si="912"/>
        <v/>
      </c>
      <c r="AR979" t="str">
        <f t="shared" si="913"/>
        <v/>
      </c>
      <c r="AS979" t="str">
        <f t="shared" si="914"/>
        <v/>
      </c>
      <c r="AT979" t="str">
        <f t="shared" si="915"/>
        <v/>
      </c>
      <c r="AU979" t="str">
        <f t="shared" si="916"/>
        <v/>
      </c>
      <c r="AV979" t="str">
        <f t="shared" si="917"/>
        <v/>
      </c>
      <c r="AW979" t="str">
        <f t="shared" si="918"/>
        <v/>
      </c>
      <c r="AX979" t="str">
        <f t="shared" si="919"/>
        <v/>
      </c>
      <c r="AY979" t="str">
        <f t="shared" si="920"/>
        <v/>
      </c>
      <c r="AZ979" t="str">
        <f t="shared" si="921"/>
        <v/>
      </c>
      <c r="BA979" t="str">
        <f t="shared" si="922"/>
        <v/>
      </c>
      <c r="BB979" t="str">
        <f t="shared" si="923"/>
        <v/>
      </c>
      <c r="BC979" t="str">
        <f t="shared" si="924"/>
        <v/>
      </c>
      <c r="BD979" t="str">
        <f t="shared" si="925"/>
        <v/>
      </c>
      <c r="BE979" t="str">
        <f t="shared" si="926"/>
        <v>Német általános nyelv I. (II. nyelv) ()</v>
      </c>
      <c r="BF979" s="2">
        <v>1107</v>
      </c>
      <c r="BG979" s="2">
        <v>3</v>
      </c>
      <c r="BH979" s="18">
        <f>VLOOKUP(BF979,segéd!$F$9:$G$41,2,FALSE)</f>
        <v>46333</v>
      </c>
      <c r="BI979" s="2" t="str">
        <f>VLOOKUP(BG979,segéd!$F$1:$G$7,2,FALSE)</f>
        <v>11.30-13.00</v>
      </c>
      <c r="BJ979" t="s">
        <v>751</v>
      </c>
      <c r="BK979" s="20" t="s">
        <v>545</v>
      </c>
      <c r="BL979" t="s">
        <v>194</v>
      </c>
      <c r="BM979" s="2">
        <v>203</v>
      </c>
      <c r="BO979" s="2"/>
      <c r="BP979" s="33"/>
      <c r="BQ979" s="2">
        <f t="shared" si="927"/>
        <v>6</v>
      </c>
      <c r="BR979" s="2">
        <f>IF(BM979="","",IFERROR(VLOOKUP(BJ979,segéd!T:U,2,FALSE),"x"))</f>
        <v>6</v>
      </c>
      <c r="BS979" s="2" t="str">
        <f>IF(BN979="","",IFERROR(VLOOKUP(BJ979,segéd!O:P,2,FALSE),"x"))</f>
        <v/>
      </c>
      <c r="BT979" s="2"/>
      <c r="BU979" s="2"/>
      <c r="BV979" s="2"/>
      <c r="BX979" s="2"/>
      <c r="CB979" s="2">
        <v>6</v>
      </c>
      <c r="CQ979" s="2"/>
      <c r="CR979" s="2"/>
    </row>
    <row r="980" spans="1:114" ht="15" customHeight="1" x14ac:dyDescent="0.3">
      <c r="A980" t="str">
        <f t="shared" si="870"/>
        <v>11073</v>
      </c>
      <c r="B980" t="str">
        <f t="shared" si="871"/>
        <v xml:space="preserve">Pilóta nélküli légi járművek kezelése - Korcz Miklós (web) </v>
      </c>
      <c r="C980" t="str">
        <f t="shared" si="872"/>
        <v>21411073</v>
      </c>
      <c r="D980" t="str">
        <f t="shared" si="873"/>
        <v>Pilóta nélküli légi járművek kezelése - Korcz Miklós (web) 38</v>
      </c>
      <c r="E980" t="str">
        <f t="shared" si="874"/>
        <v>Korcz Miklós11073</v>
      </c>
      <c r="F980" t="str">
        <f t="shared" si="875"/>
        <v>Pilóta nélküli légi járművek kezelése (Tb. 214, web)</v>
      </c>
      <c r="G980" t="str">
        <f t="shared" si="876"/>
        <v/>
      </c>
      <c r="H980" t="str">
        <f t="shared" si="877"/>
        <v/>
      </c>
      <c r="I980" t="str">
        <f t="shared" si="878"/>
        <v/>
      </c>
      <c r="J980" t="str">
        <f t="shared" si="879"/>
        <v/>
      </c>
      <c r="K980" t="str">
        <f t="shared" si="880"/>
        <v/>
      </c>
      <c r="L980" t="str">
        <f t="shared" si="881"/>
        <v/>
      </c>
      <c r="M980" t="str">
        <f t="shared" si="882"/>
        <v/>
      </c>
      <c r="N980" t="str">
        <f t="shared" si="883"/>
        <v/>
      </c>
      <c r="O980" t="str">
        <f t="shared" si="884"/>
        <v/>
      </c>
      <c r="P980" t="str">
        <f t="shared" si="885"/>
        <v/>
      </c>
      <c r="Q980" t="str">
        <f t="shared" si="886"/>
        <v/>
      </c>
      <c r="R980" t="str">
        <f t="shared" si="887"/>
        <v/>
      </c>
      <c r="S980" t="str">
        <f t="shared" si="888"/>
        <v/>
      </c>
      <c r="T980" t="str">
        <f t="shared" si="889"/>
        <v/>
      </c>
      <c r="U980" t="str">
        <f t="shared" si="890"/>
        <v/>
      </c>
      <c r="V980" t="str">
        <f t="shared" si="891"/>
        <v/>
      </c>
      <c r="W980" t="str">
        <f t="shared" si="892"/>
        <v/>
      </c>
      <c r="X980" t="str">
        <f t="shared" si="893"/>
        <v/>
      </c>
      <c r="Y980" t="str">
        <f t="shared" si="894"/>
        <v/>
      </c>
      <c r="Z980" t="str">
        <f t="shared" si="895"/>
        <v/>
      </c>
      <c r="AA980" t="str">
        <f t="shared" si="896"/>
        <v>Pilóta nélküli légi járművek kezelése (, web)</v>
      </c>
      <c r="AB980" t="str">
        <f t="shared" si="897"/>
        <v/>
      </c>
      <c r="AC980" t="str">
        <f t="shared" si="898"/>
        <v/>
      </c>
      <c r="AD980" t="str">
        <f t="shared" si="899"/>
        <v/>
      </c>
      <c r="AE980" t="str">
        <f t="shared" si="900"/>
        <v/>
      </c>
      <c r="AF980" t="str">
        <f t="shared" si="901"/>
        <v/>
      </c>
      <c r="AG980" t="str">
        <f t="shared" si="902"/>
        <v/>
      </c>
      <c r="AH980" t="str">
        <f t="shared" si="903"/>
        <v/>
      </c>
      <c r="AI980" t="str">
        <f t="shared" si="904"/>
        <v/>
      </c>
      <c r="AJ980" t="str">
        <f t="shared" si="905"/>
        <v/>
      </c>
      <c r="AK980" t="str">
        <f t="shared" si="906"/>
        <v/>
      </c>
      <c r="AL980" t="str">
        <f t="shared" si="907"/>
        <v/>
      </c>
      <c r="AM980" t="str">
        <f t="shared" si="908"/>
        <v/>
      </c>
      <c r="AN980" t="str">
        <f t="shared" si="909"/>
        <v/>
      </c>
      <c r="AO980" t="str">
        <f t="shared" si="910"/>
        <v/>
      </c>
      <c r="AP980" t="str">
        <f t="shared" si="911"/>
        <v/>
      </c>
      <c r="AQ980" t="str">
        <f t="shared" si="912"/>
        <v/>
      </c>
      <c r="AR980" t="str">
        <f t="shared" si="913"/>
        <v/>
      </c>
      <c r="AS980" t="str">
        <f t="shared" si="914"/>
        <v/>
      </c>
      <c r="AT980" t="str">
        <f t="shared" si="915"/>
        <v/>
      </c>
      <c r="AU980" t="str">
        <f t="shared" si="916"/>
        <v/>
      </c>
      <c r="AV980" t="str">
        <f t="shared" si="917"/>
        <v/>
      </c>
      <c r="AW980" t="str">
        <f t="shared" si="918"/>
        <v/>
      </c>
      <c r="AX980" t="str">
        <f t="shared" si="919"/>
        <v>11073</v>
      </c>
      <c r="AY980" t="str">
        <f t="shared" si="920"/>
        <v/>
      </c>
      <c r="AZ980" t="str">
        <f t="shared" si="921"/>
        <v/>
      </c>
      <c r="BA980" t="str">
        <f t="shared" si="922"/>
        <v/>
      </c>
      <c r="BB980" t="str">
        <f t="shared" si="923"/>
        <v/>
      </c>
      <c r="BC980" t="str">
        <f t="shared" si="924"/>
        <v/>
      </c>
      <c r="BD980" t="str">
        <f t="shared" si="925"/>
        <v/>
      </c>
      <c r="BE980" t="str">
        <f t="shared" si="926"/>
        <v>Pilóta nélküli légi járművek kezelése (214, web)</v>
      </c>
      <c r="BF980" s="2">
        <v>1107</v>
      </c>
      <c r="BG980" s="2">
        <v>3</v>
      </c>
      <c r="BH980" s="18">
        <f>VLOOKUP(BF980,segéd!$F$9:$G$41,2,FALSE)</f>
        <v>46333</v>
      </c>
      <c r="BI980" s="2" t="str">
        <f>VLOOKUP(BG980,segéd!$F$1:$G$7,2,FALSE)</f>
        <v>11.30-13.00</v>
      </c>
      <c r="BJ980" t="s">
        <v>406</v>
      </c>
      <c r="BK980" s="20" t="s">
        <v>546</v>
      </c>
      <c r="BL980" t="s">
        <v>191</v>
      </c>
      <c r="BM980" s="2"/>
      <c r="BN980" s="2">
        <v>214</v>
      </c>
      <c r="BO980" s="2" t="s">
        <v>117</v>
      </c>
      <c r="BP980" s="33" t="s">
        <v>661</v>
      </c>
      <c r="BQ980" s="2">
        <f t="shared" si="927"/>
        <v>38</v>
      </c>
      <c r="BR980" s="2" t="str">
        <f>IF(BM980="","",IFERROR(VLOOKUP(BJ980,segéd!T:U,2,FALSE),"x"))</f>
        <v/>
      </c>
      <c r="BS980" s="2">
        <f>IF(BN980="","",IFERROR(VLOOKUP(BJ980,segéd!O:P,2,FALSE),"x"))</f>
        <v>38</v>
      </c>
      <c r="BU980" s="2"/>
      <c r="BV980" s="2"/>
      <c r="DJ980" s="2">
        <v>44</v>
      </c>
    </row>
    <row r="981" spans="1:114" ht="15" customHeight="1" x14ac:dyDescent="0.3">
      <c r="A981" t="str">
        <f t="shared" si="870"/>
        <v>20911073</v>
      </c>
      <c r="B981" t="str">
        <f t="shared" si="871"/>
        <v>Projektmenedzsment - Krupánszki Kornél (Tb.-ről web) 38</v>
      </c>
      <c r="C981" t="str">
        <f t="shared" si="872"/>
        <v>60111073</v>
      </c>
      <c r="D981" t="str">
        <f t="shared" si="873"/>
        <v>Projektmenedzsment - Krupánszki Kornél (Tb.-ről web) 119</v>
      </c>
      <c r="E981" t="str">
        <f t="shared" si="874"/>
        <v>Krupánszki Kornél11073</v>
      </c>
      <c r="F981" t="str">
        <f t="shared" si="875"/>
        <v>Projektmenedzsment (Tb. 601, Tb.-ről web)</v>
      </c>
      <c r="G981" t="str">
        <f t="shared" si="876"/>
        <v/>
      </c>
      <c r="H981" t="str">
        <f t="shared" si="877"/>
        <v/>
      </c>
      <c r="I981" t="str">
        <f t="shared" si="878"/>
        <v/>
      </c>
      <c r="J981" t="str">
        <f t="shared" si="879"/>
        <v/>
      </c>
      <c r="K981" t="str">
        <f t="shared" si="880"/>
        <v/>
      </c>
      <c r="L981" t="str">
        <f t="shared" si="881"/>
        <v/>
      </c>
      <c r="M981" t="str">
        <f t="shared" si="882"/>
        <v/>
      </c>
      <c r="N981" t="str">
        <f t="shared" si="883"/>
        <v/>
      </c>
      <c r="O981" t="str">
        <f t="shared" si="884"/>
        <v/>
      </c>
      <c r="P981" t="str">
        <f t="shared" si="885"/>
        <v/>
      </c>
      <c r="Q981" t="str">
        <f t="shared" si="886"/>
        <v/>
      </c>
      <c r="R981" t="str">
        <f t="shared" si="887"/>
        <v/>
      </c>
      <c r="S981" t="str">
        <f t="shared" si="888"/>
        <v/>
      </c>
      <c r="T981" t="str">
        <f t="shared" si="889"/>
        <v>11073</v>
      </c>
      <c r="U981" t="str">
        <f t="shared" si="890"/>
        <v>11073</v>
      </c>
      <c r="V981" t="str">
        <f t="shared" si="891"/>
        <v>11073</v>
      </c>
      <c r="W981" t="str">
        <f t="shared" si="892"/>
        <v>11073</v>
      </c>
      <c r="X981" t="str">
        <f t="shared" si="893"/>
        <v>11073</v>
      </c>
      <c r="Y981" t="str">
        <f t="shared" si="894"/>
        <v>11073</v>
      </c>
      <c r="Z981" t="str">
        <f t="shared" si="895"/>
        <v/>
      </c>
      <c r="AA981" t="str">
        <f t="shared" si="896"/>
        <v>Projektmenedzsment (209, Tb.-ről web)</v>
      </c>
      <c r="AB981" t="str">
        <f t="shared" si="897"/>
        <v/>
      </c>
      <c r="AC981" t="str">
        <f t="shared" si="898"/>
        <v/>
      </c>
      <c r="AD981" t="str">
        <f t="shared" si="899"/>
        <v/>
      </c>
      <c r="AE981" t="str">
        <f t="shared" si="900"/>
        <v/>
      </c>
      <c r="AF981" t="str">
        <f t="shared" si="901"/>
        <v/>
      </c>
      <c r="AG981" t="str">
        <f t="shared" si="902"/>
        <v/>
      </c>
      <c r="AH981" t="str">
        <f t="shared" si="903"/>
        <v/>
      </c>
      <c r="AI981" t="str">
        <f t="shared" si="904"/>
        <v/>
      </c>
      <c r="AJ981" t="str">
        <f t="shared" si="905"/>
        <v/>
      </c>
      <c r="AK981" t="str">
        <f t="shared" si="906"/>
        <v/>
      </c>
      <c r="AL981" t="str">
        <f t="shared" si="907"/>
        <v/>
      </c>
      <c r="AM981" t="str">
        <f t="shared" si="908"/>
        <v/>
      </c>
      <c r="AN981" t="str">
        <f t="shared" si="909"/>
        <v>11073</v>
      </c>
      <c r="AO981" t="str">
        <f t="shared" si="910"/>
        <v>11073</v>
      </c>
      <c r="AP981" t="str">
        <f t="shared" si="911"/>
        <v>11073</v>
      </c>
      <c r="AQ981" t="str">
        <f t="shared" si="912"/>
        <v>11073</v>
      </c>
      <c r="AR981" t="str">
        <f t="shared" si="913"/>
        <v>11073</v>
      </c>
      <c r="AS981" t="str">
        <f t="shared" si="914"/>
        <v>11073</v>
      </c>
      <c r="AT981" t="str">
        <f t="shared" si="915"/>
        <v>11073</v>
      </c>
      <c r="AU981" t="str">
        <f t="shared" si="916"/>
        <v/>
      </c>
      <c r="AV981" t="str">
        <f t="shared" si="917"/>
        <v>11073</v>
      </c>
      <c r="AW981" t="str">
        <f t="shared" si="918"/>
        <v/>
      </c>
      <c r="AX981" t="str">
        <f t="shared" si="919"/>
        <v/>
      </c>
      <c r="AY981" t="str">
        <f t="shared" si="920"/>
        <v/>
      </c>
      <c r="AZ981" t="str">
        <f t="shared" si="921"/>
        <v/>
      </c>
      <c r="BA981" t="str">
        <f t="shared" si="922"/>
        <v/>
      </c>
      <c r="BB981" t="str">
        <f t="shared" si="923"/>
        <v/>
      </c>
      <c r="BC981" t="str">
        <f t="shared" si="924"/>
        <v/>
      </c>
      <c r="BD981" t="str">
        <f t="shared" si="925"/>
        <v/>
      </c>
      <c r="BE981" t="str">
        <f t="shared" si="926"/>
        <v>Projektmenedzsment (601, Tb.-ről web)</v>
      </c>
      <c r="BF981" s="2">
        <v>1107</v>
      </c>
      <c r="BG981" s="2">
        <v>3</v>
      </c>
      <c r="BH981" s="18">
        <f>VLOOKUP(BF981,segéd!$F$9:$G$41,2,FALSE)</f>
        <v>46333</v>
      </c>
      <c r="BI981" s="2" t="str">
        <f>VLOOKUP(BG981,segéd!$F$1:$G$7,2,FALSE)</f>
        <v>11.30-13.00</v>
      </c>
      <c r="BJ981" t="s">
        <v>147</v>
      </c>
      <c r="BK981" s="20" t="s">
        <v>415</v>
      </c>
      <c r="BL981" t="s">
        <v>192</v>
      </c>
      <c r="BM981" s="2">
        <v>209</v>
      </c>
      <c r="BN981" s="2">
        <v>601</v>
      </c>
      <c r="BO981" s="2" t="s">
        <v>119</v>
      </c>
      <c r="BP981" s="33" t="s">
        <v>702</v>
      </c>
      <c r="BQ981" s="2">
        <f t="shared" si="927"/>
        <v>157</v>
      </c>
      <c r="BR981" s="2">
        <f>IF(BM981="","",IFERROR(VLOOKUP(BJ981,segéd!T:U,2,FALSE),"x"))</f>
        <v>38</v>
      </c>
      <c r="BS981" s="2">
        <f>IF(BN981="","",IFERROR(VLOOKUP(BJ981,segéd!O:P,2,FALSE),"x"))</f>
        <v>119</v>
      </c>
      <c r="BT981" s="2"/>
      <c r="BU981" s="2"/>
      <c r="BV981" s="2"/>
      <c r="BX981" s="2"/>
      <c r="CG981" s="2">
        <v>6</v>
      </c>
      <c r="CH981" s="2">
        <v>6</v>
      </c>
      <c r="CI981" s="2">
        <v>7</v>
      </c>
      <c r="CJ981" s="2">
        <v>3</v>
      </c>
      <c r="CK981" s="2">
        <v>7</v>
      </c>
      <c r="CL981" s="2">
        <v>3</v>
      </c>
      <c r="CQ981" s="2"/>
      <c r="CR981" s="2"/>
      <c r="CZ981" s="2">
        <v>3</v>
      </c>
      <c r="DA981" s="2">
        <v>7</v>
      </c>
      <c r="DB981" s="2">
        <v>8</v>
      </c>
      <c r="DC981" s="2">
        <v>2</v>
      </c>
      <c r="DD981" s="2">
        <v>2</v>
      </c>
      <c r="DE981" s="2">
        <v>3</v>
      </c>
      <c r="DF981" s="2">
        <v>27</v>
      </c>
      <c r="DH981" s="2">
        <v>13</v>
      </c>
    </row>
    <row r="982" spans="1:114" ht="15" customHeight="1" x14ac:dyDescent="0.3">
      <c r="A982" t="str">
        <f t="shared" si="870"/>
        <v>20111073</v>
      </c>
      <c r="B982" t="str">
        <f t="shared" si="871"/>
        <v xml:space="preserve">Specializáció tájékoztató - Juhász Krisztina (Bp.-ről web) </v>
      </c>
      <c r="C982" t="str">
        <f t="shared" si="872"/>
        <v>21211073</v>
      </c>
      <c r="D982" t="str">
        <f t="shared" si="873"/>
        <v xml:space="preserve">Specializáció tájékoztató - Juhász Krisztina (Bp.-ről web) </v>
      </c>
      <c r="E982" t="str">
        <f t="shared" si="874"/>
        <v>Juhász Krisztina11073</v>
      </c>
      <c r="F982" t="str">
        <f t="shared" si="875"/>
        <v>Specializáció tájékoztató (Bp. 201, Bp.-ről web)</v>
      </c>
      <c r="G982" t="str">
        <f t="shared" si="876"/>
        <v/>
      </c>
      <c r="H982" t="str">
        <f t="shared" si="877"/>
        <v/>
      </c>
      <c r="I982" t="str">
        <f t="shared" si="878"/>
        <v/>
      </c>
      <c r="J982" t="str">
        <f t="shared" si="879"/>
        <v/>
      </c>
      <c r="K982" t="str">
        <f t="shared" si="880"/>
        <v/>
      </c>
      <c r="L982" t="str">
        <f t="shared" si="881"/>
        <v/>
      </c>
      <c r="M982" t="str">
        <f t="shared" si="882"/>
        <v>11073</v>
      </c>
      <c r="N982" t="str">
        <f t="shared" si="883"/>
        <v>11073</v>
      </c>
      <c r="O982" t="str">
        <f t="shared" si="884"/>
        <v/>
      </c>
      <c r="P982" t="str">
        <f t="shared" si="885"/>
        <v/>
      </c>
      <c r="Q982" t="str">
        <f t="shared" si="886"/>
        <v/>
      </c>
      <c r="R982" t="str">
        <f t="shared" si="887"/>
        <v/>
      </c>
      <c r="S982" t="str">
        <f t="shared" si="888"/>
        <v/>
      </c>
      <c r="T982" t="str">
        <f t="shared" si="889"/>
        <v/>
      </c>
      <c r="U982" t="str">
        <f t="shared" si="890"/>
        <v/>
      </c>
      <c r="V982" t="str">
        <f t="shared" si="891"/>
        <v/>
      </c>
      <c r="W982" t="str">
        <f t="shared" si="892"/>
        <v/>
      </c>
      <c r="X982" t="str">
        <f t="shared" si="893"/>
        <v/>
      </c>
      <c r="Y982" t="str">
        <f t="shared" si="894"/>
        <v/>
      </c>
      <c r="Z982" t="str">
        <f t="shared" si="895"/>
        <v/>
      </c>
      <c r="AA982" t="str">
        <f t="shared" si="896"/>
        <v>Specializáció tájékoztató (201, Bp.-ről web)</v>
      </c>
      <c r="AB982" t="str">
        <f t="shared" si="897"/>
        <v/>
      </c>
      <c r="AC982" t="str">
        <f t="shared" si="898"/>
        <v/>
      </c>
      <c r="AD982" t="str">
        <f t="shared" si="899"/>
        <v/>
      </c>
      <c r="AE982" t="str">
        <f t="shared" si="900"/>
        <v/>
      </c>
      <c r="AF982" t="str">
        <f t="shared" si="901"/>
        <v/>
      </c>
      <c r="AG982" t="str">
        <f t="shared" si="902"/>
        <v/>
      </c>
      <c r="AH982" t="str">
        <f t="shared" si="903"/>
        <v>11073</v>
      </c>
      <c r="AI982" t="str">
        <f t="shared" si="904"/>
        <v>11073</v>
      </c>
      <c r="AJ982" t="str">
        <f t="shared" si="905"/>
        <v/>
      </c>
      <c r="AK982" t="str">
        <f t="shared" si="906"/>
        <v/>
      </c>
      <c r="AL982" t="str">
        <f t="shared" si="907"/>
        <v/>
      </c>
      <c r="AM982" t="str">
        <f t="shared" si="908"/>
        <v/>
      </c>
      <c r="AN982" t="str">
        <f t="shared" si="909"/>
        <v/>
      </c>
      <c r="AO982" t="str">
        <f t="shared" si="910"/>
        <v/>
      </c>
      <c r="AP982" t="str">
        <f t="shared" si="911"/>
        <v/>
      </c>
      <c r="AQ982" t="str">
        <f t="shared" si="912"/>
        <v/>
      </c>
      <c r="AR982" t="str">
        <f t="shared" si="913"/>
        <v/>
      </c>
      <c r="AS982" t="str">
        <f t="shared" si="914"/>
        <v/>
      </c>
      <c r="AT982" t="str">
        <f t="shared" si="915"/>
        <v/>
      </c>
      <c r="AU982" t="str">
        <f t="shared" si="916"/>
        <v/>
      </c>
      <c r="AV982" t="str">
        <f t="shared" si="917"/>
        <v/>
      </c>
      <c r="AW982" t="str">
        <f t="shared" si="918"/>
        <v/>
      </c>
      <c r="AX982" t="str">
        <f t="shared" si="919"/>
        <v/>
      </c>
      <c r="AY982" t="str">
        <f t="shared" si="920"/>
        <v/>
      </c>
      <c r="AZ982" t="str">
        <f t="shared" si="921"/>
        <v/>
      </c>
      <c r="BA982" t="str">
        <f t="shared" si="922"/>
        <v/>
      </c>
      <c r="BB982" t="str">
        <f t="shared" si="923"/>
        <v/>
      </c>
      <c r="BC982" t="str">
        <f t="shared" si="924"/>
        <v/>
      </c>
      <c r="BD982" t="str">
        <f t="shared" si="925"/>
        <v/>
      </c>
      <c r="BE982" t="str">
        <f t="shared" si="926"/>
        <v>Specializáció tájékoztató (212, Bp.-ről web)</v>
      </c>
      <c r="BF982" s="2">
        <v>1107</v>
      </c>
      <c r="BG982" s="2">
        <v>3</v>
      </c>
      <c r="BH982" s="18">
        <f>VLOOKUP(BF982,segéd!$F$9:$G$41,2,FALSE)</f>
        <v>46333</v>
      </c>
      <c r="BI982" s="2" t="str">
        <f>VLOOKUP(BG982,segéd!$F$1:$G$7,2,FALSE)</f>
        <v>11.30-13.00</v>
      </c>
      <c r="BJ982" t="s">
        <v>226</v>
      </c>
      <c r="BK982" s="20" t="s">
        <v>32</v>
      </c>
      <c r="BL982" t="s">
        <v>192</v>
      </c>
      <c r="BM982" s="2">
        <v>201</v>
      </c>
      <c r="BN982" s="2">
        <v>212</v>
      </c>
      <c r="BO982" s="2" t="s">
        <v>118</v>
      </c>
      <c r="BP982" s="33" t="s">
        <v>725</v>
      </c>
      <c r="BQ982" s="2">
        <f t="shared" si="927"/>
        <v>0</v>
      </c>
      <c r="BR982" s="2"/>
      <c r="BS982" s="2"/>
      <c r="BT982" s="2"/>
      <c r="BU982" s="2"/>
      <c r="BV982" s="2"/>
      <c r="BX982" s="2"/>
      <c r="BZ982" s="2">
        <v>15</v>
      </c>
      <c r="CA982" s="2">
        <v>37</v>
      </c>
      <c r="CQ982" s="2"/>
      <c r="CR982" s="2"/>
      <c r="CT982" s="2">
        <v>31</v>
      </c>
      <c r="CU982" s="2">
        <v>25</v>
      </c>
    </row>
    <row r="983" spans="1:114" ht="15" customHeight="1" x14ac:dyDescent="0.3">
      <c r="A983" t="str">
        <f t="shared" si="870"/>
        <v>20111073</v>
      </c>
      <c r="B983" t="str">
        <f t="shared" si="871"/>
        <v xml:space="preserve">Specializáció tájékoztató - Kárpáti-Daróczi Judit (Bp.-ről web) </v>
      </c>
      <c r="C983" t="str">
        <f t="shared" si="872"/>
        <v>21211073</v>
      </c>
      <c r="D983" t="str">
        <f t="shared" si="873"/>
        <v xml:space="preserve">Specializáció tájékoztató - Kárpáti-Daróczi Judit (Bp.-ről web) </v>
      </c>
      <c r="E983" t="str">
        <f t="shared" si="874"/>
        <v>Kárpáti-Daróczi Judit11073</v>
      </c>
      <c r="F983" t="str">
        <f t="shared" si="875"/>
        <v>Specializáció tájékoztató (Bp. 201, Bp.-ről web)</v>
      </c>
      <c r="G983" t="str">
        <f t="shared" si="876"/>
        <v/>
      </c>
      <c r="H983" t="str">
        <f t="shared" si="877"/>
        <v/>
      </c>
      <c r="I983" t="str">
        <f t="shared" si="878"/>
        <v/>
      </c>
      <c r="J983" t="str">
        <f t="shared" si="879"/>
        <v/>
      </c>
      <c r="K983" t="str">
        <f t="shared" si="880"/>
        <v/>
      </c>
      <c r="L983" t="str">
        <f t="shared" si="881"/>
        <v/>
      </c>
      <c r="M983" t="str">
        <f t="shared" si="882"/>
        <v>11073</v>
      </c>
      <c r="N983" t="str">
        <f t="shared" si="883"/>
        <v>11073</v>
      </c>
      <c r="O983" t="str">
        <f t="shared" si="884"/>
        <v/>
      </c>
      <c r="P983" t="str">
        <f t="shared" si="885"/>
        <v/>
      </c>
      <c r="Q983" t="str">
        <f t="shared" si="886"/>
        <v/>
      </c>
      <c r="R983" t="str">
        <f t="shared" si="887"/>
        <v/>
      </c>
      <c r="S983" t="str">
        <f t="shared" si="888"/>
        <v/>
      </c>
      <c r="T983" t="str">
        <f t="shared" si="889"/>
        <v/>
      </c>
      <c r="U983" t="str">
        <f t="shared" si="890"/>
        <v/>
      </c>
      <c r="V983" t="str">
        <f t="shared" si="891"/>
        <v/>
      </c>
      <c r="W983" t="str">
        <f t="shared" si="892"/>
        <v/>
      </c>
      <c r="X983" t="str">
        <f t="shared" si="893"/>
        <v/>
      </c>
      <c r="Y983" t="str">
        <f t="shared" si="894"/>
        <v/>
      </c>
      <c r="Z983" t="str">
        <f t="shared" si="895"/>
        <v/>
      </c>
      <c r="AA983" t="str">
        <f t="shared" si="896"/>
        <v>Specializáció tájékoztató (201, Bp.-ről web)</v>
      </c>
      <c r="AB983" t="str">
        <f t="shared" si="897"/>
        <v/>
      </c>
      <c r="AC983" t="str">
        <f t="shared" si="898"/>
        <v/>
      </c>
      <c r="AD983" t="str">
        <f t="shared" si="899"/>
        <v/>
      </c>
      <c r="AE983" t="str">
        <f t="shared" si="900"/>
        <v/>
      </c>
      <c r="AF983" t="str">
        <f t="shared" si="901"/>
        <v/>
      </c>
      <c r="AG983" t="str">
        <f t="shared" si="902"/>
        <v/>
      </c>
      <c r="AH983" t="str">
        <f t="shared" si="903"/>
        <v>11073</v>
      </c>
      <c r="AI983" t="str">
        <f t="shared" si="904"/>
        <v>11073</v>
      </c>
      <c r="AJ983" t="str">
        <f t="shared" si="905"/>
        <v/>
      </c>
      <c r="AK983" t="str">
        <f t="shared" si="906"/>
        <v/>
      </c>
      <c r="AL983" t="str">
        <f t="shared" si="907"/>
        <v/>
      </c>
      <c r="AM983" t="str">
        <f t="shared" si="908"/>
        <v/>
      </c>
      <c r="AN983" t="str">
        <f t="shared" si="909"/>
        <v/>
      </c>
      <c r="AO983" t="str">
        <f t="shared" si="910"/>
        <v/>
      </c>
      <c r="AP983" t="str">
        <f t="shared" si="911"/>
        <v/>
      </c>
      <c r="AQ983" t="str">
        <f t="shared" si="912"/>
        <v/>
      </c>
      <c r="AR983" t="str">
        <f t="shared" si="913"/>
        <v/>
      </c>
      <c r="AS983" t="str">
        <f t="shared" si="914"/>
        <v/>
      </c>
      <c r="AT983" t="str">
        <f t="shared" si="915"/>
        <v/>
      </c>
      <c r="AU983" t="str">
        <f t="shared" si="916"/>
        <v/>
      </c>
      <c r="AV983" t="str">
        <f t="shared" si="917"/>
        <v/>
      </c>
      <c r="AW983" t="str">
        <f t="shared" si="918"/>
        <v/>
      </c>
      <c r="AX983" t="str">
        <f t="shared" si="919"/>
        <v/>
      </c>
      <c r="AY983" t="str">
        <f t="shared" si="920"/>
        <v/>
      </c>
      <c r="AZ983" t="str">
        <f t="shared" si="921"/>
        <v/>
      </c>
      <c r="BA983" t="str">
        <f t="shared" si="922"/>
        <v/>
      </c>
      <c r="BB983" t="str">
        <f t="shared" si="923"/>
        <v/>
      </c>
      <c r="BC983" t="str">
        <f t="shared" si="924"/>
        <v/>
      </c>
      <c r="BD983" t="str">
        <f t="shared" si="925"/>
        <v/>
      </c>
      <c r="BE983" t="str">
        <f t="shared" si="926"/>
        <v>Specializáció tájékoztató (212, Bp.-ről web)</v>
      </c>
      <c r="BF983" s="2">
        <v>1107</v>
      </c>
      <c r="BG983" s="2">
        <v>3</v>
      </c>
      <c r="BH983" s="18">
        <f>VLOOKUP(BF983,segéd!$F$9:$G$41,2,FALSE)</f>
        <v>46333</v>
      </c>
      <c r="BI983" s="2" t="str">
        <f>VLOOKUP(BG983,segéd!$F$1:$G$7,2,FALSE)</f>
        <v>11.30-13.00</v>
      </c>
      <c r="BJ983" t="s">
        <v>226</v>
      </c>
      <c r="BK983" s="20" t="s">
        <v>280</v>
      </c>
      <c r="BL983" t="s">
        <v>192</v>
      </c>
      <c r="BM983" s="2">
        <v>201</v>
      </c>
      <c r="BN983" s="2">
        <v>212</v>
      </c>
      <c r="BO983" s="2" t="s">
        <v>118</v>
      </c>
      <c r="BP983" s="33" t="s">
        <v>725</v>
      </c>
      <c r="BQ983" s="2">
        <f t="shared" si="927"/>
        <v>0</v>
      </c>
      <c r="BR983" s="2"/>
      <c r="BS983" s="2"/>
      <c r="BT983" s="2"/>
      <c r="BU983" s="2"/>
      <c r="BV983" s="2"/>
      <c r="BX983" s="2"/>
      <c r="BZ983" s="2">
        <v>15</v>
      </c>
      <c r="CA983" s="2">
        <v>37</v>
      </c>
      <c r="CQ983" s="2"/>
      <c r="CR983" s="2"/>
      <c r="CT983" s="2">
        <v>31</v>
      </c>
      <c r="CU983" s="2">
        <v>25</v>
      </c>
    </row>
    <row r="984" spans="1:114" ht="15" customHeight="1" x14ac:dyDescent="0.3">
      <c r="A984" t="str">
        <f t="shared" si="870"/>
        <v>20111073</v>
      </c>
      <c r="B984" t="str">
        <f t="shared" si="871"/>
        <v xml:space="preserve">Specializáció tájékoztató - Vigh László (Tb.-ről web) </v>
      </c>
      <c r="C984" t="str">
        <f t="shared" si="872"/>
        <v>21211073</v>
      </c>
      <c r="D984" t="str">
        <f t="shared" si="873"/>
        <v xml:space="preserve">Specializáció tájékoztató - Vigh László (Tb.-ről web) </v>
      </c>
      <c r="E984" t="str">
        <f t="shared" si="874"/>
        <v>Vigh László11073</v>
      </c>
      <c r="F984" t="str">
        <f t="shared" si="875"/>
        <v>Specializáció tájékoztató (Tb. 212, Tb.-ről web)</v>
      </c>
      <c r="G984" t="str">
        <f t="shared" si="876"/>
        <v/>
      </c>
      <c r="H984" t="str">
        <f t="shared" si="877"/>
        <v/>
      </c>
      <c r="I984" t="str">
        <f t="shared" si="878"/>
        <v/>
      </c>
      <c r="J984" t="str">
        <f t="shared" si="879"/>
        <v/>
      </c>
      <c r="K984" t="str">
        <f t="shared" si="880"/>
        <v/>
      </c>
      <c r="L984" t="str">
        <f t="shared" si="881"/>
        <v/>
      </c>
      <c r="M984" t="str">
        <f t="shared" si="882"/>
        <v>11073</v>
      </c>
      <c r="N984" t="str">
        <f t="shared" si="883"/>
        <v>11073</v>
      </c>
      <c r="O984" t="str">
        <f t="shared" si="884"/>
        <v/>
      </c>
      <c r="P984" t="str">
        <f t="shared" si="885"/>
        <v/>
      </c>
      <c r="Q984" t="str">
        <f t="shared" si="886"/>
        <v/>
      </c>
      <c r="R984" t="str">
        <f t="shared" si="887"/>
        <v/>
      </c>
      <c r="S984" t="str">
        <f t="shared" si="888"/>
        <v/>
      </c>
      <c r="T984" t="str">
        <f t="shared" si="889"/>
        <v/>
      </c>
      <c r="U984" t="str">
        <f t="shared" si="890"/>
        <v/>
      </c>
      <c r="V984" t="str">
        <f t="shared" si="891"/>
        <v/>
      </c>
      <c r="W984" t="str">
        <f t="shared" si="892"/>
        <v/>
      </c>
      <c r="X984" t="str">
        <f t="shared" si="893"/>
        <v/>
      </c>
      <c r="Y984" t="str">
        <f t="shared" si="894"/>
        <v/>
      </c>
      <c r="Z984" t="str">
        <f t="shared" si="895"/>
        <v/>
      </c>
      <c r="AA984" t="str">
        <f t="shared" si="896"/>
        <v>Specializáció tájékoztató (201, Tb.-ről web)</v>
      </c>
      <c r="AB984" t="str">
        <f t="shared" si="897"/>
        <v/>
      </c>
      <c r="AC984" t="str">
        <f t="shared" si="898"/>
        <v/>
      </c>
      <c r="AD984" t="str">
        <f t="shared" si="899"/>
        <v/>
      </c>
      <c r="AE984" t="str">
        <f t="shared" si="900"/>
        <v/>
      </c>
      <c r="AF984" t="str">
        <f t="shared" si="901"/>
        <v/>
      </c>
      <c r="AG984" t="str">
        <f t="shared" si="902"/>
        <v/>
      </c>
      <c r="AH984" t="str">
        <f t="shared" si="903"/>
        <v>11073</v>
      </c>
      <c r="AI984" t="str">
        <f t="shared" si="904"/>
        <v>11073</v>
      </c>
      <c r="AJ984" t="str">
        <f t="shared" si="905"/>
        <v/>
      </c>
      <c r="AK984" t="str">
        <f t="shared" si="906"/>
        <v/>
      </c>
      <c r="AL984" t="str">
        <f t="shared" si="907"/>
        <v/>
      </c>
      <c r="AM984" t="str">
        <f t="shared" si="908"/>
        <v/>
      </c>
      <c r="AN984" t="str">
        <f t="shared" si="909"/>
        <v/>
      </c>
      <c r="AO984" t="str">
        <f t="shared" si="910"/>
        <v/>
      </c>
      <c r="AP984" t="str">
        <f t="shared" si="911"/>
        <v/>
      </c>
      <c r="AQ984" t="str">
        <f t="shared" si="912"/>
        <v/>
      </c>
      <c r="AR984" t="str">
        <f t="shared" si="913"/>
        <v/>
      </c>
      <c r="AS984" t="str">
        <f t="shared" si="914"/>
        <v/>
      </c>
      <c r="AT984" t="str">
        <f t="shared" si="915"/>
        <v/>
      </c>
      <c r="AU984" t="str">
        <f t="shared" si="916"/>
        <v/>
      </c>
      <c r="AV984" t="str">
        <f t="shared" si="917"/>
        <v/>
      </c>
      <c r="AW984" t="str">
        <f t="shared" si="918"/>
        <v/>
      </c>
      <c r="AX984" t="str">
        <f t="shared" si="919"/>
        <v/>
      </c>
      <c r="AY984" t="str">
        <f t="shared" si="920"/>
        <v/>
      </c>
      <c r="AZ984" t="str">
        <f t="shared" si="921"/>
        <v/>
      </c>
      <c r="BA984" t="str">
        <f t="shared" si="922"/>
        <v/>
      </c>
      <c r="BB984" t="str">
        <f t="shared" si="923"/>
        <v/>
      </c>
      <c r="BC984" t="str">
        <f t="shared" si="924"/>
        <v/>
      </c>
      <c r="BD984" t="str">
        <f t="shared" si="925"/>
        <v/>
      </c>
      <c r="BE984" t="str">
        <f t="shared" si="926"/>
        <v>Specializáció tájékoztató (212, Tb.-ről web)</v>
      </c>
      <c r="BF984" s="2">
        <v>1107</v>
      </c>
      <c r="BG984" s="2">
        <v>3</v>
      </c>
      <c r="BH984" s="18">
        <f>VLOOKUP(BF984,segéd!$F$9:$G$41,2,FALSE)</f>
        <v>46333</v>
      </c>
      <c r="BI984" s="2" t="str">
        <f>VLOOKUP(BG984,segéd!$F$1:$G$7,2,FALSE)</f>
        <v>11.30-13.00</v>
      </c>
      <c r="BJ984" t="s">
        <v>226</v>
      </c>
      <c r="BK984" s="20" t="s">
        <v>37</v>
      </c>
      <c r="BL984" t="s">
        <v>192</v>
      </c>
      <c r="BM984" s="2">
        <v>201</v>
      </c>
      <c r="BN984" s="2">
        <v>212</v>
      </c>
      <c r="BO984" s="2" t="s">
        <v>119</v>
      </c>
      <c r="BP984" s="33" t="s">
        <v>725</v>
      </c>
      <c r="BQ984" s="2">
        <f t="shared" si="927"/>
        <v>0</v>
      </c>
      <c r="BR984" s="2"/>
      <c r="BS984" s="2"/>
      <c r="BT984" s="2"/>
      <c r="BU984" s="2"/>
      <c r="BV984" s="2"/>
      <c r="BX984" s="2"/>
      <c r="BZ984" s="2">
        <v>15</v>
      </c>
      <c r="CA984" s="2">
        <v>37</v>
      </c>
      <c r="CQ984" s="2"/>
      <c r="CR984" s="2"/>
      <c r="CT984" s="2">
        <v>31</v>
      </c>
      <c r="CU984" s="2">
        <v>25</v>
      </c>
    </row>
    <row r="985" spans="1:114" ht="15" customHeight="1" x14ac:dyDescent="0.3">
      <c r="A985" t="str">
        <f t="shared" si="870"/>
        <v>20311073</v>
      </c>
      <c r="B985" t="str">
        <f t="shared" si="871"/>
        <v>Stratégiai menedzsment - Kasza József (Tb.-ről web) 3</v>
      </c>
      <c r="C985" t="str">
        <f t="shared" si="872"/>
        <v>40211073</v>
      </c>
      <c r="D985" t="str">
        <f t="shared" si="873"/>
        <v>Stratégiai menedzsment - Kasza József (Tb.-ről web) 4</v>
      </c>
      <c r="E985" t="str">
        <f t="shared" si="874"/>
        <v>Kasza József11073</v>
      </c>
      <c r="F985" t="str">
        <f t="shared" si="875"/>
        <v>Stratégiai menedzsment (Tb. 402, Tb.-ről web)</v>
      </c>
      <c r="G985" t="str">
        <f t="shared" si="876"/>
        <v/>
      </c>
      <c r="H985" t="str">
        <f t="shared" si="877"/>
        <v/>
      </c>
      <c r="I985" t="str">
        <f t="shared" si="878"/>
        <v/>
      </c>
      <c r="J985" t="str">
        <f t="shared" si="879"/>
        <v/>
      </c>
      <c r="K985" t="str">
        <f t="shared" si="880"/>
        <v/>
      </c>
      <c r="L985" t="str">
        <f t="shared" si="881"/>
        <v/>
      </c>
      <c r="M985" t="str">
        <f t="shared" si="882"/>
        <v/>
      </c>
      <c r="N985" t="str">
        <f t="shared" si="883"/>
        <v/>
      </c>
      <c r="O985" t="str">
        <f t="shared" si="884"/>
        <v/>
      </c>
      <c r="P985" t="str">
        <f t="shared" si="885"/>
        <v/>
      </c>
      <c r="Q985" t="str">
        <f t="shared" si="886"/>
        <v/>
      </c>
      <c r="R985" t="str">
        <f t="shared" si="887"/>
        <v>11073</v>
      </c>
      <c r="S985" t="str">
        <f t="shared" si="888"/>
        <v/>
      </c>
      <c r="T985" t="str">
        <f t="shared" si="889"/>
        <v/>
      </c>
      <c r="U985" t="str">
        <f t="shared" si="890"/>
        <v/>
      </c>
      <c r="V985" t="str">
        <f t="shared" si="891"/>
        <v/>
      </c>
      <c r="W985" t="str">
        <f t="shared" si="892"/>
        <v/>
      </c>
      <c r="X985" t="str">
        <f t="shared" si="893"/>
        <v/>
      </c>
      <c r="Y985" t="str">
        <f t="shared" si="894"/>
        <v/>
      </c>
      <c r="Z985" t="str">
        <f t="shared" si="895"/>
        <v/>
      </c>
      <c r="AA985" t="str">
        <f t="shared" si="896"/>
        <v>Stratégiai menedzsment (203, Tb.-ről web)</v>
      </c>
      <c r="AB985" t="str">
        <f t="shared" si="897"/>
        <v/>
      </c>
      <c r="AC985" t="str">
        <f t="shared" si="898"/>
        <v/>
      </c>
      <c r="AD985" t="str">
        <f t="shared" si="899"/>
        <v/>
      </c>
      <c r="AE985" t="str">
        <f t="shared" si="900"/>
        <v/>
      </c>
      <c r="AF985" t="str">
        <f t="shared" si="901"/>
        <v/>
      </c>
      <c r="AG985" t="str">
        <f t="shared" si="902"/>
        <v>11073</v>
      </c>
      <c r="AH985" t="str">
        <f t="shared" si="903"/>
        <v/>
      </c>
      <c r="AI985" t="str">
        <f t="shared" si="904"/>
        <v/>
      </c>
      <c r="AJ985" t="str">
        <f t="shared" si="905"/>
        <v/>
      </c>
      <c r="AK985" t="str">
        <f t="shared" si="906"/>
        <v/>
      </c>
      <c r="AL985" t="str">
        <f t="shared" si="907"/>
        <v/>
      </c>
      <c r="AM985" t="str">
        <f t="shared" si="908"/>
        <v>11073</v>
      </c>
      <c r="AN985" t="str">
        <f t="shared" si="909"/>
        <v/>
      </c>
      <c r="AO985" t="str">
        <f t="shared" si="910"/>
        <v/>
      </c>
      <c r="AP985" t="str">
        <f t="shared" si="911"/>
        <v/>
      </c>
      <c r="AQ985" t="str">
        <f t="shared" si="912"/>
        <v/>
      </c>
      <c r="AR985" t="str">
        <f t="shared" si="913"/>
        <v/>
      </c>
      <c r="AS985" t="str">
        <f t="shared" si="914"/>
        <v/>
      </c>
      <c r="AT985" t="str">
        <f t="shared" si="915"/>
        <v/>
      </c>
      <c r="AU985" t="str">
        <f t="shared" si="916"/>
        <v/>
      </c>
      <c r="AV985" t="str">
        <f t="shared" si="917"/>
        <v/>
      </c>
      <c r="AW985" t="str">
        <f t="shared" si="918"/>
        <v/>
      </c>
      <c r="AX985" t="str">
        <f t="shared" si="919"/>
        <v/>
      </c>
      <c r="AY985" t="str">
        <f t="shared" si="920"/>
        <v/>
      </c>
      <c r="AZ985" t="str">
        <f t="shared" si="921"/>
        <v/>
      </c>
      <c r="BA985" t="str">
        <f t="shared" si="922"/>
        <v/>
      </c>
      <c r="BB985" t="str">
        <f t="shared" si="923"/>
        <v/>
      </c>
      <c r="BC985" t="str">
        <f t="shared" si="924"/>
        <v/>
      </c>
      <c r="BD985" t="str">
        <f t="shared" si="925"/>
        <v/>
      </c>
      <c r="BE985" t="str">
        <f t="shared" si="926"/>
        <v>Stratégiai menedzsment (402, Tb.-ről web)</v>
      </c>
      <c r="BF985" s="2">
        <v>1107</v>
      </c>
      <c r="BG985" s="2">
        <v>3</v>
      </c>
      <c r="BH985" s="18">
        <f>VLOOKUP(BF985,segéd!$F$9:$G$41,2,FALSE)</f>
        <v>46333</v>
      </c>
      <c r="BI985" s="2" t="str">
        <f>VLOOKUP(BG985,segéd!$F$1:$G$7,2,FALSE)</f>
        <v>11.30-13.00</v>
      </c>
      <c r="BJ985" t="s">
        <v>201</v>
      </c>
      <c r="BK985" s="20" t="s">
        <v>548</v>
      </c>
      <c r="BL985" t="s">
        <v>225</v>
      </c>
      <c r="BM985" s="2">
        <v>203</v>
      </c>
      <c r="BN985" s="2">
        <v>402</v>
      </c>
      <c r="BO985" s="2" t="s">
        <v>119</v>
      </c>
      <c r="BP985" s="33" t="s">
        <v>682</v>
      </c>
      <c r="BQ985" s="2">
        <f t="shared" si="927"/>
        <v>7</v>
      </c>
      <c r="BR985" s="2">
        <f>IF(BM985="","",IFERROR(VLOOKUP(BJ985,segéd!T:U,2,FALSE),"x"))</f>
        <v>3</v>
      </c>
      <c r="BS985" s="2">
        <f>IF(BN985="","",IFERROR(VLOOKUP(BJ985,segéd!O:P,2,FALSE),"x"))</f>
        <v>4</v>
      </c>
      <c r="BU985" s="2"/>
      <c r="BV985" s="2"/>
      <c r="CE985" s="2">
        <v>2</v>
      </c>
      <c r="CS985" s="2">
        <v>3</v>
      </c>
      <c r="CY985" s="2">
        <v>4</v>
      </c>
    </row>
    <row r="986" spans="1:114" ht="15" customHeight="1" x14ac:dyDescent="0.3">
      <c r="A986" t="str">
        <f t="shared" si="870"/>
        <v>21011073</v>
      </c>
      <c r="B986" t="str">
        <f t="shared" si="871"/>
        <v>Turizmus marketing - Várnai Ibolya (web) 7</v>
      </c>
      <c r="C986" t="str">
        <f t="shared" si="872"/>
        <v>11073</v>
      </c>
      <c r="D986" t="str">
        <f t="shared" si="873"/>
        <v xml:space="preserve">Turizmus marketing - Várnai Ibolya (web) </v>
      </c>
      <c r="E986" t="str">
        <f t="shared" si="874"/>
        <v>Várnai Ibolya11073</v>
      </c>
      <c r="F986" t="str">
        <f t="shared" si="875"/>
        <v>Turizmus marketing (Bp. 210, web)</v>
      </c>
      <c r="G986" t="str">
        <f t="shared" si="876"/>
        <v/>
      </c>
      <c r="H986" t="str">
        <f t="shared" si="877"/>
        <v/>
      </c>
      <c r="I986" t="str">
        <f t="shared" si="878"/>
        <v/>
      </c>
      <c r="J986" t="str">
        <f t="shared" si="879"/>
        <v/>
      </c>
      <c r="K986" t="str">
        <f t="shared" si="880"/>
        <v/>
      </c>
      <c r="L986" t="str">
        <f t="shared" si="881"/>
        <v/>
      </c>
      <c r="M986" t="str">
        <f t="shared" si="882"/>
        <v/>
      </c>
      <c r="N986" t="str">
        <f t="shared" si="883"/>
        <v/>
      </c>
      <c r="O986" t="str">
        <f t="shared" si="884"/>
        <v/>
      </c>
      <c r="P986" t="str">
        <f t="shared" si="885"/>
        <v/>
      </c>
      <c r="Q986" t="str">
        <f t="shared" si="886"/>
        <v/>
      </c>
      <c r="R986" t="str">
        <f t="shared" si="887"/>
        <v/>
      </c>
      <c r="S986" t="str">
        <f t="shared" si="888"/>
        <v/>
      </c>
      <c r="T986" t="str">
        <f t="shared" si="889"/>
        <v/>
      </c>
      <c r="U986" t="str">
        <f t="shared" si="890"/>
        <v/>
      </c>
      <c r="V986" t="str">
        <f t="shared" si="891"/>
        <v/>
      </c>
      <c r="W986" t="str">
        <f t="shared" si="892"/>
        <v/>
      </c>
      <c r="X986" t="str">
        <f t="shared" si="893"/>
        <v/>
      </c>
      <c r="Y986" t="str">
        <f t="shared" si="894"/>
        <v/>
      </c>
      <c r="Z986" t="str">
        <f t="shared" si="895"/>
        <v>11073</v>
      </c>
      <c r="AA986" t="str">
        <f t="shared" si="896"/>
        <v>Turizmus marketing (210, web)</v>
      </c>
      <c r="AB986" t="str">
        <f t="shared" si="897"/>
        <v/>
      </c>
      <c r="AC986" t="str">
        <f t="shared" si="898"/>
        <v/>
      </c>
      <c r="AD986" t="str">
        <f t="shared" si="899"/>
        <v/>
      </c>
      <c r="AE986" t="str">
        <f t="shared" si="900"/>
        <v/>
      </c>
      <c r="AF986" t="str">
        <f t="shared" si="901"/>
        <v/>
      </c>
      <c r="AG986" t="str">
        <f t="shared" si="902"/>
        <v/>
      </c>
      <c r="AH986" t="str">
        <f t="shared" si="903"/>
        <v/>
      </c>
      <c r="AI986" t="str">
        <f t="shared" si="904"/>
        <v/>
      </c>
      <c r="AJ986" t="str">
        <f t="shared" si="905"/>
        <v/>
      </c>
      <c r="AK986" t="str">
        <f t="shared" si="906"/>
        <v/>
      </c>
      <c r="AL986" t="str">
        <f t="shared" si="907"/>
        <v/>
      </c>
      <c r="AM986" t="str">
        <f t="shared" si="908"/>
        <v/>
      </c>
      <c r="AN986" t="str">
        <f t="shared" si="909"/>
        <v/>
      </c>
      <c r="AO986" t="str">
        <f t="shared" si="910"/>
        <v/>
      </c>
      <c r="AP986" t="str">
        <f t="shared" si="911"/>
        <v/>
      </c>
      <c r="AQ986" t="str">
        <f t="shared" si="912"/>
        <v/>
      </c>
      <c r="AR986" t="str">
        <f t="shared" si="913"/>
        <v/>
      </c>
      <c r="AS986" t="str">
        <f t="shared" si="914"/>
        <v/>
      </c>
      <c r="AT986" t="str">
        <f t="shared" si="915"/>
        <v/>
      </c>
      <c r="AU986" t="str">
        <f t="shared" si="916"/>
        <v/>
      </c>
      <c r="AV986" t="str">
        <f t="shared" si="917"/>
        <v/>
      </c>
      <c r="AW986" t="str">
        <f t="shared" si="918"/>
        <v/>
      </c>
      <c r="AX986" t="str">
        <f t="shared" si="919"/>
        <v/>
      </c>
      <c r="AY986" t="str">
        <f t="shared" si="920"/>
        <v/>
      </c>
      <c r="AZ986" t="str">
        <f t="shared" si="921"/>
        <v/>
      </c>
      <c r="BA986" t="str">
        <f t="shared" si="922"/>
        <v/>
      </c>
      <c r="BB986" t="str">
        <f t="shared" si="923"/>
        <v/>
      </c>
      <c r="BC986" t="str">
        <f t="shared" si="924"/>
        <v/>
      </c>
      <c r="BD986" t="str">
        <f t="shared" si="925"/>
        <v/>
      </c>
      <c r="BE986" t="str">
        <f t="shared" si="926"/>
        <v>Turizmus marketing (, web)</v>
      </c>
      <c r="BF986" s="2">
        <v>1107</v>
      </c>
      <c r="BG986" s="2">
        <v>3</v>
      </c>
      <c r="BH986" s="18">
        <f>VLOOKUP(BF986,segéd!$F$9:$G$41,2,FALSE)</f>
        <v>46333</v>
      </c>
      <c r="BI986" s="2" t="str">
        <f>VLOOKUP(BG986,segéd!$F$1:$G$7,2,FALSE)</f>
        <v>11.30-13.00</v>
      </c>
      <c r="BJ986" t="s">
        <v>519</v>
      </c>
      <c r="BK986" s="20" t="s">
        <v>308</v>
      </c>
      <c r="BL986" t="s">
        <v>194</v>
      </c>
      <c r="BM986" s="2">
        <v>210</v>
      </c>
      <c r="BO986" s="2" t="s">
        <v>117</v>
      </c>
      <c r="BP986" s="33" t="s">
        <v>705</v>
      </c>
      <c r="BQ986" s="2">
        <f t="shared" si="927"/>
        <v>7</v>
      </c>
      <c r="BR986" s="2">
        <f>IF(BM986="","",IFERROR(VLOOKUP(BJ986,segéd!T:U,2,FALSE),"x"))</f>
        <v>7</v>
      </c>
      <c r="BS986" s="2" t="str">
        <f>IF(BN986="","",IFERROR(VLOOKUP(BJ986,segéd!O:P,2,FALSE),"x"))</f>
        <v/>
      </c>
      <c r="BU986" s="2"/>
      <c r="BV986" s="2"/>
      <c r="BX986" s="2"/>
      <c r="CM986" s="2">
        <v>6</v>
      </c>
    </row>
    <row r="987" spans="1:114" ht="15" customHeight="1" x14ac:dyDescent="0.3">
      <c r="A987" t="str">
        <f t="shared" si="870"/>
        <v>20811074</v>
      </c>
      <c r="B987" t="str">
        <f t="shared" si="871"/>
        <v>Angol gazdasági szaknyelv I., 1. csoport - Steiner Imre 21</v>
      </c>
      <c r="C987" t="str">
        <f t="shared" si="872"/>
        <v>11074</v>
      </c>
      <c r="D987" t="str">
        <f t="shared" si="873"/>
        <v xml:space="preserve">Angol gazdasági szaknyelv I., 1. csoport - Steiner Imre </v>
      </c>
      <c r="E987" t="str">
        <f t="shared" si="874"/>
        <v>Steiner Imre11074</v>
      </c>
      <c r="F987" t="str">
        <f t="shared" si="875"/>
        <v>Angol gazdasági szaknyelv I., 1. csoport (Bp. 208)</v>
      </c>
      <c r="G987" t="str">
        <f t="shared" si="876"/>
        <v>11074</v>
      </c>
      <c r="H987" t="str">
        <f t="shared" si="877"/>
        <v>11074</v>
      </c>
      <c r="I987" t="str">
        <f t="shared" si="878"/>
        <v/>
      </c>
      <c r="J987" t="str">
        <f t="shared" si="879"/>
        <v/>
      </c>
      <c r="K987" t="str">
        <f t="shared" si="880"/>
        <v/>
      </c>
      <c r="L987" t="str">
        <f t="shared" si="881"/>
        <v/>
      </c>
      <c r="M987" t="str">
        <f t="shared" si="882"/>
        <v/>
      </c>
      <c r="N987" t="str">
        <f t="shared" si="883"/>
        <v/>
      </c>
      <c r="O987" t="str">
        <f t="shared" si="884"/>
        <v/>
      </c>
      <c r="P987" t="str">
        <f t="shared" si="885"/>
        <v/>
      </c>
      <c r="Q987" t="str">
        <f t="shared" si="886"/>
        <v/>
      </c>
      <c r="R987" t="str">
        <f t="shared" si="887"/>
        <v/>
      </c>
      <c r="S987" t="str">
        <f t="shared" si="888"/>
        <v/>
      </c>
      <c r="T987" t="str">
        <f t="shared" si="889"/>
        <v/>
      </c>
      <c r="U987" t="str">
        <f t="shared" si="890"/>
        <v/>
      </c>
      <c r="V987" t="str">
        <f t="shared" si="891"/>
        <v/>
      </c>
      <c r="W987" t="str">
        <f t="shared" si="892"/>
        <v/>
      </c>
      <c r="X987" t="str">
        <f t="shared" si="893"/>
        <v/>
      </c>
      <c r="Y987" t="str">
        <f t="shared" si="894"/>
        <v/>
      </c>
      <c r="Z987" t="str">
        <f t="shared" si="895"/>
        <v/>
      </c>
      <c r="AA987" t="str">
        <f t="shared" si="896"/>
        <v>Angol gazdasági szaknyelv I., 1. csoport (208)</v>
      </c>
      <c r="AB987" t="str">
        <f t="shared" si="897"/>
        <v/>
      </c>
      <c r="AC987" t="str">
        <f t="shared" si="898"/>
        <v/>
      </c>
      <c r="AD987" t="str">
        <f t="shared" si="899"/>
        <v/>
      </c>
      <c r="AE987" t="str">
        <f t="shared" si="900"/>
        <v/>
      </c>
      <c r="AF987" t="str">
        <f t="shared" si="901"/>
        <v/>
      </c>
      <c r="AG987" t="str">
        <f t="shared" si="902"/>
        <v/>
      </c>
      <c r="AH987" t="str">
        <f t="shared" si="903"/>
        <v/>
      </c>
      <c r="AI987" t="str">
        <f t="shared" si="904"/>
        <v/>
      </c>
      <c r="AJ987" t="str">
        <f t="shared" si="905"/>
        <v/>
      </c>
      <c r="AK987" t="str">
        <f t="shared" si="906"/>
        <v/>
      </c>
      <c r="AL987" t="str">
        <f t="shared" si="907"/>
        <v/>
      </c>
      <c r="AM987" t="str">
        <f t="shared" si="908"/>
        <v/>
      </c>
      <c r="AN987" t="str">
        <f t="shared" si="909"/>
        <v/>
      </c>
      <c r="AO987" t="str">
        <f t="shared" si="910"/>
        <v/>
      </c>
      <c r="AP987" t="str">
        <f t="shared" si="911"/>
        <v/>
      </c>
      <c r="AQ987" t="str">
        <f t="shared" si="912"/>
        <v/>
      </c>
      <c r="AR987" t="str">
        <f t="shared" si="913"/>
        <v/>
      </c>
      <c r="AS987" t="str">
        <f t="shared" si="914"/>
        <v/>
      </c>
      <c r="AT987" t="str">
        <f t="shared" si="915"/>
        <v/>
      </c>
      <c r="AU987" t="str">
        <f t="shared" si="916"/>
        <v/>
      </c>
      <c r="AV987" t="str">
        <f t="shared" si="917"/>
        <v/>
      </c>
      <c r="AW987" t="str">
        <f t="shared" si="918"/>
        <v/>
      </c>
      <c r="AX987" t="str">
        <f t="shared" si="919"/>
        <v/>
      </c>
      <c r="AY987" t="str">
        <f t="shared" si="920"/>
        <v/>
      </c>
      <c r="AZ987" t="str">
        <f t="shared" si="921"/>
        <v/>
      </c>
      <c r="BA987" t="str">
        <f t="shared" si="922"/>
        <v/>
      </c>
      <c r="BB987" t="str">
        <f t="shared" si="923"/>
        <v/>
      </c>
      <c r="BC987" t="str">
        <f t="shared" si="924"/>
        <v/>
      </c>
      <c r="BD987" t="str">
        <f t="shared" si="925"/>
        <v/>
      </c>
      <c r="BE987" t="str">
        <f t="shared" si="926"/>
        <v>Angol gazdasági szaknyelv I., 1. csoport ()</v>
      </c>
      <c r="BF987" s="2">
        <v>1107</v>
      </c>
      <c r="BG987" s="2">
        <v>4</v>
      </c>
      <c r="BH987" s="18">
        <f>VLOOKUP(BF987,segéd!$F$9:$G$41,2,FALSE)</f>
        <v>46333</v>
      </c>
      <c r="BI987" s="2" t="str">
        <f>VLOOKUP(BG987,segéd!$F$1:$G$7,2,FALSE)</f>
        <v>13.30-15.00</v>
      </c>
      <c r="BJ987" t="s">
        <v>269</v>
      </c>
      <c r="BK987" s="20" t="s">
        <v>549</v>
      </c>
      <c r="BL987" t="s">
        <v>194</v>
      </c>
      <c r="BM987" s="2">
        <v>208</v>
      </c>
      <c r="BO987" s="2"/>
      <c r="BP987" s="33"/>
      <c r="BQ987" s="2">
        <f t="shared" si="927"/>
        <v>21</v>
      </c>
      <c r="BR987" s="2">
        <f>IF(BM987="","",IFERROR(VLOOKUP(BJ987,segéd!T:U,2,FALSE),"x"))</f>
        <v>21</v>
      </c>
      <c r="BS987" s="2" t="str">
        <f>IF(BN987="","",IFERROR(VLOOKUP(BJ987,segéd!O:P,2,FALSE),"x"))</f>
        <v/>
      </c>
      <c r="BT987" s="2">
        <v>27</v>
      </c>
      <c r="BU987" s="2">
        <v>7</v>
      </c>
      <c r="BV987" s="2"/>
      <c r="BX987" s="2"/>
      <c r="CQ987" s="2"/>
      <c r="CR987" s="2"/>
    </row>
    <row r="988" spans="1:114" ht="15" customHeight="1" x14ac:dyDescent="0.3">
      <c r="A988" t="str">
        <f t="shared" si="870"/>
        <v>20211074</v>
      </c>
      <c r="B988" t="str">
        <f t="shared" si="871"/>
        <v>Beszerzés és készletgazdálkodás - Mészáros Sándor (web) 7</v>
      </c>
      <c r="C988" t="str">
        <f t="shared" si="872"/>
        <v>11074</v>
      </c>
      <c r="D988" t="str">
        <f t="shared" si="873"/>
        <v xml:space="preserve">Beszerzés és készletgazdálkodás - Mészáros Sándor (web) </v>
      </c>
      <c r="E988" t="str">
        <f t="shared" si="874"/>
        <v>Mészáros Sándor11074</v>
      </c>
      <c r="F988" t="str">
        <f t="shared" si="875"/>
        <v>Beszerzés és készletgazdálkodás (Bp. 202, web)</v>
      </c>
      <c r="G988" t="str">
        <f t="shared" si="876"/>
        <v/>
      </c>
      <c r="H988" t="str">
        <f t="shared" si="877"/>
        <v/>
      </c>
      <c r="I988" t="str">
        <f t="shared" si="878"/>
        <v/>
      </c>
      <c r="J988" t="str">
        <f t="shared" si="879"/>
        <v/>
      </c>
      <c r="K988" t="str">
        <f t="shared" si="880"/>
        <v/>
      </c>
      <c r="L988" t="str">
        <f t="shared" si="881"/>
        <v/>
      </c>
      <c r="M988" t="str">
        <f t="shared" si="882"/>
        <v/>
      </c>
      <c r="N988" t="str">
        <f t="shared" si="883"/>
        <v/>
      </c>
      <c r="O988" t="str">
        <f t="shared" si="884"/>
        <v/>
      </c>
      <c r="P988" t="str">
        <f t="shared" si="885"/>
        <v>11074</v>
      </c>
      <c r="Q988" t="str">
        <f t="shared" si="886"/>
        <v/>
      </c>
      <c r="R988" t="str">
        <f t="shared" si="887"/>
        <v/>
      </c>
      <c r="S988" t="str">
        <f t="shared" si="888"/>
        <v/>
      </c>
      <c r="T988" t="str">
        <f t="shared" si="889"/>
        <v/>
      </c>
      <c r="U988" t="str">
        <f t="shared" si="890"/>
        <v/>
      </c>
      <c r="V988" t="str">
        <f t="shared" si="891"/>
        <v/>
      </c>
      <c r="W988" t="str">
        <f t="shared" si="892"/>
        <v/>
      </c>
      <c r="X988" t="str">
        <f t="shared" si="893"/>
        <v/>
      </c>
      <c r="Y988" t="str">
        <f t="shared" si="894"/>
        <v/>
      </c>
      <c r="Z988" t="str">
        <f t="shared" si="895"/>
        <v/>
      </c>
      <c r="AA988" t="str">
        <f t="shared" si="896"/>
        <v>Beszerzés és készletgazdálkodás (202, web)</v>
      </c>
      <c r="AB988" t="str">
        <f t="shared" si="897"/>
        <v/>
      </c>
      <c r="AC988" t="str">
        <f t="shared" si="898"/>
        <v/>
      </c>
      <c r="AD988" t="str">
        <f t="shared" si="899"/>
        <v/>
      </c>
      <c r="AE988" t="str">
        <f t="shared" si="900"/>
        <v/>
      </c>
      <c r="AF988" t="str">
        <f t="shared" si="901"/>
        <v/>
      </c>
      <c r="AG988" t="str">
        <f t="shared" si="902"/>
        <v/>
      </c>
      <c r="AH988" t="str">
        <f t="shared" si="903"/>
        <v/>
      </c>
      <c r="AI988" t="str">
        <f t="shared" si="904"/>
        <v/>
      </c>
      <c r="AJ988" t="str">
        <f t="shared" si="905"/>
        <v/>
      </c>
      <c r="AK988" t="str">
        <f t="shared" si="906"/>
        <v/>
      </c>
      <c r="AL988" t="str">
        <f t="shared" si="907"/>
        <v/>
      </c>
      <c r="AM988" t="str">
        <f t="shared" si="908"/>
        <v/>
      </c>
      <c r="AN988" t="str">
        <f t="shared" si="909"/>
        <v/>
      </c>
      <c r="AO988" t="str">
        <f t="shared" si="910"/>
        <v/>
      </c>
      <c r="AP988" t="str">
        <f t="shared" si="911"/>
        <v/>
      </c>
      <c r="AQ988" t="str">
        <f t="shared" si="912"/>
        <v/>
      </c>
      <c r="AR988" t="str">
        <f t="shared" si="913"/>
        <v/>
      </c>
      <c r="AS988" t="str">
        <f t="shared" si="914"/>
        <v/>
      </c>
      <c r="AT988" t="str">
        <f t="shared" si="915"/>
        <v/>
      </c>
      <c r="AU988" t="str">
        <f t="shared" si="916"/>
        <v/>
      </c>
      <c r="AV988" t="str">
        <f t="shared" si="917"/>
        <v/>
      </c>
      <c r="AW988" t="str">
        <f t="shared" si="918"/>
        <v/>
      </c>
      <c r="AX988" t="str">
        <f t="shared" si="919"/>
        <v/>
      </c>
      <c r="AY988" t="str">
        <f t="shared" si="920"/>
        <v/>
      </c>
      <c r="AZ988" t="str">
        <f t="shared" si="921"/>
        <v/>
      </c>
      <c r="BA988" t="str">
        <f t="shared" si="922"/>
        <v/>
      </c>
      <c r="BB988" t="str">
        <f t="shared" si="923"/>
        <v/>
      </c>
      <c r="BC988" t="str">
        <f t="shared" si="924"/>
        <v/>
      </c>
      <c r="BD988" t="str">
        <f t="shared" si="925"/>
        <v/>
      </c>
      <c r="BE988" t="str">
        <f t="shared" si="926"/>
        <v>Beszerzés és készletgazdálkodás (, web)</v>
      </c>
      <c r="BF988" s="2">
        <v>1107</v>
      </c>
      <c r="BG988" s="2">
        <v>4</v>
      </c>
      <c r="BH988" s="18">
        <f>VLOOKUP(BF988,segéd!$F$9:$G$41,2,FALSE)</f>
        <v>46333</v>
      </c>
      <c r="BI988" s="2" t="str">
        <f>VLOOKUP(BG988,segéd!$F$1:$G$7,2,FALSE)</f>
        <v>13.30-15.00</v>
      </c>
      <c r="BJ988" t="s">
        <v>515</v>
      </c>
      <c r="BK988" s="20" t="s">
        <v>306</v>
      </c>
      <c r="BL988" t="s">
        <v>395</v>
      </c>
      <c r="BM988" s="2">
        <v>202</v>
      </c>
      <c r="BO988" s="2" t="s">
        <v>117</v>
      </c>
      <c r="BP988" s="33" t="s">
        <v>724</v>
      </c>
      <c r="BQ988" s="2">
        <f t="shared" si="927"/>
        <v>7</v>
      </c>
      <c r="BR988" s="2">
        <f>IF(BM988="","",IFERROR(VLOOKUP(BJ988,segéd!T:U,2,FALSE),"x"))</f>
        <v>7</v>
      </c>
      <c r="BS988" s="2" t="str">
        <f>IF(BN988="","",IFERROR(VLOOKUP(BJ988,segéd!O:P,2,FALSE),"x"))</f>
        <v/>
      </c>
      <c r="BU988" s="2"/>
      <c r="BV988" s="2"/>
      <c r="BX988" s="2"/>
      <c r="CC988" s="2">
        <v>6</v>
      </c>
    </row>
    <row r="989" spans="1:114" ht="15" customHeight="1" x14ac:dyDescent="0.3">
      <c r="A989" t="str">
        <f t="shared" si="870"/>
        <v>21411074</v>
      </c>
      <c r="B989" t="str">
        <f t="shared" si="871"/>
        <v>Bevezetés az ellátási láncok men. - Lakatos Péter (otthonról web) 10</v>
      </c>
      <c r="C989" t="str">
        <f t="shared" si="872"/>
        <v>11074</v>
      </c>
      <c r="D989" t="str">
        <f t="shared" si="873"/>
        <v xml:space="preserve">Bevezetés az ellátási láncok men. - Lakatos Péter (otthonról web) </v>
      </c>
      <c r="E989" t="str">
        <f t="shared" si="874"/>
        <v>Lakatos Péter11074</v>
      </c>
      <c r="F989" t="str">
        <f t="shared" si="875"/>
        <v>Bevezetés az ellátási láncok men. (Bp. 214, otthonról web)</v>
      </c>
      <c r="G989" t="str">
        <f t="shared" si="876"/>
        <v/>
      </c>
      <c r="H989" t="str">
        <f t="shared" si="877"/>
        <v/>
      </c>
      <c r="I989" t="str">
        <f t="shared" si="878"/>
        <v/>
      </c>
      <c r="J989" t="str">
        <f t="shared" si="879"/>
        <v/>
      </c>
      <c r="K989" t="str">
        <f t="shared" si="880"/>
        <v>11074</v>
      </c>
      <c r="L989" t="str">
        <f t="shared" si="881"/>
        <v/>
      </c>
      <c r="M989" t="str">
        <f t="shared" si="882"/>
        <v/>
      </c>
      <c r="N989" t="str">
        <f t="shared" si="883"/>
        <v/>
      </c>
      <c r="O989" t="str">
        <f t="shared" si="884"/>
        <v/>
      </c>
      <c r="P989" t="str">
        <f t="shared" si="885"/>
        <v/>
      </c>
      <c r="Q989" t="str">
        <f t="shared" si="886"/>
        <v/>
      </c>
      <c r="R989" t="str">
        <f t="shared" si="887"/>
        <v/>
      </c>
      <c r="S989" t="str">
        <f t="shared" si="888"/>
        <v/>
      </c>
      <c r="T989" t="str">
        <f t="shared" si="889"/>
        <v/>
      </c>
      <c r="U989" t="str">
        <f t="shared" si="890"/>
        <v/>
      </c>
      <c r="V989" t="str">
        <f t="shared" si="891"/>
        <v/>
      </c>
      <c r="W989" t="str">
        <f t="shared" si="892"/>
        <v/>
      </c>
      <c r="X989" t="str">
        <f t="shared" si="893"/>
        <v/>
      </c>
      <c r="Y989" t="str">
        <f t="shared" si="894"/>
        <v/>
      </c>
      <c r="Z989" t="str">
        <f t="shared" si="895"/>
        <v/>
      </c>
      <c r="AA989" t="str">
        <f t="shared" si="896"/>
        <v>Bevezetés az ellátási láncok men. (214, otthonról web)</v>
      </c>
      <c r="AB989" t="str">
        <f t="shared" si="897"/>
        <v/>
      </c>
      <c r="AC989" t="str">
        <f t="shared" si="898"/>
        <v/>
      </c>
      <c r="AD989" t="str">
        <f t="shared" si="899"/>
        <v/>
      </c>
      <c r="AE989" t="str">
        <f t="shared" si="900"/>
        <v/>
      </c>
      <c r="AF989" t="str">
        <f t="shared" si="901"/>
        <v/>
      </c>
      <c r="AG989" t="str">
        <f t="shared" si="902"/>
        <v/>
      </c>
      <c r="AH989" t="str">
        <f t="shared" si="903"/>
        <v/>
      </c>
      <c r="AI989" t="str">
        <f t="shared" si="904"/>
        <v/>
      </c>
      <c r="AJ989" t="str">
        <f t="shared" si="905"/>
        <v/>
      </c>
      <c r="AK989" t="str">
        <f t="shared" si="906"/>
        <v/>
      </c>
      <c r="AL989" t="str">
        <f t="shared" si="907"/>
        <v/>
      </c>
      <c r="AM989" t="str">
        <f t="shared" si="908"/>
        <v/>
      </c>
      <c r="AN989" t="str">
        <f t="shared" si="909"/>
        <v/>
      </c>
      <c r="AO989" t="str">
        <f t="shared" si="910"/>
        <v/>
      </c>
      <c r="AP989" t="str">
        <f t="shared" si="911"/>
        <v/>
      </c>
      <c r="AQ989" t="str">
        <f t="shared" si="912"/>
        <v/>
      </c>
      <c r="AR989" t="str">
        <f t="shared" si="913"/>
        <v/>
      </c>
      <c r="AS989" t="str">
        <f t="shared" si="914"/>
        <v/>
      </c>
      <c r="AT989" t="str">
        <f t="shared" si="915"/>
        <v/>
      </c>
      <c r="AU989" t="str">
        <f t="shared" si="916"/>
        <v/>
      </c>
      <c r="AV989" t="str">
        <f t="shared" si="917"/>
        <v/>
      </c>
      <c r="AW989" t="str">
        <f t="shared" si="918"/>
        <v/>
      </c>
      <c r="AX989" t="str">
        <f t="shared" si="919"/>
        <v/>
      </c>
      <c r="AY989" t="str">
        <f t="shared" si="920"/>
        <v/>
      </c>
      <c r="AZ989" t="str">
        <f t="shared" si="921"/>
        <v/>
      </c>
      <c r="BA989" t="str">
        <f t="shared" si="922"/>
        <v/>
      </c>
      <c r="BB989" t="str">
        <f t="shared" si="923"/>
        <v/>
      </c>
      <c r="BC989" t="str">
        <f t="shared" si="924"/>
        <v/>
      </c>
      <c r="BD989" t="str">
        <f t="shared" si="925"/>
        <v/>
      </c>
      <c r="BE989" t="str">
        <f t="shared" si="926"/>
        <v>Bevezetés az ellátási láncok men. (, otthonról web)</v>
      </c>
      <c r="BF989" s="2">
        <v>1107</v>
      </c>
      <c r="BG989" s="2">
        <v>4</v>
      </c>
      <c r="BH989" s="18">
        <f>VLOOKUP(BF989,segéd!$F$9:$G$41,2,FALSE)</f>
        <v>46333</v>
      </c>
      <c r="BI989" s="2" t="str">
        <f>VLOOKUP(BG989,segéd!$F$1:$G$7,2,FALSE)</f>
        <v>13.30-15.00</v>
      </c>
      <c r="BJ989" t="s">
        <v>322</v>
      </c>
      <c r="BK989" s="20" t="s">
        <v>217</v>
      </c>
      <c r="BL989" t="s">
        <v>206</v>
      </c>
      <c r="BM989" s="2">
        <v>214</v>
      </c>
      <c r="BO989" s="2" t="s">
        <v>423</v>
      </c>
      <c r="BP989" s="33" t="s">
        <v>721</v>
      </c>
      <c r="BQ989" s="2">
        <f t="shared" si="927"/>
        <v>10</v>
      </c>
      <c r="BR989" s="2">
        <f>IF(BM989="","",IFERROR(VLOOKUP(BJ989,segéd!T:U,2,FALSE),"x"))</f>
        <v>10</v>
      </c>
      <c r="BS989" s="2" t="str">
        <f>IF(BN989="","",IFERROR(VLOOKUP(BJ989,segéd!O:P,2,FALSE),"x"))</f>
        <v/>
      </c>
      <c r="BU989" s="2"/>
      <c r="BV989" s="2"/>
      <c r="BX989" s="2">
        <v>10</v>
      </c>
      <c r="CD989" s="19"/>
      <c r="CE989" s="19"/>
      <c r="CH989" s="19"/>
    </row>
    <row r="990" spans="1:114" ht="15" customHeight="1" x14ac:dyDescent="0.3">
      <c r="A990" t="str">
        <f t="shared" si="870"/>
        <v>11074</v>
      </c>
      <c r="B990" t="str">
        <f t="shared" si="871"/>
        <v xml:space="preserve">CAD alapjai, 2. csoport - Szentgyörgyiné Gyöngyösi Éva (web) </v>
      </c>
      <c r="C990" t="str">
        <f t="shared" si="872"/>
        <v>60411074</v>
      </c>
      <c r="D990" t="str">
        <f t="shared" si="873"/>
        <v>CAD alapjai, 2. csoport - Szentgyörgyiné Gyöngyösi Éva (web) 45</v>
      </c>
      <c r="E990" t="str">
        <f t="shared" si="874"/>
        <v>Szentgyörgyiné Gyöngyösi Éva11074</v>
      </c>
      <c r="F990" t="str">
        <f t="shared" si="875"/>
        <v>CAD alapjai, 2. csoport (Tb. 604, web)</v>
      </c>
      <c r="G990" t="str">
        <f t="shared" si="876"/>
        <v/>
      </c>
      <c r="H990" t="str">
        <f t="shared" si="877"/>
        <v/>
      </c>
      <c r="I990" t="str">
        <f t="shared" si="878"/>
        <v/>
      </c>
      <c r="J990" t="str">
        <f t="shared" si="879"/>
        <v/>
      </c>
      <c r="K990" t="str">
        <f t="shared" si="880"/>
        <v/>
      </c>
      <c r="L990" t="str">
        <f t="shared" si="881"/>
        <v/>
      </c>
      <c r="M990" t="str">
        <f t="shared" si="882"/>
        <v/>
      </c>
      <c r="N990" t="str">
        <f t="shared" si="883"/>
        <v/>
      </c>
      <c r="O990" t="str">
        <f t="shared" si="884"/>
        <v/>
      </c>
      <c r="P990" t="str">
        <f t="shared" si="885"/>
        <v/>
      </c>
      <c r="Q990" t="str">
        <f t="shared" si="886"/>
        <v/>
      </c>
      <c r="R990" t="str">
        <f t="shared" si="887"/>
        <v/>
      </c>
      <c r="S990" t="str">
        <f t="shared" si="888"/>
        <v/>
      </c>
      <c r="T990" t="str">
        <f t="shared" si="889"/>
        <v/>
      </c>
      <c r="U990" t="str">
        <f t="shared" si="890"/>
        <v/>
      </c>
      <c r="V990" t="str">
        <f t="shared" si="891"/>
        <v/>
      </c>
      <c r="W990" t="str">
        <f t="shared" si="892"/>
        <v/>
      </c>
      <c r="X990" t="str">
        <f t="shared" si="893"/>
        <v/>
      </c>
      <c r="Y990" t="str">
        <f t="shared" si="894"/>
        <v/>
      </c>
      <c r="Z990" t="str">
        <f t="shared" si="895"/>
        <v/>
      </c>
      <c r="AA990" t="str">
        <f t="shared" si="896"/>
        <v>CAD alapjai, 2. csoport (, web)</v>
      </c>
      <c r="AB990" t="str">
        <f t="shared" si="897"/>
        <v/>
      </c>
      <c r="AC990" t="str">
        <f t="shared" si="898"/>
        <v/>
      </c>
      <c r="AD990" t="str">
        <f t="shared" si="899"/>
        <v/>
      </c>
      <c r="AE990" t="str">
        <f t="shared" si="900"/>
        <v/>
      </c>
      <c r="AF990" t="str">
        <f t="shared" si="901"/>
        <v/>
      </c>
      <c r="AG990" t="str">
        <f t="shared" si="902"/>
        <v/>
      </c>
      <c r="AH990" t="str">
        <f t="shared" si="903"/>
        <v/>
      </c>
      <c r="AI990" t="str">
        <f t="shared" si="904"/>
        <v/>
      </c>
      <c r="AJ990" t="str">
        <f t="shared" si="905"/>
        <v/>
      </c>
      <c r="AK990" t="str">
        <f t="shared" si="906"/>
        <v/>
      </c>
      <c r="AL990" t="str">
        <f t="shared" si="907"/>
        <v>11074</v>
      </c>
      <c r="AM990" t="str">
        <f t="shared" si="908"/>
        <v/>
      </c>
      <c r="AN990" t="str">
        <f t="shared" si="909"/>
        <v/>
      </c>
      <c r="AO990" t="str">
        <f t="shared" si="910"/>
        <v/>
      </c>
      <c r="AP990" t="str">
        <f t="shared" si="911"/>
        <v/>
      </c>
      <c r="AQ990" t="str">
        <f t="shared" si="912"/>
        <v/>
      </c>
      <c r="AR990" t="str">
        <f t="shared" si="913"/>
        <v/>
      </c>
      <c r="AS990" t="str">
        <f t="shared" si="914"/>
        <v/>
      </c>
      <c r="AT990" t="str">
        <f t="shared" si="915"/>
        <v/>
      </c>
      <c r="AU990" t="str">
        <f t="shared" si="916"/>
        <v/>
      </c>
      <c r="AV990" t="str">
        <f t="shared" si="917"/>
        <v/>
      </c>
      <c r="AW990" t="str">
        <f t="shared" si="918"/>
        <v/>
      </c>
      <c r="AX990" t="str">
        <f t="shared" si="919"/>
        <v/>
      </c>
      <c r="AY990" t="str">
        <f t="shared" si="920"/>
        <v/>
      </c>
      <c r="AZ990" t="str">
        <f t="shared" si="921"/>
        <v/>
      </c>
      <c r="BA990" t="str">
        <f t="shared" si="922"/>
        <v/>
      </c>
      <c r="BB990" t="str">
        <f t="shared" si="923"/>
        <v/>
      </c>
      <c r="BC990" t="str">
        <f t="shared" si="924"/>
        <v/>
      </c>
      <c r="BD990" t="str">
        <f t="shared" si="925"/>
        <v/>
      </c>
      <c r="BE990" t="str">
        <f t="shared" si="926"/>
        <v>CAD alapjai, 2. csoport (604, web)</v>
      </c>
      <c r="BF990" s="2">
        <v>1107</v>
      </c>
      <c r="BG990" s="2">
        <v>4</v>
      </c>
      <c r="BH990" s="18">
        <f>VLOOKUP(BF990,segéd!$F$9:$G$41,2,FALSE)</f>
        <v>46333</v>
      </c>
      <c r="BI990" s="2" t="str">
        <f>VLOOKUP(BG990,segéd!$F$1:$G$7,2,FALSE)</f>
        <v>13.30-15.00</v>
      </c>
      <c r="BJ990" t="s">
        <v>315</v>
      </c>
      <c r="BK990" s="20" t="s">
        <v>320</v>
      </c>
      <c r="BL990" t="s">
        <v>191</v>
      </c>
      <c r="BM990" s="2"/>
      <c r="BN990" s="2">
        <v>604</v>
      </c>
      <c r="BO990" s="2" t="s">
        <v>117</v>
      </c>
      <c r="BP990" s="33" t="s">
        <v>664</v>
      </c>
      <c r="BQ990" s="2">
        <f t="shared" si="927"/>
        <v>45</v>
      </c>
      <c r="BR990" s="2" t="str">
        <f>IF(BM990="","",IFERROR(VLOOKUP(BJ990,segéd!T:U,2,FALSE),"x"))</f>
        <v/>
      </c>
      <c r="BS990" s="2">
        <f>IF(BN990="","",IFERROR(VLOOKUP(BJ990,segéd!O:P,2,FALSE),"x"))</f>
        <v>45</v>
      </c>
      <c r="BU990" s="2"/>
      <c r="BV990" s="2"/>
      <c r="BX990" s="2"/>
      <c r="CX990" s="2">
        <v>56</v>
      </c>
    </row>
    <row r="991" spans="1:114" ht="15" customHeight="1" x14ac:dyDescent="0.3">
      <c r="A991" t="str">
        <f t="shared" si="870"/>
        <v>11074</v>
      </c>
      <c r="B991" t="str">
        <f t="shared" si="871"/>
        <v xml:space="preserve">Épületenergetika - Nagy Judit (web) </v>
      </c>
      <c r="C991" t="str">
        <f t="shared" si="872"/>
        <v>40311074</v>
      </c>
      <c r="D991" t="str">
        <f t="shared" si="873"/>
        <v>Épületenergetika - Nagy Judit (web) 10</v>
      </c>
      <c r="E991" t="str">
        <f t="shared" si="874"/>
        <v>Nagy Judit11074</v>
      </c>
      <c r="F991" t="str">
        <f t="shared" si="875"/>
        <v>Épületenergetika (Tb. 403, web)</v>
      </c>
      <c r="G991" t="str">
        <f t="shared" si="876"/>
        <v/>
      </c>
      <c r="H991" t="str">
        <f t="shared" si="877"/>
        <v/>
      </c>
      <c r="I991" t="str">
        <f t="shared" si="878"/>
        <v/>
      </c>
      <c r="J991" t="str">
        <f t="shared" si="879"/>
        <v/>
      </c>
      <c r="K991" t="str">
        <f t="shared" si="880"/>
        <v/>
      </c>
      <c r="L991" t="str">
        <f t="shared" si="881"/>
        <v/>
      </c>
      <c r="M991" t="str">
        <f t="shared" si="882"/>
        <v/>
      </c>
      <c r="N991" t="str">
        <f t="shared" si="883"/>
        <v/>
      </c>
      <c r="O991" t="str">
        <f t="shared" si="884"/>
        <v/>
      </c>
      <c r="P991" t="str">
        <f t="shared" si="885"/>
        <v/>
      </c>
      <c r="Q991" t="str">
        <f t="shared" si="886"/>
        <v/>
      </c>
      <c r="R991" t="str">
        <f t="shared" si="887"/>
        <v/>
      </c>
      <c r="S991" t="str">
        <f t="shared" si="888"/>
        <v/>
      </c>
      <c r="T991" t="str">
        <f t="shared" si="889"/>
        <v/>
      </c>
      <c r="U991" t="str">
        <f t="shared" si="890"/>
        <v/>
      </c>
      <c r="V991" t="str">
        <f t="shared" si="891"/>
        <v/>
      </c>
      <c r="W991" t="str">
        <f t="shared" si="892"/>
        <v/>
      </c>
      <c r="X991" t="str">
        <f t="shared" si="893"/>
        <v/>
      </c>
      <c r="Y991" t="str">
        <f t="shared" si="894"/>
        <v/>
      </c>
      <c r="Z991" t="str">
        <f t="shared" si="895"/>
        <v/>
      </c>
      <c r="AA991" t="str">
        <f t="shared" si="896"/>
        <v>Épületenergetika (, web)</v>
      </c>
      <c r="AB991" t="str">
        <f t="shared" si="897"/>
        <v/>
      </c>
      <c r="AC991" t="str">
        <f t="shared" si="898"/>
        <v/>
      </c>
      <c r="AD991" t="str">
        <f t="shared" si="899"/>
        <v/>
      </c>
      <c r="AE991" t="str">
        <f t="shared" si="900"/>
        <v/>
      </c>
      <c r="AF991" t="str">
        <f t="shared" si="901"/>
        <v/>
      </c>
      <c r="AG991" t="str">
        <f t="shared" si="902"/>
        <v/>
      </c>
      <c r="AH991" t="str">
        <f t="shared" si="903"/>
        <v/>
      </c>
      <c r="AI991" t="str">
        <f t="shared" si="904"/>
        <v/>
      </c>
      <c r="AJ991" t="str">
        <f t="shared" si="905"/>
        <v/>
      </c>
      <c r="AK991" t="str">
        <f t="shared" si="906"/>
        <v/>
      </c>
      <c r="AL991" t="str">
        <f t="shared" si="907"/>
        <v/>
      </c>
      <c r="AM991" t="str">
        <f t="shared" si="908"/>
        <v/>
      </c>
      <c r="AN991" t="str">
        <f t="shared" si="909"/>
        <v/>
      </c>
      <c r="AO991" t="str">
        <f t="shared" si="910"/>
        <v/>
      </c>
      <c r="AP991" t="str">
        <f t="shared" si="911"/>
        <v/>
      </c>
      <c r="AQ991" t="str">
        <f t="shared" si="912"/>
        <v/>
      </c>
      <c r="AR991" t="str">
        <f t="shared" si="913"/>
        <v/>
      </c>
      <c r="AS991" t="str">
        <f t="shared" si="914"/>
        <v/>
      </c>
      <c r="AT991" t="str">
        <f t="shared" si="915"/>
        <v/>
      </c>
      <c r="AU991" t="str">
        <f t="shared" si="916"/>
        <v>11074</v>
      </c>
      <c r="AV991" t="str">
        <f t="shared" si="917"/>
        <v/>
      </c>
      <c r="AW991" t="str">
        <f t="shared" si="918"/>
        <v/>
      </c>
      <c r="AX991" t="str">
        <f t="shared" si="919"/>
        <v/>
      </c>
      <c r="AY991" t="str">
        <f t="shared" si="920"/>
        <v/>
      </c>
      <c r="AZ991" t="str">
        <f t="shared" si="921"/>
        <v/>
      </c>
      <c r="BA991" t="str">
        <f t="shared" si="922"/>
        <v/>
      </c>
      <c r="BB991" t="str">
        <f t="shared" si="923"/>
        <v/>
      </c>
      <c r="BC991" t="str">
        <f t="shared" si="924"/>
        <v/>
      </c>
      <c r="BD991" t="str">
        <f t="shared" si="925"/>
        <v/>
      </c>
      <c r="BE991" t="str">
        <f t="shared" si="926"/>
        <v>Épületenergetika (403, web)</v>
      </c>
      <c r="BF991" s="2">
        <v>1107</v>
      </c>
      <c r="BG991" s="2">
        <v>4</v>
      </c>
      <c r="BH991" s="18">
        <f>VLOOKUP(BF991,segéd!$F$9:$G$41,2,FALSE)</f>
        <v>46333</v>
      </c>
      <c r="BI991" s="2" t="str">
        <f>VLOOKUP(BG991,segéd!$F$1:$G$7,2,FALSE)</f>
        <v>13.30-15.00</v>
      </c>
      <c r="BJ991" t="s">
        <v>410</v>
      </c>
      <c r="BK991" s="20" t="s">
        <v>418</v>
      </c>
      <c r="BL991" t="s">
        <v>191</v>
      </c>
      <c r="BM991" s="2"/>
      <c r="BN991" s="2">
        <v>403</v>
      </c>
      <c r="BO991" s="2" t="s">
        <v>117</v>
      </c>
      <c r="BP991" s="33" t="s">
        <v>657</v>
      </c>
      <c r="BQ991" s="2">
        <f t="shared" si="927"/>
        <v>10</v>
      </c>
      <c r="BR991" s="2" t="str">
        <f>IF(BM991="","",IFERROR(VLOOKUP(BJ991,segéd!T:U,2,FALSE),"x"))</f>
        <v/>
      </c>
      <c r="BS991" s="2">
        <f>IF(BN991="","",IFERROR(VLOOKUP(BJ991,segéd!O:P,2,FALSE),"x"))</f>
        <v>10</v>
      </c>
      <c r="BU991" s="2"/>
      <c r="BV991" s="2"/>
      <c r="DG991" s="2">
        <v>8</v>
      </c>
    </row>
    <row r="992" spans="1:114" ht="15" customHeight="1" x14ac:dyDescent="0.3">
      <c r="A992" t="str">
        <f t="shared" si="870"/>
        <v>11074</v>
      </c>
      <c r="B992" t="str">
        <f t="shared" si="871"/>
        <v xml:space="preserve">EU tanulmányok - Vigh László (web) </v>
      </c>
      <c r="C992" t="str">
        <f t="shared" si="872"/>
        <v>21211074</v>
      </c>
      <c r="D992" t="str">
        <f t="shared" si="873"/>
        <v>EU tanulmányok - Vigh László (web) 48</v>
      </c>
      <c r="E992" t="str">
        <f t="shared" si="874"/>
        <v>Vigh László11074</v>
      </c>
      <c r="F992" t="str">
        <f t="shared" si="875"/>
        <v>EU tanulmányok (Tb. 212, web)</v>
      </c>
      <c r="G992" t="str">
        <f t="shared" si="876"/>
        <v/>
      </c>
      <c r="H992" t="str">
        <f t="shared" si="877"/>
        <v/>
      </c>
      <c r="I992" t="str">
        <f t="shared" si="878"/>
        <v/>
      </c>
      <c r="J992" t="str">
        <f t="shared" si="879"/>
        <v/>
      </c>
      <c r="K992" t="str">
        <f t="shared" si="880"/>
        <v/>
      </c>
      <c r="L992" t="str">
        <f t="shared" si="881"/>
        <v/>
      </c>
      <c r="M992" t="str">
        <f t="shared" si="882"/>
        <v/>
      </c>
      <c r="N992" t="str">
        <f t="shared" si="883"/>
        <v/>
      </c>
      <c r="O992" t="str">
        <f t="shared" si="884"/>
        <v/>
      </c>
      <c r="P992" t="str">
        <f t="shared" si="885"/>
        <v/>
      </c>
      <c r="Q992" t="str">
        <f t="shared" si="886"/>
        <v/>
      </c>
      <c r="R992" t="str">
        <f t="shared" si="887"/>
        <v/>
      </c>
      <c r="S992" t="str">
        <f t="shared" si="888"/>
        <v/>
      </c>
      <c r="T992" t="str">
        <f t="shared" si="889"/>
        <v/>
      </c>
      <c r="U992" t="str">
        <f t="shared" si="890"/>
        <v/>
      </c>
      <c r="V992" t="str">
        <f t="shared" si="891"/>
        <v/>
      </c>
      <c r="W992" t="str">
        <f t="shared" si="892"/>
        <v/>
      </c>
      <c r="X992" t="str">
        <f t="shared" si="893"/>
        <v/>
      </c>
      <c r="Y992" t="str">
        <f t="shared" si="894"/>
        <v/>
      </c>
      <c r="Z992" t="str">
        <f t="shared" si="895"/>
        <v/>
      </c>
      <c r="AA992" t="str">
        <f t="shared" si="896"/>
        <v>EU tanulmányok (, web)</v>
      </c>
      <c r="AB992" t="str">
        <f t="shared" si="897"/>
        <v/>
      </c>
      <c r="AC992" t="str">
        <f t="shared" si="898"/>
        <v/>
      </c>
      <c r="AD992" t="str">
        <f t="shared" si="899"/>
        <v/>
      </c>
      <c r="AE992" t="str">
        <f t="shared" si="900"/>
        <v/>
      </c>
      <c r="AF992" t="str">
        <f t="shared" si="901"/>
        <v/>
      </c>
      <c r="AG992" t="str">
        <f t="shared" si="902"/>
        <v/>
      </c>
      <c r="AH992" t="str">
        <f t="shared" si="903"/>
        <v>11074</v>
      </c>
      <c r="AI992" t="str">
        <f t="shared" si="904"/>
        <v>11074</v>
      </c>
      <c r="AJ992" t="str">
        <f t="shared" si="905"/>
        <v/>
      </c>
      <c r="AK992" t="str">
        <f t="shared" si="906"/>
        <v/>
      </c>
      <c r="AL992" t="str">
        <f t="shared" si="907"/>
        <v/>
      </c>
      <c r="AM992" t="str">
        <f t="shared" si="908"/>
        <v/>
      </c>
      <c r="AN992" t="str">
        <f t="shared" si="909"/>
        <v/>
      </c>
      <c r="AO992" t="str">
        <f t="shared" si="910"/>
        <v/>
      </c>
      <c r="AP992" t="str">
        <f t="shared" si="911"/>
        <v/>
      </c>
      <c r="AQ992" t="str">
        <f t="shared" si="912"/>
        <v/>
      </c>
      <c r="AR992" t="str">
        <f t="shared" si="913"/>
        <v/>
      </c>
      <c r="AS992" t="str">
        <f t="shared" si="914"/>
        <v/>
      </c>
      <c r="AT992" t="str">
        <f t="shared" si="915"/>
        <v/>
      </c>
      <c r="AU992" t="str">
        <f t="shared" si="916"/>
        <v/>
      </c>
      <c r="AV992" t="str">
        <f t="shared" si="917"/>
        <v/>
      </c>
      <c r="AW992" t="str">
        <f t="shared" si="918"/>
        <v/>
      </c>
      <c r="AX992" t="str">
        <f t="shared" si="919"/>
        <v/>
      </c>
      <c r="AY992" t="str">
        <f t="shared" si="920"/>
        <v/>
      </c>
      <c r="AZ992" t="str">
        <f t="shared" si="921"/>
        <v/>
      </c>
      <c r="BA992" t="str">
        <f t="shared" si="922"/>
        <v/>
      </c>
      <c r="BB992" t="str">
        <f t="shared" si="923"/>
        <v/>
      </c>
      <c r="BC992" t="str">
        <f t="shared" si="924"/>
        <v/>
      </c>
      <c r="BD992" t="str">
        <f t="shared" si="925"/>
        <v/>
      </c>
      <c r="BE992" t="str">
        <f t="shared" si="926"/>
        <v>EU tanulmányok (212, web)</v>
      </c>
      <c r="BF992" s="2">
        <v>1107</v>
      </c>
      <c r="BG992" s="2">
        <v>4</v>
      </c>
      <c r="BH992" s="18">
        <f>VLOOKUP(BF992,segéd!$F$9:$G$41,2,FALSE)</f>
        <v>46333</v>
      </c>
      <c r="BI992" s="2" t="str">
        <f>VLOOKUP(BG992,segéd!$F$1:$G$7,2,FALSE)</f>
        <v>13.30-15.00</v>
      </c>
      <c r="BJ992" t="s">
        <v>138</v>
      </c>
      <c r="BK992" s="20" t="s">
        <v>37</v>
      </c>
      <c r="BL992" t="s">
        <v>191</v>
      </c>
      <c r="BM992" s="2"/>
      <c r="BN992" s="2">
        <v>212</v>
      </c>
      <c r="BO992" s="2" t="s">
        <v>117</v>
      </c>
      <c r="BP992" s="33" t="s">
        <v>726</v>
      </c>
      <c r="BQ992" s="2">
        <f t="shared" si="927"/>
        <v>48</v>
      </c>
      <c r="BR992" s="2" t="str">
        <f>IF(BM992="","",IFERROR(VLOOKUP(BJ992,segéd!T:U,2,FALSE),"x"))</f>
        <v/>
      </c>
      <c r="BS992" s="2">
        <f>IF(BN992="","",IFERROR(VLOOKUP(BJ992,segéd!O:P,2,FALSE),"x"))</f>
        <v>48</v>
      </c>
      <c r="BT992" s="2"/>
      <c r="BU992" s="2"/>
      <c r="BV992" s="2"/>
      <c r="BX992" s="2"/>
      <c r="CQ992" s="2"/>
      <c r="CR992" s="2"/>
      <c r="CT992" s="2">
        <v>31</v>
      </c>
      <c r="CU992" s="2">
        <v>25</v>
      </c>
    </row>
    <row r="993" spans="1:120" ht="15" customHeight="1" x14ac:dyDescent="0.3">
      <c r="A993" t="str">
        <f t="shared" si="870"/>
        <v>11074</v>
      </c>
      <c r="B993" t="str">
        <f t="shared" si="871"/>
        <v xml:space="preserve">Gazdasági matematika I. - Kovács Gergely (web) </v>
      </c>
      <c r="C993" t="str">
        <f t="shared" si="872"/>
        <v>21511074</v>
      </c>
      <c r="D993" t="str">
        <f t="shared" si="873"/>
        <v>Gazdasági matematika I. - Kovács Gergely (web) 69</v>
      </c>
      <c r="E993" t="str">
        <f t="shared" si="874"/>
        <v>Kovács Gergely11074</v>
      </c>
      <c r="F993" t="str">
        <f t="shared" si="875"/>
        <v>Gazdasági matematika I. (Tb. 215, web)</v>
      </c>
      <c r="G993" t="str">
        <f t="shared" si="876"/>
        <v/>
      </c>
      <c r="H993" t="str">
        <f t="shared" si="877"/>
        <v/>
      </c>
      <c r="I993" t="str">
        <f t="shared" si="878"/>
        <v/>
      </c>
      <c r="J993" t="str">
        <f t="shared" si="879"/>
        <v/>
      </c>
      <c r="K993" t="str">
        <f t="shared" si="880"/>
        <v/>
      </c>
      <c r="L993" t="str">
        <f t="shared" si="881"/>
        <v/>
      </c>
      <c r="M993" t="str">
        <f t="shared" si="882"/>
        <v/>
      </c>
      <c r="N993" t="str">
        <f t="shared" si="883"/>
        <v/>
      </c>
      <c r="O993" t="str">
        <f t="shared" si="884"/>
        <v/>
      </c>
      <c r="P993" t="str">
        <f t="shared" si="885"/>
        <v/>
      </c>
      <c r="Q993" t="str">
        <f t="shared" si="886"/>
        <v/>
      </c>
      <c r="R993" t="str">
        <f t="shared" si="887"/>
        <v/>
      </c>
      <c r="S993" t="str">
        <f t="shared" si="888"/>
        <v/>
      </c>
      <c r="T993" t="str">
        <f t="shared" si="889"/>
        <v/>
      </c>
      <c r="U993" t="str">
        <f t="shared" si="890"/>
        <v/>
      </c>
      <c r="V993" t="str">
        <f t="shared" si="891"/>
        <v/>
      </c>
      <c r="W993" t="str">
        <f t="shared" si="892"/>
        <v/>
      </c>
      <c r="X993" t="str">
        <f t="shared" si="893"/>
        <v/>
      </c>
      <c r="Y993" t="str">
        <f t="shared" si="894"/>
        <v/>
      </c>
      <c r="Z993" t="str">
        <f t="shared" si="895"/>
        <v/>
      </c>
      <c r="AA993" t="str">
        <f t="shared" si="896"/>
        <v>Gazdasági matematika I. (, web)</v>
      </c>
      <c r="AB993" t="str">
        <f t="shared" si="897"/>
        <v>11074</v>
      </c>
      <c r="AC993" t="str">
        <f t="shared" si="898"/>
        <v/>
      </c>
      <c r="AD993" t="str">
        <f t="shared" si="899"/>
        <v/>
      </c>
      <c r="AE993" t="str">
        <f t="shared" si="900"/>
        <v/>
      </c>
      <c r="AF993" t="str">
        <f t="shared" si="901"/>
        <v/>
      </c>
      <c r="AG993" t="str">
        <f t="shared" si="902"/>
        <v/>
      </c>
      <c r="AH993" t="str">
        <f t="shared" si="903"/>
        <v/>
      </c>
      <c r="AI993" t="str">
        <f t="shared" si="904"/>
        <v/>
      </c>
      <c r="AJ993" t="str">
        <f t="shared" si="905"/>
        <v/>
      </c>
      <c r="AK993" t="str">
        <f t="shared" si="906"/>
        <v/>
      </c>
      <c r="AL993" t="str">
        <f t="shared" si="907"/>
        <v/>
      </c>
      <c r="AM993" t="str">
        <f t="shared" si="908"/>
        <v/>
      </c>
      <c r="AN993" t="str">
        <f t="shared" si="909"/>
        <v/>
      </c>
      <c r="AO993" t="str">
        <f t="shared" si="910"/>
        <v/>
      </c>
      <c r="AP993" t="str">
        <f t="shared" si="911"/>
        <v/>
      </c>
      <c r="AQ993" t="str">
        <f t="shared" si="912"/>
        <v/>
      </c>
      <c r="AR993" t="str">
        <f t="shared" si="913"/>
        <v/>
      </c>
      <c r="AS993" t="str">
        <f t="shared" si="914"/>
        <v/>
      </c>
      <c r="AT993" t="str">
        <f t="shared" si="915"/>
        <v/>
      </c>
      <c r="AU993" t="str">
        <f t="shared" si="916"/>
        <v/>
      </c>
      <c r="AV993" t="str">
        <f t="shared" si="917"/>
        <v/>
      </c>
      <c r="AW993" t="str">
        <f t="shared" si="918"/>
        <v/>
      </c>
      <c r="AX993" t="str">
        <f t="shared" si="919"/>
        <v/>
      </c>
      <c r="AY993" t="str">
        <f t="shared" si="920"/>
        <v/>
      </c>
      <c r="AZ993" t="str">
        <f t="shared" si="921"/>
        <v/>
      </c>
      <c r="BA993" t="str">
        <f t="shared" si="922"/>
        <v/>
      </c>
      <c r="BB993" t="str">
        <f t="shared" si="923"/>
        <v/>
      </c>
      <c r="BC993" t="str">
        <f t="shared" si="924"/>
        <v/>
      </c>
      <c r="BD993" t="str">
        <f t="shared" si="925"/>
        <v/>
      </c>
      <c r="BE993" t="str">
        <f t="shared" si="926"/>
        <v>Gazdasági matematika I. (215, web)</v>
      </c>
      <c r="BF993" s="2">
        <v>1107</v>
      </c>
      <c r="BG993" s="2">
        <v>4</v>
      </c>
      <c r="BH993" s="18">
        <f>VLOOKUP(BF993,segéd!$F$9:$G$41,2,FALSE)</f>
        <v>46333</v>
      </c>
      <c r="BI993" s="2" t="str">
        <f>VLOOKUP(BG993,segéd!$F$1:$G$7,2,FALSE)</f>
        <v>13.30-15.00</v>
      </c>
      <c r="BJ993" t="s">
        <v>8</v>
      </c>
      <c r="BK993" s="20" t="s">
        <v>9</v>
      </c>
      <c r="BL993" t="s">
        <v>191</v>
      </c>
      <c r="BM993" s="2"/>
      <c r="BN993" s="2">
        <v>215</v>
      </c>
      <c r="BO993" s="2" t="s">
        <v>117</v>
      </c>
      <c r="BP993" s="33" t="s">
        <v>601</v>
      </c>
      <c r="BQ993" s="2">
        <f t="shared" si="927"/>
        <v>69</v>
      </c>
      <c r="BR993" s="2" t="str">
        <f>IF(BM993="","",IFERROR(VLOOKUP(BJ993,segéd!T:U,2,FALSE),"x"))</f>
        <v/>
      </c>
      <c r="BS993" s="2">
        <f>IF(BN993="","",IFERROR(VLOOKUP(BJ993,segéd!O:P,2,FALSE),"x"))</f>
        <v>69</v>
      </c>
      <c r="BT993" s="2"/>
      <c r="BU993" s="2"/>
      <c r="BV993" s="2"/>
      <c r="BX993" s="2"/>
      <c r="CN993" s="2">
        <v>53</v>
      </c>
      <c r="CQ993" s="2"/>
      <c r="CR993" s="2"/>
    </row>
    <row r="994" spans="1:120" ht="15" customHeight="1" x14ac:dyDescent="0.3">
      <c r="A994" t="str">
        <f t="shared" si="870"/>
        <v>20711074</v>
      </c>
      <c r="B994" t="str">
        <f t="shared" si="871"/>
        <v>Gazdasági matematika I., 2. csoport - Szabó Tünde (gépterem, web) 2</v>
      </c>
      <c r="C994" t="str">
        <f t="shared" si="872"/>
        <v>11074</v>
      </c>
      <c r="D994" t="str">
        <f t="shared" si="873"/>
        <v xml:space="preserve">Gazdasági matematika I., 2. csoport - Szabó Tünde (gépterem, web) </v>
      </c>
      <c r="E994" t="str">
        <f t="shared" si="874"/>
        <v>Szabó Tünde11074</v>
      </c>
      <c r="F994" t="str">
        <f t="shared" si="875"/>
        <v>Gazdasági matematika I., 2. csoport (Bp. 207, gépterem, web)</v>
      </c>
      <c r="G994" t="str">
        <f t="shared" si="876"/>
        <v>11074</v>
      </c>
      <c r="H994" t="str">
        <f t="shared" si="877"/>
        <v>11074</v>
      </c>
      <c r="I994" t="str">
        <f t="shared" si="878"/>
        <v/>
      </c>
      <c r="J994" t="str">
        <f t="shared" si="879"/>
        <v/>
      </c>
      <c r="K994" t="str">
        <f t="shared" si="880"/>
        <v/>
      </c>
      <c r="L994" t="str">
        <f t="shared" si="881"/>
        <v/>
      </c>
      <c r="M994" t="str">
        <f t="shared" si="882"/>
        <v/>
      </c>
      <c r="N994" t="str">
        <f t="shared" si="883"/>
        <v/>
      </c>
      <c r="O994" t="str">
        <f t="shared" si="884"/>
        <v/>
      </c>
      <c r="P994" t="str">
        <f t="shared" si="885"/>
        <v/>
      </c>
      <c r="Q994" t="str">
        <f t="shared" si="886"/>
        <v/>
      </c>
      <c r="R994" t="str">
        <f t="shared" si="887"/>
        <v/>
      </c>
      <c r="S994" t="str">
        <f t="shared" si="888"/>
        <v/>
      </c>
      <c r="T994" t="str">
        <f t="shared" si="889"/>
        <v/>
      </c>
      <c r="U994" t="str">
        <f t="shared" si="890"/>
        <v/>
      </c>
      <c r="V994" t="str">
        <f t="shared" si="891"/>
        <v/>
      </c>
      <c r="W994" t="str">
        <f t="shared" si="892"/>
        <v/>
      </c>
      <c r="X994" t="str">
        <f t="shared" si="893"/>
        <v/>
      </c>
      <c r="Y994" t="str">
        <f t="shared" si="894"/>
        <v/>
      </c>
      <c r="Z994" t="str">
        <f t="shared" si="895"/>
        <v/>
      </c>
      <c r="AA994" t="str">
        <f t="shared" si="896"/>
        <v>Gazdasági matematika I., 2. csoport (207, gépterem, web)</v>
      </c>
      <c r="AB994" t="str">
        <f t="shared" si="897"/>
        <v/>
      </c>
      <c r="AC994" t="str">
        <f t="shared" si="898"/>
        <v/>
      </c>
      <c r="AD994" t="str">
        <f t="shared" si="899"/>
        <v/>
      </c>
      <c r="AE994" t="str">
        <f t="shared" si="900"/>
        <v/>
      </c>
      <c r="AF994" t="str">
        <f t="shared" si="901"/>
        <v/>
      </c>
      <c r="AG994" t="str">
        <f t="shared" si="902"/>
        <v/>
      </c>
      <c r="AH994" t="str">
        <f t="shared" si="903"/>
        <v/>
      </c>
      <c r="AI994" t="str">
        <f t="shared" si="904"/>
        <v/>
      </c>
      <c r="AJ994" t="str">
        <f t="shared" si="905"/>
        <v/>
      </c>
      <c r="AK994" t="str">
        <f t="shared" si="906"/>
        <v/>
      </c>
      <c r="AL994" t="str">
        <f t="shared" si="907"/>
        <v/>
      </c>
      <c r="AM994" t="str">
        <f t="shared" si="908"/>
        <v/>
      </c>
      <c r="AN994" t="str">
        <f t="shared" si="909"/>
        <v/>
      </c>
      <c r="AO994" t="str">
        <f t="shared" si="910"/>
        <v/>
      </c>
      <c r="AP994" t="str">
        <f t="shared" si="911"/>
        <v/>
      </c>
      <c r="AQ994" t="str">
        <f t="shared" si="912"/>
        <v/>
      </c>
      <c r="AR994" t="str">
        <f t="shared" si="913"/>
        <v/>
      </c>
      <c r="AS994" t="str">
        <f t="shared" si="914"/>
        <v/>
      </c>
      <c r="AT994" t="str">
        <f t="shared" si="915"/>
        <v/>
      </c>
      <c r="AU994" t="str">
        <f t="shared" si="916"/>
        <v/>
      </c>
      <c r="AV994" t="str">
        <f t="shared" si="917"/>
        <v/>
      </c>
      <c r="AW994" t="str">
        <f t="shared" si="918"/>
        <v/>
      </c>
      <c r="AX994" t="str">
        <f t="shared" si="919"/>
        <v/>
      </c>
      <c r="AY994" t="str">
        <f t="shared" si="920"/>
        <v/>
      </c>
      <c r="AZ994" t="str">
        <f t="shared" si="921"/>
        <v/>
      </c>
      <c r="BA994" t="str">
        <f t="shared" si="922"/>
        <v/>
      </c>
      <c r="BB994" t="str">
        <f t="shared" si="923"/>
        <v/>
      </c>
      <c r="BC994" t="str">
        <f t="shared" si="924"/>
        <v/>
      </c>
      <c r="BD994" t="str">
        <f t="shared" si="925"/>
        <v/>
      </c>
      <c r="BE994" t="str">
        <f t="shared" si="926"/>
        <v>Gazdasági matematika I., 2. csoport (, gépterem, web)</v>
      </c>
      <c r="BF994" s="2">
        <v>1107</v>
      </c>
      <c r="BG994" s="2">
        <v>4</v>
      </c>
      <c r="BH994" s="18">
        <f>VLOOKUP(BF994,segéd!$F$9:$G$41,2,FALSE)</f>
        <v>46333</v>
      </c>
      <c r="BI994" s="2" t="str">
        <f>VLOOKUP(BG994,segéd!$F$1:$G$7,2,FALSE)</f>
        <v>13.30-15.00</v>
      </c>
      <c r="BJ994" t="s">
        <v>266</v>
      </c>
      <c r="BK994" s="20" t="s">
        <v>24</v>
      </c>
      <c r="BL994" t="s">
        <v>194</v>
      </c>
      <c r="BM994" s="2">
        <v>207</v>
      </c>
      <c r="BO994" s="2" t="s">
        <v>216</v>
      </c>
      <c r="BP994" s="33" t="s">
        <v>723</v>
      </c>
      <c r="BQ994" s="2">
        <f t="shared" si="927"/>
        <v>2</v>
      </c>
      <c r="BR994" s="2">
        <f>IF(BM994="","",IFERROR(VLOOKUP(BJ994,segéd!T:U,2,FALSE),"x"))</f>
        <v>2</v>
      </c>
      <c r="BS994" s="2" t="str">
        <f>IF(BN994="","",IFERROR(VLOOKUP(BJ994,segéd!O:P,2,FALSE),"x"))</f>
        <v/>
      </c>
      <c r="BT994" s="2">
        <v>33</v>
      </c>
      <c r="BU994" s="2">
        <v>9</v>
      </c>
      <c r="BV994" s="2"/>
      <c r="BX994" s="2"/>
      <c r="CQ994" s="2"/>
      <c r="CR994" s="2"/>
    </row>
    <row r="995" spans="1:120" ht="15" customHeight="1" x14ac:dyDescent="0.3">
      <c r="A995" t="str">
        <f t="shared" si="870"/>
        <v>21711074</v>
      </c>
      <c r="B995" t="str">
        <f t="shared" si="871"/>
        <v>Innovációs technológiák - Peredy Zoltán (web) 15</v>
      </c>
      <c r="C995" t="str">
        <f t="shared" si="872"/>
        <v>11074</v>
      </c>
      <c r="D995" t="str">
        <f t="shared" si="873"/>
        <v xml:space="preserve">Innovációs technológiák - Peredy Zoltán (web) </v>
      </c>
      <c r="E995" t="str">
        <f t="shared" si="874"/>
        <v>Peredy Zoltán11074</v>
      </c>
      <c r="F995" t="str">
        <f t="shared" si="875"/>
        <v>Innovációs technológiák (Bp. 217, web)</v>
      </c>
      <c r="G995" t="str">
        <f t="shared" si="876"/>
        <v/>
      </c>
      <c r="H995" t="str">
        <f t="shared" si="877"/>
        <v/>
      </c>
      <c r="I995" t="str">
        <f t="shared" si="878"/>
        <v/>
      </c>
      <c r="J995" t="str">
        <f t="shared" si="879"/>
        <v/>
      </c>
      <c r="K995" t="str">
        <f t="shared" si="880"/>
        <v/>
      </c>
      <c r="L995" t="str">
        <f t="shared" si="881"/>
        <v>11074</v>
      </c>
      <c r="M995" t="str">
        <f t="shared" si="882"/>
        <v/>
      </c>
      <c r="N995" t="str">
        <f t="shared" si="883"/>
        <v/>
      </c>
      <c r="O995" t="str">
        <f t="shared" si="884"/>
        <v/>
      </c>
      <c r="P995" t="str">
        <f t="shared" si="885"/>
        <v/>
      </c>
      <c r="Q995" t="str">
        <f t="shared" si="886"/>
        <v/>
      </c>
      <c r="R995" t="str">
        <f t="shared" si="887"/>
        <v/>
      </c>
      <c r="S995" t="str">
        <f t="shared" si="888"/>
        <v/>
      </c>
      <c r="T995" t="str">
        <f t="shared" si="889"/>
        <v/>
      </c>
      <c r="U995" t="str">
        <f t="shared" si="890"/>
        <v/>
      </c>
      <c r="V995" t="str">
        <f t="shared" si="891"/>
        <v/>
      </c>
      <c r="W995" t="str">
        <f t="shared" si="892"/>
        <v/>
      </c>
      <c r="X995" t="str">
        <f t="shared" si="893"/>
        <v/>
      </c>
      <c r="Y995" t="str">
        <f t="shared" si="894"/>
        <v/>
      </c>
      <c r="Z995" t="str">
        <f t="shared" si="895"/>
        <v/>
      </c>
      <c r="AA995" t="str">
        <f t="shared" si="896"/>
        <v>Innovációs technológiák (217, web)</v>
      </c>
      <c r="AB995" t="str">
        <f t="shared" si="897"/>
        <v/>
      </c>
      <c r="AC995" t="str">
        <f t="shared" si="898"/>
        <v/>
      </c>
      <c r="AD995" t="str">
        <f t="shared" si="899"/>
        <v/>
      </c>
      <c r="AE995" t="str">
        <f t="shared" si="900"/>
        <v/>
      </c>
      <c r="AF995" t="str">
        <f t="shared" si="901"/>
        <v/>
      </c>
      <c r="AG995" t="str">
        <f t="shared" si="902"/>
        <v/>
      </c>
      <c r="AH995" t="str">
        <f t="shared" si="903"/>
        <v/>
      </c>
      <c r="AI995" t="str">
        <f t="shared" si="904"/>
        <v/>
      </c>
      <c r="AJ995" t="str">
        <f t="shared" si="905"/>
        <v/>
      </c>
      <c r="AK995" t="str">
        <f t="shared" si="906"/>
        <v/>
      </c>
      <c r="AL995" t="str">
        <f t="shared" si="907"/>
        <v/>
      </c>
      <c r="AM995" t="str">
        <f t="shared" si="908"/>
        <v/>
      </c>
      <c r="AN995" t="str">
        <f t="shared" si="909"/>
        <v/>
      </c>
      <c r="AO995" t="str">
        <f t="shared" si="910"/>
        <v/>
      </c>
      <c r="AP995" t="str">
        <f t="shared" si="911"/>
        <v/>
      </c>
      <c r="AQ995" t="str">
        <f t="shared" si="912"/>
        <v/>
      </c>
      <c r="AR995" t="str">
        <f t="shared" si="913"/>
        <v/>
      </c>
      <c r="AS995" t="str">
        <f t="shared" si="914"/>
        <v/>
      </c>
      <c r="AT995" t="str">
        <f t="shared" si="915"/>
        <v/>
      </c>
      <c r="AU995" t="str">
        <f t="shared" si="916"/>
        <v/>
      </c>
      <c r="AV995" t="str">
        <f t="shared" si="917"/>
        <v/>
      </c>
      <c r="AW995" t="str">
        <f t="shared" si="918"/>
        <v/>
      </c>
      <c r="AX995" t="str">
        <f t="shared" si="919"/>
        <v/>
      </c>
      <c r="AY995" t="str">
        <f t="shared" si="920"/>
        <v/>
      </c>
      <c r="AZ995" t="str">
        <f t="shared" si="921"/>
        <v/>
      </c>
      <c r="BA995" t="str">
        <f t="shared" si="922"/>
        <v/>
      </c>
      <c r="BB995" t="str">
        <f t="shared" si="923"/>
        <v/>
      </c>
      <c r="BC995" t="str">
        <f t="shared" si="924"/>
        <v/>
      </c>
      <c r="BD995" t="str">
        <f t="shared" si="925"/>
        <v/>
      </c>
      <c r="BE995" t="str">
        <f t="shared" si="926"/>
        <v>Innovációs technológiák (, web)</v>
      </c>
      <c r="BF995" s="2">
        <v>1107</v>
      </c>
      <c r="BG995" s="2">
        <v>4</v>
      </c>
      <c r="BH995" s="18">
        <f>VLOOKUP(BF995,segéd!$F$9:$G$41,2,FALSE)</f>
        <v>46333</v>
      </c>
      <c r="BI995" s="2" t="str">
        <f>VLOOKUP(BG995,segéd!$F$1:$G$7,2,FALSE)</f>
        <v>13.30-15.00</v>
      </c>
      <c r="BJ995" t="s">
        <v>393</v>
      </c>
      <c r="BK995" s="20" t="s">
        <v>141</v>
      </c>
      <c r="BL995" t="s">
        <v>206</v>
      </c>
      <c r="BM995" s="2">
        <v>217</v>
      </c>
      <c r="BO995" s="2" t="s">
        <v>117</v>
      </c>
      <c r="BP995" s="33" t="s">
        <v>685</v>
      </c>
      <c r="BQ995" s="2">
        <f t="shared" si="927"/>
        <v>15</v>
      </c>
      <c r="BR995" s="2">
        <f>IF(BM995="","",IFERROR(VLOOKUP(BJ995,segéd!T:U,2,FALSE),"x"))</f>
        <v>15</v>
      </c>
      <c r="BS995" s="2" t="str">
        <f>IF(BN995="","",IFERROR(VLOOKUP(BJ995,segéd!O:P,2,FALSE),"x"))</f>
        <v/>
      </c>
      <c r="BT995" s="2"/>
      <c r="BU995" s="2"/>
      <c r="BV995" s="2"/>
      <c r="BX995" s="2"/>
      <c r="BY995" s="2">
        <v>13</v>
      </c>
      <c r="CQ995" s="2"/>
      <c r="CR995" s="2"/>
    </row>
    <row r="996" spans="1:120" ht="15" customHeight="1" x14ac:dyDescent="0.3">
      <c r="A996" t="str">
        <f t="shared" si="870"/>
        <v>11074</v>
      </c>
      <c r="B996" t="str">
        <f t="shared" si="871"/>
        <v xml:space="preserve">Ipari szabályozás - Varga István (web) </v>
      </c>
      <c r="C996" t="str">
        <f t="shared" si="872"/>
        <v>611074</v>
      </c>
      <c r="D996" t="str">
        <f t="shared" si="873"/>
        <v>Ipari szabályozás - Varga István (web) 13</v>
      </c>
      <c r="E996" t="str">
        <f t="shared" si="874"/>
        <v>Varga István11074</v>
      </c>
      <c r="F996" t="str">
        <f t="shared" si="875"/>
        <v>Ipari szabályozás (Tb. 6, web)</v>
      </c>
      <c r="G996" t="str">
        <f t="shared" si="876"/>
        <v/>
      </c>
      <c r="H996" t="str">
        <f t="shared" si="877"/>
        <v/>
      </c>
      <c r="I996" t="str">
        <f t="shared" si="878"/>
        <v/>
      </c>
      <c r="J996" t="str">
        <f t="shared" si="879"/>
        <v/>
      </c>
      <c r="K996" t="str">
        <f t="shared" si="880"/>
        <v/>
      </c>
      <c r="L996" t="str">
        <f t="shared" si="881"/>
        <v/>
      </c>
      <c r="M996" t="str">
        <f t="shared" si="882"/>
        <v/>
      </c>
      <c r="N996" t="str">
        <f t="shared" si="883"/>
        <v/>
      </c>
      <c r="O996" t="str">
        <f t="shared" si="884"/>
        <v/>
      </c>
      <c r="P996" t="str">
        <f t="shared" si="885"/>
        <v/>
      </c>
      <c r="Q996" t="str">
        <f t="shared" si="886"/>
        <v/>
      </c>
      <c r="R996" t="str">
        <f t="shared" si="887"/>
        <v/>
      </c>
      <c r="S996" t="str">
        <f t="shared" si="888"/>
        <v/>
      </c>
      <c r="T996" t="str">
        <f t="shared" si="889"/>
        <v/>
      </c>
      <c r="U996" t="str">
        <f t="shared" si="890"/>
        <v/>
      </c>
      <c r="V996" t="str">
        <f t="shared" si="891"/>
        <v/>
      </c>
      <c r="W996" t="str">
        <f t="shared" si="892"/>
        <v/>
      </c>
      <c r="X996" t="str">
        <f t="shared" si="893"/>
        <v/>
      </c>
      <c r="Y996" t="str">
        <f t="shared" si="894"/>
        <v/>
      </c>
      <c r="Z996" t="str">
        <f t="shared" si="895"/>
        <v/>
      </c>
      <c r="AA996" t="str">
        <f t="shared" si="896"/>
        <v>Ipari szabályozás (, web)</v>
      </c>
      <c r="AB996" t="str">
        <f t="shared" si="897"/>
        <v/>
      </c>
      <c r="AC996" t="str">
        <f t="shared" si="898"/>
        <v/>
      </c>
      <c r="AD996" t="str">
        <f t="shared" si="899"/>
        <v/>
      </c>
      <c r="AE996" t="str">
        <f t="shared" si="900"/>
        <v/>
      </c>
      <c r="AF996" t="str">
        <f t="shared" si="901"/>
        <v/>
      </c>
      <c r="AG996" t="str">
        <f t="shared" si="902"/>
        <v/>
      </c>
      <c r="AH996" t="str">
        <f t="shared" si="903"/>
        <v/>
      </c>
      <c r="AI996" t="str">
        <f t="shared" si="904"/>
        <v/>
      </c>
      <c r="AJ996" t="str">
        <f t="shared" si="905"/>
        <v/>
      </c>
      <c r="AK996" t="str">
        <f t="shared" si="906"/>
        <v/>
      </c>
      <c r="AL996" t="str">
        <f t="shared" si="907"/>
        <v/>
      </c>
      <c r="AM996" t="str">
        <f t="shared" si="908"/>
        <v/>
      </c>
      <c r="AN996" t="str">
        <f t="shared" si="909"/>
        <v/>
      </c>
      <c r="AO996" t="str">
        <f t="shared" si="910"/>
        <v/>
      </c>
      <c r="AP996" t="str">
        <f t="shared" si="911"/>
        <v/>
      </c>
      <c r="AQ996" t="str">
        <f t="shared" si="912"/>
        <v/>
      </c>
      <c r="AR996" t="str">
        <f t="shared" si="913"/>
        <v/>
      </c>
      <c r="AS996" t="str">
        <f t="shared" si="914"/>
        <v/>
      </c>
      <c r="AT996" t="str">
        <f t="shared" si="915"/>
        <v/>
      </c>
      <c r="AU996" t="str">
        <f t="shared" si="916"/>
        <v/>
      </c>
      <c r="AV996" t="str">
        <f t="shared" si="917"/>
        <v/>
      </c>
      <c r="AW996" t="str">
        <f t="shared" si="918"/>
        <v>11074</v>
      </c>
      <c r="AX996" t="str">
        <f t="shared" si="919"/>
        <v/>
      </c>
      <c r="AY996" t="str">
        <f t="shared" si="920"/>
        <v/>
      </c>
      <c r="AZ996" t="str">
        <f t="shared" si="921"/>
        <v/>
      </c>
      <c r="BA996" t="str">
        <f t="shared" si="922"/>
        <v/>
      </c>
      <c r="BB996" t="str">
        <f t="shared" si="923"/>
        <v/>
      </c>
      <c r="BC996" t="str">
        <f t="shared" si="924"/>
        <v/>
      </c>
      <c r="BD996" t="str">
        <f t="shared" si="925"/>
        <v/>
      </c>
      <c r="BE996" t="str">
        <f t="shared" si="926"/>
        <v>Ipari szabályozás (6, web)</v>
      </c>
      <c r="BF996" s="2">
        <v>1107</v>
      </c>
      <c r="BG996" s="2">
        <v>4</v>
      </c>
      <c r="BH996" s="18">
        <f>VLOOKUP(BF996,segéd!$F$9:$G$41,2,FALSE)</f>
        <v>46333</v>
      </c>
      <c r="BI996" s="2" t="str">
        <f>VLOOKUP(BG996,segéd!$F$1:$G$7,2,FALSE)</f>
        <v>13.30-15.00</v>
      </c>
      <c r="BJ996" t="s">
        <v>402</v>
      </c>
      <c r="BK996" s="20" t="s">
        <v>278</v>
      </c>
      <c r="BL996" t="s">
        <v>191</v>
      </c>
      <c r="BM996" s="2"/>
      <c r="BN996" s="2">
        <v>6</v>
      </c>
      <c r="BO996" s="2" t="s">
        <v>117</v>
      </c>
      <c r="BP996" s="33" t="s">
        <v>590</v>
      </c>
      <c r="BQ996" s="2">
        <f t="shared" si="927"/>
        <v>13</v>
      </c>
      <c r="BR996" s="2" t="str">
        <f>IF(BM996="","",IFERROR(VLOOKUP(BJ996,segéd!T:U,2,FALSE),"x"))</f>
        <v/>
      </c>
      <c r="BS996" s="2">
        <f>IF(BN996="","",IFERROR(VLOOKUP(BJ996,segéd!O:P,2,FALSE),"x"))</f>
        <v>13</v>
      </c>
      <c r="BU996" s="2"/>
      <c r="BV996" s="2"/>
      <c r="DI996" s="2">
        <v>14</v>
      </c>
    </row>
    <row r="997" spans="1:120" ht="15" customHeight="1" x14ac:dyDescent="0.3">
      <c r="A997" t="str">
        <f t="shared" si="870"/>
        <v>11074</v>
      </c>
      <c r="B997" t="str">
        <f t="shared" si="871"/>
        <v xml:space="preserve">Irányítástechnika, autom. alapjai - Böcz Gábor (web) </v>
      </c>
      <c r="C997" t="str">
        <f t="shared" si="872"/>
        <v>40111074</v>
      </c>
      <c r="D997" t="str">
        <f t="shared" si="873"/>
        <v>Irányítástechnika, autom. alapjai - Böcz Gábor (web) 10</v>
      </c>
      <c r="E997" t="str">
        <f t="shared" si="874"/>
        <v>Böcz Gábor11074</v>
      </c>
      <c r="F997" t="str">
        <f t="shared" si="875"/>
        <v>Irányítástechnika, autom. alapjai (Tb. 401, web)</v>
      </c>
      <c r="G997" t="str">
        <f t="shared" si="876"/>
        <v/>
      </c>
      <c r="H997" t="str">
        <f t="shared" si="877"/>
        <v/>
      </c>
      <c r="I997" t="str">
        <f t="shared" si="878"/>
        <v/>
      </c>
      <c r="J997" t="str">
        <f t="shared" si="879"/>
        <v/>
      </c>
      <c r="K997" t="str">
        <f t="shared" si="880"/>
        <v/>
      </c>
      <c r="L997" t="str">
        <f t="shared" si="881"/>
        <v/>
      </c>
      <c r="M997" t="str">
        <f t="shared" si="882"/>
        <v/>
      </c>
      <c r="N997" t="str">
        <f t="shared" si="883"/>
        <v/>
      </c>
      <c r="O997" t="str">
        <f t="shared" si="884"/>
        <v/>
      </c>
      <c r="P997" t="str">
        <f t="shared" si="885"/>
        <v/>
      </c>
      <c r="Q997" t="str">
        <f t="shared" si="886"/>
        <v/>
      </c>
      <c r="R997" t="str">
        <f t="shared" si="887"/>
        <v/>
      </c>
      <c r="S997" t="str">
        <f t="shared" si="888"/>
        <v/>
      </c>
      <c r="T997" t="str">
        <f t="shared" si="889"/>
        <v/>
      </c>
      <c r="U997" t="str">
        <f t="shared" si="890"/>
        <v/>
      </c>
      <c r="V997" t="str">
        <f t="shared" si="891"/>
        <v/>
      </c>
      <c r="W997" t="str">
        <f t="shared" si="892"/>
        <v/>
      </c>
      <c r="X997" t="str">
        <f t="shared" si="893"/>
        <v/>
      </c>
      <c r="Y997" t="str">
        <f t="shared" si="894"/>
        <v/>
      </c>
      <c r="Z997" t="str">
        <f t="shared" si="895"/>
        <v/>
      </c>
      <c r="AA997" t="str">
        <f t="shared" si="896"/>
        <v>Irányítástechnika, autom. alapjai (, web)</v>
      </c>
      <c r="AB997" t="str">
        <f t="shared" si="897"/>
        <v/>
      </c>
      <c r="AC997" t="str">
        <f t="shared" si="898"/>
        <v/>
      </c>
      <c r="AD997" t="str">
        <f t="shared" si="899"/>
        <v/>
      </c>
      <c r="AE997" t="str">
        <f t="shared" si="900"/>
        <v/>
      </c>
      <c r="AF997" t="str">
        <f t="shared" si="901"/>
        <v/>
      </c>
      <c r="AG997" t="str">
        <f t="shared" si="902"/>
        <v/>
      </c>
      <c r="AH997" t="str">
        <f t="shared" si="903"/>
        <v/>
      </c>
      <c r="AI997" t="str">
        <f t="shared" si="904"/>
        <v/>
      </c>
      <c r="AJ997" t="str">
        <f t="shared" si="905"/>
        <v>11074</v>
      </c>
      <c r="AK997" t="str">
        <f t="shared" si="906"/>
        <v/>
      </c>
      <c r="AL997" t="str">
        <f t="shared" si="907"/>
        <v/>
      </c>
      <c r="AM997" t="str">
        <f t="shared" si="908"/>
        <v/>
      </c>
      <c r="AN997" t="str">
        <f t="shared" si="909"/>
        <v/>
      </c>
      <c r="AO997" t="str">
        <f t="shared" si="910"/>
        <v/>
      </c>
      <c r="AP997" t="str">
        <f t="shared" si="911"/>
        <v/>
      </c>
      <c r="AQ997" t="str">
        <f t="shared" si="912"/>
        <v/>
      </c>
      <c r="AR997" t="str">
        <f t="shared" si="913"/>
        <v/>
      </c>
      <c r="AS997" t="str">
        <f t="shared" si="914"/>
        <v/>
      </c>
      <c r="AT997" t="str">
        <f t="shared" si="915"/>
        <v/>
      </c>
      <c r="AU997" t="str">
        <f t="shared" si="916"/>
        <v/>
      </c>
      <c r="AV997" t="str">
        <f t="shared" si="917"/>
        <v/>
      </c>
      <c r="AW997" t="str">
        <f t="shared" si="918"/>
        <v/>
      </c>
      <c r="AX997" t="str">
        <f t="shared" si="919"/>
        <v/>
      </c>
      <c r="AY997" t="str">
        <f t="shared" si="920"/>
        <v/>
      </c>
      <c r="AZ997" t="str">
        <f t="shared" si="921"/>
        <v/>
      </c>
      <c r="BA997" t="str">
        <f t="shared" si="922"/>
        <v/>
      </c>
      <c r="BB997" t="str">
        <f t="shared" si="923"/>
        <v/>
      </c>
      <c r="BC997" t="str">
        <f t="shared" si="924"/>
        <v/>
      </c>
      <c r="BD997" t="str">
        <f t="shared" si="925"/>
        <v/>
      </c>
      <c r="BE997" t="str">
        <f t="shared" si="926"/>
        <v>Irányítástechnika, autom. alapjai (401, web)</v>
      </c>
      <c r="BF997" s="2">
        <v>1107</v>
      </c>
      <c r="BG997" s="2">
        <v>4</v>
      </c>
      <c r="BH997" s="18">
        <f>VLOOKUP(BF997,segéd!$F$9:$G$41,2,FALSE)</f>
        <v>46333</v>
      </c>
      <c r="BI997" s="2" t="str">
        <f>VLOOKUP(BG997,segéd!$F$1:$G$7,2,FALSE)</f>
        <v>13.30-15.00</v>
      </c>
      <c r="BJ997" t="s">
        <v>199</v>
      </c>
      <c r="BK997" s="20" t="s">
        <v>540</v>
      </c>
      <c r="BL997" t="s">
        <v>114</v>
      </c>
      <c r="BM997" s="2"/>
      <c r="BN997" s="2">
        <v>401</v>
      </c>
      <c r="BO997" s="2" t="s">
        <v>117</v>
      </c>
      <c r="BP997" s="33" t="s">
        <v>680</v>
      </c>
      <c r="BQ997" s="2">
        <f t="shared" si="927"/>
        <v>10</v>
      </c>
      <c r="BR997" s="2" t="str">
        <f>IF(BM997="","",IFERROR(VLOOKUP(BJ997,segéd!T:U,2,FALSE),"x"))</f>
        <v/>
      </c>
      <c r="BS997" s="2">
        <f>IF(BN997="","",IFERROR(VLOOKUP(BJ997,segéd!O:P,2,FALSE),"x"))</f>
        <v>10</v>
      </c>
      <c r="BU997" s="2"/>
      <c r="BV997" s="2"/>
      <c r="CV997" s="2">
        <v>7</v>
      </c>
    </row>
    <row r="998" spans="1:120" ht="15" customHeight="1" x14ac:dyDescent="0.3">
      <c r="A998" t="str">
        <f t="shared" si="870"/>
        <v>20611074</v>
      </c>
      <c r="B998" t="str">
        <f t="shared" si="871"/>
        <v>Jogi alapismeretek - Zalahegyi Zoltán (Tb.-ről web) 10</v>
      </c>
      <c r="C998" t="str">
        <f t="shared" si="872"/>
        <v>40111074</v>
      </c>
      <c r="D998" t="str">
        <f t="shared" si="873"/>
        <v>Jogi alapismeretek - Zalahegyi Zoltán (Tb.-ről web) 7</v>
      </c>
      <c r="E998" t="str">
        <f t="shared" si="874"/>
        <v>Zalahegyi Zoltán11074</v>
      </c>
      <c r="F998" t="str">
        <f t="shared" si="875"/>
        <v>Jogi alapismeretek (Tb. 401, Tb.-ről web)</v>
      </c>
      <c r="G998" t="str">
        <f t="shared" si="876"/>
        <v/>
      </c>
      <c r="H998" t="str">
        <f t="shared" si="877"/>
        <v/>
      </c>
      <c r="I998" t="str">
        <f t="shared" si="878"/>
        <v>11074</v>
      </c>
      <c r="J998" t="str">
        <f t="shared" si="879"/>
        <v/>
      </c>
      <c r="K998" t="str">
        <f t="shared" si="880"/>
        <v/>
      </c>
      <c r="L998" t="str">
        <f t="shared" si="881"/>
        <v/>
      </c>
      <c r="M998" t="str">
        <f t="shared" si="882"/>
        <v/>
      </c>
      <c r="N998" t="str">
        <f t="shared" si="883"/>
        <v/>
      </c>
      <c r="O998" t="str">
        <f t="shared" si="884"/>
        <v/>
      </c>
      <c r="P998" t="str">
        <f t="shared" si="885"/>
        <v/>
      </c>
      <c r="Q998" t="str">
        <f t="shared" si="886"/>
        <v/>
      </c>
      <c r="R998" t="str">
        <f t="shared" si="887"/>
        <v/>
      </c>
      <c r="S998" t="str">
        <f t="shared" si="888"/>
        <v/>
      </c>
      <c r="T998" t="str">
        <f t="shared" si="889"/>
        <v/>
      </c>
      <c r="U998" t="str">
        <f t="shared" si="890"/>
        <v/>
      </c>
      <c r="V998" t="str">
        <f t="shared" si="891"/>
        <v/>
      </c>
      <c r="W998" t="str">
        <f t="shared" si="892"/>
        <v/>
      </c>
      <c r="X998" t="str">
        <f t="shared" si="893"/>
        <v/>
      </c>
      <c r="Y998" t="str">
        <f t="shared" si="894"/>
        <v/>
      </c>
      <c r="Z998" t="str">
        <f t="shared" si="895"/>
        <v/>
      </c>
      <c r="AA998" t="str">
        <f t="shared" si="896"/>
        <v>Jogi alapismeretek (206, Tb.-ről web)</v>
      </c>
      <c r="AB998" t="str">
        <f t="shared" si="897"/>
        <v/>
      </c>
      <c r="AC998" t="str">
        <f t="shared" si="898"/>
        <v>11074</v>
      </c>
      <c r="AD998" t="str">
        <f t="shared" si="899"/>
        <v/>
      </c>
      <c r="AE998" t="str">
        <f t="shared" si="900"/>
        <v/>
      </c>
      <c r="AF998" t="str">
        <f t="shared" si="901"/>
        <v/>
      </c>
      <c r="AG998" t="str">
        <f t="shared" si="902"/>
        <v/>
      </c>
      <c r="AH998" t="str">
        <f t="shared" si="903"/>
        <v/>
      </c>
      <c r="AI998" t="str">
        <f t="shared" si="904"/>
        <v/>
      </c>
      <c r="AJ998" t="str">
        <f t="shared" si="905"/>
        <v/>
      </c>
      <c r="AK998" t="str">
        <f t="shared" si="906"/>
        <v/>
      </c>
      <c r="AL998" t="str">
        <f t="shared" si="907"/>
        <v/>
      </c>
      <c r="AM998" t="str">
        <f t="shared" si="908"/>
        <v/>
      </c>
      <c r="AN998" t="str">
        <f t="shared" si="909"/>
        <v/>
      </c>
      <c r="AO998" t="str">
        <f t="shared" si="910"/>
        <v/>
      </c>
      <c r="AP998" t="str">
        <f t="shared" si="911"/>
        <v/>
      </c>
      <c r="AQ998" t="str">
        <f t="shared" si="912"/>
        <v/>
      </c>
      <c r="AR998" t="str">
        <f t="shared" si="913"/>
        <v/>
      </c>
      <c r="AS998" t="str">
        <f t="shared" si="914"/>
        <v/>
      </c>
      <c r="AT998" t="str">
        <f t="shared" si="915"/>
        <v/>
      </c>
      <c r="AU998" t="str">
        <f t="shared" si="916"/>
        <v/>
      </c>
      <c r="AV998" t="str">
        <f t="shared" si="917"/>
        <v/>
      </c>
      <c r="AW998" t="str">
        <f t="shared" si="918"/>
        <v/>
      </c>
      <c r="AX998" t="str">
        <f t="shared" si="919"/>
        <v/>
      </c>
      <c r="AY998" t="str">
        <f t="shared" si="920"/>
        <v/>
      </c>
      <c r="AZ998" t="str">
        <f t="shared" si="921"/>
        <v/>
      </c>
      <c r="BA998" t="str">
        <f t="shared" si="922"/>
        <v/>
      </c>
      <c r="BB998" t="str">
        <f t="shared" si="923"/>
        <v/>
      </c>
      <c r="BC998" t="str">
        <f t="shared" si="924"/>
        <v/>
      </c>
      <c r="BD998" t="str">
        <f t="shared" si="925"/>
        <v/>
      </c>
      <c r="BE998" t="str">
        <f t="shared" si="926"/>
        <v>Jogi alapismeretek (401, Tb.-ről web)</v>
      </c>
      <c r="BF998" s="2">
        <v>1107</v>
      </c>
      <c r="BG998" s="2">
        <v>4</v>
      </c>
      <c r="BH998" s="18">
        <f>VLOOKUP(BF998,segéd!$F$9:$G$41,2,FALSE)</f>
        <v>46333</v>
      </c>
      <c r="BI998" s="2" t="str">
        <f>VLOOKUP(BG998,segéd!$F$1:$G$7,2,FALSE)</f>
        <v>13.30-15.00</v>
      </c>
      <c r="BJ998" t="s">
        <v>129</v>
      </c>
      <c r="BK998" s="20" t="s">
        <v>303</v>
      </c>
      <c r="BL998" t="s">
        <v>511</v>
      </c>
      <c r="BM998" s="2">
        <v>206</v>
      </c>
      <c r="BN998" s="2">
        <v>401</v>
      </c>
      <c r="BO998" s="2" t="s">
        <v>119</v>
      </c>
      <c r="BP998" s="33" t="s">
        <v>691</v>
      </c>
      <c r="BQ998" s="2">
        <f t="shared" si="927"/>
        <v>17</v>
      </c>
      <c r="BR998" s="2">
        <f>IF(BM998="","",IFERROR(VLOOKUP(BJ998,segéd!T:U,2,FALSE),"x"))</f>
        <v>10</v>
      </c>
      <c r="BS998" s="2">
        <f>IF(BN998="","",IFERROR(VLOOKUP(BJ998,segéd!O:P,2,FALSE),"x"))</f>
        <v>7</v>
      </c>
      <c r="BT998" s="2"/>
      <c r="BU998" s="2"/>
      <c r="BV998" s="2">
        <v>9</v>
      </c>
      <c r="BX998" s="2"/>
      <c r="CO998" s="2">
        <v>6</v>
      </c>
      <c r="CQ998" s="2"/>
      <c r="CR998" s="2"/>
    </row>
    <row r="999" spans="1:120" ht="15" customHeight="1" x14ac:dyDescent="0.3">
      <c r="A999" t="str">
        <f t="shared" si="870"/>
        <v>20511074</v>
      </c>
      <c r="B999" t="str">
        <f t="shared" si="871"/>
        <v>Marketing tervezés és kont. - Rojkovich Ádám Konstantin (web) 6</v>
      </c>
      <c r="C999" t="str">
        <f t="shared" si="872"/>
        <v>11074</v>
      </c>
      <c r="D999" t="str">
        <f t="shared" si="873"/>
        <v xml:space="preserve">Marketing tervezés és kont. - Rojkovich Ádám Konstantin (web) </v>
      </c>
      <c r="E999" t="str">
        <f t="shared" si="874"/>
        <v>Rojkovich Ádám Konstantin11074</v>
      </c>
      <c r="F999" t="str">
        <f t="shared" si="875"/>
        <v>Marketing tervezés és kont. (Bp. 205, web)</v>
      </c>
      <c r="G999" t="str">
        <f t="shared" si="876"/>
        <v/>
      </c>
      <c r="H999" t="str">
        <f t="shared" si="877"/>
        <v/>
      </c>
      <c r="I999" t="str">
        <f t="shared" si="878"/>
        <v/>
      </c>
      <c r="J999" t="str">
        <f t="shared" si="879"/>
        <v>11074</v>
      </c>
      <c r="K999" t="str">
        <f t="shared" si="880"/>
        <v/>
      </c>
      <c r="L999" t="str">
        <f t="shared" si="881"/>
        <v/>
      </c>
      <c r="M999" t="str">
        <f t="shared" si="882"/>
        <v/>
      </c>
      <c r="N999" t="str">
        <f t="shared" si="883"/>
        <v/>
      </c>
      <c r="O999" t="str">
        <f t="shared" si="884"/>
        <v/>
      </c>
      <c r="P999" t="str">
        <f t="shared" si="885"/>
        <v/>
      </c>
      <c r="Q999" t="str">
        <f t="shared" si="886"/>
        <v>11074</v>
      </c>
      <c r="R999" t="str">
        <f t="shared" si="887"/>
        <v/>
      </c>
      <c r="S999" t="str">
        <f t="shared" si="888"/>
        <v/>
      </c>
      <c r="T999" t="str">
        <f t="shared" si="889"/>
        <v/>
      </c>
      <c r="U999" t="str">
        <f t="shared" si="890"/>
        <v/>
      </c>
      <c r="V999" t="str">
        <f t="shared" si="891"/>
        <v/>
      </c>
      <c r="W999" t="str">
        <f t="shared" si="892"/>
        <v/>
      </c>
      <c r="X999" t="str">
        <f t="shared" si="893"/>
        <v/>
      </c>
      <c r="Y999" t="str">
        <f t="shared" si="894"/>
        <v/>
      </c>
      <c r="Z999" t="str">
        <f t="shared" si="895"/>
        <v/>
      </c>
      <c r="AA999" t="str">
        <f t="shared" si="896"/>
        <v>Marketing tervezés és kont. (205, web)</v>
      </c>
      <c r="AB999" t="str">
        <f t="shared" si="897"/>
        <v/>
      </c>
      <c r="AC999" t="str">
        <f t="shared" si="898"/>
        <v/>
      </c>
      <c r="AD999" t="str">
        <f t="shared" si="899"/>
        <v/>
      </c>
      <c r="AE999" t="str">
        <f t="shared" si="900"/>
        <v/>
      </c>
      <c r="AF999" t="str">
        <f t="shared" si="901"/>
        <v/>
      </c>
      <c r="AG999" t="str">
        <f t="shared" si="902"/>
        <v/>
      </c>
      <c r="AH999" t="str">
        <f t="shared" si="903"/>
        <v/>
      </c>
      <c r="AI999" t="str">
        <f t="shared" si="904"/>
        <v/>
      </c>
      <c r="AJ999" t="str">
        <f t="shared" si="905"/>
        <v/>
      </c>
      <c r="AK999" t="str">
        <f t="shared" si="906"/>
        <v/>
      </c>
      <c r="AL999" t="str">
        <f t="shared" si="907"/>
        <v/>
      </c>
      <c r="AM999" t="str">
        <f t="shared" si="908"/>
        <v/>
      </c>
      <c r="AN999" t="str">
        <f t="shared" si="909"/>
        <v/>
      </c>
      <c r="AO999" t="str">
        <f t="shared" si="910"/>
        <v/>
      </c>
      <c r="AP999" t="str">
        <f t="shared" si="911"/>
        <v/>
      </c>
      <c r="AQ999" t="str">
        <f t="shared" si="912"/>
        <v/>
      </c>
      <c r="AR999" t="str">
        <f t="shared" si="913"/>
        <v/>
      </c>
      <c r="AS999" t="str">
        <f t="shared" si="914"/>
        <v/>
      </c>
      <c r="AT999" t="str">
        <f t="shared" si="915"/>
        <v/>
      </c>
      <c r="AU999" t="str">
        <f t="shared" si="916"/>
        <v/>
      </c>
      <c r="AV999" t="str">
        <f t="shared" si="917"/>
        <v/>
      </c>
      <c r="AW999" t="str">
        <f t="shared" si="918"/>
        <v/>
      </c>
      <c r="AX999" t="str">
        <f t="shared" si="919"/>
        <v/>
      </c>
      <c r="AY999" t="str">
        <f t="shared" si="920"/>
        <v/>
      </c>
      <c r="AZ999" t="str">
        <f t="shared" si="921"/>
        <v/>
      </c>
      <c r="BA999" t="str">
        <f t="shared" si="922"/>
        <v/>
      </c>
      <c r="BB999" t="str">
        <f t="shared" si="923"/>
        <v/>
      </c>
      <c r="BC999" t="str">
        <f t="shared" si="924"/>
        <v/>
      </c>
      <c r="BD999" t="str">
        <f t="shared" si="925"/>
        <v/>
      </c>
      <c r="BE999" t="str">
        <f t="shared" si="926"/>
        <v>Marketing tervezés és kont. (, web)</v>
      </c>
      <c r="BF999" s="2">
        <v>1107</v>
      </c>
      <c r="BG999" s="2">
        <v>4</v>
      </c>
      <c r="BH999" s="18">
        <f>VLOOKUP(BF999,segéd!$F$9:$G$41,2,FALSE)</f>
        <v>46333</v>
      </c>
      <c r="BI999" s="2" t="str">
        <f>VLOOKUP(BG999,segéd!$F$1:$G$7,2,FALSE)</f>
        <v>13.30-15.00</v>
      </c>
      <c r="BJ999" t="s">
        <v>116</v>
      </c>
      <c r="BK999" s="20" t="s">
        <v>573</v>
      </c>
      <c r="BL999" t="s">
        <v>206</v>
      </c>
      <c r="BM999" s="2">
        <v>205</v>
      </c>
      <c r="BO999" s="2" t="s">
        <v>117</v>
      </c>
      <c r="BP999" s="33" t="s">
        <v>692</v>
      </c>
      <c r="BQ999" s="2">
        <f t="shared" si="927"/>
        <v>6</v>
      </c>
      <c r="BR999" s="2">
        <f>IF(BM999="","",IFERROR(VLOOKUP(BJ999,segéd!T:U,2,FALSE),"x"))</f>
        <v>6</v>
      </c>
      <c r="BS999" s="2" t="str">
        <f>IF(BN999="","",IFERROR(VLOOKUP(BJ999,segéd!O:P,2,FALSE),"x"))</f>
        <v/>
      </c>
      <c r="BT999" s="2"/>
      <c r="BU999" s="2"/>
      <c r="BV999" s="2"/>
      <c r="BW999" s="2">
        <v>8</v>
      </c>
      <c r="BX999" s="2"/>
      <c r="CD999" s="2">
        <v>5</v>
      </c>
      <c r="CQ999" s="2"/>
      <c r="CR999" s="2"/>
    </row>
    <row r="1000" spans="1:120" ht="15" customHeight="1" x14ac:dyDescent="0.3">
      <c r="A1000" t="str">
        <f t="shared" si="870"/>
        <v>11074</v>
      </c>
      <c r="B1000" t="str">
        <f t="shared" si="871"/>
        <v xml:space="preserve">Megújuló energiaforrások - Molnárné Dőry Zsófia (web) </v>
      </c>
      <c r="C1000" t="str">
        <f t="shared" si="872"/>
        <v>21711074</v>
      </c>
      <c r="D1000" t="str">
        <f t="shared" si="873"/>
        <v>Megújuló energiaforrások - Molnárné Dőry Zsófia (web) 25</v>
      </c>
      <c r="E1000" t="str">
        <f t="shared" si="874"/>
        <v>Molnárné Dőry Zsófia11074</v>
      </c>
      <c r="F1000" t="str">
        <f t="shared" si="875"/>
        <v>Megújuló energiaforrások (Tb. 217, web)</v>
      </c>
      <c r="G1000" t="str">
        <f t="shared" si="876"/>
        <v/>
      </c>
      <c r="H1000" t="str">
        <f t="shared" si="877"/>
        <v/>
      </c>
      <c r="I1000" t="str">
        <f t="shared" si="878"/>
        <v/>
      </c>
      <c r="J1000" t="str">
        <f t="shared" si="879"/>
        <v/>
      </c>
      <c r="K1000" t="str">
        <f t="shared" si="880"/>
        <v/>
      </c>
      <c r="L1000" t="str">
        <f t="shared" si="881"/>
        <v/>
      </c>
      <c r="M1000" t="str">
        <f t="shared" si="882"/>
        <v/>
      </c>
      <c r="N1000" t="str">
        <f t="shared" si="883"/>
        <v/>
      </c>
      <c r="O1000" t="str">
        <f t="shared" si="884"/>
        <v/>
      </c>
      <c r="P1000" t="str">
        <f t="shared" si="885"/>
        <v/>
      </c>
      <c r="Q1000" t="str">
        <f t="shared" si="886"/>
        <v/>
      </c>
      <c r="R1000" t="str">
        <f t="shared" si="887"/>
        <v/>
      </c>
      <c r="S1000" t="str">
        <f t="shared" si="888"/>
        <v/>
      </c>
      <c r="T1000" t="str">
        <f t="shared" si="889"/>
        <v/>
      </c>
      <c r="U1000" t="str">
        <f t="shared" si="890"/>
        <v/>
      </c>
      <c r="V1000" t="str">
        <f t="shared" si="891"/>
        <v/>
      </c>
      <c r="W1000" t="str">
        <f t="shared" si="892"/>
        <v/>
      </c>
      <c r="X1000" t="str">
        <f t="shared" si="893"/>
        <v/>
      </c>
      <c r="Y1000" t="str">
        <f t="shared" si="894"/>
        <v/>
      </c>
      <c r="Z1000" t="str">
        <f t="shared" si="895"/>
        <v/>
      </c>
      <c r="AA1000" t="str">
        <f t="shared" si="896"/>
        <v>Megújuló energiaforrások (, web)</v>
      </c>
      <c r="AB1000" t="str">
        <f t="shared" si="897"/>
        <v/>
      </c>
      <c r="AC1000" t="str">
        <f t="shared" si="898"/>
        <v/>
      </c>
      <c r="AD1000" t="str">
        <f t="shared" si="899"/>
        <v/>
      </c>
      <c r="AE1000" t="str">
        <f t="shared" si="900"/>
        <v/>
      </c>
      <c r="AF1000" t="str">
        <f t="shared" si="901"/>
        <v/>
      </c>
      <c r="AG1000" t="str">
        <f t="shared" si="902"/>
        <v/>
      </c>
      <c r="AH1000" t="str">
        <f t="shared" si="903"/>
        <v/>
      </c>
      <c r="AI1000" t="str">
        <f t="shared" si="904"/>
        <v/>
      </c>
      <c r="AJ1000" t="str">
        <f t="shared" si="905"/>
        <v/>
      </c>
      <c r="AK1000" t="str">
        <f t="shared" si="906"/>
        <v/>
      </c>
      <c r="AL1000" t="str">
        <f t="shared" si="907"/>
        <v/>
      </c>
      <c r="AM1000" t="str">
        <f t="shared" si="908"/>
        <v/>
      </c>
      <c r="AN1000" t="str">
        <f t="shared" si="909"/>
        <v/>
      </c>
      <c r="AO1000" t="str">
        <f t="shared" si="910"/>
        <v/>
      </c>
      <c r="AP1000" t="str">
        <f t="shared" si="911"/>
        <v/>
      </c>
      <c r="AQ1000" t="str">
        <f t="shared" si="912"/>
        <v/>
      </c>
      <c r="AR1000" t="str">
        <f t="shared" si="913"/>
        <v/>
      </c>
      <c r="AS1000" t="str">
        <f t="shared" si="914"/>
        <v/>
      </c>
      <c r="AT1000" t="str">
        <f t="shared" si="915"/>
        <v/>
      </c>
      <c r="AU1000" t="str">
        <f t="shared" si="916"/>
        <v/>
      </c>
      <c r="AV1000" t="str">
        <f t="shared" si="917"/>
        <v/>
      </c>
      <c r="AW1000" t="str">
        <f t="shared" si="918"/>
        <v/>
      </c>
      <c r="AX1000" t="str">
        <f t="shared" si="919"/>
        <v/>
      </c>
      <c r="AY1000" t="str">
        <f t="shared" si="920"/>
        <v>11074</v>
      </c>
      <c r="AZ1000" t="str">
        <f t="shared" si="921"/>
        <v>11074</v>
      </c>
      <c r="BA1000" t="str">
        <f t="shared" si="922"/>
        <v>11074</v>
      </c>
      <c r="BB1000" t="str">
        <f t="shared" si="923"/>
        <v/>
      </c>
      <c r="BC1000" t="str">
        <f t="shared" si="924"/>
        <v/>
      </c>
      <c r="BD1000" t="str">
        <f t="shared" si="925"/>
        <v/>
      </c>
      <c r="BE1000" t="str">
        <f t="shared" si="926"/>
        <v>Megújuló energiaforrások (217, web)</v>
      </c>
      <c r="BF1000" s="2">
        <v>1107</v>
      </c>
      <c r="BG1000" s="2">
        <v>4</v>
      </c>
      <c r="BH1000" s="18">
        <f>VLOOKUP(BF1000,segéd!$F$9:$G$41,2,FALSE)</f>
        <v>46333</v>
      </c>
      <c r="BI1000" s="2" t="str">
        <f>VLOOKUP(BG1000,segéd!$F$1:$G$7,2,FALSE)</f>
        <v>13.30-15.00</v>
      </c>
      <c r="BJ1000" t="s">
        <v>108</v>
      </c>
      <c r="BK1000" s="20" t="s">
        <v>219</v>
      </c>
      <c r="BL1000" t="s">
        <v>191</v>
      </c>
      <c r="BM1000" s="2"/>
      <c r="BN1000" s="2">
        <v>217</v>
      </c>
      <c r="BO1000" s="2" t="s">
        <v>117</v>
      </c>
      <c r="BP1000" s="33" t="s">
        <v>604</v>
      </c>
      <c r="BQ1000" s="2">
        <f t="shared" si="927"/>
        <v>25</v>
      </c>
      <c r="BR1000" s="2" t="str">
        <f>IF(BM1000="","",IFERROR(VLOOKUP(BJ1000,segéd!T:U,2,FALSE),"x"))</f>
        <v/>
      </c>
      <c r="BS1000" s="2">
        <f>IF(BN1000="","",IFERROR(VLOOKUP(BJ1000,segéd!O:P,2,FALSE),"x"))</f>
        <v>25</v>
      </c>
      <c r="BU1000" s="2"/>
      <c r="BV1000" s="2"/>
      <c r="DK1000" s="2">
        <v>17</v>
      </c>
      <c r="DL1000" s="2">
        <v>8</v>
      </c>
      <c r="DM1000" s="2">
        <v>22</v>
      </c>
    </row>
    <row r="1001" spans="1:120" ht="15" customHeight="1" x14ac:dyDescent="0.3">
      <c r="A1001" t="str">
        <f t="shared" si="870"/>
        <v>11074</v>
      </c>
      <c r="B1001" t="str">
        <f t="shared" si="871"/>
        <v xml:space="preserve">Méréstechnika, 1. csoport - Csrenkovics Antónia </v>
      </c>
      <c r="C1001" t="str">
        <f t="shared" si="872"/>
        <v>411074</v>
      </c>
      <c r="D1001" t="str">
        <f t="shared" si="873"/>
        <v>Méréstechnika, 1. csoport - Csrenkovics Antónia 0</v>
      </c>
      <c r="E1001" t="str">
        <f t="shared" si="874"/>
        <v>Csrenkovics Antónia11074</v>
      </c>
      <c r="F1001" t="str">
        <f t="shared" si="875"/>
        <v>Méréstechnika, 1. csoport (Tb. 4)</v>
      </c>
      <c r="G1001" t="str">
        <f t="shared" si="876"/>
        <v/>
      </c>
      <c r="H1001" t="str">
        <f t="shared" si="877"/>
        <v/>
      </c>
      <c r="I1001" t="str">
        <f t="shared" si="878"/>
        <v/>
      </c>
      <c r="J1001" t="str">
        <f t="shared" si="879"/>
        <v/>
      </c>
      <c r="K1001" t="str">
        <f t="shared" si="880"/>
        <v/>
      </c>
      <c r="L1001" t="str">
        <f t="shared" si="881"/>
        <v/>
      </c>
      <c r="M1001" t="str">
        <f t="shared" si="882"/>
        <v/>
      </c>
      <c r="N1001" t="str">
        <f t="shared" si="883"/>
        <v/>
      </c>
      <c r="O1001" t="str">
        <f t="shared" si="884"/>
        <v/>
      </c>
      <c r="P1001" t="str">
        <f t="shared" si="885"/>
        <v/>
      </c>
      <c r="Q1001" t="str">
        <f t="shared" si="886"/>
        <v/>
      </c>
      <c r="R1001" t="str">
        <f t="shared" si="887"/>
        <v/>
      </c>
      <c r="S1001" t="str">
        <f t="shared" si="888"/>
        <v/>
      </c>
      <c r="T1001" t="str">
        <f t="shared" si="889"/>
        <v/>
      </c>
      <c r="U1001" t="str">
        <f t="shared" si="890"/>
        <v/>
      </c>
      <c r="V1001" t="str">
        <f t="shared" si="891"/>
        <v/>
      </c>
      <c r="W1001" t="str">
        <f t="shared" si="892"/>
        <v/>
      </c>
      <c r="X1001" t="str">
        <f t="shared" si="893"/>
        <v/>
      </c>
      <c r="Y1001" t="str">
        <f t="shared" si="894"/>
        <v/>
      </c>
      <c r="Z1001" t="str">
        <f t="shared" si="895"/>
        <v/>
      </c>
      <c r="AA1001" t="str">
        <f t="shared" si="896"/>
        <v>Méréstechnika, 1. csoport ()</v>
      </c>
      <c r="AB1001" t="str">
        <f t="shared" si="897"/>
        <v/>
      </c>
      <c r="AC1001" t="str">
        <f t="shared" si="898"/>
        <v/>
      </c>
      <c r="AD1001" t="str">
        <f t="shared" si="899"/>
        <v/>
      </c>
      <c r="AE1001" t="str">
        <f t="shared" si="900"/>
        <v/>
      </c>
      <c r="AF1001" t="str">
        <f t="shared" si="901"/>
        <v/>
      </c>
      <c r="AG1001" t="str">
        <f t="shared" si="902"/>
        <v/>
      </c>
      <c r="AH1001" t="str">
        <f t="shared" si="903"/>
        <v/>
      </c>
      <c r="AI1001" t="str">
        <f t="shared" si="904"/>
        <v/>
      </c>
      <c r="AJ1001" t="str">
        <f t="shared" si="905"/>
        <v/>
      </c>
      <c r="AK1001" t="str">
        <f t="shared" si="906"/>
        <v>11074</v>
      </c>
      <c r="AL1001" t="str">
        <f t="shared" si="907"/>
        <v/>
      </c>
      <c r="AM1001" t="str">
        <f t="shared" si="908"/>
        <v/>
      </c>
      <c r="AN1001" t="str">
        <f t="shared" si="909"/>
        <v/>
      </c>
      <c r="AO1001" t="str">
        <f t="shared" si="910"/>
        <v/>
      </c>
      <c r="AP1001" t="str">
        <f t="shared" si="911"/>
        <v/>
      </c>
      <c r="AQ1001" t="str">
        <f t="shared" si="912"/>
        <v/>
      </c>
      <c r="AR1001" t="str">
        <f t="shared" si="913"/>
        <v/>
      </c>
      <c r="AS1001" t="str">
        <f t="shared" si="914"/>
        <v/>
      </c>
      <c r="AT1001" t="str">
        <f t="shared" si="915"/>
        <v/>
      </c>
      <c r="AU1001" t="str">
        <f t="shared" si="916"/>
        <v/>
      </c>
      <c r="AV1001" t="str">
        <f t="shared" si="917"/>
        <v/>
      </c>
      <c r="AW1001" t="str">
        <f t="shared" si="918"/>
        <v/>
      </c>
      <c r="AX1001" t="str">
        <f t="shared" si="919"/>
        <v/>
      </c>
      <c r="AY1001" t="str">
        <f t="shared" si="920"/>
        <v/>
      </c>
      <c r="AZ1001" t="str">
        <f t="shared" si="921"/>
        <v/>
      </c>
      <c r="BA1001" t="str">
        <f t="shared" si="922"/>
        <v/>
      </c>
      <c r="BB1001" t="str">
        <f t="shared" si="923"/>
        <v/>
      </c>
      <c r="BC1001" t="str">
        <f t="shared" si="924"/>
        <v/>
      </c>
      <c r="BD1001" t="str">
        <f t="shared" si="925"/>
        <v/>
      </c>
      <c r="BE1001" t="str">
        <f t="shared" si="926"/>
        <v>Méréstechnika, 1. csoport (4)</v>
      </c>
      <c r="BF1001" s="2">
        <v>1107</v>
      </c>
      <c r="BG1001" s="2">
        <v>4</v>
      </c>
      <c r="BH1001" s="18">
        <f>VLOOKUP(BF1001,segéd!$F$9:$G$41,2,FALSE)</f>
        <v>46333</v>
      </c>
      <c r="BI1001" s="2" t="str">
        <f>VLOOKUP(BG1001,segéd!$F$1:$G$7,2,FALSE)</f>
        <v>13.30-15.00</v>
      </c>
      <c r="BJ1001" t="s">
        <v>295</v>
      </c>
      <c r="BK1001" s="20" t="s">
        <v>743</v>
      </c>
      <c r="BL1001" t="s">
        <v>191</v>
      </c>
      <c r="BM1001" s="2"/>
      <c r="BN1001" s="2">
        <v>4</v>
      </c>
      <c r="BO1001" s="2"/>
      <c r="BP1001" s="33"/>
      <c r="BQ1001" s="2">
        <f t="shared" si="927"/>
        <v>0</v>
      </c>
      <c r="BR1001" s="2" t="str">
        <f>IF(BM1001="","",IFERROR(VLOOKUP(BJ1001,segéd!T:U,2,FALSE),"x"))</f>
        <v/>
      </c>
      <c r="BS1001" s="2">
        <f>IF(BN1001="","",IFERROR(VLOOKUP(BJ1001,segéd!O:P,2,FALSE),"x"))</f>
        <v>0</v>
      </c>
      <c r="BU1001" s="2"/>
      <c r="BV1001" s="2"/>
      <c r="BX1001" s="2"/>
      <c r="CW1001" s="2">
        <v>19</v>
      </c>
    </row>
    <row r="1002" spans="1:120" ht="15" customHeight="1" x14ac:dyDescent="0.3">
      <c r="A1002" t="str">
        <f t="shared" si="870"/>
        <v>11074</v>
      </c>
      <c r="B1002" t="str">
        <f t="shared" si="871"/>
        <v xml:space="preserve">Mérnöki etika - Szabó Veronika Anna (web) </v>
      </c>
      <c r="C1002" t="str">
        <f t="shared" si="872"/>
        <v>A/Nae.11074</v>
      </c>
      <c r="D1002" t="str">
        <f t="shared" si="873"/>
        <v>Mérnöki etika - Szabó Veronika Anna (web) 55</v>
      </c>
      <c r="E1002" t="str">
        <f t="shared" si="874"/>
        <v>Szabó Veronika Anna11074</v>
      </c>
      <c r="F1002" t="str">
        <f t="shared" si="875"/>
        <v>Mérnöki etika (Tb. A/Nae., web)</v>
      </c>
      <c r="G1002" t="str">
        <f t="shared" si="876"/>
        <v/>
      </c>
      <c r="H1002" t="str">
        <f t="shared" si="877"/>
        <v/>
      </c>
      <c r="I1002" t="str">
        <f t="shared" si="878"/>
        <v/>
      </c>
      <c r="J1002" t="str">
        <f t="shared" si="879"/>
        <v/>
      </c>
      <c r="K1002" t="str">
        <f t="shared" si="880"/>
        <v/>
      </c>
      <c r="L1002" t="str">
        <f t="shared" si="881"/>
        <v/>
      </c>
      <c r="M1002" t="str">
        <f t="shared" si="882"/>
        <v/>
      </c>
      <c r="N1002" t="str">
        <f t="shared" si="883"/>
        <v/>
      </c>
      <c r="O1002" t="str">
        <f t="shared" si="884"/>
        <v/>
      </c>
      <c r="P1002" t="str">
        <f t="shared" si="885"/>
        <v/>
      </c>
      <c r="Q1002" t="str">
        <f t="shared" si="886"/>
        <v/>
      </c>
      <c r="R1002" t="str">
        <f t="shared" si="887"/>
        <v/>
      </c>
      <c r="S1002" t="str">
        <f t="shared" si="888"/>
        <v/>
      </c>
      <c r="T1002" t="str">
        <f t="shared" si="889"/>
        <v/>
      </c>
      <c r="U1002" t="str">
        <f t="shared" si="890"/>
        <v/>
      </c>
      <c r="V1002" t="str">
        <f t="shared" si="891"/>
        <v/>
      </c>
      <c r="W1002" t="str">
        <f t="shared" si="892"/>
        <v/>
      </c>
      <c r="X1002" t="str">
        <f t="shared" si="893"/>
        <v/>
      </c>
      <c r="Y1002" t="str">
        <f t="shared" si="894"/>
        <v/>
      </c>
      <c r="Z1002" t="str">
        <f t="shared" si="895"/>
        <v/>
      </c>
      <c r="AA1002" t="str">
        <f t="shared" si="896"/>
        <v>Mérnöki etika (, web)</v>
      </c>
      <c r="AB1002" t="str">
        <f t="shared" si="897"/>
        <v/>
      </c>
      <c r="AC1002" t="str">
        <f t="shared" si="898"/>
        <v/>
      </c>
      <c r="AD1002" t="str">
        <f t="shared" si="899"/>
        <v/>
      </c>
      <c r="AE1002" t="str">
        <f t="shared" si="900"/>
        <v/>
      </c>
      <c r="AF1002" t="str">
        <f t="shared" si="901"/>
        <v/>
      </c>
      <c r="AG1002" t="str">
        <f t="shared" si="902"/>
        <v/>
      </c>
      <c r="AH1002" t="str">
        <f t="shared" si="903"/>
        <v/>
      </c>
      <c r="AI1002" t="str">
        <f t="shared" si="904"/>
        <v/>
      </c>
      <c r="AJ1002" t="str">
        <f t="shared" si="905"/>
        <v/>
      </c>
      <c r="AK1002" t="str">
        <f t="shared" si="906"/>
        <v/>
      </c>
      <c r="AL1002" t="str">
        <f t="shared" si="907"/>
        <v/>
      </c>
      <c r="AM1002" t="str">
        <f t="shared" si="908"/>
        <v/>
      </c>
      <c r="AN1002" t="str">
        <f t="shared" si="909"/>
        <v/>
      </c>
      <c r="AO1002" t="str">
        <f t="shared" si="910"/>
        <v/>
      </c>
      <c r="AP1002" t="str">
        <f t="shared" si="911"/>
        <v/>
      </c>
      <c r="AQ1002" t="str">
        <f t="shared" si="912"/>
        <v/>
      </c>
      <c r="AR1002" t="str">
        <f t="shared" si="913"/>
        <v/>
      </c>
      <c r="AS1002" t="str">
        <f t="shared" si="914"/>
        <v/>
      </c>
      <c r="AT1002" t="str">
        <f t="shared" si="915"/>
        <v/>
      </c>
      <c r="AU1002" t="str">
        <f t="shared" si="916"/>
        <v/>
      </c>
      <c r="AV1002" t="str">
        <f t="shared" si="917"/>
        <v/>
      </c>
      <c r="AW1002" t="str">
        <f t="shared" si="918"/>
        <v/>
      </c>
      <c r="AX1002" t="str">
        <f t="shared" si="919"/>
        <v/>
      </c>
      <c r="AY1002" t="str">
        <f t="shared" si="920"/>
        <v/>
      </c>
      <c r="AZ1002" t="str">
        <f t="shared" si="921"/>
        <v/>
      </c>
      <c r="BA1002" t="str">
        <f t="shared" si="922"/>
        <v/>
      </c>
      <c r="BB1002" t="str">
        <f t="shared" si="923"/>
        <v>11074</v>
      </c>
      <c r="BC1002" t="str">
        <f t="shared" si="924"/>
        <v>11074</v>
      </c>
      <c r="BD1002" t="str">
        <f t="shared" si="925"/>
        <v>11074</v>
      </c>
      <c r="BE1002" t="str">
        <f t="shared" si="926"/>
        <v>Mérnöki etika (A/Nae., web)</v>
      </c>
      <c r="BF1002" s="2">
        <v>1107</v>
      </c>
      <c r="BG1002" s="2">
        <v>4</v>
      </c>
      <c r="BH1002" s="18">
        <f>VLOOKUP(BF1002,segéd!$F$9:$G$41,2,FALSE)</f>
        <v>46333</v>
      </c>
      <c r="BI1002" s="2" t="str">
        <f>VLOOKUP(BG1002,segéd!$F$1:$G$7,2,FALSE)</f>
        <v>13.30-15.00</v>
      </c>
      <c r="BJ1002" t="s">
        <v>215</v>
      </c>
      <c r="BK1002" s="20" t="s">
        <v>539</v>
      </c>
      <c r="BL1002" t="s">
        <v>191</v>
      </c>
      <c r="BM1002" s="2"/>
      <c r="BN1002" s="2" t="s">
        <v>317</v>
      </c>
      <c r="BO1002" s="2" t="s">
        <v>117</v>
      </c>
      <c r="BP1002" s="33" t="s">
        <v>699</v>
      </c>
      <c r="BQ1002" s="2">
        <f t="shared" si="927"/>
        <v>55</v>
      </c>
      <c r="BR1002" s="2" t="str">
        <f>IF(BM1002="","",IFERROR(VLOOKUP(BJ1002,segéd!T:U,2,FALSE),"x"))</f>
        <v/>
      </c>
      <c r="BS1002" s="2">
        <f>IF(BN1002="","",IFERROR(VLOOKUP(BJ1002,segéd!O:P,2,FALSE),"x"))</f>
        <v>55</v>
      </c>
      <c r="BT1002" s="2"/>
      <c r="BU1002" s="2"/>
      <c r="BV1002" s="2"/>
      <c r="CQ1002" s="2"/>
      <c r="CR1002" s="2"/>
      <c r="DN1002" s="2">
        <v>8</v>
      </c>
      <c r="DO1002" s="2">
        <v>10</v>
      </c>
      <c r="DP1002" s="2">
        <v>32</v>
      </c>
    </row>
    <row r="1003" spans="1:120" ht="15" customHeight="1" x14ac:dyDescent="0.3">
      <c r="A1003" t="str">
        <f t="shared" si="870"/>
        <v>11074</v>
      </c>
      <c r="B1003" t="str">
        <f t="shared" si="871"/>
        <v xml:space="preserve">Mérnöki fizika - Böröczki Ágoston (web) </v>
      </c>
      <c r="C1003" t="str">
        <f t="shared" si="872"/>
        <v>40411074</v>
      </c>
      <c r="D1003" t="str">
        <f t="shared" si="873"/>
        <v>Mérnöki fizika - Böröczki Ágoston (web) 4</v>
      </c>
      <c r="E1003" t="str">
        <f t="shared" si="874"/>
        <v>Böröczki Ágoston11074</v>
      </c>
      <c r="F1003" t="str">
        <f t="shared" si="875"/>
        <v>Mérnöki fizika (Tb. 404, web)</v>
      </c>
      <c r="G1003" t="str">
        <f t="shared" si="876"/>
        <v/>
      </c>
      <c r="H1003" t="str">
        <f t="shared" si="877"/>
        <v/>
      </c>
      <c r="I1003" t="str">
        <f t="shared" si="878"/>
        <v/>
      </c>
      <c r="J1003" t="str">
        <f t="shared" si="879"/>
        <v/>
      </c>
      <c r="K1003" t="str">
        <f t="shared" si="880"/>
        <v/>
      </c>
      <c r="L1003" t="str">
        <f t="shared" si="881"/>
        <v/>
      </c>
      <c r="M1003" t="str">
        <f t="shared" si="882"/>
        <v/>
      </c>
      <c r="N1003" t="str">
        <f t="shared" si="883"/>
        <v/>
      </c>
      <c r="O1003" t="str">
        <f t="shared" si="884"/>
        <v/>
      </c>
      <c r="P1003" t="str">
        <f t="shared" si="885"/>
        <v/>
      </c>
      <c r="Q1003" t="str">
        <f t="shared" si="886"/>
        <v/>
      </c>
      <c r="R1003" t="str">
        <f t="shared" si="887"/>
        <v/>
      </c>
      <c r="S1003" t="str">
        <f t="shared" si="888"/>
        <v/>
      </c>
      <c r="T1003" t="str">
        <f t="shared" si="889"/>
        <v/>
      </c>
      <c r="U1003" t="str">
        <f t="shared" si="890"/>
        <v/>
      </c>
      <c r="V1003" t="str">
        <f t="shared" si="891"/>
        <v/>
      </c>
      <c r="W1003" t="str">
        <f t="shared" si="892"/>
        <v/>
      </c>
      <c r="X1003" t="str">
        <f t="shared" si="893"/>
        <v/>
      </c>
      <c r="Y1003" t="str">
        <f t="shared" si="894"/>
        <v/>
      </c>
      <c r="Z1003" t="str">
        <f t="shared" si="895"/>
        <v/>
      </c>
      <c r="AA1003" t="str">
        <f t="shared" si="896"/>
        <v>Mérnöki fizika (, web)</v>
      </c>
      <c r="AB1003" t="str">
        <f t="shared" si="897"/>
        <v/>
      </c>
      <c r="AC1003" t="str">
        <f t="shared" si="898"/>
        <v/>
      </c>
      <c r="AD1003" t="str">
        <f t="shared" si="899"/>
        <v/>
      </c>
      <c r="AE1003" t="str">
        <f t="shared" si="900"/>
        <v/>
      </c>
      <c r="AF1003" t="str">
        <f t="shared" si="901"/>
        <v/>
      </c>
      <c r="AG1003" t="str">
        <f t="shared" si="902"/>
        <v>11074</v>
      </c>
      <c r="AH1003" t="str">
        <f t="shared" si="903"/>
        <v/>
      </c>
      <c r="AI1003" t="str">
        <f t="shared" si="904"/>
        <v/>
      </c>
      <c r="AJ1003" t="str">
        <f t="shared" si="905"/>
        <v/>
      </c>
      <c r="AK1003" t="str">
        <f t="shared" si="906"/>
        <v/>
      </c>
      <c r="AL1003" t="str">
        <f t="shared" si="907"/>
        <v/>
      </c>
      <c r="AM1003" t="str">
        <f t="shared" si="908"/>
        <v/>
      </c>
      <c r="AN1003" t="str">
        <f t="shared" si="909"/>
        <v/>
      </c>
      <c r="AO1003" t="str">
        <f t="shared" si="910"/>
        <v/>
      </c>
      <c r="AP1003" t="str">
        <f t="shared" si="911"/>
        <v/>
      </c>
      <c r="AQ1003" t="str">
        <f t="shared" si="912"/>
        <v/>
      </c>
      <c r="AR1003" t="str">
        <f t="shared" si="913"/>
        <v/>
      </c>
      <c r="AS1003" t="str">
        <f t="shared" si="914"/>
        <v/>
      </c>
      <c r="AT1003" t="str">
        <f t="shared" si="915"/>
        <v/>
      </c>
      <c r="AU1003" t="str">
        <f t="shared" si="916"/>
        <v/>
      </c>
      <c r="AV1003" t="str">
        <f t="shared" si="917"/>
        <v/>
      </c>
      <c r="AW1003" t="str">
        <f t="shared" si="918"/>
        <v/>
      </c>
      <c r="AX1003" t="str">
        <f t="shared" si="919"/>
        <v/>
      </c>
      <c r="AY1003" t="str">
        <f t="shared" si="920"/>
        <v/>
      </c>
      <c r="AZ1003" t="str">
        <f t="shared" si="921"/>
        <v/>
      </c>
      <c r="BA1003" t="str">
        <f t="shared" si="922"/>
        <v/>
      </c>
      <c r="BB1003" t="str">
        <f t="shared" si="923"/>
        <v/>
      </c>
      <c r="BC1003" t="str">
        <f t="shared" si="924"/>
        <v/>
      </c>
      <c r="BD1003" t="str">
        <f t="shared" si="925"/>
        <v/>
      </c>
      <c r="BE1003" t="str">
        <f t="shared" si="926"/>
        <v>Mérnöki fizika (404, web)</v>
      </c>
      <c r="BF1003" s="2">
        <v>1107</v>
      </c>
      <c r="BG1003" s="2">
        <v>4</v>
      </c>
      <c r="BH1003" s="18">
        <f>VLOOKUP(BF1003,segéd!$F$9:$G$41,2,FALSE)</f>
        <v>46333</v>
      </c>
      <c r="BI1003" s="2" t="str">
        <f>VLOOKUP(BG1003,segéd!$F$1:$G$7,2,FALSE)</f>
        <v>13.30-15.00</v>
      </c>
      <c r="BJ1003" t="s">
        <v>150</v>
      </c>
      <c r="BK1003" s="20" t="s">
        <v>207</v>
      </c>
      <c r="BL1003" t="s">
        <v>190</v>
      </c>
      <c r="BM1003" s="2"/>
      <c r="BN1003" s="2">
        <v>404</v>
      </c>
      <c r="BO1003" s="2" t="s">
        <v>117</v>
      </c>
      <c r="BP1003" s="33" t="s">
        <v>710</v>
      </c>
      <c r="BQ1003" s="2">
        <f t="shared" si="927"/>
        <v>4</v>
      </c>
      <c r="BR1003" s="2" t="str">
        <f>IF(BM1003="","",IFERROR(VLOOKUP(BJ1003,segéd!T:U,2,FALSE),"x"))</f>
        <v/>
      </c>
      <c r="BS1003" s="2">
        <f>IF(BN1003="","",IFERROR(VLOOKUP(BJ1003,segéd!O:P,2,FALSE),"x"))</f>
        <v>4</v>
      </c>
      <c r="BU1003" s="2"/>
      <c r="BV1003" s="2"/>
      <c r="CS1003" s="2">
        <v>5</v>
      </c>
    </row>
    <row r="1004" spans="1:120" ht="15" customHeight="1" x14ac:dyDescent="0.3">
      <c r="A1004" t="str">
        <f t="shared" si="870"/>
        <v>11074</v>
      </c>
      <c r="B1004" t="str">
        <f t="shared" si="871"/>
        <v xml:space="preserve">Műszaki kommunikáció - Maráczi Rodrigó Dávid (web) </v>
      </c>
      <c r="C1004" t="str">
        <f t="shared" si="872"/>
        <v>50111074</v>
      </c>
      <c r="D1004" t="str">
        <f t="shared" si="873"/>
        <v>Műszaki kommunikáció - Maráczi Rodrigó Dávid (web) 140</v>
      </c>
      <c r="E1004" t="str">
        <f t="shared" si="874"/>
        <v>Maráczi Rodrigó Dávid11074</v>
      </c>
      <c r="F1004" t="str">
        <f t="shared" si="875"/>
        <v>Műszaki kommunikáció (Tb. 501, web)</v>
      </c>
      <c r="G1004" t="str">
        <f t="shared" si="876"/>
        <v/>
      </c>
      <c r="H1004" t="str">
        <f t="shared" si="877"/>
        <v/>
      </c>
      <c r="I1004" t="str">
        <f t="shared" si="878"/>
        <v/>
      </c>
      <c r="J1004" t="str">
        <f t="shared" si="879"/>
        <v/>
      </c>
      <c r="K1004" t="str">
        <f t="shared" si="880"/>
        <v/>
      </c>
      <c r="L1004" t="str">
        <f t="shared" si="881"/>
        <v/>
      </c>
      <c r="M1004" t="str">
        <f t="shared" si="882"/>
        <v/>
      </c>
      <c r="N1004" t="str">
        <f t="shared" si="883"/>
        <v/>
      </c>
      <c r="O1004" t="str">
        <f t="shared" si="884"/>
        <v/>
      </c>
      <c r="P1004" t="str">
        <f t="shared" si="885"/>
        <v/>
      </c>
      <c r="Q1004" t="str">
        <f t="shared" si="886"/>
        <v/>
      </c>
      <c r="R1004" t="str">
        <f t="shared" si="887"/>
        <v/>
      </c>
      <c r="S1004" t="str">
        <f t="shared" si="888"/>
        <v/>
      </c>
      <c r="T1004" t="str">
        <f t="shared" si="889"/>
        <v/>
      </c>
      <c r="U1004" t="str">
        <f t="shared" si="890"/>
        <v/>
      </c>
      <c r="V1004" t="str">
        <f t="shared" si="891"/>
        <v/>
      </c>
      <c r="W1004" t="str">
        <f t="shared" si="892"/>
        <v/>
      </c>
      <c r="X1004" t="str">
        <f t="shared" si="893"/>
        <v/>
      </c>
      <c r="Y1004" t="str">
        <f t="shared" si="894"/>
        <v/>
      </c>
      <c r="Z1004" t="str">
        <f t="shared" si="895"/>
        <v/>
      </c>
      <c r="AA1004" t="str">
        <f t="shared" si="896"/>
        <v>Műszaki kommunikáció (, web)</v>
      </c>
      <c r="AB1004" t="str">
        <f t="shared" si="897"/>
        <v/>
      </c>
      <c r="AC1004" t="str">
        <f t="shared" si="898"/>
        <v/>
      </c>
      <c r="AD1004" t="str">
        <f t="shared" si="899"/>
        <v>11074</v>
      </c>
      <c r="AE1004" t="str">
        <f t="shared" si="900"/>
        <v>11074</v>
      </c>
      <c r="AF1004" t="str">
        <f t="shared" si="901"/>
        <v>11074</v>
      </c>
      <c r="AG1004" t="str">
        <f t="shared" si="902"/>
        <v/>
      </c>
      <c r="AH1004" t="str">
        <f t="shared" si="903"/>
        <v/>
      </c>
      <c r="AI1004" t="str">
        <f t="shared" si="904"/>
        <v/>
      </c>
      <c r="AJ1004" t="str">
        <f t="shared" si="905"/>
        <v/>
      </c>
      <c r="AK1004" t="str">
        <f t="shared" si="906"/>
        <v/>
      </c>
      <c r="AL1004" t="str">
        <f t="shared" si="907"/>
        <v/>
      </c>
      <c r="AM1004" t="str">
        <f t="shared" si="908"/>
        <v/>
      </c>
      <c r="AN1004" t="str">
        <f t="shared" si="909"/>
        <v/>
      </c>
      <c r="AO1004" t="str">
        <f t="shared" si="910"/>
        <v/>
      </c>
      <c r="AP1004" t="str">
        <f t="shared" si="911"/>
        <v/>
      </c>
      <c r="AQ1004" t="str">
        <f t="shared" si="912"/>
        <v/>
      </c>
      <c r="AR1004" t="str">
        <f t="shared" si="913"/>
        <v/>
      </c>
      <c r="AS1004" t="str">
        <f t="shared" si="914"/>
        <v/>
      </c>
      <c r="AT1004" t="str">
        <f t="shared" si="915"/>
        <v/>
      </c>
      <c r="AU1004" t="str">
        <f t="shared" si="916"/>
        <v/>
      </c>
      <c r="AV1004" t="str">
        <f t="shared" si="917"/>
        <v/>
      </c>
      <c r="AW1004" t="str">
        <f t="shared" si="918"/>
        <v/>
      </c>
      <c r="AX1004" t="str">
        <f t="shared" si="919"/>
        <v/>
      </c>
      <c r="AY1004" t="str">
        <f t="shared" si="920"/>
        <v/>
      </c>
      <c r="AZ1004" t="str">
        <f t="shared" si="921"/>
        <v/>
      </c>
      <c r="BA1004" t="str">
        <f t="shared" si="922"/>
        <v/>
      </c>
      <c r="BB1004" t="str">
        <f t="shared" si="923"/>
        <v/>
      </c>
      <c r="BC1004" t="str">
        <f t="shared" si="924"/>
        <v/>
      </c>
      <c r="BD1004" t="str">
        <f t="shared" si="925"/>
        <v/>
      </c>
      <c r="BE1004" t="str">
        <f t="shared" si="926"/>
        <v>Műszaki kommunikáció (501, web)</v>
      </c>
      <c r="BF1004" s="2">
        <v>1107</v>
      </c>
      <c r="BG1004" s="2">
        <v>4</v>
      </c>
      <c r="BH1004" s="18">
        <f>VLOOKUP(BF1004,segéd!$F$9:$G$41,2,FALSE)</f>
        <v>46333</v>
      </c>
      <c r="BI1004" s="2" t="str">
        <f>VLOOKUP(BG1004,segéd!$F$1:$G$7,2,FALSE)</f>
        <v>13.30-15.00</v>
      </c>
      <c r="BJ1004" t="s">
        <v>103</v>
      </c>
      <c r="BK1004" s="20" t="s">
        <v>742</v>
      </c>
      <c r="BL1004" t="s">
        <v>193</v>
      </c>
      <c r="BM1004" s="2"/>
      <c r="BN1004" s="2">
        <v>501</v>
      </c>
      <c r="BO1004" s="2" t="s">
        <v>117</v>
      </c>
      <c r="BP1004" s="33" t="s">
        <v>651</v>
      </c>
      <c r="BQ1004" s="2">
        <f t="shared" si="927"/>
        <v>140</v>
      </c>
      <c r="BR1004" s="2" t="str">
        <f>IF(BM1004="","",IFERROR(VLOOKUP(BJ1004,segéd!T:U,2,FALSE),"x"))</f>
        <v/>
      </c>
      <c r="BS1004" s="2">
        <f>IF(BN1004="","",IFERROR(VLOOKUP(BJ1004,segéd!O:P,2,FALSE),"x"))</f>
        <v>140</v>
      </c>
      <c r="BT1004" s="2"/>
      <c r="BU1004" s="2"/>
      <c r="BV1004" s="2"/>
      <c r="BX1004" s="2"/>
      <c r="CP1004" s="2">
        <v>8</v>
      </c>
      <c r="CQ1004" s="2">
        <v>74</v>
      </c>
      <c r="CR1004" s="2">
        <v>48</v>
      </c>
    </row>
    <row r="1005" spans="1:120" ht="15" customHeight="1" x14ac:dyDescent="0.3">
      <c r="A1005" t="str">
        <f t="shared" si="870"/>
        <v>11074</v>
      </c>
      <c r="B1005" t="str">
        <f t="shared" si="871"/>
        <v xml:space="preserve">Műszaki szaknyelv I., 2. csoport - Nagy Mónika </v>
      </c>
      <c r="C1005" t="str">
        <f t="shared" si="872"/>
        <v>40811074</v>
      </c>
      <c r="D1005" t="str">
        <f t="shared" si="873"/>
        <v>Műszaki szaknyelv I., 2. csoport - Nagy Mónika 0</v>
      </c>
      <c r="E1005" t="str">
        <f t="shared" si="874"/>
        <v>Nagy Mónika11074</v>
      </c>
      <c r="F1005" t="str">
        <f t="shared" si="875"/>
        <v>Műszaki szaknyelv I., 2. csoport (Tb. 408)</v>
      </c>
      <c r="G1005" t="str">
        <f t="shared" si="876"/>
        <v/>
      </c>
      <c r="H1005" t="str">
        <f t="shared" si="877"/>
        <v/>
      </c>
      <c r="I1005" t="str">
        <f t="shared" si="878"/>
        <v/>
      </c>
      <c r="J1005" t="str">
        <f t="shared" si="879"/>
        <v/>
      </c>
      <c r="K1005" t="str">
        <f t="shared" si="880"/>
        <v/>
      </c>
      <c r="L1005" t="str">
        <f t="shared" si="881"/>
        <v/>
      </c>
      <c r="M1005" t="str">
        <f t="shared" si="882"/>
        <v/>
      </c>
      <c r="N1005" t="str">
        <f t="shared" si="883"/>
        <v/>
      </c>
      <c r="O1005" t="str">
        <f t="shared" si="884"/>
        <v/>
      </c>
      <c r="P1005" t="str">
        <f t="shared" si="885"/>
        <v/>
      </c>
      <c r="Q1005" t="str">
        <f t="shared" si="886"/>
        <v/>
      </c>
      <c r="R1005" t="str">
        <f t="shared" si="887"/>
        <v/>
      </c>
      <c r="S1005" t="str">
        <f t="shared" si="888"/>
        <v/>
      </c>
      <c r="T1005" t="str">
        <f t="shared" si="889"/>
        <v/>
      </c>
      <c r="U1005" t="str">
        <f t="shared" si="890"/>
        <v/>
      </c>
      <c r="V1005" t="str">
        <f t="shared" si="891"/>
        <v/>
      </c>
      <c r="W1005" t="str">
        <f t="shared" si="892"/>
        <v/>
      </c>
      <c r="X1005" t="str">
        <f t="shared" si="893"/>
        <v/>
      </c>
      <c r="Y1005" t="str">
        <f t="shared" si="894"/>
        <v/>
      </c>
      <c r="Z1005" t="str">
        <f t="shared" si="895"/>
        <v/>
      </c>
      <c r="AA1005" t="str">
        <f t="shared" si="896"/>
        <v>Műszaki szaknyelv I., 2. csoport ()</v>
      </c>
      <c r="AB1005" t="str">
        <f t="shared" si="897"/>
        <v/>
      </c>
      <c r="AC1005" t="str">
        <f t="shared" si="898"/>
        <v/>
      </c>
      <c r="AD1005" t="str">
        <f t="shared" si="899"/>
        <v/>
      </c>
      <c r="AE1005" t="str">
        <f t="shared" si="900"/>
        <v/>
      </c>
      <c r="AF1005" t="str">
        <f t="shared" si="901"/>
        <v/>
      </c>
      <c r="AG1005" t="str">
        <f t="shared" si="902"/>
        <v/>
      </c>
      <c r="AH1005" t="str">
        <f t="shared" si="903"/>
        <v/>
      </c>
      <c r="AI1005" t="str">
        <f t="shared" si="904"/>
        <v/>
      </c>
      <c r="AJ1005" t="str">
        <f t="shared" si="905"/>
        <v/>
      </c>
      <c r="AK1005" t="str">
        <f t="shared" si="906"/>
        <v>11074</v>
      </c>
      <c r="AL1005" t="str">
        <f t="shared" si="907"/>
        <v/>
      </c>
      <c r="AM1005" t="str">
        <f t="shared" si="908"/>
        <v/>
      </c>
      <c r="AN1005" t="str">
        <f t="shared" si="909"/>
        <v/>
      </c>
      <c r="AO1005" t="str">
        <f t="shared" si="910"/>
        <v/>
      </c>
      <c r="AP1005" t="str">
        <f t="shared" si="911"/>
        <v/>
      </c>
      <c r="AQ1005" t="str">
        <f t="shared" si="912"/>
        <v/>
      </c>
      <c r="AR1005" t="str">
        <f t="shared" si="913"/>
        <v/>
      </c>
      <c r="AS1005" t="str">
        <f t="shared" si="914"/>
        <v/>
      </c>
      <c r="AT1005" t="str">
        <f t="shared" si="915"/>
        <v/>
      </c>
      <c r="AU1005" t="str">
        <f t="shared" si="916"/>
        <v/>
      </c>
      <c r="AV1005" t="str">
        <f t="shared" si="917"/>
        <v/>
      </c>
      <c r="AW1005" t="str">
        <f t="shared" si="918"/>
        <v/>
      </c>
      <c r="AX1005" t="str">
        <f t="shared" si="919"/>
        <v/>
      </c>
      <c r="AY1005" t="str">
        <f t="shared" si="920"/>
        <v/>
      </c>
      <c r="AZ1005" t="str">
        <f t="shared" si="921"/>
        <v/>
      </c>
      <c r="BA1005" t="str">
        <f t="shared" si="922"/>
        <v/>
      </c>
      <c r="BB1005" t="str">
        <f t="shared" si="923"/>
        <v/>
      </c>
      <c r="BC1005" t="str">
        <f t="shared" si="924"/>
        <v/>
      </c>
      <c r="BD1005" t="str">
        <f t="shared" si="925"/>
        <v/>
      </c>
      <c r="BE1005" t="str">
        <f t="shared" si="926"/>
        <v>Műszaki szaknyelv I., 2. csoport (408)</v>
      </c>
      <c r="BF1005" s="2">
        <v>1107</v>
      </c>
      <c r="BG1005" s="2">
        <v>4</v>
      </c>
      <c r="BH1005" s="18">
        <f>VLOOKUP(BF1005,segéd!$F$9:$G$41,2,FALSE)</f>
        <v>46333</v>
      </c>
      <c r="BI1005" s="2" t="str">
        <f>VLOOKUP(BG1005,segéd!$F$1:$G$7,2,FALSE)</f>
        <v>13.30-15.00</v>
      </c>
      <c r="BJ1005" t="s">
        <v>300</v>
      </c>
      <c r="BK1005" s="20" t="s">
        <v>543</v>
      </c>
      <c r="BL1005" t="s">
        <v>191</v>
      </c>
      <c r="BM1005" s="2"/>
      <c r="BN1005" s="2">
        <v>408</v>
      </c>
      <c r="BO1005" s="2"/>
      <c r="BP1005" s="33"/>
      <c r="BQ1005" s="2">
        <f t="shared" si="927"/>
        <v>0</v>
      </c>
      <c r="BR1005" s="2" t="str">
        <f>IF(BM1005="","",IFERROR(VLOOKUP(BJ1005,segéd!T:U,2,FALSE),"x"))</f>
        <v/>
      </c>
      <c r="BS1005" s="2">
        <f>IF(BN1005="","",IFERROR(VLOOKUP(BJ1005,segéd!O:P,2,FALSE),"x"))</f>
        <v>0</v>
      </c>
      <c r="BT1005" s="2"/>
      <c r="BU1005" s="2"/>
      <c r="BV1005" s="2"/>
      <c r="BX1005" s="2"/>
      <c r="CQ1005" s="2"/>
      <c r="CR1005" s="2"/>
      <c r="CW1005" s="2">
        <v>17</v>
      </c>
    </row>
    <row r="1006" spans="1:120" ht="15" customHeight="1" x14ac:dyDescent="0.3">
      <c r="A1006" t="str">
        <f t="shared" si="870"/>
        <v>20311074</v>
      </c>
      <c r="B1006" t="str">
        <f t="shared" si="871"/>
        <v>Német általános nyelv I. (II. nyelv) - Peres Anna 6</v>
      </c>
      <c r="C1006" t="str">
        <f t="shared" si="872"/>
        <v>11074</v>
      </c>
      <c r="D1006" t="str">
        <f t="shared" si="873"/>
        <v xml:space="preserve">Német általános nyelv I. (II. nyelv) - Peres Anna </v>
      </c>
      <c r="E1006" t="str">
        <f t="shared" si="874"/>
        <v>Peres Anna11074</v>
      </c>
      <c r="F1006" t="str">
        <f t="shared" si="875"/>
        <v>Német általános nyelv I. (II. nyelv) (Bp. 203)</v>
      </c>
      <c r="G1006" t="str">
        <f t="shared" si="876"/>
        <v/>
      </c>
      <c r="H1006" t="str">
        <f t="shared" si="877"/>
        <v/>
      </c>
      <c r="I1006" t="str">
        <f t="shared" si="878"/>
        <v/>
      </c>
      <c r="J1006" t="str">
        <f t="shared" si="879"/>
        <v/>
      </c>
      <c r="K1006" t="str">
        <f t="shared" si="880"/>
        <v/>
      </c>
      <c r="L1006" t="str">
        <f t="shared" si="881"/>
        <v/>
      </c>
      <c r="M1006" t="str">
        <f t="shared" si="882"/>
        <v/>
      </c>
      <c r="N1006" t="str">
        <f t="shared" si="883"/>
        <v/>
      </c>
      <c r="O1006" t="str">
        <f t="shared" si="884"/>
        <v>11074</v>
      </c>
      <c r="P1006" t="str">
        <f t="shared" si="885"/>
        <v/>
      </c>
      <c r="Q1006" t="str">
        <f t="shared" si="886"/>
        <v/>
      </c>
      <c r="R1006" t="str">
        <f t="shared" si="887"/>
        <v/>
      </c>
      <c r="S1006" t="str">
        <f t="shared" si="888"/>
        <v/>
      </c>
      <c r="T1006" t="str">
        <f t="shared" si="889"/>
        <v/>
      </c>
      <c r="U1006" t="str">
        <f t="shared" si="890"/>
        <v/>
      </c>
      <c r="V1006" t="str">
        <f t="shared" si="891"/>
        <v/>
      </c>
      <c r="W1006" t="str">
        <f t="shared" si="892"/>
        <v/>
      </c>
      <c r="X1006" t="str">
        <f t="shared" si="893"/>
        <v/>
      </c>
      <c r="Y1006" t="str">
        <f t="shared" si="894"/>
        <v/>
      </c>
      <c r="Z1006" t="str">
        <f t="shared" si="895"/>
        <v/>
      </c>
      <c r="AA1006" t="str">
        <f t="shared" si="896"/>
        <v>Német általános nyelv I. (II. nyelv) (203)</v>
      </c>
      <c r="AB1006" t="str">
        <f t="shared" si="897"/>
        <v/>
      </c>
      <c r="AC1006" t="str">
        <f t="shared" si="898"/>
        <v/>
      </c>
      <c r="AD1006" t="str">
        <f t="shared" si="899"/>
        <v/>
      </c>
      <c r="AE1006" t="str">
        <f t="shared" si="900"/>
        <v/>
      </c>
      <c r="AF1006" t="str">
        <f t="shared" si="901"/>
        <v/>
      </c>
      <c r="AG1006" t="str">
        <f t="shared" si="902"/>
        <v/>
      </c>
      <c r="AH1006" t="str">
        <f t="shared" si="903"/>
        <v/>
      </c>
      <c r="AI1006" t="str">
        <f t="shared" si="904"/>
        <v/>
      </c>
      <c r="AJ1006" t="str">
        <f t="shared" si="905"/>
        <v/>
      </c>
      <c r="AK1006" t="str">
        <f t="shared" si="906"/>
        <v/>
      </c>
      <c r="AL1006" t="str">
        <f t="shared" si="907"/>
        <v/>
      </c>
      <c r="AM1006" t="str">
        <f t="shared" si="908"/>
        <v/>
      </c>
      <c r="AN1006" t="str">
        <f t="shared" si="909"/>
        <v/>
      </c>
      <c r="AO1006" t="str">
        <f t="shared" si="910"/>
        <v/>
      </c>
      <c r="AP1006" t="str">
        <f t="shared" si="911"/>
        <v/>
      </c>
      <c r="AQ1006" t="str">
        <f t="shared" si="912"/>
        <v/>
      </c>
      <c r="AR1006" t="str">
        <f t="shared" si="913"/>
        <v/>
      </c>
      <c r="AS1006" t="str">
        <f t="shared" si="914"/>
        <v/>
      </c>
      <c r="AT1006" t="str">
        <f t="shared" si="915"/>
        <v/>
      </c>
      <c r="AU1006" t="str">
        <f t="shared" si="916"/>
        <v/>
      </c>
      <c r="AV1006" t="str">
        <f t="shared" si="917"/>
        <v/>
      </c>
      <c r="AW1006" t="str">
        <f t="shared" si="918"/>
        <v/>
      </c>
      <c r="AX1006" t="str">
        <f t="shared" si="919"/>
        <v/>
      </c>
      <c r="AY1006" t="str">
        <f t="shared" si="920"/>
        <v/>
      </c>
      <c r="AZ1006" t="str">
        <f t="shared" si="921"/>
        <v/>
      </c>
      <c r="BA1006" t="str">
        <f t="shared" si="922"/>
        <v/>
      </c>
      <c r="BB1006" t="str">
        <f t="shared" si="923"/>
        <v/>
      </c>
      <c r="BC1006" t="str">
        <f t="shared" si="924"/>
        <v/>
      </c>
      <c r="BD1006" t="str">
        <f t="shared" si="925"/>
        <v/>
      </c>
      <c r="BE1006" t="str">
        <f t="shared" si="926"/>
        <v>Német általános nyelv I. (II. nyelv) ()</v>
      </c>
      <c r="BF1006" s="2">
        <v>1107</v>
      </c>
      <c r="BG1006" s="2">
        <v>4</v>
      </c>
      <c r="BH1006" s="18">
        <f>VLOOKUP(BF1006,segéd!$F$9:$G$41,2,FALSE)</f>
        <v>46333</v>
      </c>
      <c r="BI1006" s="2" t="str">
        <f>VLOOKUP(BG1006,segéd!$F$1:$G$7,2,FALSE)</f>
        <v>13.30-15.00</v>
      </c>
      <c r="BJ1006" t="s">
        <v>751</v>
      </c>
      <c r="BK1006" s="20" t="s">
        <v>545</v>
      </c>
      <c r="BL1006" t="s">
        <v>194</v>
      </c>
      <c r="BM1006" s="2">
        <v>203</v>
      </c>
      <c r="BO1006" s="2"/>
      <c r="BP1006" s="33"/>
      <c r="BQ1006" s="2">
        <f t="shared" si="927"/>
        <v>6</v>
      </c>
      <c r="BR1006" s="2">
        <f>IF(BM1006="","",IFERROR(VLOOKUP(BJ1006,segéd!T:U,2,FALSE),"x"))</f>
        <v>6</v>
      </c>
      <c r="BS1006" s="2" t="str">
        <f>IF(BN1006="","",IFERROR(VLOOKUP(BJ1006,segéd!O:P,2,FALSE),"x"))</f>
        <v/>
      </c>
      <c r="BT1006" s="2"/>
      <c r="BU1006" s="2"/>
      <c r="BV1006" s="2"/>
      <c r="BX1006" s="2"/>
      <c r="CB1006" s="2">
        <v>6</v>
      </c>
      <c r="CQ1006" s="2"/>
      <c r="CR1006" s="2"/>
    </row>
    <row r="1007" spans="1:120" ht="15" customHeight="1" x14ac:dyDescent="0.3">
      <c r="A1007" t="str">
        <f t="shared" si="870"/>
        <v>11074</v>
      </c>
      <c r="B1007" t="str">
        <f t="shared" si="871"/>
        <v xml:space="preserve">Pilóta nélküli légi járművek kezelése - Korcz Miklós (web) </v>
      </c>
      <c r="C1007" t="str">
        <f t="shared" si="872"/>
        <v>21411074</v>
      </c>
      <c r="D1007" t="str">
        <f t="shared" si="873"/>
        <v>Pilóta nélküli légi járművek kezelése - Korcz Miklós (web) 38</v>
      </c>
      <c r="E1007" t="str">
        <f t="shared" si="874"/>
        <v>Korcz Miklós11074</v>
      </c>
      <c r="F1007" t="str">
        <f t="shared" si="875"/>
        <v>Pilóta nélküli légi járművek kezelése (Tb. 214, web)</v>
      </c>
      <c r="G1007" t="str">
        <f t="shared" si="876"/>
        <v/>
      </c>
      <c r="H1007" t="str">
        <f t="shared" si="877"/>
        <v/>
      </c>
      <c r="I1007" t="str">
        <f t="shared" si="878"/>
        <v/>
      </c>
      <c r="J1007" t="str">
        <f t="shared" si="879"/>
        <v/>
      </c>
      <c r="K1007" t="str">
        <f t="shared" si="880"/>
        <v/>
      </c>
      <c r="L1007" t="str">
        <f t="shared" si="881"/>
        <v/>
      </c>
      <c r="M1007" t="str">
        <f t="shared" si="882"/>
        <v/>
      </c>
      <c r="N1007" t="str">
        <f t="shared" si="883"/>
        <v/>
      </c>
      <c r="O1007" t="str">
        <f t="shared" si="884"/>
        <v/>
      </c>
      <c r="P1007" t="str">
        <f t="shared" si="885"/>
        <v/>
      </c>
      <c r="Q1007" t="str">
        <f t="shared" si="886"/>
        <v/>
      </c>
      <c r="R1007" t="str">
        <f t="shared" si="887"/>
        <v/>
      </c>
      <c r="S1007" t="str">
        <f t="shared" si="888"/>
        <v/>
      </c>
      <c r="T1007" t="str">
        <f t="shared" si="889"/>
        <v/>
      </c>
      <c r="U1007" t="str">
        <f t="shared" si="890"/>
        <v/>
      </c>
      <c r="V1007" t="str">
        <f t="shared" si="891"/>
        <v/>
      </c>
      <c r="W1007" t="str">
        <f t="shared" si="892"/>
        <v/>
      </c>
      <c r="X1007" t="str">
        <f t="shared" si="893"/>
        <v/>
      </c>
      <c r="Y1007" t="str">
        <f t="shared" si="894"/>
        <v/>
      </c>
      <c r="Z1007" t="str">
        <f t="shared" si="895"/>
        <v/>
      </c>
      <c r="AA1007" t="str">
        <f t="shared" si="896"/>
        <v>Pilóta nélküli légi járművek kezelése (, web)</v>
      </c>
      <c r="AB1007" t="str">
        <f t="shared" si="897"/>
        <v/>
      </c>
      <c r="AC1007" t="str">
        <f t="shared" si="898"/>
        <v/>
      </c>
      <c r="AD1007" t="str">
        <f t="shared" si="899"/>
        <v/>
      </c>
      <c r="AE1007" t="str">
        <f t="shared" si="900"/>
        <v/>
      </c>
      <c r="AF1007" t="str">
        <f t="shared" si="901"/>
        <v/>
      </c>
      <c r="AG1007" t="str">
        <f t="shared" si="902"/>
        <v/>
      </c>
      <c r="AH1007" t="str">
        <f t="shared" si="903"/>
        <v/>
      </c>
      <c r="AI1007" t="str">
        <f t="shared" si="904"/>
        <v/>
      </c>
      <c r="AJ1007" t="str">
        <f t="shared" si="905"/>
        <v/>
      </c>
      <c r="AK1007" t="str">
        <f t="shared" si="906"/>
        <v/>
      </c>
      <c r="AL1007" t="str">
        <f t="shared" si="907"/>
        <v/>
      </c>
      <c r="AM1007" t="str">
        <f t="shared" si="908"/>
        <v/>
      </c>
      <c r="AN1007" t="str">
        <f t="shared" si="909"/>
        <v/>
      </c>
      <c r="AO1007" t="str">
        <f t="shared" si="910"/>
        <v/>
      </c>
      <c r="AP1007" t="str">
        <f t="shared" si="911"/>
        <v/>
      </c>
      <c r="AQ1007" t="str">
        <f t="shared" si="912"/>
        <v/>
      </c>
      <c r="AR1007" t="str">
        <f t="shared" si="913"/>
        <v/>
      </c>
      <c r="AS1007" t="str">
        <f t="shared" si="914"/>
        <v/>
      </c>
      <c r="AT1007" t="str">
        <f t="shared" si="915"/>
        <v/>
      </c>
      <c r="AU1007" t="str">
        <f t="shared" si="916"/>
        <v/>
      </c>
      <c r="AV1007" t="str">
        <f t="shared" si="917"/>
        <v/>
      </c>
      <c r="AW1007" t="str">
        <f t="shared" si="918"/>
        <v/>
      </c>
      <c r="AX1007" t="str">
        <f t="shared" si="919"/>
        <v>11074</v>
      </c>
      <c r="AY1007" t="str">
        <f t="shared" si="920"/>
        <v/>
      </c>
      <c r="AZ1007" t="str">
        <f t="shared" si="921"/>
        <v/>
      </c>
      <c r="BA1007" t="str">
        <f t="shared" si="922"/>
        <v/>
      </c>
      <c r="BB1007" t="str">
        <f t="shared" si="923"/>
        <v/>
      </c>
      <c r="BC1007" t="str">
        <f t="shared" si="924"/>
        <v/>
      </c>
      <c r="BD1007" t="str">
        <f t="shared" si="925"/>
        <v/>
      </c>
      <c r="BE1007" t="str">
        <f t="shared" si="926"/>
        <v>Pilóta nélküli légi járművek kezelése (214, web)</v>
      </c>
      <c r="BF1007" s="2">
        <v>1107</v>
      </c>
      <c r="BG1007" s="2">
        <v>4</v>
      </c>
      <c r="BH1007" s="18">
        <f>VLOOKUP(BF1007,segéd!$F$9:$G$41,2,FALSE)</f>
        <v>46333</v>
      </c>
      <c r="BI1007" s="2" t="str">
        <f>VLOOKUP(BG1007,segéd!$F$1:$G$7,2,FALSE)</f>
        <v>13.30-15.00</v>
      </c>
      <c r="BJ1007" t="s">
        <v>406</v>
      </c>
      <c r="BK1007" s="20" t="s">
        <v>546</v>
      </c>
      <c r="BL1007" t="s">
        <v>191</v>
      </c>
      <c r="BM1007" s="2"/>
      <c r="BN1007" s="2">
        <v>214</v>
      </c>
      <c r="BO1007" s="2" t="s">
        <v>117</v>
      </c>
      <c r="BP1007" s="33" t="s">
        <v>661</v>
      </c>
      <c r="BQ1007" s="2">
        <f t="shared" si="927"/>
        <v>38</v>
      </c>
      <c r="BR1007" s="2" t="str">
        <f>IF(BM1007="","",IFERROR(VLOOKUP(BJ1007,segéd!T:U,2,FALSE),"x"))</f>
        <v/>
      </c>
      <c r="BS1007" s="2">
        <f>IF(BN1007="","",IFERROR(VLOOKUP(BJ1007,segéd!O:P,2,FALSE),"x"))</f>
        <v>38</v>
      </c>
      <c r="BU1007" s="2"/>
      <c r="BV1007" s="2"/>
      <c r="DJ1007" s="2">
        <v>44</v>
      </c>
    </row>
    <row r="1008" spans="1:120" ht="15" customHeight="1" x14ac:dyDescent="0.3">
      <c r="A1008" t="str">
        <f t="shared" si="870"/>
        <v>20911074</v>
      </c>
      <c r="B1008" t="str">
        <f t="shared" si="871"/>
        <v>Projektmenedzsment - Krupánszki Kornél (Tb.-ről web) 38</v>
      </c>
      <c r="C1008" t="str">
        <f t="shared" si="872"/>
        <v>60111074</v>
      </c>
      <c r="D1008" t="str">
        <f t="shared" si="873"/>
        <v>Projektmenedzsment - Krupánszki Kornél (Tb.-ről web) 119</v>
      </c>
      <c r="E1008" t="str">
        <f t="shared" si="874"/>
        <v>Krupánszki Kornél11074</v>
      </c>
      <c r="F1008" t="str">
        <f t="shared" si="875"/>
        <v>Projektmenedzsment (Tb. 601, Tb.-ről web)</v>
      </c>
      <c r="G1008" t="str">
        <f t="shared" si="876"/>
        <v/>
      </c>
      <c r="H1008" t="str">
        <f t="shared" si="877"/>
        <v/>
      </c>
      <c r="I1008" t="str">
        <f t="shared" si="878"/>
        <v/>
      </c>
      <c r="J1008" t="str">
        <f t="shared" si="879"/>
        <v/>
      </c>
      <c r="K1008" t="str">
        <f t="shared" si="880"/>
        <v/>
      </c>
      <c r="L1008" t="str">
        <f t="shared" si="881"/>
        <v/>
      </c>
      <c r="M1008" t="str">
        <f t="shared" si="882"/>
        <v/>
      </c>
      <c r="N1008" t="str">
        <f t="shared" si="883"/>
        <v/>
      </c>
      <c r="O1008" t="str">
        <f t="shared" si="884"/>
        <v/>
      </c>
      <c r="P1008" t="str">
        <f t="shared" si="885"/>
        <v/>
      </c>
      <c r="Q1008" t="str">
        <f t="shared" si="886"/>
        <v/>
      </c>
      <c r="R1008" t="str">
        <f t="shared" si="887"/>
        <v/>
      </c>
      <c r="S1008" t="str">
        <f t="shared" si="888"/>
        <v/>
      </c>
      <c r="T1008" t="str">
        <f t="shared" si="889"/>
        <v>11074</v>
      </c>
      <c r="U1008" t="str">
        <f t="shared" si="890"/>
        <v>11074</v>
      </c>
      <c r="V1008" t="str">
        <f t="shared" si="891"/>
        <v>11074</v>
      </c>
      <c r="W1008" t="str">
        <f t="shared" si="892"/>
        <v>11074</v>
      </c>
      <c r="X1008" t="str">
        <f t="shared" si="893"/>
        <v>11074</v>
      </c>
      <c r="Y1008" t="str">
        <f t="shared" si="894"/>
        <v>11074</v>
      </c>
      <c r="Z1008" t="str">
        <f t="shared" si="895"/>
        <v/>
      </c>
      <c r="AA1008" t="str">
        <f t="shared" si="896"/>
        <v>Projektmenedzsment (209, Tb.-ről web)</v>
      </c>
      <c r="AB1008" t="str">
        <f t="shared" si="897"/>
        <v/>
      </c>
      <c r="AC1008" t="str">
        <f t="shared" si="898"/>
        <v/>
      </c>
      <c r="AD1008" t="str">
        <f t="shared" si="899"/>
        <v/>
      </c>
      <c r="AE1008" t="str">
        <f t="shared" si="900"/>
        <v/>
      </c>
      <c r="AF1008" t="str">
        <f t="shared" si="901"/>
        <v/>
      </c>
      <c r="AG1008" t="str">
        <f t="shared" si="902"/>
        <v/>
      </c>
      <c r="AH1008" t="str">
        <f t="shared" si="903"/>
        <v/>
      </c>
      <c r="AI1008" t="str">
        <f t="shared" si="904"/>
        <v/>
      </c>
      <c r="AJ1008" t="str">
        <f t="shared" si="905"/>
        <v/>
      </c>
      <c r="AK1008" t="str">
        <f t="shared" si="906"/>
        <v/>
      </c>
      <c r="AL1008" t="str">
        <f t="shared" si="907"/>
        <v/>
      </c>
      <c r="AM1008" t="str">
        <f t="shared" si="908"/>
        <v/>
      </c>
      <c r="AN1008" t="str">
        <f t="shared" si="909"/>
        <v>11074</v>
      </c>
      <c r="AO1008" t="str">
        <f t="shared" si="910"/>
        <v>11074</v>
      </c>
      <c r="AP1008" t="str">
        <f t="shared" si="911"/>
        <v>11074</v>
      </c>
      <c r="AQ1008" t="str">
        <f t="shared" si="912"/>
        <v>11074</v>
      </c>
      <c r="AR1008" t="str">
        <f t="shared" si="913"/>
        <v>11074</v>
      </c>
      <c r="AS1008" t="str">
        <f t="shared" si="914"/>
        <v>11074</v>
      </c>
      <c r="AT1008" t="str">
        <f t="shared" si="915"/>
        <v>11074</v>
      </c>
      <c r="AU1008" t="str">
        <f t="shared" si="916"/>
        <v/>
      </c>
      <c r="AV1008" t="str">
        <f t="shared" si="917"/>
        <v>11074</v>
      </c>
      <c r="AW1008" t="str">
        <f t="shared" si="918"/>
        <v/>
      </c>
      <c r="AX1008" t="str">
        <f t="shared" si="919"/>
        <v/>
      </c>
      <c r="AY1008" t="str">
        <f t="shared" si="920"/>
        <v/>
      </c>
      <c r="AZ1008" t="str">
        <f t="shared" si="921"/>
        <v/>
      </c>
      <c r="BA1008" t="str">
        <f t="shared" si="922"/>
        <v/>
      </c>
      <c r="BB1008" t="str">
        <f t="shared" si="923"/>
        <v/>
      </c>
      <c r="BC1008" t="str">
        <f t="shared" si="924"/>
        <v/>
      </c>
      <c r="BD1008" t="str">
        <f t="shared" si="925"/>
        <v/>
      </c>
      <c r="BE1008" t="str">
        <f t="shared" si="926"/>
        <v>Projektmenedzsment (601, Tb.-ről web)</v>
      </c>
      <c r="BF1008" s="2">
        <v>1107</v>
      </c>
      <c r="BG1008" s="2">
        <v>4</v>
      </c>
      <c r="BH1008" s="18">
        <f>VLOOKUP(BF1008,segéd!$F$9:$G$41,2,FALSE)</f>
        <v>46333</v>
      </c>
      <c r="BI1008" s="2" t="str">
        <f>VLOOKUP(BG1008,segéd!$F$1:$G$7,2,FALSE)</f>
        <v>13.30-15.00</v>
      </c>
      <c r="BJ1008" t="s">
        <v>147</v>
      </c>
      <c r="BK1008" s="20" t="s">
        <v>415</v>
      </c>
      <c r="BL1008" t="s">
        <v>192</v>
      </c>
      <c r="BM1008" s="2">
        <v>209</v>
      </c>
      <c r="BN1008" s="2">
        <v>601</v>
      </c>
      <c r="BO1008" s="2" t="s">
        <v>119</v>
      </c>
      <c r="BP1008" s="33" t="s">
        <v>702</v>
      </c>
      <c r="BQ1008" s="2">
        <f t="shared" si="927"/>
        <v>157</v>
      </c>
      <c r="BR1008" s="2">
        <f>IF(BM1008="","",IFERROR(VLOOKUP(BJ1008,segéd!T:U,2,FALSE),"x"))</f>
        <v>38</v>
      </c>
      <c r="BS1008" s="2">
        <f>IF(BN1008="","",IFERROR(VLOOKUP(BJ1008,segéd!O:P,2,FALSE),"x"))</f>
        <v>119</v>
      </c>
      <c r="BT1008" s="2"/>
      <c r="BU1008" s="2"/>
      <c r="BV1008" s="2"/>
      <c r="BX1008" s="2"/>
      <c r="CG1008" s="2">
        <v>6</v>
      </c>
      <c r="CH1008" s="2">
        <v>6</v>
      </c>
      <c r="CI1008" s="2">
        <v>7</v>
      </c>
      <c r="CJ1008" s="2">
        <v>3</v>
      </c>
      <c r="CK1008" s="2">
        <v>7</v>
      </c>
      <c r="CL1008" s="2">
        <v>3</v>
      </c>
      <c r="CQ1008" s="2"/>
      <c r="CR1008" s="2"/>
      <c r="CZ1008" s="2">
        <v>3</v>
      </c>
      <c r="DA1008" s="2">
        <v>7</v>
      </c>
      <c r="DB1008" s="2">
        <v>8</v>
      </c>
      <c r="DC1008" s="2">
        <v>2</v>
      </c>
      <c r="DD1008" s="2">
        <v>2</v>
      </c>
      <c r="DE1008" s="2">
        <v>3</v>
      </c>
      <c r="DF1008" s="2">
        <v>27</v>
      </c>
      <c r="DH1008" s="2">
        <v>13</v>
      </c>
    </row>
    <row r="1009" spans="1:120" ht="15" customHeight="1" x14ac:dyDescent="0.3">
      <c r="A1009" t="str">
        <f t="shared" si="870"/>
        <v>20311074</v>
      </c>
      <c r="B1009" t="str">
        <f t="shared" si="871"/>
        <v>Stratégiai menedzsment - Kasza József (Tb.-ről web) 3</v>
      </c>
      <c r="C1009" t="str">
        <f t="shared" si="872"/>
        <v>40211074</v>
      </c>
      <c r="D1009" t="str">
        <f t="shared" si="873"/>
        <v>Stratégiai menedzsment - Kasza József (Tb.-ről web) 4</v>
      </c>
      <c r="E1009" t="str">
        <f t="shared" si="874"/>
        <v>Kasza József11074</v>
      </c>
      <c r="F1009" t="str">
        <f t="shared" si="875"/>
        <v>Stratégiai menedzsment (Tb. 402, Tb.-ről web)</v>
      </c>
      <c r="G1009" t="str">
        <f t="shared" si="876"/>
        <v/>
      </c>
      <c r="H1009" t="str">
        <f t="shared" si="877"/>
        <v/>
      </c>
      <c r="I1009" t="str">
        <f t="shared" si="878"/>
        <v/>
      </c>
      <c r="J1009" t="str">
        <f t="shared" si="879"/>
        <v/>
      </c>
      <c r="K1009" t="str">
        <f t="shared" si="880"/>
        <v/>
      </c>
      <c r="L1009" t="str">
        <f t="shared" si="881"/>
        <v/>
      </c>
      <c r="M1009" t="str">
        <f t="shared" si="882"/>
        <v/>
      </c>
      <c r="N1009" t="str">
        <f t="shared" si="883"/>
        <v/>
      </c>
      <c r="O1009" t="str">
        <f t="shared" si="884"/>
        <v/>
      </c>
      <c r="P1009" t="str">
        <f t="shared" si="885"/>
        <v/>
      </c>
      <c r="Q1009" t="str">
        <f t="shared" si="886"/>
        <v/>
      </c>
      <c r="R1009" t="str">
        <f t="shared" si="887"/>
        <v>11074</v>
      </c>
      <c r="S1009" t="str">
        <f t="shared" si="888"/>
        <v/>
      </c>
      <c r="T1009" t="str">
        <f t="shared" si="889"/>
        <v/>
      </c>
      <c r="U1009" t="str">
        <f t="shared" si="890"/>
        <v/>
      </c>
      <c r="V1009" t="str">
        <f t="shared" si="891"/>
        <v/>
      </c>
      <c r="W1009" t="str">
        <f t="shared" si="892"/>
        <v/>
      </c>
      <c r="X1009" t="str">
        <f t="shared" si="893"/>
        <v/>
      </c>
      <c r="Y1009" t="str">
        <f t="shared" si="894"/>
        <v/>
      </c>
      <c r="Z1009" t="str">
        <f t="shared" si="895"/>
        <v/>
      </c>
      <c r="AA1009" t="str">
        <f t="shared" si="896"/>
        <v>Stratégiai menedzsment (203, Tb.-ről web)</v>
      </c>
      <c r="AB1009" t="str">
        <f t="shared" si="897"/>
        <v/>
      </c>
      <c r="AC1009" t="str">
        <f t="shared" si="898"/>
        <v/>
      </c>
      <c r="AD1009" t="str">
        <f t="shared" si="899"/>
        <v/>
      </c>
      <c r="AE1009" t="str">
        <f t="shared" si="900"/>
        <v/>
      </c>
      <c r="AF1009" t="str">
        <f t="shared" si="901"/>
        <v/>
      </c>
      <c r="AG1009" t="str">
        <f t="shared" si="902"/>
        <v>11074</v>
      </c>
      <c r="AH1009" t="str">
        <f t="shared" si="903"/>
        <v/>
      </c>
      <c r="AI1009" t="str">
        <f t="shared" si="904"/>
        <v/>
      </c>
      <c r="AJ1009" t="str">
        <f t="shared" si="905"/>
        <v/>
      </c>
      <c r="AK1009" t="str">
        <f t="shared" si="906"/>
        <v/>
      </c>
      <c r="AL1009" t="str">
        <f t="shared" si="907"/>
        <v/>
      </c>
      <c r="AM1009" t="str">
        <f t="shared" si="908"/>
        <v>11074</v>
      </c>
      <c r="AN1009" t="str">
        <f t="shared" si="909"/>
        <v/>
      </c>
      <c r="AO1009" t="str">
        <f t="shared" si="910"/>
        <v/>
      </c>
      <c r="AP1009" t="str">
        <f t="shared" si="911"/>
        <v/>
      </c>
      <c r="AQ1009" t="str">
        <f t="shared" si="912"/>
        <v/>
      </c>
      <c r="AR1009" t="str">
        <f t="shared" si="913"/>
        <v/>
      </c>
      <c r="AS1009" t="str">
        <f t="shared" si="914"/>
        <v/>
      </c>
      <c r="AT1009" t="str">
        <f t="shared" si="915"/>
        <v/>
      </c>
      <c r="AU1009" t="str">
        <f t="shared" si="916"/>
        <v/>
      </c>
      <c r="AV1009" t="str">
        <f t="shared" si="917"/>
        <v/>
      </c>
      <c r="AW1009" t="str">
        <f t="shared" si="918"/>
        <v/>
      </c>
      <c r="AX1009" t="str">
        <f t="shared" si="919"/>
        <v/>
      </c>
      <c r="AY1009" t="str">
        <f t="shared" si="920"/>
        <v/>
      </c>
      <c r="AZ1009" t="str">
        <f t="shared" si="921"/>
        <v/>
      </c>
      <c r="BA1009" t="str">
        <f t="shared" si="922"/>
        <v/>
      </c>
      <c r="BB1009" t="str">
        <f t="shared" si="923"/>
        <v/>
      </c>
      <c r="BC1009" t="str">
        <f t="shared" si="924"/>
        <v/>
      </c>
      <c r="BD1009" t="str">
        <f t="shared" si="925"/>
        <v/>
      </c>
      <c r="BE1009" t="str">
        <f t="shared" si="926"/>
        <v>Stratégiai menedzsment (402, Tb.-ről web)</v>
      </c>
      <c r="BF1009" s="2">
        <v>1107</v>
      </c>
      <c r="BG1009" s="2">
        <v>4</v>
      </c>
      <c r="BH1009" s="18">
        <f>VLOOKUP(BF1009,segéd!$F$9:$G$41,2,FALSE)</f>
        <v>46333</v>
      </c>
      <c r="BI1009" s="2" t="str">
        <f>VLOOKUP(BG1009,segéd!$F$1:$G$7,2,FALSE)</f>
        <v>13.30-15.00</v>
      </c>
      <c r="BJ1009" t="s">
        <v>201</v>
      </c>
      <c r="BK1009" s="20" t="s">
        <v>548</v>
      </c>
      <c r="BL1009" t="s">
        <v>225</v>
      </c>
      <c r="BM1009" s="2">
        <v>203</v>
      </c>
      <c r="BN1009" s="2">
        <v>402</v>
      </c>
      <c r="BO1009" s="2" t="s">
        <v>119</v>
      </c>
      <c r="BP1009" s="33" t="s">
        <v>682</v>
      </c>
      <c r="BQ1009" s="2">
        <f t="shared" si="927"/>
        <v>7</v>
      </c>
      <c r="BR1009" s="2">
        <f>IF(BM1009="","",IFERROR(VLOOKUP(BJ1009,segéd!T:U,2,FALSE),"x"))</f>
        <v>3</v>
      </c>
      <c r="BS1009" s="2">
        <f>IF(BN1009="","",IFERROR(VLOOKUP(BJ1009,segéd!O:P,2,FALSE),"x"))</f>
        <v>4</v>
      </c>
      <c r="BU1009" s="2"/>
      <c r="BV1009" s="2"/>
      <c r="CE1009" s="2">
        <v>2</v>
      </c>
      <c r="CS1009" s="2">
        <v>3</v>
      </c>
      <c r="CY1009" s="2">
        <v>4</v>
      </c>
    </row>
    <row r="1010" spans="1:120" ht="15" customHeight="1" x14ac:dyDescent="0.3">
      <c r="A1010" t="str">
        <f t="shared" si="870"/>
        <v>21011074</v>
      </c>
      <c r="B1010" t="str">
        <f t="shared" si="871"/>
        <v>Turizmus marketing - Várnai Ibolya (web) 7</v>
      </c>
      <c r="C1010" t="str">
        <f t="shared" si="872"/>
        <v>11074</v>
      </c>
      <c r="D1010" t="str">
        <f t="shared" si="873"/>
        <v xml:space="preserve">Turizmus marketing - Várnai Ibolya (web) </v>
      </c>
      <c r="E1010" t="str">
        <f t="shared" si="874"/>
        <v>Várnai Ibolya11074</v>
      </c>
      <c r="F1010" t="str">
        <f t="shared" si="875"/>
        <v>Turizmus marketing (Bp. 210, web)</v>
      </c>
      <c r="G1010" t="str">
        <f t="shared" si="876"/>
        <v/>
      </c>
      <c r="H1010" t="str">
        <f t="shared" si="877"/>
        <v/>
      </c>
      <c r="I1010" t="str">
        <f t="shared" si="878"/>
        <v/>
      </c>
      <c r="J1010" t="str">
        <f t="shared" si="879"/>
        <v/>
      </c>
      <c r="K1010" t="str">
        <f t="shared" si="880"/>
        <v/>
      </c>
      <c r="L1010" t="str">
        <f t="shared" si="881"/>
        <v/>
      </c>
      <c r="M1010" t="str">
        <f t="shared" si="882"/>
        <v/>
      </c>
      <c r="N1010" t="str">
        <f t="shared" si="883"/>
        <v/>
      </c>
      <c r="O1010" t="str">
        <f t="shared" si="884"/>
        <v/>
      </c>
      <c r="P1010" t="str">
        <f t="shared" si="885"/>
        <v/>
      </c>
      <c r="Q1010" t="str">
        <f t="shared" si="886"/>
        <v/>
      </c>
      <c r="R1010" t="str">
        <f t="shared" si="887"/>
        <v/>
      </c>
      <c r="S1010" t="str">
        <f t="shared" si="888"/>
        <v/>
      </c>
      <c r="T1010" t="str">
        <f t="shared" si="889"/>
        <v/>
      </c>
      <c r="U1010" t="str">
        <f t="shared" si="890"/>
        <v/>
      </c>
      <c r="V1010" t="str">
        <f t="shared" si="891"/>
        <v/>
      </c>
      <c r="W1010" t="str">
        <f t="shared" si="892"/>
        <v/>
      </c>
      <c r="X1010" t="str">
        <f t="shared" si="893"/>
        <v/>
      </c>
      <c r="Y1010" t="str">
        <f t="shared" si="894"/>
        <v/>
      </c>
      <c r="Z1010" t="str">
        <f t="shared" si="895"/>
        <v>11074</v>
      </c>
      <c r="AA1010" t="str">
        <f t="shared" si="896"/>
        <v>Turizmus marketing (210, web)</v>
      </c>
      <c r="AB1010" t="str">
        <f t="shared" si="897"/>
        <v/>
      </c>
      <c r="AC1010" t="str">
        <f t="shared" si="898"/>
        <v/>
      </c>
      <c r="AD1010" t="str">
        <f t="shared" si="899"/>
        <v/>
      </c>
      <c r="AE1010" t="str">
        <f t="shared" si="900"/>
        <v/>
      </c>
      <c r="AF1010" t="str">
        <f t="shared" si="901"/>
        <v/>
      </c>
      <c r="AG1010" t="str">
        <f t="shared" si="902"/>
        <v/>
      </c>
      <c r="AH1010" t="str">
        <f t="shared" si="903"/>
        <v/>
      </c>
      <c r="AI1010" t="str">
        <f t="shared" si="904"/>
        <v/>
      </c>
      <c r="AJ1010" t="str">
        <f t="shared" si="905"/>
        <v/>
      </c>
      <c r="AK1010" t="str">
        <f t="shared" si="906"/>
        <v/>
      </c>
      <c r="AL1010" t="str">
        <f t="shared" si="907"/>
        <v/>
      </c>
      <c r="AM1010" t="str">
        <f t="shared" si="908"/>
        <v/>
      </c>
      <c r="AN1010" t="str">
        <f t="shared" si="909"/>
        <v/>
      </c>
      <c r="AO1010" t="str">
        <f t="shared" si="910"/>
        <v/>
      </c>
      <c r="AP1010" t="str">
        <f t="shared" si="911"/>
        <v/>
      </c>
      <c r="AQ1010" t="str">
        <f t="shared" si="912"/>
        <v/>
      </c>
      <c r="AR1010" t="str">
        <f t="shared" si="913"/>
        <v/>
      </c>
      <c r="AS1010" t="str">
        <f t="shared" si="914"/>
        <v/>
      </c>
      <c r="AT1010" t="str">
        <f t="shared" si="915"/>
        <v/>
      </c>
      <c r="AU1010" t="str">
        <f t="shared" si="916"/>
        <v/>
      </c>
      <c r="AV1010" t="str">
        <f t="shared" si="917"/>
        <v/>
      </c>
      <c r="AW1010" t="str">
        <f t="shared" si="918"/>
        <v/>
      </c>
      <c r="AX1010" t="str">
        <f t="shared" si="919"/>
        <v/>
      </c>
      <c r="AY1010" t="str">
        <f t="shared" si="920"/>
        <v/>
      </c>
      <c r="AZ1010" t="str">
        <f t="shared" si="921"/>
        <v/>
      </c>
      <c r="BA1010" t="str">
        <f t="shared" si="922"/>
        <v/>
      </c>
      <c r="BB1010" t="str">
        <f t="shared" si="923"/>
        <v/>
      </c>
      <c r="BC1010" t="str">
        <f t="shared" si="924"/>
        <v/>
      </c>
      <c r="BD1010" t="str">
        <f t="shared" si="925"/>
        <v/>
      </c>
      <c r="BE1010" t="str">
        <f t="shared" si="926"/>
        <v>Turizmus marketing (, web)</v>
      </c>
      <c r="BF1010" s="2">
        <v>1107</v>
      </c>
      <c r="BG1010" s="2">
        <v>4</v>
      </c>
      <c r="BH1010" s="18">
        <f>VLOOKUP(BF1010,segéd!$F$9:$G$41,2,FALSE)</f>
        <v>46333</v>
      </c>
      <c r="BI1010" s="2" t="str">
        <f>VLOOKUP(BG1010,segéd!$F$1:$G$7,2,FALSE)</f>
        <v>13.30-15.00</v>
      </c>
      <c r="BJ1010" t="s">
        <v>519</v>
      </c>
      <c r="BK1010" s="20" t="s">
        <v>308</v>
      </c>
      <c r="BL1010" t="s">
        <v>194</v>
      </c>
      <c r="BM1010" s="2">
        <v>210</v>
      </c>
      <c r="BO1010" s="2" t="s">
        <v>117</v>
      </c>
      <c r="BP1010" s="33" t="s">
        <v>705</v>
      </c>
      <c r="BQ1010" s="2">
        <f t="shared" si="927"/>
        <v>7</v>
      </c>
      <c r="BR1010" s="2">
        <f>IF(BM1010="","",IFERROR(VLOOKUP(BJ1010,segéd!T:U,2,FALSE),"x"))</f>
        <v>7</v>
      </c>
      <c r="BS1010" s="2" t="str">
        <f>IF(BN1010="","",IFERROR(VLOOKUP(BJ1010,segéd!O:P,2,FALSE),"x"))</f>
        <v/>
      </c>
      <c r="BU1010" s="2"/>
      <c r="BV1010" s="2"/>
      <c r="BX1010" s="2"/>
      <c r="CM1010" s="2">
        <v>6</v>
      </c>
    </row>
    <row r="1011" spans="1:120" ht="15" customHeight="1" x14ac:dyDescent="0.3">
      <c r="A1011" t="str">
        <f t="shared" si="870"/>
        <v>11075</v>
      </c>
      <c r="B1011" t="str">
        <f t="shared" si="871"/>
        <v xml:space="preserve">Általános és gazdasági jog - Zalahegyi Zoltán (web) </v>
      </c>
      <c r="C1011" t="str">
        <f t="shared" si="872"/>
        <v>60111075</v>
      </c>
      <c r="D1011" t="str">
        <f t="shared" si="873"/>
        <v>Általános és gazdasági jog - Zalahegyi Zoltán (web) 171</v>
      </c>
      <c r="E1011" t="str">
        <f t="shared" si="874"/>
        <v>Zalahegyi Zoltán11075</v>
      </c>
      <c r="F1011" t="str">
        <f t="shared" si="875"/>
        <v>Általános és gazdasági jog (Tb. 601, web)</v>
      </c>
      <c r="G1011" t="str">
        <f t="shared" si="876"/>
        <v/>
      </c>
      <c r="H1011" t="str">
        <f t="shared" si="877"/>
        <v/>
      </c>
      <c r="I1011" t="str">
        <f t="shared" si="878"/>
        <v/>
      </c>
      <c r="J1011" t="str">
        <f t="shared" si="879"/>
        <v/>
      </c>
      <c r="K1011" t="str">
        <f t="shared" si="880"/>
        <v/>
      </c>
      <c r="L1011" t="str">
        <f t="shared" si="881"/>
        <v/>
      </c>
      <c r="M1011" t="str">
        <f t="shared" si="882"/>
        <v/>
      </c>
      <c r="N1011" t="str">
        <f t="shared" si="883"/>
        <v/>
      </c>
      <c r="O1011" t="str">
        <f t="shared" si="884"/>
        <v/>
      </c>
      <c r="P1011" t="str">
        <f t="shared" si="885"/>
        <v/>
      </c>
      <c r="Q1011" t="str">
        <f t="shared" si="886"/>
        <v/>
      </c>
      <c r="R1011" t="str">
        <f t="shared" si="887"/>
        <v/>
      </c>
      <c r="S1011" t="str">
        <f t="shared" si="888"/>
        <v/>
      </c>
      <c r="T1011" t="str">
        <f t="shared" si="889"/>
        <v/>
      </c>
      <c r="U1011" t="str">
        <f t="shared" si="890"/>
        <v/>
      </c>
      <c r="V1011" t="str">
        <f t="shared" si="891"/>
        <v/>
      </c>
      <c r="W1011" t="str">
        <f t="shared" si="892"/>
        <v/>
      </c>
      <c r="X1011" t="str">
        <f t="shared" si="893"/>
        <v/>
      </c>
      <c r="Y1011" t="str">
        <f t="shared" si="894"/>
        <v/>
      </c>
      <c r="Z1011" t="str">
        <f t="shared" si="895"/>
        <v/>
      </c>
      <c r="AA1011" t="str">
        <f t="shared" si="896"/>
        <v>Általános és gazdasági jog (, web)</v>
      </c>
      <c r="AB1011" t="str">
        <f t="shared" si="897"/>
        <v>11075</v>
      </c>
      <c r="AC1011" t="str">
        <f t="shared" si="898"/>
        <v/>
      </c>
      <c r="AD1011" t="str">
        <f t="shared" si="899"/>
        <v/>
      </c>
      <c r="AE1011" t="str">
        <f t="shared" si="900"/>
        <v/>
      </c>
      <c r="AF1011" t="str">
        <f t="shared" si="901"/>
        <v/>
      </c>
      <c r="AG1011" t="str">
        <f t="shared" si="902"/>
        <v/>
      </c>
      <c r="AH1011" t="str">
        <f t="shared" si="903"/>
        <v/>
      </c>
      <c r="AI1011" t="str">
        <f t="shared" si="904"/>
        <v/>
      </c>
      <c r="AJ1011" t="str">
        <f t="shared" si="905"/>
        <v/>
      </c>
      <c r="AK1011" t="str">
        <f t="shared" si="906"/>
        <v/>
      </c>
      <c r="AL1011" t="str">
        <f t="shared" si="907"/>
        <v/>
      </c>
      <c r="AM1011" t="str">
        <f t="shared" si="908"/>
        <v/>
      </c>
      <c r="AN1011" t="str">
        <f t="shared" si="909"/>
        <v/>
      </c>
      <c r="AO1011" t="str">
        <f t="shared" si="910"/>
        <v/>
      </c>
      <c r="AP1011" t="str">
        <f t="shared" si="911"/>
        <v/>
      </c>
      <c r="AQ1011" t="str">
        <f t="shared" si="912"/>
        <v/>
      </c>
      <c r="AR1011" t="str">
        <f t="shared" si="913"/>
        <v/>
      </c>
      <c r="AS1011" t="str">
        <f t="shared" si="914"/>
        <v/>
      </c>
      <c r="AT1011" t="str">
        <f t="shared" si="915"/>
        <v>11075</v>
      </c>
      <c r="AU1011" t="str">
        <f t="shared" si="916"/>
        <v>11075</v>
      </c>
      <c r="AV1011" t="str">
        <f t="shared" si="917"/>
        <v>11075</v>
      </c>
      <c r="AW1011" t="str">
        <f t="shared" si="918"/>
        <v>11075</v>
      </c>
      <c r="AX1011" t="str">
        <f t="shared" si="919"/>
        <v>11075</v>
      </c>
      <c r="AY1011" t="str">
        <f t="shared" si="920"/>
        <v/>
      </c>
      <c r="AZ1011" t="str">
        <f t="shared" si="921"/>
        <v/>
      </c>
      <c r="BA1011" t="str">
        <f t="shared" si="922"/>
        <v/>
      </c>
      <c r="BB1011" t="str">
        <f t="shared" si="923"/>
        <v/>
      </c>
      <c r="BC1011" t="str">
        <f t="shared" si="924"/>
        <v/>
      </c>
      <c r="BD1011" t="str">
        <f t="shared" si="925"/>
        <v/>
      </c>
      <c r="BE1011" t="str">
        <f t="shared" si="926"/>
        <v>Általános és gazdasági jog (601, web)</v>
      </c>
      <c r="BF1011" s="2">
        <v>1107</v>
      </c>
      <c r="BG1011" s="2">
        <v>5</v>
      </c>
      <c r="BH1011" s="18">
        <f>VLOOKUP(BF1011,segéd!$F$9:$G$41,2,FALSE)</f>
        <v>46333</v>
      </c>
      <c r="BI1011" s="2" t="str">
        <f>VLOOKUP(BG1011,segéd!$F$1:$G$7,2,FALSE)</f>
        <v>15.15-16.45</v>
      </c>
      <c r="BJ1011" t="s">
        <v>84</v>
      </c>
      <c r="BK1011" s="20" t="s">
        <v>303</v>
      </c>
      <c r="BL1011" t="s">
        <v>191</v>
      </c>
      <c r="BM1011" s="2"/>
      <c r="BN1011" s="2">
        <v>601</v>
      </c>
      <c r="BO1011" s="2" t="s">
        <v>117</v>
      </c>
      <c r="BP1011" s="33" t="s">
        <v>734</v>
      </c>
      <c r="BQ1011" s="2">
        <f t="shared" si="927"/>
        <v>171</v>
      </c>
      <c r="BR1011" s="2" t="str">
        <f>IF(BM1011="","",IFERROR(VLOOKUP(BJ1011,segéd!T:U,2,FALSE),"x"))</f>
        <v/>
      </c>
      <c r="BS1011" s="2">
        <f>IF(BN1011="","",IFERROR(VLOOKUP(BJ1011,segéd!O:P,2,FALSE),"x"))</f>
        <v>171</v>
      </c>
      <c r="BT1011" s="2"/>
      <c r="BU1011" s="2"/>
      <c r="BV1011" s="2"/>
      <c r="BX1011" s="2"/>
      <c r="CN1011" s="2">
        <v>53</v>
      </c>
      <c r="CQ1011" s="2"/>
      <c r="CR1011" s="2"/>
      <c r="DF1011" s="2">
        <v>27</v>
      </c>
      <c r="DG1011" s="2">
        <v>8</v>
      </c>
      <c r="DH1011" s="2">
        <v>13</v>
      </c>
      <c r="DI1011" s="2">
        <v>14</v>
      </c>
      <c r="DJ1011" s="2">
        <v>44</v>
      </c>
    </row>
    <row r="1012" spans="1:120" ht="15" customHeight="1" x14ac:dyDescent="0.3">
      <c r="A1012" t="str">
        <f t="shared" si="870"/>
        <v>20811075</v>
      </c>
      <c r="B1012" t="str">
        <f t="shared" si="871"/>
        <v>Angol gazdasági szaknyelv I., 1. csoport - Steiner Imre 21</v>
      </c>
      <c r="C1012" t="str">
        <f t="shared" si="872"/>
        <v>11075</v>
      </c>
      <c r="D1012" t="str">
        <f t="shared" si="873"/>
        <v xml:space="preserve">Angol gazdasági szaknyelv I., 1. csoport - Steiner Imre </v>
      </c>
      <c r="E1012" t="str">
        <f t="shared" si="874"/>
        <v>Steiner Imre11075</v>
      </c>
      <c r="F1012" t="str">
        <f t="shared" si="875"/>
        <v>Angol gazdasági szaknyelv I., 1. csoport (Bp. 208)</v>
      </c>
      <c r="G1012" t="str">
        <f t="shared" si="876"/>
        <v>11075</v>
      </c>
      <c r="H1012" t="str">
        <f t="shared" si="877"/>
        <v>11075</v>
      </c>
      <c r="I1012" t="str">
        <f t="shared" si="878"/>
        <v/>
      </c>
      <c r="J1012" t="str">
        <f t="shared" si="879"/>
        <v/>
      </c>
      <c r="K1012" t="str">
        <f t="shared" si="880"/>
        <v/>
      </c>
      <c r="L1012" t="str">
        <f t="shared" si="881"/>
        <v/>
      </c>
      <c r="M1012" t="str">
        <f t="shared" si="882"/>
        <v/>
      </c>
      <c r="N1012" t="str">
        <f t="shared" si="883"/>
        <v/>
      </c>
      <c r="O1012" t="str">
        <f t="shared" si="884"/>
        <v/>
      </c>
      <c r="P1012" t="str">
        <f t="shared" si="885"/>
        <v/>
      </c>
      <c r="Q1012" t="str">
        <f t="shared" si="886"/>
        <v/>
      </c>
      <c r="R1012" t="str">
        <f t="shared" si="887"/>
        <v/>
      </c>
      <c r="S1012" t="str">
        <f t="shared" si="888"/>
        <v/>
      </c>
      <c r="T1012" t="str">
        <f t="shared" si="889"/>
        <v/>
      </c>
      <c r="U1012" t="str">
        <f t="shared" si="890"/>
        <v/>
      </c>
      <c r="V1012" t="str">
        <f t="shared" si="891"/>
        <v/>
      </c>
      <c r="W1012" t="str">
        <f t="shared" si="892"/>
        <v/>
      </c>
      <c r="X1012" t="str">
        <f t="shared" si="893"/>
        <v/>
      </c>
      <c r="Y1012" t="str">
        <f t="shared" si="894"/>
        <v/>
      </c>
      <c r="Z1012" t="str">
        <f t="shared" si="895"/>
        <v/>
      </c>
      <c r="AA1012" t="str">
        <f t="shared" si="896"/>
        <v>Angol gazdasági szaknyelv I., 1. csoport (208)</v>
      </c>
      <c r="AB1012" t="str">
        <f t="shared" si="897"/>
        <v/>
      </c>
      <c r="AC1012" t="str">
        <f t="shared" si="898"/>
        <v/>
      </c>
      <c r="AD1012" t="str">
        <f t="shared" si="899"/>
        <v/>
      </c>
      <c r="AE1012" t="str">
        <f t="shared" si="900"/>
        <v/>
      </c>
      <c r="AF1012" t="str">
        <f t="shared" si="901"/>
        <v/>
      </c>
      <c r="AG1012" t="str">
        <f t="shared" si="902"/>
        <v/>
      </c>
      <c r="AH1012" t="str">
        <f t="shared" si="903"/>
        <v/>
      </c>
      <c r="AI1012" t="str">
        <f t="shared" si="904"/>
        <v/>
      </c>
      <c r="AJ1012" t="str">
        <f t="shared" si="905"/>
        <v/>
      </c>
      <c r="AK1012" t="str">
        <f t="shared" si="906"/>
        <v/>
      </c>
      <c r="AL1012" t="str">
        <f t="shared" si="907"/>
        <v/>
      </c>
      <c r="AM1012" t="str">
        <f t="shared" si="908"/>
        <v/>
      </c>
      <c r="AN1012" t="str">
        <f t="shared" si="909"/>
        <v/>
      </c>
      <c r="AO1012" t="str">
        <f t="shared" si="910"/>
        <v/>
      </c>
      <c r="AP1012" t="str">
        <f t="shared" si="911"/>
        <v/>
      </c>
      <c r="AQ1012" t="str">
        <f t="shared" si="912"/>
        <v/>
      </c>
      <c r="AR1012" t="str">
        <f t="shared" si="913"/>
        <v/>
      </c>
      <c r="AS1012" t="str">
        <f t="shared" si="914"/>
        <v/>
      </c>
      <c r="AT1012" t="str">
        <f t="shared" si="915"/>
        <v/>
      </c>
      <c r="AU1012" t="str">
        <f t="shared" si="916"/>
        <v/>
      </c>
      <c r="AV1012" t="str">
        <f t="shared" si="917"/>
        <v/>
      </c>
      <c r="AW1012" t="str">
        <f t="shared" si="918"/>
        <v/>
      </c>
      <c r="AX1012" t="str">
        <f t="shared" si="919"/>
        <v/>
      </c>
      <c r="AY1012" t="str">
        <f t="shared" si="920"/>
        <v/>
      </c>
      <c r="AZ1012" t="str">
        <f t="shared" si="921"/>
        <v/>
      </c>
      <c r="BA1012" t="str">
        <f t="shared" si="922"/>
        <v/>
      </c>
      <c r="BB1012" t="str">
        <f t="shared" si="923"/>
        <v/>
      </c>
      <c r="BC1012" t="str">
        <f t="shared" si="924"/>
        <v/>
      </c>
      <c r="BD1012" t="str">
        <f t="shared" si="925"/>
        <v/>
      </c>
      <c r="BE1012" t="str">
        <f t="shared" si="926"/>
        <v>Angol gazdasági szaknyelv I., 1. csoport ()</v>
      </c>
      <c r="BF1012" s="2">
        <v>1107</v>
      </c>
      <c r="BG1012" s="2">
        <v>5</v>
      </c>
      <c r="BH1012" s="18">
        <f>VLOOKUP(BF1012,segéd!$F$9:$G$41,2,FALSE)</f>
        <v>46333</v>
      </c>
      <c r="BI1012" s="2" t="str">
        <f>VLOOKUP(BG1012,segéd!$F$1:$G$7,2,FALSE)</f>
        <v>15.15-16.45</v>
      </c>
      <c r="BJ1012" t="s">
        <v>269</v>
      </c>
      <c r="BK1012" s="20" t="s">
        <v>549</v>
      </c>
      <c r="BL1012" t="s">
        <v>194</v>
      </c>
      <c r="BM1012" s="2">
        <v>208</v>
      </c>
      <c r="BO1012" s="2"/>
      <c r="BP1012" s="33"/>
      <c r="BQ1012" s="2">
        <f t="shared" si="927"/>
        <v>21</v>
      </c>
      <c r="BR1012" s="2">
        <f>IF(BM1012="","",IFERROR(VLOOKUP(BJ1012,segéd!T:U,2,FALSE),"x"))</f>
        <v>21</v>
      </c>
      <c r="BS1012" s="2" t="str">
        <f>IF(BN1012="","",IFERROR(VLOOKUP(BJ1012,segéd!O:P,2,FALSE),"x"))</f>
        <v/>
      </c>
      <c r="BT1012" s="2">
        <v>27</v>
      </c>
      <c r="BU1012" s="2">
        <v>7</v>
      </c>
      <c r="BV1012" s="2"/>
      <c r="BX1012" s="2"/>
      <c r="CQ1012" s="2"/>
      <c r="CR1012" s="2"/>
    </row>
    <row r="1013" spans="1:120" ht="15" customHeight="1" x14ac:dyDescent="0.3">
      <c r="A1013" t="str">
        <f t="shared" si="870"/>
        <v>20211075</v>
      </c>
      <c r="B1013" t="str">
        <f t="shared" si="871"/>
        <v>Beszerzés és készletgazdálkodás - Mészáros Sándor (web) 7</v>
      </c>
      <c r="C1013" t="str">
        <f t="shared" si="872"/>
        <v>11075</v>
      </c>
      <c r="D1013" t="str">
        <f t="shared" si="873"/>
        <v xml:space="preserve">Beszerzés és készletgazdálkodás - Mészáros Sándor (web) </v>
      </c>
      <c r="E1013" t="str">
        <f t="shared" si="874"/>
        <v>Mészáros Sándor11075</v>
      </c>
      <c r="F1013" t="str">
        <f t="shared" si="875"/>
        <v>Beszerzés és készletgazdálkodás (Bp. 202, web)</v>
      </c>
      <c r="G1013" t="str">
        <f t="shared" si="876"/>
        <v/>
      </c>
      <c r="H1013" t="str">
        <f t="shared" si="877"/>
        <v/>
      </c>
      <c r="I1013" t="str">
        <f t="shared" si="878"/>
        <v/>
      </c>
      <c r="J1013" t="str">
        <f t="shared" si="879"/>
        <v/>
      </c>
      <c r="K1013" t="str">
        <f t="shared" si="880"/>
        <v/>
      </c>
      <c r="L1013" t="str">
        <f t="shared" si="881"/>
        <v/>
      </c>
      <c r="M1013" t="str">
        <f t="shared" si="882"/>
        <v/>
      </c>
      <c r="N1013" t="str">
        <f t="shared" si="883"/>
        <v/>
      </c>
      <c r="O1013" t="str">
        <f t="shared" si="884"/>
        <v/>
      </c>
      <c r="P1013" t="str">
        <f t="shared" si="885"/>
        <v>11075</v>
      </c>
      <c r="Q1013" t="str">
        <f t="shared" si="886"/>
        <v/>
      </c>
      <c r="R1013" t="str">
        <f t="shared" si="887"/>
        <v/>
      </c>
      <c r="S1013" t="str">
        <f t="shared" si="888"/>
        <v/>
      </c>
      <c r="T1013" t="str">
        <f t="shared" si="889"/>
        <v/>
      </c>
      <c r="U1013" t="str">
        <f t="shared" si="890"/>
        <v/>
      </c>
      <c r="V1013" t="str">
        <f t="shared" si="891"/>
        <v/>
      </c>
      <c r="W1013" t="str">
        <f t="shared" si="892"/>
        <v/>
      </c>
      <c r="X1013" t="str">
        <f t="shared" si="893"/>
        <v/>
      </c>
      <c r="Y1013" t="str">
        <f t="shared" si="894"/>
        <v/>
      </c>
      <c r="Z1013" t="str">
        <f t="shared" si="895"/>
        <v/>
      </c>
      <c r="AA1013" t="str">
        <f t="shared" si="896"/>
        <v>Beszerzés és készletgazdálkodás (202, web)</v>
      </c>
      <c r="AB1013" t="str">
        <f t="shared" si="897"/>
        <v/>
      </c>
      <c r="AC1013" t="str">
        <f t="shared" si="898"/>
        <v/>
      </c>
      <c r="AD1013" t="str">
        <f t="shared" si="899"/>
        <v/>
      </c>
      <c r="AE1013" t="str">
        <f t="shared" si="900"/>
        <v/>
      </c>
      <c r="AF1013" t="str">
        <f t="shared" si="901"/>
        <v/>
      </c>
      <c r="AG1013" t="str">
        <f t="shared" si="902"/>
        <v/>
      </c>
      <c r="AH1013" t="str">
        <f t="shared" si="903"/>
        <v/>
      </c>
      <c r="AI1013" t="str">
        <f t="shared" si="904"/>
        <v/>
      </c>
      <c r="AJ1013" t="str">
        <f t="shared" si="905"/>
        <v/>
      </c>
      <c r="AK1013" t="str">
        <f t="shared" si="906"/>
        <v/>
      </c>
      <c r="AL1013" t="str">
        <f t="shared" si="907"/>
        <v/>
      </c>
      <c r="AM1013" t="str">
        <f t="shared" si="908"/>
        <v/>
      </c>
      <c r="AN1013" t="str">
        <f t="shared" si="909"/>
        <v/>
      </c>
      <c r="AO1013" t="str">
        <f t="shared" si="910"/>
        <v/>
      </c>
      <c r="AP1013" t="str">
        <f t="shared" si="911"/>
        <v/>
      </c>
      <c r="AQ1013" t="str">
        <f t="shared" si="912"/>
        <v/>
      </c>
      <c r="AR1013" t="str">
        <f t="shared" si="913"/>
        <v/>
      </c>
      <c r="AS1013" t="str">
        <f t="shared" si="914"/>
        <v/>
      </c>
      <c r="AT1013" t="str">
        <f t="shared" si="915"/>
        <v/>
      </c>
      <c r="AU1013" t="str">
        <f t="shared" si="916"/>
        <v/>
      </c>
      <c r="AV1013" t="str">
        <f t="shared" si="917"/>
        <v/>
      </c>
      <c r="AW1013" t="str">
        <f t="shared" si="918"/>
        <v/>
      </c>
      <c r="AX1013" t="str">
        <f t="shared" si="919"/>
        <v/>
      </c>
      <c r="AY1013" t="str">
        <f t="shared" si="920"/>
        <v/>
      </c>
      <c r="AZ1013" t="str">
        <f t="shared" si="921"/>
        <v/>
      </c>
      <c r="BA1013" t="str">
        <f t="shared" si="922"/>
        <v/>
      </c>
      <c r="BB1013" t="str">
        <f t="shared" si="923"/>
        <v/>
      </c>
      <c r="BC1013" t="str">
        <f t="shared" si="924"/>
        <v/>
      </c>
      <c r="BD1013" t="str">
        <f t="shared" si="925"/>
        <v/>
      </c>
      <c r="BE1013" t="str">
        <f t="shared" si="926"/>
        <v>Beszerzés és készletgazdálkodás (, web)</v>
      </c>
      <c r="BF1013" s="2">
        <v>1107</v>
      </c>
      <c r="BG1013" s="2">
        <v>5</v>
      </c>
      <c r="BH1013" s="18">
        <f>VLOOKUP(BF1013,segéd!$F$9:$G$41,2,FALSE)</f>
        <v>46333</v>
      </c>
      <c r="BI1013" s="2" t="str">
        <f>VLOOKUP(BG1013,segéd!$F$1:$G$7,2,FALSE)</f>
        <v>15.15-16.45</v>
      </c>
      <c r="BJ1013" t="s">
        <v>515</v>
      </c>
      <c r="BK1013" s="20" t="s">
        <v>306</v>
      </c>
      <c r="BL1013" t="s">
        <v>395</v>
      </c>
      <c r="BM1013" s="2">
        <v>202</v>
      </c>
      <c r="BO1013" s="2" t="s">
        <v>117</v>
      </c>
      <c r="BP1013" s="33" t="s">
        <v>724</v>
      </c>
      <c r="BQ1013" s="2">
        <f t="shared" si="927"/>
        <v>7</v>
      </c>
      <c r="BR1013" s="2">
        <f>IF(BM1013="","",IFERROR(VLOOKUP(BJ1013,segéd!T:U,2,FALSE),"x"))</f>
        <v>7</v>
      </c>
      <c r="BS1013" s="2" t="str">
        <f>IF(BN1013="","",IFERROR(VLOOKUP(BJ1013,segéd!O:P,2,FALSE),"x"))</f>
        <v/>
      </c>
      <c r="BU1013" s="2"/>
      <c r="BV1013" s="2"/>
      <c r="BX1013" s="2"/>
      <c r="CC1013" s="2">
        <v>6</v>
      </c>
    </row>
    <row r="1014" spans="1:120" ht="15" customHeight="1" x14ac:dyDescent="0.3">
      <c r="A1014" t="str">
        <f t="shared" si="870"/>
        <v>11075</v>
      </c>
      <c r="B1014" t="str">
        <f t="shared" si="871"/>
        <v xml:space="preserve">EU tanulmányok - Vigh László (web) </v>
      </c>
      <c r="C1014" t="str">
        <f t="shared" si="872"/>
        <v>21211075</v>
      </c>
      <c r="D1014" t="str">
        <f t="shared" si="873"/>
        <v>EU tanulmányok - Vigh László (web) 48</v>
      </c>
      <c r="E1014" t="str">
        <f t="shared" si="874"/>
        <v>Vigh László11075</v>
      </c>
      <c r="F1014" t="str">
        <f t="shared" si="875"/>
        <v>EU tanulmányok (Tb. 212, web)</v>
      </c>
      <c r="G1014" t="str">
        <f t="shared" si="876"/>
        <v/>
      </c>
      <c r="H1014" t="str">
        <f t="shared" si="877"/>
        <v/>
      </c>
      <c r="I1014" t="str">
        <f t="shared" si="878"/>
        <v/>
      </c>
      <c r="J1014" t="str">
        <f t="shared" si="879"/>
        <v/>
      </c>
      <c r="K1014" t="str">
        <f t="shared" si="880"/>
        <v/>
      </c>
      <c r="L1014" t="str">
        <f t="shared" si="881"/>
        <v/>
      </c>
      <c r="M1014" t="str">
        <f t="shared" si="882"/>
        <v/>
      </c>
      <c r="N1014" t="str">
        <f t="shared" si="883"/>
        <v/>
      </c>
      <c r="O1014" t="str">
        <f t="shared" si="884"/>
        <v/>
      </c>
      <c r="P1014" t="str">
        <f t="shared" si="885"/>
        <v/>
      </c>
      <c r="Q1014" t="str">
        <f t="shared" si="886"/>
        <v/>
      </c>
      <c r="R1014" t="str">
        <f t="shared" si="887"/>
        <v/>
      </c>
      <c r="S1014" t="str">
        <f t="shared" si="888"/>
        <v/>
      </c>
      <c r="T1014" t="str">
        <f t="shared" si="889"/>
        <v/>
      </c>
      <c r="U1014" t="str">
        <f t="shared" si="890"/>
        <v/>
      </c>
      <c r="V1014" t="str">
        <f t="shared" si="891"/>
        <v/>
      </c>
      <c r="W1014" t="str">
        <f t="shared" si="892"/>
        <v/>
      </c>
      <c r="X1014" t="str">
        <f t="shared" si="893"/>
        <v/>
      </c>
      <c r="Y1014" t="str">
        <f t="shared" si="894"/>
        <v/>
      </c>
      <c r="Z1014" t="str">
        <f t="shared" si="895"/>
        <v/>
      </c>
      <c r="AA1014" t="str">
        <f t="shared" si="896"/>
        <v>EU tanulmányok (, web)</v>
      </c>
      <c r="AB1014" t="str">
        <f t="shared" si="897"/>
        <v/>
      </c>
      <c r="AC1014" t="str">
        <f t="shared" si="898"/>
        <v/>
      </c>
      <c r="AD1014" t="str">
        <f t="shared" si="899"/>
        <v/>
      </c>
      <c r="AE1014" t="str">
        <f t="shared" si="900"/>
        <v/>
      </c>
      <c r="AF1014" t="str">
        <f t="shared" si="901"/>
        <v/>
      </c>
      <c r="AG1014" t="str">
        <f t="shared" si="902"/>
        <v/>
      </c>
      <c r="AH1014" t="str">
        <f t="shared" si="903"/>
        <v>11075</v>
      </c>
      <c r="AI1014" t="str">
        <f t="shared" si="904"/>
        <v>11075</v>
      </c>
      <c r="AJ1014" t="str">
        <f t="shared" si="905"/>
        <v/>
      </c>
      <c r="AK1014" t="str">
        <f t="shared" si="906"/>
        <v/>
      </c>
      <c r="AL1014" t="str">
        <f t="shared" si="907"/>
        <v/>
      </c>
      <c r="AM1014" t="str">
        <f t="shared" si="908"/>
        <v/>
      </c>
      <c r="AN1014" t="str">
        <f t="shared" si="909"/>
        <v/>
      </c>
      <c r="AO1014" t="str">
        <f t="shared" si="910"/>
        <v/>
      </c>
      <c r="AP1014" t="str">
        <f t="shared" si="911"/>
        <v/>
      </c>
      <c r="AQ1014" t="str">
        <f t="shared" si="912"/>
        <v/>
      </c>
      <c r="AR1014" t="str">
        <f t="shared" si="913"/>
        <v/>
      </c>
      <c r="AS1014" t="str">
        <f t="shared" si="914"/>
        <v/>
      </c>
      <c r="AT1014" t="str">
        <f t="shared" si="915"/>
        <v/>
      </c>
      <c r="AU1014" t="str">
        <f t="shared" si="916"/>
        <v/>
      </c>
      <c r="AV1014" t="str">
        <f t="shared" si="917"/>
        <v/>
      </c>
      <c r="AW1014" t="str">
        <f t="shared" si="918"/>
        <v/>
      </c>
      <c r="AX1014" t="str">
        <f t="shared" si="919"/>
        <v/>
      </c>
      <c r="AY1014" t="str">
        <f t="shared" si="920"/>
        <v/>
      </c>
      <c r="AZ1014" t="str">
        <f t="shared" si="921"/>
        <v/>
      </c>
      <c r="BA1014" t="str">
        <f t="shared" si="922"/>
        <v/>
      </c>
      <c r="BB1014" t="str">
        <f t="shared" si="923"/>
        <v/>
      </c>
      <c r="BC1014" t="str">
        <f t="shared" si="924"/>
        <v/>
      </c>
      <c r="BD1014" t="str">
        <f t="shared" si="925"/>
        <v/>
      </c>
      <c r="BE1014" t="str">
        <f t="shared" si="926"/>
        <v>EU tanulmányok (212, web)</v>
      </c>
      <c r="BF1014" s="2">
        <v>1107</v>
      </c>
      <c r="BG1014" s="2">
        <v>5</v>
      </c>
      <c r="BH1014" s="18">
        <f>VLOOKUP(BF1014,segéd!$F$9:$G$41,2,FALSE)</f>
        <v>46333</v>
      </c>
      <c r="BI1014" s="2" t="str">
        <f>VLOOKUP(BG1014,segéd!$F$1:$G$7,2,FALSE)</f>
        <v>15.15-16.45</v>
      </c>
      <c r="BJ1014" t="s">
        <v>138</v>
      </c>
      <c r="BK1014" s="20" t="s">
        <v>37</v>
      </c>
      <c r="BL1014" t="s">
        <v>191</v>
      </c>
      <c r="BM1014" s="2"/>
      <c r="BN1014" s="2">
        <v>212</v>
      </c>
      <c r="BO1014" s="2" t="s">
        <v>117</v>
      </c>
      <c r="BP1014" s="33" t="s">
        <v>726</v>
      </c>
      <c r="BQ1014" s="2">
        <f t="shared" si="927"/>
        <v>48</v>
      </c>
      <c r="BR1014" s="2" t="str">
        <f>IF(BM1014="","",IFERROR(VLOOKUP(BJ1014,segéd!T:U,2,FALSE),"x"))</f>
        <v/>
      </c>
      <c r="BS1014" s="2">
        <f>IF(BN1014="","",IFERROR(VLOOKUP(BJ1014,segéd!O:P,2,FALSE),"x"))</f>
        <v>48</v>
      </c>
      <c r="BT1014" s="2"/>
      <c r="BU1014" s="2"/>
      <c r="BV1014" s="2"/>
      <c r="BX1014" s="2"/>
      <c r="CQ1014" s="2"/>
      <c r="CR1014" s="2"/>
      <c r="CT1014" s="2">
        <v>31</v>
      </c>
      <c r="CU1014" s="2">
        <v>25</v>
      </c>
    </row>
    <row r="1015" spans="1:120" ht="15" customHeight="1" x14ac:dyDescent="0.3">
      <c r="A1015" t="str">
        <f t="shared" si="870"/>
        <v>11075</v>
      </c>
      <c r="B1015" t="str">
        <f t="shared" si="871"/>
        <v xml:space="preserve">Irányítástechnika, autom. alapjai - Böcz Gábor (web) </v>
      </c>
      <c r="C1015" t="str">
        <f t="shared" si="872"/>
        <v>40111075</v>
      </c>
      <c r="D1015" t="str">
        <f t="shared" si="873"/>
        <v>Irányítástechnika, autom. alapjai - Böcz Gábor (web) 10</v>
      </c>
      <c r="E1015" t="str">
        <f t="shared" si="874"/>
        <v>Böcz Gábor11075</v>
      </c>
      <c r="F1015" t="str">
        <f t="shared" si="875"/>
        <v>Irányítástechnika, autom. alapjai (Tb. 401, web)</v>
      </c>
      <c r="G1015" t="str">
        <f t="shared" si="876"/>
        <v/>
      </c>
      <c r="H1015" t="str">
        <f t="shared" si="877"/>
        <v/>
      </c>
      <c r="I1015" t="str">
        <f t="shared" si="878"/>
        <v/>
      </c>
      <c r="J1015" t="str">
        <f t="shared" si="879"/>
        <v/>
      </c>
      <c r="K1015" t="str">
        <f t="shared" si="880"/>
        <v/>
      </c>
      <c r="L1015" t="str">
        <f t="shared" si="881"/>
        <v/>
      </c>
      <c r="M1015" t="str">
        <f t="shared" si="882"/>
        <v/>
      </c>
      <c r="N1015" t="str">
        <f t="shared" si="883"/>
        <v/>
      </c>
      <c r="O1015" t="str">
        <f t="shared" si="884"/>
        <v/>
      </c>
      <c r="P1015" t="str">
        <f t="shared" si="885"/>
        <v/>
      </c>
      <c r="Q1015" t="str">
        <f t="shared" si="886"/>
        <v/>
      </c>
      <c r="R1015" t="str">
        <f t="shared" si="887"/>
        <v/>
      </c>
      <c r="S1015" t="str">
        <f t="shared" si="888"/>
        <v/>
      </c>
      <c r="T1015" t="str">
        <f t="shared" si="889"/>
        <v/>
      </c>
      <c r="U1015" t="str">
        <f t="shared" si="890"/>
        <v/>
      </c>
      <c r="V1015" t="str">
        <f t="shared" si="891"/>
        <v/>
      </c>
      <c r="W1015" t="str">
        <f t="shared" si="892"/>
        <v/>
      </c>
      <c r="X1015" t="str">
        <f t="shared" si="893"/>
        <v/>
      </c>
      <c r="Y1015" t="str">
        <f t="shared" si="894"/>
        <v/>
      </c>
      <c r="Z1015" t="str">
        <f t="shared" si="895"/>
        <v/>
      </c>
      <c r="AA1015" t="str">
        <f t="shared" si="896"/>
        <v>Irányítástechnika, autom. alapjai (, web)</v>
      </c>
      <c r="AB1015" t="str">
        <f t="shared" si="897"/>
        <v/>
      </c>
      <c r="AC1015" t="str">
        <f t="shared" si="898"/>
        <v/>
      </c>
      <c r="AD1015" t="str">
        <f t="shared" si="899"/>
        <v/>
      </c>
      <c r="AE1015" t="str">
        <f t="shared" si="900"/>
        <v/>
      </c>
      <c r="AF1015" t="str">
        <f t="shared" si="901"/>
        <v/>
      </c>
      <c r="AG1015" t="str">
        <f t="shared" si="902"/>
        <v/>
      </c>
      <c r="AH1015" t="str">
        <f t="shared" si="903"/>
        <v/>
      </c>
      <c r="AI1015" t="str">
        <f t="shared" si="904"/>
        <v/>
      </c>
      <c r="AJ1015" t="str">
        <f t="shared" si="905"/>
        <v>11075</v>
      </c>
      <c r="AK1015" t="str">
        <f t="shared" si="906"/>
        <v/>
      </c>
      <c r="AL1015" t="str">
        <f t="shared" si="907"/>
        <v/>
      </c>
      <c r="AM1015" t="str">
        <f t="shared" si="908"/>
        <v/>
      </c>
      <c r="AN1015" t="str">
        <f t="shared" si="909"/>
        <v/>
      </c>
      <c r="AO1015" t="str">
        <f t="shared" si="910"/>
        <v/>
      </c>
      <c r="AP1015" t="str">
        <f t="shared" si="911"/>
        <v/>
      </c>
      <c r="AQ1015" t="str">
        <f t="shared" si="912"/>
        <v/>
      </c>
      <c r="AR1015" t="str">
        <f t="shared" si="913"/>
        <v/>
      </c>
      <c r="AS1015" t="str">
        <f t="shared" si="914"/>
        <v/>
      </c>
      <c r="AT1015" t="str">
        <f t="shared" si="915"/>
        <v/>
      </c>
      <c r="AU1015" t="str">
        <f t="shared" si="916"/>
        <v/>
      </c>
      <c r="AV1015" t="str">
        <f t="shared" si="917"/>
        <v/>
      </c>
      <c r="AW1015" t="str">
        <f t="shared" si="918"/>
        <v/>
      </c>
      <c r="AX1015" t="str">
        <f t="shared" si="919"/>
        <v/>
      </c>
      <c r="AY1015" t="str">
        <f t="shared" si="920"/>
        <v/>
      </c>
      <c r="AZ1015" t="str">
        <f t="shared" si="921"/>
        <v/>
      </c>
      <c r="BA1015" t="str">
        <f t="shared" si="922"/>
        <v/>
      </c>
      <c r="BB1015" t="str">
        <f t="shared" si="923"/>
        <v/>
      </c>
      <c r="BC1015" t="str">
        <f t="shared" si="924"/>
        <v/>
      </c>
      <c r="BD1015" t="str">
        <f t="shared" si="925"/>
        <v/>
      </c>
      <c r="BE1015" t="str">
        <f t="shared" si="926"/>
        <v>Irányítástechnika, autom. alapjai (401, web)</v>
      </c>
      <c r="BF1015" s="2">
        <v>1107</v>
      </c>
      <c r="BG1015" s="2">
        <v>5</v>
      </c>
      <c r="BH1015" s="18">
        <f>VLOOKUP(BF1015,segéd!$F$9:$G$41,2,FALSE)</f>
        <v>46333</v>
      </c>
      <c r="BI1015" s="2" t="str">
        <f>VLOOKUP(BG1015,segéd!$F$1:$G$7,2,FALSE)</f>
        <v>15.15-16.45</v>
      </c>
      <c r="BJ1015" t="s">
        <v>199</v>
      </c>
      <c r="BK1015" s="20" t="s">
        <v>540</v>
      </c>
      <c r="BL1015" t="s">
        <v>114</v>
      </c>
      <c r="BM1015" s="2"/>
      <c r="BN1015" s="2">
        <v>401</v>
      </c>
      <c r="BO1015" s="2" t="s">
        <v>117</v>
      </c>
      <c r="BP1015" s="33" t="s">
        <v>680</v>
      </c>
      <c r="BQ1015" s="2">
        <f t="shared" si="927"/>
        <v>10</v>
      </c>
      <c r="BR1015" s="2" t="str">
        <f>IF(BM1015="","",IFERROR(VLOOKUP(BJ1015,segéd!T:U,2,FALSE),"x"))</f>
        <v/>
      </c>
      <c r="BS1015" s="2">
        <f>IF(BN1015="","",IFERROR(VLOOKUP(BJ1015,segéd!O:P,2,FALSE),"x"))</f>
        <v>10</v>
      </c>
      <c r="BU1015" s="2"/>
      <c r="BV1015" s="2"/>
      <c r="CV1015" s="2">
        <v>7</v>
      </c>
    </row>
    <row r="1016" spans="1:120" ht="15" customHeight="1" x14ac:dyDescent="0.3">
      <c r="A1016" t="str">
        <f t="shared" si="870"/>
        <v>20511075</v>
      </c>
      <c r="B1016" t="str">
        <f t="shared" si="871"/>
        <v>Marketing tervezés és kont. - Rojkovich Ádám Konstantin (web) 6</v>
      </c>
      <c r="C1016" t="str">
        <f t="shared" si="872"/>
        <v>11075</v>
      </c>
      <c r="D1016" t="str">
        <f t="shared" si="873"/>
        <v xml:space="preserve">Marketing tervezés és kont. - Rojkovich Ádám Konstantin (web) </v>
      </c>
      <c r="E1016" t="str">
        <f t="shared" si="874"/>
        <v>Rojkovich Ádám Konstantin11075</v>
      </c>
      <c r="F1016" t="str">
        <f t="shared" si="875"/>
        <v>Marketing tervezés és kont. (Bp. 205, web)</v>
      </c>
      <c r="G1016" t="str">
        <f t="shared" si="876"/>
        <v/>
      </c>
      <c r="H1016" t="str">
        <f t="shared" si="877"/>
        <v/>
      </c>
      <c r="I1016" t="str">
        <f t="shared" si="878"/>
        <v/>
      </c>
      <c r="J1016" t="str">
        <f t="shared" si="879"/>
        <v>11075</v>
      </c>
      <c r="K1016" t="str">
        <f t="shared" si="880"/>
        <v/>
      </c>
      <c r="L1016" t="str">
        <f t="shared" si="881"/>
        <v/>
      </c>
      <c r="M1016" t="str">
        <f t="shared" si="882"/>
        <v/>
      </c>
      <c r="N1016" t="str">
        <f t="shared" si="883"/>
        <v/>
      </c>
      <c r="O1016" t="str">
        <f t="shared" si="884"/>
        <v/>
      </c>
      <c r="P1016" t="str">
        <f t="shared" si="885"/>
        <v/>
      </c>
      <c r="Q1016" t="str">
        <f t="shared" si="886"/>
        <v>11075</v>
      </c>
      <c r="R1016" t="str">
        <f t="shared" si="887"/>
        <v/>
      </c>
      <c r="S1016" t="str">
        <f t="shared" si="888"/>
        <v/>
      </c>
      <c r="T1016" t="str">
        <f t="shared" si="889"/>
        <v/>
      </c>
      <c r="U1016" t="str">
        <f t="shared" si="890"/>
        <v/>
      </c>
      <c r="V1016" t="str">
        <f t="shared" si="891"/>
        <v/>
      </c>
      <c r="W1016" t="str">
        <f t="shared" si="892"/>
        <v/>
      </c>
      <c r="X1016" t="str">
        <f t="shared" si="893"/>
        <v/>
      </c>
      <c r="Y1016" t="str">
        <f t="shared" si="894"/>
        <v/>
      </c>
      <c r="Z1016" t="str">
        <f t="shared" si="895"/>
        <v/>
      </c>
      <c r="AA1016" t="str">
        <f t="shared" si="896"/>
        <v>Marketing tervezés és kont. (205, web)</v>
      </c>
      <c r="AB1016" t="str">
        <f t="shared" si="897"/>
        <v/>
      </c>
      <c r="AC1016" t="str">
        <f t="shared" si="898"/>
        <v/>
      </c>
      <c r="AD1016" t="str">
        <f t="shared" si="899"/>
        <v/>
      </c>
      <c r="AE1016" t="str">
        <f t="shared" si="900"/>
        <v/>
      </c>
      <c r="AF1016" t="str">
        <f t="shared" si="901"/>
        <v/>
      </c>
      <c r="AG1016" t="str">
        <f t="shared" si="902"/>
        <v/>
      </c>
      <c r="AH1016" t="str">
        <f t="shared" si="903"/>
        <v/>
      </c>
      <c r="AI1016" t="str">
        <f t="shared" si="904"/>
        <v/>
      </c>
      <c r="AJ1016" t="str">
        <f t="shared" si="905"/>
        <v/>
      </c>
      <c r="AK1016" t="str">
        <f t="shared" si="906"/>
        <v/>
      </c>
      <c r="AL1016" t="str">
        <f t="shared" si="907"/>
        <v/>
      </c>
      <c r="AM1016" t="str">
        <f t="shared" si="908"/>
        <v/>
      </c>
      <c r="AN1016" t="str">
        <f t="shared" si="909"/>
        <v/>
      </c>
      <c r="AO1016" t="str">
        <f t="shared" si="910"/>
        <v/>
      </c>
      <c r="AP1016" t="str">
        <f t="shared" si="911"/>
        <v/>
      </c>
      <c r="AQ1016" t="str">
        <f t="shared" si="912"/>
        <v/>
      </c>
      <c r="AR1016" t="str">
        <f t="shared" si="913"/>
        <v/>
      </c>
      <c r="AS1016" t="str">
        <f t="shared" si="914"/>
        <v/>
      </c>
      <c r="AT1016" t="str">
        <f t="shared" si="915"/>
        <v/>
      </c>
      <c r="AU1016" t="str">
        <f t="shared" si="916"/>
        <v/>
      </c>
      <c r="AV1016" t="str">
        <f t="shared" si="917"/>
        <v/>
      </c>
      <c r="AW1016" t="str">
        <f t="shared" si="918"/>
        <v/>
      </c>
      <c r="AX1016" t="str">
        <f t="shared" si="919"/>
        <v/>
      </c>
      <c r="AY1016" t="str">
        <f t="shared" si="920"/>
        <v/>
      </c>
      <c r="AZ1016" t="str">
        <f t="shared" si="921"/>
        <v/>
      </c>
      <c r="BA1016" t="str">
        <f t="shared" si="922"/>
        <v/>
      </c>
      <c r="BB1016" t="str">
        <f t="shared" si="923"/>
        <v/>
      </c>
      <c r="BC1016" t="str">
        <f t="shared" si="924"/>
        <v/>
      </c>
      <c r="BD1016" t="str">
        <f t="shared" si="925"/>
        <v/>
      </c>
      <c r="BE1016" t="str">
        <f t="shared" si="926"/>
        <v>Marketing tervezés és kont. (, web)</v>
      </c>
      <c r="BF1016" s="2">
        <v>1107</v>
      </c>
      <c r="BG1016" s="2">
        <v>5</v>
      </c>
      <c r="BH1016" s="18">
        <f>VLOOKUP(BF1016,segéd!$F$9:$G$41,2,FALSE)</f>
        <v>46333</v>
      </c>
      <c r="BI1016" s="2" t="str">
        <f>VLOOKUP(BG1016,segéd!$F$1:$G$7,2,FALSE)</f>
        <v>15.15-16.45</v>
      </c>
      <c r="BJ1016" t="s">
        <v>116</v>
      </c>
      <c r="BK1016" s="20" t="s">
        <v>573</v>
      </c>
      <c r="BL1016" t="s">
        <v>206</v>
      </c>
      <c r="BM1016" s="2">
        <v>205</v>
      </c>
      <c r="BO1016" s="2" t="s">
        <v>117</v>
      </c>
      <c r="BP1016" s="33" t="s">
        <v>692</v>
      </c>
      <c r="BQ1016" s="2">
        <f t="shared" si="927"/>
        <v>6</v>
      </c>
      <c r="BR1016" s="2">
        <f>IF(BM1016="","",IFERROR(VLOOKUP(BJ1016,segéd!T:U,2,FALSE),"x"))</f>
        <v>6</v>
      </c>
      <c r="BS1016" s="2" t="str">
        <f>IF(BN1016="","",IFERROR(VLOOKUP(BJ1016,segéd!O:P,2,FALSE),"x"))</f>
        <v/>
      </c>
      <c r="BT1016" s="2"/>
      <c r="BU1016" s="2"/>
      <c r="BV1016" s="2"/>
      <c r="BW1016" s="2">
        <v>8</v>
      </c>
      <c r="BX1016" s="2"/>
      <c r="CD1016" s="2">
        <v>5</v>
      </c>
      <c r="CQ1016" s="2"/>
      <c r="CR1016" s="2"/>
    </row>
    <row r="1017" spans="1:120" ht="15" customHeight="1" x14ac:dyDescent="0.3">
      <c r="A1017" t="str">
        <f t="shared" si="870"/>
        <v>11075</v>
      </c>
      <c r="B1017" t="str">
        <f t="shared" si="871"/>
        <v xml:space="preserve">Mechanika alapjai - Szentgyörgyiné Gyöngyösi Éva (web) </v>
      </c>
      <c r="C1017" t="str">
        <f t="shared" si="872"/>
        <v>50111075</v>
      </c>
      <c r="D1017" t="str">
        <f t="shared" si="873"/>
        <v>Mechanika alapjai - Szentgyörgyiné Gyöngyösi Éva (web) 148</v>
      </c>
      <c r="E1017" t="str">
        <f t="shared" si="874"/>
        <v>Szentgyörgyiné Gyöngyösi Éva11075</v>
      </c>
      <c r="F1017" t="str">
        <f t="shared" si="875"/>
        <v>Mechanika alapjai (Tb. 501, web)</v>
      </c>
      <c r="G1017" t="str">
        <f t="shared" si="876"/>
        <v/>
      </c>
      <c r="H1017" t="str">
        <f t="shared" si="877"/>
        <v/>
      </c>
      <c r="I1017" t="str">
        <f t="shared" si="878"/>
        <v/>
      </c>
      <c r="J1017" t="str">
        <f t="shared" si="879"/>
        <v/>
      </c>
      <c r="K1017" t="str">
        <f t="shared" si="880"/>
        <v/>
      </c>
      <c r="L1017" t="str">
        <f t="shared" si="881"/>
        <v/>
      </c>
      <c r="M1017" t="str">
        <f t="shared" si="882"/>
        <v/>
      </c>
      <c r="N1017" t="str">
        <f t="shared" si="883"/>
        <v/>
      </c>
      <c r="O1017" t="str">
        <f t="shared" si="884"/>
        <v/>
      </c>
      <c r="P1017" t="str">
        <f t="shared" si="885"/>
        <v/>
      </c>
      <c r="Q1017" t="str">
        <f t="shared" si="886"/>
        <v/>
      </c>
      <c r="R1017" t="str">
        <f t="shared" si="887"/>
        <v/>
      </c>
      <c r="S1017" t="str">
        <f t="shared" si="888"/>
        <v/>
      </c>
      <c r="T1017" t="str">
        <f t="shared" si="889"/>
        <v/>
      </c>
      <c r="U1017" t="str">
        <f t="shared" si="890"/>
        <v/>
      </c>
      <c r="V1017" t="str">
        <f t="shared" si="891"/>
        <v/>
      </c>
      <c r="W1017" t="str">
        <f t="shared" si="892"/>
        <v/>
      </c>
      <c r="X1017" t="str">
        <f t="shared" si="893"/>
        <v/>
      </c>
      <c r="Y1017" t="str">
        <f t="shared" si="894"/>
        <v/>
      </c>
      <c r="Z1017" t="str">
        <f t="shared" si="895"/>
        <v/>
      </c>
      <c r="AA1017" t="str">
        <f t="shared" si="896"/>
        <v>Mechanika alapjai (, web)</v>
      </c>
      <c r="AB1017" t="str">
        <f t="shared" si="897"/>
        <v/>
      </c>
      <c r="AC1017" t="str">
        <f t="shared" si="898"/>
        <v/>
      </c>
      <c r="AD1017" t="str">
        <f t="shared" si="899"/>
        <v>11075</v>
      </c>
      <c r="AE1017" t="str">
        <f t="shared" si="900"/>
        <v>11075</v>
      </c>
      <c r="AF1017" t="str">
        <f t="shared" si="901"/>
        <v>11075</v>
      </c>
      <c r="AG1017" t="str">
        <f t="shared" si="902"/>
        <v/>
      </c>
      <c r="AH1017" t="str">
        <f t="shared" si="903"/>
        <v/>
      </c>
      <c r="AI1017" t="str">
        <f t="shared" si="904"/>
        <v/>
      </c>
      <c r="AJ1017" t="str">
        <f t="shared" si="905"/>
        <v/>
      </c>
      <c r="AK1017" t="str">
        <f t="shared" si="906"/>
        <v/>
      </c>
      <c r="AL1017" t="str">
        <f t="shared" si="907"/>
        <v/>
      </c>
      <c r="AM1017" t="str">
        <f t="shared" si="908"/>
        <v/>
      </c>
      <c r="AN1017" t="str">
        <f t="shared" si="909"/>
        <v/>
      </c>
      <c r="AO1017" t="str">
        <f t="shared" si="910"/>
        <v/>
      </c>
      <c r="AP1017" t="str">
        <f t="shared" si="911"/>
        <v/>
      </c>
      <c r="AQ1017" t="str">
        <f t="shared" si="912"/>
        <v/>
      </c>
      <c r="AR1017" t="str">
        <f t="shared" si="913"/>
        <v/>
      </c>
      <c r="AS1017" t="str">
        <f t="shared" si="914"/>
        <v/>
      </c>
      <c r="AT1017" t="str">
        <f t="shared" si="915"/>
        <v/>
      </c>
      <c r="AU1017" t="str">
        <f t="shared" si="916"/>
        <v/>
      </c>
      <c r="AV1017" t="str">
        <f t="shared" si="917"/>
        <v/>
      </c>
      <c r="AW1017" t="str">
        <f t="shared" si="918"/>
        <v/>
      </c>
      <c r="AX1017" t="str">
        <f t="shared" si="919"/>
        <v/>
      </c>
      <c r="AY1017" t="str">
        <f t="shared" si="920"/>
        <v/>
      </c>
      <c r="AZ1017" t="str">
        <f t="shared" si="921"/>
        <v/>
      </c>
      <c r="BA1017" t="str">
        <f t="shared" si="922"/>
        <v/>
      </c>
      <c r="BB1017" t="str">
        <f t="shared" si="923"/>
        <v/>
      </c>
      <c r="BC1017" t="str">
        <f t="shared" si="924"/>
        <v/>
      </c>
      <c r="BD1017" t="str">
        <f t="shared" si="925"/>
        <v/>
      </c>
      <c r="BE1017" t="str">
        <f t="shared" si="926"/>
        <v>Mechanika alapjai (501, web)</v>
      </c>
      <c r="BF1017" s="2">
        <v>1107</v>
      </c>
      <c r="BG1017" s="2">
        <v>5</v>
      </c>
      <c r="BH1017" s="18">
        <f>VLOOKUP(BF1017,segéd!$F$9:$G$41,2,FALSE)</f>
        <v>46333</v>
      </c>
      <c r="BI1017" s="2" t="str">
        <f>VLOOKUP(BG1017,segéd!$F$1:$G$7,2,FALSE)</f>
        <v>15.15-16.45</v>
      </c>
      <c r="BJ1017" t="s">
        <v>131</v>
      </c>
      <c r="BK1017" s="20" t="s">
        <v>320</v>
      </c>
      <c r="BL1017" t="s">
        <v>193</v>
      </c>
      <c r="BM1017" s="2"/>
      <c r="BN1017" s="2">
        <v>501</v>
      </c>
      <c r="BO1017" s="2" t="s">
        <v>117</v>
      </c>
      <c r="BP1017" s="33" t="s">
        <v>624</v>
      </c>
      <c r="BQ1017" s="2">
        <f t="shared" si="927"/>
        <v>148</v>
      </c>
      <c r="BR1017" s="2" t="str">
        <f>IF(BM1017="","",IFERROR(VLOOKUP(BJ1017,segéd!T:U,2,FALSE),"x"))</f>
        <v/>
      </c>
      <c r="BS1017" s="2">
        <f>IF(BN1017="","",IFERROR(VLOOKUP(BJ1017,segéd!O:P,2,FALSE),"x"))</f>
        <v>148</v>
      </c>
      <c r="BT1017" s="2"/>
      <c r="BU1017" s="2"/>
      <c r="BV1017" s="2"/>
      <c r="BX1017" s="2"/>
      <c r="CP1017" s="2">
        <v>8</v>
      </c>
      <c r="CQ1017" s="2">
        <v>74</v>
      </c>
      <c r="CR1017" s="2">
        <v>48</v>
      </c>
    </row>
    <row r="1018" spans="1:120" ht="15" customHeight="1" x14ac:dyDescent="0.3">
      <c r="A1018" t="str">
        <f t="shared" si="870"/>
        <v>11075</v>
      </c>
      <c r="B1018" t="str">
        <f t="shared" si="871"/>
        <v xml:space="preserve">Megújuló energiaforrások - Molnárné Dőry Zsófia (web) </v>
      </c>
      <c r="C1018" t="str">
        <f t="shared" si="872"/>
        <v>21711075</v>
      </c>
      <c r="D1018" t="str">
        <f t="shared" si="873"/>
        <v>Megújuló energiaforrások - Molnárné Dőry Zsófia (web) 25</v>
      </c>
      <c r="E1018" t="str">
        <f t="shared" si="874"/>
        <v>Molnárné Dőry Zsófia11075</v>
      </c>
      <c r="F1018" t="str">
        <f t="shared" si="875"/>
        <v>Megújuló energiaforrások (Tb. 217, web)</v>
      </c>
      <c r="G1018" t="str">
        <f t="shared" si="876"/>
        <v/>
      </c>
      <c r="H1018" t="str">
        <f t="shared" si="877"/>
        <v/>
      </c>
      <c r="I1018" t="str">
        <f t="shared" si="878"/>
        <v/>
      </c>
      <c r="J1018" t="str">
        <f t="shared" si="879"/>
        <v/>
      </c>
      <c r="K1018" t="str">
        <f t="shared" si="880"/>
        <v/>
      </c>
      <c r="L1018" t="str">
        <f t="shared" si="881"/>
        <v/>
      </c>
      <c r="M1018" t="str">
        <f t="shared" si="882"/>
        <v/>
      </c>
      <c r="N1018" t="str">
        <f t="shared" si="883"/>
        <v/>
      </c>
      <c r="O1018" t="str">
        <f t="shared" si="884"/>
        <v/>
      </c>
      <c r="P1018" t="str">
        <f t="shared" si="885"/>
        <v/>
      </c>
      <c r="Q1018" t="str">
        <f t="shared" si="886"/>
        <v/>
      </c>
      <c r="R1018" t="str">
        <f t="shared" si="887"/>
        <v/>
      </c>
      <c r="S1018" t="str">
        <f t="shared" si="888"/>
        <v/>
      </c>
      <c r="T1018" t="str">
        <f t="shared" si="889"/>
        <v/>
      </c>
      <c r="U1018" t="str">
        <f t="shared" si="890"/>
        <v/>
      </c>
      <c r="V1018" t="str">
        <f t="shared" si="891"/>
        <v/>
      </c>
      <c r="W1018" t="str">
        <f t="shared" si="892"/>
        <v/>
      </c>
      <c r="X1018" t="str">
        <f t="shared" si="893"/>
        <v/>
      </c>
      <c r="Y1018" t="str">
        <f t="shared" si="894"/>
        <v/>
      </c>
      <c r="Z1018" t="str">
        <f t="shared" si="895"/>
        <v/>
      </c>
      <c r="AA1018" t="str">
        <f t="shared" si="896"/>
        <v>Megújuló energiaforrások (, web)</v>
      </c>
      <c r="AB1018" t="str">
        <f t="shared" si="897"/>
        <v/>
      </c>
      <c r="AC1018" t="str">
        <f t="shared" si="898"/>
        <v/>
      </c>
      <c r="AD1018" t="str">
        <f t="shared" si="899"/>
        <v/>
      </c>
      <c r="AE1018" t="str">
        <f t="shared" si="900"/>
        <v/>
      </c>
      <c r="AF1018" t="str">
        <f t="shared" si="901"/>
        <v/>
      </c>
      <c r="AG1018" t="str">
        <f t="shared" si="902"/>
        <v/>
      </c>
      <c r="AH1018" t="str">
        <f t="shared" si="903"/>
        <v/>
      </c>
      <c r="AI1018" t="str">
        <f t="shared" si="904"/>
        <v/>
      </c>
      <c r="AJ1018" t="str">
        <f t="shared" si="905"/>
        <v/>
      </c>
      <c r="AK1018" t="str">
        <f t="shared" si="906"/>
        <v/>
      </c>
      <c r="AL1018" t="str">
        <f t="shared" si="907"/>
        <v/>
      </c>
      <c r="AM1018" t="str">
        <f t="shared" si="908"/>
        <v/>
      </c>
      <c r="AN1018" t="str">
        <f t="shared" si="909"/>
        <v/>
      </c>
      <c r="AO1018" t="str">
        <f t="shared" si="910"/>
        <v/>
      </c>
      <c r="AP1018" t="str">
        <f t="shared" si="911"/>
        <v/>
      </c>
      <c r="AQ1018" t="str">
        <f t="shared" si="912"/>
        <v/>
      </c>
      <c r="AR1018" t="str">
        <f t="shared" si="913"/>
        <v/>
      </c>
      <c r="AS1018" t="str">
        <f t="shared" si="914"/>
        <v/>
      </c>
      <c r="AT1018" t="str">
        <f t="shared" si="915"/>
        <v/>
      </c>
      <c r="AU1018" t="str">
        <f t="shared" si="916"/>
        <v/>
      </c>
      <c r="AV1018" t="str">
        <f t="shared" si="917"/>
        <v/>
      </c>
      <c r="AW1018" t="str">
        <f t="shared" si="918"/>
        <v/>
      </c>
      <c r="AX1018" t="str">
        <f t="shared" si="919"/>
        <v/>
      </c>
      <c r="AY1018" t="str">
        <f t="shared" si="920"/>
        <v>11075</v>
      </c>
      <c r="AZ1018" t="str">
        <f t="shared" si="921"/>
        <v>11075</v>
      </c>
      <c r="BA1018" t="str">
        <f t="shared" si="922"/>
        <v>11075</v>
      </c>
      <c r="BB1018" t="str">
        <f t="shared" si="923"/>
        <v/>
      </c>
      <c r="BC1018" t="str">
        <f t="shared" si="924"/>
        <v/>
      </c>
      <c r="BD1018" t="str">
        <f t="shared" si="925"/>
        <v/>
      </c>
      <c r="BE1018" t="str">
        <f t="shared" si="926"/>
        <v>Megújuló energiaforrások (217, web)</v>
      </c>
      <c r="BF1018" s="2">
        <v>1107</v>
      </c>
      <c r="BG1018" s="2">
        <v>5</v>
      </c>
      <c r="BH1018" s="18">
        <f>VLOOKUP(BF1018,segéd!$F$9:$G$41,2,FALSE)</f>
        <v>46333</v>
      </c>
      <c r="BI1018" s="2" t="str">
        <f>VLOOKUP(BG1018,segéd!$F$1:$G$7,2,FALSE)</f>
        <v>15.15-16.45</v>
      </c>
      <c r="BJ1018" t="s">
        <v>108</v>
      </c>
      <c r="BK1018" s="20" t="s">
        <v>219</v>
      </c>
      <c r="BL1018" t="s">
        <v>191</v>
      </c>
      <c r="BM1018" s="2"/>
      <c r="BN1018" s="2">
        <v>217</v>
      </c>
      <c r="BO1018" s="2" t="s">
        <v>117</v>
      </c>
      <c r="BP1018" s="33" t="s">
        <v>604</v>
      </c>
      <c r="BQ1018" s="2">
        <f t="shared" si="927"/>
        <v>25</v>
      </c>
      <c r="BR1018" s="2" t="str">
        <f>IF(BM1018="","",IFERROR(VLOOKUP(BJ1018,segéd!T:U,2,FALSE),"x"))</f>
        <v/>
      </c>
      <c r="BS1018" s="2">
        <f>IF(BN1018="","",IFERROR(VLOOKUP(BJ1018,segéd!O:P,2,FALSE),"x"))</f>
        <v>25</v>
      </c>
      <c r="BU1018" s="2"/>
      <c r="BV1018" s="2"/>
      <c r="DK1018" s="2">
        <v>17</v>
      </c>
      <c r="DL1018" s="2">
        <v>8</v>
      </c>
      <c r="DM1018" s="2">
        <v>22</v>
      </c>
    </row>
    <row r="1019" spans="1:120" ht="15" customHeight="1" x14ac:dyDescent="0.3">
      <c r="A1019" t="str">
        <f t="shared" si="870"/>
        <v>11075</v>
      </c>
      <c r="B1019" t="str">
        <f t="shared" si="871"/>
        <v xml:space="preserve">Méréstechnika, 1. csoport - Csrenkovics Antónia </v>
      </c>
      <c r="C1019" t="str">
        <f t="shared" si="872"/>
        <v>411075</v>
      </c>
      <c r="D1019" t="str">
        <f t="shared" si="873"/>
        <v>Méréstechnika, 1. csoport - Csrenkovics Antónia 0</v>
      </c>
      <c r="E1019" t="str">
        <f t="shared" si="874"/>
        <v>Csrenkovics Antónia11075</v>
      </c>
      <c r="F1019" t="str">
        <f t="shared" si="875"/>
        <v>Méréstechnika, 1. csoport (Tb. 4)</v>
      </c>
      <c r="G1019" t="str">
        <f t="shared" si="876"/>
        <v/>
      </c>
      <c r="H1019" t="str">
        <f t="shared" si="877"/>
        <v/>
      </c>
      <c r="I1019" t="str">
        <f t="shared" si="878"/>
        <v/>
      </c>
      <c r="J1019" t="str">
        <f t="shared" si="879"/>
        <v/>
      </c>
      <c r="K1019" t="str">
        <f t="shared" si="880"/>
        <v/>
      </c>
      <c r="L1019" t="str">
        <f t="shared" si="881"/>
        <v/>
      </c>
      <c r="M1019" t="str">
        <f t="shared" si="882"/>
        <v/>
      </c>
      <c r="N1019" t="str">
        <f t="shared" si="883"/>
        <v/>
      </c>
      <c r="O1019" t="str">
        <f t="shared" si="884"/>
        <v/>
      </c>
      <c r="P1019" t="str">
        <f t="shared" si="885"/>
        <v/>
      </c>
      <c r="Q1019" t="str">
        <f t="shared" si="886"/>
        <v/>
      </c>
      <c r="R1019" t="str">
        <f t="shared" si="887"/>
        <v/>
      </c>
      <c r="S1019" t="str">
        <f t="shared" si="888"/>
        <v/>
      </c>
      <c r="T1019" t="str">
        <f t="shared" si="889"/>
        <v/>
      </c>
      <c r="U1019" t="str">
        <f t="shared" si="890"/>
        <v/>
      </c>
      <c r="V1019" t="str">
        <f t="shared" si="891"/>
        <v/>
      </c>
      <c r="W1019" t="str">
        <f t="shared" si="892"/>
        <v/>
      </c>
      <c r="X1019" t="str">
        <f t="shared" si="893"/>
        <v/>
      </c>
      <c r="Y1019" t="str">
        <f t="shared" si="894"/>
        <v/>
      </c>
      <c r="Z1019" t="str">
        <f t="shared" si="895"/>
        <v/>
      </c>
      <c r="AA1019" t="str">
        <f t="shared" si="896"/>
        <v>Méréstechnika, 1. csoport ()</v>
      </c>
      <c r="AB1019" t="str">
        <f t="shared" si="897"/>
        <v/>
      </c>
      <c r="AC1019" t="str">
        <f t="shared" si="898"/>
        <v/>
      </c>
      <c r="AD1019" t="str">
        <f t="shared" si="899"/>
        <v/>
      </c>
      <c r="AE1019" t="str">
        <f t="shared" si="900"/>
        <v/>
      </c>
      <c r="AF1019" t="str">
        <f t="shared" si="901"/>
        <v/>
      </c>
      <c r="AG1019" t="str">
        <f t="shared" si="902"/>
        <v/>
      </c>
      <c r="AH1019" t="str">
        <f t="shared" si="903"/>
        <v/>
      </c>
      <c r="AI1019" t="str">
        <f t="shared" si="904"/>
        <v/>
      </c>
      <c r="AJ1019" t="str">
        <f t="shared" si="905"/>
        <v/>
      </c>
      <c r="AK1019" t="str">
        <f t="shared" si="906"/>
        <v>11075</v>
      </c>
      <c r="AL1019" t="str">
        <f t="shared" si="907"/>
        <v/>
      </c>
      <c r="AM1019" t="str">
        <f t="shared" si="908"/>
        <v/>
      </c>
      <c r="AN1019" t="str">
        <f t="shared" si="909"/>
        <v/>
      </c>
      <c r="AO1019" t="str">
        <f t="shared" si="910"/>
        <v/>
      </c>
      <c r="AP1019" t="str">
        <f t="shared" si="911"/>
        <v/>
      </c>
      <c r="AQ1019" t="str">
        <f t="shared" si="912"/>
        <v/>
      </c>
      <c r="AR1019" t="str">
        <f t="shared" si="913"/>
        <v/>
      </c>
      <c r="AS1019" t="str">
        <f t="shared" si="914"/>
        <v/>
      </c>
      <c r="AT1019" t="str">
        <f t="shared" si="915"/>
        <v/>
      </c>
      <c r="AU1019" t="str">
        <f t="shared" si="916"/>
        <v/>
      </c>
      <c r="AV1019" t="str">
        <f t="shared" si="917"/>
        <v/>
      </c>
      <c r="AW1019" t="str">
        <f t="shared" si="918"/>
        <v/>
      </c>
      <c r="AX1019" t="str">
        <f t="shared" si="919"/>
        <v/>
      </c>
      <c r="AY1019" t="str">
        <f t="shared" si="920"/>
        <v/>
      </c>
      <c r="AZ1019" t="str">
        <f t="shared" si="921"/>
        <v/>
      </c>
      <c r="BA1019" t="str">
        <f t="shared" si="922"/>
        <v/>
      </c>
      <c r="BB1019" t="str">
        <f t="shared" si="923"/>
        <v/>
      </c>
      <c r="BC1019" t="str">
        <f t="shared" si="924"/>
        <v/>
      </c>
      <c r="BD1019" t="str">
        <f t="shared" si="925"/>
        <v/>
      </c>
      <c r="BE1019" t="str">
        <f t="shared" si="926"/>
        <v>Méréstechnika, 1. csoport (4)</v>
      </c>
      <c r="BF1019" s="2">
        <v>1107</v>
      </c>
      <c r="BG1019" s="2">
        <v>5</v>
      </c>
      <c r="BH1019" s="18">
        <f>VLOOKUP(BF1019,segéd!$F$9:$G$41,2,FALSE)</f>
        <v>46333</v>
      </c>
      <c r="BI1019" s="2" t="str">
        <f>VLOOKUP(BG1019,segéd!$F$1:$G$7,2,FALSE)</f>
        <v>15.15-16.45</v>
      </c>
      <c r="BJ1019" t="s">
        <v>295</v>
      </c>
      <c r="BK1019" s="20" t="s">
        <v>743</v>
      </c>
      <c r="BL1019" t="s">
        <v>191</v>
      </c>
      <c r="BM1019" s="2"/>
      <c r="BN1019" s="2">
        <v>4</v>
      </c>
      <c r="BO1019" s="2"/>
      <c r="BP1019" s="33"/>
      <c r="BQ1019" s="2">
        <f t="shared" si="927"/>
        <v>0</v>
      </c>
      <c r="BR1019" s="2" t="str">
        <f>IF(BM1019="","",IFERROR(VLOOKUP(BJ1019,segéd!T:U,2,FALSE),"x"))</f>
        <v/>
      </c>
      <c r="BS1019" s="2">
        <f>IF(BN1019="","",IFERROR(VLOOKUP(BJ1019,segéd!O:P,2,FALSE),"x"))</f>
        <v>0</v>
      </c>
      <c r="BU1019" s="2"/>
      <c r="BV1019" s="2"/>
      <c r="BX1019" s="2"/>
      <c r="CW1019" s="2">
        <v>19</v>
      </c>
    </row>
    <row r="1020" spans="1:120" ht="15" customHeight="1" x14ac:dyDescent="0.3">
      <c r="A1020" t="str">
        <f t="shared" si="870"/>
        <v>11075</v>
      </c>
      <c r="B1020" t="str">
        <f t="shared" si="871"/>
        <v xml:space="preserve">Mérnöki etika - Szabó Veronika Anna (web) </v>
      </c>
      <c r="C1020" t="str">
        <f t="shared" si="872"/>
        <v>A/Nae.11075</v>
      </c>
      <c r="D1020" t="str">
        <f t="shared" si="873"/>
        <v>Mérnöki etika - Szabó Veronika Anna (web) 55</v>
      </c>
      <c r="E1020" t="str">
        <f t="shared" si="874"/>
        <v>Szabó Veronika Anna11075</v>
      </c>
      <c r="F1020" t="str">
        <f t="shared" si="875"/>
        <v>Mérnöki etika (Tb. A/Nae., web)</v>
      </c>
      <c r="G1020" t="str">
        <f t="shared" si="876"/>
        <v/>
      </c>
      <c r="H1020" t="str">
        <f t="shared" si="877"/>
        <v/>
      </c>
      <c r="I1020" t="str">
        <f t="shared" si="878"/>
        <v/>
      </c>
      <c r="J1020" t="str">
        <f t="shared" si="879"/>
        <v/>
      </c>
      <c r="K1020" t="str">
        <f t="shared" si="880"/>
        <v/>
      </c>
      <c r="L1020" t="str">
        <f t="shared" si="881"/>
        <v/>
      </c>
      <c r="M1020" t="str">
        <f t="shared" si="882"/>
        <v/>
      </c>
      <c r="N1020" t="str">
        <f t="shared" si="883"/>
        <v/>
      </c>
      <c r="O1020" t="str">
        <f t="shared" si="884"/>
        <v/>
      </c>
      <c r="P1020" t="str">
        <f t="shared" si="885"/>
        <v/>
      </c>
      <c r="Q1020" t="str">
        <f t="shared" si="886"/>
        <v/>
      </c>
      <c r="R1020" t="str">
        <f t="shared" si="887"/>
        <v/>
      </c>
      <c r="S1020" t="str">
        <f t="shared" si="888"/>
        <v/>
      </c>
      <c r="T1020" t="str">
        <f t="shared" si="889"/>
        <v/>
      </c>
      <c r="U1020" t="str">
        <f t="shared" si="890"/>
        <v/>
      </c>
      <c r="V1020" t="str">
        <f t="shared" si="891"/>
        <v/>
      </c>
      <c r="W1020" t="str">
        <f t="shared" si="892"/>
        <v/>
      </c>
      <c r="X1020" t="str">
        <f t="shared" si="893"/>
        <v/>
      </c>
      <c r="Y1020" t="str">
        <f t="shared" si="894"/>
        <v/>
      </c>
      <c r="Z1020" t="str">
        <f t="shared" si="895"/>
        <v/>
      </c>
      <c r="AA1020" t="str">
        <f t="shared" si="896"/>
        <v>Mérnöki etika (, web)</v>
      </c>
      <c r="AB1020" t="str">
        <f t="shared" si="897"/>
        <v/>
      </c>
      <c r="AC1020" t="str">
        <f t="shared" si="898"/>
        <v/>
      </c>
      <c r="AD1020" t="str">
        <f t="shared" si="899"/>
        <v/>
      </c>
      <c r="AE1020" t="str">
        <f t="shared" si="900"/>
        <v/>
      </c>
      <c r="AF1020" t="str">
        <f t="shared" si="901"/>
        <v/>
      </c>
      <c r="AG1020" t="str">
        <f t="shared" si="902"/>
        <v/>
      </c>
      <c r="AH1020" t="str">
        <f t="shared" si="903"/>
        <v/>
      </c>
      <c r="AI1020" t="str">
        <f t="shared" si="904"/>
        <v/>
      </c>
      <c r="AJ1020" t="str">
        <f t="shared" si="905"/>
        <v/>
      </c>
      <c r="AK1020" t="str">
        <f t="shared" si="906"/>
        <v/>
      </c>
      <c r="AL1020" t="str">
        <f t="shared" si="907"/>
        <v/>
      </c>
      <c r="AM1020" t="str">
        <f t="shared" si="908"/>
        <v/>
      </c>
      <c r="AN1020" t="str">
        <f t="shared" si="909"/>
        <v/>
      </c>
      <c r="AO1020" t="str">
        <f t="shared" si="910"/>
        <v/>
      </c>
      <c r="AP1020" t="str">
        <f t="shared" si="911"/>
        <v/>
      </c>
      <c r="AQ1020" t="str">
        <f t="shared" si="912"/>
        <v/>
      </c>
      <c r="AR1020" t="str">
        <f t="shared" si="913"/>
        <v/>
      </c>
      <c r="AS1020" t="str">
        <f t="shared" si="914"/>
        <v/>
      </c>
      <c r="AT1020" t="str">
        <f t="shared" si="915"/>
        <v/>
      </c>
      <c r="AU1020" t="str">
        <f t="shared" si="916"/>
        <v/>
      </c>
      <c r="AV1020" t="str">
        <f t="shared" si="917"/>
        <v/>
      </c>
      <c r="AW1020" t="str">
        <f t="shared" si="918"/>
        <v/>
      </c>
      <c r="AX1020" t="str">
        <f t="shared" si="919"/>
        <v/>
      </c>
      <c r="AY1020" t="str">
        <f t="shared" si="920"/>
        <v/>
      </c>
      <c r="AZ1020" t="str">
        <f t="shared" si="921"/>
        <v/>
      </c>
      <c r="BA1020" t="str">
        <f t="shared" si="922"/>
        <v/>
      </c>
      <c r="BB1020" t="str">
        <f t="shared" si="923"/>
        <v>11075</v>
      </c>
      <c r="BC1020" t="str">
        <f t="shared" si="924"/>
        <v>11075</v>
      </c>
      <c r="BD1020" t="str">
        <f t="shared" si="925"/>
        <v>11075</v>
      </c>
      <c r="BE1020" t="str">
        <f t="shared" si="926"/>
        <v>Mérnöki etika (A/Nae., web)</v>
      </c>
      <c r="BF1020" s="2">
        <v>1107</v>
      </c>
      <c r="BG1020" s="2">
        <v>5</v>
      </c>
      <c r="BH1020" s="18">
        <f>VLOOKUP(BF1020,segéd!$F$9:$G$41,2,FALSE)</f>
        <v>46333</v>
      </c>
      <c r="BI1020" s="2" t="str">
        <f>VLOOKUP(BG1020,segéd!$F$1:$G$7,2,FALSE)</f>
        <v>15.15-16.45</v>
      </c>
      <c r="BJ1020" t="s">
        <v>215</v>
      </c>
      <c r="BK1020" s="20" t="s">
        <v>539</v>
      </c>
      <c r="BL1020" t="s">
        <v>191</v>
      </c>
      <c r="BM1020" s="2"/>
      <c r="BN1020" s="2" t="s">
        <v>317</v>
      </c>
      <c r="BO1020" s="2" t="s">
        <v>117</v>
      </c>
      <c r="BP1020" s="33" t="s">
        <v>699</v>
      </c>
      <c r="BQ1020" s="2">
        <f t="shared" si="927"/>
        <v>55</v>
      </c>
      <c r="BR1020" s="2" t="str">
        <f>IF(BM1020="","",IFERROR(VLOOKUP(BJ1020,segéd!T:U,2,FALSE),"x"))</f>
        <v/>
      </c>
      <c r="BS1020" s="2">
        <f>IF(BN1020="","",IFERROR(VLOOKUP(BJ1020,segéd!O:P,2,FALSE),"x"))</f>
        <v>55</v>
      </c>
      <c r="BT1020" s="2"/>
      <c r="BU1020" s="2"/>
      <c r="BV1020" s="2"/>
      <c r="CQ1020" s="2"/>
      <c r="CR1020" s="2"/>
      <c r="DN1020" s="2">
        <v>8</v>
      </c>
      <c r="DO1020" s="2">
        <v>10</v>
      </c>
      <c r="DP1020" s="2">
        <v>32</v>
      </c>
    </row>
    <row r="1021" spans="1:120" ht="15" customHeight="1" x14ac:dyDescent="0.3">
      <c r="A1021" t="str">
        <f t="shared" si="870"/>
        <v>11075</v>
      </c>
      <c r="B1021" t="str">
        <f t="shared" si="871"/>
        <v xml:space="preserve">Mérnöki fizika - Böröczki Ágoston (web) </v>
      </c>
      <c r="C1021" t="str">
        <f t="shared" si="872"/>
        <v>40411075</v>
      </c>
      <c r="D1021" t="str">
        <f t="shared" si="873"/>
        <v>Mérnöki fizika - Böröczki Ágoston (web) 4</v>
      </c>
      <c r="E1021" t="str">
        <f t="shared" si="874"/>
        <v>Böröczki Ágoston11075</v>
      </c>
      <c r="F1021" t="str">
        <f t="shared" si="875"/>
        <v>Mérnöki fizika (Tb. 404, web)</v>
      </c>
      <c r="G1021" t="str">
        <f t="shared" si="876"/>
        <v/>
      </c>
      <c r="H1021" t="str">
        <f t="shared" si="877"/>
        <v/>
      </c>
      <c r="I1021" t="str">
        <f t="shared" si="878"/>
        <v/>
      </c>
      <c r="J1021" t="str">
        <f t="shared" si="879"/>
        <v/>
      </c>
      <c r="K1021" t="str">
        <f t="shared" si="880"/>
        <v/>
      </c>
      <c r="L1021" t="str">
        <f t="shared" si="881"/>
        <v/>
      </c>
      <c r="M1021" t="str">
        <f t="shared" si="882"/>
        <v/>
      </c>
      <c r="N1021" t="str">
        <f t="shared" si="883"/>
        <v/>
      </c>
      <c r="O1021" t="str">
        <f t="shared" si="884"/>
        <v/>
      </c>
      <c r="P1021" t="str">
        <f t="shared" si="885"/>
        <v/>
      </c>
      <c r="Q1021" t="str">
        <f t="shared" si="886"/>
        <v/>
      </c>
      <c r="R1021" t="str">
        <f t="shared" si="887"/>
        <v/>
      </c>
      <c r="S1021" t="str">
        <f t="shared" si="888"/>
        <v/>
      </c>
      <c r="T1021" t="str">
        <f t="shared" si="889"/>
        <v/>
      </c>
      <c r="U1021" t="str">
        <f t="shared" si="890"/>
        <v/>
      </c>
      <c r="V1021" t="str">
        <f t="shared" si="891"/>
        <v/>
      </c>
      <c r="W1021" t="str">
        <f t="shared" si="892"/>
        <v/>
      </c>
      <c r="X1021" t="str">
        <f t="shared" si="893"/>
        <v/>
      </c>
      <c r="Y1021" t="str">
        <f t="shared" si="894"/>
        <v/>
      </c>
      <c r="Z1021" t="str">
        <f t="shared" si="895"/>
        <v/>
      </c>
      <c r="AA1021" t="str">
        <f t="shared" si="896"/>
        <v>Mérnöki fizika (, web)</v>
      </c>
      <c r="AB1021" t="str">
        <f t="shared" si="897"/>
        <v/>
      </c>
      <c r="AC1021" t="str">
        <f t="shared" si="898"/>
        <v/>
      </c>
      <c r="AD1021" t="str">
        <f t="shared" si="899"/>
        <v/>
      </c>
      <c r="AE1021" t="str">
        <f t="shared" si="900"/>
        <v/>
      </c>
      <c r="AF1021" t="str">
        <f t="shared" si="901"/>
        <v/>
      </c>
      <c r="AG1021" t="str">
        <f t="shared" si="902"/>
        <v>11075</v>
      </c>
      <c r="AH1021" t="str">
        <f t="shared" si="903"/>
        <v/>
      </c>
      <c r="AI1021" t="str">
        <f t="shared" si="904"/>
        <v/>
      </c>
      <c r="AJ1021" t="str">
        <f t="shared" si="905"/>
        <v/>
      </c>
      <c r="AK1021" t="str">
        <f t="shared" si="906"/>
        <v/>
      </c>
      <c r="AL1021" t="str">
        <f t="shared" si="907"/>
        <v/>
      </c>
      <c r="AM1021" t="str">
        <f t="shared" si="908"/>
        <v/>
      </c>
      <c r="AN1021" t="str">
        <f t="shared" si="909"/>
        <v/>
      </c>
      <c r="AO1021" t="str">
        <f t="shared" si="910"/>
        <v/>
      </c>
      <c r="AP1021" t="str">
        <f t="shared" si="911"/>
        <v/>
      </c>
      <c r="AQ1021" t="str">
        <f t="shared" si="912"/>
        <v/>
      </c>
      <c r="AR1021" t="str">
        <f t="shared" si="913"/>
        <v/>
      </c>
      <c r="AS1021" t="str">
        <f t="shared" si="914"/>
        <v/>
      </c>
      <c r="AT1021" t="str">
        <f t="shared" si="915"/>
        <v/>
      </c>
      <c r="AU1021" t="str">
        <f t="shared" si="916"/>
        <v/>
      </c>
      <c r="AV1021" t="str">
        <f t="shared" si="917"/>
        <v/>
      </c>
      <c r="AW1021" t="str">
        <f t="shared" si="918"/>
        <v/>
      </c>
      <c r="AX1021" t="str">
        <f t="shared" si="919"/>
        <v/>
      </c>
      <c r="AY1021" t="str">
        <f t="shared" si="920"/>
        <v/>
      </c>
      <c r="AZ1021" t="str">
        <f t="shared" si="921"/>
        <v/>
      </c>
      <c r="BA1021" t="str">
        <f t="shared" si="922"/>
        <v/>
      </c>
      <c r="BB1021" t="str">
        <f t="shared" si="923"/>
        <v/>
      </c>
      <c r="BC1021" t="str">
        <f t="shared" si="924"/>
        <v/>
      </c>
      <c r="BD1021" t="str">
        <f t="shared" si="925"/>
        <v/>
      </c>
      <c r="BE1021" t="str">
        <f t="shared" si="926"/>
        <v>Mérnöki fizika (404, web)</v>
      </c>
      <c r="BF1021" s="2">
        <v>1107</v>
      </c>
      <c r="BG1021" s="2">
        <v>5</v>
      </c>
      <c r="BH1021" s="18">
        <f>VLOOKUP(BF1021,segéd!$F$9:$G$41,2,FALSE)</f>
        <v>46333</v>
      </c>
      <c r="BI1021" s="2" t="str">
        <f>VLOOKUP(BG1021,segéd!$F$1:$G$7,2,FALSE)</f>
        <v>15.15-16.45</v>
      </c>
      <c r="BJ1021" t="s">
        <v>150</v>
      </c>
      <c r="BK1021" s="20" t="s">
        <v>207</v>
      </c>
      <c r="BL1021" t="s">
        <v>190</v>
      </c>
      <c r="BM1021" s="2"/>
      <c r="BN1021" s="2">
        <v>404</v>
      </c>
      <c r="BO1021" s="2" t="s">
        <v>117</v>
      </c>
      <c r="BP1021" s="33" t="s">
        <v>710</v>
      </c>
      <c r="BQ1021" s="2">
        <f t="shared" si="927"/>
        <v>4</v>
      </c>
      <c r="BR1021" s="2" t="str">
        <f>IF(BM1021="","",IFERROR(VLOOKUP(BJ1021,segéd!T:U,2,FALSE),"x"))</f>
        <v/>
      </c>
      <c r="BS1021" s="2">
        <f>IF(BN1021="","",IFERROR(VLOOKUP(BJ1021,segéd!O:P,2,FALSE),"x"))</f>
        <v>4</v>
      </c>
      <c r="BU1021" s="2"/>
      <c r="BV1021" s="2"/>
      <c r="CS1021" s="2">
        <v>5</v>
      </c>
    </row>
    <row r="1022" spans="1:120" ht="15" customHeight="1" x14ac:dyDescent="0.3">
      <c r="A1022" t="str">
        <f t="shared" si="870"/>
        <v>11075</v>
      </c>
      <c r="B1022" t="str">
        <f t="shared" si="871"/>
        <v xml:space="preserve">Műszaki szaknyelv I., 2. csoport - Nagy Mónika </v>
      </c>
      <c r="C1022" t="str">
        <f t="shared" si="872"/>
        <v>40811075</v>
      </c>
      <c r="D1022" t="str">
        <f t="shared" si="873"/>
        <v>Műszaki szaknyelv I., 2. csoport - Nagy Mónika 0</v>
      </c>
      <c r="E1022" t="str">
        <f t="shared" si="874"/>
        <v>Nagy Mónika11075</v>
      </c>
      <c r="F1022" t="str">
        <f t="shared" si="875"/>
        <v>Műszaki szaknyelv I., 2. csoport (Tb. 408)</v>
      </c>
      <c r="G1022" t="str">
        <f t="shared" si="876"/>
        <v/>
      </c>
      <c r="H1022" t="str">
        <f t="shared" si="877"/>
        <v/>
      </c>
      <c r="I1022" t="str">
        <f t="shared" si="878"/>
        <v/>
      </c>
      <c r="J1022" t="str">
        <f t="shared" si="879"/>
        <v/>
      </c>
      <c r="K1022" t="str">
        <f t="shared" si="880"/>
        <v/>
      </c>
      <c r="L1022" t="str">
        <f t="shared" si="881"/>
        <v/>
      </c>
      <c r="M1022" t="str">
        <f t="shared" si="882"/>
        <v/>
      </c>
      <c r="N1022" t="str">
        <f t="shared" si="883"/>
        <v/>
      </c>
      <c r="O1022" t="str">
        <f t="shared" si="884"/>
        <v/>
      </c>
      <c r="P1022" t="str">
        <f t="shared" si="885"/>
        <v/>
      </c>
      <c r="Q1022" t="str">
        <f t="shared" si="886"/>
        <v/>
      </c>
      <c r="R1022" t="str">
        <f t="shared" si="887"/>
        <v/>
      </c>
      <c r="S1022" t="str">
        <f t="shared" si="888"/>
        <v/>
      </c>
      <c r="T1022" t="str">
        <f t="shared" si="889"/>
        <v/>
      </c>
      <c r="U1022" t="str">
        <f t="shared" si="890"/>
        <v/>
      </c>
      <c r="V1022" t="str">
        <f t="shared" si="891"/>
        <v/>
      </c>
      <c r="W1022" t="str">
        <f t="shared" si="892"/>
        <v/>
      </c>
      <c r="X1022" t="str">
        <f t="shared" si="893"/>
        <v/>
      </c>
      <c r="Y1022" t="str">
        <f t="shared" si="894"/>
        <v/>
      </c>
      <c r="Z1022" t="str">
        <f t="shared" si="895"/>
        <v/>
      </c>
      <c r="AA1022" t="str">
        <f t="shared" si="896"/>
        <v>Műszaki szaknyelv I., 2. csoport ()</v>
      </c>
      <c r="AB1022" t="str">
        <f t="shared" si="897"/>
        <v/>
      </c>
      <c r="AC1022" t="str">
        <f t="shared" si="898"/>
        <v/>
      </c>
      <c r="AD1022" t="str">
        <f t="shared" si="899"/>
        <v/>
      </c>
      <c r="AE1022" t="str">
        <f t="shared" si="900"/>
        <v/>
      </c>
      <c r="AF1022" t="str">
        <f t="shared" si="901"/>
        <v/>
      </c>
      <c r="AG1022" t="str">
        <f t="shared" si="902"/>
        <v/>
      </c>
      <c r="AH1022" t="str">
        <f t="shared" si="903"/>
        <v/>
      </c>
      <c r="AI1022" t="str">
        <f t="shared" si="904"/>
        <v/>
      </c>
      <c r="AJ1022" t="str">
        <f t="shared" si="905"/>
        <v/>
      </c>
      <c r="AK1022" t="str">
        <f t="shared" si="906"/>
        <v>11075</v>
      </c>
      <c r="AL1022" t="str">
        <f t="shared" si="907"/>
        <v/>
      </c>
      <c r="AM1022" t="str">
        <f t="shared" si="908"/>
        <v/>
      </c>
      <c r="AN1022" t="str">
        <f t="shared" si="909"/>
        <v/>
      </c>
      <c r="AO1022" t="str">
        <f t="shared" si="910"/>
        <v/>
      </c>
      <c r="AP1022" t="str">
        <f t="shared" si="911"/>
        <v/>
      </c>
      <c r="AQ1022" t="str">
        <f t="shared" si="912"/>
        <v/>
      </c>
      <c r="AR1022" t="str">
        <f t="shared" si="913"/>
        <v/>
      </c>
      <c r="AS1022" t="str">
        <f t="shared" si="914"/>
        <v/>
      </c>
      <c r="AT1022" t="str">
        <f t="shared" si="915"/>
        <v/>
      </c>
      <c r="AU1022" t="str">
        <f t="shared" si="916"/>
        <v/>
      </c>
      <c r="AV1022" t="str">
        <f t="shared" si="917"/>
        <v/>
      </c>
      <c r="AW1022" t="str">
        <f t="shared" si="918"/>
        <v/>
      </c>
      <c r="AX1022" t="str">
        <f t="shared" si="919"/>
        <v/>
      </c>
      <c r="AY1022" t="str">
        <f t="shared" si="920"/>
        <v/>
      </c>
      <c r="AZ1022" t="str">
        <f t="shared" si="921"/>
        <v/>
      </c>
      <c r="BA1022" t="str">
        <f t="shared" si="922"/>
        <v/>
      </c>
      <c r="BB1022" t="str">
        <f t="shared" si="923"/>
        <v/>
      </c>
      <c r="BC1022" t="str">
        <f t="shared" si="924"/>
        <v/>
      </c>
      <c r="BD1022" t="str">
        <f t="shared" si="925"/>
        <v/>
      </c>
      <c r="BE1022" t="str">
        <f t="shared" si="926"/>
        <v>Műszaki szaknyelv I., 2. csoport (408)</v>
      </c>
      <c r="BF1022" s="2">
        <v>1107</v>
      </c>
      <c r="BG1022" s="2">
        <v>5</v>
      </c>
      <c r="BH1022" s="18">
        <f>VLOOKUP(BF1022,segéd!$F$9:$G$41,2,FALSE)</f>
        <v>46333</v>
      </c>
      <c r="BI1022" s="2" t="str">
        <f>VLOOKUP(BG1022,segéd!$F$1:$G$7,2,FALSE)</f>
        <v>15.15-16.45</v>
      </c>
      <c r="BJ1022" t="s">
        <v>300</v>
      </c>
      <c r="BK1022" s="20" t="s">
        <v>543</v>
      </c>
      <c r="BL1022" t="s">
        <v>191</v>
      </c>
      <c r="BM1022" s="2"/>
      <c r="BN1022" s="2">
        <v>408</v>
      </c>
      <c r="BO1022" s="2"/>
      <c r="BP1022" s="33"/>
      <c r="BQ1022" s="2">
        <f t="shared" si="927"/>
        <v>0</v>
      </c>
      <c r="BR1022" s="2" t="str">
        <f>IF(BM1022="","",IFERROR(VLOOKUP(BJ1022,segéd!T:U,2,FALSE),"x"))</f>
        <v/>
      </c>
      <c r="BS1022" s="2">
        <f>IF(BN1022="","",IFERROR(VLOOKUP(BJ1022,segéd!O:P,2,FALSE),"x"))</f>
        <v>0</v>
      </c>
      <c r="BT1022" s="2"/>
      <c r="BU1022" s="2"/>
      <c r="BV1022" s="2"/>
      <c r="BX1022" s="2"/>
      <c r="CQ1022" s="2"/>
      <c r="CR1022" s="2"/>
      <c r="CW1022" s="2">
        <v>17</v>
      </c>
    </row>
    <row r="1023" spans="1:120" ht="15" customHeight="1" x14ac:dyDescent="0.3">
      <c r="A1023" t="str">
        <f t="shared" si="870"/>
        <v>20311075</v>
      </c>
      <c r="B1023" t="str">
        <f t="shared" si="871"/>
        <v>Német általános nyelv I. (II. nyelv) - Peres Anna 6</v>
      </c>
      <c r="C1023" t="str">
        <f t="shared" si="872"/>
        <v>11075</v>
      </c>
      <c r="D1023" t="str">
        <f t="shared" si="873"/>
        <v xml:space="preserve">Német általános nyelv I. (II. nyelv) - Peres Anna </v>
      </c>
      <c r="E1023" t="str">
        <f t="shared" si="874"/>
        <v>Peres Anna11075</v>
      </c>
      <c r="F1023" t="str">
        <f t="shared" si="875"/>
        <v>Német általános nyelv I. (II. nyelv) (Bp. 203)</v>
      </c>
      <c r="G1023" t="str">
        <f t="shared" si="876"/>
        <v/>
      </c>
      <c r="H1023" t="str">
        <f t="shared" si="877"/>
        <v/>
      </c>
      <c r="I1023" t="str">
        <f t="shared" si="878"/>
        <v/>
      </c>
      <c r="J1023" t="str">
        <f t="shared" si="879"/>
        <v/>
      </c>
      <c r="K1023" t="str">
        <f t="shared" si="880"/>
        <v/>
      </c>
      <c r="L1023" t="str">
        <f t="shared" si="881"/>
        <v/>
      </c>
      <c r="M1023" t="str">
        <f t="shared" si="882"/>
        <v/>
      </c>
      <c r="N1023" t="str">
        <f t="shared" si="883"/>
        <v/>
      </c>
      <c r="O1023" t="str">
        <f t="shared" si="884"/>
        <v>11075</v>
      </c>
      <c r="P1023" t="str">
        <f t="shared" si="885"/>
        <v/>
      </c>
      <c r="Q1023" t="str">
        <f t="shared" si="886"/>
        <v/>
      </c>
      <c r="R1023" t="str">
        <f t="shared" si="887"/>
        <v/>
      </c>
      <c r="S1023" t="str">
        <f t="shared" si="888"/>
        <v/>
      </c>
      <c r="T1023" t="str">
        <f t="shared" si="889"/>
        <v/>
      </c>
      <c r="U1023" t="str">
        <f t="shared" si="890"/>
        <v/>
      </c>
      <c r="V1023" t="str">
        <f t="shared" si="891"/>
        <v/>
      </c>
      <c r="W1023" t="str">
        <f t="shared" si="892"/>
        <v/>
      </c>
      <c r="X1023" t="str">
        <f t="shared" si="893"/>
        <v/>
      </c>
      <c r="Y1023" t="str">
        <f t="shared" si="894"/>
        <v/>
      </c>
      <c r="Z1023" t="str">
        <f t="shared" si="895"/>
        <v/>
      </c>
      <c r="AA1023" t="str">
        <f t="shared" si="896"/>
        <v>Német általános nyelv I. (II. nyelv) (203)</v>
      </c>
      <c r="AB1023" t="str">
        <f t="shared" si="897"/>
        <v/>
      </c>
      <c r="AC1023" t="str">
        <f t="shared" si="898"/>
        <v/>
      </c>
      <c r="AD1023" t="str">
        <f t="shared" si="899"/>
        <v/>
      </c>
      <c r="AE1023" t="str">
        <f t="shared" si="900"/>
        <v/>
      </c>
      <c r="AF1023" t="str">
        <f t="shared" si="901"/>
        <v/>
      </c>
      <c r="AG1023" t="str">
        <f t="shared" si="902"/>
        <v/>
      </c>
      <c r="AH1023" t="str">
        <f t="shared" si="903"/>
        <v/>
      </c>
      <c r="AI1023" t="str">
        <f t="shared" si="904"/>
        <v/>
      </c>
      <c r="AJ1023" t="str">
        <f t="shared" si="905"/>
        <v/>
      </c>
      <c r="AK1023" t="str">
        <f t="shared" si="906"/>
        <v/>
      </c>
      <c r="AL1023" t="str">
        <f t="shared" si="907"/>
        <v/>
      </c>
      <c r="AM1023" t="str">
        <f t="shared" si="908"/>
        <v/>
      </c>
      <c r="AN1023" t="str">
        <f t="shared" si="909"/>
        <v/>
      </c>
      <c r="AO1023" t="str">
        <f t="shared" si="910"/>
        <v/>
      </c>
      <c r="AP1023" t="str">
        <f t="shared" si="911"/>
        <v/>
      </c>
      <c r="AQ1023" t="str">
        <f t="shared" si="912"/>
        <v/>
      </c>
      <c r="AR1023" t="str">
        <f t="shared" si="913"/>
        <v/>
      </c>
      <c r="AS1023" t="str">
        <f t="shared" si="914"/>
        <v/>
      </c>
      <c r="AT1023" t="str">
        <f t="shared" si="915"/>
        <v/>
      </c>
      <c r="AU1023" t="str">
        <f t="shared" si="916"/>
        <v/>
      </c>
      <c r="AV1023" t="str">
        <f t="shared" si="917"/>
        <v/>
      </c>
      <c r="AW1023" t="str">
        <f t="shared" si="918"/>
        <v/>
      </c>
      <c r="AX1023" t="str">
        <f t="shared" si="919"/>
        <v/>
      </c>
      <c r="AY1023" t="str">
        <f t="shared" si="920"/>
        <v/>
      </c>
      <c r="AZ1023" t="str">
        <f t="shared" si="921"/>
        <v/>
      </c>
      <c r="BA1023" t="str">
        <f t="shared" si="922"/>
        <v/>
      </c>
      <c r="BB1023" t="str">
        <f t="shared" si="923"/>
        <v/>
      </c>
      <c r="BC1023" t="str">
        <f t="shared" si="924"/>
        <v/>
      </c>
      <c r="BD1023" t="str">
        <f t="shared" si="925"/>
        <v/>
      </c>
      <c r="BE1023" t="str">
        <f t="shared" si="926"/>
        <v>Német általános nyelv I. (II. nyelv) ()</v>
      </c>
      <c r="BF1023" s="2">
        <v>1107</v>
      </c>
      <c r="BG1023" s="2">
        <v>5</v>
      </c>
      <c r="BH1023" s="18">
        <f>VLOOKUP(BF1023,segéd!$F$9:$G$41,2,FALSE)</f>
        <v>46333</v>
      </c>
      <c r="BI1023" s="2" t="str">
        <f>VLOOKUP(BG1023,segéd!$F$1:$G$7,2,FALSE)</f>
        <v>15.15-16.45</v>
      </c>
      <c r="BJ1023" t="s">
        <v>751</v>
      </c>
      <c r="BK1023" s="20" t="s">
        <v>545</v>
      </c>
      <c r="BL1023" t="s">
        <v>194</v>
      </c>
      <c r="BM1023" s="2">
        <v>203</v>
      </c>
      <c r="BO1023" s="2"/>
      <c r="BP1023" s="33"/>
      <c r="BQ1023" s="2">
        <f t="shared" si="927"/>
        <v>6</v>
      </c>
      <c r="BR1023" s="2">
        <f>IF(BM1023="","",IFERROR(VLOOKUP(BJ1023,segéd!T:U,2,FALSE),"x"))</f>
        <v>6</v>
      </c>
      <c r="BS1023" s="2" t="str">
        <f>IF(BN1023="","",IFERROR(VLOOKUP(BJ1023,segéd!O:P,2,FALSE),"x"))</f>
        <v/>
      </c>
      <c r="BT1023" s="2"/>
      <c r="BU1023" s="2"/>
      <c r="BV1023" s="2"/>
      <c r="BX1023" s="2"/>
      <c r="CB1023" s="2">
        <v>6</v>
      </c>
      <c r="CQ1023" s="2"/>
      <c r="CR1023" s="2"/>
    </row>
    <row r="1024" spans="1:120" ht="15" customHeight="1" x14ac:dyDescent="0.3">
      <c r="A1024" t="str">
        <f t="shared" si="870"/>
        <v>20211136</v>
      </c>
      <c r="B1024" t="str">
        <f t="shared" si="871"/>
        <v>Beszerzés az ellátási láncban - Mészáros Sándor (web) 11</v>
      </c>
      <c r="C1024" t="str">
        <f t="shared" si="872"/>
        <v>11136</v>
      </c>
      <c r="D1024" t="str">
        <f t="shared" si="873"/>
        <v xml:space="preserve">Beszerzés az ellátási láncban - Mészáros Sándor (web) </v>
      </c>
      <c r="E1024" t="str">
        <f t="shared" si="874"/>
        <v>Mészáros Sándor11136</v>
      </c>
      <c r="F1024" t="str">
        <f t="shared" si="875"/>
        <v>Beszerzés az ellátási láncban (Bp. 202, web)</v>
      </c>
      <c r="G1024" t="str">
        <f t="shared" si="876"/>
        <v/>
      </c>
      <c r="H1024" t="str">
        <f t="shared" si="877"/>
        <v/>
      </c>
      <c r="I1024" t="str">
        <f t="shared" si="878"/>
        <v/>
      </c>
      <c r="J1024" t="str">
        <f t="shared" si="879"/>
        <v/>
      </c>
      <c r="K1024" t="str">
        <f t="shared" si="880"/>
        <v/>
      </c>
      <c r="L1024" t="str">
        <f t="shared" si="881"/>
        <v/>
      </c>
      <c r="M1024" t="str">
        <f t="shared" si="882"/>
        <v/>
      </c>
      <c r="N1024" t="str">
        <f t="shared" si="883"/>
        <v/>
      </c>
      <c r="O1024" t="str">
        <f t="shared" si="884"/>
        <v/>
      </c>
      <c r="P1024" t="str">
        <f t="shared" si="885"/>
        <v/>
      </c>
      <c r="Q1024" t="str">
        <f t="shared" si="886"/>
        <v/>
      </c>
      <c r="R1024" t="str">
        <f t="shared" si="887"/>
        <v>11136</v>
      </c>
      <c r="S1024" t="str">
        <f t="shared" si="888"/>
        <v/>
      </c>
      <c r="T1024" t="str">
        <f t="shared" si="889"/>
        <v/>
      </c>
      <c r="U1024" t="str">
        <f t="shared" si="890"/>
        <v/>
      </c>
      <c r="V1024" t="str">
        <f t="shared" si="891"/>
        <v/>
      </c>
      <c r="W1024" t="str">
        <f t="shared" si="892"/>
        <v/>
      </c>
      <c r="X1024" t="str">
        <f t="shared" si="893"/>
        <v/>
      </c>
      <c r="Y1024" t="str">
        <f t="shared" si="894"/>
        <v/>
      </c>
      <c r="Z1024" t="str">
        <f t="shared" si="895"/>
        <v/>
      </c>
      <c r="AA1024" t="str">
        <f t="shared" si="896"/>
        <v>Beszerzés az ellátási láncban (202, web)</v>
      </c>
      <c r="AB1024" t="str">
        <f t="shared" si="897"/>
        <v/>
      </c>
      <c r="AC1024" t="str">
        <f t="shared" si="898"/>
        <v/>
      </c>
      <c r="AD1024" t="str">
        <f t="shared" si="899"/>
        <v/>
      </c>
      <c r="AE1024" t="str">
        <f t="shared" si="900"/>
        <v/>
      </c>
      <c r="AF1024" t="str">
        <f t="shared" si="901"/>
        <v/>
      </c>
      <c r="AG1024" t="str">
        <f t="shared" si="902"/>
        <v/>
      </c>
      <c r="AH1024" t="str">
        <f t="shared" si="903"/>
        <v/>
      </c>
      <c r="AI1024" t="str">
        <f t="shared" si="904"/>
        <v/>
      </c>
      <c r="AJ1024" t="str">
        <f t="shared" si="905"/>
        <v/>
      </c>
      <c r="AK1024" t="str">
        <f t="shared" si="906"/>
        <v/>
      </c>
      <c r="AL1024" t="str">
        <f t="shared" si="907"/>
        <v/>
      </c>
      <c r="AM1024" t="str">
        <f t="shared" si="908"/>
        <v/>
      </c>
      <c r="AN1024" t="str">
        <f t="shared" si="909"/>
        <v/>
      </c>
      <c r="AO1024" t="str">
        <f t="shared" si="910"/>
        <v/>
      </c>
      <c r="AP1024" t="str">
        <f t="shared" si="911"/>
        <v/>
      </c>
      <c r="AQ1024" t="str">
        <f t="shared" si="912"/>
        <v/>
      </c>
      <c r="AR1024" t="str">
        <f t="shared" si="913"/>
        <v/>
      </c>
      <c r="AS1024" t="str">
        <f t="shared" si="914"/>
        <v/>
      </c>
      <c r="AT1024" t="str">
        <f t="shared" si="915"/>
        <v/>
      </c>
      <c r="AU1024" t="str">
        <f t="shared" si="916"/>
        <v/>
      </c>
      <c r="AV1024" t="str">
        <f t="shared" si="917"/>
        <v/>
      </c>
      <c r="AW1024" t="str">
        <f t="shared" si="918"/>
        <v/>
      </c>
      <c r="AX1024" t="str">
        <f t="shared" si="919"/>
        <v/>
      </c>
      <c r="AY1024" t="str">
        <f t="shared" si="920"/>
        <v/>
      </c>
      <c r="AZ1024" t="str">
        <f t="shared" si="921"/>
        <v/>
      </c>
      <c r="BA1024" t="str">
        <f t="shared" si="922"/>
        <v/>
      </c>
      <c r="BB1024" t="str">
        <f t="shared" si="923"/>
        <v/>
      </c>
      <c r="BC1024" t="str">
        <f t="shared" si="924"/>
        <v/>
      </c>
      <c r="BD1024" t="str">
        <f t="shared" si="925"/>
        <v/>
      </c>
      <c r="BE1024" t="str">
        <f t="shared" si="926"/>
        <v>Beszerzés az ellátási láncban (, web)</v>
      </c>
      <c r="BF1024" s="2">
        <v>1113</v>
      </c>
      <c r="BG1024" s="2">
        <v>6</v>
      </c>
      <c r="BH1024" s="18">
        <f>VLOOKUP(BF1024,segéd!$F$9:$G$41,2,FALSE)</f>
        <v>46339</v>
      </c>
      <c r="BI1024" s="2" t="str">
        <f>VLOOKUP(BG1024,segéd!$F$1:$G$7,2,FALSE)</f>
        <v>17.00-18.30</v>
      </c>
      <c r="BJ1024" t="s">
        <v>750</v>
      </c>
      <c r="BK1024" s="20" t="s">
        <v>306</v>
      </c>
      <c r="BL1024" t="s">
        <v>206</v>
      </c>
      <c r="BM1024" s="2">
        <v>202</v>
      </c>
      <c r="BO1024" s="2" t="s">
        <v>117</v>
      </c>
      <c r="BP1024" s="33" t="s">
        <v>753</v>
      </c>
      <c r="BQ1024" s="2">
        <f t="shared" si="927"/>
        <v>11</v>
      </c>
      <c r="BR1024" s="2">
        <f>IF(BM1024="","",IFERROR(VLOOKUP(BJ1024,segéd!T:U,2,FALSE),"x"))</f>
        <v>11</v>
      </c>
      <c r="BS1024" s="2" t="str">
        <f>IF(BN1024="","",IFERROR(VLOOKUP(BJ1024,segéd!O:P,2,FALSE),"x"))</f>
        <v/>
      </c>
      <c r="BT1024" s="2"/>
      <c r="BU1024" s="2"/>
      <c r="BV1024" s="2"/>
      <c r="BX1024" s="2"/>
      <c r="CE1024" s="2">
        <v>8</v>
      </c>
      <c r="CQ1024" s="2"/>
      <c r="CR1024" s="2"/>
    </row>
    <row r="1025" spans="1:113" ht="15" customHeight="1" x14ac:dyDescent="0.3">
      <c r="A1025" t="str">
        <f t="shared" si="870"/>
        <v>20511136</v>
      </c>
      <c r="B1025" t="str">
        <f t="shared" si="871"/>
        <v>Én, a Brand - Sportolói énmárka - Vargáné Bukucs Zsuzsanna (Bp.-ről web) 20</v>
      </c>
      <c r="C1025" t="str">
        <f t="shared" si="872"/>
        <v>21211136</v>
      </c>
      <c r="D1025" t="str">
        <f t="shared" si="873"/>
        <v>Én, a Brand - Sportolói énmárka - Vargáné Bukucs Zsuzsanna (Bp.-ről web) 24</v>
      </c>
      <c r="E1025" t="str">
        <f t="shared" si="874"/>
        <v>Vargáné Bukucs Zsuzsanna11136</v>
      </c>
      <c r="F1025" t="str">
        <f t="shared" si="875"/>
        <v>Én, a Brand - Sportolói énmárka (Bp. 205, Bp.-ről web)</v>
      </c>
      <c r="G1025" t="str">
        <f t="shared" si="876"/>
        <v/>
      </c>
      <c r="H1025" t="str">
        <f t="shared" si="877"/>
        <v/>
      </c>
      <c r="I1025" t="str">
        <f t="shared" si="878"/>
        <v/>
      </c>
      <c r="J1025" t="str">
        <f t="shared" si="879"/>
        <v/>
      </c>
      <c r="K1025" t="str">
        <f t="shared" si="880"/>
        <v/>
      </c>
      <c r="L1025" t="str">
        <f t="shared" si="881"/>
        <v/>
      </c>
      <c r="M1025" t="str">
        <f t="shared" si="882"/>
        <v>11136</v>
      </c>
      <c r="N1025" t="str">
        <f t="shared" si="883"/>
        <v>11136</v>
      </c>
      <c r="O1025" t="str">
        <f t="shared" si="884"/>
        <v>11136</v>
      </c>
      <c r="P1025" t="str">
        <f t="shared" si="885"/>
        <v/>
      </c>
      <c r="Q1025" t="str">
        <f t="shared" si="886"/>
        <v/>
      </c>
      <c r="R1025" t="str">
        <f t="shared" si="887"/>
        <v/>
      </c>
      <c r="S1025" t="str">
        <f t="shared" si="888"/>
        <v/>
      </c>
      <c r="T1025" t="str">
        <f t="shared" si="889"/>
        <v>11136</v>
      </c>
      <c r="U1025" t="str">
        <f t="shared" si="890"/>
        <v>11136</v>
      </c>
      <c r="V1025" t="str">
        <f t="shared" si="891"/>
        <v>11136</v>
      </c>
      <c r="W1025" t="str">
        <f t="shared" si="892"/>
        <v>11136</v>
      </c>
      <c r="X1025" t="str">
        <f t="shared" si="893"/>
        <v>11136</v>
      </c>
      <c r="Y1025" t="str">
        <f t="shared" si="894"/>
        <v>11136</v>
      </c>
      <c r="Z1025" t="str">
        <f t="shared" si="895"/>
        <v>11136</v>
      </c>
      <c r="AA1025" t="str">
        <f t="shared" si="896"/>
        <v>Én, a Brand - Sportolói énmárka (205, Bp.-ről web)</v>
      </c>
      <c r="AB1025" t="str">
        <f t="shared" si="897"/>
        <v/>
      </c>
      <c r="AC1025" t="str">
        <f t="shared" si="898"/>
        <v/>
      </c>
      <c r="AD1025" t="str">
        <f t="shared" si="899"/>
        <v/>
      </c>
      <c r="AE1025" t="str">
        <f t="shared" si="900"/>
        <v/>
      </c>
      <c r="AF1025" t="str">
        <f t="shared" si="901"/>
        <v/>
      </c>
      <c r="AG1025" t="str">
        <f t="shared" si="902"/>
        <v/>
      </c>
      <c r="AH1025" t="str">
        <f t="shared" si="903"/>
        <v>11136</v>
      </c>
      <c r="AI1025" t="str">
        <f t="shared" si="904"/>
        <v>11136</v>
      </c>
      <c r="AJ1025" t="str">
        <f t="shared" si="905"/>
        <v/>
      </c>
      <c r="AK1025" t="str">
        <f t="shared" si="906"/>
        <v/>
      </c>
      <c r="AL1025" t="str">
        <f t="shared" si="907"/>
        <v/>
      </c>
      <c r="AM1025" t="str">
        <f t="shared" si="908"/>
        <v/>
      </c>
      <c r="AN1025" t="str">
        <f t="shared" si="909"/>
        <v>11136</v>
      </c>
      <c r="AO1025" t="str">
        <f t="shared" si="910"/>
        <v>11136</v>
      </c>
      <c r="AP1025" t="str">
        <f t="shared" si="911"/>
        <v>11136</v>
      </c>
      <c r="AQ1025" t="str">
        <f t="shared" si="912"/>
        <v>11136</v>
      </c>
      <c r="AR1025" t="str">
        <f t="shared" si="913"/>
        <v>11136</v>
      </c>
      <c r="AS1025" t="str">
        <f t="shared" si="914"/>
        <v>11136</v>
      </c>
      <c r="AT1025" t="str">
        <f t="shared" si="915"/>
        <v/>
      </c>
      <c r="AU1025" t="str">
        <f t="shared" si="916"/>
        <v/>
      </c>
      <c r="AV1025" t="str">
        <f t="shared" si="917"/>
        <v/>
      </c>
      <c r="AW1025" t="str">
        <f t="shared" si="918"/>
        <v/>
      </c>
      <c r="AX1025" t="str">
        <f t="shared" si="919"/>
        <v/>
      </c>
      <c r="AY1025" t="str">
        <f t="shared" si="920"/>
        <v/>
      </c>
      <c r="AZ1025" t="str">
        <f t="shared" si="921"/>
        <v/>
      </c>
      <c r="BA1025" t="str">
        <f t="shared" si="922"/>
        <v/>
      </c>
      <c r="BB1025" t="str">
        <f t="shared" si="923"/>
        <v/>
      </c>
      <c r="BC1025" t="str">
        <f t="shared" si="924"/>
        <v/>
      </c>
      <c r="BD1025" t="str">
        <f t="shared" si="925"/>
        <v/>
      </c>
      <c r="BE1025" t="str">
        <f t="shared" si="926"/>
        <v>Én, a Brand - Sportolói énmárka (212, Bp.-ről web)</v>
      </c>
      <c r="BF1025" s="2">
        <v>1113</v>
      </c>
      <c r="BG1025" s="2">
        <v>6</v>
      </c>
      <c r="BH1025" s="18">
        <f>VLOOKUP(BF1025,segéd!$F$9:$G$41,2,FALSE)</f>
        <v>46339</v>
      </c>
      <c r="BI1025" s="2" t="str">
        <f>VLOOKUP(BG1025,segéd!$F$1:$G$7,2,FALSE)</f>
        <v>17.00-18.30</v>
      </c>
      <c r="BJ1025" t="s">
        <v>559</v>
      </c>
      <c r="BK1025" s="20" t="s">
        <v>558</v>
      </c>
      <c r="BL1025" t="s">
        <v>192</v>
      </c>
      <c r="BM1025" s="2">
        <v>205</v>
      </c>
      <c r="BN1025" s="2">
        <v>212</v>
      </c>
      <c r="BO1025" s="2" t="s">
        <v>118</v>
      </c>
      <c r="BP1025" s="33" t="s">
        <v>675</v>
      </c>
      <c r="BQ1025" s="2">
        <f t="shared" si="927"/>
        <v>44</v>
      </c>
      <c r="BR1025" s="2">
        <f>IF(BM1025="","",IFERROR(VLOOKUP(BJ1025,segéd!T:U,2,FALSE),"x"))</f>
        <v>20</v>
      </c>
      <c r="BS1025" s="2">
        <f>IF(BN1025="","",IFERROR(VLOOKUP(BJ1025,segéd!O:P,2,FALSE),"x"))</f>
        <v>24</v>
      </c>
      <c r="BT1025" s="2"/>
      <c r="BU1025" s="2"/>
      <c r="BV1025" s="2"/>
      <c r="BX1025" s="2"/>
      <c r="BZ1025" s="2">
        <v>0</v>
      </c>
      <c r="CA1025" s="2">
        <v>0</v>
      </c>
      <c r="CB1025" s="2">
        <v>0</v>
      </c>
      <c r="CG1025" s="2">
        <v>0</v>
      </c>
      <c r="CH1025" s="2">
        <v>0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Q1025" s="2"/>
      <c r="CR1025" s="2"/>
      <c r="CT1025" s="2">
        <v>0</v>
      </c>
      <c r="CU1025" s="2">
        <v>0</v>
      </c>
      <c r="CZ1025" s="2">
        <v>0</v>
      </c>
      <c r="DA1025" s="2">
        <v>0</v>
      </c>
      <c r="DB1025" s="2">
        <v>0</v>
      </c>
      <c r="DC1025" s="2">
        <v>0</v>
      </c>
      <c r="DD1025" s="2">
        <v>0</v>
      </c>
      <c r="DE1025" s="2">
        <v>0</v>
      </c>
    </row>
    <row r="1026" spans="1:113" ht="15" customHeight="1" x14ac:dyDescent="0.3">
      <c r="A1026" t="str">
        <f t="shared" si="870"/>
        <v>otthon11136</v>
      </c>
      <c r="B1026" t="str">
        <f t="shared" si="871"/>
        <v>Értékteremtő logisztikai folyamatok - Lakatos Péter (otthonról web) 12</v>
      </c>
      <c r="C1026" t="str">
        <f t="shared" si="872"/>
        <v>11136</v>
      </c>
      <c r="D1026" t="str">
        <f t="shared" si="873"/>
        <v xml:space="preserve">Értékteremtő logisztikai folyamatok - Lakatos Péter (otthonról web) </v>
      </c>
      <c r="E1026" t="str">
        <f t="shared" si="874"/>
        <v>Lakatos Péter11136</v>
      </c>
      <c r="F1026" t="str">
        <f t="shared" si="875"/>
        <v>Értékteremtő logisztikai folyamatok (Bp. otthon, otthonról web)</v>
      </c>
      <c r="G1026" t="str">
        <f t="shared" si="876"/>
        <v/>
      </c>
      <c r="H1026" t="str">
        <f t="shared" si="877"/>
        <v/>
      </c>
      <c r="I1026" t="str">
        <f t="shared" si="878"/>
        <v/>
      </c>
      <c r="J1026" t="str">
        <f t="shared" si="879"/>
        <v>11136</v>
      </c>
      <c r="K1026" t="str">
        <f t="shared" si="880"/>
        <v>11136</v>
      </c>
      <c r="L1026" t="str">
        <f t="shared" si="881"/>
        <v/>
      </c>
      <c r="M1026" t="str">
        <f t="shared" si="882"/>
        <v/>
      </c>
      <c r="N1026" t="str">
        <f t="shared" si="883"/>
        <v/>
      </c>
      <c r="O1026" t="str">
        <f t="shared" si="884"/>
        <v/>
      </c>
      <c r="P1026" t="str">
        <f t="shared" si="885"/>
        <v/>
      </c>
      <c r="Q1026" t="str">
        <f t="shared" si="886"/>
        <v/>
      </c>
      <c r="R1026" t="str">
        <f t="shared" si="887"/>
        <v/>
      </c>
      <c r="S1026" t="str">
        <f t="shared" si="888"/>
        <v/>
      </c>
      <c r="T1026" t="str">
        <f t="shared" si="889"/>
        <v/>
      </c>
      <c r="U1026" t="str">
        <f t="shared" si="890"/>
        <v/>
      </c>
      <c r="V1026" t="str">
        <f t="shared" si="891"/>
        <v/>
      </c>
      <c r="W1026" t="str">
        <f t="shared" si="892"/>
        <v/>
      </c>
      <c r="X1026" t="str">
        <f t="shared" si="893"/>
        <v/>
      </c>
      <c r="Y1026" t="str">
        <f t="shared" si="894"/>
        <v/>
      </c>
      <c r="Z1026" t="str">
        <f t="shared" si="895"/>
        <v/>
      </c>
      <c r="AA1026" t="str">
        <f t="shared" si="896"/>
        <v>Értékteremtő logisztikai folyamatok (otthon, otthonról web)</v>
      </c>
      <c r="AB1026" t="str">
        <f t="shared" si="897"/>
        <v/>
      </c>
      <c r="AC1026" t="str">
        <f t="shared" si="898"/>
        <v/>
      </c>
      <c r="AD1026" t="str">
        <f t="shared" si="899"/>
        <v/>
      </c>
      <c r="AE1026" t="str">
        <f t="shared" si="900"/>
        <v/>
      </c>
      <c r="AF1026" t="str">
        <f t="shared" si="901"/>
        <v/>
      </c>
      <c r="AG1026" t="str">
        <f t="shared" si="902"/>
        <v/>
      </c>
      <c r="AH1026" t="str">
        <f t="shared" si="903"/>
        <v/>
      </c>
      <c r="AI1026" t="str">
        <f t="shared" si="904"/>
        <v/>
      </c>
      <c r="AJ1026" t="str">
        <f t="shared" si="905"/>
        <v/>
      </c>
      <c r="AK1026" t="str">
        <f t="shared" si="906"/>
        <v/>
      </c>
      <c r="AL1026" t="str">
        <f t="shared" si="907"/>
        <v/>
      </c>
      <c r="AM1026" t="str">
        <f t="shared" si="908"/>
        <v/>
      </c>
      <c r="AN1026" t="str">
        <f t="shared" si="909"/>
        <v/>
      </c>
      <c r="AO1026" t="str">
        <f t="shared" si="910"/>
        <v/>
      </c>
      <c r="AP1026" t="str">
        <f t="shared" si="911"/>
        <v/>
      </c>
      <c r="AQ1026" t="str">
        <f t="shared" si="912"/>
        <v/>
      </c>
      <c r="AR1026" t="str">
        <f t="shared" si="913"/>
        <v/>
      </c>
      <c r="AS1026" t="str">
        <f t="shared" si="914"/>
        <v/>
      </c>
      <c r="AT1026" t="str">
        <f t="shared" si="915"/>
        <v/>
      </c>
      <c r="AU1026" t="str">
        <f t="shared" si="916"/>
        <v/>
      </c>
      <c r="AV1026" t="str">
        <f t="shared" si="917"/>
        <v/>
      </c>
      <c r="AW1026" t="str">
        <f t="shared" si="918"/>
        <v/>
      </c>
      <c r="AX1026" t="str">
        <f t="shared" si="919"/>
        <v/>
      </c>
      <c r="AY1026" t="str">
        <f t="shared" si="920"/>
        <v/>
      </c>
      <c r="AZ1026" t="str">
        <f t="shared" si="921"/>
        <v/>
      </c>
      <c r="BA1026" t="str">
        <f t="shared" si="922"/>
        <v/>
      </c>
      <c r="BB1026" t="str">
        <f t="shared" si="923"/>
        <v/>
      </c>
      <c r="BC1026" t="str">
        <f t="shared" si="924"/>
        <v/>
      </c>
      <c r="BD1026" t="str">
        <f t="shared" si="925"/>
        <v/>
      </c>
      <c r="BE1026" t="str">
        <f t="shared" si="926"/>
        <v>Értékteremtő logisztikai folyamatok (, otthonról web)</v>
      </c>
      <c r="BF1026" s="2">
        <v>1113</v>
      </c>
      <c r="BG1026" s="2">
        <v>6</v>
      </c>
      <c r="BH1026" s="18">
        <f>VLOOKUP(BF1026,segéd!$F$9:$G$41,2,FALSE)</f>
        <v>46339</v>
      </c>
      <c r="BI1026" s="2" t="str">
        <f>VLOOKUP(BG1026,segéd!$F$1:$G$7,2,FALSE)</f>
        <v>17.00-18.30</v>
      </c>
      <c r="BJ1026" t="s">
        <v>89</v>
      </c>
      <c r="BK1026" s="20" t="s">
        <v>217</v>
      </c>
      <c r="BL1026" t="s">
        <v>206</v>
      </c>
      <c r="BM1026" s="2" t="s">
        <v>424</v>
      </c>
      <c r="BO1026" s="2" t="s">
        <v>423</v>
      </c>
      <c r="BP1026" s="33" t="s">
        <v>717</v>
      </c>
      <c r="BQ1026" s="2">
        <f t="shared" si="927"/>
        <v>12</v>
      </c>
      <c r="BR1026" s="2">
        <f>IF(BM1026="","",IFERROR(VLOOKUP(BJ1026,segéd!T:U,2,FALSE),"x"))</f>
        <v>12</v>
      </c>
      <c r="BS1026" s="2" t="str">
        <f>IF(BN1026="","",IFERROR(VLOOKUP(BJ1026,segéd!O:P,2,FALSE),"x"))</f>
        <v/>
      </c>
      <c r="BU1026" s="2"/>
      <c r="BV1026" s="2"/>
      <c r="BW1026" s="2">
        <v>5</v>
      </c>
      <c r="BX1026" s="2">
        <v>5</v>
      </c>
    </row>
    <row r="1027" spans="1:113" ht="15" customHeight="1" x14ac:dyDescent="0.3">
      <c r="A1027" t="str">
        <f t="shared" ref="A1027:A1090" si="928">CONCATENATE(BM1027,BF1027,BG1027)</f>
        <v>otthon11136</v>
      </c>
      <c r="B1027" t="str">
        <f t="shared" ref="B1027:B1090" si="929">CONCATENATE(BJ1027," - ",BK1027,IF(BO1027="","",CONCATENATE(" (",BO1027,")"))," ",BR1027)</f>
        <v>Idegen nyelv I., angol - Nagy Mónika (otthonról web) 8</v>
      </c>
      <c r="C1027" t="str">
        <f t="shared" ref="C1027:C1090" si="930">CONCATENATE(BN1027,BF1027,BG1027)</f>
        <v>otthon11136</v>
      </c>
      <c r="D1027" t="str">
        <f t="shared" ref="D1027:D1090" si="931">CONCATENATE(BJ1027," - ",BK1027,IF(BO1027="","",CONCATENATE(" (",BO1027,")"))," ",BS1027)</f>
        <v>Idegen nyelv I., angol - Nagy Mónika (otthonról web) 13</v>
      </c>
      <c r="E1027" t="str">
        <f t="shared" ref="E1027:E1090" si="932">CONCATENATE(BK1027,BF1027,BG1027)</f>
        <v>Nagy Mónika11136</v>
      </c>
      <c r="F1027" t="str">
        <f t="shared" ref="F1027:F1090" si="933">CONCATENATE(BJ1027," (",IF(OR(BM1027="",BO1027="Tb.-ről web"),"",CONCATENATE("Bp. ",BM1027)),IF(OR(BN1027="",BO1027="Bp.-ről web"),"",CONCATENATE("Tb. ",BN1027)),IF(BO1027="","",CONCATENATE(", ",BO1027)),")")</f>
        <v>Idegen nyelv I., angol (Bp. otthonTb. otthon, otthonról web)</v>
      </c>
      <c r="G1027" t="str">
        <f t="shared" ref="G1027:G1090" si="934">IF(BT1027="","",CONCATENATE($BF1027,$BG1027))</f>
        <v/>
      </c>
      <c r="H1027" t="str">
        <f t="shared" ref="H1027:H1090" si="935">IF(BU1027="","",CONCATENATE($BF1027,$BG1027))</f>
        <v/>
      </c>
      <c r="I1027" t="str">
        <f t="shared" ref="I1027:I1090" si="936">IF(BV1027="","",CONCATENATE($BF1027,$BG1027))</f>
        <v>11136</v>
      </c>
      <c r="J1027" t="str">
        <f t="shared" ref="J1027:J1090" si="937">IF(BW1027="","",CONCATENATE($BF1027,$BG1027))</f>
        <v/>
      </c>
      <c r="K1027" t="str">
        <f t="shared" ref="K1027:K1090" si="938">IF(BX1027="","",CONCATENATE($BF1027,$BG1027))</f>
        <v/>
      </c>
      <c r="L1027" t="str">
        <f t="shared" ref="L1027:L1090" si="939">IF(BY1027="","",CONCATENATE($BF1027,$BG1027))</f>
        <v/>
      </c>
      <c r="M1027" t="str">
        <f t="shared" ref="M1027:M1090" si="940">IF(BZ1027="","",CONCATENATE($BF1027,$BG1027))</f>
        <v/>
      </c>
      <c r="N1027" t="str">
        <f t="shared" ref="N1027:N1090" si="941">IF(CA1027="","",CONCATENATE($BF1027,$BG1027))</f>
        <v/>
      </c>
      <c r="O1027" t="str">
        <f t="shared" ref="O1027:O1090" si="942">IF(CB1027="","",CONCATENATE($BF1027,$BG1027))</f>
        <v/>
      </c>
      <c r="P1027" t="str">
        <f t="shared" ref="P1027:P1090" si="943">IF(CC1027="","",CONCATENATE($BF1027,$BG1027))</f>
        <v/>
      </c>
      <c r="Q1027" t="str">
        <f t="shared" ref="Q1027:Q1090" si="944">IF(CD1027="","",CONCATENATE($BF1027,$BG1027))</f>
        <v/>
      </c>
      <c r="R1027" t="str">
        <f t="shared" ref="R1027:R1090" si="945">IF(CE1027="","",CONCATENATE($BF1027,$BG1027))</f>
        <v/>
      </c>
      <c r="S1027" t="str">
        <f t="shared" ref="S1027:S1090" si="946">IF(CF1027="","",CONCATENATE($BF1027,$BG1027))</f>
        <v/>
      </c>
      <c r="T1027" t="str">
        <f t="shared" ref="T1027:T1090" si="947">IF(CG1027="","",CONCATENATE($BF1027,$BG1027))</f>
        <v/>
      </c>
      <c r="U1027" t="str">
        <f t="shared" ref="U1027:U1090" si="948">IF(CH1027="","",CONCATENATE($BF1027,$BG1027))</f>
        <v/>
      </c>
      <c r="V1027" t="str">
        <f t="shared" ref="V1027:V1090" si="949">IF(CI1027="","",CONCATENATE($BF1027,$BG1027))</f>
        <v/>
      </c>
      <c r="W1027" t="str">
        <f t="shared" ref="W1027:W1090" si="950">IF(CJ1027="","",CONCATENATE($BF1027,$BG1027))</f>
        <v/>
      </c>
      <c r="X1027" t="str">
        <f t="shared" ref="X1027:X1090" si="951">IF(CK1027="","",CONCATENATE($BF1027,$BG1027))</f>
        <v/>
      </c>
      <c r="Y1027" t="str">
        <f t="shared" ref="Y1027:Y1090" si="952">IF(CL1027="","",CONCATENATE($BF1027,$BG1027))</f>
        <v/>
      </c>
      <c r="Z1027" t="str">
        <f t="shared" ref="Z1027:Z1090" si="953">IF(CM1027="","",CONCATENATE($BF1027,$BG1027))</f>
        <v/>
      </c>
      <c r="AA1027" t="str">
        <f t="shared" ref="AA1027:AA1090" si="954">CONCATENATE(BJ1027," (",BM1027,IF(BO1027="","",CONCATENATE(", ",BO1027)),")")</f>
        <v>Idegen nyelv I., angol (otthon, otthonról web)</v>
      </c>
      <c r="AB1027" t="str">
        <f t="shared" ref="AB1027:AB1090" si="955">IF(CN1027="","",CONCATENATE($BF1027,$BG1027))</f>
        <v/>
      </c>
      <c r="AC1027" t="str">
        <f t="shared" ref="AC1027:AC1090" si="956">IF(CO1027="","",CONCATENATE($BF1027,$BG1027))</f>
        <v>11136</v>
      </c>
      <c r="AD1027" t="str">
        <f t="shared" ref="AD1027:AD1090" si="957">IF(CP1027="","",CONCATENATE($BF1027,$BG1027))</f>
        <v>11136</v>
      </c>
      <c r="AE1027" t="str">
        <f t="shared" ref="AE1027:AE1090" si="958">IF(CQ1027="","",CONCATENATE($BF1027,$BG1027))</f>
        <v/>
      </c>
      <c r="AF1027" t="str">
        <f t="shared" ref="AF1027:AF1090" si="959">IF(CR1027="","",CONCATENATE($BF1027,$BG1027))</f>
        <v/>
      </c>
      <c r="AG1027" t="str">
        <f t="shared" ref="AG1027:AG1090" si="960">IF(CS1027="","",CONCATENATE($BF1027,$BG1027))</f>
        <v/>
      </c>
      <c r="AH1027" t="str">
        <f t="shared" ref="AH1027:AH1090" si="961">IF(CT1027="","",CONCATENATE($BF1027,$BG1027))</f>
        <v/>
      </c>
      <c r="AI1027" t="str">
        <f t="shared" ref="AI1027:AI1090" si="962">IF(CU1027="","",CONCATENATE($BF1027,$BG1027))</f>
        <v/>
      </c>
      <c r="AJ1027" t="str">
        <f t="shared" ref="AJ1027:AJ1090" si="963">IF(CV1027="","",CONCATENATE($BF1027,$BG1027))</f>
        <v/>
      </c>
      <c r="AK1027" t="str">
        <f t="shared" ref="AK1027:AK1090" si="964">IF(CW1027="","",CONCATENATE($BF1027,$BG1027))</f>
        <v/>
      </c>
      <c r="AL1027" t="str">
        <f t="shared" ref="AL1027:AL1090" si="965">IF(CX1027="","",CONCATENATE($BF1027,$BG1027))</f>
        <v/>
      </c>
      <c r="AM1027" t="str">
        <f t="shared" ref="AM1027:AM1090" si="966">IF(CY1027="","",CONCATENATE($BF1027,$BG1027))</f>
        <v/>
      </c>
      <c r="AN1027" t="str">
        <f t="shared" ref="AN1027:AN1090" si="967">IF(CZ1027="","",CONCATENATE($BF1027,$BG1027))</f>
        <v/>
      </c>
      <c r="AO1027" t="str">
        <f t="shared" ref="AO1027:AO1090" si="968">IF(DA1027="","",CONCATENATE($BF1027,$BG1027))</f>
        <v/>
      </c>
      <c r="AP1027" t="str">
        <f t="shared" ref="AP1027:AP1090" si="969">IF(DB1027="","",CONCATENATE($BF1027,$BG1027))</f>
        <v/>
      </c>
      <c r="AQ1027" t="str">
        <f t="shared" ref="AQ1027:AQ1090" si="970">IF(DC1027="","",CONCATENATE($BF1027,$BG1027))</f>
        <v/>
      </c>
      <c r="AR1027" t="str">
        <f t="shared" ref="AR1027:AR1090" si="971">IF(DD1027="","",CONCATENATE($BF1027,$BG1027))</f>
        <v/>
      </c>
      <c r="AS1027" t="str">
        <f t="shared" ref="AS1027:AS1090" si="972">IF(DE1027="","",CONCATENATE($BF1027,$BG1027))</f>
        <v/>
      </c>
      <c r="AT1027" t="str">
        <f t="shared" ref="AT1027:AT1090" si="973">IF(DF1027="","",CONCATENATE($BF1027,$BG1027))</f>
        <v/>
      </c>
      <c r="AU1027" t="str">
        <f t="shared" ref="AU1027:AU1090" si="974">IF(DG1027="","",CONCATENATE($BF1027,$BG1027))</f>
        <v/>
      </c>
      <c r="AV1027" t="str">
        <f t="shared" ref="AV1027:AV1090" si="975">IF(DH1027="","",CONCATENATE($BF1027,$BG1027))</f>
        <v/>
      </c>
      <c r="AW1027" t="str">
        <f t="shared" ref="AW1027:AW1090" si="976">IF(DI1027="","",CONCATENATE($BF1027,$BG1027))</f>
        <v/>
      </c>
      <c r="AX1027" t="str">
        <f t="shared" ref="AX1027:AX1090" si="977">IF(DJ1027="","",CONCATENATE($BF1027,$BG1027))</f>
        <v/>
      </c>
      <c r="AY1027" t="str">
        <f t="shared" ref="AY1027:AY1090" si="978">IF(DK1027="","",CONCATENATE($BF1027,$BG1027))</f>
        <v/>
      </c>
      <c r="AZ1027" t="str">
        <f t="shared" ref="AZ1027:AZ1090" si="979">IF(DL1027="","",CONCATENATE($BF1027,$BG1027))</f>
        <v/>
      </c>
      <c r="BA1027" t="str">
        <f t="shared" ref="BA1027:BA1090" si="980">IF(DM1027="","",CONCATENATE($BF1027,$BG1027))</f>
        <v/>
      </c>
      <c r="BB1027" t="str">
        <f t="shared" ref="BB1027:BB1090" si="981">IF(DN1027="","",CONCATENATE($BF1027,$BG1027))</f>
        <v/>
      </c>
      <c r="BC1027" t="str">
        <f t="shared" ref="BC1027:BC1090" si="982">IF(DO1027="","",CONCATENATE($BF1027,$BG1027))</f>
        <v/>
      </c>
      <c r="BD1027" t="str">
        <f t="shared" ref="BD1027:BD1090" si="983">IF(DP1027="","",CONCATENATE($BF1027,$BG1027))</f>
        <v/>
      </c>
      <c r="BE1027" t="str">
        <f t="shared" ref="BE1027:BE1090" si="984">CONCATENATE(BJ1027," (",BN1027,IF(BO1027="","",CONCATENATE(", ",BO1027)),")")</f>
        <v>Idegen nyelv I., angol (otthon, otthonról web)</v>
      </c>
      <c r="BF1027" s="2">
        <v>1113</v>
      </c>
      <c r="BG1027" s="2">
        <v>6</v>
      </c>
      <c r="BH1027" s="18">
        <f>VLOOKUP(BF1027,segéd!$F$9:$G$41,2,FALSE)</f>
        <v>46339</v>
      </c>
      <c r="BI1027" s="2" t="str">
        <f>VLOOKUP(BG1027,segéd!$F$1:$G$7,2,FALSE)</f>
        <v>17.00-18.30</v>
      </c>
      <c r="BJ1027" t="s">
        <v>293</v>
      </c>
      <c r="BK1027" s="20" t="s">
        <v>543</v>
      </c>
      <c r="BL1027" t="s">
        <v>511</v>
      </c>
      <c r="BM1027" s="2" t="s">
        <v>424</v>
      </c>
      <c r="BN1027" s="2" t="s">
        <v>424</v>
      </c>
      <c r="BO1027" s="2" t="s">
        <v>423</v>
      </c>
      <c r="BP1027" s="33" t="s">
        <v>695</v>
      </c>
      <c r="BQ1027" s="2">
        <f t="shared" ref="BQ1027:BQ1090" si="985">IF(BR1027="",0,BR1027)+IF(BS1027="",0,BS1027)</f>
        <v>21</v>
      </c>
      <c r="BR1027" s="2">
        <f>IF(BM1027="","",IFERROR(VLOOKUP(BJ1027,segéd!T:U,2,FALSE),"x"))</f>
        <v>8</v>
      </c>
      <c r="BS1027" s="2">
        <f>IF(BN1027="","",IFERROR(VLOOKUP(BJ1027,segéd!O:P,2,FALSE),"x"))</f>
        <v>13</v>
      </c>
      <c r="BT1027" s="2"/>
      <c r="BU1027" s="2"/>
      <c r="BV1027" s="2">
        <v>9</v>
      </c>
      <c r="BX1027" s="2"/>
      <c r="CO1027" s="2">
        <v>6</v>
      </c>
      <c r="CP1027" s="2">
        <v>8</v>
      </c>
      <c r="CQ1027" s="2"/>
      <c r="CR1027" s="2"/>
    </row>
    <row r="1028" spans="1:113" ht="15" customHeight="1" x14ac:dyDescent="0.3">
      <c r="A1028" t="str">
        <f t="shared" si="928"/>
        <v>11136</v>
      </c>
      <c r="B1028" t="str">
        <f t="shared" si="929"/>
        <v xml:space="preserve">Nyelvi záróvizgsa felkészítő - Balog Mónika (otthonról web) </v>
      </c>
      <c r="C1028" t="str">
        <f t="shared" si="930"/>
        <v>otthon11136</v>
      </c>
      <c r="D1028" t="str">
        <f t="shared" si="931"/>
        <v>Nyelvi záróvizgsa felkészítő - Balog Mónika (otthonról web) x</v>
      </c>
      <c r="E1028" t="str">
        <f t="shared" si="932"/>
        <v>Balog Mónika11136</v>
      </c>
      <c r="F1028" t="str">
        <f t="shared" si="933"/>
        <v>Nyelvi záróvizgsa felkészítő (Tb. otthon, otthonról web)</v>
      </c>
      <c r="G1028" t="str">
        <f t="shared" si="934"/>
        <v/>
      </c>
      <c r="H1028" t="str">
        <f t="shared" si="935"/>
        <v/>
      </c>
      <c r="I1028" t="str">
        <f t="shared" si="936"/>
        <v/>
      </c>
      <c r="J1028" t="str">
        <f t="shared" si="937"/>
        <v/>
      </c>
      <c r="K1028" t="str">
        <f t="shared" si="938"/>
        <v/>
      </c>
      <c r="L1028" t="str">
        <f t="shared" si="939"/>
        <v/>
      </c>
      <c r="M1028" t="str">
        <f t="shared" si="940"/>
        <v/>
      </c>
      <c r="N1028" t="str">
        <f t="shared" si="941"/>
        <v/>
      </c>
      <c r="O1028" t="str">
        <f t="shared" si="942"/>
        <v/>
      </c>
      <c r="P1028" t="str">
        <f t="shared" si="943"/>
        <v/>
      </c>
      <c r="Q1028" t="str">
        <f t="shared" si="944"/>
        <v/>
      </c>
      <c r="R1028" t="str">
        <f t="shared" si="945"/>
        <v/>
      </c>
      <c r="S1028" t="str">
        <f t="shared" si="946"/>
        <v/>
      </c>
      <c r="T1028" t="str">
        <f t="shared" si="947"/>
        <v/>
      </c>
      <c r="U1028" t="str">
        <f t="shared" si="948"/>
        <v/>
      </c>
      <c r="V1028" t="str">
        <f t="shared" si="949"/>
        <v/>
      </c>
      <c r="W1028" t="str">
        <f t="shared" si="950"/>
        <v/>
      </c>
      <c r="X1028" t="str">
        <f t="shared" si="951"/>
        <v/>
      </c>
      <c r="Y1028" t="str">
        <f t="shared" si="952"/>
        <v/>
      </c>
      <c r="Z1028" t="str">
        <f t="shared" si="953"/>
        <v/>
      </c>
      <c r="AA1028" t="str">
        <f t="shared" si="954"/>
        <v>Nyelvi záróvizgsa felkészítő (, otthonról web)</v>
      </c>
      <c r="AB1028" t="str">
        <f t="shared" si="955"/>
        <v/>
      </c>
      <c r="AC1028" t="str">
        <f t="shared" si="956"/>
        <v/>
      </c>
      <c r="AD1028" t="str">
        <f t="shared" si="957"/>
        <v/>
      </c>
      <c r="AE1028" t="str">
        <f t="shared" si="958"/>
        <v/>
      </c>
      <c r="AF1028" t="str">
        <f t="shared" si="959"/>
        <v/>
      </c>
      <c r="AG1028" t="str">
        <f t="shared" si="960"/>
        <v/>
      </c>
      <c r="AH1028" t="str">
        <f t="shared" si="961"/>
        <v/>
      </c>
      <c r="AI1028" t="str">
        <f t="shared" si="962"/>
        <v/>
      </c>
      <c r="AJ1028" t="str">
        <f t="shared" si="963"/>
        <v/>
      </c>
      <c r="AK1028" t="str">
        <f t="shared" si="964"/>
        <v/>
      </c>
      <c r="AL1028" t="str">
        <f t="shared" si="965"/>
        <v/>
      </c>
      <c r="AM1028" t="str">
        <f t="shared" si="966"/>
        <v/>
      </c>
      <c r="AN1028" t="str">
        <f t="shared" si="967"/>
        <v/>
      </c>
      <c r="AO1028" t="str">
        <f t="shared" si="968"/>
        <v/>
      </c>
      <c r="AP1028" t="str">
        <f t="shared" si="969"/>
        <v/>
      </c>
      <c r="AQ1028" t="str">
        <f t="shared" si="970"/>
        <v/>
      </c>
      <c r="AR1028" t="str">
        <f t="shared" si="971"/>
        <v/>
      </c>
      <c r="AS1028" t="str">
        <f t="shared" si="972"/>
        <v/>
      </c>
      <c r="AT1028" t="str">
        <f t="shared" si="973"/>
        <v/>
      </c>
      <c r="AU1028" t="str">
        <f t="shared" si="974"/>
        <v/>
      </c>
      <c r="AV1028" t="str">
        <f t="shared" si="975"/>
        <v/>
      </c>
      <c r="AW1028" t="str">
        <f t="shared" si="976"/>
        <v/>
      </c>
      <c r="AX1028" t="str">
        <f t="shared" si="977"/>
        <v/>
      </c>
      <c r="AY1028" t="str">
        <f t="shared" si="978"/>
        <v/>
      </c>
      <c r="AZ1028" t="str">
        <f t="shared" si="979"/>
        <v/>
      </c>
      <c r="BA1028" t="str">
        <f t="shared" si="980"/>
        <v/>
      </c>
      <c r="BB1028" t="str">
        <f t="shared" si="981"/>
        <v/>
      </c>
      <c r="BC1028" t="str">
        <f t="shared" si="982"/>
        <v/>
      </c>
      <c r="BD1028" t="str">
        <f t="shared" si="983"/>
        <v/>
      </c>
      <c r="BE1028" t="str">
        <f t="shared" si="984"/>
        <v>Nyelvi záróvizgsa felkészítő (otthon, otthonról web)</v>
      </c>
      <c r="BF1028" s="2">
        <v>1113</v>
      </c>
      <c r="BG1028" s="2">
        <v>6</v>
      </c>
      <c r="BH1028" s="18">
        <f>VLOOKUP(BF1028,segéd!$F$9:$G$41,2,FALSE)</f>
        <v>46339</v>
      </c>
      <c r="BI1028" s="2" t="str">
        <f>VLOOKUP(BG1028,segéd!$F$1:$G$7,2,FALSE)</f>
        <v>17.00-18.30</v>
      </c>
      <c r="BJ1028" t="s">
        <v>2384</v>
      </c>
      <c r="BK1028" s="20" t="s">
        <v>70</v>
      </c>
      <c r="BL1028" t="s">
        <v>191</v>
      </c>
      <c r="BM1028" s="2"/>
      <c r="BN1028" s="2" t="s">
        <v>424</v>
      </c>
      <c r="BO1028" s="2" t="s">
        <v>423</v>
      </c>
      <c r="BP1028" s="33" t="s">
        <v>2385</v>
      </c>
      <c r="BQ1028" s="2" t="e">
        <f t="shared" si="985"/>
        <v>#VALUE!</v>
      </c>
      <c r="BR1028" s="2" t="str">
        <f>IF(BM1028="","",IFERROR(VLOOKUP(BJ1028,segéd!T:U,2,FALSE),"x"))</f>
        <v/>
      </c>
      <c r="BS1028" s="2" t="str">
        <f>IF(BN1028="","",IFERROR(VLOOKUP(BJ1028,segéd!O:P,2,FALSE),"x"))</f>
        <v>x</v>
      </c>
      <c r="BU1028" s="2"/>
      <c r="BV1028" s="2"/>
      <c r="BX1028" s="2"/>
    </row>
    <row r="1029" spans="1:113" ht="15" customHeight="1" x14ac:dyDescent="0.3">
      <c r="A1029" t="str">
        <f t="shared" si="928"/>
        <v>20211137</v>
      </c>
      <c r="B1029" t="str">
        <f t="shared" si="929"/>
        <v>Beszerzés az ellátási láncban - Mészáros Sándor (web) 11</v>
      </c>
      <c r="C1029" t="str">
        <f t="shared" si="930"/>
        <v>11137</v>
      </c>
      <c r="D1029" t="str">
        <f t="shared" si="931"/>
        <v xml:space="preserve">Beszerzés az ellátási láncban - Mészáros Sándor (web) </v>
      </c>
      <c r="E1029" t="str">
        <f t="shared" si="932"/>
        <v>Mészáros Sándor11137</v>
      </c>
      <c r="F1029" t="str">
        <f t="shared" si="933"/>
        <v>Beszerzés az ellátási láncban (Bp. 202, web)</v>
      </c>
      <c r="G1029" t="str">
        <f t="shared" si="934"/>
        <v/>
      </c>
      <c r="H1029" t="str">
        <f t="shared" si="935"/>
        <v/>
      </c>
      <c r="I1029" t="str">
        <f t="shared" si="936"/>
        <v/>
      </c>
      <c r="J1029" t="str">
        <f t="shared" si="937"/>
        <v/>
      </c>
      <c r="K1029" t="str">
        <f t="shared" si="938"/>
        <v/>
      </c>
      <c r="L1029" t="str">
        <f t="shared" si="939"/>
        <v/>
      </c>
      <c r="M1029" t="str">
        <f t="shared" si="940"/>
        <v/>
      </c>
      <c r="N1029" t="str">
        <f t="shared" si="941"/>
        <v/>
      </c>
      <c r="O1029" t="str">
        <f t="shared" si="942"/>
        <v/>
      </c>
      <c r="P1029" t="str">
        <f t="shared" si="943"/>
        <v/>
      </c>
      <c r="Q1029" t="str">
        <f t="shared" si="944"/>
        <v/>
      </c>
      <c r="R1029" t="str">
        <f t="shared" si="945"/>
        <v>11137</v>
      </c>
      <c r="S1029" t="str">
        <f t="shared" si="946"/>
        <v/>
      </c>
      <c r="T1029" t="str">
        <f t="shared" si="947"/>
        <v/>
      </c>
      <c r="U1029" t="str">
        <f t="shared" si="948"/>
        <v/>
      </c>
      <c r="V1029" t="str">
        <f t="shared" si="949"/>
        <v/>
      </c>
      <c r="W1029" t="str">
        <f t="shared" si="950"/>
        <v/>
      </c>
      <c r="X1029" t="str">
        <f t="shared" si="951"/>
        <v/>
      </c>
      <c r="Y1029" t="str">
        <f t="shared" si="952"/>
        <v/>
      </c>
      <c r="Z1029" t="str">
        <f t="shared" si="953"/>
        <v/>
      </c>
      <c r="AA1029" t="str">
        <f t="shared" si="954"/>
        <v>Beszerzés az ellátási láncban (202, web)</v>
      </c>
      <c r="AB1029" t="str">
        <f t="shared" si="955"/>
        <v/>
      </c>
      <c r="AC1029" t="str">
        <f t="shared" si="956"/>
        <v/>
      </c>
      <c r="AD1029" t="str">
        <f t="shared" si="957"/>
        <v/>
      </c>
      <c r="AE1029" t="str">
        <f t="shared" si="958"/>
        <v/>
      </c>
      <c r="AF1029" t="str">
        <f t="shared" si="959"/>
        <v/>
      </c>
      <c r="AG1029" t="str">
        <f t="shared" si="960"/>
        <v/>
      </c>
      <c r="AH1029" t="str">
        <f t="shared" si="961"/>
        <v/>
      </c>
      <c r="AI1029" t="str">
        <f t="shared" si="962"/>
        <v/>
      </c>
      <c r="AJ1029" t="str">
        <f t="shared" si="963"/>
        <v/>
      </c>
      <c r="AK1029" t="str">
        <f t="shared" si="964"/>
        <v/>
      </c>
      <c r="AL1029" t="str">
        <f t="shared" si="965"/>
        <v/>
      </c>
      <c r="AM1029" t="str">
        <f t="shared" si="966"/>
        <v/>
      </c>
      <c r="AN1029" t="str">
        <f t="shared" si="967"/>
        <v/>
      </c>
      <c r="AO1029" t="str">
        <f t="shared" si="968"/>
        <v/>
      </c>
      <c r="AP1029" t="str">
        <f t="shared" si="969"/>
        <v/>
      </c>
      <c r="AQ1029" t="str">
        <f t="shared" si="970"/>
        <v/>
      </c>
      <c r="AR1029" t="str">
        <f t="shared" si="971"/>
        <v/>
      </c>
      <c r="AS1029" t="str">
        <f t="shared" si="972"/>
        <v/>
      </c>
      <c r="AT1029" t="str">
        <f t="shared" si="973"/>
        <v/>
      </c>
      <c r="AU1029" t="str">
        <f t="shared" si="974"/>
        <v/>
      </c>
      <c r="AV1029" t="str">
        <f t="shared" si="975"/>
        <v/>
      </c>
      <c r="AW1029" t="str">
        <f t="shared" si="976"/>
        <v/>
      </c>
      <c r="AX1029" t="str">
        <f t="shared" si="977"/>
        <v/>
      </c>
      <c r="AY1029" t="str">
        <f t="shared" si="978"/>
        <v/>
      </c>
      <c r="AZ1029" t="str">
        <f t="shared" si="979"/>
        <v/>
      </c>
      <c r="BA1029" t="str">
        <f t="shared" si="980"/>
        <v/>
      </c>
      <c r="BB1029" t="str">
        <f t="shared" si="981"/>
        <v/>
      </c>
      <c r="BC1029" t="str">
        <f t="shared" si="982"/>
        <v/>
      </c>
      <c r="BD1029" t="str">
        <f t="shared" si="983"/>
        <v/>
      </c>
      <c r="BE1029" t="str">
        <f t="shared" si="984"/>
        <v>Beszerzés az ellátási láncban (, web)</v>
      </c>
      <c r="BF1029" s="2">
        <v>1113</v>
      </c>
      <c r="BG1029" s="2">
        <v>7</v>
      </c>
      <c r="BH1029" s="18">
        <f>VLOOKUP(BF1029,segéd!$F$9:$G$41,2,FALSE)</f>
        <v>46339</v>
      </c>
      <c r="BI1029" s="2" t="str">
        <f>VLOOKUP(BG1029,segéd!$F$1:$G$7,2,FALSE)</f>
        <v>18.45-20.15</v>
      </c>
      <c r="BJ1029" t="s">
        <v>750</v>
      </c>
      <c r="BK1029" s="20" t="s">
        <v>306</v>
      </c>
      <c r="BL1029" t="s">
        <v>206</v>
      </c>
      <c r="BM1029" s="2">
        <v>202</v>
      </c>
      <c r="BO1029" s="2" t="s">
        <v>117</v>
      </c>
      <c r="BP1029" s="33" t="s">
        <v>753</v>
      </c>
      <c r="BQ1029" s="2">
        <f t="shared" si="985"/>
        <v>11</v>
      </c>
      <c r="BR1029" s="2">
        <f>IF(BM1029="","",IFERROR(VLOOKUP(BJ1029,segéd!T:U,2,FALSE),"x"))</f>
        <v>11</v>
      </c>
      <c r="BS1029" s="2" t="str">
        <f>IF(BN1029="","",IFERROR(VLOOKUP(BJ1029,segéd!O:P,2,FALSE),"x"))</f>
        <v/>
      </c>
      <c r="BT1029" s="2"/>
      <c r="BU1029" s="2"/>
      <c r="BV1029" s="2"/>
      <c r="BX1029" s="2"/>
      <c r="CE1029" s="2">
        <v>8</v>
      </c>
      <c r="CQ1029" s="2"/>
      <c r="CR1029" s="2"/>
    </row>
    <row r="1030" spans="1:113" ht="15" customHeight="1" x14ac:dyDescent="0.3">
      <c r="A1030" t="str">
        <f t="shared" si="928"/>
        <v>20511137</v>
      </c>
      <c r="B1030" t="str">
        <f t="shared" si="929"/>
        <v>Én, a Brand - Sportolói énmárka - Vargáné Bukucs Zsuzsanna (Bp.-ről web) 20</v>
      </c>
      <c r="C1030" t="str">
        <f t="shared" si="930"/>
        <v>21211137</v>
      </c>
      <c r="D1030" t="str">
        <f t="shared" si="931"/>
        <v>Én, a Brand - Sportolói énmárka - Vargáné Bukucs Zsuzsanna (Bp.-ről web) 24</v>
      </c>
      <c r="E1030" t="str">
        <f t="shared" si="932"/>
        <v>Vargáné Bukucs Zsuzsanna11137</v>
      </c>
      <c r="F1030" t="str">
        <f t="shared" si="933"/>
        <v>Én, a Brand - Sportolói énmárka (Bp. 205, Bp.-ről web)</v>
      </c>
      <c r="G1030" t="str">
        <f t="shared" si="934"/>
        <v/>
      </c>
      <c r="H1030" t="str">
        <f t="shared" si="935"/>
        <v/>
      </c>
      <c r="I1030" t="str">
        <f t="shared" si="936"/>
        <v/>
      </c>
      <c r="J1030" t="str">
        <f t="shared" si="937"/>
        <v/>
      </c>
      <c r="K1030" t="str">
        <f t="shared" si="938"/>
        <v/>
      </c>
      <c r="L1030" t="str">
        <f t="shared" si="939"/>
        <v/>
      </c>
      <c r="M1030" t="str">
        <f t="shared" si="940"/>
        <v>11137</v>
      </c>
      <c r="N1030" t="str">
        <f t="shared" si="941"/>
        <v>11137</v>
      </c>
      <c r="O1030" t="str">
        <f t="shared" si="942"/>
        <v>11137</v>
      </c>
      <c r="P1030" t="str">
        <f t="shared" si="943"/>
        <v/>
      </c>
      <c r="Q1030" t="str">
        <f t="shared" si="944"/>
        <v/>
      </c>
      <c r="R1030" t="str">
        <f t="shared" si="945"/>
        <v/>
      </c>
      <c r="S1030" t="str">
        <f t="shared" si="946"/>
        <v/>
      </c>
      <c r="T1030" t="str">
        <f t="shared" si="947"/>
        <v>11137</v>
      </c>
      <c r="U1030" t="str">
        <f t="shared" si="948"/>
        <v>11137</v>
      </c>
      <c r="V1030" t="str">
        <f t="shared" si="949"/>
        <v>11137</v>
      </c>
      <c r="W1030" t="str">
        <f t="shared" si="950"/>
        <v>11137</v>
      </c>
      <c r="X1030" t="str">
        <f t="shared" si="951"/>
        <v>11137</v>
      </c>
      <c r="Y1030" t="str">
        <f t="shared" si="952"/>
        <v>11137</v>
      </c>
      <c r="Z1030" t="str">
        <f t="shared" si="953"/>
        <v>11137</v>
      </c>
      <c r="AA1030" t="str">
        <f t="shared" si="954"/>
        <v>Én, a Brand - Sportolói énmárka (205, Bp.-ről web)</v>
      </c>
      <c r="AB1030" t="str">
        <f t="shared" si="955"/>
        <v/>
      </c>
      <c r="AC1030" t="str">
        <f t="shared" si="956"/>
        <v/>
      </c>
      <c r="AD1030" t="str">
        <f t="shared" si="957"/>
        <v/>
      </c>
      <c r="AE1030" t="str">
        <f t="shared" si="958"/>
        <v/>
      </c>
      <c r="AF1030" t="str">
        <f t="shared" si="959"/>
        <v/>
      </c>
      <c r="AG1030" t="str">
        <f t="shared" si="960"/>
        <v/>
      </c>
      <c r="AH1030" t="str">
        <f t="shared" si="961"/>
        <v>11137</v>
      </c>
      <c r="AI1030" t="str">
        <f t="shared" si="962"/>
        <v>11137</v>
      </c>
      <c r="AJ1030" t="str">
        <f t="shared" si="963"/>
        <v/>
      </c>
      <c r="AK1030" t="str">
        <f t="shared" si="964"/>
        <v/>
      </c>
      <c r="AL1030" t="str">
        <f t="shared" si="965"/>
        <v/>
      </c>
      <c r="AM1030" t="str">
        <f t="shared" si="966"/>
        <v/>
      </c>
      <c r="AN1030" t="str">
        <f t="shared" si="967"/>
        <v>11137</v>
      </c>
      <c r="AO1030" t="str">
        <f t="shared" si="968"/>
        <v>11137</v>
      </c>
      <c r="AP1030" t="str">
        <f t="shared" si="969"/>
        <v>11137</v>
      </c>
      <c r="AQ1030" t="str">
        <f t="shared" si="970"/>
        <v>11137</v>
      </c>
      <c r="AR1030" t="str">
        <f t="shared" si="971"/>
        <v>11137</v>
      </c>
      <c r="AS1030" t="str">
        <f t="shared" si="972"/>
        <v>11137</v>
      </c>
      <c r="AT1030" t="str">
        <f t="shared" si="973"/>
        <v/>
      </c>
      <c r="AU1030" t="str">
        <f t="shared" si="974"/>
        <v/>
      </c>
      <c r="AV1030" t="str">
        <f t="shared" si="975"/>
        <v/>
      </c>
      <c r="AW1030" t="str">
        <f t="shared" si="976"/>
        <v/>
      </c>
      <c r="AX1030" t="str">
        <f t="shared" si="977"/>
        <v/>
      </c>
      <c r="AY1030" t="str">
        <f t="shared" si="978"/>
        <v/>
      </c>
      <c r="AZ1030" t="str">
        <f t="shared" si="979"/>
        <v/>
      </c>
      <c r="BA1030" t="str">
        <f t="shared" si="980"/>
        <v/>
      </c>
      <c r="BB1030" t="str">
        <f t="shared" si="981"/>
        <v/>
      </c>
      <c r="BC1030" t="str">
        <f t="shared" si="982"/>
        <v/>
      </c>
      <c r="BD1030" t="str">
        <f t="shared" si="983"/>
        <v/>
      </c>
      <c r="BE1030" t="str">
        <f t="shared" si="984"/>
        <v>Én, a Brand - Sportolói énmárka (212, Bp.-ről web)</v>
      </c>
      <c r="BF1030" s="2">
        <v>1113</v>
      </c>
      <c r="BG1030" s="2">
        <v>7</v>
      </c>
      <c r="BH1030" s="18">
        <f>VLOOKUP(BF1030,segéd!$F$9:$G$41,2,FALSE)</f>
        <v>46339</v>
      </c>
      <c r="BI1030" s="2" t="str">
        <f>VLOOKUP(BG1030,segéd!$F$1:$G$7,2,FALSE)</f>
        <v>18.45-20.15</v>
      </c>
      <c r="BJ1030" t="s">
        <v>559</v>
      </c>
      <c r="BK1030" s="20" t="s">
        <v>558</v>
      </c>
      <c r="BL1030" t="s">
        <v>192</v>
      </c>
      <c r="BM1030" s="2">
        <v>205</v>
      </c>
      <c r="BN1030" s="2">
        <v>212</v>
      </c>
      <c r="BO1030" s="2" t="s">
        <v>118</v>
      </c>
      <c r="BP1030" s="33" t="s">
        <v>675</v>
      </c>
      <c r="BQ1030" s="2">
        <f t="shared" si="985"/>
        <v>44</v>
      </c>
      <c r="BR1030" s="2">
        <f>IF(BM1030="","",IFERROR(VLOOKUP(BJ1030,segéd!T:U,2,FALSE),"x"))</f>
        <v>20</v>
      </c>
      <c r="BS1030" s="2">
        <f>IF(BN1030="","",IFERROR(VLOOKUP(BJ1030,segéd!O:P,2,FALSE),"x"))</f>
        <v>24</v>
      </c>
      <c r="BT1030" s="2"/>
      <c r="BU1030" s="2"/>
      <c r="BV1030" s="2"/>
      <c r="BX1030" s="2"/>
      <c r="BZ1030" s="2">
        <v>0</v>
      </c>
      <c r="CA1030" s="2">
        <v>0</v>
      </c>
      <c r="CB1030" s="2">
        <v>0</v>
      </c>
      <c r="CG1030" s="2">
        <v>0</v>
      </c>
      <c r="CH1030" s="2">
        <v>0</v>
      </c>
      <c r="CI1030" s="2">
        <v>0</v>
      </c>
      <c r="CJ1030" s="2">
        <v>0</v>
      </c>
      <c r="CK1030" s="2">
        <v>0</v>
      </c>
      <c r="CL1030" s="2">
        <v>0</v>
      </c>
      <c r="CM1030" s="2">
        <v>0</v>
      </c>
      <c r="CQ1030" s="2"/>
      <c r="CR1030" s="2"/>
      <c r="CT1030" s="2">
        <v>0</v>
      </c>
      <c r="CU1030" s="2">
        <v>0</v>
      </c>
      <c r="CZ1030" s="2">
        <v>0</v>
      </c>
      <c r="DA1030" s="2">
        <v>0</v>
      </c>
      <c r="DB1030" s="2">
        <v>0</v>
      </c>
      <c r="DC1030" s="2">
        <v>0</v>
      </c>
      <c r="DD1030" s="2">
        <v>0</v>
      </c>
      <c r="DE1030" s="2">
        <v>0</v>
      </c>
    </row>
    <row r="1031" spans="1:113" ht="15" customHeight="1" x14ac:dyDescent="0.3">
      <c r="A1031" t="str">
        <f t="shared" si="928"/>
        <v>otthon11137</v>
      </c>
      <c r="B1031" t="str">
        <f t="shared" si="929"/>
        <v>Értékteremtő logisztikai folyamatok - Lakatos Péter (otthonról web) 12</v>
      </c>
      <c r="C1031" t="str">
        <f t="shared" si="930"/>
        <v>11137</v>
      </c>
      <c r="D1031" t="str">
        <f t="shared" si="931"/>
        <v xml:space="preserve">Értékteremtő logisztikai folyamatok - Lakatos Péter (otthonról web) </v>
      </c>
      <c r="E1031" t="str">
        <f t="shared" si="932"/>
        <v>Lakatos Péter11137</v>
      </c>
      <c r="F1031" t="str">
        <f t="shared" si="933"/>
        <v>Értékteremtő logisztikai folyamatok (Bp. otthon, otthonról web)</v>
      </c>
      <c r="G1031" t="str">
        <f t="shared" si="934"/>
        <v/>
      </c>
      <c r="H1031" t="str">
        <f t="shared" si="935"/>
        <v/>
      </c>
      <c r="I1031" t="str">
        <f t="shared" si="936"/>
        <v/>
      </c>
      <c r="J1031" t="str">
        <f t="shared" si="937"/>
        <v>11137</v>
      </c>
      <c r="K1031" t="str">
        <f t="shared" si="938"/>
        <v>11137</v>
      </c>
      <c r="L1031" t="str">
        <f t="shared" si="939"/>
        <v/>
      </c>
      <c r="M1031" t="str">
        <f t="shared" si="940"/>
        <v/>
      </c>
      <c r="N1031" t="str">
        <f t="shared" si="941"/>
        <v/>
      </c>
      <c r="O1031" t="str">
        <f t="shared" si="942"/>
        <v/>
      </c>
      <c r="P1031" t="str">
        <f t="shared" si="943"/>
        <v/>
      </c>
      <c r="Q1031" t="str">
        <f t="shared" si="944"/>
        <v/>
      </c>
      <c r="R1031" t="str">
        <f t="shared" si="945"/>
        <v/>
      </c>
      <c r="S1031" t="str">
        <f t="shared" si="946"/>
        <v/>
      </c>
      <c r="T1031" t="str">
        <f t="shared" si="947"/>
        <v/>
      </c>
      <c r="U1031" t="str">
        <f t="shared" si="948"/>
        <v/>
      </c>
      <c r="V1031" t="str">
        <f t="shared" si="949"/>
        <v/>
      </c>
      <c r="W1031" t="str">
        <f t="shared" si="950"/>
        <v/>
      </c>
      <c r="X1031" t="str">
        <f t="shared" si="951"/>
        <v/>
      </c>
      <c r="Y1031" t="str">
        <f t="shared" si="952"/>
        <v/>
      </c>
      <c r="Z1031" t="str">
        <f t="shared" si="953"/>
        <v/>
      </c>
      <c r="AA1031" t="str">
        <f t="shared" si="954"/>
        <v>Értékteremtő logisztikai folyamatok (otthon, otthonról web)</v>
      </c>
      <c r="AB1031" t="str">
        <f t="shared" si="955"/>
        <v/>
      </c>
      <c r="AC1031" t="str">
        <f t="shared" si="956"/>
        <v/>
      </c>
      <c r="AD1031" t="str">
        <f t="shared" si="957"/>
        <v/>
      </c>
      <c r="AE1031" t="str">
        <f t="shared" si="958"/>
        <v/>
      </c>
      <c r="AF1031" t="str">
        <f t="shared" si="959"/>
        <v/>
      </c>
      <c r="AG1031" t="str">
        <f t="shared" si="960"/>
        <v/>
      </c>
      <c r="AH1031" t="str">
        <f t="shared" si="961"/>
        <v/>
      </c>
      <c r="AI1031" t="str">
        <f t="shared" si="962"/>
        <v/>
      </c>
      <c r="AJ1031" t="str">
        <f t="shared" si="963"/>
        <v/>
      </c>
      <c r="AK1031" t="str">
        <f t="shared" si="964"/>
        <v/>
      </c>
      <c r="AL1031" t="str">
        <f t="shared" si="965"/>
        <v/>
      </c>
      <c r="AM1031" t="str">
        <f t="shared" si="966"/>
        <v/>
      </c>
      <c r="AN1031" t="str">
        <f t="shared" si="967"/>
        <v/>
      </c>
      <c r="AO1031" t="str">
        <f t="shared" si="968"/>
        <v/>
      </c>
      <c r="AP1031" t="str">
        <f t="shared" si="969"/>
        <v/>
      </c>
      <c r="AQ1031" t="str">
        <f t="shared" si="970"/>
        <v/>
      </c>
      <c r="AR1031" t="str">
        <f t="shared" si="971"/>
        <v/>
      </c>
      <c r="AS1031" t="str">
        <f t="shared" si="972"/>
        <v/>
      </c>
      <c r="AT1031" t="str">
        <f t="shared" si="973"/>
        <v/>
      </c>
      <c r="AU1031" t="str">
        <f t="shared" si="974"/>
        <v/>
      </c>
      <c r="AV1031" t="str">
        <f t="shared" si="975"/>
        <v/>
      </c>
      <c r="AW1031" t="str">
        <f t="shared" si="976"/>
        <v/>
      </c>
      <c r="AX1031" t="str">
        <f t="shared" si="977"/>
        <v/>
      </c>
      <c r="AY1031" t="str">
        <f t="shared" si="978"/>
        <v/>
      </c>
      <c r="AZ1031" t="str">
        <f t="shared" si="979"/>
        <v/>
      </c>
      <c r="BA1031" t="str">
        <f t="shared" si="980"/>
        <v/>
      </c>
      <c r="BB1031" t="str">
        <f t="shared" si="981"/>
        <v/>
      </c>
      <c r="BC1031" t="str">
        <f t="shared" si="982"/>
        <v/>
      </c>
      <c r="BD1031" t="str">
        <f t="shared" si="983"/>
        <v/>
      </c>
      <c r="BE1031" t="str">
        <f t="shared" si="984"/>
        <v>Értékteremtő logisztikai folyamatok (, otthonról web)</v>
      </c>
      <c r="BF1031" s="2">
        <v>1113</v>
      </c>
      <c r="BG1031" s="2">
        <v>7</v>
      </c>
      <c r="BH1031" s="18">
        <f>VLOOKUP(BF1031,segéd!$F$9:$G$41,2,FALSE)</f>
        <v>46339</v>
      </c>
      <c r="BI1031" s="2" t="str">
        <f>VLOOKUP(BG1031,segéd!$F$1:$G$7,2,FALSE)</f>
        <v>18.45-20.15</v>
      </c>
      <c r="BJ1031" t="s">
        <v>89</v>
      </c>
      <c r="BK1031" s="20" t="s">
        <v>217</v>
      </c>
      <c r="BL1031" t="s">
        <v>206</v>
      </c>
      <c r="BM1031" s="2" t="s">
        <v>424</v>
      </c>
      <c r="BO1031" s="2" t="s">
        <v>423</v>
      </c>
      <c r="BP1031" s="33" t="s">
        <v>717</v>
      </c>
      <c r="BQ1031" s="2">
        <f t="shared" si="985"/>
        <v>12</v>
      </c>
      <c r="BR1031" s="2">
        <f>IF(BM1031="","",IFERROR(VLOOKUP(BJ1031,segéd!T:U,2,FALSE),"x"))</f>
        <v>12</v>
      </c>
      <c r="BS1031" s="2" t="str">
        <f>IF(BN1031="","",IFERROR(VLOOKUP(BJ1031,segéd!O:P,2,FALSE),"x"))</f>
        <v/>
      </c>
      <c r="BU1031" s="2"/>
      <c r="BV1031" s="2"/>
      <c r="BW1031" s="2">
        <v>5</v>
      </c>
      <c r="BX1031" s="2">
        <v>5</v>
      </c>
    </row>
    <row r="1032" spans="1:113" ht="15" customHeight="1" x14ac:dyDescent="0.3">
      <c r="A1032" t="str">
        <f t="shared" si="928"/>
        <v>otthon11137</v>
      </c>
      <c r="B1032" t="str">
        <f t="shared" si="929"/>
        <v>Idegen nyelv I., angol - Nagy Mónika (otthonról web) 8</v>
      </c>
      <c r="C1032" t="str">
        <f t="shared" si="930"/>
        <v>otthon11137</v>
      </c>
      <c r="D1032" t="str">
        <f t="shared" si="931"/>
        <v>Idegen nyelv I., angol - Nagy Mónika (otthonról web) 13</v>
      </c>
      <c r="E1032" t="str">
        <f t="shared" si="932"/>
        <v>Nagy Mónika11137</v>
      </c>
      <c r="F1032" t="str">
        <f t="shared" si="933"/>
        <v>Idegen nyelv I., angol (Bp. otthonTb. otthon, otthonról web)</v>
      </c>
      <c r="G1032" t="str">
        <f t="shared" si="934"/>
        <v/>
      </c>
      <c r="H1032" t="str">
        <f t="shared" si="935"/>
        <v/>
      </c>
      <c r="I1032" t="str">
        <f t="shared" si="936"/>
        <v>11137</v>
      </c>
      <c r="J1032" t="str">
        <f t="shared" si="937"/>
        <v/>
      </c>
      <c r="K1032" t="str">
        <f t="shared" si="938"/>
        <v/>
      </c>
      <c r="L1032" t="str">
        <f t="shared" si="939"/>
        <v/>
      </c>
      <c r="M1032" t="str">
        <f t="shared" si="940"/>
        <v/>
      </c>
      <c r="N1032" t="str">
        <f t="shared" si="941"/>
        <v/>
      </c>
      <c r="O1032" t="str">
        <f t="shared" si="942"/>
        <v/>
      </c>
      <c r="P1032" t="str">
        <f t="shared" si="943"/>
        <v/>
      </c>
      <c r="Q1032" t="str">
        <f t="shared" si="944"/>
        <v/>
      </c>
      <c r="R1032" t="str">
        <f t="shared" si="945"/>
        <v/>
      </c>
      <c r="S1032" t="str">
        <f t="shared" si="946"/>
        <v/>
      </c>
      <c r="T1032" t="str">
        <f t="shared" si="947"/>
        <v/>
      </c>
      <c r="U1032" t="str">
        <f t="shared" si="948"/>
        <v/>
      </c>
      <c r="V1032" t="str">
        <f t="shared" si="949"/>
        <v/>
      </c>
      <c r="W1032" t="str">
        <f t="shared" si="950"/>
        <v/>
      </c>
      <c r="X1032" t="str">
        <f t="shared" si="951"/>
        <v/>
      </c>
      <c r="Y1032" t="str">
        <f t="shared" si="952"/>
        <v/>
      </c>
      <c r="Z1032" t="str">
        <f t="shared" si="953"/>
        <v/>
      </c>
      <c r="AA1032" t="str">
        <f t="shared" si="954"/>
        <v>Idegen nyelv I., angol (otthon, otthonról web)</v>
      </c>
      <c r="AB1032" t="str">
        <f t="shared" si="955"/>
        <v/>
      </c>
      <c r="AC1032" t="str">
        <f t="shared" si="956"/>
        <v>11137</v>
      </c>
      <c r="AD1032" t="str">
        <f t="shared" si="957"/>
        <v>11137</v>
      </c>
      <c r="AE1032" t="str">
        <f t="shared" si="958"/>
        <v/>
      </c>
      <c r="AF1032" t="str">
        <f t="shared" si="959"/>
        <v/>
      </c>
      <c r="AG1032" t="str">
        <f t="shared" si="960"/>
        <v/>
      </c>
      <c r="AH1032" t="str">
        <f t="shared" si="961"/>
        <v/>
      </c>
      <c r="AI1032" t="str">
        <f t="shared" si="962"/>
        <v/>
      </c>
      <c r="AJ1032" t="str">
        <f t="shared" si="963"/>
        <v/>
      </c>
      <c r="AK1032" t="str">
        <f t="shared" si="964"/>
        <v/>
      </c>
      <c r="AL1032" t="str">
        <f t="shared" si="965"/>
        <v/>
      </c>
      <c r="AM1032" t="str">
        <f t="shared" si="966"/>
        <v/>
      </c>
      <c r="AN1032" t="str">
        <f t="shared" si="967"/>
        <v/>
      </c>
      <c r="AO1032" t="str">
        <f t="shared" si="968"/>
        <v/>
      </c>
      <c r="AP1032" t="str">
        <f t="shared" si="969"/>
        <v/>
      </c>
      <c r="AQ1032" t="str">
        <f t="shared" si="970"/>
        <v/>
      </c>
      <c r="AR1032" t="str">
        <f t="shared" si="971"/>
        <v/>
      </c>
      <c r="AS1032" t="str">
        <f t="shared" si="972"/>
        <v/>
      </c>
      <c r="AT1032" t="str">
        <f t="shared" si="973"/>
        <v/>
      </c>
      <c r="AU1032" t="str">
        <f t="shared" si="974"/>
        <v/>
      </c>
      <c r="AV1032" t="str">
        <f t="shared" si="975"/>
        <v/>
      </c>
      <c r="AW1032" t="str">
        <f t="shared" si="976"/>
        <v/>
      </c>
      <c r="AX1032" t="str">
        <f t="shared" si="977"/>
        <v/>
      </c>
      <c r="AY1032" t="str">
        <f t="shared" si="978"/>
        <v/>
      </c>
      <c r="AZ1032" t="str">
        <f t="shared" si="979"/>
        <v/>
      </c>
      <c r="BA1032" t="str">
        <f t="shared" si="980"/>
        <v/>
      </c>
      <c r="BB1032" t="str">
        <f t="shared" si="981"/>
        <v/>
      </c>
      <c r="BC1032" t="str">
        <f t="shared" si="982"/>
        <v/>
      </c>
      <c r="BD1032" t="str">
        <f t="shared" si="983"/>
        <v/>
      </c>
      <c r="BE1032" t="str">
        <f t="shared" si="984"/>
        <v>Idegen nyelv I., angol (otthon, otthonról web)</v>
      </c>
      <c r="BF1032" s="2">
        <v>1113</v>
      </c>
      <c r="BG1032" s="2">
        <v>7</v>
      </c>
      <c r="BH1032" s="18">
        <f>VLOOKUP(BF1032,segéd!$F$9:$G$41,2,FALSE)</f>
        <v>46339</v>
      </c>
      <c r="BI1032" s="2" t="str">
        <f>VLOOKUP(BG1032,segéd!$F$1:$G$7,2,FALSE)</f>
        <v>18.45-20.15</v>
      </c>
      <c r="BJ1032" t="s">
        <v>293</v>
      </c>
      <c r="BK1032" s="20" t="s">
        <v>543</v>
      </c>
      <c r="BL1032" t="s">
        <v>511</v>
      </c>
      <c r="BM1032" s="2" t="s">
        <v>424</v>
      </c>
      <c r="BN1032" s="2" t="s">
        <v>424</v>
      </c>
      <c r="BO1032" s="2" t="s">
        <v>423</v>
      </c>
      <c r="BP1032" s="33" t="s">
        <v>695</v>
      </c>
      <c r="BQ1032" s="2">
        <f t="shared" si="985"/>
        <v>21</v>
      </c>
      <c r="BR1032" s="2">
        <f>IF(BM1032="","",IFERROR(VLOOKUP(BJ1032,segéd!T:U,2,FALSE),"x"))</f>
        <v>8</v>
      </c>
      <c r="BS1032" s="2">
        <f>IF(BN1032="","",IFERROR(VLOOKUP(BJ1032,segéd!O:P,2,FALSE),"x"))</f>
        <v>13</v>
      </c>
      <c r="BT1032" s="2"/>
      <c r="BU1032" s="2"/>
      <c r="BV1032" s="2">
        <v>9</v>
      </c>
      <c r="BX1032" s="2"/>
      <c r="CO1032" s="2">
        <v>6</v>
      </c>
      <c r="CP1032" s="2">
        <v>8</v>
      </c>
      <c r="CQ1032" s="2"/>
      <c r="CR1032" s="2"/>
    </row>
    <row r="1033" spans="1:113" ht="15" customHeight="1" x14ac:dyDescent="0.3">
      <c r="A1033" t="str">
        <f t="shared" si="928"/>
        <v>11137</v>
      </c>
      <c r="B1033" t="str">
        <f t="shared" si="929"/>
        <v xml:space="preserve">Nyelvi záróvizgsa felkészítő - Balog Mónika (otthonról web) </v>
      </c>
      <c r="C1033" t="str">
        <f t="shared" si="930"/>
        <v>otthon11137</v>
      </c>
      <c r="D1033" t="str">
        <f t="shared" si="931"/>
        <v>Nyelvi záróvizgsa felkészítő - Balog Mónika (otthonról web) x</v>
      </c>
      <c r="E1033" t="str">
        <f t="shared" si="932"/>
        <v>Balog Mónika11137</v>
      </c>
      <c r="F1033" t="str">
        <f t="shared" si="933"/>
        <v>Nyelvi záróvizgsa felkészítő (Tb. otthon, otthonról web)</v>
      </c>
      <c r="G1033" t="str">
        <f t="shared" si="934"/>
        <v/>
      </c>
      <c r="H1033" t="str">
        <f t="shared" si="935"/>
        <v/>
      </c>
      <c r="I1033" t="str">
        <f t="shared" si="936"/>
        <v/>
      </c>
      <c r="J1033" t="str">
        <f t="shared" si="937"/>
        <v/>
      </c>
      <c r="K1033" t="str">
        <f t="shared" si="938"/>
        <v/>
      </c>
      <c r="L1033" t="str">
        <f t="shared" si="939"/>
        <v/>
      </c>
      <c r="M1033" t="str">
        <f t="shared" si="940"/>
        <v/>
      </c>
      <c r="N1033" t="str">
        <f t="shared" si="941"/>
        <v/>
      </c>
      <c r="O1033" t="str">
        <f t="shared" si="942"/>
        <v/>
      </c>
      <c r="P1033" t="str">
        <f t="shared" si="943"/>
        <v/>
      </c>
      <c r="Q1033" t="str">
        <f t="shared" si="944"/>
        <v/>
      </c>
      <c r="R1033" t="str">
        <f t="shared" si="945"/>
        <v/>
      </c>
      <c r="S1033" t="str">
        <f t="shared" si="946"/>
        <v/>
      </c>
      <c r="T1033" t="str">
        <f t="shared" si="947"/>
        <v/>
      </c>
      <c r="U1033" t="str">
        <f t="shared" si="948"/>
        <v/>
      </c>
      <c r="V1033" t="str">
        <f t="shared" si="949"/>
        <v/>
      </c>
      <c r="W1033" t="str">
        <f t="shared" si="950"/>
        <v/>
      </c>
      <c r="X1033" t="str">
        <f t="shared" si="951"/>
        <v/>
      </c>
      <c r="Y1033" t="str">
        <f t="shared" si="952"/>
        <v/>
      </c>
      <c r="Z1033" t="str">
        <f t="shared" si="953"/>
        <v/>
      </c>
      <c r="AA1033" t="str">
        <f t="shared" si="954"/>
        <v>Nyelvi záróvizgsa felkészítő (, otthonról web)</v>
      </c>
      <c r="AB1033" t="str">
        <f t="shared" si="955"/>
        <v/>
      </c>
      <c r="AC1033" t="str">
        <f t="shared" si="956"/>
        <v/>
      </c>
      <c r="AD1033" t="str">
        <f t="shared" si="957"/>
        <v/>
      </c>
      <c r="AE1033" t="str">
        <f t="shared" si="958"/>
        <v/>
      </c>
      <c r="AF1033" t="str">
        <f t="shared" si="959"/>
        <v/>
      </c>
      <c r="AG1033" t="str">
        <f t="shared" si="960"/>
        <v/>
      </c>
      <c r="AH1033" t="str">
        <f t="shared" si="961"/>
        <v/>
      </c>
      <c r="AI1033" t="str">
        <f t="shared" si="962"/>
        <v/>
      </c>
      <c r="AJ1033" t="str">
        <f t="shared" si="963"/>
        <v/>
      </c>
      <c r="AK1033" t="str">
        <f t="shared" si="964"/>
        <v/>
      </c>
      <c r="AL1033" t="str">
        <f t="shared" si="965"/>
        <v/>
      </c>
      <c r="AM1033" t="str">
        <f t="shared" si="966"/>
        <v/>
      </c>
      <c r="AN1033" t="str">
        <f t="shared" si="967"/>
        <v/>
      </c>
      <c r="AO1033" t="str">
        <f t="shared" si="968"/>
        <v/>
      </c>
      <c r="AP1033" t="str">
        <f t="shared" si="969"/>
        <v/>
      </c>
      <c r="AQ1033" t="str">
        <f t="shared" si="970"/>
        <v/>
      </c>
      <c r="AR1033" t="str">
        <f t="shared" si="971"/>
        <v/>
      </c>
      <c r="AS1033" t="str">
        <f t="shared" si="972"/>
        <v/>
      </c>
      <c r="AT1033" t="str">
        <f t="shared" si="973"/>
        <v/>
      </c>
      <c r="AU1033" t="str">
        <f t="shared" si="974"/>
        <v/>
      </c>
      <c r="AV1033" t="str">
        <f t="shared" si="975"/>
        <v/>
      </c>
      <c r="AW1033" t="str">
        <f t="shared" si="976"/>
        <v/>
      </c>
      <c r="AX1033" t="str">
        <f t="shared" si="977"/>
        <v/>
      </c>
      <c r="AY1033" t="str">
        <f t="shared" si="978"/>
        <v/>
      </c>
      <c r="AZ1033" t="str">
        <f t="shared" si="979"/>
        <v/>
      </c>
      <c r="BA1033" t="str">
        <f t="shared" si="980"/>
        <v/>
      </c>
      <c r="BB1033" t="str">
        <f t="shared" si="981"/>
        <v/>
      </c>
      <c r="BC1033" t="str">
        <f t="shared" si="982"/>
        <v/>
      </c>
      <c r="BD1033" t="str">
        <f t="shared" si="983"/>
        <v/>
      </c>
      <c r="BE1033" t="str">
        <f t="shared" si="984"/>
        <v>Nyelvi záróvizgsa felkészítő (otthon, otthonról web)</v>
      </c>
      <c r="BF1033" s="2">
        <v>1113</v>
      </c>
      <c r="BG1033" s="2">
        <v>7</v>
      </c>
      <c r="BH1033" s="18">
        <f>VLOOKUP(BF1033,segéd!$F$9:$G$41,2,FALSE)</f>
        <v>46339</v>
      </c>
      <c r="BI1033" s="2" t="str">
        <f>VLOOKUP(BG1033,segéd!$F$1:$G$7,2,FALSE)</f>
        <v>18.45-20.15</v>
      </c>
      <c r="BJ1033" t="s">
        <v>2384</v>
      </c>
      <c r="BK1033" s="20" t="s">
        <v>70</v>
      </c>
      <c r="BL1033" t="s">
        <v>191</v>
      </c>
      <c r="BM1033" s="2"/>
      <c r="BN1033" s="2" t="s">
        <v>424</v>
      </c>
      <c r="BO1033" s="2" t="s">
        <v>423</v>
      </c>
      <c r="BP1033" s="33" t="s">
        <v>2385</v>
      </c>
      <c r="BQ1033" s="2" t="e">
        <f t="shared" si="985"/>
        <v>#VALUE!</v>
      </c>
      <c r="BR1033" s="2" t="str">
        <f>IF(BM1033="","",IFERROR(VLOOKUP(BJ1033,segéd!T:U,2,FALSE),"x"))</f>
        <v/>
      </c>
      <c r="BS1033" s="2" t="str">
        <f>IF(BN1033="","",IFERROR(VLOOKUP(BJ1033,segéd!O:P,2,FALSE),"x"))</f>
        <v>x</v>
      </c>
      <c r="BU1033" s="2"/>
      <c r="BV1033" s="2"/>
      <c r="BX1033" s="2"/>
    </row>
    <row r="1034" spans="1:113" ht="15" customHeight="1" x14ac:dyDescent="0.3">
      <c r="A1034" t="str">
        <f t="shared" si="928"/>
        <v>11141</v>
      </c>
      <c r="B1034" t="str">
        <f t="shared" si="929"/>
        <v xml:space="preserve">Anyagismeret a gyakorlatban - Szabó Veronika Anna (web) </v>
      </c>
      <c r="C1034" t="str">
        <f t="shared" si="930"/>
        <v>40111141</v>
      </c>
      <c r="D1034" t="str">
        <f t="shared" si="931"/>
        <v>Anyagismeret a gyakorlatban - Szabó Veronika Anna (web) 15</v>
      </c>
      <c r="E1034" t="str">
        <f t="shared" si="932"/>
        <v>Szabó Veronika Anna11141</v>
      </c>
      <c r="F1034" t="str">
        <f t="shared" si="933"/>
        <v>Anyagismeret a gyakorlatban (Tb. 401, web)</v>
      </c>
      <c r="G1034" t="str">
        <f t="shared" si="934"/>
        <v/>
      </c>
      <c r="H1034" t="str">
        <f t="shared" si="935"/>
        <v/>
      </c>
      <c r="I1034" t="str">
        <f t="shared" si="936"/>
        <v/>
      </c>
      <c r="J1034" t="str">
        <f t="shared" si="937"/>
        <v/>
      </c>
      <c r="K1034" t="str">
        <f t="shared" si="938"/>
        <v/>
      </c>
      <c r="L1034" t="str">
        <f t="shared" si="939"/>
        <v/>
      </c>
      <c r="M1034" t="str">
        <f t="shared" si="940"/>
        <v/>
      </c>
      <c r="N1034" t="str">
        <f t="shared" si="941"/>
        <v/>
      </c>
      <c r="O1034" t="str">
        <f t="shared" si="942"/>
        <v/>
      </c>
      <c r="P1034" t="str">
        <f t="shared" si="943"/>
        <v/>
      </c>
      <c r="Q1034" t="str">
        <f t="shared" si="944"/>
        <v/>
      </c>
      <c r="R1034" t="str">
        <f t="shared" si="945"/>
        <v/>
      </c>
      <c r="S1034" t="str">
        <f t="shared" si="946"/>
        <v/>
      </c>
      <c r="T1034" t="str">
        <f t="shared" si="947"/>
        <v/>
      </c>
      <c r="U1034" t="str">
        <f t="shared" si="948"/>
        <v/>
      </c>
      <c r="V1034" t="str">
        <f t="shared" si="949"/>
        <v/>
      </c>
      <c r="W1034" t="str">
        <f t="shared" si="950"/>
        <v/>
      </c>
      <c r="X1034" t="str">
        <f t="shared" si="951"/>
        <v/>
      </c>
      <c r="Y1034" t="str">
        <f t="shared" si="952"/>
        <v/>
      </c>
      <c r="Z1034" t="str">
        <f t="shared" si="953"/>
        <v/>
      </c>
      <c r="AA1034" t="str">
        <f t="shared" si="954"/>
        <v>Anyagismeret a gyakorlatban (, web)</v>
      </c>
      <c r="AB1034" t="str">
        <f t="shared" si="955"/>
        <v/>
      </c>
      <c r="AC1034" t="str">
        <f t="shared" si="956"/>
        <v/>
      </c>
      <c r="AD1034" t="str">
        <f t="shared" si="957"/>
        <v>11141</v>
      </c>
      <c r="AE1034" t="str">
        <f t="shared" si="958"/>
        <v/>
      </c>
      <c r="AF1034" t="str">
        <f t="shared" si="959"/>
        <v/>
      </c>
      <c r="AG1034" t="str">
        <f t="shared" si="960"/>
        <v/>
      </c>
      <c r="AH1034" t="str">
        <f t="shared" si="961"/>
        <v/>
      </c>
      <c r="AI1034" t="str">
        <f t="shared" si="962"/>
        <v/>
      </c>
      <c r="AJ1034" t="str">
        <f t="shared" si="963"/>
        <v/>
      </c>
      <c r="AK1034" t="str">
        <f t="shared" si="964"/>
        <v/>
      </c>
      <c r="AL1034" t="str">
        <f t="shared" si="965"/>
        <v/>
      </c>
      <c r="AM1034" t="str">
        <f t="shared" si="966"/>
        <v/>
      </c>
      <c r="AN1034" t="str">
        <f t="shared" si="967"/>
        <v/>
      </c>
      <c r="AO1034" t="str">
        <f t="shared" si="968"/>
        <v/>
      </c>
      <c r="AP1034" t="str">
        <f t="shared" si="969"/>
        <v/>
      </c>
      <c r="AQ1034" t="str">
        <f t="shared" si="970"/>
        <v/>
      </c>
      <c r="AR1034" t="str">
        <f t="shared" si="971"/>
        <v/>
      </c>
      <c r="AS1034" t="str">
        <f t="shared" si="972"/>
        <v/>
      </c>
      <c r="AT1034" t="str">
        <f t="shared" si="973"/>
        <v/>
      </c>
      <c r="AU1034" t="str">
        <f t="shared" si="974"/>
        <v/>
      </c>
      <c r="AV1034" t="str">
        <f t="shared" si="975"/>
        <v/>
      </c>
      <c r="AW1034" t="str">
        <f t="shared" si="976"/>
        <v/>
      </c>
      <c r="AX1034" t="str">
        <f t="shared" si="977"/>
        <v/>
      </c>
      <c r="AY1034" t="str">
        <f t="shared" si="978"/>
        <v/>
      </c>
      <c r="AZ1034" t="str">
        <f t="shared" si="979"/>
        <v/>
      </c>
      <c r="BA1034" t="str">
        <f t="shared" si="980"/>
        <v/>
      </c>
      <c r="BB1034" t="str">
        <f t="shared" si="981"/>
        <v/>
      </c>
      <c r="BC1034" t="str">
        <f t="shared" si="982"/>
        <v/>
      </c>
      <c r="BD1034" t="str">
        <f t="shared" si="983"/>
        <v/>
      </c>
      <c r="BE1034" t="str">
        <f t="shared" si="984"/>
        <v>Anyagismeret a gyakorlatban (401, web)</v>
      </c>
      <c r="BF1034" s="2">
        <v>1114</v>
      </c>
      <c r="BG1034" s="2">
        <v>1</v>
      </c>
      <c r="BH1034" s="18">
        <f>VLOOKUP(BF1034,segéd!$F$9:$G$41,2,FALSE)</f>
        <v>46340</v>
      </c>
      <c r="BI1034" s="2" t="str">
        <f>VLOOKUP(BG1034,segéd!$F$1:$G$7,2,FALSE)</f>
        <v>8.00-9.30</v>
      </c>
      <c r="BJ1034" t="s">
        <v>148</v>
      </c>
      <c r="BK1034" s="20" t="s">
        <v>539</v>
      </c>
      <c r="BL1034" t="s">
        <v>114</v>
      </c>
      <c r="BM1034" s="2"/>
      <c r="BN1034" s="2">
        <v>401</v>
      </c>
      <c r="BO1034" s="2" t="s">
        <v>117</v>
      </c>
      <c r="BP1034" s="33" t="s">
        <v>597</v>
      </c>
      <c r="BQ1034" s="2">
        <f t="shared" si="985"/>
        <v>15</v>
      </c>
      <c r="BR1034" s="2" t="str">
        <f>IF(BM1034="","",IFERROR(VLOOKUP(BJ1034,segéd!T:U,2,FALSE),"x"))</f>
        <v/>
      </c>
      <c r="BS1034" s="2">
        <f>IF(BN1034="","",IFERROR(VLOOKUP(BJ1034,segéd!O:P,2,FALSE),"x"))</f>
        <v>15</v>
      </c>
      <c r="BU1034" s="2"/>
      <c r="BV1034" s="2"/>
      <c r="BX1034" s="2"/>
      <c r="CP1034" s="2">
        <v>8</v>
      </c>
    </row>
    <row r="1035" spans="1:113" ht="15" customHeight="1" x14ac:dyDescent="0.3">
      <c r="A1035" t="str">
        <f t="shared" si="928"/>
        <v>11141</v>
      </c>
      <c r="B1035" t="str">
        <f t="shared" si="929"/>
        <v xml:space="preserve">Épületvillamosság és világítástechnika - Baksa Dániel (web) </v>
      </c>
      <c r="C1035" t="str">
        <f t="shared" si="930"/>
        <v>611141</v>
      </c>
      <c r="D1035" t="str">
        <f t="shared" si="931"/>
        <v>Épületvillamosság és világítástechnika - Baksa Dániel (web) 8</v>
      </c>
      <c r="E1035" t="str">
        <f t="shared" si="932"/>
        <v>Baksa Dániel11141</v>
      </c>
      <c r="F1035" t="str">
        <f t="shared" si="933"/>
        <v>Épületvillamosság és világítástechnika (Tb. 6, web)</v>
      </c>
      <c r="G1035" t="str">
        <f t="shared" si="934"/>
        <v/>
      </c>
      <c r="H1035" t="str">
        <f t="shared" si="935"/>
        <v/>
      </c>
      <c r="I1035" t="str">
        <f t="shared" si="936"/>
        <v/>
      </c>
      <c r="J1035" t="str">
        <f t="shared" si="937"/>
        <v/>
      </c>
      <c r="K1035" t="str">
        <f t="shared" si="938"/>
        <v/>
      </c>
      <c r="L1035" t="str">
        <f t="shared" si="939"/>
        <v/>
      </c>
      <c r="M1035" t="str">
        <f t="shared" si="940"/>
        <v/>
      </c>
      <c r="N1035" t="str">
        <f t="shared" si="941"/>
        <v/>
      </c>
      <c r="O1035" t="str">
        <f t="shared" si="942"/>
        <v/>
      </c>
      <c r="P1035" t="str">
        <f t="shared" si="943"/>
        <v/>
      </c>
      <c r="Q1035" t="str">
        <f t="shared" si="944"/>
        <v/>
      </c>
      <c r="R1035" t="str">
        <f t="shared" si="945"/>
        <v/>
      </c>
      <c r="S1035" t="str">
        <f t="shared" si="946"/>
        <v/>
      </c>
      <c r="T1035" t="str">
        <f t="shared" si="947"/>
        <v/>
      </c>
      <c r="U1035" t="str">
        <f t="shared" si="948"/>
        <v/>
      </c>
      <c r="V1035" t="str">
        <f t="shared" si="949"/>
        <v/>
      </c>
      <c r="W1035" t="str">
        <f t="shared" si="950"/>
        <v/>
      </c>
      <c r="X1035" t="str">
        <f t="shared" si="951"/>
        <v/>
      </c>
      <c r="Y1035" t="str">
        <f t="shared" si="952"/>
        <v/>
      </c>
      <c r="Z1035" t="str">
        <f t="shared" si="953"/>
        <v/>
      </c>
      <c r="AA1035" t="str">
        <f t="shared" si="954"/>
        <v>Épületvillamosság és világítástechnika (, web)</v>
      </c>
      <c r="AB1035" t="str">
        <f t="shared" si="955"/>
        <v/>
      </c>
      <c r="AC1035" t="str">
        <f t="shared" si="956"/>
        <v/>
      </c>
      <c r="AD1035" t="str">
        <f t="shared" si="957"/>
        <v/>
      </c>
      <c r="AE1035" t="str">
        <f t="shared" si="958"/>
        <v/>
      </c>
      <c r="AF1035" t="str">
        <f t="shared" si="959"/>
        <v/>
      </c>
      <c r="AG1035" t="str">
        <f t="shared" si="960"/>
        <v/>
      </c>
      <c r="AH1035" t="str">
        <f t="shared" si="961"/>
        <v/>
      </c>
      <c r="AI1035" t="str">
        <f t="shared" si="962"/>
        <v/>
      </c>
      <c r="AJ1035" t="str">
        <f t="shared" si="963"/>
        <v/>
      </c>
      <c r="AK1035" t="str">
        <f t="shared" si="964"/>
        <v/>
      </c>
      <c r="AL1035" t="str">
        <f t="shared" si="965"/>
        <v/>
      </c>
      <c r="AM1035" t="str">
        <f t="shared" si="966"/>
        <v/>
      </c>
      <c r="AN1035" t="str">
        <f t="shared" si="967"/>
        <v/>
      </c>
      <c r="AO1035" t="str">
        <f t="shared" si="968"/>
        <v/>
      </c>
      <c r="AP1035" t="str">
        <f t="shared" si="969"/>
        <v/>
      </c>
      <c r="AQ1035" t="str">
        <f t="shared" si="970"/>
        <v/>
      </c>
      <c r="AR1035" t="str">
        <f t="shared" si="971"/>
        <v/>
      </c>
      <c r="AS1035" t="str">
        <f t="shared" si="972"/>
        <v/>
      </c>
      <c r="AT1035" t="str">
        <f t="shared" si="973"/>
        <v/>
      </c>
      <c r="AU1035" t="str">
        <f t="shared" si="974"/>
        <v>11141</v>
      </c>
      <c r="AV1035" t="str">
        <f t="shared" si="975"/>
        <v/>
      </c>
      <c r="AW1035" t="str">
        <f t="shared" si="976"/>
        <v/>
      </c>
      <c r="AX1035" t="str">
        <f t="shared" si="977"/>
        <v/>
      </c>
      <c r="AY1035" t="str">
        <f t="shared" si="978"/>
        <v/>
      </c>
      <c r="AZ1035" t="str">
        <f t="shared" si="979"/>
        <v/>
      </c>
      <c r="BA1035" t="str">
        <f t="shared" si="980"/>
        <v/>
      </c>
      <c r="BB1035" t="str">
        <f t="shared" si="981"/>
        <v/>
      </c>
      <c r="BC1035" t="str">
        <f t="shared" si="982"/>
        <v/>
      </c>
      <c r="BD1035" t="str">
        <f t="shared" si="983"/>
        <v/>
      </c>
      <c r="BE1035" t="str">
        <f t="shared" si="984"/>
        <v>Épületvillamosság és világítástechnika (6, web)</v>
      </c>
      <c r="BF1035" s="2">
        <v>1114</v>
      </c>
      <c r="BG1035" s="2">
        <v>1</v>
      </c>
      <c r="BH1035" s="18">
        <f>VLOOKUP(BF1035,segéd!$F$9:$G$41,2,FALSE)</f>
        <v>46340</v>
      </c>
      <c r="BI1035" s="2" t="str">
        <f>VLOOKUP(BG1035,segéd!$F$1:$G$7,2,FALSE)</f>
        <v>8.00-9.30</v>
      </c>
      <c r="BJ1035" t="s">
        <v>398</v>
      </c>
      <c r="BK1035" s="20" t="s">
        <v>752</v>
      </c>
      <c r="BL1035" t="s">
        <v>191</v>
      </c>
      <c r="BM1035" s="2"/>
      <c r="BN1035" s="2">
        <v>6</v>
      </c>
      <c r="BO1035" s="2" t="s">
        <v>117</v>
      </c>
      <c r="BP1035" s="33" t="s">
        <v>608</v>
      </c>
      <c r="BQ1035" s="2">
        <f t="shared" si="985"/>
        <v>8</v>
      </c>
      <c r="BR1035" s="2" t="str">
        <f>IF(BM1035="","",IFERROR(VLOOKUP(BJ1035,segéd!T:U,2,FALSE),"x"))</f>
        <v/>
      </c>
      <c r="BS1035" s="2">
        <f>IF(BN1035="","",IFERROR(VLOOKUP(BJ1035,segéd!O:P,2,FALSE),"x"))</f>
        <v>8</v>
      </c>
      <c r="BU1035" s="2"/>
      <c r="BV1035" s="2"/>
      <c r="DG1035" s="2">
        <v>8</v>
      </c>
    </row>
    <row r="1036" spans="1:113" ht="15" customHeight="1" x14ac:dyDescent="0.3">
      <c r="A1036" t="str">
        <f t="shared" si="928"/>
        <v>11141</v>
      </c>
      <c r="B1036" t="str">
        <f t="shared" si="929"/>
        <v xml:space="preserve">Gép- és szerkezeti elemek - Aschenbrenner Jószef (web) </v>
      </c>
      <c r="C1036" t="str">
        <f t="shared" si="930"/>
        <v>60111141</v>
      </c>
      <c r="D1036" t="str">
        <f t="shared" si="931"/>
        <v>Gép- és szerkezeti elemek - Aschenbrenner Jószef (web) 83</v>
      </c>
      <c r="E1036" t="str">
        <f t="shared" si="932"/>
        <v>Aschenbrenner Jószef11141</v>
      </c>
      <c r="F1036" t="str">
        <f t="shared" si="933"/>
        <v>Gép- és szerkezeti elemek (Tb. 601, web)</v>
      </c>
      <c r="G1036" t="str">
        <f t="shared" si="934"/>
        <v/>
      </c>
      <c r="H1036" t="str">
        <f t="shared" si="935"/>
        <v/>
      </c>
      <c r="I1036" t="str">
        <f t="shared" si="936"/>
        <v/>
      </c>
      <c r="J1036" t="str">
        <f t="shared" si="937"/>
        <v/>
      </c>
      <c r="K1036" t="str">
        <f t="shared" si="938"/>
        <v/>
      </c>
      <c r="L1036" t="str">
        <f t="shared" si="939"/>
        <v/>
      </c>
      <c r="M1036" t="str">
        <f t="shared" si="940"/>
        <v/>
      </c>
      <c r="N1036" t="str">
        <f t="shared" si="941"/>
        <v/>
      </c>
      <c r="O1036" t="str">
        <f t="shared" si="942"/>
        <v/>
      </c>
      <c r="P1036" t="str">
        <f t="shared" si="943"/>
        <v/>
      </c>
      <c r="Q1036" t="str">
        <f t="shared" si="944"/>
        <v/>
      </c>
      <c r="R1036" t="str">
        <f t="shared" si="945"/>
        <v/>
      </c>
      <c r="S1036" t="str">
        <f t="shared" si="946"/>
        <v/>
      </c>
      <c r="T1036" t="str">
        <f t="shared" si="947"/>
        <v/>
      </c>
      <c r="U1036" t="str">
        <f t="shared" si="948"/>
        <v/>
      </c>
      <c r="V1036" t="str">
        <f t="shared" si="949"/>
        <v/>
      </c>
      <c r="W1036" t="str">
        <f t="shared" si="950"/>
        <v/>
      </c>
      <c r="X1036" t="str">
        <f t="shared" si="951"/>
        <v/>
      </c>
      <c r="Y1036" t="str">
        <f t="shared" si="952"/>
        <v/>
      </c>
      <c r="Z1036" t="str">
        <f t="shared" si="953"/>
        <v/>
      </c>
      <c r="AA1036" t="str">
        <f t="shared" si="954"/>
        <v>Gép- és szerkezeti elemek (, web)</v>
      </c>
      <c r="AB1036" t="str">
        <f t="shared" si="955"/>
        <v/>
      </c>
      <c r="AC1036" t="str">
        <f t="shared" si="956"/>
        <v/>
      </c>
      <c r="AD1036" t="str">
        <f t="shared" si="957"/>
        <v/>
      </c>
      <c r="AE1036" t="str">
        <f t="shared" si="958"/>
        <v/>
      </c>
      <c r="AF1036" t="str">
        <f t="shared" si="959"/>
        <v/>
      </c>
      <c r="AG1036" t="str">
        <f t="shared" si="960"/>
        <v/>
      </c>
      <c r="AH1036" t="str">
        <f t="shared" si="961"/>
        <v/>
      </c>
      <c r="AI1036" t="str">
        <f t="shared" si="962"/>
        <v/>
      </c>
      <c r="AJ1036" t="str">
        <f t="shared" si="963"/>
        <v>11141</v>
      </c>
      <c r="AK1036" t="str">
        <f t="shared" si="964"/>
        <v>11141</v>
      </c>
      <c r="AL1036" t="str">
        <f t="shared" si="965"/>
        <v>11141</v>
      </c>
      <c r="AM1036" t="str">
        <f t="shared" si="966"/>
        <v/>
      </c>
      <c r="AN1036" t="str">
        <f t="shared" si="967"/>
        <v/>
      </c>
      <c r="AO1036" t="str">
        <f t="shared" si="968"/>
        <v/>
      </c>
      <c r="AP1036" t="str">
        <f t="shared" si="969"/>
        <v/>
      </c>
      <c r="AQ1036" t="str">
        <f t="shared" si="970"/>
        <v/>
      </c>
      <c r="AR1036" t="str">
        <f t="shared" si="971"/>
        <v/>
      </c>
      <c r="AS1036" t="str">
        <f t="shared" si="972"/>
        <v/>
      </c>
      <c r="AT1036" t="str">
        <f t="shared" si="973"/>
        <v/>
      </c>
      <c r="AU1036" t="str">
        <f t="shared" si="974"/>
        <v/>
      </c>
      <c r="AV1036" t="str">
        <f t="shared" si="975"/>
        <v/>
      </c>
      <c r="AW1036" t="str">
        <f t="shared" si="976"/>
        <v/>
      </c>
      <c r="AX1036" t="str">
        <f t="shared" si="977"/>
        <v/>
      </c>
      <c r="AY1036" t="str">
        <f t="shared" si="978"/>
        <v/>
      </c>
      <c r="AZ1036" t="str">
        <f t="shared" si="979"/>
        <v/>
      </c>
      <c r="BA1036" t="str">
        <f t="shared" si="980"/>
        <v/>
      </c>
      <c r="BB1036" t="str">
        <f t="shared" si="981"/>
        <v/>
      </c>
      <c r="BC1036" t="str">
        <f t="shared" si="982"/>
        <v/>
      </c>
      <c r="BD1036" t="str">
        <f t="shared" si="983"/>
        <v/>
      </c>
      <c r="BE1036" t="str">
        <f t="shared" si="984"/>
        <v>Gép- és szerkezeti elemek (601, web)</v>
      </c>
      <c r="BF1036" s="2">
        <v>1114</v>
      </c>
      <c r="BG1036" s="2">
        <v>1</v>
      </c>
      <c r="BH1036" s="18">
        <f>VLOOKUP(BF1036,segéd!$F$9:$G$41,2,FALSE)</f>
        <v>46340</v>
      </c>
      <c r="BI1036" s="2" t="str">
        <f>VLOOKUP(BG1036,segéd!$F$1:$G$7,2,FALSE)</f>
        <v>8.00-9.30</v>
      </c>
      <c r="BJ1036" t="s">
        <v>145</v>
      </c>
      <c r="BK1036" s="20" t="s">
        <v>744</v>
      </c>
      <c r="BL1036" t="s">
        <v>193</v>
      </c>
      <c r="BM1036" s="2"/>
      <c r="BN1036" s="2">
        <v>601</v>
      </c>
      <c r="BO1036" s="2" t="s">
        <v>117</v>
      </c>
      <c r="BP1036" s="33" t="s">
        <v>633</v>
      </c>
      <c r="BQ1036" s="2">
        <f t="shared" si="985"/>
        <v>83</v>
      </c>
      <c r="BR1036" s="2" t="str">
        <f>IF(BM1036="","",IFERROR(VLOOKUP(BJ1036,segéd!T:U,2,FALSE),"x"))</f>
        <v/>
      </c>
      <c r="BS1036" s="2">
        <f>IF(BN1036="","",IFERROR(VLOOKUP(BJ1036,segéd!O:P,2,FALSE),"x"))</f>
        <v>83</v>
      </c>
      <c r="BU1036" s="2"/>
      <c r="BV1036" s="2"/>
      <c r="BX1036" s="2"/>
      <c r="CV1036" s="2">
        <v>7</v>
      </c>
      <c r="CW1036" s="2">
        <v>37</v>
      </c>
      <c r="CX1036" s="2">
        <v>56</v>
      </c>
    </row>
    <row r="1037" spans="1:113" ht="15" customHeight="1" x14ac:dyDescent="0.3">
      <c r="A1037" t="str">
        <f t="shared" si="928"/>
        <v>11141</v>
      </c>
      <c r="B1037" t="str">
        <f t="shared" si="929"/>
        <v xml:space="preserve">Gépek üzemtana - Lukács András (web) </v>
      </c>
      <c r="C1037" t="str">
        <f t="shared" si="930"/>
        <v>40311141</v>
      </c>
      <c r="D1037" t="str">
        <f t="shared" si="931"/>
        <v>Gépek üzemtana - Lukács András (web) 13</v>
      </c>
      <c r="E1037" t="str">
        <f t="shared" si="932"/>
        <v>Lukács András11141</v>
      </c>
      <c r="F1037" t="str">
        <f t="shared" si="933"/>
        <v>Gépek üzemtana (Tb. 403, web)</v>
      </c>
      <c r="G1037" t="str">
        <f t="shared" si="934"/>
        <v/>
      </c>
      <c r="H1037" t="str">
        <f t="shared" si="935"/>
        <v/>
      </c>
      <c r="I1037" t="str">
        <f t="shared" si="936"/>
        <v/>
      </c>
      <c r="J1037" t="str">
        <f t="shared" si="937"/>
        <v/>
      </c>
      <c r="K1037" t="str">
        <f t="shared" si="938"/>
        <v/>
      </c>
      <c r="L1037" t="str">
        <f t="shared" si="939"/>
        <v/>
      </c>
      <c r="M1037" t="str">
        <f t="shared" si="940"/>
        <v/>
      </c>
      <c r="N1037" t="str">
        <f t="shared" si="941"/>
        <v/>
      </c>
      <c r="O1037" t="str">
        <f t="shared" si="942"/>
        <v/>
      </c>
      <c r="P1037" t="str">
        <f t="shared" si="943"/>
        <v/>
      </c>
      <c r="Q1037" t="str">
        <f t="shared" si="944"/>
        <v/>
      </c>
      <c r="R1037" t="str">
        <f t="shared" si="945"/>
        <v/>
      </c>
      <c r="S1037" t="str">
        <f t="shared" si="946"/>
        <v/>
      </c>
      <c r="T1037" t="str">
        <f t="shared" si="947"/>
        <v/>
      </c>
      <c r="U1037" t="str">
        <f t="shared" si="948"/>
        <v/>
      </c>
      <c r="V1037" t="str">
        <f t="shared" si="949"/>
        <v/>
      </c>
      <c r="W1037" t="str">
        <f t="shared" si="950"/>
        <v/>
      </c>
      <c r="X1037" t="str">
        <f t="shared" si="951"/>
        <v/>
      </c>
      <c r="Y1037" t="str">
        <f t="shared" si="952"/>
        <v/>
      </c>
      <c r="Z1037" t="str">
        <f t="shared" si="953"/>
        <v/>
      </c>
      <c r="AA1037" t="str">
        <f t="shared" si="954"/>
        <v>Gépek üzemtana (, web)</v>
      </c>
      <c r="AB1037" t="str">
        <f t="shared" si="955"/>
        <v/>
      </c>
      <c r="AC1037" t="str">
        <f t="shared" si="956"/>
        <v/>
      </c>
      <c r="AD1037" t="str">
        <f t="shared" si="957"/>
        <v/>
      </c>
      <c r="AE1037" t="str">
        <f t="shared" si="958"/>
        <v/>
      </c>
      <c r="AF1037" t="str">
        <f t="shared" si="959"/>
        <v/>
      </c>
      <c r="AG1037" t="str">
        <f t="shared" si="960"/>
        <v/>
      </c>
      <c r="AH1037" t="str">
        <f t="shared" si="961"/>
        <v/>
      </c>
      <c r="AI1037" t="str">
        <f t="shared" si="962"/>
        <v/>
      </c>
      <c r="AJ1037" t="str">
        <f t="shared" si="963"/>
        <v/>
      </c>
      <c r="AK1037" t="str">
        <f t="shared" si="964"/>
        <v/>
      </c>
      <c r="AL1037" t="str">
        <f t="shared" si="965"/>
        <v/>
      </c>
      <c r="AM1037" t="str">
        <f t="shared" si="966"/>
        <v/>
      </c>
      <c r="AN1037" t="str">
        <f t="shared" si="967"/>
        <v/>
      </c>
      <c r="AO1037" t="str">
        <f t="shared" si="968"/>
        <v/>
      </c>
      <c r="AP1037" t="str">
        <f t="shared" si="969"/>
        <v/>
      </c>
      <c r="AQ1037" t="str">
        <f t="shared" si="970"/>
        <v/>
      </c>
      <c r="AR1037" t="str">
        <f t="shared" si="971"/>
        <v/>
      </c>
      <c r="AS1037" t="str">
        <f t="shared" si="972"/>
        <v/>
      </c>
      <c r="AT1037" t="str">
        <f t="shared" si="973"/>
        <v/>
      </c>
      <c r="AU1037" t="str">
        <f t="shared" si="974"/>
        <v/>
      </c>
      <c r="AV1037" t="str">
        <f t="shared" si="975"/>
        <v/>
      </c>
      <c r="AW1037" t="str">
        <f t="shared" si="976"/>
        <v>11141</v>
      </c>
      <c r="AX1037" t="str">
        <f t="shared" si="977"/>
        <v/>
      </c>
      <c r="AY1037" t="str">
        <f t="shared" si="978"/>
        <v/>
      </c>
      <c r="AZ1037" t="str">
        <f t="shared" si="979"/>
        <v/>
      </c>
      <c r="BA1037" t="str">
        <f t="shared" si="980"/>
        <v/>
      </c>
      <c r="BB1037" t="str">
        <f t="shared" si="981"/>
        <v/>
      </c>
      <c r="BC1037" t="str">
        <f t="shared" si="982"/>
        <v/>
      </c>
      <c r="BD1037" t="str">
        <f t="shared" si="983"/>
        <v/>
      </c>
      <c r="BE1037" t="str">
        <f t="shared" si="984"/>
        <v>Gépek üzemtana (403, web)</v>
      </c>
      <c r="BF1037" s="2">
        <v>1114</v>
      </c>
      <c r="BG1037" s="2">
        <v>1</v>
      </c>
      <c r="BH1037" s="18">
        <f>VLOOKUP(BF1037,segéd!$F$9:$G$41,2,FALSE)</f>
        <v>46340</v>
      </c>
      <c r="BI1037" s="2" t="str">
        <f>VLOOKUP(BG1037,segéd!$F$1:$G$7,2,FALSE)</f>
        <v>8.00-9.30</v>
      </c>
      <c r="BJ1037" t="s">
        <v>405</v>
      </c>
      <c r="BK1037" s="20" t="s">
        <v>421</v>
      </c>
      <c r="BL1037" t="s">
        <v>191</v>
      </c>
      <c r="BM1037" s="2"/>
      <c r="BN1037" s="2">
        <v>403</v>
      </c>
      <c r="BO1037" s="2" t="s">
        <v>117</v>
      </c>
      <c r="BP1037" s="33" t="s">
        <v>719</v>
      </c>
      <c r="BQ1037" s="2">
        <f t="shared" si="985"/>
        <v>13</v>
      </c>
      <c r="BR1037" s="2" t="str">
        <f>IF(BM1037="","",IFERROR(VLOOKUP(BJ1037,segéd!T:U,2,FALSE),"x"))</f>
        <v/>
      </c>
      <c r="BS1037" s="2">
        <f>IF(BN1037="","",IFERROR(VLOOKUP(BJ1037,segéd!O:P,2,FALSE),"x"))</f>
        <v>13</v>
      </c>
      <c r="BU1037" s="2"/>
      <c r="BV1037" s="2"/>
      <c r="DI1037" s="2">
        <v>14</v>
      </c>
    </row>
    <row r="1038" spans="1:113" ht="15" customHeight="1" x14ac:dyDescent="0.3">
      <c r="A1038" t="str">
        <f t="shared" si="928"/>
        <v>11141</v>
      </c>
      <c r="B1038" t="str">
        <f t="shared" si="929"/>
        <v xml:space="preserve">Gépipari technológiák - Szamosi Barna (web) </v>
      </c>
      <c r="C1038" t="str">
        <f t="shared" si="930"/>
        <v>40411141</v>
      </c>
      <c r="D1038" t="str">
        <f t="shared" si="931"/>
        <v>Gépipari technológiák - Szamosi Barna (web) 4</v>
      </c>
      <c r="E1038" t="str">
        <f t="shared" si="932"/>
        <v>Szamosi Barna11141</v>
      </c>
      <c r="F1038" t="str">
        <f t="shared" si="933"/>
        <v>Gépipari technológiák (Tb. 404, web)</v>
      </c>
      <c r="G1038" t="str">
        <f t="shared" si="934"/>
        <v/>
      </c>
      <c r="H1038" t="str">
        <f t="shared" si="935"/>
        <v/>
      </c>
      <c r="I1038" t="str">
        <f t="shared" si="936"/>
        <v/>
      </c>
      <c r="J1038" t="str">
        <f t="shared" si="937"/>
        <v/>
      </c>
      <c r="K1038" t="str">
        <f t="shared" si="938"/>
        <v/>
      </c>
      <c r="L1038" t="str">
        <f t="shared" si="939"/>
        <v/>
      </c>
      <c r="M1038" t="str">
        <f t="shared" si="940"/>
        <v/>
      </c>
      <c r="N1038" t="str">
        <f t="shared" si="941"/>
        <v/>
      </c>
      <c r="O1038" t="str">
        <f t="shared" si="942"/>
        <v/>
      </c>
      <c r="P1038" t="str">
        <f t="shared" si="943"/>
        <v/>
      </c>
      <c r="Q1038" t="str">
        <f t="shared" si="944"/>
        <v/>
      </c>
      <c r="R1038" t="str">
        <f t="shared" si="945"/>
        <v/>
      </c>
      <c r="S1038" t="str">
        <f t="shared" si="946"/>
        <v/>
      </c>
      <c r="T1038" t="str">
        <f t="shared" si="947"/>
        <v/>
      </c>
      <c r="U1038" t="str">
        <f t="shared" si="948"/>
        <v/>
      </c>
      <c r="V1038" t="str">
        <f t="shared" si="949"/>
        <v/>
      </c>
      <c r="W1038" t="str">
        <f t="shared" si="950"/>
        <v/>
      </c>
      <c r="X1038" t="str">
        <f t="shared" si="951"/>
        <v/>
      </c>
      <c r="Y1038" t="str">
        <f t="shared" si="952"/>
        <v/>
      </c>
      <c r="Z1038" t="str">
        <f t="shared" si="953"/>
        <v/>
      </c>
      <c r="AA1038" t="str">
        <f t="shared" si="954"/>
        <v>Gépipari technológiák (, web)</v>
      </c>
      <c r="AB1038" t="str">
        <f t="shared" si="955"/>
        <v/>
      </c>
      <c r="AC1038" t="str">
        <f t="shared" si="956"/>
        <v/>
      </c>
      <c r="AD1038" t="str">
        <f t="shared" si="957"/>
        <v/>
      </c>
      <c r="AE1038" t="str">
        <f t="shared" si="958"/>
        <v/>
      </c>
      <c r="AF1038" t="str">
        <f t="shared" si="959"/>
        <v/>
      </c>
      <c r="AG1038" t="str">
        <f t="shared" si="960"/>
        <v>11141</v>
      </c>
      <c r="AH1038" t="str">
        <f t="shared" si="961"/>
        <v/>
      </c>
      <c r="AI1038" t="str">
        <f t="shared" si="962"/>
        <v/>
      </c>
      <c r="AJ1038" t="str">
        <f t="shared" si="963"/>
        <v/>
      </c>
      <c r="AK1038" t="str">
        <f t="shared" si="964"/>
        <v/>
      </c>
      <c r="AL1038" t="str">
        <f t="shared" si="965"/>
        <v/>
      </c>
      <c r="AM1038" t="str">
        <f t="shared" si="966"/>
        <v>11141</v>
      </c>
      <c r="AN1038" t="str">
        <f t="shared" si="967"/>
        <v/>
      </c>
      <c r="AO1038" t="str">
        <f t="shared" si="968"/>
        <v/>
      </c>
      <c r="AP1038" t="str">
        <f t="shared" si="969"/>
        <v/>
      </c>
      <c r="AQ1038" t="str">
        <f t="shared" si="970"/>
        <v/>
      </c>
      <c r="AR1038" t="str">
        <f t="shared" si="971"/>
        <v/>
      </c>
      <c r="AS1038" t="str">
        <f t="shared" si="972"/>
        <v/>
      </c>
      <c r="AT1038" t="str">
        <f t="shared" si="973"/>
        <v/>
      </c>
      <c r="AU1038" t="str">
        <f t="shared" si="974"/>
        <v/>
      </c>
      <c r="AV1038" t="str">
        <f t="shared" si="975"/>
        <v/>
      </c>
      <c r="AW1038" t="str">
        <f t="shared" si="976"/>
        <v/>
      </c>
      <c r="AX1038" t="str">
        <f t="shared" si="977"/>
        <v/>
      </c>
      <c r="AY1038" t="str">
        <f t="shared" si="978"/>
        <v/>
      </c>
      <c r="AZ1038" t="str">
        <f t="shared" si="979"/>
        <v/>
      </c>
      <c r="BA1038" t="str">
        <f t="shared" si="980"/>
        <v/>
      </c>
      <c r="BB1038" t="str">
        <f t="shared" si="981"/>
        <v/>
      </c>
      <c r="BC1038" t="str">
        <f t="shared" si="982"/>
        <v/>
      </c>
      <c r="BD1038" t="str">
        <f t="shared" si="983"/>
        <v/>
      </c>
      <c r="BE1038" t="str">
        <f t="shared" si="984"/>
        <v>Gépipari technológiák (404, web)</v>
      </c>
      <c r="BF1038" s="2">
        <v>1114</v>
      </c>
      <c r="BG1038" s="2">
        <v>1</v>
      </c>
      <c r="BH1038" s="18">
        <f>VLOOKUP(BF1038,segéd!$F$9:$G$41,2,FALSE)</f>
        <v>46340</v>
      </c>
      <c r="BI1038" s="2" t="str">
        <f>VLOOKUP(BG1038,segéd!$F$1:$G$7,2,FALSE)</f>
        <v>8.00-9.30</v>
      </c>
      <c r="BJ1038" t="s">
        <v>202</v>
      </c>
      <c r="BK1038" s="20" t="s">
        <v>318</v>
      </c>
      <c r="BL1038" t="s">
        <v>190</v>
      </c>
      <c r="BM1038" s="2"/>
      <c r="BN1038" s="2">
        <v>404</v>
      </c>
      <c r="BO1038" s="2" t="s">
        <v>117</v>
      </c>
      <c r="BP1038" s="33" t="s">
        <v>647</v>
      </c>
      <c r="BQ1038" s="2">
        <f t="shared" si="985"/>
        <v>4</v>
      </c>
      <c r="BR1038" s="2" t="str">
        <f>IF(BM1038="","",IFERROR(VLOOKUP(BJ1038,segéd!T:U,2,FALSE),"x"))</f>
        <v/>
      </c>
      <c r="BS1038" s="2">
        <f>IF(BN1038="","",IFERROR(VLOOKUP(BJ1038,segéd!O:P,2,FALSE),"x"))</f>
        <v>4</v>
      </c>
      <c r="BU1038" s="2"/>
      <c r="BV1038" s="2"/>
      <c r="CS1038" s="2">
        <v>2</v>
      </c>
      <c r="CY1038" s="2">
        <v>4</v>
      </c>
    </row>
    <row r="1039" spans="1:113" ht="15" customHeight="1" x14ac:dyDescent="0.3">
      <c r="A1039" t="str">
        <f t="shared" si="928"/>
        <v>11141</v>
      </c>
      <c r="B1039" t="str">
        <f t="shared" si="929"/>
        <v xml:space="preserve">Informatikai projektszimuláció - Böcz Gábor (gépterem, web) </v>
      </c>
      <c r="C1039" t="str">
        <f t="shared" si="930"/>
        <v>60411141</v>
      </c>
      <c r="D1039" t="str">
        <f t="shared" si="931"/>
        <v>Informatikai projektszimuláció - Böcz Gábor (gépterem, web) 39</v>
      </c>
      <c r="E1039" t="str">
        <f t="shared" si="932"/>
        <v>Böcz Gábor11141</v>
      </c>
      <c r="F1039" t="str">
        <f t="shared" si="933"/>
        <v>Informatikai projektszimuláció (Tb. 604, gépterem, web)</v>
      </c>
      <c r="G1039" t="str">
        <f t="shared" si="934"/>
        <v/>
      </c>
      <c r="H1039" t="str">
        <f t="shared" si="935"/>
        <v/>
      </c>
      <c r="I1039" t="str">
        <f t="shared" si="936"/>
        <v/>
      </c>
      <c r="J1039" t="str">
        <f t="shared" si="937"/>
        <v/>
      </c>
      <c r="K1039" t="str">
        <f t="shared" si="938"/>
        <v/>
      </c>
      <c r="L1039" t="str">
        <f t="shared" si="939"/>
        <v/>
      </c>
      <c r="M1039" t="str">
        <f t="shared" si="940"/>
        <v/>
      </c>
      <c r="N1039" t="str">
        <f t="shared" si="941"/>
        <v/>
      </c>
      <c r="O1039" t="str">
        <f t="shared" si="942"/>
        <v/>
      </c>
      <c r="P1039" t="str">
        <f t="shared" si="943"/>
        <v/>
      </c>
      <c r="Q1039" t="str">
        <f t="shared" si="944"/>
        <v/>
      </c>
      <c r="R1039" t="str">
        <f t="shared" si="945"/>
        <v/>
      </c>
      <c r="S1039" t="str">
        <f t="shared" si="946"/>
        <v/>
      </c>
      <c r="T1039" t="str">
        <f t="shared" si="947"/>
        <v/>
      </c>
      <c r="U1039" t="str">
        <f t="shared" si="948"/>
        <v/>
      </c>
      <c r="V1039" t="str">
        <f t="shared" si="949"/>
        <v/>
      </c>
      <c r="W1039" t="str">
        <f t="shared" si="950"/>
        <v/>
      </c>
      <c r="X1039" t="str">
        <f t="shared" si="951"/>
        <v/>
      </c>
      <c r="Y1039" t="str">
        <f t="shared" si="952"/>
        <v/>
      </c>
      <c r="Z1039" t="str">
        <f t="shared" si="953"/>
        <v/>
      </c>
      <c r="AA1039" t="str">
        <f t="shared" si="954"/>
        <v>Informatikai projektszimuláció (, gépterem, web)</v>
      </c>
      <c r="AB1039" t="str">
        <f t="shared" si="955"/>
        <v/>
      </c>
      <c r="AC1039" t="str">
        <f t="shared" si="956"/>
        <v/>
      </c>
      <c r="AD1039" t="str">
        <f t="shared" si="957"/>
        <v/>
      </c>
      <c r="AE1039" t="str">
        <f t="shared" si="958"/>
        <v/>
      </c>
      <c r="AF1039" t="str">
        <f t="shared" si="959"/>
        <v/>
      </c>
      <c r="AG1039" t="str">
        <f t="shared" si="960"/>
        <v/>
      </c>
      <c r="AH1039" t="str">
        <f t="shared" si="961"/>
        <v/>
      </c>
      <c r="AI1039" t="str">
        <f t="shared" si="962"/>
        <v/>
      </c>
      <c r="AJ1039" t="str">
        <f t="shared" si="963"/>
        <v/>
      </c>
      <c r="AK1039" t="str">
        <f t="shared" si="964"/>
        <v/>
      </c>
      <c r="AL1039" t="str">
        <f t="shared" si="965"/>
        <v/>
      </c>
      <c r="AM1039" t="str">
        <f t="shared" si="966"/>
        <v/>
      </c>
      <c r="AN1039" t="str">
        <f t="shared" si="967"/>
        <v/>
      </c>
      <c r="AO1039" t="str">
        <f t="shared" si="968"/>
        <v/>
      </c>
      <c r="AP1039" t="str">
        <f t="shared" si="969"/>
        <v/>
      </c>
      <c r="AQ1039" t="str">
        <f t="shared" si="970"/>
        <v/>
      </c>
      <c r="AR1039" t="str">
        <f t="shared" si="971"/>
        <v/>
      </c>
      <c r="AS1039" t="str">
        <f t="shared" si="972"/>
        <v/>
      </c>
      <c r="AT1039" t="str">
        <f t="shared" si="973"/>
        <v>11141</v>
      </c>
      <c r="AU1039" t="str">
        <f t="shared" si="974"/>
        <v/>
      </c>
      <c r="AV1039" t="str">
        <f t="shared" si="975"/>
        <v>11141</v>
      </c>
      <c r="AW1039" t="str">
        <f t="shared" si="976"/>
        <v/>
      </c>
      <c r="AX1039" t="str">
        <f t="shared" si="977"/>
        <v/>
      </c>
      <c r="AY1039" t="str">
        <f t="shared" si="978"/>
        <v/>
      </c>
      <c r="AZ1039" t="str">
        <f t="shared" si="979"/>
        <v/>
      </c>
      <c r="BA1039" t="str">
        <f t="shared" si="980"/>
        <v/>
      </c>
      <c r="BB1039" t="str">
        <f t="shared" si="981"/>
        <v/>
      </c>
      <c r="BC1039" t="str">
        <f t="shared" si="982"/>
        <v/>
      </c>
      <c r="BD1039" t="str">
        <f t="shared" si="983"/>
        <v/>
      </c>
      <c r="BE1039" t="str">
        <f t="shared" si="984"/>
        <v>Informatikai projektszimuláció (604, gépterem, web)</v>
      </c>
      <c r="BF1039" s="2">
        <v>1114</v>
      </c>
      <c r="BG1039" s="2">
        <v>1</v>
      </c>
      <c r="BH1039" s="18">
        <f>VLOOKUP(BF1039,segéd!$F$9:$G$41,2,FALSE)</f>
        <v>46340</v>
      </c>
      <c r="BI1039" s="2" t="str">
        <f>VLOOKUP(BG1039,segéd!$F$1:$G$7,2,FALSE)</f>
        <v>8.00-9.30</v>
      </c>
      <c r="BJ1039" t="s">
        <v>234</v>
      </c>
      <c r="BK1039" s="20" t="s">
        <v>540</v>
      </c>
      <c r="BL1039" t="s">
        <v>191</v>
      </c>
      <c r="BM1039" s="2"/>
      <c r="BN1039" s="2">
        <v>604</v>
      </c>
      <c r="BO1039" s="2" t="s">
        <v>216</v>
      </c>
      <c r="BP1039" s="33" t="s">
        <v>611</v>
      </c>
      <c r="BQ1039" s="2">
        <f t="shared" si="985"/>
        <v>39</v>
      </c>
      <c r="BR1039" s="2" t="str">
        <f>IF(BM1039="","",IFERROR(VLOOKUP(BJ1039,segéd!T:U,2,FALSE),"x"))</f>
        <v/>
      </c>
      <c r="BS1039" s="2">
        <f>IF(BN1039="","",IFERROR(VLOOKUP(BJ1039,segéd!O:P,2,FALSE),"x"))</f>
        <v>39</v>
      </c>
      <c r="BU1039" s="2"/>
      <c r="BV1039" s="2"/>
      <c r="DF1039" s="2">
        <v>27</v>
      </c>
      <c r="DH1039" s="2">
        <v>13</v>
      </c>
    </row>
    <row r="1040" spans="1:113" ht="15" customHeight="1" x14ac:dyDescent="0.3">
      <c r="A1040" t="str">
        <f t="shared" si="928"/>
        <v>20811141</v>
      </c>
      <c r="B1040" t="str">
        <f t="shared" si="929"/>
        <v>Marketingkutatás - Duga Zsófia (8.45-től, Bp.-ről web) 29</v>
      </c>
      <c r="C1040" t="str">
        <f t="shared" si="930"/>
        <v>21611141</v>
      </c>
      <c r="D1040" t="str">
        <f t="shared" si="931"/>
        <v>Marketingkutatás - Duga Zsófia (8.45-től, Bp.-ről web) 13</v>
      </c>
      <c r="E1040" t="str">
        <f t="shared" si="932"/>
        <v>Duga Zsófia11141</v>
      </c>
      <c r="F1040" t="str">
        <f t="shared" si="933"/>
        <v>Marketingkutatás (Bp. 208Tb. 216, 8.45-től, Bp.-ről web)</v>
      </c>
      <c r="G1040" t="str">
        <f t="shared" si="934"/>
        <v/>
      </c>
      <c r="H1040" t="str">
        <f t="shared" si="935"/>
        <v/>
      </c>
      <c r="I1040" t="str">
        <f t="shared" si="936"/>
        <v/>
      </c>
      <c r="J1040" t="str">
        <f t="shared" si="937"/>
        <v/>
      </c>
      <c r="K1040" t="str">
        <f t="shared" si="938"/>
        <v/>
      </c>
      <c r="L1040" t="str">
        <f t="shared" si="939"/>
        <v/>
      </c>
      <c r="M1040" t="str">
        <f t="shared" si="940"/>
        <v/>
      </c>
      <c r="N1040" t="str">
        <f t="shared" si="941"/>
        <v>11141</v>
      </c>
      <c r="O1040" t="str">
        <f t="shared" si="942"/>
        <v/>
      </c>
      <c r="P1040" t="str">
        <f t="shared" si="943"/>
        <v>11141</v>
      </c>
      <c r="Q1040" t="str">
        <f t="shared" si="944"/>
        <v/>
      </c>
      <c r="R1040" t="str">
        <f t="shared" si="945"/>
        <v/>
      </c>
      <c r="S1040" t="str">
        <f t="shared" si="946"/>
        <v/>
      </c>
      <c r="T1040" t="str">
        <f t="shared" si="947"/>
        <v/>
      </c>
      <c r="U1040" t="str">
        <f t="shared" si="948"/>
        <v/>
      </c>
      <c r="V1040" t="str">
        <f t="shared" si="949"/>
        <v/>
      </c>
      <c r="W1040" t="str">
        <f t="shared" si="950"/>
        <v/>
      </c>
      <c r="X1040" t="str">
        <f t="shared" si="951"/>
        <v/>
      </c>
      <c r="Y1040" t="str">
        <f t="shared" si="952"/>
        <v/>
      </c>
      <c r="Z1040" t="str">
        <f t="shared" si="953"/>
        <v/>
      </c>
      <c r="AA1040" t="str">
        <f t="shared" si="954"/>
        <v>Marketingkutatás (208, 8.45-től, Bp.-ről web)</v>
      </c>
      <c r="AB1040" t="str">
        <f t="shared" si="955"/>
        <v/>
      </c>
      <c r="AC1040" t="str">
        <f t="shared" si="956"/>
        <v/>
      </c>
      <c r="AD1040" t="str">
        <f t="shared" si="957"/>
        <v/>
      </c>
      <c r="AE1040" t="str">
        <f t="shared" si="958"/>
        <v/>
      </c>
      <c r="AF1040" t="str">
        <f t="shared" si="959"/>
        <v/>
      </c>
      <c r="AG1040" t="str">
        <f t="shared" si="960"/>
        <v/>
      </c>
      <c r="AH1040" t="str">
        <f t="shared" si="961"/>
        <v/>
      </c>
      <c r="AI1040" t="str">
        <f t="shared" si="962"/>
        <v>11141</v>
      </c>
      <c r="AJ1040" t="str">
        <f t="shared" si="963"/>
        <v/>
      </c>
      <c r="AK1040" t="str">
        <f t="shared" si="964"/>
        <v/>
      </c>
      <c r="AL1040" t="str">
        <f t="shared" si="965"/>
        <v/>
      </c>
      <c r="AM1040" t="str">
        <f t="shared" si="966"/>
        <v/>
      </c>
      <c r="AN1040" t="str">
        <f t="shared" si="967"/>
        <v/>
      </c>
      <c r="AO1040" t="str">
        <f t="shared" si="968"/>
        <v/>
      </c>
      <c r="AP1040" t="str">
        <f t="shared" si="969"/>
        <v/>
      </c>
      <c r="AQ1040" t="str">
        <f t="shared" si="970"/>
        <v/>
      </c>
      <c r="AR1040" t="str">
        <f t="shared" si="971"/>
        <v/>
      </c>
      <c r="AS1040" t="str">
        <f t="shared" si="972"/>
        <v/>
      </c>
      <c r="AT1040" t="str">
        <f t="shared" si="973"/>
        <v/>
      </c>
      <c r="AU1040" t="str">
        <f t="shared" si="974"/>
        <v/>
      </c>
      <c r="AV1040" t="str">
        <f t="shared" si="975"/>
        <v/>
      </c>
      <c r="AW1040" t="str">
        <f t="shared" si="976"/>
        <v/>
      </c>
      <c r="AX1040" t="str">
        <f t="shared" si="977"/>
        <v/>
      </c>
      <c r="AY1040" t="str">
        <f t="shared" si="978"/>
        <v/>
      </c>
      <c r="AZ1040" t="str">
        <f t="shared" si="979"/>
        <v/>
      </c>
      <c r="BA1040" t="str">
        <f t="shared" si="980"/>
        <v/>
      </c>
      <c r="BB1040" t="str">
        <f t="shared" si="981"/>
        <v/>
      </c>
      <c r="BC1040" t="str">
        <f t="shared" si="982"/>
        <v/>
      </c>
      <c r="BD1040" t="str">
        <f t="shared" si="983"/>
        <v/>
      </c>
      <c r="BE1040" t="str">
        <f t="shared" si="984"/>
        <v>Marketingkutatás (216, 8.45-től, Bp.-ről web)</v>
      </c>
      <c r="BF1040" s="2">
        <v>1114</v>
      </c>
      <c r="BG1040" s="2">
        <v>1</v>
      </c>
      <c r="BH1040" s="18">
        <f>VLOOKUP(BF1040,segéd!$F$9:$G$41,2,FALSE)</f>
        <v>46340</v>
      </c>
      <c r="BI1040" s="2" t="s">
        <v>565</v>
      </c>
      <c r="BJ1040" t="s">
        <v>91</v>
      </c>
      <c r="BK1040" s="20" t="s">
        <v>120</v>
      </c>
      <c r="BL1040" t="s">
        <v>426</v>
      </c>
      <c r="BM1040" s="2">
        <v>208</v>
      </c>
      <c r="BN1040" s="2">
        <v>216</v>
      </c>
      <c r="BO1040" s="2" t="s">
        <v>437</v>
      </c>
      <c r="BP1040" s="33" t="s">
        <v>655</v>
      </c>
      <c r="BQ1040" s="2">
        <f t="shared" si="985"/>
        <v>42</v>
      </c>
      <c r="BR1040" s="2">
        <f>IF(BM1040="","",IFERROR(VLOOKUP(BJ1040,segéd!T:U,2,FALSE),"x"))</f>
        <v>29</v>
      </c>
      <c r="BS1040" s="2">
        <f>IF(BN1040="","",IFERROR(VLOOKUP(BJ1040,segéd!O:P,2,FALSE),"x"))</f>
        <v>13</v>
      </c>
      <c r="BT1040" s="2"/>
      <c r="BU1040" s="2"/>
      <c r="BV1040" s="2"/>
      <c r="BX1040" s="2"/>
      <c r="CA1040" s="2">
        <v>37</v>
      </c>
      <c r="CC1040" s="2">
        <v>6</v>
      </c>
      <c r="CQ1040" s="2"/>
      <c r="CR1040" s="2"/>
      <c r="CU1040" s="2">
        <v>25</v>
      </c>
    </row>
    <row r="1041" spans="1:118" ht="15" customHeight="1" x14ac:dyDescent="0.3">
      <c r="A1041" t="str">
        <f t="shared" si="928"/>
        <v>21711141</v>
      </c>
      <c r="B1041" t="str">
        <f t="shared" si="929"/>
        <v>Pénzügyi piacok - Antalík Imrich (Bp.-ről web) 16</v>
      </c>
      <c r="C1041" t="str">
        <f t="shared" si="930"/>
        <v>21711141</v>
      </c>
      <c r="D1041" t="str">
        <f t="shared" si="931"/>
        <v>Pénzügyi piacok - Antalík Imrich (Bp.-ről web) 20</v>
      </c>
      <c r="E1041" t="str">
        <f t="shared" si="932"/>
        <v>Antalík Imrich11141</v>
      </c>
      <c r="F1041" t="str">
        <f t="shared" si="933"/>
        <v>Pénzügyi piacok (Bp. 217, Bp.-ről web)</v>
      </c>
      <c r="G1041" t="str">
        <f t="shared" si="934"/>
        <v/>
      </c>
      <c r="H1041" t="str">
        <f t="shared" si="935"/>
        <v/>
      </c>
      <c r="I1041" t="str">
        <f t="shared" si="936"/>
        <v/>
      </c>
      <c r="J1041" t="str">
        <f t="shared" si="937"/>
        <v/>
      </c>
      <c r="K1041" t="str">
        <f t="shared" si="938"/>
        <v/>
      </c>
      <c r="L1041" t="str">
        <f t="shared" si="939"/>
        <v/>
      </c>
      <c r="M1041" t="str">
        <f t="shared" si="940"/>
        <v>11141</v>
      </c>
      <c r="N1041" t="str">
        <f t="shared" si="941"/>
        <v/>
      </c>
      <c r="O1041" t="str">
        <f t="shared" si="942"/>
        <v/>
      </c>
      <c r="P1041" t="str">
        <f t="shared" si="943"/>
        <v/>
      </c>
      <c r="Q1041" t="str">
        <f t="shared" si="944"/>
        <v/>
      </c>
      <c r="R1041" t="str">
        <f t="shared" si="945"/>
        <v/>
      </c>
      <c r="S1041" t="str">
        <f t="shared" si="946"/>
        <v/>
      </c>
      <c r="T1041" t="str">
        <f t="shared" si="947"/>
        <v/>
      </c>
      <c r="U1041" t="str">
        <f t="shared" si="948"/>
        <v/>
      </c>
      <c r="V1041" t="str">
        <f t="shared" si="949"/>
        <v/>
      </c>
      <c r="W1041" t="str">
        <f t="shared" si="950"/>
        <v/>
      </c>
      <c r="X1041" t="str">
        <f t="shared" si="951"/>
        <v/>
      </c>
      <c r="Y1041" t="str">
        <f t="shared" si="952"/>
        <v/>
      </c>
      <c r="Z1041" t="str">
        <f t="shared" si="953"/>
        <v/>
      </c>
      <c r="AA1041" t="str">
        <f t="shared" si="954"/>
        <v>Pénzügyi piacok (217, Bp.-ről web)</v>
      </c>
      <c r="AB1041" t="str">
        <f t="shared" si="955"/>
        <v/>
      </c>
      <c r="AC1041" t="str">
        <f t="shared" si="956"/>
        <v/>
      </c>
      <c r="AD1041" t="str">
        <f t="shared" si="957"/>
        <v/>
      </c>
      <c r="AE1041" t="str">
        <f t="shared" si="958"/>
        <v/>
      </c>
      <c r="AF1041" t="str">
        <f t="shared" si="959"/>
        <v/>
      </c>
      <c r="AG1041" t="str">
        <f t="shared" si="960"/>
        <v/>
      </c>
      <c r="AH1041" t="str">
        <f t="shared" si="961"/>
        <v>11141</v>
      </c>
      <c r="AI1041" t="str">
        <f t="shared" si="962"/>
        <v/>
      </c>
      <c r="AJ1041" t="str">
        <f t="shared" si="963"/>
        <v/>
      </c>
      <c r="AK1041" t="str">
        <f t="shared" si="964"/>
        <v/>
      </c>
      <c r="AL1041" t="str">
        <f t="shared" si="965"/>
        <v/>
      </c>
      <c r="AM1041" t="str">
        <f t="shared" si="966"/>
        <v/>
      </c>
      <c r="AN1041" t="str">
        <f t="shared" si="967"/>
        <v/>
      </c>
      <c r="AO1041" t="str">
        <f t="shared" si="968"/>
        <v/>
      </c>
      <c r="AP1041" t="str">
        <f t="shared" si="969"/>
        <v/>
      </c>
      <c r="AQ1041" t="str">
        <f t="shared" si="970"/>
        <v/>
      </c>
      <c r="AR1041" t="str">
        <f t="shared" si="971"/>
        <v/>
      </c>
      <c r="AS1041" t="str">
        <f t="shared" si="972"/>
        <v/>
      </c>
      <c r="AT1041" t="str">
        <f t="shared" si="973"/>
        <v/>
      </c>
      <c r="AU1041" t="str">
        <f t="shared" si="974"/>
        <v/>
      </c>
      <c r="AV1041" t="str">
        <f t="shared" si="975"/>
        <v/>
      </c>
      <c r="AW1041" t="str">
        <f t="shared" si="976"/>
        <v/>
      </c>
      <c r="AX1041" t="str">
        <f t="shared" si="977"/>
        <v/>
      </c>
      <c r="AY1041" t="str">
        <f t="shared" si="978"/>
        <v/>
      </c>
      <c r="AZ1041" t="str">
        <f t="shared" si="979"/>
        <v/>
      </c>
      <c r="BA1041" t="str">
        <f t="shared" si="980"/>
        <v/>
      </c>
      <c r="BB1041" t="str">
        <f t="shared" si="981"/>
        <v/>
      </c>
      <c r="BC1041" t="str">
        <f t="shared" si="982"/>
        <v/>
      </c>
      <c r="BD1041" t="str">
        <f t="shared" si="983"/>
        <v/>
      </c>
      <c r="BE1041" t="str">
        <f t="shared" si="984"/>
        <v>Pénzügyi piacok (217, Bp.-ről web)</v>
      </c>
      <c r="BF1041" s="2">
        <v>1114</v>
      </c>
      <c r="BG1041" s="2">
        <v>1</v>
      </c>
      <c r="BH1041" s="18">
        <f>VLOOKUP(BF1041,segéd!$F$9:$G$41,2,FALSE)</f>
        <v>46340</v>
      </c>
      <c r="BI1041" s="2" t="str">
        <f>VLOOKUP(BG1041,segéd!$F$1:$G$7,2,FALSE)</f>
        <v>8.00-9.30</v>
      </c>
      <c r="BJ1041" t="s">
        <v>96</v>
      </c>
      <c r="BK1041" s="20" t="s">
        <v>132</v>
      </c>
      <c r="BL1041" t="s">
        <v>192</v>
      </c>
      <c r="BM1041" s="2">
        <v>217</v>
      </c>
      <c r="BN1041" s="2">
        <v>217</v>
      </c>
      <c r="BO1041" s="2" t="s">
        <v>118</v>
      </c>
      <c r="BP1041" s="33" t="s">
        <v>605</v>
      </c>
      <c r="BQ1041" s="2">
        <f t="shared" si="985"/>
        <v>36</v>
      </c>
      <c r="BR1041" s="2">
        <f>IF(BM1041="","",IFERROR(VLOOKUP(BJ1041,segéd!T:U,2,FALSE),"x"))</f>
        <v>16</v>
      </c>
      <c r="BS1041" s="2">
        <f>IF(BN1041="","",IFERROR(VLOOKUP(BJ1041,segéd!O:P,2,FALSE),"x"))</f>
        <v>20</v>
      </c>
      <c r="BT1041" s="2"/>
      <c r="BU1041" s="2"/>
      <c r="BV1041" s="2"/>
      <c r="BW1041" s="19"/>
      <c r="BX1041" s="2"/>
      <c r="BY1041" s="19"/>
      <c r="BZ1041" s="2">
        <v>15</v>
      </c>
      <c r="CC1041" s="19"/>
      <c r="CQ1041" s="2"/>
      <c r="CR1041" s="2"/>
      <c r="CT1041" s="2">
        <v>31</v>
      </c>
    </row>
    <row r="1042" spans="1:118" ht="15" customHeight="1" x14ac:dyDescent="0.3">
      <c r="A1042" t="str">
        <f t="shared" si="928"/>
        <v>20911141</v>
      </c>
      <c r="B1042" t="str">
        <f t="shared" si="929"/>
        <v>Stratégiai és üzleti tervezés - Krupánszki Kornél (Bp.-ről web) 41</v>
      </c>
      <c r="C1042" t="str">
        <f t="shared" si="930"/>
        <v>21411141</v>
      </c>
      <c r="D1042" t="str">
        <f t="shared" si="931"/>
        <v>Stratégiai és üzleti tervezés - Krupánszki Kornél (Bp.-ről web) 36</v>
      </c>
      <c r="E1042" t="str">
        <f t="shared" si="932"/>
        <v>Krupánszki Kornél11141</v>
      </c>
      <c r="F1042" t="str">
        <f t="shared" si="933"/>
        <v>Stratégiai és üzleti tervezés (Bp. 209, Bp.-ről web)</v>
      </c>
      <c r="G1042" t="str">
        <f t="shared" si="934"/>
        <v/>
      </c>
      <c r="H1042" t="str">
        <f t="shared" si="935"/>
        <v/>
      </c>
      <c r="I1042" t="str">
        <f t="shared" si="936"/>
        <v/>
      </c>
      <c r="J1042" t="str">
        <f t="shared" si="937"/>
        <v/>
      </c>
      <c r="K1042" t="str">
        <f t="shared" si="938"/>
        <v/>
      </c>
      <c r="L1042" t="str">
        <f t="shared" si="939"/>
        <v/>
      </c>
      <c r="M1042" t="str">
        <f t="shared" si="940"/>
        <v/>
      </c>
      <c r="N1042" t="str">
        <f t="shared" si="941"/>
        <v/>
      </c>
      <c r="O1042" t="str">
        <f t="shared" si="942"/>
        <v/>
      </c>
      <c r="P1042" t="str">
        <f t="shared" si="943"/>
        <v/>
      </c>
      <c r="Q1042" t="str">
        <f t="shared" si="944"/>
        <v/>
      </c>
      <c r="R1042" t="str">
        <f t="shared" si="945"/>
        <v/>
      </c>
      <c r="S1042" t="str">
        <f t="shared" si="946"/>
        <v/>
      </c>
      <c r="T1042" t="str">
        <f t="shared" si="947"/>
        <v>11141</v>
      </c>
      <c r="U1042" t="str">
        <f t="shared" si="948"/>
        <v>11141</v>
      </c>
      <c r="V1042" t="str">
        <f t="shared" si="949"/>
        <v>11141</v>
      </c>
      <c r="W1042" t="str">
        <f t="shared" si="950"/>
        <v>11141</v>
      </c>
      <c r="X1042" t="str">
        <f t="shared" si="951"/>
        <v>11141</v>
      </c>
      <c r="Y1042" t="str">
        <f t="shared" si="952"/>
        <v>11141</v>
      </c>
      <c r="Z1042" t="str">
        <f t="shared" si="953"/>
        <v/>
      </c>
      <c r="AA1042" t="str">
        <f t="shared" si="954"/>
        <v>Stratégiai és üzleti tervezés (209, Bp.-ről web)</v>
      </c>
      <c r="AB1042" t="str">
        <f t="shared" si="955"/>
        <v/>
      </c>
      <c r="AC1042" t="str">
        <f t="shared" si="956"/>
        <v/>
      </c>
      <c r="AD1042" t="str">
        <f t="shared" si="957"/>
        <v/>
      </c>
      <c r="AE1042" t="str">
        <f t="shared" si="958"/>
        <v/>
      </c>
      <c r="AF1042" t="str">
        <f t="shared" si="959"/>
        <v/>
      </c>
      <c r="AG1042" t="str">
        <f t="shared" si="960"/>
        <v/>
      </c>
      <c r="AH1042" t="str">
        <f t="shared" si="961"/>
        <v/>
      </c>
      <c r="AI1042" t="str">
        <f t="shared" si="962"/>
        <v/>
      </c>
      <c r="AJ1042" t="str">
        <f t="shared" si="963"/>
        <v/>
      </c>
      <c r="AK1042" t="str">
        <f t="shared" si="964"/>
        <v/>
      </c>
      <c r="AL1042" t="str">
        <f t="shared" si="965"/>
        <v/>
      </c>
      <c r="AM1042" t="str">
        <f t="shared" si="966"/>
        <v/>
      </c>
      <c r="AN1042" t="str">
        <f t="shared" si="967"/>
        <v>11141</v>
      </c>
      <c r="AO1042" t="str">
        <f t="shared" si="968"/>
        <v>11141</v>
      </c>
      <c r="AP1042" t="str">
        <f t="shared" si="969"/>
        <v>11141</v>
      </c>
      <c r="AQ1042" t="str">
        <f t="shared" si="970"/>
        <v>11141</v>
      </c>
      <c r="AR1042" t="str">
        <f t="shared" si="971"/>
        <v>11141</v>
      </c>
      <c r="AS1042" t="str">
        <f t="shared" si="972"/>
        <v>11141</v>
      </c>
      <c r="AT1042" t="str">
        <f t="shared" si="973"/>
        <v/>
      </c>
      <c r="AU1042" t="str">
        <f t="shared" si="974"/>
        <v/>
      </c>
      <c r="AV1042" t="str">
        <f t="shared" si="975"/>
        <v/>
      </c>
      <c r="AW1042" t="str">
        <f t="shared" si="976"/>
        <v/>
      </c>
      <c r="AX1042" t="str">
        <f t="shared" si="977"/>
        <v/>
      </c>
      <c r="AY1042" t="str">
        <f t="shared" si="978"/>
        <v/>
      </c>
      <c r="AZ1042" t="str">
        <f t="shared" si="979"/>
        <v/>
      </c>
      <c r="BA1042" t="str">
        <f t="shared" si="980"/>
        <v/>
      </c>
      <c r="BB1042" t="str">
        <f t="shared" si="981"/>
        <v/>
      </c>
      <c r="BC1042" t="str">
        <f t="shared" si="982"/>
        <v/>
      </c>
      <c r="BD1042" t="str">
        <f t="shared" si="983"/>
        <v/>
      </c>
      <c r="BE1042" t="str">
        <f t="shared" si="984"/>
        <v>Stratégiai és üzleti tervezés (214, Bp.-ről web)</v>
      </c>
      <c r="BF1042" s="2">
        <v>1114</v>
      </c>
      <c r="BG1042" s="2">
        <v>1</v>
      </c>
      <c r="BH1042" s="18">
        <f>VLOOKUP(BF1042,segéd!$F$9:$G$41,2,FALSE)</f>
        <v>46340</v>
      </c>
      <c r="BI1042" s="2" t="str">
        <f>VLOOKUP(BG1042,segéd!$F$1:$G$7,2,FALSE)</f>
        <v>8.00-9.30</v>
      </c>
      <c r="BJ1042" t="s">
        <v>30</v>
      </c>
      <c r="BK1042" s="20" t="s">
        <v>415</v>
      </c>
      <c r="BL1042" t="s">
        <v>192</v>
      </c>
      <c r="BM1042" s="2">
        <v>209</v>
      </c>
      <c r="BN1042" s="2">
        <v>214</v>
      </c>
      <c r="BO1042" s="2" t="s">
        <v>118</v>
      </c>
      <c r="BP1042" s="33" t="s">
        <v>681</v>
      </c>
      <c r="BQ1042" s="2">
        <f t="shared" si="985"/>
        <v>77</v>
      </c>
      <c r="BR1042" s="2">
        <f>IF(BM1042="","",IFERROR(VLOOKUP(BJ1042,segéd!T:U,2,FALSE),"x"))</f>
        <v>41</v>
      </c>
      <c r="BS1042" s="2">
        <f>IF(BN1042="","",IFERROR(VLOOKUP(BJ1042,segéd!O:P,2,FALSE),"x"))</f>
        <v>36</v>
      </c>
      <c r="BT1042" s="2"/>
      <c r="BU1042" s="2"/>
      <c r="BV1042" s="2"/>
      <c r="BX1042" s="2"/>
      <c r="CD1042" s="19"/>
      <c r="CE1042" s="19"/>
      <c r="CG1042" s="2">
        <v>6</v>
      </c>
      <c r="CH1042" s="2">
        <v>6</v>
      </c>
      <c r="CI1042" s="2">
        <v>7</v>
      </c>
      <c r="CJ1042" s="2">
        <v>6</v>
      </c>
      <c r="CK1042" s="2">
        <v>13</v>
      </c>
      <c r="CL1042" s="2">
        <v>4</v>
      </c>
      <c r="CQ1042" s="2"/>
      <c r="CR1042" s="2"/>
      <c r="CZ1042" s="2">
        <v>3</v>
      </c>
      <c r="DA1042" s="2">
        <v>7</v>
      </c>
      <c r="DB1042" s="2">
        <v>8</v>
      </c>
      <c r="DC1042" s="2">
        <v>3</v>
      </c>
      <c r="DD1042" s="2">
        <v>2</v>
      </c>
      <c r="DE1042" s="2">
        <v>6</v>
      </c>
    </row>
    <row r="1043" spans="1:118" ht="15" customHeight="1" x14ac:dyDescent="0.3">
      <c r="A1043" t="str">
        <f t="shared" si="928"/>
        <v>20111141</v>
      </c>
      <c r="B1043" t="str">
        <f t="shared" si="929"/>
        <v>Tanulás, kreativitás és MI - Tarcsiné Fábián Kata (web) 158</v>
      </c>
      <c r="C1043" t="str">
        <f t="shared" si="930"/>
        <v>11141</v>
      </c>
      <c r="D1043" t="str">
        <f t="shared" si="931"/>
        <v xml:space="preserve">Tanulás, kreativitás és MI - Tarcsiné Fábián Kata (web) </v>
      </c>
      <c r="E1043" t="str">
        <f t="shared" si="932"/>
        <v>Tarcsiné Fábián Kata11141</v>
      </c>
      <c r="F1043" t="str">
        <f t="shared" si="933"/>
        <v>Tanulás, kreativitás és MI (Bp. 201, web)</v>
      </c>
      <c r="G1043" t="str">
        <f t="shared" si="934"/>
        <v>11141</v>
      </c>
      <c r="H1043" t="str">
        <f t="shared" si="935"/>
        <v>11141</v>
      </c>
      <c r="I1043" t="str">
        <f t="shared" si="936"/>
        <v>11141</v>
      </c>
      <c r="J1043" t="str">
        <f t="shared" si="937"/>
        <v>11141</v>
      </c>
      <c r="K1043" t="str">
        <f t="shared" si="938"/>
        <v>11141</v>
      </c>
      <c r="L1043" t="str">
        <f t="shared" si="939"/>
        <v>11141</v>
      </c>
      <c r="M1043" t="str">
        <f t="shared" si="940"/>
        <v/>
      </c>
      <c r="N1043" t="str">
        <f t="shared" si="941"/>
        <v/>
      </c>
      <c r="O1043" t="str">
        <f t="shared" si="942"/>
        <v/>
      </c>
      <c r="P1043" t="str">
        <f t="shared" si="943"/>
        <v/>
      </c>
      <c r="Q1043" t="str">
        <f t="shared" si="944"/>
        <v>11141</v>
      </c>
      <c r="R1043" t="str">
        <f t="shared" si="945"/>
        <v/>
      </c>
      <c r="S1043" t="str">
        <f t="shared" si="946"/>
        <v/>
      </c>
      <c r="T1043" t="str">
        <f t="shared" si="947"/>
        <v/>
      </c>
      <c r="U1043" t="str">
        <f t="shared" si="948"/>
        <v/>
      </c>
      <c r="V1043" t="str">
        <f t="shared" si="949"/>
        <v/>
      </c>
      <c r="W1043" t="str">
        <f t="shared" si="950"/>
        <v/>
      </c>
      <c r="X1043" t="str">
        <f t="shared" si="951"/>
        <v/>
      </c>
      <c r="Y1043" t="str">
        <f t="shared" si="952"/>
        <v/>
      </c>
      <c r="Z1043" t="str">
        <f t="shared" si="953"/>
        <v/>
      </c>
      <c r="AA1043" t="str">
        <f t="shared" si="954"/>
        <v>Tanulás, kreativitás és MI (201, web)</v>
      </c>
      <c r="AB1043" t="str">
        <f t="shared" si="955"/>
        <v/>
      </c>
      <c r="AC1043" t="str">
        <f t="shared" si="956"/>
        <v/>
      </c>
      <c r="AD1043" t="str">
        <f t="shared" si="957"/>
        <v/>
      </c>
      <c r="AE1043" t="str">
        <f t="shared" si="958"/>
        <v/>
      </c>
      <c r="AF1043" t="str">
        <f t="shared" si="959"/>
        <v/>
      </c>
      <c r="AG1043" t="str">
        <f t="shared" si="960"/>
        <v/>
      </c>
      <c r="AH1043" t="str">
        <f t="shared" si="961"/>
        <v/>
      </c>
      <c r="AI1043" t="str">
        <f t="shared" si="962"/>
        <v/>
      </c>
      <c r="AJ1043" t="str">
        <f t="shared" si="963"/>
        <v/>
      </c>
      <c r="AK1043" t="str">
        <f t="shared" si="964"/>
        <v/>
      </c>
      <c r="AL1043" t="str">
        <f t="shared" si="965"/>
        <v/>
      </c>
      <c r="AM1043" t="str">
        <f t="shared" si="966"/>
        <v/>
      </c>
      <c r="AN1043" t="str">
        <f t="shared" si="967"/>
        <v/>
      </c>
      <c r="AO1043" t="str">
        <f t="shared" si="968"/>
        <v/>
      </c>
      <c r="AP1043" t="str">
        <f t="shared" si="969"/>
        <v/>
      </c>
      <c r="AQ1043" t="str">
        <f t="shared" si="970"/>
        <v/>
      </c>
      <c r="AR1043" t="str">
        <f t="shared" si="971"/>
        <v/>
      </c>
      <c r="AS1043" t="str">
        <f t="shared" si="972"/>
        <v/>
      </c>
      <c r="AT1043" t="str">
        <f t="shared" si="973"/>
        <v/>
      </c>
      <c r="AU1043" t="str">
        <f t="shared" si="974"/>
        <v/>
      </c>
      <c r="AV1043" t="str">
        <f t="shared" si="975"/>
        <v/>
      </c>
      <c r="AW1043" t="str">
        <f t="shared" si="976"/>
        <v/>
      </c>
      <c r="AX1043" t="str">
        <f t="shared" si="977"/>
        <v/>
      </c>
      <c r="AY1043" t="str">
        <f t="shared" si="978"/>
        <v/>
      </c>
      <c r="AZ1043" t="str">
        <f t="shared" si="979"/>
        <v/>
      </c>
      <c r="BA1043" t="str">
        <f t="shared" si="980"/>
        <v/>
      </c>
      <c r="BB1043" t="str">
        <f t="shared" si="981"/>
        <v/>
      </c>
      <c r="BC1043" t="str">
        <f t="shared" si="982"/>
        <v/>
      </c>
      <c r="BD1043" t="str">
        <f t="shared" si="983"/>
        <v/>
      </c>
      <c r="BE1043" t="str">
        <f t="shared" si="984"/>
        <v>Tanulás, kreativitás és MI (, web)</v>
      </c>
      <c r="BF1043" s="2">
        <v>1114</v>
      </c>
      <c r="BG1043" s="2">
        <v>1</v>
      </c>
      <c r="BH1043" s="18">
        <f>VLOOKUP(BF1043,segéd!$F$9:$G$41,2,FALSE)</f>
        <v>46340</v>
      </c>
      <c r="BI1043" s="2" t="str">
        <f>VLOOKUP(BG1043,segéd!$F$1:$G$7,2,FALSE)</f>
        <v>8.00-9.30</v>
      </c>
      <c r="BJ1043" t="s">
        <v>374</v>
      </c>
      <c r="BK1043" s="20" t="s">
        <v>531</v>
      </c>
      <c r="BL1043" t="s">
        <v>373</v>
      </c>
      <c r="BM1043" s="2">
        <v>201</v>
      </c>
      <c r="BO1043" s="2" t="s">
        <v>117</v>
      </c>
      <c r="BP1043" s="33" t="s">
        <v>738</v>
      </c>
      <c r="BQ1043" s="2">
        <f t="shared" si="985"/>
        <v>158</v>
      </c>
      <c r="BR1043" s="2">
        <f>IF(BM1043="","",IFERROR(VLOOKUP(BJ1043,segéd!T:U,2,FALSE),"x"))</f>
        <v>158</v>
      </c>
      <c r="BS1043" s="2" t="str">
        <f>IF(BN1043="","",IFERROR(VLOOKUP(BJ1043,segéd!O:P,2,FALSE),"x"))</f>
        <v/>
      </c>
      <c r="BT1043" s="2">
        <v>67</v>
      </c>
      <c r="BU1043" s="2">
        <v>18</v>
      </c>
      <c r="BV1043" s="2">
        <v>9</v>
      </c>
      <c r="BW1043" s="2">
        <v>9</v>
      </c>
      <c r="BX1043" s="2">
        <v>15</v>
      </c>
      <c r="BY1043" s="2">
        <v>12</v>
      </c>
      <c r="CD1043" s="2">
        <v>2</v>
      </c>
      <c r="CQ1043" s="2"/>
      <c r="CR1043" s="2"/>
    </row>
    <row r="1044" spans="1:118" ht="15" customHeight="1" x14ac:dyDescent="0.3">
      <c r="A1044" t="str">
        <f t="shared" si="928"/>
        <v>20511141</v>
      </c>
      <c r="B1044" t="str">
        <f t="shared" si="929"/>
        <v>Turizmus marketing - Várnai Ibolya (web) 7</v>
      </c>
      <c r="C1044" t="str">
        <f t="shared" si="930"/>
        <v>11141</v>
      </c>
      <c r="D1044" t="str">
        <f t="shared" si="931"/>
        <v xml:space="preserve">Turizmus marketing - Várnai Ibolya (web) </v>
      </c>
      <c r="E1044" t="str">
        <f t="shared" si="932"/>
        <v>Várnai Ibolya11141</v>
      </c>
      <c r="F1044" t="str">
        <f t="shared" si="933"/>
        <v>Turizmus marketing (Bp. 205, web)</v>
      </c>
      <c r="G1044" t="str">
        <f t="shared" si="934"/>
        <v/>
      </c>
      <c r="H1044" t="str">
        <f t="shared" si="935"/>
        <v/>
      </c>
      <c r="I1044" t="str">
        <f t="shared" si="936"/>
        <v/>
      </c>
      <c r="J1044" t="str">
        <f t="shared" si="937"/>
        <v/>
      </c>
      <c r="K1044" t="str">
        <f t="shared" si="938"/>
        <v/>
      </c>
      <c r="L1044" t="str">
        <f t="shared" si="939"/>
        <v/>
      </c>
      <c r="M1044" t="str">
        <f t="shared" si="940"/>
        <v/>
      </c>
      <c r="N1044" t="str">
        <f t="shared" si="941"/>
        <v/>
      </c>
      <c r="O1044" t="str">
        <f t="shared" si="942"/>
        <v/>
      </c>
      <c r="P1044" t="str">
        <f t="shared" si="943"/>
        <v/>
      </c>
      <c r="Q1044" t="str">
        <f t="shared" si="944"/>
        <v/>
      </c>
      <c r="R1044" t="str">
        <f t="shared" si="945"/>
        <v/>
      </c>
      <c r="S1044" t="str">
        <f t="shared" si="946"/>
        <v/>
      </c>
      <c r="T1044" t="str">
        <f t="shared" si="947"/>
        <v/>
      </c>
      <c r="U1044" t="str">
        <f t="shared" si="948"/>
        <v/>
      </c>
      <c r="V1044" t="str">
        <f t="shared" si="949"/>
        <v/>
      </c>
      <c r="W1044" t="str">
        <f t="shared" si="950"/>
        <v/>
      </c>
      <c r="X1044" t="str">
        <f t="shared" si="951"/>
        <v/>
      </c>
      <c r="Y1044" t="str">
        <f t="shared" si="952"/>
        <v/>
      </c>
      <c r="Z1044" t="str">
        <f t="shared" si="953"/>
        <v>11141</v>
      </c>
      <c r="AA1044" t="str">
        <f t="shared" si="954"/>
        <v>Turizmus marketing (205, web)</v>
      </c>
      <c r="AB1044" t="str">
        <f t="shared" si="955"/>
        <v/>
      </c>
      <c r="AC1044" t="str">
        <f t="shared" si="956"/>
        <v/>
      </c>
      <c r="AD1044" t="str">
        <f t="shared" si="957"/>
        <v/>
      </c>
      <c r="AE1044" t="str">
        <f t="shared" si="958"/>
        <v/>
      </c>
      <c r="AF1044" t="str">
        <f t="shared" si="959"/>
        <v/>
      </c>
      <c r="AG1044" t="str">
        <f t="shared" si="960"/>
        <v/>
      </c>
      <c r="AH1044" t="str">
        <f t="shared" si="961"/>
        <v/>
      </c>
      <c r="AI1044" t="str">
        <f t="shared" si="962"/>
        <v/>
      </c>
      <c r="AJ1044" t="str">
        <f t="shared" si="963"/>
        <v/>
      </c>
      <c r="AK1044" t="str">
        <f t="shared" si="964"/>
        <v/>
      </c>
      <c r="AL1044" t="str">
        <f t="shared" si="965"/>
        <v/>
      </c>
      <c r="AM1044" t="str">
        <f t="shared" si="966"/>
        <v/>
      </c>
      <c r="AN1044" t="str">
        <f t="shared" si="967"/>
        <v/>
      </c>
      <c r="AO1044" t="str">
        <f t="shared" si="968"/>
        <v/>
      </c>
      <c r="AP1044" t="str">
        <f t="shared" si="969"/>
        <v/>
      </c>
      <c r="AQ1044" t="str">
        <f t="shared" si="970"/>
        <v/>
      </c>
      <c r="AR1044" t="str">
        <f t="shared" si="971"/>
        <v/>
      </c>
      <c r="AS1044" t="str">
        <f t="shared" si="972"/>
        <v/>
      </c>
      <c r="AT1044" t="str">
        <f t="shared" si="973"/>
        <v/>
      </c>
      <c r="AU1044" t="str">
        <f t="shared" si="974"/>
        <v/>
      </c>
      <c r="AV1044" t="str">
        <f t="shared" si="975"/>
        <v/>
      </c>
      <c r="AW1044" t="str">
        <f t="shared" si="976"/>
        <v/>
      </c>
      <c r="AX1044" t="str">
        <f t="shared" si="977"/>
        <v/>
      </c>
      <c r="AY1044" t="str">
        <f t="shared" si="978"/>
        <v/>
      </c>
      <c r="AZ1044" t="str">
        <f t="shared" si="979"/>
        <v/>
      </c>
      <c r="BA1044" t="str">
        <f t="shared" si="980"/>
        <v/>
      </c>
      <c r="BB1044" t="str">
        <f t="shared" si="981"/>
        <v/>
      </c>
      <c r="BC1044" t="str">
        <f t="shared" si="982"/>
        <v/>
      </c>
      <c r="BD1044" t="str">
        <f t="shared" si="983"/>
        <v/>
      </c>
      <c r="BE1044" t="str">
        <f t="shared" si="984"/>
        <v>Turizmus marketing (, web)</v>
      </c>
      <c r="BF1044" s="2">
        <v>1114</v>
      </c>
      <c r="BG1044" s="2">
        <v>1</v>
      </c>
      <c r="BH1044" s="18">
        <f>VLOOKUP(BF1044,segéd!$F$9:$G$41,2,FALSE)</f>
        <v>46340</v>
      </c>
      <c r="BI1044" s="2" t="str">
        <f>VLOOKUP(BG1044,segéd!$F$1:$G$7,2,FALSE)</f>
        <v>8.00-9.30</v>
      </c>
      <c r="BJ1044" t="s">
        <v>519</v>
      </c>
      <c r="BK1044" s="20" t="s">
        <v>308</v>
      </c>
      <c r="BL1044" t="s">
        <v>194</v>
      </c>
      <c r="BM1044" s="2">
        <v>205</v>
      </c>
      <c r="BO1044" s="2" t="s">
        <v>117</v>
      </c>
      <c r="BP1044" s="33" t="s">
        <v>705</v>
      </c>
      <c r="BQ1044" s="2">
        <f t="shared" si="985"/>
        <v>7</v>
      </c>
      <c r="BR1044" s="2">
        <f>IF(BM1044="","",IFERROR(VLOOKUP(BJ1044,segéd!T:U,2,FALSE),"x"))</f>
        <v>7</v>
      </c>
      <c r="BS1044" s="2" t="str">
        <f>IF(BN1044="","",IFERROR(VLOOKUP(BJ1044,segéd!O:P,2,FALSE),"x"))</f>
        <v/>
      </c>
      <c r="BU1044" s="2"/>
      <c r="BV1044" s="2"/>
      <c r="BX1044" s="2"/>
      <c r="CM1044" s="2">
        <v>6</v>
      </c>
    </row>
    <row r="1045" spans="1:118" ht="15" customHeight="1" x14ac:dyDescent="0.3">
      <c r="A1045" t="str">
        <f t="shared" si="928"/>
        <v>11141</v>
      </c>
      <c r="B1045" t="str">
        <f t="shared" si="929"/>
        <v xml:space="preserve">Vállalati gazdaságtan - Kárpáti-Daróczi Judit (web) </v>
      </c>
      <c r="C1045" t="str">
        <f t="shared" si="930"/>
        <v>50111141</v>
      </c>
      <c r="D1045" t="str">
        <f t="shared" si="931"/>
        <v>Vállalati gazdaságtan - Kárpáti-Daróczi Judit (web) 206</v>
      </c>
      <c r="E1045" t="str">
        <f t="shared" si="932"/>
        <v>Kárpáti-Daróczi Judit11141</v>
      </c>
      <c r="F1045" t="str">
        <f t="shared" si="933"/>
        <v>Vállalati gazdaságtan (Tb. 501, web)</v>
      </c>
      <c r="G1045" t="str">
        <f t="shared" si="934"/>
        <v/>
      </c>
      <c r="H1045" t="str">
        <f t="shared" si="935"/>
        <v/>
      </c>
      <c r="I1045" t="str">
        <f t="shared" si="936"/>
        <v/>
      </c>
      <c r="J1045" t="str">
        <f t="shared" si="937"/>
        <v/>
      </c>
      <c r="K1045" t="str">
        <f t="shared" si="938"/>
        <v/>
      </c>
      <c r="L1045" t="str">
        <f t="shared" si="939"/>
        <v/>
      </c>
      <c r="M1045" t="str">
        <f t="shared" si="940"/>
        <v/>
      </c>
      <c r="N1045" t="str">
        <f t="shared" si="941"/>
        <v/>
      </c>
      <c r="O1045" t="str">
        <f t="shared" si="942"/>
        <v/>
      </c>
      <c r="P1045" t="str">
        <f t="shared" si="943"/>
        <v/>
      </c>
      <c r="Q1045" t="str">
        <f t="shared" si="944"/>
        <v/>
      </c>
      <c r="R1045" t="str">
        <f t="shared" si="945"/>
        <v/>
      </c>
      <c r="S1045" t="str">
        <f t="shared" si="946"/>
        <v/>
      </c>
      <c r="T1045" t="str">
        <f t="shared" si="947"/>
        <v/>
      </c>
      <c r="U1045" t="str">
        <f t="shared" si="948"/>
        <v/>
      </c>
      <c r="V1045" t="str">
        <f t="shared" si="949"/>
        <v/>
      </c>
      <c r="W1045" t="str">
        <f t="shared" si="950"/>
        <v/>
      </c>
      <c r="X1045" t="str">
        <f t="shared" si="951"/>
        <v/>
      </c>
      <c r="Y1045" t="str">
        <f t="shared" si="952"/>
        <v/>
      </c>
      <c r="Z1045" t="str">
        <f t="shared" si="953"/>
        <v/>
      </c>
      <c r="AA1045" t="str">
        <f t="shared" si="954"/>
        <v>Vállalati gazdaságtan (, web)</v>
      </c>
      <c r="AB1045" t="str">
        <f t="shared" si="955"/>
        <v>11141</v>
      </c>
      <c r="AC1045" t="str">
        <f t="shared" si="956"/>
        <v>11141</v>
      </c>
      <c r="AD1045" t="str">
        <f t="shared" si="957"/>
        <v/>
      </c>
      <c r="AE1045" t="str">
        <f t="shared" si="958"/>
        <v>11141</v>
      </c>
      <c r="AF1045" t="str">
        <f t="shared" si="959"/>
        <v>11141</v>
      </c>
      <c r="AG1045" t="str">
        <f t="shared" si="960"/>
        <v/>
      </c>
      <c r="AH1045" t="str">
        <f t="shared" si="961"/>
        <v/>
      </c>
      <c r="AI1045" t="str">
        <f t="shared" si="962"/>
        <v/>
      </c>
      <c r="AJ1045" t="str">
        <f t="shared" si="963"/>
        <v/>
      </c>
      <c r="AK1045" t="str">
        <f t="shared" si="964"/>
        <v/>
      </c>
      <c r="AL1045" t="str">
        <f t="shared" si="965"/>
        <v/>
      </c>
      <c r="AM1045" t="str">
        <f t="shared" si="966"/>
        <v/>
      </c>
      <c r="AN1045" t="str">
        <f t="shared" si="967"/>
        <v/>
      </c>
      <c r="AO1045" t="str">
        <f t="shared" si="968"/>
        <v/>
      </c>
      <c r="AP1045" t="str">
        <f t="shared" si="969"/>
        <v/>
      </c>
      <c r="AQ1045" t="str">
        <f t="shared" si="970"/>
        <v/>
      </c>
      <c r="AR1045" t="str">
        <f t="shared" si="971"/>
        <v/>
      </c>
      <c r="AS1045" t="str">
        <f t="shared" si="972"/>
        <v/>
      </c>
      <c r="AT1045" t="str">
        <f t="shared" si="973"/>
        <v/>
      </c>
      <c r="AU1045" t="str">
        <f t="shared" si="974"/>
        <v/>
      </c>
      <c r="AV1045" t="str">
        <f t="shared" si="975"/>
        <v/>
      </c>
      <c r="AW1045" t="str">
        <f t="shared" si="976"/>
        <v/>
      </c>
      <c r="AX1045" t="str">
        <f t="shared" si="977"/>
        <v/>
      </c>
      <c r="AY1045" t="str">
        <f t="shared" si="978"/>
        <v/>
      </c>
      <c r="AZ1045" t="str">
        <f t="shared" si="979"/>
        <v/>
      </c>
      <c r="BA1045" t="str">
        <f t="shared" si="980"/>
        <v/>
      </c>
      <c r="BB1045" t="str">
        <f t="shared" si="981"/>
        <v/>
      </c>
      <c r="BC1045" t="str">
        <f t="shared" si="982"/>
        <v/>
      </c>
      <c r="BD1045" t="str">
        <f t="shared" si="983"/>
        <v/>
      </c>
      <c r="BE1045" t="str">
        <f t="shared" si="984"/>
        <v>Vállalati gazdaságtan (501, web)</v>
      </c>
      <c r="BF1045" s="2">
        <v>1114</v>
      </c>
      <c r="BG1045" s="2">
        <v>1</v>
      </c>
      <c r="BH1045" s="18">
        <f>VLOOKUP(BF1045,segéd!$F$9:$G$41,2,FALSE)</f>
        <v>46340</v>
      </c>
      <c r="BI1045" s="2" t="str">
        <f>VLOOKUP(BG1045,segéd!$F$1:$G$7,2,FALSE)</f>
        <v>8.00-9.30</v>
      </c>
      <c r="BJ1045" t="s">
        <v>83</v>
      </c>
      <c r="BK1045" s="20" t="s">
        <v>280</v>
      </c>
      <c r="BL1045" t="s">
        <v>193</v>
      </c>
      <c r="BM1045" s="2"/>
      <c r="BN1045" s="2">
        <v>501</v>
      </c>
      <c r="BO1045" s="2" t="s">
        <v>117</v>
      </c>
      <c r="BP1045" s="33" t="s">
        <v>606</v>
      </c>
      <c r="BQ1045" s="2">
        <f t="shared" si="985"/>
        <v>206</v>
      </c>
      <c r="BR1045" s="2" t="str">
        <f>IF(BM1045="","",IFERROR(VLOOKUP(BJ1045,segéd!T:U,2,FALSE),"x"))</f>
        <v/>
      </c>
      <c r="BS1045" s="2">
        <f>IF(BN1045="","",IFERROR(VLOOKUP(BJ1045,segéd!O:P,2,FALSE),"x"))</f>
        <v>206</v>
      </c>
      <c r="BT1045" s="2"/>
      <c r="BU1045" s="2"/>
      <c r="BV1045" s="2"/>
      <c r="BX1045" s="2"/>
      <c r="CN1045" s="2">
        <v>53</v>
      </c>
      <c r="CO1045" s="2">
        <v>6</v>
      </c>
      <c r="CQ1045" s="2">
        <v>74</v>
      </c>
      <c r="CR1045" s="2">
        <v>48</v>
      </c>
    </row>
    <row r="1046" spans="1:118" ht="15" customHeight="1" x14ac:dyDescent="0.3">
      <c r="A1046" t="str">
        <f t="shared" si="928"/>
        <v>21411141</v>
      </c>
      <c r="B1046" t="str">
        <f t="shared" si="929"/>
        <v>Vendéglátó- és szálloda ismeretek - Láng László (web) 5</v>
      </c>
      <c r="C1046" t="str">
        <f t="shared" si="930"/>
        <v>11141</v>
      </c>
      <c r="D1046" t="str">
        <f t="shared" si="931"/>
        <v xml:space="preserve">Vendéglátó- és szálloda ismeretek - Láng László (web) </v>
      </c>
      <c r="E1046" t="str">
        <f t="shared" si="932"/>
        <v>Láng László11141</v>
      </c>
      <c r="F1046" t="str">
        <f t="shared" si="933"/>
        <v>Vendéglátó- és szálloda ismeretek (Bp. 214, web)</v>
      </c>
      <c r="G1046" t="str">
        <f t="shared" si="934"/>
        <v/>
      </c>
      <c r="H1046" t="str">
        <f t="shared" si="935"/>
        <v/>
      </c>
      <c r="I1046" t="str">
        <f t="shared" si="936"/>
        <v/>
      </c>
      <c r="J1046" t="str">
        <f t="shared" si="937"/>
        <v/>
      </c>
      <c r="K1046" t="str">
        <f t="shared" si="938"/>
        <v/>
      </c>
      <c r="L1046" t="str">
        <f t="shared" si="939"/>
        <v/>
      </c>
      <c r="M1046" t="str">
        <f t="shared" si="940"/>
        <v/>
      </c>
      <c r="N1046" t="str">
        <f t="shared" si="941"/>
        <v/>
      </c>
      <c r="O1046" t="str">
        <f t="shared" si="942"/>
        <v>11141</v>
      </c>
      <c r="P1046" t="str">
        <f t="shared" si="943"/>
        <v/>
      </c>
      <c r="Q1046" t="str">
        <f t="shared" si="944"/>
        <v/>
      </c>
      <c r="R1046" t="str">
        <f t="shared" si="945"/>
        <v/>
      </c>
      <c r="S1046" t="str">
        <f t="shared" si="946"/>
        <v/>
      </c>
      <c r="T1046" t="str">
        <f t="shared" si="947"/>
        <v/>
      </c>
      <c r="U1046" t="str">
        <f t="shared" si="948"/>
        <v/>
      </c>
      <c r="V1046" t="str">
        <f t="shared" si="949"/>
        <v/>
      </c>
      <c r="W1046" t="str">
        <f t="shared" si="950"/>
        <v/>
      </c>
      <c r="X1046" t="str">
        <f t="shared" si="951"/>
        <v/>
      </c>
      <c r="Y1046" t="str">
        <f t="shared" si="952"/>
        <v/>
      </c>
      <c r="Z1046" t="str">
        <f t="shared" si="953"/>
        <v/>
      </c>
      <c r="AA1046" t="str">
        <f t="shared" si="954"/>
        <v>Vendéglátó- és szálloda ismeretek (214, web)</v>
      </c>
      <c r="AB1046" t="str">
        <f t="shared" si="955"/>
        <v/>
      </c>
      <c r="AC1046" t="str">
        <f t="shared" si="956"/>
        <v/>
      </c>
      <c r="AD1046" t="str">
        <f t="shared" si="957"/>
        <v/>
      </c>
      <c r="AE1046" t="str">
        <f t="shared" si="958"/>
        <v/>
      </c>
      <c r="AF1046" t="str">
        <f t="shared" si="959"/>
        <v/>
      </c>
      <c r="AG1046" t="str">
        <f t="shared" si="960"/>
        <v/>
      </c>
      <c r="AH1046" t="str">
        <f t="shared" si="961"/>
        <v/>
      </c>
      <c r="AI1046" t="str">
        <f t="shared" si="962"/>
        <v/>
      </c>
      <c r="AJ1046" t="str">
        <f t="shared" si="963"/>
        <v/>
      </c>
      <c r="AK1046" t="str">
        <f t="shared" si="964"/>
        <v/>
      </c>
      <c r="AL1046" t="str">
        <f t="shared" si="965"/>
        <v/>
      </c>
      <c r="AM1046" t="str">
        <f t="shared" si="966"/>
        <v/>
      </c>
      <c r="AN1046" t="str">
        <f t="shared" si="967"/>
        <v/>
      </c>
      <c r="AO1046" t="str">
        <f t="shared" si="968"/>
        <v/>
      </c>
      <c r="AP1046" t="str">
        <f t="shared" si="969"/>
        <v/>
      </c>
      <c r="AQ1046" t="str">
        <f t="shared" si="970"/>
        <v/>
      </c>
      <c r="AR1046" t="str">
        <f t="shared" si="971"/>
        <v/>
      </c>
      <c r="AS1046" t="str">
        <f t="shared" si="972"/>
        <v/>
      </c>
      <c r="AT1046" t="str">
        <f t="shared" si="973"/>
        <v/>
      </c>
      <c r="AU1046" t="str">
        <f t="shared" si="974"/>
        <v/>
      </c>
      <c r="AV1046" t="str">
        <f t="shared" si="975"/>
        <v/>
      </c>
      <c r="AW1046" t="str">
        <f t="shared" si="976"/>
        <v/>
      </c>
      <c r="AX1046" t="str">
        <f t="shared" si="977"/>
        <v/>
      </c>
      <c r="AY1046" t="str">
        <f t="shared" si="978"/>
        <v/>
      </c>
      <c r="AZ1046" t="str">
        <f t="shared" si="979"/>
        <v/>
      </c>
      <c r="BA1046" t="str">
        <f t="shared" si="980"/>
        <v/>
      </c>
      <c r="BB1046" t="str">
        <f t="shared" si="981"/>
        <v/>
      </c>
      <c r="BC1046" t="str">
        <f t="shared" si="982"/>
        <v/>
      </c>
      <c r="BD1046" t="str">
        <f t="shared" si="983"/>
        <v/>
      </c>
      <c r="BE1046" t="str">
        <f t="shared" si="984"/>
        <v>Vendéglátó- és szálloda ismeretek (, web)</v>
      </c>
      <c r="BF1046" s="2">
        <v>1114</v>
      </c>
      <c r="BG1046" s="2">
        <v>1</v>
      </c>
      <c r="BH1046" s="18">
        <f>VLOOKUP(BF1046,segéd!$F$9:$G$41,2,FALSE)</f>
        <v>46340</v>
      </c>
      <c r="BI1046" s="2" t="str">
        <f>VLOOKUP(BG1046,segéd!$F$1:$G$7,2,FALSE)</f>
        <v>8.00-9.30</v>
      </c>
      <c r="BJ1046" s="20" t="s">
        <v>383</v>
      </c>
      <c r="BK1046" s="20" t="s">
        <v>413</v>
      </c>
      <c r="BL1046" t="s">
        <v>194</v>
      </c>
      <c r="BM1046" s="2">
        <v>214</v>
      </c>
      <c r="BO1046" s="2" t="s">
        <v>117</v>
      </c>
      <c r="BP1046" s="33" t="s">
        <v>678</v>
      </c>
      <c r="BQ1046" s="2">
        <f t="shared" si="985"/>
        <v>5</v>
      </c>
      <c r="BR1046" s="2">
        <f>IF(BM1046="","",IFERROR(VLOOKUP(BJ1046,segéd!T:U,2,FALSE),"x"))</f>
        <v>5</v>
      </c>
      <c r="BS1046" s="2" t="str">
        <f>IF(BN1046="","",IFERROR(VLOOKUP(BJ1046,segéd!O:P,2,FALSE),"x"))</f>
        <v/>
      </c>
      <c r="BT1046" s="2"/>
      <c r="BU1046" s="2"/>
      <c r="BV1046" s="2"/>
      <c r="BX1046" s="2"/>
      <c r="CB1046" s="2">
        <v>8</v>
      </c>
      <c r="CQ1046" s="2"/>
      <c r="CR1046" s="2"/>
    </row>
    <row r="1047" spans="1:118" ht="15" customHeight="1" x14ac:dyDescent="0.3">
      <c r="A1047" t="str">
        <f t="shared" si="928"/>
        <v>11142</v>
      </c>
      <c r="B1047" t="str">
        <f t="shared" si="929"/>
        <v xml:space="preserve">Anyagismeret a gyakorlatban - Szabó Veronika Anna (web) </v>
      </c>
      <c r="C1047" t="str">
        <f t="shared" si="930"/>
        <v>40111142</v>
      </c>
      <c r="D1047" t="str">
        <f t="shared" si="931"/>
        <v>Anyagismeret a gyakorlatban - Szabó Veronika Anna (web) 15</v>
      </c>
      <c r="E1047" t="str">
        <f t="shared" si="932"/>
        <v>Szabó Veronika Anna11142</v>
      </c>
      <c r="F1047" t="str">
        <f t="shared" si="933"/>
        <v>Anyagismeret a gyakorlatban (Tb. 401, web)</v>
      </c>
      <c r="G1047" t="str">
        <f t="shared" si="934"/>
        <v/>
      </c>
      <c r="H1047" t="str">
        <f t="shared" si="935"/>
        <v/>
      </c>
      <c r="I1047" t="str">
        <f t="shared" si="936"/>
        <v/>
      </c>
      <c r="J1047" t="str">
        <f t="shared" si="937"/>
        <v/>
      </c>
      <c r="K1047" t="str">
        <f t="shared" si="938"/>
        <v/>
      </c>
      <c r="L1047" t="str">
        <f t="shared" si="939"/>
        <v/>
      </c>
      <c r="M1047" t="str">
        <f t="shared" si="940"/>
        <v/>
      </c>
      <c r="N1047" t="str">
        <f t="shared" si="941"/>
        <v/>
      </c>
      <c r="O1047" t="str">
        <f t="shared" si="942"/>
        <v/>
      </c>
      <c r="P1047" t="str">
        <f t="shared" si="943"/>
        <v/>
      </c>
      <c r="Q1047" t="str">
        <f t="shared" si="944"/>
        <v/>
      </c>
      <c r="R1047" t="str">
        <f t="shared" si="945"/>
        <v/>
      </c>
      <c r="S1047" t="str">
        <f t="shared" si="946"/>
        <v/>
      </c>
      <c r="T1047" t="str">
        <f t="shared" si="947"/>
        <v/>
      </c>
      <c r="U1047" t="str">
        <f t="shared" si="948"/>
        <v/>
      </c>
      <c r="V1047" t="str">
        <f t="shared" si="949"/>
        <v/>
      </c>
      <c r="W1047" t="str">
        <f t="shared" si="950"/>
        <v/>
      </c>
      <c r="X1047" t="str">
        <f t="shared" si="951"/>
        <v/>
      </c>
      <c r="Y1047" t="str">
        <f t="shared" si="952"/>
        <v/>
      </c>
      <c r="Z1047" t="str">
        <f t="shared" si="953"/>
        <v/>
      </c>
      <c r="AA1047" t="str">
        <f t="shared" si="954"/>
        <v>Anyagismeret a gyakorlatban (, web)</v>
      </c>
      <c r="AB1047" t="str">
        <f t="shared" si="955"/>
        <v/>
      </c>
      <c r="AC1047" t="str">
        <f t="shared" si="956"/>
        <v/>
      </c>
      <c r="AD1047" t="str">
        <f t="shared" si="957"/>
        <v>11142</v>
      </c>
      <c r="AE1047" t="str">
        <f t="shared" si="958"/>
        <v/>
      </c>
      <c r="AF1047" t="str">
        <f t="shared" si="959"/>
        <v/>
      </c>
      <c r="AG1047" t="str">
        <f t="shared" si="960"/>
        <v/>
      </c>
      <c r="AH1047" t="str">
        <f t="shared" si="961"/>
        <v/>
      </c>
      <c r="AI1047" t="str">
        <f t="shared" si="962"/>
        <v/>
      </c>
      <c r="AJ1047" t="str">
        <f t="shared" si="963"/>
        <v/>
      </c>
      <c r="AK1047" t="str">
        <f t="shared" si="964"/>
        <v/>
      </c>
      <c r="AL1047" t="str">
        <f t="shared" si="965"/>
        <v/>
      </c>
      <c r="AM1047" t="str">
        <f t="shared" si="966"/>
        <v/>
      </c>
      <c r="AN1047" t="str">
        <f t="shared" si="967"/>
        <v/>
      </c>
      <c r="AO1047" t="str">
        <f t="shared" si="968"/>
        <v/>
      </c>
      <c r="AP1047" t="str">
        <f t="shared" si="969"/>
        <v/>
      </c>
      <c r="AQ1047" t="str">
        <f t="shared" si="970"/>
        <v/>
      </c>
      <c r="AR1047" t="str">
        <f t="shared" si="971"/>
        <v/>
      </c>
      <c r="AS1047" t="str">
        <f t="shared" si="972"/>
        <v/>
      </c>
      <c r="AT1047" t="str">
        <f t="shared" si="973"/>
        <v/>
      </c>
      <c r="AU1047" t="str">
        <f t="shared" si="974"/>
        <v/>
      </c>
      <c r="AV1047" t="str">
        <f t="shared" si="975"/>
        <v/>
      </c>
      <c r="AW1047" t="str">
        <f t="shared" si="976"/>
        <v/>
      </c>
      <c r="AX1047" t="str">
        <f t="shared" si="977"/>
        <v/>
      </c>
      <c r="AY1047" t="str">
        <f t="shared" si="978"/>
        <v/>
      </c>
      <c r="AZ1047" t="str">
        <f t="shared" si="979"/>
        <v/>
      </c>
      <c r="BA1047" t="str">
        <f t="shared" si="980"/>
        <v/>
      </c>
      <c r="BB1047" t="str">
        <f t="shared" si="981"/>
        <v/>
      </c>
      <c r="BC1047" t="str">
        <f t="shared" si="982"/>
        <v/>
      </c>
      <c r="BD1047" t="str">
        <f t="shared" si="983"/>
        <v/>
      </c>
      <c r="BE1047" t="str">
        <f t="shared" si="984"/>
        <v>Anyagismeret a gyakorlatban (401, web)</v>
      </c>
      <c r="BF1047" s="2">
        <v>1114</v>
      </c>
      <c r="BG1047" s="2">
        <v>2</v>
      </c>
      <c r="BH1047" s="18">
        <f>VLOOKUP(BF1047,segéd!$F$9:$G$41,2,FALSE)</f>
        <v>46340</v>
      </c>
      <c r="BI1047" s="2" t="str">
        <f>VLOOKUP(BG1047,segéd!$F$1:$G$7,2,FALSE)</f>
        <v>9.45-11.15</v>
      </c>
      <c r="BJ1047" t="s">
        <v>148</v>
      </c>
      <c r="BK1047" s="20" t="s">
        <v>539</v>
      </c>
      <c r="BL1047" t="s">
        <v>114</v>
      </c>
      <c r="BM1047" s="2"/>
      <c r="BN1047" s="2">
        <v>401</v>
      </c>
      <c r="BO1047" s="2" t="s">
        <v>117</v>
      </c>
      <c r="BP1047" s="33" t="s">
        <v>597</v>
      </c>
      <c r="BQ1047" s="2">
        <f t="shared" si="985"/>
        <v>15</v>
      </c>
      <c r="BR1047" s="2" t="str">
        <f>IF(BM1047="","",IFERROR(VLOOKUP(BJ1047,segéd!T:U,2,FALSE),"x"))</f>
        <v/>
      </c>
      <c r="BS1047" s="2">
        <f>IF(BN1047="","",IFERROR(VLOOKUP(BJ1047,segéd!O:P,2,FALSE),"x"))</f>
        <v>15</v>
      </c>
      <c r="BU1047" s="2"/>
      <c r="BV1047" s="2"/>
      <c r="BX1047" s="2"/>
      <c r="CP1047" s="2">
        <v>8</v>
      </c>
    </row>
    <row r="1048" spans="1:118" ht="15" customHeight="1" x14ac:dyDescent="0.3">
      <c r="A1048" t="str">
        <f t="shared" si="928"/>
        <v>11142</v>
      </c>
      <c r="B1048" t="str">
        <f t="shared" si="929"/>
        <v xml:space="preserve">Bevezetés a robottechnikába - Vavra Gábor (web) </v>
      </c>
      <c r="C1048" t="str">
        <f t="shared" si="930"/>
        <v>21211142</v>
      </c>
      <c r="D1048" t="str">
        <f t="shared" si="931"/>
        <v>Bevezetés a robottechnikába - Vavra Gábor (web) 50</v>
      </c>
      <c r="E1048" t="str">
        <f t="shared" si="932"/>
        <v>Vavra Gábor11142</v>
      </c>
      <c r="F1048" t="str">
        <f t="shared" si="933"/>
        <v>Bevezetés a robottechnikába (Tb. 212, web)</v>
      </c>
      <c r="G1048" t="str">
        <f t="shared" si="934"/>
        <v/>
      </c>
      <c r="H1048" t="str">
        <f t="shared" si="935"/>
        <v/>
      </c>
      <c r="I1048" t="str">
        <f t="shared" si="936"/>
        <v/>
      </c>
      <c r="J1048" t="str">
        <f t="shared" si="937"/>
        <v/>
      </c>
      <c r="K1048" t="str">
        <f t="shared" si="938"/>
        <v/>
      </c>
      <c r="L1048" t="str">
        <f t="shared" si="939"/>
        <v/>
      </c>
      <c r="M1048" t="str">
        <f t="shared" si="940"/>
        <v/>
      </c>
      <c r="N1048" t="str">
        <f t="shared" si="941"/>
        <v/>
      </c>
      <c r="O1048" t="str">
        <f t="shared" si="942"/>
        <v/>
      </c>
      <c r="P1048" t="str">
        <f t="shared" si="943"/>
        <v/>
      </c>
      <c r="Q1048" t="str">
        <f t="shared" si="944"/>
        <v/>
      </c>
      <c r="R1048" t="str">
        <f t="shared" si="945"/>
        <v/>
      </c>
      <c r="S1048" t="str">
        <f t="shared" si="946"/>
        <v/>
      </c>
      <c r="T1048" t="str">
        <f t="shared" si="947"/>
        <v/>
      </c>
      <c r="U1048" t="str">
        <f t="shared" si="948"/>
        <v/>
      </c>
      <c r="V1048" t="str">
        <f t="shared" si="949"/>
        <v/>
      </c>
      <c r="W1048" t="str">
        <f t="shared" si="950"/>
        <v/>
      </c>
      <c r="X1048" t="str">
        <f t="shared" si="951"/>
        <v/>
      </c>
      <c r="Y1048" t="str">
        <f t="shared" si="952"/>
        <v/>
      </c>
      <c r="Z1048" t="str">
        <f t="shared" si="953"/>
        <v/>
      </c>
      <c r="AA1048" t="str">
        <f t="shared" si="954"/>
        <v>Bevezetés a robottechnikába (, web)</v>
      </c>
      <c r="AB1048" t="str">
        <f t="shared" si="955"/>
        <v/>
      </c>
      <c r="AC1048" t="str">
        <f t="shared" si="956"/>
        <v/>
      </c>
      <c r="AD1048" t="str">
        <f t="shared" si="957"/>
        <v/>
      </c>
      <c r="AE1048" t="str">
        <f t="shared" si="958"/>
        <v/>
      </c>
      <c r="AF1048" t="str">
        <f t="shared" si="959"/>
        <v/>
      </c>
      <c r="AG1048" t="str">
        <f t="shared" si="960"/>
        <v/>
      </c>
      <c r="AH1048" t="str">
        <f t="shared" si="961"/>
        <v/>
      </c>
      <c r="AI1048" t="str">
        <f t="shared" si="962"/>
        <v/>
      </c>
      <c r="AJ1048" t="str">
        <f t="shared" si="963"/>
        <v/>
      </c>
      <c r="AK1048" t="str">
        <f t="shared" si="964"/>
        <v/>
      </c>
      <c r="AL1048" t="str">
        <f t="shared" si="965"/>
        <v/>
      </c>
      <c r="AM1048" t="str">
        <f t="shared" si="966"/>
        <v/>
      </c>
      <c r="AN1048" t="str">
        <f t="shared" si="967"/>
        <v/>
      </c>
      <c r="AO1048" t="str">
        <f t="shared" si="968"/>
        <v/>
      </c>
      <c r="AP1048" t="str">
        <f t="shared" si="969"/>
        <v/>
      </c>
      <c r="AQ1048" t="str">
        <f t="shared" si="970"/>
        <v/>
      </c>
      <c r="AR1048" t="str">
        <f t="shared" si="971"/>
        <v/>
      </c>
      <c r="AS1048" t="str">
        <f t="shared" si="972"/>
        <v/>
      </c>
      <c r="AT1048" t="str">
        <f t="shared" si="973"/>
        <v/>
      </c>
      <c r="AU1048" t="str">
        <f t="shared" si="974"/>
        <v/>
      </c>
      <c r="AV1048" t="str">
        <f t="shared" si="975"/>
        <v/>
      </c>
      <c r="AW1048" t="str">
        <f t="shared" si="976"/>
        <v/>
      </c>
      <c r="AX1048" t="str">
        <f t="shared" si="977"/>
        <v>11142</v>
      </c>
      <c r="AY1048" t="str">
        <f t="shared" si="978"/>
        <v/>
      </c>
      <c r="AZ1048" t="str">
        <f t="shared" si="979"/>
        <v/>
      </c>
      <c r="BA1048" t="str">
        <f t="shared" si="980"/>
        <v/>
      </c>
      <c r="BB1048" t="str">
        <f t="shared" si="981"/>
        <v/>
      </c>
      <c r="BC1048" t="str">
        <f t="shared" si="982"/>
        <v/>
      </c>
      <c r="BD1048" t="str">
        <f t="shared" si="983"/>
        <v/>
      </c>
      <c r="BE1048" t="str">
        <f t="shared" si="984"/>
        <v>Bevezetés a robottechnikába (212, web)</v>
      </c>
      <c r="BF1048" s="2">
        <v>1114</v>
      </c>
      <c r="BG1048" s="2">
        <v>2</v>
      </c>
      <c r="BH1048" s="18">
        <f>VLOOKUP(BF1048,segéd!$F$9:$G$41,2,FALSE)</f>
        <v>46340</v>
      </c>
      <c r="BI1048" s="2" t="str">
        <f>VLOOKUP(BG1048,segéd!$F$1:$G$7,2,FALSE)</f>
        <v>9.45-11.15</v>
      </c>
      <c r="BJ1048" t="s">
        <v>408</v>
      </c>
      <c r="BK1048" s="20" t="s">
        <v>419</v>
      </c>
      <c r="BL1048" t="s">
        <v>191</v>
      </c>
      <c r="BM1048" s="2"/>
      <c r="BN1048" s="2">
        <v>212</v>
      </c>
      <c r="BO1048" s="2" t="s">
        <v>117</v>
      </c>
      <c r="BP1048" s="33" t="s">
        <v>689</v>
      </c>
      <c r="BQ1048" s="2">
        <f t="shared" si="985"/>
        <v>50</v>
      </c>
      <c r="BR1048" s="2" t="str">
        <f>IF(BM1048="","",IFERROR(VLOOKUP(BJ1048,segéd!T:U,2,FALSE),"x"))</f>
        <v/>
      </c>
      <c r="BS1048" s="2">
        <f>IF(BN1048="","",IFERROR(VLOOKUP(BJ1048,segéd!O:P,2,FALSE),"x"))</f>
        <v>50</v>
      </c>
      <c r="BU1048" s="2"/>
      <c r="BV1048" s="2"/>
      <c r="DJ1048" s="2">
        <v>44</v>
      </c>
    </row>
    <row r="1049" spans="1:118" ht="15" customHeight="1" x14ac:dyDescent="0.3">
      <c r="A1049" t="str">
        <f t="shared" si="928"/>
        <v>11142</v>
      </c>
      <c r="B1049" t="str">
        <f t="shared" si="929"/>
        <v xml:space="preserve">Épületvillamosság és világítástechnika - Baksa Dániel (web) </v>
      </c>
      <c r="C1049" t="str">
        <f t="shared" si="930"/>
        <v>611142</v>
      </c>
      <c r="D1049" t="str">
        <f t="shared" si="931"/>
        <v>Épületvillamosság és világítástechnika - Baksa Dániel (web) 8</v>
      </c>
      <c r="E1049" t="str">
        <f t="shared" si="932"/>
        <v>Baksa Dániel11142</v>
      </c>
      <c r="F1049" t="str">
        <f t="shared" si="933"/>
        <v>Épületvillamosság és világítástechnika (Tb. 6, web)</v>
      </c>
      <c r="G1049" t="str">
        <f t="shared" si="934"/>
        <v/>
      </c>
      <c r="H1049" t="str">
        <f t="shared" si="935"/>
        <v/>
      </c>
      <c r="I1049" t="str">
        <f t="shared" si="936"/>
        <v/>
      </c>
      <c r="J1049" t="str">
        <f t="shared" si="937"/>
        <v/>
      </c>
      <c r="K1049" t="str">
        <f t="shared" si="938"/>
        <v/>
      </c>
      <c r="L1049" t="str">
        <f t="shared" si="939"/>
        <v/>
      </c>
      <c r="M1049" t="str">
        <f t="shared" si="940"/>
        <v/>
      </c>
      <c r="N1049" t="str">
        <f t="shared" si="941"/>
        <v/>
      </c>
      <c r="O1049" t="str">
        <f t="shared" si="942"/>
        <v/>
      </c>
      <c r="P1049" t="str">
        <f t="shared" si="943"/>
        <v/>
      </c>
      <c r="Q1049" t="str">
        <f t="shared" si="944"/>
        <v/>
      </c>
      <c r="R1049" t="str">
        <f t="shared" si="945"/>
        <v/>
      </c>
      <c r="S1049" t="str">
        <f t="shared" si="946"/>
        <v/>
      </c>
      <c r="T1049" t="str">
        <f t="shared" si="947"/>
        <v/>
      </c>
      <c r="U1049" t="str">
        <f t="shared" si="948"/>
        <v/>
      </c>
      <c r="V1049" t="str">
        <f t="shared" si="949"/>
        <v/>
      </c>
      <c r="W1049" t="str">
        <f t="shared" si="950"/>
        <v/>
      </c>
      <c r="X1049" t="str">
        <f t="shared" si="951"/>
        <v/>
      </c>
      <c r="Y1049" t="str">
        <f t="shared" si="952"/>
        <v/>
      </c>
      <c r="Z1049" t="str">
        <f t="shared" si="953"/>
        <v/>
      </c>
      <c r="AA1049" t="str">
        <f t="shared" si="954"/>
        <v>Épületvillamosság és világítástechnika (, web)</v>
      </c>
      <c r="AB1049" t="str">
        <f t="shared" si="955"/>
        <v/>
      </c>
      <c r="AC1049" t="str">
        <f t="shared" si="956"/>
        <v/>
      </c>
      <c r="AD1049" t="str">
        <f t="shared" si="957"/>
        <v/>
      </c>
      <c r="AE1049" t="str">
        <f t="shared" si="958"/>
        <v/>
      </c>
      <c r="AF1049" t="str">
        <f t="shared" si="959"/>
        <v/>
      </c>
      <c r="AG1049" t="str">
        <f t="shared" si="960"/>
        <v/>
      </c>
      <c r="AH1049" t="str">
        <f t="shared" si="961"/>
        <v/>
      </c>
      <c r="AI1049" t="str">
        <f t="shared" si="962"/>
        <v/>
      </c>
      <c r="AJ1049" t="str">
        <f t="shared" si="963"/>
        <v/>
      </c>
      <c r="AK1049" t="str">
        <f t="shared" si="964"/>
        <v/>
      </c>
      <c r="AL1049" t="str">
        <f t="shared" si="965"/>
        <v/>
      </c>
      <c r="AM1049" t="str">
        <f t="shared" si="966"/>
        <v/>
      </c>
      <c r="AN1049" t="str">
        <f t="shared" si="967"/>
        <v/>
      </c>
      <c r="AO1049" t="str">
        <f t="shared" si="968"/>
        <v/>
      </c>
      <c r="AP1049" t="str">
        <f t="shared" si="969"/>
        <v/>
      </c>
      <c r="AQ1049" t="str">
        <f t="shared" si="970"/>
        <v/>
      </c>
      <c r="AR1049" t="str">
        <f t="shared" si="971"/>
        <v/>
      </c>
      <c r="AS1049" t="str">
        <f t="shared" si="972"/>
        <v/>
      </c>
      <c r="AT1049" t="str">
        <f t="shared" si="973"/>
        <v/>
      </c>
      <c r="AU1049" t="str">
        <f t="shared" si="974"/>
        <v>11142</v>
      </c>
      <c r="AV1049" t="str">
        <f t="shared" si="975"/>
        <v/>
      </c>
      <c r="AW1049" t="str">
        <f t="shared" si="976"/>
        <v/>
      </c>
      <c r="AX1049" t="str">
        <f t="shared" si="977"/>
        <v/>
      </c>
      <c r="AY1049" t="str">
        <f t="shared" si="978"/>
        <v/>
      </c>
      <c r="AZ1049" t="str">
        <f t="shared" si="979"/>
        <v/>
      </c>
      <c r="BA1049" t="str">
        <f t="shared" si="980"/>
        <v/>
      </c>
      <c r="BB1049" t="str">
        <f t="shared" si="981"/>
        <v/>
      </c>
      <c r="BC1049" t="str">
        <f t="shared" si="982"/>
        <v/>
      </c>
      <c r="BD1049" t="str">
        <f t="shared" si="983"/>
        <v/>
      </c>
      <c r="BE1049" t="str">
        <f t="shared" si="984"/>
        <v>Épületvillamosság és világítástechnika (6, web)</v>
      </c>
      <c r="BF1049" s="2">
        <v>1114</v>
      </c>
      <c r="BG1049" s="2">
        <v>2</v>
      </c>
      <c r="BH1049" s="18">
        <f>VLOOKUP(BF1049,segéd!$F$9:$G$41,2,FALSE)</f>
        <v>46340</v>
      </c>
      <c r="BI1049" s="2" t="str">
        <f>VLOOKUP(BG1049,segéd!$F$1:$G$7,2,FALSE)</f>
        <v>9.45-11.15</v>
      </c>
      <c r="BJ1049" t="s">
        <v>398</v>
      </c>
      <c r="BK1049" s="20" t="s">
        <v>752</v>
      </c>
      <c r="BL1049" t="s">
        <v>191</v>
      </c>
      <c r="BM1049" s="2"/>
      <c r="BN1049" s="2">
        <v>6</v>
      </c>
      <c r="BO1049" s="2" t="s">
        <v>117</v>
      </c>
      <c r="BP1049" s="33" t="s">
        <v>608</v>
      </c>
      <c r="BQ1049" s="2">
        <f t="shared" si="985"/>
        <v>8</v>
      </c>
      <c r="BR1049" s="2" t="str">
        <f>IF(BM1049="","",IFERROR(VLOOKUP(BJ1049,segéd!T:U,2,FALSE),"x"))</f>
        <v/>
      </c>
      <c r="BS1049" s="2">
        <f>IF(BN1049="","",IFERROR(VLOOKUP(BJ1049,segéd!O:P,2,FALSE),"x"))</f>
        <v>8</v>
      </c>
      <c r="BU1049" s="2"/>
      <c r="BV1049" s="2"/>
      <c r="DG1049" s="2">
        <v>8</v>
      </c>
    </row>
    <row r="1050" spans="1:118" ht="15" customHeight="1" x14ac:dyDescent="0.3">
      <c r="A1050" t="str">
        <f t="shared" si="928"/>
        <v>11142</v>
      </c>
      <c r="B1050" t="str">
        <f t="shared" si="929"/>
        <v xml:space="preserve">Folyamatok modellezése - Böcz Gábor (gépterem, web) </v>
      </c>
      <c r="C1050" t="str">
        <f t="shared" si="930"/>
        <v>60411142</v>
      </c>
      <c r="D1050" t="str">
        <f t="shared" si="931"/>
        <v>Folyamatok modellezése - Böcz Gábor (gépterem, web) 29</v>
      </c>
      <c r="E1050" t="str">
        <f t="shared" si="932"/>
        <v>Böcz Gábor11142</v>
      </c>
      <c r="F1050" t="str">
        <f t="shared" si="933"/>
        <v>Folyamatok modellezése (Tb. 604, gépterem, web)</v>
      </c>
      <c r="G1050" t="str">
        <f t="shared" si="934"/>
        <v/>
      </c>
      <c r="H1050" t="str">
        <f t="shared" si="935"/>
        <v/>
      </c>
      <c r="I1050" t="str">
        <f t="shared" si="936"/>
        <v/>
      </c>
      <c r="J1050" t="str">
        <f t="shared" si="937"/>
        <v/>
      </c>
      <c r="K1050" t="str">
        <f t="shared" si="938"/>
        <v/>
      </c>
      <c r="L1050" t="str">
        <f t="shared" si="939"/>
        <v/>
      </c>
      <c r="M1050" t="str">
        <f t="shared" si="940"/>
        <v/>
      </c>
      <c r="N1050" t="str">
        <f t="shared" si="941"/>
        <v/>
      </c>
      <c r="O1050" t="str">
        <f t="shared" si="942"/>
        <v/>
      </c>
      <c r="P1050" t="str">
        <f t="shared" si="943"/>
        <v/>
      </c>
      <c r="Q1050" t="str">
        <f t="shared" si="944"/>
        <v/>
      </c>
      <c r="R1050" t="str">
        <f t="shared" si="945"/>
        <v/>
      </c>
      <c r="S1050" t="str">
        <f t="shared" si="946"/>
        <v/>
      </c>
      <c r="T1050" t="str">
        <f t="shared" si="947"/>
        <v/>
      </c>
      <c r="U1050" t="str">
        <f t="shared" si="948"/>
        <v/>
      </c>
      <c r="V1050" t="str">
        <f t="shared" si="949"/>
        <v/>
      </c>
      <c r="W1050" t="str">
        <f t="shared" si="950"/>
        <v/>
      </c>
      <c r="X1050" t="str">
        <f t="shared" si="951"/>
        <v/>
      </c>
      <c r="Y1050" t="str">
        <f t="shared" si="952"/>
        <v/>
      </c>
      <c r="Z1050" t="str">
        <f t="shared" si="953"/>
        <v/>
      </c>
      <c r="AA1050" t="str">
        <f t="shared" si="954"/>
        <v>Folyamatok modellezése (, gépterem, web)</v>
      </c>
      <c r="AB1050" t="str">
        <f t="shared" si="955"/>
        <v/>
      </c>
      <c r="AC1050" t="str">
        <f t="shared" si="956"/>
        <v/>
      </c>
      <c r="AD1050" t="str">
        <f t="shared" si="957"/>
        <v/>
      </c>
      <c r="AE1050" t="str">
        <f t="shared" si="958"/>
        <v/>
      </c>
      <c r="AF1050" t="str">
        <f t="shared" si="959"/>
        <v/>
      </c>
      <c r="AG1050" t="str">
        <f t="shared" si="960"/>
        <v/>
      </c>
      <c r="AH1050" t="str">
        <f t="shared" si="961"/>
        <v/>
      </c>
      <c r="AI1050" t="str">
        <f t="shared" si="962"/>
        <v/>
      </c>
      <c r="AJ1050" t="str">
        <f t="shared" si="963"/>
        <v/>
      </c>
      <c r="AK1050" t="str">
        <f t="shared" si="964"/>
        <v/>
      </c>
      <c r="AL1050" t="str">
        <f t="shared" si="965"/>
        <v/>
      </c>
      <c r="AM1050" t="str">
        <f t="shared" si="966"/>
        <v/>
      </c>
      <c r="AN1050" t="str">
        <f t="shared" si="967"/>
        <v/>
      </c>
      <c r="AO1050" t="str">
        <f t="shared" si="968"/>
        <v/>
      </c>
      <c r="AP1050" t="str">
        <f t="shared" si="969"/>
        <v/>
      </c>
      <c r="AQ1050" t="str">
        <f t="shared" si="970"/>
        <v/>
      </c>
      <c r="AR1050" t="str">
        <f t="shared" si="971"/>
        <v/>
      </c>
      <c r="AS1050" t="str">
        <f t="shared" si="972"/>
        <v/>
      </c>
      <c r="AT1050" t="str">
        <f t="shared" si="973"/>
        <v>11142</v>
      </c>
      <c r="AU1050" t="str">
        <f t="shared" si="974"/>
        <v/>
      </c>
      <c r="AV1050" t="str">
        <f t="shared" si="975"/>
        <v/>
      </c>
      <c r="AW1050" t="str">
        <f t="shared" si="976"/>
        <v/>
      </c>
      <c r="AX1050" t="str">
        <f t="shared" si="977"/>
        <v/>
      </c>
      <c r="AY1050" t="str">
        <f t="shared" si="978"/>
        <v/>
      </c>
      <c r="AZ1050" t="str">
        <f t="shared" si="979"/>
        <v/>
      </c>
      <c r="BA1050" t="str">
        <f t="shared" si="980"/>
        <v/>
      </c>
      <c r="BB1050" t="str">
        <f t="shared" si="981"/>
        <v/>
      </c>
      <c r="BC1050" t="str">
        <f t="shared" si="982"/>
        <v/>
      </c>
      <c r="BD1050" t="str">
        <f t="shared" si="983"/>
        <v/>
      </c>
      <c r="BE1050" t="str">
        <f t="shared" si="984"/>
        <v>Folyamatok modellezése (604, gépterem, web)</v>
      </c>
      <c r="BF1050" s="2">
        <v>1114</v>
      </c>
      <c r="BG1050" s="2">
        <v>2</v>
      </c>
      <c r="BH1050" s="18">
        <f>VLOOKUP(BF1050,segéd!$F$9:$G$41,2,FALSE)</f>
        <v>46340</v>
      </c>
      <c r="BI1050" s="2" t="str">
        <f>VLOOKUP(BG1050,segéd!$F$1:$G$7,2,FALSE)</f>
        <v>9.45-11.15</v>
      </c>
      <c r="BJ1050" t="s">
        <v>235</v>
      </c>
      <c r="BK1050" s="20" t="s">
        <v>540</v>
      </c>
      <c r="BL1050" t="s">
        <v>191</v>
      </c>
      <c r="BM1050" s="2"/>
      <c r="BN1050" s="2">
        <v>604</v>
      </c>
      <c r="BO1050" s="2" t="s">
        <v>216</v>
      </c>
      <c r="BP1050" s="33" t="s">
        <v>623</v>
      </c>
      <c r="BQ1050" s="2">
        <f t="shared" si="985"/>
        <v>29</v>
      </c>
      <c r="BR1050" s="2" t="str">
        <f>IF(BM1050="","",IFERROR(VLOOKUP(BJ1050,segéd!T:U,2,FALSE),"x"))</f>
        <v/>
      </c>
      <c r="BS1050" s="2">
        <f>IF(BN1050="","",IFERROR(VLOOKUP(BJ1050,segéd!O:P,2,FALSE),"x"))</f>
        <v>29</v>
      </c>
      <c r="BU1050" s="2"/>
      <c r="BV1050" s="2"/>
      <c r="DF1050" s="2">
        <v>27</v>
      </c>
    </row>
    <row r="1051" spans="1:118" ht="15" customHeight="1" x14ac:dyDescent="0.3">
      <c r="A1051" t="str">
        <f t="shared" si="928"/>
        <v>11142</v>
      </c>
      <c r="B1051" t="str">
        <f t="shared" si="929"/>
        <v xml:space="preserve">Gép- és szerkezeti elemek - Aschenbrenner Jószef (web) </v>
      </c>
      <c r="C1051" t="str">
        <f t="shared" si="930"/>
        <v>60111142</v>
      </c>
      <c r="D1051" t="str">
        <f t="shared" si="931"/>
        <v>Gép- és szerkezeti elemek - Aschenbrenner Jószef (web) 83</v>
      </c>
      <c r="E1051" t="str">
        <f t="shared" si="932"/>
        <v>Aschenbrenner Jószef11142</v>
      </c>
      <c r="F1051" t="str">
        <f t="shared" si="933"/>
        <v>Gép- és szerkezeti elemek (Tb. 601, web)</v>
      </c>
      <c r="G1051" t="str">
        <f t="shared" si="934"/>
        <v/>
      </c>
      <c r="H1051" t="str">
        <f t="shared" si="935"/>
        <v/>
      </c>
      <c r="I1051" t="str">
        <f t="shared" si="936"/>
        <v/>
      </c>
      <c r="J1051" t="str">
        <f t="shared" si="937"/>
        <v/>
      </c>
      <c r="K1051" t="str">
        <f t="shared" si="938"/>
        <v/>
      </c>
      <c r="L1051" t="str">
        <f t="shared" si="939"/>
        <v/>
      </c>
      <c r="M1051" t="str">
        <f t="shared" si="940"/>
        <v/>
      </c>
      <c r="N1051" t="str">
        <f t="shared" si="941"/>
        <v/>
      </c>
      <c r="O1051" t="str">
        <f t="shared" si="942"/>
        <v/>
      </c>
      <c r="P1051" t="str">
        <f t="shared" si="943"/>
        <v/>
      </c>
      <c r="Q1051" t="str">
        <f t="shared" si="944"/>
        <v/>
      </c>
      <c r="R1051" t="str">
        <f t="shared" si="945"/>
        <v/>
      </c>
      <c r="S1051" t="str">
        <f t="shared" si="946"/>
        <v/>
      </c>
      <c r="T1051" t="str">
        <f t="shared" si="947"/>
        <v/>
      </c>
      <c r="U1051" t="str">
        <f t="shared" si="948"/>
        <v/>
      </c>
      <c r="V1051" t="str">
        <f t="shared" si="949"/>
        <v/>
      </c>
      <c r="W1051" t="str">
        <f t="shared" si="950"/>
        <v/>
      </c>
      <c r="X1051" t="str">
        <f t="shared" si="951"/>
        <v/>
      </c>
      <c r="Y1051" t="str">
        <f t="shared" si="952"/>
        <v/>
      </c>
      <c r="Z1051" t="str">
        <f t="shared" si="953"/>
        <v/>
      </c>
      <c r="AA1051" t="str">
        <f t="shared" si="954"/>
        <v>Gép- és szerkezeti elemek (, web)</v>
      </c>
      <c r="AB1051" t="str">
        <f t="shared" si="955"/>
        <v/>
      </c>
      <c r="AC1051" t="str">
        <f t="shared" si="956"/>
        <v/>
      </c>
      <c r="AD1051" t="str">
        <f t="shared" si="957"/>
        <v/>
      </c>
      <c r="AE1051" t="str">
        <f t="shared" si="958"/>
        <v/>
      </c>
      <c r="AF1051" t="str">
        <f t="shared" si="959"/>
        <v/>
      </c>
      <c r="AG1051" t="str">
        <f t="shared" si="960"/>
        <v/>
      </c>
      <c r="AH1051" t="str">
        <f t="shared" si="961"/>
        <v/>
      </c>
      <c r="AI1051" t="str">
        <f t="shared" si="962"/>
        <v/>
      </c>
      <c r="AJ1051" t="str">
        <f t="shared" si="963"/>
        <v>11142</v>
      </c>
      <c r="AK1051" t="str">
        <f t="shared" si="964"/>
        <v>11142</v>
      </c>
      <c r="AL1051" t="str">
        <f t="shared" si="965"/>
        <v>11142</v>
      </c>
      <c r="AM1051" t="str">
        <f t="shared" si="966"/>
        <v/>
      </c>
      <c r="AN1051" t="str">
        <f t="shared" si="967"/>
        <v/>
      </c>
      <c r="AO1051" t="str">
        <f t="shared" si="968"/>
        <v/>
      </c>
      <c r="AP1051" t="str">
        <f t="shared" si="969"/>
        <v/>
      </c>
      <c r="AQ1051" t="str">
        <f t="shared" si="970"/>
        <v/>
      </c>
      <c r="AR1051" t="str">
        <f t="shared" si="971"/>
        <v/>
      </c>
      <c r="AS1051" t="str">
        <f t="shared" si="972"/>
        <v/>
      </c>
      <c r="AT1051" t="str">
        <f t="shared" si="973"/>
        <v/>
      </c>
      <c r="AU1051" t="str">
        <f t="shared" si="974"/>
        <v/>
      </c>
      <c r="AV1051" t="str">
        <f t="shared" si="975"/>
        <v/>
      </c>
      <c r="AW1051" t="str">
        <f t="shared" si="976"/>
        <v/>
      </c>
      <c r="AX1051" t="str">
        <f t="shared" si="977"/>
        <v/>
      </c>
      <c r="AY1051" t="str">
        <f t="shared" si="978"/>
        <v/>
      </c>
      <c r="AZ1051" t="str">
        <f t="shared" si="979"/>
        <v/>
      </c>
      <c r="BA1051" t="str">
        <f t="shared" si="980"/>
        <v/>
      </c>
      <c r="BB1051" t="str">
        <f t="shared" si="981"/>
        <v/>
      </c>
      <c r="BC1051" t="str">
        <f t="shared" si="982"/>
        <v/>
      </c>
      <c r="BD1051" t="str">
        <f t="shared" si="983"/>
        <v/>
      </c>
      <c r="BE1051" t="str">
        <f t="shared" si="984"/>
        <v>Gép- és szerkezeti elemek (601, web)</v>
      </c>
      <c r="BF1051" s="2">
        <v>1114</v>
      </c>
      <c r="BG1051" s="2">
        <v>2</v>
      </c>
      <c r="BH1051" s="18">
        <f>VLOOKUP(BF1051,segéd!$F$9:$G$41,2,FALSE)</f>
        <v>46340</v>
      </c>
      <c r="BI1051" s="2" t="str">
        <f>VLOOKUP(BG1051,segéd!$F$1:$G$7,2,FALSE)</f>
        <v>9.45-11.15</v>
      </c>
      <c r="BJ1051" t="s">
        <v>145</v>
      </c>
      <c r="BK1051" s="20" t="s">
        <v>744</v>
      </c>
      <c r="BL1051" t="s">
        <v>193</v>
      </c>
      <c r="BM1051" s="2"/>
      <c r="BN1051" s="2">
        <v>601</v>
      </c>
      <c r="BO1051" s="2" t="s">
        <v>117</v>
      </c>
      <c r="BP1051" s="33" t="s">
        <v>633</v>
      </c>
      <c r="BQ1051" s="2">
        <f t="shared" si="985"/>
        <v>83</v>
      </c>
      <c r="BR1051" s="2" t="str">
        <f>IF(BM1051="","",IFERROR(VLOOKUP(BJ1051,segéd!T:U,2,FALSE),"x"))</f>
        <v/>
      </c>
      <c r="BS1051" s="2">
        <f>IF(BN1051="","",IFERROR(VLOOKUP(BJ1051,segéd!O:P,2,FALSE),"x"))</f>
        <v>83</v>
      </c>
      <c r="BU1051" s="2"/>
      <c r="BV1051" s="2"/>
      <c r="BX1051" s="2"/>
      <c r="CV1051" s="2">
        <v>7</v>
      </c>
      <c r="CW1051" s="2">
        <v>37</v>
      </c>
      <c r="CX1051" s="2">
        <v>56</v>
      </c>
    </row>
    <row r="1052" spans="1:118" ht="15" customHeight="1" x14ac:dyDescent="0.3">
      <c r="A1052" t="str">
        <f t="shared" si="928"/>
        <v>11142</v>
      </c>
      <c r="B1052" t="str">
        <f t="shared" si="929"/>
        <v xml:space="preserve">Gépek üzemtana - Lukács András (web) </v>
      </c>
      <c r="C1052" t="str">
        <f t="shared" si="930"/>
        <v>40311142</v>
      </c>
      <c r="D1052" t="str">
        <f t="shared" si="931"/>
        <v>Gépek üzemtana - Lukács András (web) 13</v>
      </c>
      <c r="E1052" t="str">
        <f t="shared" si="932"/>
        <v>Lukács András11142</v>
      </c>
      <c r="F1052" t="str">
        <f t="shared" si="933"/>
        <v>Gépek üzemtana (Tb. 403, web)</v>
      </c>
      <c r="G1052" t="str">
        <f t="shared" si="934"/>
        <v/>
      </c>
      <c r="H1052" t="str">
        <f t="shared" si="935"/>
        <v/>
      </c>
      <c r="I1052" t="str">
        <f t="shared" si="936"/>
        <v/>
      </c>
      <c r="J1052" t="str">
        <f t="shared" si="937"/>
        <v/>
      </c>
      <c r="K1052" t="str">
        <f t="shared" si="938"/>
        <v/>
      </c>
      <c r="L1052" t="str">
        <f t="shared" si="939"/>
        <v/>
      </c>
      <c r="M1052" t="str">
        <f t="shared" si="940"/>
        <v/>
      </c>
      <c r="N1052" t="str">
        <f t="shared" si="941"/>
        <v/>
      </c>
      <c r="O1052" t="str">
        <f t="shared" si="942"/>
        <v/>
      </c>
      <c r="P1052" t="str">
        <f t="shared" si="943"/>
        <v/>
      </c>
      <c r="Q1052" t="str">
        <f t="shared" si="944"/>
        <v/>
      </c>
      <c r="R1052" t="str">
        <f t="shared" si="945"/>
        <v/>
      </c>
      <c r="S1052" t="str">
        <f t="shared" si="946"/>
        <v/>
      </c>
      <c r="T1052" t="str">
        <f t="shared" si="947"/>
        <v/>
      </c>
      <c r="U1052" t="str">
        <f t="shared" si="948"/>
        <v/>
      </c>
      <c r="V1052" t="str">
        <f t="shared" si="949"/>
        <v/>
      </c>
      <c r="W1052" t="str">
        <f t="shared" si="950"/>
        <v/>
      </c>
      <c r="X1052" t="str">
        <f t="shared" si="951"/>
        <v/>
      </c>
      <c r="Y1052" t="str">
        <f t="shared" si="952"/>
        <v/>
      </c>
      <c r="Z1052" t="str">
        <f t="shared" si="953"/>
        <v/>
      </c>
      <c r="AA1052" t="str">
        <f t="shared" si="954"/>
        <v>Gépek üzemtana (, web)</v>
      </c>
      <c r="AB1052" t="str">
        <f t="shared" si="955"/>
        <v/>
      </c>
      <c r="AC1052" t="str">
        <f t="shared" si="956"/>
        <v/>
      </c>
      <c r="AD1052" t="str">
        <f t="shared" si="957"/>
        <v/>
      </c>
      <c r="AE1052" t="str">
        <f t="shared" si="958"/>
        <v/>
      </c>
      <c r="AF1052" t="str">
        <f t="shared" si="959"/>
        <v/>
      </c>
      <c r="AG1052" t="str">
        <f t="shared" si="960"/>
        <v/>
      </c>
      <c r="AH1052" t="str">
        <f t="shared" si="961"/>
        <v/>
      </c>
      <c r="AI1052" t="str">
        <f t="shared" si="962"/>
        <v/>
      </c>
      <c r="AJ1052" t="str">
        <f t="shared" si="963"/>
        <v/>
      </c>
      <c r="AK1052" t="str">
        <f t="shared" si="964"/>
        <v/>
      </c>
      <c r="AL1052" t="str">
        <f t="shared" si="965"/>
        <v/>
      </c>
      <c r="AM1052" t="str">
        <f t="shared" si="966"/>
        <v/>
      </c>
      <c r="AN1052" t="str">
        <f t="shared" si="967"/>
        <v/>
      </c>
      <c r="AO1052" t="str">
        <f t="shared" si="968"/>
        <v/>
      </c>
      <c r="AP1052" t="str">
        <f t="shared" si="969"/>
        <v/>
      </c>
      <c r="AQ1052" t="str">
        <f t="shared" si="970"/>
        <v/>
      </c>
      <c r="AR1052" t="str">
        <f t="shared" si="971"/>
        <v/>
      </c>
      <c r="AS1052" t="str">
        <f t="shared" si="972"/>
        <v/>
      </c>
      <c r="AT1052" t="str">
        <f t="shared" si="973"/>
        <v/>
      </c>
      <c r="AU1052" t="str">
        <f t="shared" si="974"/>
        <v/>
      </c>
      <c r="AV1052" t="str">
        <f t="shared" si="975"/>
        <v/>
      </c>
      <c r="AW1052" t="str">
        <f t="shared" si="976"/>
        <v>11142</v>
      </c>
      <c r="AX1052" t="str">
        <f t="shared" si="977"/>
        <v/>
      </c>
      <c r="AY1052" t="str">
        <f t="shared" si="978"/>
        <v/>
      </c>
      <c r="AZ1052" t="str">
        <f t="shared" si="979"/>
        <v/>
      </c>
      <c r="BA1052" t="str">
        <f t="shared" si="980"/>
        <v/>
      </c>
      <c r="BB1052" t="str">
        <f t="shared" si="981"/>
        <v/>
      </c>
      <c r="BC1052" t="str">
        <f t="shared" si="982"/>
        <v/>
      </c>
      <c r="BD1052" t="str">
        <f t="shared" si="983"/>
        <v/>
      </c>
      <c r="BE1052" t="str">
        <f t="shared" si="984"/>
        <v>Gépek üzemtana (403, web)</v>
      </c>
      <c r="BF1052" s="2">
        <v>1114</v>
      </c>
      <c r="BG1052" s="2">
        <v>2</v>
      </c>
      <c r="BH1052" s="18">
        <f>VLOOKUP(BF1052,segéd!$F$9:$G$41,2,FALSE)</f>
        <v>46340</v>
      </c>
      <c r="BI1052" s="2" t="str">
        <f>VLOOKUP(BG1052,segéd!$F$1:$G$7,2,FALSE)</f>
        <v>9.45-11.15</v>
      </c>
      <c r="BJ1052" t="s">
        <v>405</v>
      </c>
      <c r="BK1052" s="20" t="s">
        <v>421</v>
      </c>
      <c r="BL1052" t="s">
        <v>191</v>
      </c>
      <c r="BM1052" s="2"/>
      <c r="BN1052" s="2">
        <v>403</v>
      </c>
      <c r="BO1052" s="2" t="s">
        <v>117</v>
      </c>
      <c r="BP1052" s="33" t="s">
        <v>719</v>
      </c>
      <c r="BQ1052" s="2">
        <f t="shared" si="985"/>
        <v>13</v>
      </c>
      <c r="BR1052" s="2" t="str">
        <f>IF(BM1052="","",IFERROR(VLOOKUP(BJ1052,segéd!T:U,2,FALSE),"x"))</f>
        <v/>
      </c>
      <c r="BS1052" s="2">
        <f>IF(BN1052="","",IFERROR(VLOOKUP(BJ1052,segéd!O:P,2,FALSE),"x"))</f>
        <v>13</v>
      </c>
      <c r="BU1052" s="2"/>
      <c r="BV1052" s="2"/>
      <c r="DI1052" s="2">
        <v>14</v>
      </c>
    </row>
    <row r="1053" spans="1:118" ht="15" customHeight="1" x14ac:dyDescent="0.3">
      <c r="A1053" t="str">
        <f t="shared" si="928"/>
        <v>11142</v>
      </c>
      <c r="B1053" t="str">
        <f t="shared" si="929"/>
        <v xml:space="preserve">Létgazd. folyamatok tervezése - Molnárné Dőry Zsófia (web) </v>
      </c>
      <c r="C1053" t="str">
        <f t="shared" si="930"/>
        <v>Passzív11142</v>
      </c>
      <c r="D1053" t="str">
        <f t="shared" si="931"/>
        <v>Létgazd. folyamatok tervezése - Molnárné Dőry Zsófia (web) 5</v>
      </c>
      <c r="E1053" t="str">
        <f t="shared" si="932"/>
        <v>Molnárné Dőry Zsófia11142</v>
      </c>
      <c r="F1053" t="str">
        <f t="shared" si="933"/>
        <v>Létgazd. folyamatok tervezése (Tb. Passzív, web)</v>
      </c>
      <c r="G1053" t="str">
        <f t="shared" si="934"/>
        <v/>
      </c>
      <c r="H1053" t="str">
        <f t="shared" si="935"/>
        <v/>
      </c>
      <c r="I1053" t="str">
        <f t="shared" si="936"/>
        <v/>
      </c>
      <c r="J1053" t="str">
        <f t="shared" si="937"/>
        <v/>
      </c>
      <c r="K1053" t="str">
        <f t="shared" si="938"/>
        <v/>
      </c>
      <c r="L1053" t="str">
        <f t="shared" si="939"/>
        <v/>
      </c>
      <c r="M1053" t="str">
        <f t="shared" si="940"/>
        <v/>
      </c>
      <c r="N1053" t="str">
        <f t="shared" si="941"/>
        <v/>
      </c>
      <c r="O1053" t="str">
        <f t="shared" si="942"/>
        <v/>
      </c>
      <c r="P1053" t="str">
        <f t="shared" si="943"/>
        <v/>
      </c>
      <c r="Q1053" t="str">
        <f t="shared" si="944"/>
        <v/>
      </c>
      <c r="R1053" t="str">
        <f t="shared" si="945"/>
        <v/>
      </c>
      <c r="S1053" t="str">
        <f t="shared" si="946"/>
        <v/>
      </c>
      <c r="T1053" t="str">
        <f t="shared" si="947"/>
        <v/>
      </c>
      <c r="U1053" t="str">
        <f t="shared" si="948"/>
        <v/>
      </c>
      <c r="V1053" t="str">
        <f t="shared" si="949"/>
        <v/>
      </c>
      <c r="W1053" t="str">
        <f t="shared" si="950"/>
        <v/>
      </c>
      <c r="X1053" t="str">
        <f t="shared" si="951"/>
        <v/>
      </c>
      <c r="Y1053" t="str">
        <f t="shared" si="952"/>
        <v/>
      </c>
      <c r="Z1053" t="str">
        <f t="shared" si="953"/>
        <v/>
      </c>
      <c r="AA1053" t="str">
        <f t="shared" si="954"/>
        <v>Létgazd. folyamatok tervezése (, web)</v>
      </c>
      <c r="AB1053" t="str">
        <f t="shared" si="955"/>
        <v/>
      </c>
      <c r="AC1053" t="str">
        <f t="shared" si="956"/>
        <v/>
      </c>
      <c r="AD1053" t="str">
        <f t="shared" si="957"/>
        <v/>
      </c>
      <c r="AE1053" t="str">
        <f t="shared" si="958"/>
        <v/>
      </c>
      <c r="AF1053" t="str">
        <f t="shared" si="959"/>
        <v/>
      </c>
      <c r="AG1053" t="str">
        <f t="shared" si="960"/>
        <v/>
      </c>
      <c r="AH1053" t="str">
        <f t="shared" si="961"/>
        <v/>
      </c>
      <c r="AI1053" t="str">
        <f t="shared" si="962"/>
        <v/>
      </c>
      <c r="AJ1053" t="str">
        <f t="shared" si="963"/>
        <v/>
      </c>
      <c r="AK1053" t="str">
        <f t="shared" si="964"/>
        <v/>
      </c>
      <c r="AL1053" t="str">
        <f t="shared" si="965"/>
        <v/>
      </c>
      <c r="AM1053" t="str">
        <f t="shared" si="966"/>
        <v>11142</v>
      </c>
      <c r="AN1053" t="str">
        <f t="shared" si="967"/>
        <v/>
      </c>
      <c r="AO1053" t="str">
        <f t="shared" si="968"/>
        <v/>
      </c>
      <c r="AP1053" t="str">
        <f t="shared" si="969"/>
        <v/>
      </c>
      <c r="AQ1053" t="str">
        <f t="shared" si="970"/>
        <v/>
      </c>
      <c r="AR1053" t="str">
        <f t="shared" si="971"/>
        <v/>
      </c>
      <c r="AS1053" t="str">
        <f t="shared" si="972"/>
        <v/>
      </c>
      <c r="AT1053" t="str">
        <f t="shared" si="973"/>
        <v/>
      </c>
      <c r="AU1053" t="str">
        <f t="shared" si="974"/>
        <v/>
      </c>
      <c r="AV1053" t="str">
        <f t="shared" si="975"/>
        <v/>
      </c>
      <c r="AW1053" t="str">
        <f t="shared" si="976"/>
        <v/>
      </c>
      <c r="AX1053" t="str">
        <f t="shared" si="977"/>
        <v/>
      </c>
      <c r="AY1053" t="str">
        <f t="shared" si="978"/>
        <v/>
      </c>
      <c r="AZ1053" t="str">
        <f t="shared" si="979"/>
        <v/>
      </c>
      <c r="BA1053" t="str">
        <f t="shared" si="980"/>
        <v/>
      </c>
      <c r="BB1053" t="str">
        <f t="shared" si="981"/>
        <v/>
      </c>
      <c r="BC1053" t="str">
        <f t="shared" si="982"/>
        <v/>
      </c>
      <c r="BD1053" t="str">
        <f t="shared" si="983"/>
        <v/>
      </c>
      <c r="BE1053" t="str">
        <f t="shared" si="984"/>
        <v>Létgazd. folyamatok tervezése (Passzív, web)</v>
      </c>
      <c r="BF1053" s="2">
        <v>1114</v>
      </c>
      <c r="BG1053" s="2">
        <v>2</v>
      </c>
      <c r="BH1053" s="18">
        <f>VLOOKUP(BF1053,segéd!$F$9:$G$41,2,FALSE)</f>
        <v>46340</v>
      </c>
      <c r="BI1053" s="2" t="str">
        <f>VLOOKUP(BG1053,segéd!$F$1:$G$7,2,FALSE)</f>
        <v>9.45-11.15</v>
      </c>
      <c r="BJ1053" t="s">
        <v>203</v>
      </c>
      <c r="BK1053" s="20" t="s">
        <v>219</v>
      </c>
      <c r="BL1053" t="s">
        <v>190</v>
      </c>
      <c r="BM1053" s="2"/>
      <c r="BN1053" s="2" t="s">
        <v>221</v>
      </c>
      <c r="BO1053" s="2" t="s">
        <v>117</v>
      </c>
      <c r="BP1053" s="33" t="s">
        <v>637</v>
      </c>
      <c r="BQ1053" s="2">
        <f t="shared" si="985"/>
        <v>5</v>
      </c>
      <c r="BR1053" s="2" t="str">
        <f>IF(BM1053="","",IFERROR(VLOOKUP(BJ1053,segéd!T:U,2,FALSE),"x"))</f>
        <v/>
      </c>
      <c r="BS1053" s="2">
        <f>IF(BN1053="","",IFERROR(VLOOKUP(BJ1053,segéd!O:P,2,FALSE),"x"))</f>
        <v>5</v>
      </c>
      <c r="BU1053" s="2"/>
      <c r="BV1053" s="2"/>
      <c r="CY1053" s="2">
        <v>5</v>
      </c>
    </row>
    <row r="1054" spans="1:118" ht="15" customHeight="1" x14ac:dyDescent="0.3">
      <c r="A1054" t="str">
        <f t="shared" si="928"/>
        <v>20811142</v>
      </c>
      <c r="B1054" t="str">
        <f t="shared" si="929"/>
        <v>Marketingkutatás - Duga Zsófia (Bp.-ről web) 29</v>
      </c>
      <c r="C1054" t="str">
        <f t="shared" si="930"/>
        <v>21611142</v>
      </c>
      <c r="D1054" t="str">
        <f t="shared" si="931"/>
        <v>Marketingkutatás - Duga Zsófia (Bp.-ről web) 13</v>
      </c>
      <c r="E1054" t="str">
        <f t="shared" si="932"/>
        <v>Duga Zsófia11142</v>
      </c>
      <c r="F1054" t="str">
        <f t="shared" si="933"/>
        <v>Marketingkutatás (Bp. 208, Bp.-ről web)</v>
      </c>
      <c r="G1054" t="str">
        <f t="shared" si="934"/>
        <v/>
      </c>
      <c r="H1054" t="str">
        <f t="shared" si="935"/>
        <v/>
      </c>
      <c r="I1054" t="str">
        <f t="shared" si="936"/>
        <v/>
      </c>
      <c r="J1054" t="str">
        <f t="shared" si="937"/>
        <v/>
      </c>
      <c r="K1054" t="str">
        <f t="shared" si="938"/>
        <v/>
      </c>
      <c r="L1054" t="str">
        <f t="shared" si="939"/>
        <v/>
      </c>
      <c r="M1054" t="str">
        <f t="shared" si="940"/>
        <v/>
      </c>
      <c r="N1054" t="str">
        <f t="shared" si="941"/>
        <v>11142</v>
      </c>
      <c r="O1054" t="str">
        <f t="shared" si="942"/>
        <v/>
      </c>
      <c r="P1054" t="str">
        <f t="shared" si="943"/>
        <v>11142</v>
      </c>
      <c r="Q1054" t="str">
        <f t="shared" si="944"/>
        <v/>
      </c>
      <c r="R1054" t="str">
        <f t="shared" si="945"/>
        <v/>
      </c>
      <c r="S1054" t="str">
        <f t="shared" si="946"/>
        <v/>
      </c>
      <c r="T1054" t="str">
        <f t="shared" si="947"/>
        <v/>
      </c>
      <c r="U1054" t="str">
        <f t="shared" si="948"/>
        <v/>
      </c>
      <c r="V1054" t="str">
        <f t="shared" si="949"/>
        <v/>
      </c>
      <c r="W1054" t="str">
        <f t="shared" si="950"/>
        <v/>
      </c>
      <c r="X1054" t="str">
        <f t="shared" si="951"/>
        <v/>
      </c>
      <c r="Y1054" t="str">
        <f t="shared" si="952"/>
        <v/>
      </c>
      <c r="Z1054" t="str">
        <f t="shared" si="953"/>
        <v/>
      </c>
      <c r="AA1054" t="str">
        <f t="shared" si="954"/>
        <v>Marketingkutatás (208, Bp.-ről web)</v>
      </c>
      <c r="AB1054" t="str">
        <f t="shared" si="955"/>
        <v/>
      </c>
      <c r="AC1054" t="str">
        <f t="shared" si="956"/>
        <v/>
      </c>
      <c r="AD1054" t="str">
        <f t="shared" si="957"/>
        <v/>
      </c>
      <c r="AE1054" t="str">
        <f t="shared" si="958"/>
        <v/>
      </c>
      <c r="AF1054" t="str">
        <f t="shared" si="959"/>
        <v/>
      </c>
      <c r="AG1054" t="str">
        <f t="shared" si="960"/>
        <v/>
      </c>
      <c r="AH1054" t="str">
        <f t="shared" si="961"/>
        <v/>
      </c>
      <c r="AI1054" t="str">
        <f t="shared" si="962"/>
        <v>11142</v>
      </c>
      <c r="AJ1054" t="str">
        <f t="shared" si="963"/>
        <v/>
      </c>
      <c r="AK1054" t="str">
        <f t="shared" si="964"/>
        <v/>
      </c>
      <c r="AL1054" t="str">
        <f t="shared" si="965"/>
        <v/>
      </c>
      <c r="AM1054" t="str">
        <f t="shared" si="966"/>
        <v/>
      </c>
      <c r="AN1054" t="str">
        <f t="shared" si="967"/>
        <v/>
      </c>
      <c r="AO1054" t="str">
        <f t="shared" si="968"/>
        <v/>
      </c>
      <c r="AP1054" t="str">
        <f t="shared" si="969"/>
        <v/>
      </c>
      <c r="AQ1054" t="str">
        <f t="shared" si="970"/>
        <v/>
      </c>
      <c r="AR1054" t="str">
        <f t="shared" si="971"/>
        <v/>
      </c>
      <c r="AS1054" t="str">
        <f t="shared" si="972"/>
        <v/>
      </c>
      <c r="AT1054" t="str">
        <f t="shared" si="973"/>
        <v/>
      </c>
      <c r="AU1054" t="str">
        <f t="shared" si="974"/>
        <v/>
      </c>
      <c r="AV1054" t="str">
        <f t="shared" si="975"/>
        <v/>
      </c>
      <c r="AW1054" t="str">
        <f t="shared" si="976"/>
        <v/>
      </c>
      <c r="AX1054" t="str">
        <f t="shared" si="977"/>
        <v/>
      </c>
      <c r="AY1054" t="str">
        <f t="shared" si="978"/>
        <v/>
      </c>
      <c r="AZ1054" t="str">
        <f t="shared" si="979"/>
        <v/>
      </c>
      <c r="BA1054" t="str">
        <f t="shared" si="980"/>
        <v/>
      </c>
      <c r="BB1054" t="str">
        <f t="shared" si="981"/>
        <v/>
      </c>
      <c r="BC1054" t="str">
        <f t="shared" si="982"/>
        <v/>
      </c>
      <c r="BD1054" t="str">
        <f t="shared" si="983"/>
        <v/>
      </c>
      <c r="BE1054" t="str">
        <f t="shared" si="984"/>
        <v>Marketingkutatás (216, Bp.-ről web)</v>
      </c>
      <c r="BF1054" s="2">
        <v>1114</v>
      </c>
      <c r="BG1054" s="2">
        <v>2</v>
      </c>
      <c r="BH1054" s="18">
        <f>VLOOKUP(BF1054,segéd!$F$9:$G$41,2,FALSE)</f>
        <v>46340</v>
      </c>
      <c r="BI1054" s="2" t="str">
        <f>VLOOKUP(BG1054,segéd!$F$1:$G$7,2,FALSE)</f>
        <v>9.45-11.15</v>
      </c>
      <c r="BJ1054" t="s">
        <v>91</v>
      </c>
      <c r="BK1054" s="20" t="s">
        <v>120</v>
      </c>
      <c r="BL1054" t="s">
        <v>426</v>
      </c>
      <c r="BM1054" s="2">
        <v>208</v>
      </c>
      <c r="BN1054" s="2">
        <v>216</v>
      </c>
      <c r="BO1054" s="2" t="s">
        <v>118</v>
      </c>
      <c r="BP1054" s="33" t="s">
        <v>655</v>
      </c>
      <c r="BQ1054" s="2">
        <f t="shared" si="985"/>
        <v>42</v>
      </c>
      <c r="BR1054" s="2">
        <f>IF(BM1054="","",IFERROR(VLOOKUP(BJ1054,segéd!T:U,2,FALSE),"x"))</f>
        <v>29</v>
      </c>
      <c r="BS1054" s="2">
        <f>IF(BN1054="","",IFERROR(VLOOKUP(BJ1054,segéd!O:P,2,FALSE),"x"))</f>
        <v>13</v>
      </c>
      <c r="BT1054" s="2"/>
      <c r="BU1054" s="2"/>
      <c r="BV1054" s="2"/>
      <c r="BX1054" s="2"/>
      <c r="CA1054" s="2">
        <v>37</v>
      </c>
      <c r="CC1054" s="2">
        <v>6</v>
      </c>
      <c r="CQ1054" s="2"/>
      <c r="CR1054" s="2"/>
      <c r="CU1054" s="2">
        <v>25</v>
      </c>
    </row>
    <row r="1055" spans="1:118" ht="15" customHeight="1" x14ac:dyDescent="0.3">
      <c r="A1055" t="str">
        <f t="shared" si="928"/>
        <v>11142</v>
      </c>
      <c r="B1055" t="str">
        <f t="shared" si="929"/>
        <v xml:space="preserve">Műszaki diagnosztika II. - Nemes Márk (web) </v>
      </c>
      <c r="C1055" t="str">
        <f t="shared" si="930"/>
        <v>40411142</v>
      </c>
      <c r="D1055" t="str">
        <f t="shared" si="931"/>
        <v>Műszaki diagnosztika II. - Nemes Márk (web) 14</v>
      </c>
      <c r="E1055" t="str">
        <f t="shared" si="932"/>
        <v>Nemes Márk11142</v>
      </c>
      <c r="F1055" t="str">
        <f t="shared" si="933"/>
        <v>Műszaki diagnosztika II. (Tb. 404, web)</v>
      </c>
      <c r="G1055" t="str">
        <f t="shared" si="934"/>
        <v/>
      </c>
      <c r="H1055" t="str">
        <f t="shared" si="935"/>
        <v/>
      </c>
      <c r="I1055" t="str">
        <f t="shared" si="936"/>
        <v/>
      </c>
      <c r="J1055" t="str">
        <f t="shared" si="937"/>
        <v/>
      </c>
      <c r="K1055" t="str">
        <f t="shared" si="938"/>
        <v/>
      </c>
      <c r="L1055" t="str">
        <f t="shared" si="939"/>
        <v/>
      </c>
      <c r="M1055" t="str">
        <f t="shared" si="940"/>
        <v/>
      </c>
      <c r="N1055" t="str">
        <f t="shared" si="941"/>
        <v/>
      </c>
      <c r="O1055" t="str">
        <f t="shared" si="942"/>
        <v/>
      </c>
      <c r="P1055" t="str">
        <f t="shared" si="943"/>
        <v/>
      </c>
      <c r="Q1055" t="str">
        <f t="shared" si="944"/>
        <v/>
      </c>
      <c r="R1055" t="str">
        <f t="shared" si="945"/>
        <v/>
      </c>
      <c r="S1055" t="str">
        <f t="shared" si="946"/>
        <v/>
      </c>
      <c r="T1055" t="str">
        <f t="shared" si="947"/>
        <v/>
      </c>
      <c r="U1055" t="str">
        <f t="shared" si="948"/>
        <v/>
      </c>
      <c r="V1055" t="str">
        <f t="shared" si="949"/>
        <v/>
      </c>
      <c r="W1055" t="str">
        <f t="shared" si="950"/>
        <v/>
      </c>
      <c r="X1055" t="str">
        <f t="shared" si="951"/>
        <v/>
      </c>
      <c r="Y1055" t="str">
        <f t="shared" si="952"/>
        <v/>
      </c>
      <c r="Z1055" t="str">
        <f t="shared" si="953"/>
        <v/>
      </c>
      <c r="AA1055" t="str">
        <f t="shared" si="954"/>
        <v>Műszaki diagnosztika II. (, web)</v>
      </c>
      <c r="AB1055" t="str">
        <f t="shared" si="955"/>
        <v/>
      </c>
      <c r="AC1055" t="str">
        <f t="shared" si="956"/>
        <v/>
      </c>
      <c r="AD1055" t="str">
        <f t="shared" si="957"/>
        <v/>
      </c>
      <c r="AE1055" t="str">
        <f t="shared" si="958"/>
        <v/>
      </c>
      <c r="AF1055" t="str">
        <f t="shared" si="959"/>
        <v/>
      </c>
      <c r="AG1055" t="str">
        <f t="shared" si="960"/>
        <v/>
      </c>
      <c r="AH1055" t="str">
        <f t="shared" si="961"/>
        <v/>
      </c>
      <c r="AI1055" t="str">
        <f t="shared" si="962"/>
        <v/>
      </c>
      <c r="AJ1055" t="str">
        <f t="shared" si="963"/>
        <v/>
      </c>
      <c r="AK1055" t="str">
        <f t="shared" si="964"/>
        <v/>
      </c>
      <c r="AL1055" t="str">
        <f t="shared" si="965"/>
        <v/>
      </c>
      <c r="AM1055" t="str">
        <f t="shared" si="966"/>
        <v/>
      </c>
      <c r="AN1055" t="str">
        <f t="shared" si="967"/>
        <v/>
      </c>
      <c r="AO1055" t="str">
        <f t="shared" si="968"/>
        <v/>
      </c>
      <c r="AP1055" t="str">
        <f t="shared" si="969"/>
        <v/>
      </c>
      <c r="AQ1055" t="str">
        <f t="shared" si="970"/>
        <v/>
      </c>
      <c r="AR1055" t="str">
        <f t="shared" si="971"/>
        <v/>
      </c>
      <c r="AS1055" t="str">
        <f t="shared" si="972"/>
        <v/>
      </c>
      <c r="AT1055" t="str">
        <f t="shared" si="973"/>
        <v/>
      </c>
      <c r="AU1055" t="str">
        <f t="shared" si="974"/>
        <v/>
      </c>
      <c r="AV1055" t="str">
        <f t="shared" si="975"/>
        <v/>
      </c>
      <c r="AW1055" t="str">
        <f t="shared" si="976"/>
        <v/>
      </c>
      <c r="AX1055" t="str">
        <f t="shared" si="977"/>
        <v/>
      </c>
      <c r="AY1055" t="str">
        <f t="shared" si="978"/>
        <v/>
      </c>
      <c r="AZ1055" t="str">
        <f t="shared" si="979"/>
        <v/>
      </c>
      <c r="BA1055" t="str">
        <f t="shared" si="980"/>
        <v/>
      </c>
      <c r="BB1055" t="str">
        <f t="shared" si="981"/>
        <v>11142</v>
      </c>
      <c r="BC1055" t="str">
        <f t="shared" si="982"/>
        <v/>
      </c>
      <c r="BD1055" t="str">
        <f t="shared" si="983"/>
        <v/>
      </c>
      <c r="BE1055" t="str">
        <f t="shared" si="984"/>
        <v>Műszaki diagnosztika II. (404, web)</v>
      </c>
      <c r="BF1055" s="2">
        <v>1114</v>
      </c>
      <c r="BG1055" s="2">
        <v>2</v>
      </c>
      <c r="BH1055" s="18">
        <f>VLOOKUP(BF1055,segéd!$F$9:$G$41,2,FALSE)</f>
        <v>46340</v>
      </c>
      <c r="BI1055" s="2" t="str">
        <f>VLOOKUP(BG1055,segéd!$F$1:$G$7,2,FALSE)</f>
        <v>9.45-11.15</v>
      </c>
      <c r="BJ1055" t="s">
        <v>526</v>
      </c>
      <c r="BK1055" s="20" t="s">
        <v>542</v>
      </c>
      <c r="BL1055" t="s">
        <v>191</v>
      </c>
      <c r="BM1055" s="2"/>
      <c r="BN1055" s="2">
        <v>404</v>
      </c>
      <c r="BO1055" s="2" t="s">
        <v>117</v>
      </c>
      <c r="BP1055" s="33" t="s">
        <v>640</v>
      </c>
      <c r="BQ1055" s="2">
        <f t="shared" si="985"/>
        <v>14</v>
      </c>
      <c r="BR1055" s="2" t="str">
        <f>IF(BM1055="","",IFERROR(VLOOKUP(BJ1055,segéd!T:U,2,FALSE),"x"))</f>
        <v/>
      </c>
      <c r="BS1055" s="2">
        <f>IF(BN1055="","",IFERROR(VLOOKUP(BJ1055,segéd!O:P,2,FALSE),"x"))</f>
        <v>14</v>
      </c>
      <c r="BU1055" s="2"/>
      <c r="BV1055" s="2"/>
      <c r="DN1055" s="2">
        <v>8</v>
      </c>
    </row>
    <row r="1056" spans="1:118" ht="15" customHeight="1" x14ac:dyDescent="0.3">
      <c r="A1056" t="str">
        <f t="shared" si="928"/>
        <v>11142</v>
      </c>
      <c r="B1056" t="str">
        <f t="shared" si="929"/>
        <v xml:space="preserve">Operációkutatás műszakiaknak - Kovács Gergely (web) </v>
      </c>
      <c r="C1056" t="str">
        <f t="shared" si="930"/>
        <v>311142</v>
      </c>
      <c r="D1056" t="str">
        <f t="shared" si="931"/>
        <v>Operációkutatás műszakiaknak - Kovács Gergely (web) 7</v>
      </c>
      <c r="E1056" t="str">
        <f t="shared" si="932"/>
        <v>Kovács Gergely11142</v>
      </c>
      <c r="F1056" t="str">
        <f t="shared" si="933"/>
        <v>Operációkutatás műszakiaknak (Tb. 3, web)</v>
      </c>
      <c r="G1056" t="str">
        <f t="shared" si="934"/>
        <v/>
      </c>
      <c r="H1056" t="str">
        <f t="shared" si="935"/>
        <v/>
      </c>
      <c r="I1056" t="str">
        <f t="shared" si="936"/>
        <v/>
      </c>
      <c r="J1056" t="str">
        <f t="shared" si="937"/>
        <v/>
      </c>
      <c r="K1056" t="str">
        <f t="shared" si="938"/>
        <v/>
      </c>
      <c r="L1056" t="str">
        <f t="shared" si="939"/>
        <v/>
      </c>
      <c r="M1056" t="str">
        <f t="shared" si="940"/>
        <v/>
      </c>
      <c r="N1056" t="str">
        <f t="shared" si="941"/>
        <v/>
      </c>
      <c r="O1056" t="str">
        <f t="shared" si="942"/>
        <v/>
      </c>
      <c r="P1056" t="str">
        <f t="shared" si="943"/>
        <v/>
      </c>
      <c r="Q1056" t="str">
        <f t="shared" si="944"/>
        <v/>
      </c>
      <c r="R1056" t="str">
        <f t="shared" si="945"/>
        <v/>
      </c>
      <c r="S1056" t="str">
        <f t="shared" si="946"/>
        <v/>
      </c>
      <c r="T1056" t="str">
        <f t="shared" si="947"/>
        <v/>
      </c>
      <c r="U1056" t="str">
        <f t="shared" si="948"/>
        <v/>
      </c>
      <c r="V1056" t="str">
        <f t="shared" si="949"/>
        <v/>
      </c>
      <c r="W1056" t="str">
        <f t="shared" si="950"/>
        <v/>
      </c>
      <c r="X1056" t="str">
        <f t="shared" si="951"/>
        <v/>
      </c>
      <c r="Y1056" t="str">
        <f t="shared" si="952"/>
        <v/>
      </c>
      <c r="Z1056" t="str">
        <f t="shared" si="953"/>
        <v/>
      </c>
      <c r="AA1056" t="str">
        <f t="shared" si="954"/>
        <v>Operációkutatás műszakiaknak (, web)</v>
      </c>
      <c r="AB1056" t="str">
        <f t="shared" si="955"/>
        <v/>
      </c>
      <c r="AC1056" t="str">
        <f t="shared" si="956"/>
        <v/>
      </c>
      <c r="AD1056" t="str">
        <f t="shared" si="957"/>
        <v/>
      </c>
      <c r="AE1056" t="str">
        <f t="shared" si="958"/>
        <v/>
      </c>
      <c r="AF1056" t="str">
        <f t="shared" si="959"/>
        <v/>
      </c>
      <c r="AG1056" t="str">
        <f t="shared" si="960"/>
        <v>11142</v>
      </c>
      <c r="AH1056" t="str">
        <f t="shared" si="961"/>
        <v/>
      </c>
      <c r="AI1056" t="str">
        <f t="shared" si="962"/>
        <v/>
      </c>
      <c r="AJ1056" t="str">
        <f t="shared" si="963"/>
        <v/>
      </c>
      <c r="AK1056" t="str">
        <f t="shared" si="964"/>
        <v/>
      </c>
      <c r="AL1056" t="str">
        <f t="shared" si="965"/>
        <v/>
      </c>
      <c r="AM1056" t="str">
        <f t="shared" si="966"/>
        <v/>
      </c>
      <c r="AN1056" t="str">
        <f t="shared" si="967"/>
        <v/>
      </c>
      <c r="AO1056" t="str">
        <f t="shared" si="968"/>
        <v/>
      </c>
      <c r="AP1056" t="str">
        <f t="shared" si="969"/>
        <v/>
      </c>
      <c r="AQ1056" t="str">
        <f t="shared" si="970"/>
        <v/>
      </c>
      <c r="AR1056" t="str">
        <f t="shared" si="971"/>
        <v/>
      </c>
      <c r="AS1056" t="str">
        <f t="shared" si="972"/>
        <v/>
      </c>
      <c r="AT1056" t="str">
        <f t="shared" si="973"/>
        <v/>
      </c>
      <c r="AU1056" t="str">
        <f t="shared" si="974"/>
        <v/>
      </c>
      <c r="AV1056" t="str">
        <f t="shared" si="975"/>
        <v/>
      </c>
      <c r="AW1056" t="str">
        <f t="shared" si="976"/>
        <v/>
      </c>
      <c r="AX1056" t="str">
        <f t="shared" si="977"/>
        <v/>
      </c>
      <c r="AY1056" t="str">
        <f t="shared" si="978"/>
        <v/>
      </c>
      <c r="AZ1056" t="str">
        <f t="shared" si="979"/>
        <v/>
      </c>
      <c r="BA1056" t="str">
        <f t="shared" si="980"/>
        <v/>
      </c>
      <c r="BB1056" t="str">
        <f t="shared" si="981"/>
        <v/>
      </c>
      <c r="BC1056" t="str">
        <f t="shared" si="982"/>
        <v/>
      </c>
      <c r="BD1056" t="str">
        <f t="shared" si="983"/>
        <v/>
      </c>
      <c r="BE1056" t="str">
        <f t="shared" si="984"/>
        <v>Operációkutatás műszakiaknak (3, web)</v>
      </c>
      <c r="BF1056" s="2">
        <v>1114</v>
      </c>
      <c r="BG1056" s="2">
        <v>2</v>
      </c>
      <c r="BH1056" s="18">
        <f>VLOOKUP(BF1056,segéd!$F$9:$G$41,2,FALSE)</f>
        <v>46340</v>
      </c>
      <c r="BI1056" s="2" t="str">
        <f>VLOOKUP(BG1056,segéd!$F$1:$G$7,2,FALSE)</f>
        <v>9.45-11.15</v>
      </c>
      <c r="BJ1056" t="s">
        <v>149</v>
      </c>
      <c r="BK1056" s="20" t="s">
        <v>9</v>
      </c>
      <c r="BL1056" t="s">
        <v>190</v>
      </c>
      <c r="BM1056" s="2"/>
      <c r="BN1056" s="2">
        <v>3</v>
      </c>
      <c r="BO1056" s="2" t="s">
        <v>117</v>
      </c>
      <c r="BP1056" s="33" t="s">
        <v>615</v>
      </c>
      <c r="BQ1056" s="2">
        <f t="shared" si="985"/>
        <v>7</v>
      </c>
      <c r="BR1056" s="2" t="str">
        <f>IF(BM1056="","",IFERROR(VLOOKUP(BJ1056,segéd!T:U,2,FALSE),"x"))</f>
        <v/>
      </c>
      <c r="BS1056" s="2">
        <f>IF(BN1056="","",IFERROR(VLOOKUP(BJ1056,segéd!O:P,2,FALSE),"x"))</f>
        <v>7</v>
      </c>
      <c r="BT1056" s="2"/>
      <c r="BU1056" s="2"/>
      <c r="BV1056" s="2"/>
      <c r="BX1056" s="2"/>
      <c r="CQ1056" s="2"/>
      <c r="CR1056" s="2"/>
      <c r="CS1056" s="2">
        <v>8</v>
      </c>
    </row>
    <row r="1057" spans="1:114" ht="15" customHeight="1" x14ac:dyDescent="0.3">
      <c r="A1057" t="str">
        <f t="shared" si="928"/>
        <v>21711142</v>
      </c>
      <c r="B1057" t="str">
        <f t="shared" si="929"/>
        <v>Pénzügyi piacok - Antalík Imrich (Bp.-ről web) 16</v>
      </c>
      <c r="C1057" t="str">
        <f t="shared" si="930"/>
        <v>21711142</v>
      </c>
      <c r="D1057" t="str">
        <f t="shared" si="931"/>
        <v>Pénzügyi piacok - Antalík Imrich (Bp.-ről web) 20</v>
      </c>
      <c r="E1057" t="str">
        <f t="shared" si="932"/>
        <v>Antalík Imrich11142</v>
      </c>
      <c r="F1057" t="str">
        <f t="shared" si="933"/>
        <v>Pénzügyi piacok (Bp. 217, Bp.-ről web)</v>
      </c>
      <c r="G1057" t="str">
        <f t="shared" si="934"/>
        <v/>
      </c>
      <c r="H1057" t="str">
        <f t="shared" si="935"/>
        <v/>
      </c>
      <c r="I1057" t="str">
        <f t="shared" si="936"/>
        <v/>
      </c>
      <c r="J1057" t="str">
        <f t="shared" si="937"/>
        <v/>
      </c>
      <c r="K1057" t="str">
        <f t="shared" si="938"/>
        <v/>
      </c>
      <c r="L1057" t="str">
        <f t="shared" si="939"/>
        <v/>
      </c>
      <c r="M1057" t="str">
        <f t="shared" si="940"/>
        <v>11142</v>
      </c>
      <c r="N1057" t="str">
        <f t="shared" si="941"/>
        <v/>
      </c>
      <c r="O1057" t="str">
        <f t="shared" si="942"/>
        <v/>
      </c>
      <c r="P1057" t="str">
        <f t="shared" si="943"/>
        <v/>
      </c>
      <c r="Q1057" t="str">
        <f t="shared" si="944"/>
        <v/>
      </c>
      <c r="R1057" t="str">
        <f t="shared" si="945"/>
        <v/>
      </c>
      <c r="S1057" t="str">
        <f t="shared" si="946"/>
        <v/>
      </c>
      <c r="T1057" t="str">
        <f t="shared" si="947"/>
        <v/>
      </c>
      <c r="U1057" t="str">
        <f t="shared" si="948"/>
        <v/>
      </c>
      <c r="V1057" t="str">
        <f t="shared" si="949"/>
        <v/>
      </c>
      <c r="W1057" t="str">
        <f t="shared" si="950"/>
        <v/>
      </c>
      <c r="X1057" t="str">
        <f t="shared" si="951"/>
        <v/>
      </c>
      <c r="Y1057" t="str">
        <f t="shared" si="952"/>
        <v/>
      </c>
      <c r="Z1057" t="str">
        <f t="shared" si="953"/>
        <v/>
      </c>
      <c r="AA1057" t="str">
        <f t="shared" si="954"/>
        <v>Pénzügyi piacok (217, Bp.-ről web)</v>
      </c>
      <c r="AB1057" t="str">
        <f t="shared" si="955"/>
        <v/>
      </c>
      <c r="AC1057" t="str">
        <f t="shared" si="956"/>
        <v/>
      </c>
      <c r="AD1057" t="str">
        <f t="shared" si="957"/>
        <v/>
      </c>
      <c r="AE1057" t="str">
        <f t="shared" si="958"/>
        <v/>
      </c>
      <c r="AF1057" t="str">
        <f t="shared" si="959"/>
        <v/>
      </c>
      <c r="AG1057" t="str">
        <f t="shared" si="960"/>
        <v/>
      </c>
      <c r="AH1057" t="str">
        <f t="shared" si="961"/>
        <v>11142</v>
      </c>
      <c r="AI1057" t="str">
        <f t="shared" si="962"/>
        <v/>
      </c>
      <c r="AJ1057" t="str">
        <f t="shared" si="963"/>
        <v/>
      </c>
      <c r="AK1057" t="str">
        <f t="shared" si="964"/>
        <v/>
      </c>
      <c r="AL1057" t="str">
        <f t="shared" si="965"/>
        <v/>
      </c>
      <c r="AM1057" t="str">
        <f t="shared" si="966"/>
        <v/>
      </c>
      <c r="AN1057" t="str">
        <f t="shared" si="967"/>
        <v/>
      </c>
      <c r="AO1057" t="str">
        <f t="shared" si="968"/>
        <v/>
      </c>
      <c r="AP1057" t="str">
        <f t="shared" si="969"/>
        <v/>
      </c>
      <c r="AQ1057" t="str">
        <f t="shared" si="970"/>
        <v/>
      </c>
      <c r="AR1057" t="str">
        <f t="shared" si="971"/>
        <v/>
      </c>
      <c r="AS1057" t="str">
        <f t="shared" si="972"/>
        <v/>
      </c>
      <c r="AT1057" t="str">
        <f t="shared" si="973"/>
        <v/>
      </c>
      <c r="AU1057" t="str">
        <f t="shared" si="974"/>
        <v/>
      </c>
      <c r="AV1057" t="str">
        <f t="shared" si="975"/>
        <v/>
      </c>
      <c r="AW1057" t="str">
        <f t="shared" si="976"/>
        <v/>
      </c>
      <c r="AX1057" t="str">
        <f t="shared" si="977"/>
        <v/>
      </c>
      <c r="AY1057" t="str">
        <f t="shared" si="978"/>
        <v/>
      </c>
      <c r="AZ1057" t="str">
        <f t="shared" si="979"/>
        <v/>
      </c>
      <c r="BA1057" t="str">
        <f t="shared" si="980"/>
        <v/>
      </c>
      <c r="BB1057" t="str">
        <f t="shared" si="981"/>
        <v/>
      </c>
      <c r="BC1057" t="str">
        <f t="shared" si="982"/>
        <v/>
      </c>
      <c r="BD1057" t="str">
        <f t="shared" si="983"/>
        <v/>
      </c>
      <c r="BE1057" t="str">
        <f t="shared" si="984"/>
        <v>Pénzügyi piacok (217, Bp.-ről web)</v>
      </c>
      <c r="BF1057" s="2">
        <v>1114</v>
      </c>
      <c r="BG1057" s="2">
        <v>2</v>
      </c>
      <c r="BH1057" s="18">
        <f>VLOOKUP(BF1057,segéd!$F$9:$G$41,2,FALSE)</f>
        <v>46340</v>
      </c>
      <c r="BI1057" s="2" t="str">
        <f>VLOOKUP(BG1057,segéd!$F$1:$G$7,2,FALSE)</f>
        <v>9.45-11.15</v>
      </c>
      <c r="BJ1057" t="s">
        <v>96</v>
      </c>
      <c r="BK1057" s="20" t="s">
        <v>132</v>
      </c>
      <c r="BL1057" t="s">
        <v>192</v>
      </c>
      <c r="BM1057" s="2">
        <v>217</v>
      </c>
      <c r="BN1057" s="2">
        <v>217</v>
      </c>
      <c r="BO1057" s="2" t="s">
        <v>118</v>
      </c>
      <c r="BP1057" s="33" t="s">
        <v>605</v>
      </c>
      <c r="BQ1057" s="2">
        <f t="shared" si="985"/>
        <v>36</v>
      </c>
      <c r="BR1057" s="2">
        <f>IF(BM1057="","",IFERROR(VLOOKUP(BJ1057,segéd!T:U,2,FALSE),"x"))</f>
        <v>16</v>
      </c>
      <c r="BS1057" s="2">
        <f>IF(BN1057="","",IFERROR(VLOOKUP(BJ1057,segéd!O:P,2,FALSE),"x"))</f>
        <v>20</v>
      </c>
      <c r="BT1057" s="2"/>
      <c r="BU1057" s="2"/>
      <c r="BV1057" s="2"/>
      <c r="BW1057" s="19"/>
      <c r="BX1057" s="2"/>
      <c r="BY1057" s="19"/>
      <c r="BZ1057" s="2">
        <v>15</v>
      </c>
      <c r="CC1057" s="19"/>
      <c r="CQ1057" s="2"/>
      <c r="CR1057" s="2"/>
      <c r="CT1057" s="2">
        <v>31</v>
      </c>
    </row>
    <row r="1058" spans="1:114" ht="15" customHeight="1" x14ac:dyDescent="0.3">
      <c r="A1058" t="str">
        <f t="shared" si="928"/>
        <v>11142</v>
      </c>
      <c r="B1058" t="str">
        <f t="shared" si="929"/>
        <v xml:space="preserve">Statisztikai folyamatirányítás - Szamosi Barna (gépterem, web) </v>
      </c>
      <c r="C1058" t="str">
        <f t="shared" si="930"/>
        <v>60511142</v>
      </c>
      <c r="D1058" t="str">
        <f t="shared" si="931"/>
        <v>Statisztikai folyamatirányítás - Szamosi Barna (gépterem, web) 12</v>
      </c>
      <c r="E1058" t="str">
        <f t="shared" si="932"/>
        <v>Szamosi Barna11142</v>
      </c>
      <c r="F1058" t="str">
        <f t="shared" si="933"/>
        <v>Statisztikai folyamatirányítás (Tb. 605, gépterem, web)</v>
      </c>
      <c r="G1058" t="str">
        <f t="shared" si="934"/>
        <v/>
      </c>
      <c r="H1058" t="str">
        <f t="shared" si="935"/>
        <v/>
      </c>
      <c r="I1058" t="str">
        <f t="shared" si="936"/>
        <v/>
      </c>
      <c r="J1058" t="str">
        <f t="shared" si="937"/>
        <v/>
      </c>
      <c r="K1058" t="str">
        <f t="shared" si="938"/>
        <v/>
      </c>
      <c r="L1058" t="str">
        <f t="shared" si="939"/>
        <v/>
      </c>
      <c r="M1058" t="str">
        <f t="shared" si="940"/>
        <v/>
      </c>
      <c r="N1058" t="str">
        <f t="shared" si="941"/>
        <v/>
      </c>
      <c r="O1058" t="str">
        <f t="shared" si="942"/>
        <v/>
      </c>
      <c r="P1058" t="str">
        <f t="shared" si="943"/>
        <v/>
      </c>
      <c r="Q1058" t="str">
        <f t="shared" si="944"/>
        <v/>
      </c>
      <c r="R1058" t="str">
        <f t="shared" si="945"/>
        <v/>
      </c>
      <c r="S1058" t="str">
        <f t="shared" si="946"/>
        <v/>
      </c>
      <c r="T1058" t="str">
        <f t="shared" si="947"/>
        <v/>
      </c>
      <c r="U1058" t="str">
        <f t="shared" si="948"/>
        <v/>
      </c>
      <c r="V1058" t="str">
        <f t="shared" si="949"/>
        <v/>
      </c>
      <c r="W1058" t="str">
        <f t="shared" si="950"/>
        <v/>
      </c>
      <c r="X1058" t="str">
        <f t="shared" si="951"/>
        <v/>
      </c>
      <c r="Y1058" t="str">
        <f t="shared" si="952"/>
        <v/>
      </c>
      <c r="Z1058" t="str">
        <f t="shared" si="953"/>
        <v/>
      </c>
      <c r="AA1058" t="str">
        <f t="shared" si="954"/>
        <v>Statisztikai folyamatirányítás (, gépterem, web)</v>
      </c>
      <c r="AB1058" t="str">
        <f t="shared" si="955"/>
        <v/>
      </c>
      <c r="AC1058" t="str">
        <f t="shared" si="956"/>
        <v/>
      </c>
      <c r="AD1058" t="str">
        <f t="shared" si="957"/>
        <v/>
      </c>
      <c r="AE1058" t="str">
        <f t="shared" si="958"/>
        <v/>
      </c>
      <c r="AF1058" t="str">
        <f t="shared" si="959"/>
        <v/>
      </c>
      <c r="AG1058" t="str">
        <f t="shared" si="960"/>
        <v/>
      </c>
      <c r="AH1058" t="str">
        <f t="shared" si="961"/>
        <v/>
      </c>
      <c r="AI1058" t="str">
        <f t="shared" si="962"/>
        <v/>
      </c>
      <c r="AJ1058" t="str">
        <f t="shared" si="963"/>
        <v/>
      </c>
      <c r="AK1058" t="str">
        <f t="shared" si="964"/>
        <v/>
      </c>
      <c r="AL1058" t="str">
        <f t="shared" si="965"/>
        <v/>
      </c>
      <c r="AM1058" t="str">
        <f t="shared" si="966"/>
        <v/>
      </c>
      <c r="AN1058" t="str">
        <f t="shared" si="967"/>
        <v/>
      </c>
      <c r="AO1058" t="str">
        <f t="shared" si="968"/>
        <v/>
      </c>
      <c r="AP1058" t="str">
        <f t="shared" si="969"/>
        <v/>
      </c>
      <c r="AQ1058" t="str">
        <f t="shared" si="970"/>
        <v/>
      </c>
      <c r="AR1058" t="str">
        <f t="shared" si="971"/>
        <v/>
      </c>
      <c r="AS1058" t="str">
        <f t="shared" si="972"/>
        <v/>
      </c>
      <c r="AT1058" t="str">
        <f t="shared" si="973"/>
        <v/>
      </c>
      <c r="AU1058" t="str">
        <f t="shared" si="974"/>
        <v/>
      </c>
      <c r="AV1058" t="str">
        <f t="shared" si="975"/>
        <v>11142</v>
      </c>
      <c r="AW1058" t="str">
        <f t="shared" si="976"/>
        <v/>
      </c>
      <c r="AX1058" t="str">
        <f t="shared" si="977"/>
        <v/>
      </c>
      <c r="AY1058" t="str">
        <f t="shared" si="978"/>
        <v/>
      </c>
      <c r="AZ1058" t="str">
        <f t="shared" si="979"/>
        <v/>
      </c>
      <c r="BA1058" t="str">
        <f t="shared" si="980"/>
        <v/>
      </c>
      <c r="BB1058" t="str">
        <f t="shared" si="981"/>
        <v/>
      </c>
      <c r="BC1058" t="str">
        <f t="shared" si="982"/>
        <v/>
      </c>
      <c r="BD1058" t="str">
        <f t="shared" si="983"/>
        <v/>
      </c>
      <c r="BE1058" t="str">
        <f t="shared" si="984"/>
        <v>Statisztikai folyamatirányítás (605, gépterem, web)</v>
      </c>
      <c r="BF1058" s="2">
        <v>1114</v>
      </c>
      <c r="BG1058" s="2">
        <v>2</v>
      </c>
      <c r="BH1058" s="18">
        <f>VLOOKUP(BF1058,segéd!$F$9:$G$41,2,FALSE)</f>
        <v>46340</v>
      </c>
      <c r="BI1058" s="2" t="str">
        <f>VLOOKUP(BG1058,segéd!$F$1:$G$7,2,FALSE)</f>
        <v>9.45-11.15</v>
      </c>
      <c r="BJ1058" t="s">
        <v>401</v>
      </c>
      <c r="BK1058" s="20" t="s">
        <v>318</v>
      </c>
      <c r="BL1058" t="s">
        <v>191</v>
      </c>
      <c r="BM1058" s="2"/>
      <c r="BN1058" s="2">
        <v>605</v>
      </c>
      <c r="BO1058" s="2" t="s">
        <v>216</v>
      </c>
      <c r="BP1058" s="33" t="s">
        <v>644</v>
      </c>
      <c r="BQ1058" s="2">
        <f t="shared" si="985"/>
        <v>12</v>
      </c>
      <c r="BR1058" s="2" t="str">
        <f>IF(BM1058="","",IFERROR(VLOOKUP(BJ1058,segéd!T:U,2,FALSE),"x"))</f>
        <v/>
      </c>
      <c r="BS1058" s="2">
        <f>IF(BN1058="","",IFERROR(VLOOKUP(BJ1058,segéd!O:P,2,FALSE),"x"))</f>
        <v>12</v>
      </c>
      <c r="BU1058" s="2"/>
      <c r="BV1058" s="2"/>
      <c r="DH1058" s="2">
        <v>13</v>
      </c>
    </row>
    <row r="1059" spans="1:114" ht="15" customHeight="1" x14ac:dyDescent="0.3">
      <c r="A1059" t="str">
        <f t="shared" si="928"/>
        <v>20911142</v>
      </c>
      <c r="B1059" t="str">
        <f t="shared" si="929"/>
        <v>Stratégiai és üzleti tervezés - Krupánszki Kornél (Bp.-ről web) 41</v>
      </c>
      <c r="C1059" t="str">
        <f t="shared" si="930"/>
        <v>21411142</v>
      </c>
      <c r="D1059" t="str">
        <f t="shared" si="931"/>
        <v>Stratégiai és üzleti tervezés - Krupánszki Kornél (Bp.-ről web) 36</v>
      </c>
      <c r="E1059" t="str">
        <f t="shared" si="932"/>
        <v>Krupánszki Kornél11142</v>
      </c>
      <c r="F1059" t="str">
        <f t="shared" si="933"/>
        <v>Stratégiai és üzleti tervezés (Bp. 209, Bp.-ről web)</v>
      </c>
      <c r="G1059" t="str">
        <f t="shared" si="934"/>
        <v/>
      </c>
      <c r="H1059" t="str">
        <f t="shared" si="935"/>
        <v/>
      </c>
      <c r="I1059" t="str">
        <f t="shared" si="936"/>
        <v/>
      </c>
      <c r="J1059" t="str">
        <f t="shared" si="937"/>
        <v/>
      </c>
      <c r="K1059" t="str">
        <f t="shared" si="938"/>
        <v/>
      </c>
      <c r="L1059" t="str">
        <f t="shared" si="939"/>
        <v/>
      </c>
      <c r="M1059" t="str">
        <f t="shared" si="940"/>
        <v/>
      </c>
      <c r="N1059" t="str">
        <f t="shared" si="941"/>
        <v/>
      </c>
      <c r="O1059" t="str">
        <f t="shared" si="942"/>
        <v/>
      </c>
      <c r="P1059" t="str">
        <f t="shared" si="943"/>
        <v/>
      </c>
      <c r="Q1059" t="str">
        <f t="shared" si="944"/>
        <v/>
      </c>
      <c r="R1059" t="str">
        <f t="shared" si="945"/>
        <v/>
      </c>
      <c r="S1059" t="str">
        <f t="shared" si="946"/>
        <v/>
      </c>
      <c r="T1059" t="str">
        <f t="shared" si="947"/>
        <v>11142</v>
      </c>
      <c r="U1059" t="str">
        <f t="shared" si="948"/>
        <v>11142</v>
      </c>
      <c r="V1059" t="str">
        <f t="shared" si="949"/>
        <v>11142</v>
      </c>
      <c r="W1059" t="str">
        <f t="shared" si="950"/>
        <v>11142</v>
      </c>
      <c r="X1059" t="str">
        <f t="shared" si="951"/>
        <v>11142</v>
      </c>
      <c r="Y1059" t="str">
        <f t="shared" si="952"/>
        <v>11142</v>
      </c>
      <c r="Z1059" t="str">
        <f t="shared" si="953"/>
        <v/>
      </c>
      <c r="AA1059" t="str">
        <f t="shared" si="954"/>
        <v>Stratégiai és üzleti tervezés (209, Bp.-ről web)</v>
      </c>
      <c r="AB1059" t="str">
        <f t="shared" si="955"/>
        <v/>
      </c>
      <c r="AC1059" t="str">
        <f t="shared" si="956"/>
        <v/>
      </c>
      <c r="AD1059" t="str">
        <f t="shared" si="957"/>
        <v/>
      </c>
      <c r="AE1059" t="str">
        <f t="shared" si="958"/>
        <v/>
      </c>
      <c r="AF1059" t="str">
        <f t="shared" si="959"/>
        <v/>
      </c>
      <c r="AG1059" t="str">
        <f t="shared" si="960"/>
        <v/>
      </c>
      <c r="AH1059" t="str">
        <f t="shared" si="961"/>
        <v/>
      </c>
      <c r="AI1059" t="str">
        <f t="shared" si="962"/>
        <v/>
      </c>
      <c r="AJ1059" t="str">
        <f t="shared" si="963"/>
        <v/>
      </c>
      <c r="AK1059" t="str">
        <f t="shared" si="964"/>
        <v/>
      </c>
      <c r="AL1059" t="str">
        <f t="shared" si="965"/>
        <v/>
      </c>
      <c r="AM1059" t="str">
        <f t="shared" si="966"/>
        <v/>
      </c>
      <c r="AN1059" t="str">
        <f t="shared" si="967"/>
        <v>11142</v>
      </c>
      <c r="AO1059" t="str">
        <f t="shared" si="968"/>
        <v>11142</v>
      </c>
      <c r="AP1059" t="str">
        <f t="shared" si="969"/>
        <v>11142</v>
      </c>
      <c r="AQ1059" t="str">
        <f t="shared" si="970"/>
        <v>11142</v>
      </c>
      <c r="AR1059" t="str">
        <f t="shared" si="971"/>
        <v>11142</v>
      </c>
      <c r="AS1059" t="str">
        <f t="shared" si="972"/>
        <v>11142</v>
      </c>
      <c r="AT1059" t="str">
        <f t="shared" si="973"/>
        <v/>
      </c>
      <c r="AU1059" t="str">
        <f t="shared" si="974"/>
        <v/>
      </c>
      <c r="AV1059" t="str">
        <f t="shared" si="975"/>
        <v/>
      </c>
      <c r="AW1059" t="str">
        <f t="shared" si="976"/>
        <v/>
      </c>
      <c r="AX1059" t="str">
        <f t="shared" si="977"/>
        <v/>
      </c>
      <c r="AY1059" t="str">
        <f t="shared" si="978"/>
        <v/>
      </c>
      <c r="AZ1059" t="str">
        <f t="shared" si="979"/>
        <v/>
      </c>
      <c r="BA1059" t="str">
        <f t="shared" si="980"/>
        <v/>
      </c>
      <c r="BB1059" t="str">
        <f t="shared" si="981"/>
        <v/>
      </c>
      <c r="BC1059" t="str">
        <f t="shared" si="982"/>
        <v/>
      </c>
      <c r="BD1059" t="str">
        <f t="shared" si="983"/>
        <v/>
      </c>
      <c r="BE1059" t="str">
        <f t="shared" si="984"/>
        <v>Stratégiai és üzleti tervezés (214, Bp.-ről web)</v>
      </c>
      <c r="BF1059" s="2">
        <v>1114</v>
      </c>
      <c r="BG1059" s="2">
        <v>2</v>
      </c>
      <c r="BH1059" s="18">
        <f>VLOOKUP(BF1059,segéd!$F$9:$G$41,2,FALSE)</f>
        <v>46340</v>
      </c>
      <c r="BI1059" s="2" t="str">
        <f>VLOOKUP(BG1059,segéd!$F$1:$G$7,2,FALSE)</f>
        <v>9.45-11.15</v>
      </c>
      <c r="BJ1059" t="s">
        <v>30</v>
      </c>
      <c r="BK1059" s="20" t="s">
        <v>415</v>
      </c>
      <c r="BL1059" t="s">
        <v>192</v>
      </c>
      <c r="BM1059" s="2">
        <v>209</v>
      </c>
      <c r="BN1059" s="2">
        <v>214</v>
      </c>
      <c r="BO1059" s="2" t="s">
        <v>118</v>
      </c>
      <c r="BP1059" s="33" t="s">
        <v>681</v>
      </c>
      <c r="BQ1059" s="2">
        <f t="shared" si="985"/>
        <v>77</v>
      </c>
      <c r="BR1059" s="2">
        <f>IF(BM1059="","",IFERROR(VLOOKUP(BJ1059,segéd!T:U,2,FALSE),"x"))</f>
        <v>41</v>
      </c>
      <c r="BS1059" s="2">
        <f>IF(BN1059="","",IFERROR(VLOOKUP(BJ1059,segéd!O:P,2,FALSE),"x"))</f>
        <v>36</v>
      </c>
      <c r="BT1059" s="2"/>
      <c r="BU1059" s="2"/>
      <c r="BV1059" s="2"/>
      <c r="BX1059" s="2"/>
      <c r="CA1059" s="19"/>
      <c r="CG1059" s="2">
        <v>6</v>
      </c>
      <c r="CH1059" s="2">
        <v>6</v>
      </c>
      <c r="CI1059" s="2">
        <v>7</v>
      </c>
      <c r="CJ1059" s="2">
        <v>6</v>
      </c>
      <c r="CK1059" s="2">
        <v>13</v>
      </c>
      <c r="CL1059" s="2">
        <v>4</v>
      </c>
      <c r="CQ1059" s="2"/>
      <c r="CR1059" s="2"/>
      <c r="CZ1059" s="2">
        <v>3</v>
      </c>
      <c r="DA1059" s="2">
        <v>7</v>
      </c>
      <c r="DB1059" s="2">
        <v>8</v>
      </c>
      <c r="DC1059" s="2">
        <v>3</v>
      </c>
      <c r="DD1059" s="2">
        <v>2</v>
      </c>
      <c r="DE1059" s="2">
        <v>6</v>
      </c>
    </row>
    <row r="1060" spans="1:114" ht="15" customHeight="1" x14ac:dyDescent="0.3">
      <c r="A1060" t="str">
        <f t="shared" si="928"/>
        <v>20111142</v>
      </c>
      <c r="B1060" t="str">
        <f t="shared" si="929"/>
        <v>Tanulás, kreativitás és MI - Tarcsiné Fábián Kata (web) 158</v>
      </c>
      <c r="C1060" t="str">
        <f t="shared" si="930"/>
        <v>11142</v>
      </c>
      <c r="D1060" t="str">
        <f t="shared" si="931"/>
        <v xml:space="preserve">Tanulás, kreativitás és MI - Tarcsiné Fábián Kata (web) </v>
      </c>
      <c r="E1060" t="str">
        <f t="shared" si="932"/>
        <v>Tarcsiné Fábián Kata11142</v>
      </c>
      <c r="F1060" t="str">
        <f t="shared" si="933"/>
        <v>Tanulás, kreativitás és MI (Bp. 201, web)</v>
      </c>
      <c r="G1060" t="str">
        <f t="shared" si="934"/>
        <v>11142</v>
      </c>
      <c r="H1060" t="str">
        <f t="shared" si="935"/>
        <v>11142</v>
      </c>
      <c r="I1060" t="str">
        <f t="shared" si="936"/>
        <v>11142</v>
      </c>
      <c r="J1060" t="str">
        <f t="shared" si="937"/>
        <v>11142</v>
      </c>
      <c r="K1060" t="str">
        <f t="shared" si="938"/>
        <v>11142</v>
      </c>
      <c r="L1060" t="str">
        <f t="shared" si="939"/>
        <v>11142</v>
      </c>
      <c r="M1060" t="str">
        <f t="shared" si="940"/>
        <v/>
      </c>
      <c r="N1060" t="str">
        <f t="shared" si="941"/>
        <v/>
      </c>
      <c r="O1060" t="str">
        <f t="shared" si="942"/>
        <v/>
      </c>
      <c r="P1060" t="str">
        <f t="shared" si="943"/>
        <v/>
      </c>
      <c r="Q1060" t="str">
        <f t="shared" si="944"/>
        <v>11142</v>
      </c>
      <c r="R1060" t="str">
        <f t="shared" si="945"/>
        <v/>
      </c>
      <c r="S1060" t="str">
        <f t="shared" si="946"/>
        <v/>
      </c>
      <c r="T1060" t="str">
        <f t="shared" si="947"/>
        <v/>
      </c>
      <c r="U1060" t="str">
        <f t="shared" si="948"/>
        <v/>
      </c>
      <c r="V1060" t="str">
        <f t="shared" si="949"/>
        <v/>
      </c>
      <c r="W1060" t="str">
        <f t="shared" si="950"/>
        <v/>
      </c>
      <c r="X1060" t="str">
        <f t="shared" si="951"/>
        <v/>
      </c>
      <c r="Y1060" t="str">
        <f t="shared" si="952"/>
        <v/>
      </c>
      <c r="Z1060" t="str">
        <f t="shared" si="953"/>
        <v/>
      </c>
      <c r="AA1060" t="str">
        <f t="shared" si="954"/>
        <v>Tanulás, kreativitás és MI (201, web)</v>
      </c>
      <c r="AB1060" t="str">
        <f t="shared" si="955"/>
        <v/>
      </c>
      <c r="AC1060" t="str">
        <f t="shared" si="956"/>
        <v/>
      </c>
      <c r="AD1060" t="str">
        <f t="shared" si="957"/>
        <v/>
      </c>
      <c r="AE1060" t="str">
        <f t="shared" si="958"/>
        <v/>
      </c>
      <c r="AF1060" t="str">
        <f t="shared" si="959"/>
        <v/>
      </c>
      <c r="AG1060" t="str">
        <f t="shared" si="960"/>
        <v/>
      </c>
      <c r="AH1060" t="str">
        <f t="shared" si="961"/>
        <v/>
      </c>
      <c r="AI1060" t="str">
        <f t="shared" si="962"/>
        <v/>
      </c>
      <c r="AJ1060" t="str">
        <f t="shared" si="963"/>
        <v/>
      </c>
      <c r="AK1060" t="str">
        <f t="shared" si="964"/>
        <v/>
      </c>
      <c r="AL1060" t="str">
        <f t="shared" si="965"/>
        <v/>
      </c>
      <c r="AM1060" t="str">
        <f t="shared" si="966"/>
        <v/>
      </c>
      <c r="AN1060" t="str">
        <f t="shared" si="967"/>
        <v/>
      </c>
      <c r="AO1060" t="str">
        <f t="shared" si="968"/>
        <v/>
      </c>
      <c r="AP1060" t="str">
        <f t="shared" si="969"/>
        <v/>
      </c>
      <c r="AQ1060" t="str">
        <f t="shared" si="970"/>
        <v/>
      </c>
      <c r="AR1060" t="str">
        <f t="shared" si="971"/>
        <v/>
      </c>
      <c r="AS1060" t="str">
        <f t="shared" si="972"/>
        <v/>
      </c>
      <c r="AT1060" t="str">
        <f t="shared" si="973"/>
        <v/>
      </c>
      <c r="AU1060" t="str">
        <f t="shared" si="974"/>
        <v/>
      </c>
      <c r="AV1060" t="str">
        <f t="shared" si="975"/>
        <v/>
      </c>
      <c r="AW1060" t="str">
        <f t="shared" si="976"/>
        <v/>
      </c>
      <c r="AX1060" t="str">
        <f t="shared" si="977"/>
        <v/>
      </c>
      <c r="AY1060" t="str">
        <f t="shared" si="978"/>
        <v/>
      </c>
      <c r="AZ1060" t="str">
        <f t="shared" si="979"/>
        <v/>
      </c>
      <c r="BA1060" t="str">
        <f t="shared" si="980"/>
        <v/>
      </c>
      <c r="BB1060" t="str">
        <f t="shared" si="981"/>
        <v/>
      </c>
      <c r="BC1060" t="str">
        <f t="shared" si="982"/>
        <v/>
      </c>
      <c r="BD1060" t="str">
        <f t="shared" si="983"/>
        <v/>
      </c>
      <c r="BE1060" t="str">
        <f t="shared" si="984"/>
        <v>Tanulás, kreativitás és MI (, web)</v>
      </c>
      <c r="BF1060" s="2">
        <v>1114</v>
      </c>
      <c r="BG1060" s="2">
        <v>2</v>
      </c>
      <c r="BH1060" s="18">
        <f>VLOOKUP(BF1060,segéd!$F$9:$G$41,2,FALSE)</f>
        <v>46340</v>
      </c>
      <c r="BI1060" s="2" t="str">
        <f>VLOOKUP(BG1060,segéd!$F$1:$G$7,2,FALSE)</f>
        <v>9.45-11.15</v>
      </c>
      <c r="BJ1060" t="s">
        <v>374</v>
      </c>
      <c r="BK1060" s="20" t="s">
        <v>531</v>
      </c>
      <c r="BL1060" t="s">
        <v>373</v>
      </c>
      <c r="BM1060" s="2">
        <v>201</v>
      </c>
      <c r="BO1060" s="2" t="s">
        <v>117</v>
      </c>
      <c r="BP1060" s="33" t="s">
        <v>738</v>
      </c>
      <c r="BQ1060" s="2">
        <f t="shared" si="985"/>
        <v>158</v>
      </c>
      <c r="BR1060" s="2">
        <f>IF(BM1060="","",IFERROR(VLOOKUP(BJ1060,segéd!T:U,2,FALSE),"x"))</f>
        <v>158</v>
      </c>
      <c r="BS1060" s="2" t="str">
        <f>IF(BN1060="","",IFERROR(VLOOKUP(BJ1060,segéd!O:P,2,FALSE),"x"))</f>
        <v/>
      </c>
      <c r="BT1060" s="2">
        <v>67</v>
      </c>
      <c r="BU1060" s="2">
        <v>18</v>
      </c>
      <c r="BV1060" s="2">
        <v>9</v>
      </c>
      <c r="BW1060" s="2">
        <v>9</v>
      </c>
      <c r="BX1060" s="2">
        <v>15</v>
      </c>
      <c r="BY1060" s="2">
        <v>12</v>
      </c>
      <c r="CD1060" s="2">
        <v>2</v>
      </c>
      <c r="CQ1060" s="2"/>
      <c r="CR1060" s="2"/>
    </row>
    <row r="1061" spans="1:114" ht="15" customHeight="1" x14ac:dyDescent="0.3">
      <c r="A1061" t="str">
        <f t="shared" si="928"/>
        <v>20511142</v>
      </c>
      <c r="B1061" t="str">
        <f t="shared" si="929"/>
        <v>Turizmus marketing - Várnai Ibolya (web) 7</v>
      </c>
      <c r="C1061" t="str">
        <f t="shared" si="930"/>
        <v>11142</v>
      </c>
      <c r="D1061" t="str">
        <f t="shared" si="931"/>
        <v xml:space="preserve">Turizmus marketing - Várnai Ibolya (web) </v>
      </c>
      <c r="E1061" t="str">
        <f t="shared" si="932"/>
        <v>Várnai Ibolya11142</v>
      </c>
      <c r="F1061" t="str">
        <f t="shared" si="933"/>
        <v>Turizmus marketing (Bp. 205, web)</v>
      </c>
      <c r="G1061" t="str">
        <f t="shared" si="934"/>
        <v/>
      </c>
      <c r="H1061" t="str">
        <f t="shared" si="935"/>
        <v/>
      </c>
      <c r="I1061" t="str">
        <f t="shared" si="936"/>
        <v/>
      </c>
      <c r="J1061" t="str">
        <f t="shared" si="937"/>
        <v/>
      </c>
      <c r="K1061" t="str">
        <f t="shared" si="938"/>
        <v/>
      </c>
      <c r="L1061" t="str">
        <f t="shared" si="939"/>
        <v/>
      </c>
      <c r="M1061" t="str">
        <f t="shared" si="940"/>
        <v/>
      </c>
      <c r="N1061" t="str">
        <f t="shared" si="941"/>
        <v/>
      </c>
      <c r="O1061" t="str">
        <f t="shared" si="942"/>
        <v/>
      </c>
      <c r="P1061" t="str">
        <f t="shared" si="943"/>
        <v/>
      </c>
      <c r="Q1061" t="str">
        <f t="shared" si="944"/>
        <v/>
      </c>
      <c r="R1061" t="str">
        <f t="shared" si="945"/>
        <v/>
      </c>
      <c r="S1061" t="str">
        <f t="shared" si="946"/>
        <v/>
      </c>
      <c r="T1061" t="str">
        <f t="shared" si="947"/>
        <v/>
      </c>
      <c r="U1061" t="str">
        <f t="shared" si="948"/>
        <v/>
      </c>
      <c r="V1061" t="str">
        <f t="shared" si="949"/>
        <v/>
      </c>
      <c r="W1061" t="str">
        <f t="shared" si="950"/>
        <v/>
      </c>
      <c r="X1061" t="str">
        <f t="shared" si="951"/>
        <v/>
      </c>
      <c r="Y1061" t="str">
        <f t="shared" si="952"/>
        <v/>
      </c>
      <c r="Z1061" t="str">
        <f t="shared" si="953"/>
        <v>11142</v>
      </c>
      <c r="AA1061" t="str">
        <f t="shared" si="954"/>
        <v>Turizmus marketing (205, web)</v>
      </c>
      <c r="AB1061" t="str">
        <f t="shared" si="955"/>
        <v/>
      </c>
      <c r="AC1061" t="str">
        <f t="shared" si="956"/>
        <v/>
      </c>
      <c r="AD1061" t="str">
        <f t="shared" si="957"/>
        <v/>
      </c>
      <c r="AE1061" t="str">
        <f t="shared" si="958"/>
        <v/>
      </c>
      <c r="AF1061" t="str">
        <f t="shared" si="959"/>
        <v/>
      </c>
      <c r="AG1061" t="str">
        <f t="shared" si="960"/>
        <v/>
      </c>
      <c r="AH1061" t="str">
        <f t="shared" si="961"/>
        <v/>
      </c>
      <c r="AI1061" t="str">
        <f t="shared" si="962"/>
        <v/>
      </c>
      <c r="AJ1061" t="str">
        <f t="shared" si="963"/>
        <v/>
      </c>
      <c r="AK1061" t="str">
        <f t="shared" si="964"/>
        <v/>
      </c>
      <c r="AL1061" t="str">
        <f t="shared" si="965"/>
        <v/>
      </c>
      <c r="AM1061" t="str">
        <f t="shared" si="966"/>
        <v/>
      </c>
      <c r="AN1061" t="str">
        <f t="shared" si="967"/>
        <v/>
      </c>
      <c r="AO1061" t="str">
        <f t="shared" si="968"/>
        <v/>
      </c>
      <c r="AP1061" t="str">
        <f t="shared" si="969"/>
        <v/>
      </c>
      <c r="AQ1061" t="str">
        <f t="shared" si="970"/>
        <v/>
      </c>
      <c r="AR1061" t="str">
        <f t="shared" si="971"/>
        <v/>
      </c>
      <c r="AS1061" t="str">
        <f t="shared" si="972"/>
        <v/>
      </c>
      <c r="AT1061" t="str">
        <f t="shared" si="973"/>
        <v/>
      </c>
      <c r="AU1061" t="str">
        <f t="shared" si="974"/>
        <v/>
      </c>
      <c r="AV1061" t="str">
        <f t="shared" si="975"/>
        <v/>
      </c>
      <c r="AW1061" t="str">
        <f t="shared" si="976"/>
        <v/>
      </c>
      <c r="AX1061" t="str">
        <f t="shared" si="977"/>
        <v/>
      </c>
      <c r="AY1061" t="str">
        <f t="shared" si="978"/>
        <v/>
      </c>
      <c r="AZ1061" t="str">
        <f t="shared" si="979"/>
        <v/>
      </c>
      <c r="BA1061" t="str">
        <f t="shared" si="980"/>
        <v/>
      </c>
      <c r="BB1061" t="str">
        <f t="shared" si="981"/>
        <v/>
      </c>
      <c r="BC1061" t="str">
        <f t="shared" si="982"/>
        <v/>
      </c>
      <c r="BD1061" t="str">
        <f t="shared" si="983"/>
        <v/>
      </c>
      <c r="BE1061" t="str">
        <f t="shared" si="984"/>
        <v>Turizmus marketing (, web)</v>
      </c>
      <c r="BF1061" s="2">
        <v>1114</v>
      </c>
      <c r="BG1061" s="2">
        <v>2</v>
      </c>
      <c r="BH1061" s="18">
        <f>VLOOKUP(BF1061,segéd!$F$9:$G$41,2,FALSE)</f>
        <v>46340</v>
      </c>
      <c r="BI1061" s="2" t="str">
        <f>VLOOKUP(BG1061,segéd!$F$1:$G$7,2,FALSE)</f>
        <v>9.45-11.15</v>
      </c>
      <c r="BJ1061" t="s">
        <v>519</v>
      </c>
      <c r="BK1061" s="20" t="s">
        <v>308</v>
      </c>
      <c r="BL1061" t="s">
        <v>194</v>
      </c>
      <c r="BM1061" s="2">
        <v>205</v>
      </c>
      <c r="BO1061" s="2" t="s">
        <v>117</v>
      </c>
      <c r="BP1061" s="33" t="s">
        <v>705</v>
      </c>
      <c r="BQ1061" s="2">
        <f t="shared" si="985"/>
        <v>7</v>
      </c>
      <c r="BR1061" s="2">
        <f>IF(BM1061="","",IFERROR(VLOOKUP(BJ1061,segéd!T:U,2,FALSE),"x"))</f>
        <v>7</v>
      </c>
      <c r="BS1061" s="2" t="str">
        <f>IF(BN1061="","",IFERROR(VLOOKUP(BJ1061,segéd!O:P,2,FALSE),"x"))</f>
        <v/>
      </c>
      <c r="BU1061" s="2"/>
      <c r="BV1061" s="2"/>
      <c r="BX1061" s="2"/>
      <c r="CM1061" s="2">
        <v>6</v>
      </c>
    </row>
    <row r="1062" spans="1:114" ht="15" customHeight="1" x14ac:dyDescent="0.3">
      <c r="A1062" t="str">
        <f t="shared" si="928"/>
        <v>11142</v>
      </c>
      <c r="B1062" t="str">
        <f t="shared" si="929"/>
        <v xml:space="preserve">Vállalati gazdaságtan - Kárpáti-Daróczi Judit (web) </v>
      </c>
      <c r="C1062" t="str">
        <f t="shared" si="930"/>
        <v>50111142</v>
      </c>
      <c r="D1062" t="str">
        <f t="shared" si="931"/>
        <v>Vállalati gazdaságtan - Kárpáti-Daróczi Judit (web) 206</v>
      </c>
      <c r="E1062" t="str">
        <f t="shared" si="932"/>
        <v>Kárpáti-Daróczi Judit11142</v>
      </c>
      <c r="F1062" t="str">
        <f t="shared" si="933"/>
        <v>Vállalati gazdaságtan (Tb. 501, web)</v>
      </c>
      <c r="G1062" t="str">
        <f t="shared" si="934"/>
        <v/>
      </c>
      <c r="H1062" t="str">
        <f t="shared" si="935"/>
        <v/>
      </c>
      <c r="I1062" t="str">
        <f t="shared" si="936"/>
        <v/>
      </c>
      <c r="J1062" t="str">
        <f t="shared" si="937"/>
        <v/>
      </c>
      <c r="K1062" t="str">
        <f t="shared" si="938"/>
        <v/>
      </c>
      <c r="L1062" t="str">
        <f t="shared" si="939"/>
        <v/>
      </c>
      <c r="M1062" t="str">
        <f t="shared" si="940"/>
        <v/>
      </c>
      <c r="N1062" t="str">
        <f t="shared" si="941"/>
        <v/>
      </c>
      <c r="O1062" t="str">
        <f t="shared" si="942"/>
        <v/>
      </c>
      <c r="P1062" t="str">
        <f t="shared" si="943"/>
        <v/>
      </c>
      <c r="Q1062" t="str">
        <f t="shared" si="944"/>
        <v/>
      </c>
      <c r="R1062" t="str">
        <f t="shared" si="945"/>
        <v/>
      </c>
      <c r="S1062" t="str">
        <f t="shared" si="946"/>
        <v/>
      </c>
      <c r="T1062" t="str">
        <f t="shared" si="947"/>
        <v/>
      </c>
      <c r="U1062" t="str">
        <f t="shared" si="948"/>
        <v/>
      </c>
      <c r="V1062" t="str">
        <f t="shared" si="949"/>
        <v/>
      </c>
      <c r="W1062" t="str">
        <f t="shared" si="950"/>
        <v/>
      </c>
      <c r="X1062" t="str">
        <f t="shared" si="951"/>
        <v/>
      </c>
      <c r="Y1062" t="str">
        <f t="shared" si="952"/>
        <v/>
      </c>
      <c r="Z1062" t="str">
        <f t="shared" si="953"/>
        <v/>
      </c>
      <c r="AA1062" t="str">
        <f t="shared" si="954"/>
        <v>Vállalati gazdaságtan (, web)</v>
      </c>
      <c r="AB1062" t="str">
        <f t="shared" si="955"/>
        <v>11142</v>
      </c>
      <c r="AC1062" t="str">
        <f t="shared" si="956"/>
        <v>11142</v>
      </c>
      <c r="AD1062" t="str">
        <f t="shared" si="957"/>
        <v/>
      </c>
      <c r="AE1062" t="str">
        <f t="shared" si="958"/>
        <v>11142</v>
      </c>
      <c r="AF1062" t="str">
        <f t="shared" si="959"/>
        <v>11142</v>
      </c>
      <c r="AG1062" t="str">
        <f t="shared" si="960"/>
        <v/>
      </c>
      <c r="AH1062" t="str">
        <f t="shared" si="961"/>
        <v/>
      </c>
      <c r="AI1062" t="str">
        <f t="shared" si="962"/>
        <v/>
      </c>
      <c r="AJ1062" t="str">
        <f t="shared" si="963"/>
        <v/>
      </c>
      <c r="AK1062" t="str">
        <f t="shared" si="964"/>
        <v/>
      </c>
      <c r="AL1062" t="str">
        <f t="shared" si="965"/>
        <v/>
      </c>
      <c r="AM1062" t="str">
        <f t="shared" si="966"/>
        <v/>
      </c>
      <c r="AN1062" t="str">
        <f t="shared" si="967"/>
        <v/>
      </c>
      <c r="AO1062" t="str">
        <f t="shared" si="968"/>
        <v/>
      </c>
      <c r="AP1062" t="str">
        <f t="shared" si="969"/>
        <v/>
      </c>
      <c r="AQ1062" t="str">
        <f t="shared" si="970"/>
        <v/>
      </c>
      <c r="AR1062" t="str">
        <f t="shared" si="971"/>
        <v/>
      </c>
      <c r="AS1062" t="str">
        <f t="shared" si="972"/>
        <v/>
      </c>
      <c r="AT1062" t="str">
        <f t="shared" si="973"/>
        <v/>
      </c>
      <c r="AU1062" t="str">
        <f t="shared" si="974"/>
        <v/>
      </c>
      <c r="AV1062" t="str">
        <f t="shared" si="975"/>
        <v/>
      </c>
      <c r="AW1062" t="str">
        <f t="shared" si="976"/>
        <v/>
      </c>
      <c r="AX1062" t="str">
        <f t="shared" si="977"/>
        <v/>
      </c>
      <c r="AY1062" t="str">
        <f t="shared" si="978"/>
        <v/>
      </c>
      <c r="AZ1062" t="str">
        <f t="shared" si="979"/>
        <v/>
      </c>
      <c r="BA1062" t="str">
        <f t="shared" si="980"/>
        <v/>
      </c>
      <c r="BB1062" t="str">
        <f t="shared" si="981"/>
        <v/>
      </c>
      <c r="BC1062" t="str">
        <f t="shared" si="982"/>
        <v/>
      </c>
      <c r="BD1062" t="str">
        <f t="shared" si="983"/>
        <v/>
      </c>
      <c r="BE1062" t="str">
        <f t="shared" si="984"/>
        <v>Vállalati gazdaságtan (501, web)</v>
      </c>
      <c r="BF1062" s="2">
        <v>1114</v>
      </c>
      <c r="BG1062" s="2">
        <v>2</v>
      </c>
      <c r="BH1062" s="18">
        <f>VLOOKUP(BF1062,segéd!$F$9:$G$41,2,FALSE)</f>
        <v>46340</v>
      </c>
      <c r="BI1062" s="2" t="str">
        <f>VLOOKUP(BG1062,segéd!$F$1:$G$7,2,FALSE)</f>
        <v>9.45-11.15</v>
      </c>
      <c r="BJ1062" t="s">
        <v>83</v>
      </c>
      <c r="BK1062" s="20" t="s">
        <v>280</v>
      </c>
      <c r="BL1062" t="s">
        <v>193</v>
      </c>
      <c r="BM1062" s="2"/>
      <c r="BN1062" s="2">
        <v>501</v>
      </c>
      <c r="BO1062" s="2" t="s">
        <v>117</v>
      </c>
      <c r="BP1062" s="33" t="s">
        <v>606</v>
      </c>
      <c r="BQ1062" s="2">
        <f t="shared" si="985"/>
        <v>206</v>
      </c>
      <c r="BR1062" s="2" t="str">
        <f>IF(BM1062="","",IFERROR(VLOOKUP(BJ1062,segéd!T:U,2,FALSE),"x"))</f>
        <v/>
      </c>
      <c r="BS1062" s="2">
        <f>IF(BN1062="","",IFERROR(VLOOKUP(BJ1062,segéd!O:P,2,FALSE),"x"))</f>
        <v>206</v>
      </c>
      <c r="BT1062" s="2"/>
      <c r="BU1062" s="2"/>
      <c r="BV1062" s="2"/>
      <c r="BX1062" s="2"/>
      <c r="CA1062" s="19"/>
      <c r="CN1062" s="2">
        <v>53</v>
      </c>
      <c r="CO1062" s="2">
        <v>6</v>
      </c>
      <c r="CQ1062" s="2">
        <v>74</v>
      </c>
      <c r="CR1062" s="2">
        <v>48</v>
      </c>
    </row>
    <row r="1063" spans="1:114" ht="15" customHeight="1" x14ac:dyDescent="0.3">
      <c r="A1063" t="str">
        <f t="shared" si="928"/>
        <v>21411142</v>
      </c>
      <c r="B1063" t="str">
        <f t="shared" si="929"/>
        <v>Vendéglátó- és szálloda ismeretek - Láng László (web) 5</v>
      </c>
      <c r="C1063" t="str">
        <f t="shared" si="930"/>
        <v>11142</v>
      </c>
      <c r="D1063" t="str">
        <f t="shared" si="931"/>
        <v xml:space="preserve">Vendéglátó- és szálloda ismeretek - Láng László (web) </v>
      </c>
      <c r="E1063" t="str">
        <f t="shared" si="932"/>
        <v>Láng László11142</v>
      </c>
      <c r="F1063" t="str">
        <f t="shared" si="933"/>
        <v>Vendéglátó- és szálloda ismeretek (Bp. 214, web)</v>
      </c>
      <c r="G1063" t="str">
        <f t="shared" si="934"/>
        <v/>
      </c>
      <c r="H1063" t="str">
        <f t="shared" si="935"/>
        <v/>
      </c>
      <c r="I1063" t="str">
        <f t="shared" si="936"/>
        <v/>
      </c>
      <c r="J1063" t="str">
        <f t="shared" si="937"/>
        <v/>
      </c>
      <c r="K1063" t="str">
        <f t="shared" si="938"/>
        <v/>
      </c>
      <c r="L1063" t="str">
        <f t="shared" si="939"/>
        <v/>
      </c>
      <c r="M1063" t="str">
        <f t="shared" si="940"/>
        <v/>
      </c>
      <c r="N1063" t="str">
        <f t="shared" si="941"/>
        <v/>
      </c>
      <c r="O1063" t="str">
        <f t="shared" si="942"/>
        <v>11142</v>
      </c>
      <c r="P1063" t="str">
        <f t="shared" si="943"/>
        <v/>
      </c>
      <c r="Q1063" t="str">
        <f t="shared" si="944"/>
        <v/>
      </c>
      <c r="R1063" t="str">
        <f t="shared" si="945"/>
        <v/>
      </c>
      <c r="S1063" t="str">
        <f t="shared" si="946"/>
        <v/>
      </c>
      <c r="T1063" t="str">
        <f t="shared" si="947"/>
        <v/>
      </c>
      <c r="U1063" t="str">
        <f t="shared" si="948"/>
        <v/>
      </c>
      <c r="V1063" t="str">
        <f t="shared" si="949"/>
        <v/>
      </c>
      <c r="W1063" t="str">
        <f t="shared" si="950"/>
        <v/>
      </c>
      <c r="X1063" t="str">
        <f t="shared" si="951"/>
        <v/>
      </c>
      <c r="Y1063" t="str">
        <f t="shared" si="952"/>
        <v/>
      </c>
      <c r="Z1063" t="str">
        <f t="shared" si="953"/>
        <v/>
      </c>
      <c r="AA1063" t="str">
        <f t="shared" si="954"/>
        <v>Vendéglátó- és szálloda ismeretek (214, web)</v>
      </c>
      <c r="AB1063" t="str">
        <f t="shared" si="955"/>
        <v/>
      </c>
      <c r="AC1063" t="str">
        <f t="shared" si="956"/>
        <v/>
      </c>
      <c r="AD1063" t="str">
        <f t="shared" si="957"/>
        <v/>
      </c>
      <c r="AE1063" t="str">
        <f t="shared" si="958"/>
        <v/>
      </c>
      <c r="AF1063" t="str">
        <f t="shared" si="959"/>
        <v/>
      </c>
      <c r="AG1063" t="str">
        <f t="shared" si="960"/>
        <v/>
      </c>
      <c r="AH1063" t="str">
        <f t="shared" si="961"/>
        <v/>
      </c>
      <c r="AI1063" t="str">
        <f t="shared" si="962"/>
        <v/>
      </c>
      <c r="AJ1063" t="str">
        <f t="shared" si="963"/>
        <v/>
      </c>
      <c r="AK1063" t="str">
        <f t="shared" si="964"/>
        <v/>
      </c>
      <c r="AL1063" t="str">
        <f t="shared" si="965"/>
        <v/>
      </c>
      <c r="AM1063" t="str">
        <f t="shared" si="966"/>
        <v/>
      </c>
      <c r="AN1063" t="str">
        <f t="shared" si="967"/>
        <v/>
      </c>
      <c r="AO1063" t="str">
        <f t="shared" si="968"/>
        <v/>
      </c>
      <c r="AP1063" t="str">
        <f t="shared" si="969"/>
        <v/>
      </c>
      <c r="AQ1063" t="str">
        <f t="shared" si="970"/>
        <v/>
      </c>
      <c r="AR1063" t="str">
        <f t="shared" si="971"/>
        <v/>
      </c>
      <c r="AS1063" t="str">
        <f t="shared" si="972"/>
        <v/>
      </c>
      <c r="AT1063" t="str">
        <f t="shared" si="973"/>
        <v/>
      </c>
      <c r="AU1063" t="str">
        <f t="shared" si="974"/>
        <v/>
      </c>
      <c r="AV1063" t="str">
        <f t="shared" si="975"/>
        <v/>
      </c>
      <c r="AW1063" t="str">
        <f t="shared" si="976"/>
        <v/>
      </c>
      <c r="AX1063" t="str">
        <f t="shared" si="977"/>
        <v/>
      </c>
      <c r="AY1063" t="str">
        <f t="shared" si="978"/>
        <v/>
      </c>
      <c r="AZ1063" t="str">
        <f t="shared" si="979"/>
        <v/>
      </c>
      <c r="BA1063" t="str">
        <f t="shared" si="980"/>
        <v/>
      </c>
      <c r="BB1063" t="str">
        <f t="shared" si="981"/>
        <v/>
      </c>
      <c r="BC1063" t="str">
        <f t="shared" si="982"/>
        <v/>
      </c>
      <c r="BD1063" t="str">
        <f t="shared" si="983"/>
        <v/>
      </c>
      <c r="BE1063" t="str">
        <f t="shared" si="984"/>
        <v>Vendéglátó- és szálloda ismeretek (, web)</v>
      </c>
      <c r="BF1063" s="2">
        <v>1114</v>
      </c>
      <c r="BG1063" s="2">
        <v>2</v>
      </c>
      <c r="BH1063" s="18">
        <f>VLOOKUP(BF1063,segéd!$F$9:$G$41,2,FALSE)</f>
        <v>46340</v>
      </c>
      <c r="BI1063" s="2" t="str">
        <f>VLOOKUP(BG1063,segéd!$F$1:$G$7,2,FALSE)</f>
        <v>9.45-11.15</v>
      </c>
      <c r="BJ1063" s="20" t="s">
        <v>383</v>
      </c>
      <c r="BK1063" s="20" t="s">
        <v>413</v>
      </c>
      <c r="BL1063" t="s">
        <v>194</v>
      </c>
      <c r="BM1063" s="2">
        <v>214</v>
      </c>
      <c r="BO1063" s="2" t="s">
        <v>117</v>
      </c>
      <c r="BP1063" s="33" t="s">
        <v>678</v>
      </c>
      <c r="BQ1063" s="2">
        <f t="shared" si="985"/>
        <v>5</v>
      </c>
      <c r="BR1063" s="2">
        <f>IF(BM1063="","",IFERROR(VLOOKUP(BJ1063,segéd!T:U,2,FALSE),"x"))</f>
        <v>5</v>
      </c>
      <c r="BS1063" s="2" t="str">
        <f>IF(BN1063="","",IFERROR(VLOOKUP(BJ1063,segéd!O:P,2,FALSE),"x"))</f>
        <v/>
      </c>
      <c r="BT1063" s="2"/>
      <c r="BU1063" s="2"/>
      <c r="BV1063" s="2"/>
      <c r="BX1063" s="2"/>
      <c r="CB1063" s="2">
        <v>8</v>
      </c>
      <c r="CQ1063" s="2"/>
      <c r="CR1063" s="2"/>
    </row>
    <row r="1064" spans="1:114" ht="15" customHeight="1" x14ac:dyDescent="0.3">
      <c r="A1064" t="str">
        <f t="shared" si="928"/>
        <v>21011143</v>
      </c>
      <c r="B1064" t="str">
        <f t="shared" si="929"/>
        <v>Általános menedzsment - Antalík Imrich (web) 3</v>
      </c>
      <c r="C1064" t="str">
        <f t="shared" si="930"/>
        <v>11143</v>
      </c>
      <c r="D1064" t="str">
        <f t="shared" si="931"/>
        <v xml:space="preserve">Általános menedzsment - Antalík Imrich (web) </v>
      </c>
      <c r="E1064" t="str">
        <f t="shared" si="932"/>
        <v>Antalík Imrich11143</v>
      </c>
      <c r="F1064" t="str">
        <f t="shared" si="933"/>
        <v>Általános menedzsment (Bp. 210, web)</v>
      </c>
      <c r="G1064" t="str">
        <f t="shared" si="934"/>
        <v/>
      </c>
      <c r="H1064" t="str">
        <f t="shared" si="935"/>
        <v/>
      </c>
      <c r="I1064" t="str">
        <f t="shared" si="936"/>
        <v/>
      </c>
      <c r="J1064" t="str">
        <f t="shared" si="937"/>
        <v/>
      </c>
      <c r="K1064" t="str">
        <f t="shared" si="938"/>
        <v/>
      </c>
      <c r="L1064" t="str">
        <f t="shared" si="939"/>
        <v>11143</v>
      </c>
      <c r="M1064" t="str">
        <f t="shared" si="940"/>
        <v/>
      </c>
      <c r="N1064" t="str">
        <f t="shared" si="941"/>
        <v/>
      </c>
      <c r="O1064" t="str">
        <f t="shared" si="942"/>
        <v/>
      </c>
      <c r="P1064" t="str">
        <f t="shared" si="943"/>
        <v/>
      </c>
      <c r="Q1064" t="str">
        <f t="shared" si="944"/>
        <v/>
      </c>
      <c r="R1064" t="str">
        <f t="shared" si="945"/>
        <v/>
      </c>
      <c r="S1064" t="str">
        <f t="shared" si="946"/>
        <v/>
      </c>
      <c r="T1064" t="str">
        <f t="shared" si="947"/>
        <v/>
      </c>
      <c r="U1064" t="str">
        <f t="shared" si="948"/>
        <v/>
      </c>
      <c r="V1064" t="str">
        <f t="shared" si="949"/>
        <v/>
      </c>
      <c r="W1064" t="str">
        <f t="shared" si="950"/>
        <v/>
      </c>
      <c r="X1064" t="str">
        <f t="shared" si="951"/>
        <v/>
      </c>
      <c r="Y1064" t="str">
        <f t="shared" si="952"/>
        <v/>
      </c>
      <c r="Z1064" t="str">
        <f t="shared" si="953"/>
        <v/>
      </c>
      <c r="AA1064" t="str">
        <f t="shared" si="954"/>
        <v>Általános menedzsment (210, web)</v>
      </c>
      <c r="AB1064" t="str">
        <f t="shared" si="955"/>
        <v/>
      </c>
      <c r="AC1064" t="str">
        <f t="shared" si="956"/>
        <v/>
      </c>
      <c r="AD1064" t="str">
        <f t="shared" si="957"/>
        <v/>
      </c>
      <c r="AE1064" t="str">
        <f t="shared" si="958"/>
        <v/>
      </c>
      <c r="AF1064" t="str">
        <f t="shared" si="959"/>
        <v/>
      </c>
      <c r="AG1064" t="str">
        <f t="shared" si="960"/>
        <v/>
      </c>
      <c r="AH1064" t="str">
        <f t="shared" si="961"/>
        <v/>
      </c>
      <c r="AI1064" t="str">
        <f t="shared" si="962"/>
        <v/>
      </c>
      <c r="AJ1064" t="str">
        <f t="shared" si="963"/>
        <v/>
      </c>
      <c r="AK1064" t="str">
        <f t="shared" si="964"/>
        <v/>
      </c>
      <c r="AL1064" t="str">
        <f t="shared" si="965"/>
        <v/>
      </c>
      <c r="AM1064" t="str">
        <f t="shared" si="966"/>
        <v/>
      </c>
      <c r="AN1064" t="str">
        <f t="shared" si="967"/>
        <v/>
      </c>
      <c r="AO1064" t="str">
        <f t="shared" si="968"/>
        <v/>
      </c>
      <c r="AP1064" t="str">
        <f t="shared" si="969"/>
        <v/>
      </c>
      <c r="AQ1064" t="str">
        <f t="shared" si="970"/>
        <v/>
      </c>
      <c r="AR1064" t="str">
        <f t="shared" si="971"/>
        <v/>
      </c>
      <c r="AS1064" t="str">
        <f t="shared" si="972"/>
        <v/>
      </c>
      <c r="AT1064" t="str">
        <f t="shared" si="973"/>
        <v/>
      </c>
      <c r="AU1064" t="str">
        <f t="shared" si="974"/>
        <v/>
      </c>
      <c r="AV1064" t="str">
        <f t="shared" si="975"/>
        <v/>
      </c>
      <c r="AW1064" t="str">
        <f t="shared" si="976"/>
        <v/>
      </c>
      <c r="AX1064" t="str">
        <f t="shared" si="977"/>
        <v/>
      </c>
      <c r="AY1064" t="str">
        <f t="shared" si="978"/>
        <v/>
      </c>
      <c r="AZ1064" t="str">
        <f t="shared" si="979"/>
        <v/>
      </c>
      <c r="BA1064" t="str">
        <f t="shared" si="980"/>
        <v/>
      </c>
      <c r="BB1064" t="str">
        <f t="shared" si="981"/>
        <v/>
      </c>
      <c r="BC1064" t="str">
        <f t="shared" si="982"/>
        <v/>
      </c>
      <c r="BD1064" t="str">
        <f t="shared" si="983"/>
        <v/>
      </c>
      <c r="BE1064" t="str">
        <f t="shared" si="984"/>
        <v>Általános menedzsment (, web)</v>
      </c>
      <c r="BF1064" s="2">
        <v>1114</v>
      </c>
      <c r="BG1064" s="2">
        <v>3</v>
      </c>
      <c r="BH1064" s="18">
        <f>VLOOKUP(BF1064,segéd!$F$9:$G$41,2,FALSE)</f>
        <v>46340</v>
      </c>
      <c r="BI1064" s="2" t="str">
        <f>VLOOKUP(BG1064,segéd!$F$1:$G$7,2,FALSE)</f>
        <v>11.30-13.00</v>
      </c>
      <c r="BJ1064" t="s">
        <v>388</v>
      </c>
      <c r="BK1064" s="20" t="s">
        <v>132</v>
      </c>
      <c r="BL1064" t="s">
        <v>206</v>
      </c>
      <c r="BM1064" s="2">
        <v>210</v>
      </c>
      <c r="BO1064" s="2" t="s">
        <v>117</v>
      </c>
      <c r="BP1064" s="33" t="s">
        <v>722</v>
      </c>
      <c r="BQ1064" s="2">
        <f t="shared" si="985"/>
        <v>3</v>
      </c>
      <c r="BR1064" s="2">
        <f>IF(BM1064="","",IFERROR(VLOOKUP(BJ1064,segéd!T:U,2,FALSE),"x"))</f>
        <v>3</v>
      </c>
      <c r="BS1064" s="2" t="str">
        <f>IF(BN1064="","",IFERROR(VLOOKUP(BJ1064,segéd!O:P,2,FALSE),"x"))</f>
        <v/>
      </c>
      <c r="BT1064" s="2"/>
      <c r="BU1064" s="2"/>
      <c r="BV1064" s="2"/>
      <c r="BX1064" s="2"/>
      <c r="BY1064" s="2">
        <v>3</v>
      </c>
      <c r="CQ1064" s="2"/>
      <c r="CR1064" s="2"/>
    </row>
    <row r="1065" spans="1:114" ht="15" customHeight="1" x14ac:dyDescent="0.3">
      <c r="A1065" t="str">
        <f t="shared" si="928"/>
        <v>11143</v>
      </c>
      <c r="B1065" t="str">
        <f t="shared" si="929"/>
        <v xml:space="preserve">Anyagismeret a gyakorlatban - Szabó Veronika Anna (web) </v>
      </c>
      <c r="C1065" t="str">
        <f t="shared" si="930"/>
        <v>40111143</v>
      </c>
      <c r="D1065" t="str">
        <f t="shared" si="931"/>
        <v>Anyagismeret a gyakorlatban - Szabó Veronika Anna (web) 15</v>
      </c>
      <c r="E1065" t="str">
        <f t="shared" si="932"/>
        <v>Szabó Veronika Anna11143</v>
      </c>
      <c r="F1065" t="str">
        <f t="shared" si="933"/>
        <v>Anyagismeret a gyakorlatban (Tb. 401, web)</v>
      </c>
      <c r="G1065" t="str">
        <f t="shared" si="934"/>
        <v/>
      </c>
      <c r="H1065" t="str">
        <f t="shared" si="935"/>
        <v/>
      </c>
      <c r="I1065" t="str">
        <f t="shared" si="936"/>
        <v/>
      </c>
      <c r="J1065" t="str">
        <f t="shared" si="937"/>
        <v/>
      </c>
      <c r="K1065" t="str">
        <f t="shared" si="938"/>
        <v/>
      </c>
      <c r="L1065" t="str">
        <f t="shared" si="939"/>
        <v/>
      </c>
      <c r="M1065" t="str">
        <f t="shared" si="940"/>
        <v/>
      </c>
      <c r="N1065" t="str">
        <f t="shared" si="941"/>
        <v/>
      </c>
      <c r="O1065" t="str">
        <f t="shared" si="942"/>
        <v/>
      </c>
      <c r="P1065" t="str">
        <f t="shared" si="943"/>
        <v/>
      </c>
      <c r="Q1065" t="str">
        <f t="shared" si="944"/>
        <v/>
      </c>
      <c r="R1065" t="str">
        <f t="shared" si="945"/>
        <v/>
      </c>
      <c r="S1065" t="str">
        <f t="shared" si="946"/>
        <v/>
      </c>
      <c r="T1065" t="str">
        <f t="shared" si="947"/>
        <v/>
      </c>
      <c r="U1065" t="str">
        <f t="shared" si="948"/>
        <v/>
      </c>
      <c r="V1065" t="str">
        <f t="shared" si="949"/>
        <v/>
      </c>
      <c r="W1065" t="str">
        <f t="shared" si="950"/>
        <v/>
      </c>
      <c r="X1065" t="str">
        <f t="shared" si="951"/>
        <v/>
      </c>
      <c r="Y1065" t="str">
        <f t="shared" si="952"/>
        <v/>
      </c>
      <c r="Z1065" t="str">
        <f t="shared" si="953"/>
        <v/>
      </c>
      <c r="AA1065" t="str">
        <f t="shared" si="954"/>
        <v>Anyagismeret a gyakorlatban (, web)</v>
      </c>
      <c r="AB1065" t="str">
        <f t="shared" si="955"/>
        <v/>
      </c>
      <c r="AC1065" t="str">
        <f t="shared" si="956"/>
        <v/>
      </c>
      <c r="AD1065" t="str">
        <f t="shared" si="957"/>
        <v>11143</v>
      </c>
      <c r="AE1065" t="str">
        <f t="shared" si="958"/>
        <v/>
      </c>
      <c r="AF1065" t="str">
        <f t="shared" si="959"/>
        <v/>
      </c>
      <c r="AG1065" t="str">
        <f t="shared" si="960"/>
        <v/>
      </c>
      <c r="AH1065" t="str">
        <f t="shared" si="961"/>
        <v/>
      </c>
      <c r="AI1065" t="str">
        <f t="shared" si="962"/>
        <v/>
      </c>
      <c r="AJ1065" t="str">
        <f t="shared" si="963"/>
        <v/>
      </c>
      <c r="AK1065" t="str">
        <f t="shared" si="964"/>
        <v/>
      </c>
      <c r="AL1065" t="str">
        <f t="shared" si="965"/>
        <v/>
      </c>
      <c r="AM1065" t="str">
        <f t="shared" si="966"/>
        <v/>
      </c>
      <c r="AN1065" t="str">
        <f t="shared" si="967"/>
        <v/>
      </c>
      <c r="AO1065" t="str">
        <f t="shared" si="968"/>
        <v/>
      </c>
      <c r="AP1065" t="str">
        <f t="shared" si="969"/>
        <v/>
      </c>
      <c r="AQ1065" t="str">
        <f t="shared" si="970"/>
        <v/>
      </c>
      <c r="AR1065" t="str">
        <f t="shared" si="971"/>
        <v/>
      </c>
      <c r="AS1065" t="str">
        <f t="shared" si="972"/>
        <v/>
      </c>
      <c r="AT1065" t="str">
        <f t="shared" si="973"/>
        <v/>
      </c>
      <c r="AU1065" t="str">
        <f t="shared" si="974"/>
        <v/>
      </c>
      <c r="AV1065" t="str">
        <f t="shared" si="975"/>
        <v/>
      </c>
      <c r="AW1065" t="str">
        <f t="shared" si="976"/>
        <v/>
      </c>
      <c r="AX1065" t="str">
        <f t="shared" si="977"/>
        <v/>
      </c>
      <c r="AY1065" t="str">
        <f t="shared" si="978"/>
        <v/>
      </c>
      <c r="AZ1065" t="str">
        <f t="shared" si="979"/>
        <v/>
      </c>
      <c r="BA1065" t="str">
        <f t="shared" si="980"/>
        <v/>
      </c>
      <c r="BB1065" t="str">
        <f t="shared" si="981"/>
        <v/>
      </c>
      <c r="BC1065" t="str">
        <f t="shared" si="982"/>
        <v/>
      </c>
      <c r="BD1065" t="str">
        <f t="shared" si="983"/>
        <v/>
      </c>
      <c r="BE1065" t="str">
        <f t="shared" si="984"/>
        <v>Anyagismeret a gyakorlatban (401, web)</v>
      </c>
      <c r="BF1065" s="2">
        <v>1114</v>
      </c>
      <c r="BG1065" s="2">
        <v>3</v>
      </c>
      <c r="BH1065" s="18">
        <f>VLOOKUP(BF1065,segéd!$F$9:$G$41,2,FALSE)</f>
        <v>46340</v>
      </c>
      <c r="BI1065" s="2" t="str">
        <f>VLOOKUP(BG1065,segéd!$F$1:$G$7,2,FALSE)</f>
        <v>11.30-13.00</v>
      </c>
      <c r="BJ1065" t="s">
        <v>148</v>
      </c>
      <c r="BK1065" s="20" t="s">
        <v>539</v>
      </c>
      <c r="BL1065" t="s">
        <v>114</v>
      </c>
      <c r="BM1065" s="2"/>
      <c r="BN1065" s="2">
        <v>401</v>
      </c>
      <c r="BO1065" s="2" t="s">
        <v>117</v>
      </c>
      <c r="BP1065" s="33" t="s">
        <v>597</v>
      </c>
      <c r="BQ1065" s="2">
        <f t="shared" si="985"/>
        <v>15</v>
      </c>
      <c r="BR1065" s="2" t="str">
        <f>IF(BM1065="","",IFERROR(VLOOKUP(BJ1065,segéd!T:U,2,FALSE),"x"))</f>
        <v/>
      </c>
      <c r="BS1065" s="2">
        <f>IF(BN1065="","",IFERROR(VLOOKUP(BJ1065,segéd!O:P,2,FALSE),"x"))</f>
        <v>15</v>
      </c>
      <c r="BU1065" s="2"/>
      <c r="BV1065" s="2"/>
      <c r="BX1065" s="2"/>
      <c r="CP1065" s="2">
        <v>8</v>
      </c>
    </row>
    <row r="1066" spans="1:114" ht="15" customHeight="1" x14ac:dyDescent="0.3">
      <c r="A1066" t="str">
        <f t="shared" si="928"/>
        <v>20611143</v>
      </c>
      <c r="B1066" t="str">
        <f t="shared" si="929"/>
        <v>Áruforgalmi ismeretek - Várnai Ibolya (web) 7</v>
      </c>
      <c r="C1066" t="str">
        <f t="shared" si="930"/>
        <v>11143</v>
      </c>
      <c r="D1066" t="str">
        <f t="shared" si="931"/>
        <v xml:space="preserve">Áruforgalmi ismeretek - Várnai Ibolya (web) </v>
      </c>
      <c r="E1066" t="str">
        <f t="shared" si="932"/>
        <v>Várnai Ibolya11143</v>
      </c>
      <c r="F1066" t="str">
        <f t="shared" si="933"/>
        <v>Áruforgalmi ismeretek (Bp. 206, web)</v>
      </c>
      <c r="G1066" t="str">
        <f t="shared" si="934"/>
        <v/>
      </c>
      <c r="H1066" t="str">
        <f t="shared" si="935"/>
        <v/>
      </c>
      <c r="I1066" t="str">
        <f t="shared" si="936"/>
        <v/>
      </c>
      <c r="J1066" t="str">
        <f t="shared" si="937"/>
        <v/>
      </c>
      <c r="K1066" t="str">
        <f t="shared" si="938"/>
        <v/>
      </c>
      <c r="L1066" t="str">
        <f t="shared" si="939"/>
        <v/>
      </c>
      <c r="M1066" t="str">
        <f t="shared" si="940"/>
        <v/>
      </c>
      <c r="N1066" t="str">
        <f t="shared" si="941"/>
        <v/>
      </c>
      <c r="O1066" t="str">
        <f t="shared" si="942"/>
        <v/>
      </c>
      <c r="P1066" t="str">
        <f t="shared" si="943"/>
        <v>11143</v>
      </c>
      <c r="Q1066" t="str">
        <f t="shared" si="944"/>
        <v/>
      </c>
      <c r="R1066" t="str">
        <f t="shared" si="945"/>
        <v/>
      </c>
      <c r="S1066" t="str">
        <f t="shared" si="946"/>
        <v/>
      </c>
      <c r="T1066" t="str">
        <f t="shared" si="947"/>
        <v/>
      </c>
      <c r="U1066" t="str">
        <f t="shared" si="948"/>
        <v/>
      </c>
      <c r="V1066" t="str">
        <f t="shared" si="949"/>
        <v/>
      </c>
      <c r="W1066" t="str">
        <f t="shared" si="950"/>
        <v/>
      </c>
      <c r="X1066" t="str">
        <f t="shared" si="951"/>
        <v/>
      </c>
      <c r="Y1066" t="str">
        <f t="shared" si="952"/>
        <v/>
      </c>
      <c r="Z1066" t="str">
        <f t="shared" si="953"/>
        <v/>
      </c>
      <c r="AA1066" t="str">
        <f t="shared" si="954"/>
        <v>Áruforgalmi ismeretek (206, web)</v>
      </c>
      <c r="AB1066" t="str">
        <f t="shared" si="955"/>
        <v/>
      </c>
      <c r="AC1066" t="str">
        <f t="shared" si="956"/>
        <v/>
      </c>
      <c r="AD1066" t="str">
        <f t="shared" si="957"/>
        <v/>
      </c>
      <c r="AE1066" t="str">
        <f t="shared" si="958"/>
        <v/>
      </c>
      <c r="AF1066" t="str">
        <f t="shared" si="959"/>
        <v/>
      </c>
      <c r="AG1066" t="str">
        <f t="shared" si="960"/>
        <v/>
      </c>
      <c r="AH1066" t="str">
        <f t="shared" si="961"/>
        <v/>
      </c>
      <c r="AI1066" t="str">
        <f t="shared" si="962"/>
        <v/>
      </c>
      <c r="AJ1066" t="str">
        <f t="shared" si="963"/>
        <v/>
      </c>
      <c r="AK1066" t="str">
        <f t="shared" si="964"/>
        <v/>
      </c>
      <c r="AL1066" t="str">
        <f t="shared" si="965"/>
        <v/>
      </c>
      <c r="AM1066" t="str">
        <f t="shared" si="966"/>
        <v/>
      </c>
      <c r="AN1066" t="str">
        <f t="shared" si="967"/>
        <v/>
      </c>
      <c r="AO1066" t="str">
        <f t="shared" si="968"/>
        <v/>
      </c>
      <c r="AP1066" t="str">
        <f t="shared" si="969"/>
        <v/>
      </c>
      <c r="AQ1066" t="str">
        <f t="shared" si="970"/>
        <v/>
      </c>
      <c r="AR1066" t="str">
        <f t="shared" si="971"/>
        <v/>
      </c>
      <c r="AS1066" t="str">
        <f t="shared" si="972"/>
        <v/>
      </c>
      <c r="AT1066" t="str">
        <f t="shared" si="973"/>
        <v/>
      </c>
      <c r="AU1066" t="str">
        <f t="shared" si="974"/>
        <v/>
      </c>
      <c r="AV1066" t="str">
        <f t="shared" si="975"/>
        <v/>
      </c>
      <c r="AW1066" t="str">
        <f t="shared" si="976"/>
        <v/>
      </c>
      <c r="AX1066" t="str">
        <f t="shared" si="977"/>
        <v/>
      </c>
      <c r="AY1066" t="str">
        <f t="shared" si="978"/>
        <v/>
      </c>
      <c r="AZ1066" t="str">
        <f t="shared" si="979"/>
        <v/>
      </c>
      <c r="BA1066" t="str">
        <f t="shared" si="980"/>
        <v/>
      </c>
      <c r="BB1066" t="str">
        <f t="shared" si="981"/>
        <v/>
      </c>
      <c r="BC1066" t="str">
        <f t="shared" si="982"/>
        <v/>
      </c>
      <c r="BD1066" t="str">
        <f t="shared" si="983"/>
        <v/>
      </c>
      <c r="BE1066" t="str">
        <f t="shared" si="984"/>
        <v>Áruforgalmi ismeretek (, web)</v>
      </c>
      <c r="BF1066" s="2">
        <v>1114</v>
      </c>
      <c r="BG1066" s="2">
        <v>3</v>
      </c>
      <c r="BH1066" s="18">
        <f>VLOOKUP(BF1066,segéd!$F$9:$G$41,2,FALSE)</f>
        <v>46340</v>
      </c>
      <c r="BI1066" s="2" t="str">
        <f>VLOOKUP(BG1066,segéd!$F$1:$G$7,2,FALSE)</f>
        <v>11.30-13.00</v>
      </c>
      <c r="BJ1066" t="s">
        <v>94</v>
      </c>
      <c r="BK1066" s="20" t="s">
        <v>308</v>
      </c>
      <c r="BL1066" t="s">
        <v>395</v>
      </c>
      <c r="BM1066" s="2">
        <v>206</v>
      </c>
      <c r="BO1066" s="2" t="s">
        <v>117</v>
      </c>
      <c r="BP1066" s="33" t="s">
        <v>706</v>
      </c>
      <c r="BQ1066" s="2">
        <f t="shared" si="985"/>
        <v>7</v>
      </c>
      <c r="BR1066" s="2">
        <f>IF(BM1066="","",IFERROR(VLOOKUP(BJ1066,segéd!T:U,2,FALSE),"x"))</f>
        <v>7</v>
      </c>
      <c r="BS1066" s="2" t="str">
        <f>IF(BN1066="","",IFERROR(VLOOKUP(BJ1066,segéd!O:P,2,FALSE),"x"))</f>
        <v/>
      </c>
      <c r="BU1066" s="2"/>
      <c r="BV1066" s="2"/>
      <c r="BX1066" s="2"/>
      <c r="CC1066" s="2">
        <v>6</v>
      </c>
    </row>
    <row r="1067" spans="1:114" ht="15" customHeight="1" x14ac:dyDescent="0.3">
      <c r="A1067" t="str">
        <f t="shared" si="928"/>
        <v>11143</v>
      </c>
      <c r="B1067" t="str">
        <f t="shared" si="929"/>
        <v xml:space="preserve">Bevezetés a robottechnikába - Vavra Gábor (web) </v>
      </c>
      <c r="C1067" t="str">
        <f t="shared" si="930"/>
        <v>21211143</v>
      </c>
      <c r="D1067" t="str">
        <f t="shared" si="931"/>
        <v>Bevezetés a robottechnikába - Vavra Gábor (web) 50</v>
      </c>
      <c r="E1067" t="str">
        <f t="shared" si="932"/>
        <v>Vavra Gábor11143</v>
      </c>
      <c r="F1067" t="str">
        <f t="shared" si="933"/>
        <v>Bevezetés a robottechnikába (Tb. 212, web)</v>
      </c>
      <c r="G1067" t="str">
        <f t="shared" si="934"/>
        <v/>
      </c>
      <c r="H1067" t="str">
        <f t="shared" si="935"/>
        <v/>
      </c>
      <c r="I1067" t="str">
        <f t="shared" si="936"/>
        <v/>
      </c>
      <c r="J1067" t="str">
        <f t="shared" si="937"/>
        <v/>
      </c>
      <c r="K1067" t="str">
        <f t="shared" si="938"/>
        <v/>
      </c>
      <c r="L1067" t="str">
        <f t="shared" si="939"/>
        <v/>
      </c>
      <c r="M1067" t="str">
        <f t="shared" si="940"/>
        <v/>
      </c>
      <c r="N1067" t="str">
        <f t="shared" si="941"/>
        <v/>
      </c>
      <c r="O1067" t="str">
        <f t="shared" si="942"/>
        <v/>
      </c>
      <c r="P1067" t="str">
        <f t="shared" si="943"/>
        <v/>
      </c>
      <c r="Q1067" t="str">
        <f t="shared" si="944"/>
        <v/>
      </c>
      <c r="R1067" t="str">
        <f t="shared" si="945"/>
        <v/>
      </c>
      <c r="S1067" t="str">
        <f t="shared" si="946"/>
        <v/>
      </c>
      <c r="T1067" t="str">
        <f t="shared" si="947"/>
        <v/>
      </c>
      <c r="U1067" t="str">
        <f t="shared" si="948"/>
        <v/>
      </c>
      <c r="V1067" t="str">
        <f t="shared" si="949"/>
        <v/>
      </c>
      <c r="W1067" t="str">
        <f t="shared" si="950"/>
        <v/>
      </c>
      <c r="X1067" t="str">
        <f t="shared" si="951"/>
        <v/>
      </c>
      <c r="Y1067" t="str">
        <f t="shared" si="952"/>
        <v/>
      </c>
      <c r="Z1067" t="str">
        <f t="shared" si="953"/>
        <v/>
      </c>
      <c r="AA1067" t="str">
        <f t="shared" si="954"/>
        <v>Bevezetés a robottechnikába (, web)</v>
      </c>
      <c r="AB1067" t="str">
        <f t="shared" si="955"/>
        <v/>
      </c>
      <c r="AC1067" t="str">
        <f t="shared" si="956"/>
        <v/>
      </c>
      <c r="AD1067" t="str">
        <f t="shared" si="957"/>
        <v/>
      </c>
      <c r="AE1067" t="str">
        <f t="shared" si="958"/>
        <v/>
      </c>
      <c r="AF1067" t="str">
        <f t="shared" si="959"/>
        <v/>
      </c>
      <c r="AG1067" t="str">
        <f t="shared" si="960"/>
        <v/>
      </c>
      <c r="AH1067" t="str">
        <f t="shared" si="961"/>
        <v/>
      </c>
      <c r="AI1067" t="str">
        <f t="shared" si="962"/>
        <v/>
      </c>
      <c r="AJ1067" t="str">
        <f t="shared" si="963"/>
        <v/>
      </c>
      <c r="AK1067" t="str">
        <f t="shared" si="964"/>
        <v/>
      </c>
      <c r="AL1067" t="str">
        <f t="shared" si="965"/>
        <v/>
      </c>
      <c r="AM1067" t="str">
        <f t="shared" si="966"/>
        <v/>
      </c>
      <c r="AN1067" t="str">
        <f t="shared" si="967"/>
        <v/>
      </c>
      <c r="AO1067" t="str">
        <f t="shared" si="968"/>
        <v/>
      </c>
      <c r="AP1067" t="str">
        <f t="shared" si="969"/>
        <v/>
      </c>
      <c r="AQ1067" t="str">
        <f t="shared" si="970"/>
        <v/>
      </c>
      <c r="AR1067" t="str">
        <f t="shared" si="971"/>
        <v/>
      </c>
      <c r="AS1067" t="str">
        <f t="shared" si="972"/>
        <v/>
      </c>
      <c r="AT1067" t="str">
        <f t="shared" si="973"/>
        <v/>
      </c>
      <c r="AU1067" t="str">
        <f t="shared" si="974"/>
        <v/>
      </c>
      <c r="AV1067" t="str">
        <f t="shared" si="975"/>
        <v/>
      </c>
      <c r="AW1067" t="str">
        <f t="shared" si="976"/>
        <v/>
      </c>
      <c r="AX1067" t="str">
        <f t="shared" si="977"/>
        <v>11143</v>
      </c>
      <c r="AY1067" t="str">
        <f t="shared" si="978"/>
        <v/>
      </c>
      <c r="AZ1067" t="str">
        <f t="shared" si="979"/>
        <v/>
      </c>
      <c r="BA1067" t="str">
        <f t="shared" si="980"/>
        <v/>
      </c>
      <c r="BB1067" t="str">
        <f t="shared" si="981"/>
        <v/>
      </c>
      <c r="BC1067" t="str">
        <f t="shared" si="982"/>
        <v/>
      </c>
      <c r="BD1067" t="str">
        <f t="shared" si="983"/>
        <v/>
      </c>
      <c r="BE1067" t="str">
        <f t="shared" si="984"/>
        <v>Bevezetés a robottechnikába (212, web)</v>
      </c>
      <c r="BF1067" s="2">
        <v>1114</v>
      </c>
      <c r="BG1067" s="2">
        <v>3</v>
      </c>
      <c r="BH1067" s="18">
        <f>VLOOKUP(BF1067,segéd!$F$9:$G$41,2,FALSE)</f>
        <v>46340</v>
      </c>
      <c r="BI1067" s="2" t="str">
        <f>VLOOKUP(BG1067,segéd!$F$1:$G$7,2,FALSE)</f>
        <v>11.30-13.00</v>
      </c>
      <c r="BJ1067" t="s">
        <v>408</v>
      </c>
      <c r="BK1067" s="20" t="s">
        <v>419</v>
      </c>
      <c r="BL1067" t="s">
        <v>191</v>
      </c>
      <c r="BM1067" s="2"/>
      <c r="BN1067" s="2">
        <v>212</v>
      </c>
      <c r="BO1067" s="2" t="s">
        <v>117</v>
      </c>
      <c r="BP1067" s="33" t="s">
        <v>689</v>
      </c>
      <c r="BQ1067" s="2">
        <f t="shared" si="985"/>
        <v>50</v>
      </c>
      <c r="BR1067" s="2" t="str">
        <f>IF(BM1067="","",IFERROR(VLOOKUP(BJ1067,segéd!T:U,2,FALSE),"x"))</f>
        <v/>
      </c>
      <c r="BS1067" s="2">
        <f>IF(BN1067="","",IFERROR(VLOOKUP(BJ1067,segéd!O:P,2,FALSE),"x"))</f>
        <v>50</v>
      </c>
      <c r="BU1067" s="2"/>
      <c r="BV1067" s="2"/>
      <c r="DJ1067" s="2">
        <v>44</v>
      </c>
    </row>
    <row r="1068" spans="1:114" ht="15" customHeight="1" x14ac:dyDescent="0.3">
      <c r="A1068" t="str">
        <f t="shared" si="928"/>
        <v>11143</v>
      </c>
      <c r="B1068" t="str">
        <f t="shared" si="929"/>
        <v xml:space="preserve">CAD alapjai, 2. csoport - Szentgyörgyiné Gyöngyösi Éva (web) </v>
      </c>
      <c r="C1068" t="str">
        <f t="shared" si="930"/>
        <v>60411143</v>
      </c>
      <c r="D1068" t="str">
        <f t="shared" si="931"/>
        <v>CAD alapjai, 2. csoport - Szentgyörgyiné Gyöngyösi Éva (web) 45</v>
      </c>
      <c r="E1068" t="str">
        <f t="shared" si="932"/>
        <v>Szentgyörgyiné Gyöngyösi Éva11143</v>
      </c>
      <c r="F1068" t="str">
        <f t="shared" si="933"/>
        <v>CAD alapjai, 2. csoport (Tb. 604, web)</v>
      </c>
      <c r="G1068" t="str">
        <f t="shared" si="934"/>
        <v/>
      </c>
      <c r="H1068" t="str">
        <f t="shared" si="935"/>
        <v/>
      </c>
      <c r="I1068" t="str">
        <f t="shared" si="936"/>
        <v/>
      </c>
      <c r="J1068" t="str">
        <f t="shared" si="937"/>
        <v/>
      </c>
      <c r="K1068" t="str">
        <f t="shared" si="938"/>
        <v/>
      </c>
      <c r="L1068" t="str">
        <f t="shared" si="939"/>
        <v/>
      </c>
      <c r="M1068" t="str">
        <f t="shared" si="940"/>
        <v/>
      </c>
      <c r="N1068" t="str">
        <f t="shared" si="941"/>
        <v/>
      </c>
      <c r="O1068" t="str">
        <f t="shared" si="942"/>
        <v/>
      </c>
      <c r="P1068" t="str">
        <f t="shared" si="943"/>
        <v/>
      </c>
      <c r="Q1068" t="str">
        <f t="shared" si="944"/>
        <v/>
      </c>
      <c r="R1068" t="str">
        <f t="shared" si="945"/>
        <v/>
      </c>
      <c r="S1068" t="str">
        <f t="shared" si="946"/>
        <v/>
      </c>
      <c r="T1068" t="str">
        <f t="shared" si="947"/>
        <v/>
      </c>
      <c r="U1068" t="str">
        <f t="shared" si="948"/>
        <v/>
      </c>
      <c r="V1068" t="str">
        <f t="shared" si="949"/>
        <v/>
      </c>
      <c r="W1068" t="str">
        <f t="shared" si="950"/>
        <v/>
      </c>
      <c r="X1068" t="str">
        <f t="shared" si="951"/>
        <v/>
      </c>
      <c r="Y1068" t="str">
        <f t="shared" si="952"/>
        <v/>
      </c>
      <c r="Z1068" t="str">
        <f t="shared" si="953"/>
        <v/>
      </c>
      <c r="AA1068" t="str">
        <f t="shared" si="954"/>
        <v>CAD alapjai, 2. csoport (, web)</v>
      </c>
      <c r="AB1068" t="str">
        <f t="shared" si="955"/>
        <v/>
      </c>
      <c r="AC1068" t="str">
        <f t="shared" si="956"/>
        <v/>
      </c>
      <c r="AD1068" t="str">
        <f t="shared" si="957"/>
        <v/>
      </c>
      <c r="AE1068" t="str">
        <f t="shared" si="958"/>
        <v/>
      </c>
      <c r="AF1068" t="str">
        <f t="shared" si="959"/>
        <v/>
      </c>
      <c r="AG1068" t="str">
        <f t="shared" si="960"/>
        <v/>
      </c>
      <c r="AH1068" t="str">
        <f t="shared" si="961"/>
        <v/>
      </c>
      <c r="AI1068" t="str">
        <f t="shared" si="962"/>
        <v/>
      </c>
      <c r="AJ1068" t="str">
        <f t="shared" si="963"/>
        <v/>
      </c>
      <c r="AK1068" t="str">
        <f t="shared" si="964"/>
        <v/>
      </c>
      <c r="AL1068" t="str">
        <f t="shared" si="965"/>
        <v>11143</v>
      </c>
      <c r="AM1068" t="str">
        <f t="shared" si="966"/>
        <v/>
      </c>
      <c r="AN1068" t="str">
        <f t="shared" si="967"/>
        <v/>
      </c>
      <c r="AO1068" t="str">
        <f t="shared" si="968"/>
        <v/>
      </c>
      <c r="AP1068" t="str">
        <f t="shared" si="969"/>
        <v/>
      </c>
      <c r="AQ1068" t="str">
        <f t="shared" si="970"/>
        <v/>
      </c>
      <c r="AR1068" t="str">
        <f t="shared" si="971"/>
        <v/>
      </c>
      <c r="AS1068" t="str">
        <f t="shared" si="972"/>
        <v/>
      </c>
      <c r="AT1068" t="str">
        <f t="shared" si="973"/>
        <v/>
      </c>
      <c r="AU1068" t="str">
        <f t="shared" si="974"/>
        <v/>
      </c>
      <c r="AV1068" t="str">
        <f t="shared" si="975"/>
        <v/>
      </c>
      <c r="AW1068" t="str">
        <f t="shared" si="976"/>
        <v/>
      </c>
      <c r="AX1068" t="str">
        <f t="shared" si="977"/>
        <v/>
      </c>
      <c r="AY1068" t="str">
        <f t="shared" si="978"/>
        <v/>
      </c>
      <c r="AZ1068" t="str">
        <f t="shared" si="979"/>
        <v/>
      </c>
      <c r="BA1068" t="str">
        <f t="shared" si="980"/>
        <v/>
      </c>
      <c r="BB1068" t="str">
        <f t="shared" si="981"/>
        <v/>
      </c>
      <c r="BC1068" t="str">
        <f t="shared" si="982"/>
        <v/>
      </c>
      <c r="BD1068" t="str">
        <f t="shared" si="983"/>
        <v/>
      </c>
      <c r="BE1068" t="str">
        <f t="shared" si="984"/>
        <v>CAD alapjai, 2. csoport (604, web)</v>
      </c>
      <c r="BF1068" s="2">
        <v>1114</v>
      </c>
      <c r="BG1068" s="2">
        <v>3</v>
      </c>
      <c r="BH1068" s="18">
        <f>VLOOKUP(BF1068,segéd!$F$9:$G$41,2,FALSE)</f>
        <v>46340</v>
      </c>
      <c r="BI1068" s="2" t="str">
        <f>VLOOKUP(BG1068,segéd!$F$1:$G$7,2,FALSE)</f>
        <v>11.30-13.00</v>
      </c>
      <c r="BJ1068" t="s">
        <v>315</v>
      </c>
      <c r="BK1068" s="20" t="s">
        <v>320</v>
      </c>
      <c r="BL1068" t="s">
        <v>191</v>
      </c>
      <c r="BM1068" s="2"/>
      <c r="BN1068" s="2">
        <v>604</v>
      </c>
      <c r="BO1068" s="2" t="s">
        <v>117</v>
      </c>
      <c r="BP1068" s="33" t="s">
        <v>664</v>
      </c>
      <c r="BQ1068" s="2">
        <f t="shared" si="985"/>
        <v>45</v>
      </c>
      <c r="BR1068" s="2" t="str">
        <f>IF(BM1068="","",IFERROR(VLOOKUP(BJ1068,segéd!T:U,2,FALSE),"x"))</f>
        <v/>
      </c>
      <c r="BS1068" s="2">
        <f>IF(BN1068="","",IFERROR(VLOOKUP(BJ1068,segéd!O:P,2,FALSE),"x"))</f>
        <v>45</v>
      </c>
      <c r="BU1068" s="2"/>
      <c r="BV1068" s="2"/>
      <c r="BX1068" s="2"/>
      <c r="CX1068" s="2">
        <v>56</v>
      </c>
    </row>
    <row r="1069" spans="1:114" ht="15" customHeight="1" x14ac:dyDescent="0.3">
      <c r="A1069" t="str">
        <f t="shared" si="928"/>
        <v>11143</v>
      </c>
      <c r="B1069" t="str">
        <f t="shared" si="929"/>
        <v xml:space="preserve">Építőanyagok, épít. kapcs. előírások - Tarján Gábor (web) </v>
      </c>
      <c r="C1069" t="str">
        <f t="shared" si="930"/>
        <v>21711143</v>
      </c>
      <c r="D1069" t="str">
        <f t="shared" si="931"/>
        <v>Építőanyagok, épít. kapcs. előírások - Tarján Gábor (web) 8</v>
      </c>
      <c r="E1069" t="str">
        <f t="shared" si="932"/>
        <v>Tarján Gábor11143</v>
      </c>
      <c r="F1069" t="str">
        <f t="shared" si="933"/>
        <v>Építőanyagok, épít. kapcs. előírások (Tb. 217, web)</v>
      </c>
      <c r="G1069" t="str">
        <f t="shared" si="934"/>
        <v/>
      </c>
      <c r="H1069" t="str">
        <f t="shared" si="935"/>
        <v/>
      </c>
      <c r="I1069" t="str">
        <f t="shared" si="936"/>
        <v/>
      </c>
      <c r="J1069" t="str">
        <f t="shared" si="937"/>
        <v/>
      </c>
      <c r="K1069" t="str">
        <f t="shared" si="938"/>
        <v/>
      </c>
      <c r="L1069" t="str">
        <f t="shared" si="939"/>
        <v/>
      </c>
      <c r="M1069" t="str">
        <f t="shared" si="940"/>
        <v/>
      </c>
      <c r="N1069" t="str">
        <f t="shared" si="941"/>
        <v/>
      </c>
      <c r="O1069" t="str">
        <f t="shared" si="942"/>
        <v/>
      </c>
      <c r="P1069" t="str">
        <f t="shared" si="943"/>
        <v/>
      </c>
      <c r="Q1069" t="str">
        <f t="shared" si="944"/>
        <v/>
      </c>
      <c r="R1069" t="str">
        <f t="shared" si="945"/>
        <v/>
      </c>
      <c r="S1069" t="str">
        <f t="shared" si="946"/>
        <v/>
      </c>
      <c r="T1069" t="str">
        <f t="shared" si="947"/>
        <v/>
      </c>
      <c r="U1069" t="str">
        <f t="shared" si="948"/>
        <v/>
      </c>
      <c r="V1069" t="str">
        <f t="shared" si="949"/>
        <v/>
      </c>
      <c r="W1069" t="str">
        <f t="shared" si="950"/>
        <v/>
      </c>
      <c r="X1069" t="str">
        <f t="shared" si="951"/>
        <v/>
      </c>
      <c r="Y1069" t="str">
        <f t="shared" si="952"/>
        <v/>
      </c>
      <c r="Z1069" t="str">
        <f t="shared" si="953"/>
        <v/>
      </c>
      <c r="AA1069" t="str">
        <f t="shared" si="954"/>
        <v>Építőanyagok, épít. kapcs. előírások (, web)</v>
      </c>
      <c r="AB1069" t="str">
        <f t="shared" si="955"/>
        <v/>
      </c>
      <c r="AC1069" t="str">
        <f t="shared" si="956"/>
        <v/>
      </c>
      <c r="AD1069" t="str">
        <f t="shared" si="957"/>
        <v/>
      </c>
      <c r="AE1069" t="str">
        <f t="shared" si="958"/>
        <v/>
      </c>
      <c r="AF1069" t="str">
        <f t="shared" si="959"/>
        <v/>
      </c>
      <c r="AG1069" t="str">
        <f t="shared" si="960"/>
        <v/>
      </c>
      <c r="AH1069" t="str">
        <f t="shared" si="961"/>
        <v/>
      </c>
      <c r="AI1069" t="str">
        <f t="shared" si="962"/>
        <v/>
      </c>
      <c r="AJ1069" t="str">
        <f t="shared" si="963"/>
        <v/>
      </c>
      <c r="AK1069" t="str">
        <f t="shared" si="964"/>
        <v/>
      </c>
      <c r="AL1069" t="str">
        <f t="shared" si="965"/>
        <v/>
      </c>
      <c r="AM1069" t="str">
        <f t="shared" si="966"/>
        <v/>
      </c>
      <c r="AN1069" t="str">
        <f t="shared" si="967"/>
        <v/>
      </c>
      <c r="AO1069" t="str">
        <f t="shared" si="968"/>
        <v/>
      </c>
      <c r="AP1069" t="str">
        <f t="shared" si="969"/>
        <v/>
      </c>
      <c r="AQ1069" t="str">
        <f t="shared" si="970"/>
        <v/>
      </c>
      <c r="AR1069" t="str">
        <f t="shared" si="971"/>
        <v/>
      </c>
      <c r="AS1069" t="str">
        <f t="shared" si="972"/>
        <v/>
      </c>
      <c r="AT1069" t="str">
        <f t="shared" si="973"/>
        <v/>
      </c>
      <c r="AU1069" t="str">
        <f t="shared" si="974"/>
        <v>11143</v>
      </c>
      <c r="AV1069" t="str">
        <f t="shared" si="975"/>
        <v/>
      </c>
      <c r="AW1069" t="str">
        <f t="shared" si="976"/>
        <v/>
      </c>
      <c r="AX1069" t="str">
        <f t="shared" si="977"/>
        <v/>
      </c>
      <c r="AY1069" t="str">
        <f t="shared" si="978"/>
        <v/>
      </c>
      <c r="AZ1069" t="str">
        <f t="shared" si="979"/>
        <v/>
      </c>
      <c r="BA1069" t="str">
        <f t="shared" si="980"/>
        <v/>
      </c>
      <c r="BB1069" t="str">
        <f t="shared" si="981"/>
        <v/>
      </c>
      <c r="BC1069" t="str">
        <f t="shared" si="982"/>
        <v/>
      </c>
      <c r="BD1069" t="str">
        <f t="shared" si="983"/>
        <v/>
      </c>
      <c r="BE1069" t="str">
        <f t="shared" si="984"/>
        <v>Építőanyagok, épít. kapcs. előírások (217, web)</v>
      </c>
      <c r="BF1069" s="2">
        <v>1114</v>
      </c>
      <c r="BG1069" s="2">
        <v>3</v>
      </c>
      <c r="BH1069" s="18">
        <f>VLOOKUP(BF1069,segéd!$F$9:$G$41,2,FALSE)</f>
        <v>46340</v>
      </c>
      <c r="BI1069" s="2" t="str">
        <f>VLOOKUP(BG1069,segéd!$F$1:$G$7,2,FALSE)</f>
        <v>11.30-13.00</v>
      </c>
      <c r="BJ1069" t="s">
        <v>399</v>
      </c>
      <c r="BK1069" s="20" t="s">
        <v>541</v>
      </c>
      <c r="BL1069" t="s">
        <v>191</v>
      </c>
      <c r="BM1069" s="2"/>
      <c r="BN1069" s="2">
        <v>217</v>
      </c>
      <c r="BO1069" s="2" t="s">
        <v>117</v>
      </c>
      <c r="BP1069" s="33" t="s">
        <v>666</v>
      </c>
      <c r="BQ1069" s="2">
        <f t="shared" si="985"/>
        <v>8</v>
      </c>
      <c r="BR1069" s="2" t="str">
        <f>IF(BM1069="","",IFERROR(VLOOKUP(BJ1069,segéd!T:U,2,FALSE),"x"))</f>
        <v/>
      </c>
      <c r="BS1069" s="2">
        <f>IF(BN1069="","",IFERROR(VLOOKUP(BJ1069,segéd!O:P,2,FALSE),"x"))</f>
        <v>8</v>
      </c>
      <c r="BU1069" s="2"/>
      <c r="BV1069" s="2"/>
      <c r="DG1069" s="2">
        <v>8</v>
      </c>
    </row>
    <row r="1070" spans="1:114" ht="15" customHeight="1" x14ac:dyDescent="0.3">
      <c r="A1070" t="str">
        <f t="shared" si="928"/>
        <v>20811143</v>
      </c>
      <c r="B1070" t="str">
        <f t="shared" si="929"/>
        <v>EU tanulmányok - Vigh László (web) 48</v>
      </c>
      <c r="C1070" t="str">
        <f t="shared" si="930"/>
        <v>11143</v>
      </c>
      <c r="D1070" t="str">
        <f t="shared" si="931"/>
        <v xml:space="preserve">EU tanulmányok - Vigh László (web) </v>
      </c>
      <c r="E1070" t="str">
        <f t="shared" si="932"/>
        <v>Vigh László11143</v>
      </c>
      <c r="F1070" t="str">
        <f t="shared" si="933"/>
        <v>EU tanulmányok (Bp. 208, web)</v>
      </c>
      <c r="G1070" t="str">
        <f t="shared" si="934"/>
        <v/>
      </c>
      <c r="H1070" t="str">
        <f t="shared" si="935"/>
        <v/>
      </c>
      <c r="I1070" t="str">
        <f t="shared" si="936"/>
        <v/>
      </c>
      <c r="J1070" t="str">
        <f t="shared" si="937"/>
        <v/>
      </c>
      <c r="K1070" t="str">
        <f t="shared" si="938"/>
        <v/>
      </c>
      <c r="L1070" t="str">
        <f t="shared" si="939"/>
        <v/>
      </c>
      <c r="M1070" t="str">
        <f t="shared" si="940"/>
        <v>11143</v>
      </c>
      <c r="N1070" t="str">
        <f t="shared" si="941"/>
        <v>11143</v>
      </c>
      <c r="O1070" t="str">
        <f t="shared" si="942"/>
        <v>11143</v>
      </c>
      <c r="P1070" t="str">
        <f t="shared" si="943"/>
        <v/>
      </c>
      <c r="Q1070" t="str">
        <f t="shared" si="944"/>
        <v/>
      </c>
      <c r="R1070" t="str">
        <f t="shared" si="945"/>
        <v/>
      </c>
      <c r="S1070" t="str">
        <f t="shared" si="946"/>
        <v/>
      </c>
      <c r="T1070" t="str">
        <f t="shared" si="947"/>
        <v/>
      </c>
      <c r="U1070" t="str">
        <f t="shared" si="948"/>
        <v/>
      </c>
      <c r="V1070" t="str">
        <f t="shared" si="949"/>
        <v/>
      </c>
      <c r="W1070" t="str">
        <f t="shared" si="950"/>
        <v/>
      </c>
      <c r="X1070" t="str">
        <f t="shared" si="951"/>
        <v/>
      </c>
      <c r="Y1070" t="str">
        <f t="shared" si="952"/>
        <v/>
      </c>
      <c r="Z1070" t="str">
        <f t="shared" si="953"/>
        <v/>
      </c>
      <c r="AA1070" t="str">
        <f t="shared" si="954"/>
        <v>EU tanulmányok (208, web)</v>
      </c>
      <c r="AB1070" t="str">
        <f t="shared" si="955"/>
        <v/>
      </c>
      <c r="AC1070" t="str">
        <f t="shared" si="956"/>
        <v/>
      </c>
      <c r="AD1070" t="str">
        <f t="shared" si="957"/>
        <v/>
      </c>
      <c r="AE1070" t="str">
        <f t="shared" si="958"/>
        <v/>
      </c>
      <c r="AF1070" t="str">
        <f t="shared" si="959"/>
        <v/>
      </c>
      <c r="AG1070" t="str">
        <f t="shared" si="960"/>
        <v/>
      </c>
      <c r="AH1070" t="str">
        <f t="shared" si="961"/>
        <v/>
      </c>
      <c r="AI1070" t="str">
        <f t="shared" si="962"/>
        <v/>
      </c>
      <c r="AJ1070" t="str">
        <f t="shared" si="963"/>
        <v/>
      </c>
      <c r="AK1070" t="str">
        <f t="shared" si="964"/>
        <v/>
      </c>
      <c r="AL1070" t="str">
        <f t="shared" si="965"/>
        <v/>
      </c>
      <c r="AM1070" t="str">
        <f t="shared" si="966"/>
        <v/>
      </c>
      <c r="AN1070" t="str">
        <f t="shared" si="967"/>
        <v/>
      </c>
      <c r="AO1070" t="str">
        <f t="shared" si="968"/>
        <v/>
      </c>
      <c r="AP1070" t="str">
        <f t="shared" si="969"/>
        <v/>
      </c>
      <c r="AQ1070" t="str">
        <f t="shared" si="970"/>
        <v/>
      </c>
      <c r="AR1070" t="str">
        <f t="shared" si="971"/>
        <v/>
      </c>
      <c r="AS1070" t="str">
        <f t="shared" si="972"/>
        <v/>
      </c>
      <c r="AT1070" t="str">
        <f t="shared" si="973"/>
        <v/>
      </c>
      <c r="AU1070" t="str">
        <f t="shared" si="974"/>
        <v/>
      </c>
      <c r="AV1070" t="str">
        <f t="shared" si="975"/>
        <v/>
      </c>
      <c r="AW1070" t="str">
        <f t="shared" si="976"/>
        <v/>
      </c>
      <c r="AX1070" t="str">
        <f t="shared" si="977"/>
        <v/>
      </c>
      <c r="AY1070" t="str">
        <f t="shared" si="978"/>
        <v/>
      </c>
      <c r="AZ1070" t="str">
        <f t="shared" si="979"/>
        <v/>
      </c>
      <c r="BA1070" t="str">
        <f t="shared" si="980"/>
        <v/>
      </c>
      <c r="BB1070" t="str">
        <f t="shared" si="981"/>
        <v/>
      </c>
      <c r="BC1070" t="str">
        <f t="shared" si="982"/>
        <v/>
      </c>
      <c r="BD1070" t="str">
        <f t="shared" si="983"/>
        <v/>
      </c>
      <c r="BE1070" t="str">
        <f t="shared" si="984"/>
        <v>EU tanulmányok (, web)</v>
      </c>
      <c r="BF1070" s="2">
        <v>1114</v>
      </c>
      <c r="BG1070" s="2">
        <v>3</v>
      </c>
      <c r="BH1070" s="18">
        <f>VLOOKUP(BF1070,segéd!$F$9:$G$41,2,FALSE)</f>
        <v>46340</v>
      </c>
      <c r="BI1070" s="2" t="str">
        <f>VLOOKUP(BG1070,segéd!$F$1:$G$7,2,FALSE)</f>
        <v>11.30-13.00</v>
      </c>
      <c r="BJ1070" t="s">
        <v>138</v>
      </c>
      <c r="BK1070" s="20" t="s">
        <v>37</v>
      </c>
      <c r="BL1070" t="s">
        <v>194</v>
      </c>
      <c r="BM1070" s="2">
        <v>208</v>
      </c>
      <c r="BO1070" s="2" t="s">
        <v>117</v>
      </c>
      <c r="BP1070" s="33" t="s">
        <v>735</v>
      </c>
      <c r="BQ1070" s="2">
        <f t="shared" si="985"/>
        <v>48</v>
      </c>
      <c r="BR1070" s="2">
        <f>IF(BM1070="","",IFERROR(VLOOKUP(BJ1070,segéd!T:U,2,FALSE),"x"))</f>
        <v>48</v>
      </c>
      <c r="BS1070" s="2" t="str">
        <f>IF(BN1070="","",IFERROR(VLOOKUP(BJ1070,segéd!O:P,2,FALSE),"x"))</f>
        <v/>
      </c>
      <c r="BT1070" s="2"/>
      <c r="BU1070" s="2"/>
      <c r="BV1070" s="2"/>
      <c r="BW1070" s="19"/>
      <c r="BX1070" s="2"/>
      <c r="BY1070" s="19"/>
      <c r="BZ1070" s="2">
        <v>15</v>
      </c>
      <c r="CA1070" s="2">
        <v>37</v>
      </c>
      <c r="CB1070" s="2">
        <v>8</v>
      </c>
      <c r="CC1070" s="19"/>
      <c r="CQ1070" s="2"/>
      <c r="CR1070" s="2"/>
    </row>
    <row r="1071" spans="1:114" ht="15" customHeight="1" x14ac:dyDescent="0.3">
      <c r="A1071" t="str">
        <f t="shared" si="928"/>
        <v>20111143</v>
      </c>
      <c r="B1071" t="str">
        <f t="shared" si="929"/>
        <v>Gazdasági matematika I. - Szabó Tünde (web) 119</v>
      </c>
      <c r="C1071" t="str">
        <f t="shared" si="930"/>
        <v>11143</v>
      </c>
      <c r="D1071" t="str">
        <f t="shared" si="931"/>
        <v xml:space="preserve">Gazdasági matematika I. - Szabó Tünde (web) </v>
      </c>
      <c r="E1071" t="str">
        <f t="shared" si="932"/>
        <v>Szabó Tünde11143</v>
      </c>
      <c r="F1071" t="str">
        <f t="shared" si="933"/>
        <v>Gazdasági matematika I. (Bp. 201, web)</v>
      </c>
      <c r="G1071" t="str">
        <f t="shared" si="934"/>
        <v>11143</v>
      </c>
      <c r="H1071" t="str">
        <f t="shared" si="935"/>
        <v>11143</v>
      </c>
      <c r="I1071" t="str">
        <f t="shared" si="936"/>
        <v/>
      </c>
      <c r="J1071" t="str">
        <f t="shared" si="937"/>
        <v/>
      </c>
      <c r="K1071" t="str">
        <f t="shared" si="938"/>
        <v/>
      </c>
      <c r="L1071" t="str">
        <f t="shared" si="939"/>
        <v/>
      </c>
      <c r="M1071" t="str">
        <f t="shared" si="940"/>
        <v/>
      </c>
      <c r="N1071" t="str">
        <f t="shared" si="941"/>
        <v/>
      </c>
      <c r="O1071" t="str">
        <f t="shared" si="942"/>
        <v/>
      </c>
      <c r="P1071" t="str">
        <f t="shared" si="943"/>
        <v/>
      </c>
      <c r="Q1071" t="str">
        <f t="shared" si="944"/>
        <v/>
      </c>
      <c r="R1071" t="str">
        <f t="shared" si="945"/>
        <v/>
      </c>
      <c r="S1071" t="str">
        <f t="shared" si="946"/>
        <v/>
      </c>
      <c r="T1071" t="str">
        <f t="shared" si="947"/>
        <v/>
      </c>
      <c r="U1071" t="str">
        <f t="shared" si="948"/>
        <v/>
      </c>
      <c r="V1071" t="str">
        <f t="shared" si="949"/>
        <v/>
      </c>
      <c r="W1071" t="str">
        <f t="shared" si="950"/>
        <v/>
      </c>
      <c r="X1071" t="str">
        <f t="shared" si="951"/>
        <v/>
      </c>
      <c r="Y1071" t="str">
        <f t="shared" si="952"/>
        <v/>
      </c>
      <c r="Z1071" t="str">
        <f t="shared" si="953"/>
        <v/>
      </c>
      <c r="AA1071" t="str">
        <f t="shared" si="954"/>
        <v>Gazdasági matematika I. (201, web)</v>
      </c>
      <c r="AB1071" t="str">
        <f t="shared" si="955"/>
        <v/>
      </c>
      <c r="AC1071" t="str">
        <f t="shared" si="956"/>
        <v/>
      </c>
      <c r="AD1071" t="str">
        <f t="shared" si="957"/>
        <v/>
      </c>
      <c r="AE1071" t="str">
        <f t="shared" si="958"/>
        <v/>
      </c>
      <c r="AF1071" t="str">
        <f t="shared" si="959"/>
        <v/>
      </c>
      <c r="AG1071" t="str">
        <f t="shared" si="960"/>
        <v/>
      </c>
      <c r="AH1071" t="str">
        <f t="shared" si="961"/>
        <v/>
      </c>
      <c r="AI1071" t="str">
        <f t="shared" si="962"/>
        <v/>
      </c>
      <c r="AJ1071" t="str">
        <f t="shared" si="963"/>
        <v/>
      </c>
      <c r="AK1071" t="str">
        <f t="shared" si="964"/>
        <v/>
      </c>
      <c r="AL1071" t="str">
        <f t="shared" si="965"/>
        <v/>
      </c>
      <c r="AM1071" t="str">
        <f t="shared" si="966"/>
        <v/>
      </c>
      <c r="AN1071" t="str">
        <f t="shared" si="967"/>
        <v/>
      </c>
      <c r="AO1071" t="str">
        <f t="shared" si="968"/>
        <v/>
      </c>
      <c r="AP1071" t="str">
        <f t="shared" si="969"/>
        <v/>
      </c>
      <c r="AQ1071" t="str">
        <f t="shared" si="970"/>
        <v/>
      </c>
      <c r="AR1071" t="str">
        <f t="shared" si="971"/>
        <v/>
      </c>
      <c r="AS1071" t="str">
        <f t="shared" si="972"/>
        <v/>
      </c>
      <c r="AT1071" t="str">
        <f t="shared" si="973"/>
        <v/>
      </c>
      <c r="AU1071" t="str">
        <f t="shared" si="974"/>
        <v/>
      </c>
      <c r="AV1071" t="str">
        <f t="shared" si="975"/>
        <v/>
      </c>
      <c r="AW1071" t="str">
        <f t="shared" si="976"/>
        <v/>
      </c>
      <c r="AX1071" t="str">
        <f t="shared" si="977"/>
        <v/>
      </c>
      <c r="AY1071" t="str">
        <f t="shared" si="978"/>
        <v/>
      </c>
      <c r="AZ1071" t="str">
        <f t="shared" si="979"/>
        <v/>
      </c>
      <c r="BA1071" t="str">
        <f t="shared" si="980"/>
        <v/>
      </c>
      <c r="BB1071" t="str">
        <f t="shared" si="981"/>
        <v/>
      </c>
      <c r="BC1071" t="str">
        <f t="shared" si="982"/>
        <v/>
      </c>
      <c r="BD1071" t="str">
        <f t="shared" si="983"/>
        <v/>
      </c>
      <c r="BE1071" t="str">
        <f t="shared" si="984"/>
        <v>Gazdasági matematika I. (, web)</v>
      </c>
      <c r="BF1071" s="2">
        <v>1114</v>
      </c>
      <c r="BG1071" s="2">
        <v>3</v>
      </c>
      <c r="BH1071" s="18">
        <f>VLOOKUP(BF1071,segéd!$F$9:$G$41,2,FALSE)</f>
        <v>46340</v>
      </c>
      <c r="BI1071" s="2" t="str">
        <f>VLOOKUP(BG1071,segéd!$F$1:$G$7,2,FALSE)</f>
        <v>11.30-13.00</v>
      </c>
      <c r="BJ1071" t="s">
        <v>8</v>
      </c>
      <c r="BK1071" s="20" t="s">
        <v>24</v>
      </c>
      <c r="BL1071" t="s">
        <v>194</v>
      </c>
      <c r="BM1071" s="2">
        <v>201</v>
      </c>
      <c r="BO1071" s="2" t="s">
        <v>117</v>
      </c>
      <c r="BP1071" s="33" t="s">
        <v>723</v>
      </c>
      <c r="BQ1071" s="2">
        <f t="shared" si="985"/>
        <v>119</v>
      </c>
      <c r="BR1071" s="2">
        <f>IF(BM1071="","",IFERROR(VLOOKUP(BJ1071,segéd!T:U,2,FALSE),"x"))</f>
        <v>119</v>
      </c>
      <c r="BS1071" s="2" t="str">
        <f>IF(BN1071="","",IFERROR(VLOOKUP(BJ1071,segéd!O:P,2,FALSE),"x"))</f>
        <v/>
      </c>
      <c r="BT1071" s="2">
        <v>67</v>
      </c>
      <c r="BU1071" s="2">
        <v>18</v>
      </c>
      <c r="BV1071" s="2"/>
      <c r="BX1071" s="2"/>
      <c r="CQ1071" s="2"/>
      <c r="CR1071" s="2"/>
    </row>
    <row r="1072" spans="1:114" ht="15" customHeight="1" x14ac:dyDescent="0.3">
      <c r="A1072" t="str">
        <f t="shared" si="928"/>
        <v>11143</v>
      </c>
      <c r="B1072" t="str">
        <f t="shared" si="929"/>
        <v xml:space="preserve">Gépek üzemtana - Lukács András (web) </v>
      </c>
      <c r="C1072" t="str">
        <f t="shared" si="930"/>
        <v>40311143</v>
      </c>
      <c r="D1072" t="str">
        <f t="shared" si="931"/>
        <v>Gépek üzemtana - Lukács András (web) 13</v>
      </c>
      <c r="E1072" t="str">
        <f t="shared" si="932"/>
        <v>Lukács András11143</v>
      </c>
      <c r="F1072" t="str">
        <f t="shared" si="933"/>
        <v>Gépek üzemtana (Tb. 403, web)</v>
      </c>
      <c r="G1072" t="str">
        <f t="shared" si="934"/>
        <v/>
      </c>
      <c r="H1072" t="str">
        <f t="shared" si="935"/>
        <v/>
      </c>
      <c r="I1072" t="str">
        <f t="shared" si="936"/>
        <v/>
      </c>
      <c r="J1072" t="str">
        <f t="shared" si="937"/>
        <v/>
      </c>
      <c r="K1072" t="str">
        <f t="shared" si="938"/>
        <v/>
      </c>
      <c r="L1072" t="str">
        <f t="shared" si="939"/>
        <v/>
      </c>
      <c r="M1072" t="str">
        <f t="shared" si="940"/>
        <v/>
      </c>
      <c r="N1072" t="str">
        <f t="shared" si="941"/>
        <v/>
      </c>
      <c r="O1072" t="str">
        <f t="shared" si="942"/>
        <v/>
      </c>
      <c r="P1072" t="str">
        <f t="shared" si="943"/>
        <v/>
      </c>
      <c r="Q1072" t="str">
        <f t="shared" si="944"/>
        <v/>
      </c>
      <c r="R1072" t="str">
        <f t="shared" si="945"/>
        <v/>
      </c>
      <c r="S1072" t="str">
        <f t="shared" si="946"/>
        <v/>
      </c>
      <c r="T1072" t="str">
        <f t="shared" si="947"/>
        <v/>
      </c>
      <c r="U1072" t="str">
        <f t="shared" si="948"/>
        <v/>
      </c>
      <c r="V1072" t="str">
        <f t="shared" si="949"/>
        <v/>
      </c>
      <c r="W1072" t="str">
        <f t="shared" si="950"/>
        <v/>
      </c>
      <c r="X1072" t="str">
        <f t="shared" si="951"/>
        <v/>
      </c>
      <c r="Y1072" t="str">
        <f t="shared" si="952"/>
        <v/>
      </c>
      <c r="Z1072" t="str">
        <f t="shared" si="953"/>
        <v/>
      </c>
      <c r="AA1072" t="str">
        <f t="shared" si="954"/>
        <v>Gépek üzemtana (, web)</v>
      </c>
      <c r="AB1072" t="str">
        <f t="shared" si="955"/>
        <v/>
      </c>
      <c r="AC1072" t="str">
        <f t="shared" si="956"/>
        <v/>
      </c>
      <c r="AD1072" t="str">
        <f t="shared" si="957"/>
        <v/>
      </c>
      <c r="AE1072" t="str">
        <f t="shared" si="958"/>
        <v/>
      </c>
      <c r="AF1072" t="str">
        <f t="shared" si="959"/>
        <v/>
      </c>
      <c r="AG1072" t="str">
        <f t="shared" si="960"/>
        <v/>
      </c>
      <c r="AH1072" t="str">
        <f t="shared" si="961"/>
        <v/>
      </c>
      <c r="AI1072" t="str">
        <f t="shared" si="962"/>
        <v/>
      </c>
      <c r="AJ1072" t="str">
        <f t="shared" si="963"/>
        <v/>
      </c>
      <c r="AK1072" t="str">
        <f t="shared" si="964"/>
        <v/>
      </c>
      <c r="AL1072" t="str">
        <f t="shared" si="965"/>
        <v/>
      </c>
      <c r="AM1072" t="str">
        <f t="shared" si="966"/>
        <v/>
      </c>
      <c r="AN1072" t="str">
        <f t="shared" si="967"/>
        <v/>
      </c>
      <c r="AO1072" t="str">
        <f t="shared" si="968"/>
        <v/>
      </c>
      <c r="AP1072" t="str">
        <f t="shared" si="969"/>
        <v/>
      </c>
      <c r="AQ1072" t="str">
        <f t="shared" si="970"/>
        <v/>
      </c>
      <c r="AR1072" t="str">
        <f t="shared" si="971"/>
        <v/>
      </c>
      <c r="AS1072" t="str">
        <f t="shared" si="972"/>
        <v/>
      </c>
      <c r="AT1072" t="str">
        <f t="shared" si="973"/>
        <v/>
      </c>
      <c r="AU1072" t="str">
        <f t="shared" si="974"/>
        <v/>
      </c>
      <c r="AV1072" t="str">
        <f t="shared" si="975"/>
        <v/>
      </c>
      <c r="AW1072" t="str">
        <f t="shared" si="976"/>
        <v>11143</v>
      </c>
      <c r="AX1072" t="str">
        <f t="shared" si="977"/>
        <v/>
      </c>
      <c r="AY1072" t="str">
        <f t="shared" si="978"/>
        <v/>
      </c>
      <c r="AZ1072" t="str">
        <f t="shared" si="979"/>
        <v/>
      </c>
      <c r="BA1072" t="str">
        <f t="shared" si="980"/>
        <v/>
      </c>
      <c r="BB1072" t="str">
        <f t="shared" si="981"/>
        <v/>
      </c>
      <c r="BC1072" t="str">
        <f t="shared" si="982"/>
        <v/>
      </c>
      <c r="BD1072" t="str">
        <f t="shared" si="983"/>
        <v/>
      </c>
      <c r="BE1072" t="str">
        <f t="shared" si="984"/>
        <v>Gépek üzemtana (403, web)</v>
      </c>
      <c r="BF1072" s="2">
        <v>1114</v>
      </c>
      <c r="BG1072" s="2">
        <v>3</v>
      </c>
      <c r="BH1072" s="18">
        <f>VLOOKUP(BF1072,segéd!$F$9:$G$41,2,FALSE)</f>
        <v>46340</v>
      </c>
      <c r="BI1072" s="2" t="str">
        <f>VLOOKUP(BG1072,segéd!$F$1:$G$7,2,FALSE)</f>
        <v>11.30-13.00</v>
      </c>
      <c r="BJ1072" t="s">
        <v>405</v>
      </c>
      <c r="BK1072" s="20" t="s">
        <v>421</v>
      </c>
      <c r="BL1072" t="s">
        <v>191</v>
      </c>
      <c r="BM1072" s="2"/>
      <c r="BN1072" s="2">
        <v>403</v>
      </c>
      <c r="BO1072" s="2" t="s">
        <v>117</v>
      </c>
      <c r="BP1072" s="33" t="s">
        <v>719</v>
      </c>
      <c r="BQ1072" s="2">
        <f t="shared" si="985"/>
        <v>13</v>
      </c>
      <c r="BR1072" s="2" t="str">
        <f>IF(BM1072="","",IFERROR(VLOOKUP(BJ1072,segéd!T:U,2,FALSE),"x"))</f>
        <v/>
      </c>
      <c r="BS1072" s="2">
        <f>IF(BN1072="","",IFERROR(VLOOKUP(BJ1072,segéd!O:P,2,FALSE),"x"))</f>
        <v>13</v>
      </c>
      <c r="BU1072" s="2"/>
      <c r="BV1072" s="2"/>
      <c r="DI1072" s="2">
        <v>14</v>
      </c>
    </row>
    <row r="1073" spans="1:118" ht="15" customHeight="1" x14ac:dyDescent="0.3">
      <c r="A1073" t="str">
        <f t="shared" si="928"/>
        <v>20511143</v>
      </c>
      <c r="B1073" t="str">
        <f t="shared" si="929"/>
        <v>Integrált marketingkomm. - Duga Zsófia (web) 7</v>
      </c>
      <c r="C1073" t="str">
        <f t="shared" si="930"/>
        <v>11143</v>
      </c>
      <c r="D1073" t="str">
        <f t="shared" si="931"/>
        <v xml:space="preserve">Integrált marketingkomm. - Duga Zsófia (web) </v>
      </c>
      <c r="E1073" t="str">
        <f t="shared" si="932"/>
        <v>Duga Zsófia11143</v>
      </c>
      <c r="F1073" t="str">
        <f t="shared" si="933"/>
        <v>Integrált marketingkomm. (Bp. 205, web)</v>
      </c>
      <c r="G1073" t="str">
        <f t="shared" si="934"/>
        <v/>
      </c>
      <c r="H1073" t="str">
        <f t="shared" si="935"/>
        <v/>
      </c>
      <c r="I1073" t="str">
        <f t="shared" si="936"/>
        <v/>
      </c>
      <c r="J1073" t="str">
        <f t="shared" si="937"/>
        <v>11143</v>
      </c>
      <c r="K1073" t="str">
        <f t="shared" si="938"/>
        <v/>
      </c>
      <c r="L1073" t="str">
        <f t="shared" si="939"/>
        <v/>
      </c>
      <c r="M1073" t="str">
        <f t="shared" si="940"/>
        <v/>
      </c>
      <c r="N1073" t="str">
        <f t="shared" si="941"/>
        <v/>
      </c>
      <c r="O1073" t="str">
        <f t="shared" si="942"/>
        <v/>
      </c>
      <c r="P1073" t="str">
        <f t="shared" si="943"/>
        <v/>
      </c>
      <c r="Q1073" t="str">
        <f t="shared" si="944"/>
        <v>11143</v>
      </c>
      <c r="R1073" t="str">
        <f t="shared" si="945"/>
        <v/>
      </c>
      <c r="S1073" t="str">
        <f t="shared" si="946"/>
        <v/>
      </c>
      <c r="T1073" t="str">
        <f t="shared" si="947"/>
        <v/>
      </c>
      <c r="U1073" t="str">
        <f t="shared" si="948"/>
        <v/>
      </c>
      <c r="V1073" t="str">
        <f t="shared" si="949"/>
        <v/>
      </c>
      <c r="W1073" t="str">
        <f t="shared" si="950"/>
        <v/>
      </c>
      <c r="X1073" t="str">
        <f t="shared" si="951"/>
        <v/>
      </c>
      <c r="Y1073" t="str">
        <f t="shared" si="952"/>
        <v/>
      </c>
      <c r="Z1073" t="str">
        <f t="shared" si="953"/>
        <v/>
      </c>
      <c r="AA1073" t="str">
        <f t="shared" si="954"/>
        <v>Integrált marketingkomm. (205, web)</v>
      </c>
      <c r="AB1073" t="str">
        <f t="shared" si="955"/>
        <v/>
      </c>
      <c r="AC1073" t="str">
        <f t="shared" si="956"/>
        <v/>
      </c>
      <c r="AD1073" t="str">
        <f t="shared" si="957"/>
        <v/>
      </c>
      <c r="AE1073" t="str">
        <f t="shared" si="958"/>
        <v/>
      </c>
      <c r="AF1073" t="str">
        <f t="shared" si="959"/>
        <v/>
      </c>
      <c r="AG1073" t="str">
        <f t="shared" si="960"/>
        <v/>
      </c>
      <c r="AH1073" t="str">
        <f t="shared" si="961"/>
        <v/>
      </c>
      <c r="AI1073" t="str">
        <f t="shared" si="962"/>
        <v/>
      </c>
      <c r="AJ1073" t="str">
        <f t="shared" si="963"/>
        <v/>
      </c>
      <c r="AK1073" t="str">
        <f t="shared" si="964"/>
        <v/>
      </c>
      <c r="AL1073" t="str">
        <f t="shared" si="965"/>
        <v/>
      </c>
      <c r="AM1073" t="str">
        <f t="shared" si="966"/>
        <v/>
      </c>
      <c r="AN1073" t="str">
        <f t="shared" si="967"/>
        <v/>
      </c>
      <c r="AO1073" t="str">
        <f t="shared" si="968"/>
        <v/>
      </c>
      <c r="AP1073" t="str">
        <f t="shared" si="969"/>
        <v/>
      </c>
      <c r="AQ1073" t="str">
        <f t="shared" si="970"/>
        <v/>
      </c>
      <c r="AR1073" t="str">
        <f t="shared" si="971"/>
        <v/>
      </c>
      <c r="AS1073" t="str">
        <f t="shared" si="972"/>
        <v/>
      </c>
      <c r="AT1073" t="str">
        <f t="shared" si="973"/>
        <v/>
      </c>
      <c r="AU1073" t="str">
        <f t="shared" si="974"/>
        <v/>
      </c>
      <c r="AV1073" t="str">
        <f t="shared" si="975"/>
        <v/>
      </c>
      <c r="AW1073" t="str">
        <f t="shared" si="976"/>
        <v/>
      </c>
      <c r="AX1073" t="str">
        <f t="shared" si="977"/>
        <v/>
      </c>
      <c r="AY1073" t="str">
        <f t="shared" si="978"/>
        <v/>
      </c>
      <c r="AZ1073" t="str">
        <f t="shared" si="979"/>
        <v/>
      </c>
      <c r="BA1073" t="str">
        <f t="shared" si="980"/>
        <v/>
      </c>
      <c r="BB1073" t="str">
        <f t="shared" si="981"/>
        <v/>
      </c>
      <c r="BC1073" t="str">
        <f t="shared" si="982"/>
        <v/>
      </c>
      <c r="BD1073" t="str">
        <f t="shared" si="983"/>
        <v/>
      </c>
      <c r="BE1073" t="str">
        <f t="shared" si="984"/>
        <v>Integrált marketingkomm. (, web)</v>
      </c>
      <c r="BF1073" s="2">
        <v>1114</v>
      </c>
      <c r="BG1073" s="2">
        <v>3</v>
      </c>
      <c r="BH1073" s="18">
        <f>VLOOKUP(BF1073,segéd!$F$9:$G$41,2,FALSE)</f>
        <v>46340</v>
      </c>
      <c r="BI1073" s="2" t="str">
        <f>VLOOKUP(BG1073,segéd!$F$1:$G$7,2,FALSE)</f>
        <v>11.30-13.00</v>
      </c>
      <c r="BJ1073" t="s">
        <v>100</v>
      </c>
      <c r="BK1073" s="20" t="s">
        <v>120</v>
      </c>
      <c r="BL1073" t="s">
        <v>206</v>
      </c>
      <c r="BM1073" s="2">
        <v>205</v>
      </c>
      <c r="BO1073" s="2" t="s">
        <v>117</v>
      </c>
      <c r="BP1073" s="33" t="s">
        <v>649</v>
      </c>
      <c r="BQ1073" s="2">
        <f t="shared" si="985"/>
        <v>7</v>
      </c>
      <c r="BR1073" s="2">
        <f>IF(BM1073="","",IFERROR(VLOOKUP(BJ1073,segéd!T:U,2,FALSE),"x"))</f>
        <v>7</v>
      </c>
      <c r="BS1073" s="2" t="str">
        <f>IF(BN1073="","",IFERROR(VLOOKUP(BJ1073,segéd!O:P,2,FALSE),"x"))</f>
        <v/>
      </c>
      <c r="BU1073" s="2"/>
      <c r="BV1073" s="2"/>
      <c r="BW1073" s="2">
        <v>7</v>
      </c>
      <c r="CD1073" s="2">
        <v>5</v>
      </c>
    </row>
    <row r="1074" spans="1:118" ht="15" customHeight="1" x14ac:dyDescent="0.3">
      <c r="A1074" t="str">
        <f t="shared" si="928"/>
        <v>11143</v>
      </c>
      <c r="B1074" t="str">
        <f t="shared" si="929"/>
        <v xml:space="preserve">Irányítástechnika, autom. alapjai - Böcz Gábor (web) </v>
      </c>
      <c r="C1074" t="str">
        <f t="shared" si="930"/>
        <v>611143</v>
      </c>
      <c r="D1074" t="str">
        <f t="shared" si="931"/>
        <v>Irányítástechnika, autom. alapjai - Böcz Gábor (web) 10</v>
      </c>
      <c r="E1074" t="str">
        <f t="shared" si="932"/>
        <v>Böcz Gábor11143</v>
      </c>
      <c r="F1074" t="str">
        <f t="shared" si="933"/>
        <v>Irányítástechnika, autom. alapjai (Tb. 6, web)</v>
      </c>
      <c r="G1074" t="str">
        <f t="shared" si="934"/>
        <v/>
      </c>
      <c r="H1074" t="str">
        <f t="shared" si="935"/>
        <v/>
      </c>
      <c r="I1074" t="str">
        <f t="shared" si="936"/>
        <v/>
      </c>
      <c r="J1074" t="str">
        <f t="shared" si="937"/>
        <v/>
      </c>
      <c r="K1074" t="str">
        <f t="shared" si="938"/>
        <v/>
      </c>
      <c r="L1074" t="str">
        <f t="shared" si="939"/>
        <v/>
      </c>
      <c r="M1074" t="str">
        <f t="shared" si="940"/>
        <v/>
      </c>
      <c r="N1074" t="str">
        <f t="shared" si="941"/>
        <v/>
      </c>
      <c r="O1074" t="str">
        <f t="shared" si="942"/>
        <v/>
      </c>
      <c r="P1074" t="str">
        <f t="shared" si="943"/>
        <v/>
      </c>
      <c r="Q1074" t="str">
        <f t="shared" si="944"/>
        <v/>
      </c>
      <c r="R1074" t="str">
        <f t="shared" si="945"/>
        <v/>
      </c>
      <c r="S1074" t="str">
        <f t="shared" si="946"/>
        <v/>
      </c>
      <c r="T1074" t="str">
        <f t="shared" si="947"/>
        <v/>
      </c>
      <c r="U1074" t="str">
        <f t="shared" si="948"/>
        <v/>
      </c>
      <c r="V1074" t="str">
        <f t="shared" si="949"/>
        <v/>
      </c>
      <c r="W1074" t="str">
        <f t="shared" si="950"/>
        <v/>
      </c>
      <c r="X1074" t="str">
        <f t="shared" si="951"/>
        <v/>
      </c>
      <c r="Y1074" t="str">
        <f t="shared" si="952"/>
        <v/>
      </c>
      <c r="Z1074" t="str">
        <f t="shared" si="953"/>
        <v/>
      </c>
      <c r="AA1074" t="str">
        <f t="shared" si="954"/>
        <v>Irányítástechnika, autom. alapjai (, web)</v>
      </c>
      <c r="AB1074" t="str">
        <f t="shared" si="955"/>
        <v/>
      </c>
      <c r="AC1074" t="str">
        <f t="shared" si="956"/>
        <v/>
      </c>
      <c r="AD1074" t="str">
        <f t="shared" si="957"/>
        <v/>
      </c>
      <c r="AE1074" t="str">
        <f t="shared" si="958"/>
        <v/>
      </c>
      <c r="AF1074" t="str">
        <f t="shared" si="959"/>
        <v/>
      </c>
      <c r="AG1074" t="str">
        <f t="shared" si="960"/>
        <v/>
      </c>
      <c r="AH1074" t="str">
        <f t="shared" si="961"/>
        <v/>
      </c>
      <c r="AI1074" t="str">
        <f t="shared" si="962"/>
        <v/>
      </c>
      <c r="AJ1074" t="str">
        <f t="shared" si="963"/>
        <v>11143</v>
      </c>
      <c r="AK1074" t="str">
        <f t="shared" si="964"/>
        <v/>
      </c>
      <c r="AL1074" t="str">
        <f t="shared" si="965"/>
        <v/>
      </c>
      <c r="AM1074" t="str">
        <f t="shared" si="966"/>
        <v/>
      </c>
      <c r="AN1074" t="str">
        <f t="shared" si="967"/>
        <v/>
      </c>
      <c r="AO1074" t="str">
        <f t="shared" si="968"/>
        <v/>
      </c>
      <c r="AP1074" t="str">
        <f t="shared" si="969"/>
        <v/>
      </c>
      <c r="AQ1074" t="str">
        <f t="shared" si="970"/>
        <v/>
      </c>
      <c r="AR1074" t="str">
        <f t="shared" si="971"/>
        <v/>
      </c>
      <c r="AS1074" t="str">
        <f t="shared" si="972"/>
        <v/>
      </c>
      <c r="AT1074" t="str">
        <f t="shared" si="973"/>
        <v/>
      </c>
      <c r="AU1074" t="str">
        <f t="shared" si="974"/>
        <v/>
      </c>
      <c r="AV1074" t="str">
        <f t="shared" si="975"/>
        <v/>
      </c>
      <c r="AW1074" t="str">
        <f t="shared" si="976"/>
        <v/>
      </c>
      <c r="AX1074" t="str">
        <f t="shared" si="977"/>
        <v/>
      </c>
      <c r="AY1074" t="str">
        <f t="shared" si="978"/>
        <v/>
      </c>
      <c r="AZ1074" t="str">
        <f t="shared" si="979"/>
        <v/>
      </c>
      <c r="BA1074" t="str">
        <f t="shared" si="980"/>
        <v/>
      </c>
      <c r="BB1074" t="str">
        <f t="shared" si="981"/>
        <v/>
      </c>
      <c r="BC1074" t="str">
        <f t="shared" si="982"/>
        <v/>
      </c>
      <c r="BD1074" t="str">
        <f t="shared" si="983"/>
        <v/>
      </c>
      <c r="BE1074" t="str">
        <f t="shared" si="984"/>
        <v>Irányítástechnika, autom. alapjai (6, web)</v>
      </c>
      <c r="BF1074" s="2">
        <v>1114</v>
      </c>
      <c r="BG1074" s="2">
        <v>3</v>
      </c>
      <c r="BH1074" s="18">
        <f>VLOOKUP(BF1074,segéd!$F$9:$G$41,2,FALSE)</f>
        <v>46340</v>
      </c>
      <c r="BI1074" s="2" t="str">
        <f>VLOOKUP(BG1074,segéd!$F$1:$G$7,2,FALSE)</f>
        <v>11.30-13.00</v>
      </c>
      <c r="BJ1074" t="s">
        <v>199</v>
      </c>
      <c r="BK1074" s="20" t="s">
        <v>540</v>
      </c>
      <c r="BL1074" t="s">
        <v>114</v>
      </c>
      <c r="BM1074" s="2"/>
      <c r="BN1074" s="2">
        <v>6</v>
      </c>
      <c r="BO1074" s="2" t="s">
        <v>117</v>
      </c>
      <c r="BP1074" s="33" t="s">
        <v>680</v>
      </c>
      <c r="BQ1074" s="2">
        <f t="shared" si="985"/>
        <v>10</v>
      </c>
      <c r="BR1074" s="2" t="str">
        <f>IF(BM1074="","",IFERROR(VLOOKUP(BJ1074,segéd!T:U,2,FALSE),"x"))</f>
        <v/>
      </c>
      <c r="BS1074" s="2">
        <f>IF(BN1074="","",IFERROR(VLOOKUP(BJ1074,segéd!O:P,2,FALSE),"x"))</f>
        <v>10</v>
      </c>
      <c r="BU1074" s="2"/>
      <c r="BV1074" s="2"/>
      <c r="CV1074" s="2">
        <v>7</v>
      </c>
    </row>
    <row r="1075" spans="1:118" ht="15" customHeight="1" x14ac:dyDescent="0.3">
      <c r="A1075" t="str">
        <f t="shared" si="928"/>
        <v>11143</v>
      </c>
      <c r="B1075" t="str">
        <f t="shared" si="929"/>
        <v xml:space="preserve">Jelfeldolgozás és sz. ir. - Varga István (web) </v>
      </c>
      <c r="C1075" t="str">
        <f t="shared" si="930"/>
        <v>21611143</v>
      </c>
      <c r="D1075" t="str">
        <f t="shared" si="931"/>
        <v>Jelfeldolgozás és sz. ir. - Varga István (web) 27</v>
      </c>
      <c r="E1075" t="str">
        <f t="shared" si="932"/>
        <v>Varga István11143</v>
      </c>
      <c r="F1075" t="str">
        <f t="shared" si="933"/>
        <v>Jelfeldolgozás és sz. ir. (Tb. 216, web)</v>
      </c>
      <c r="G1075" t="str">
        <f t="shared" si="934"/>
        <v/>
      </c>
      <c r="H1075" t="str">
        <f t="shared" si="935"/>
        <v/>
      </c>
      <c r="I1075" t="str">
        <f t="shared" si="936"/>
        <v/>
      </c>
      <c r="J1075" t="str">
        <f t="shared" si="937"/>
        <v/>
      </c>
      <c r="K1075" t="str">
        <f t="shared" si="938"/>
        <v/>
      </c>
      <c r="L1075" t="str">
        <f t="shared" si="939"/>
        <v/>
      </c>
      <c r="M1075" t="str">
        <f t="shared" si="940"/>
        <v/>
      </c>
      <c r="N1075" t="str">
        <f t="shared" si="941"/>
        <v/>
      </c>
      <c r="O1075" t="str">
        <f t="shared" si="942"/>
        <v/>
      </c>
      <c r="P1075" t="str">
        <f t="shared" si="943"/>
        <v/>
      </c>
      <c r="Q1075" t="str">
        <f t="shared" si="944"/>
        <v/>
      </c>
      <c r="R1075" t="str">
        <f t="shared" si="945"/>
        <v/>
      </c>
      <c r="S1075" t="str">
        <f t="shared" si="946"/>
        <v/>
      </c>
      <c r="T1075" t="str">
        <f t="shared" si="947"/>
        <v/>
      </c>
      <c r="U1075" t="str">
        <f t="shared" si="948"/>
        <v/>
      </c>
      <c r="V1075" t="str">
        <f t="shared" si="949"/>
        <v/>
      </c>
      <c r="W1075" t="str">
        <f t="shared" si="950"/>
        <v/>
      </c>
      <c r="X1075" t="str">
        <f t="shared" si="951"/>
        <v/>
      </c>
      <c r="Y1075" t="str">
        <f t="shared" si="952"/>
        <v/>
      </c>
      <c r="Z1075" t="str">
        <f t="shared" si="953"/>
        <v/>
      </c>
      <c r="AA1075" t="str">
        <f t="shared" si="954"/>
        <v>Jelfeldolgozás és sz. ir. (, web)</v>
      </c>
      <c r="AB1075" t="str">
        <f t="shared" si="955"/>
        <v/>
      </c>
      <c r="AC1075" t="str">
        <f t="shared" si="956"/>
        <v/>
      </c>
      <c r="AD1075" t="str">
        <f t="shared" si="957"/>
        <v/>
      </c>
      <c r="AE1075" t="str">
        <f t="shared" si="958"/>
        <v/>
      </c>
      <c r="AF1075" t="str">
        <f t="shared" si="959"/>
        <v/>
      </c>
      <c r="AG1075" t="str">
        <f t="shared" si="960"/>
        <v/>
      </c>
      <c r="AH1075" t="str">
        <f t="shared" si="961"/>
        <v/>
      </c>
      <c r="AI1075" t="str">
        <f t="shared" si="962"/>
        <v/>
      </c>
      <c r="AJ1075" t="str">
        <f t="shared" si="963"/>
        <v/>
      </c>
      <c r="AK1075" t="str">
        <f t="shared" si="964"/>
        <v/>
      </c>
      <c r="AL1075" t="str">
        <f t="shared" si="965"/>
        <v/>
      </c>
      <c r="AM1075" t="str">
        <f t="shared" si="966"/>
        <v/>
      </c>
      <c r="AN1075" t="str">
        <f t="shared" si="967"/>
        <v/>
      </c>
      <c r="AO1075" t="str">
        <f t="shared" si="968"/>
        <v/>
      </c>
      <c r="AP1075" t="str">
        <f t="shared" si="969"/>
        <v/>
      </c>
      <c r="AQ1075" t="str">
        <f t="shared" si="970"/>
        <v/>
      </c>
      <c r="AR1075" t="str">
        <f t="shared" si="971"/>
        <v/>
      </c>
      <c r="AS1075" t="str">
        <f t="shared" si="972"/>
        <v/>
      </c>
      <c r="AT1075" t="str">
        <f t="shared" si="973"/>
        <v>11143</v>
      </c>
      <c r="AU1075" t="str">
        <f t="shared" si="974"/>
        <v/>
      </c>
      <c r="AV1075" t="str">
        <f t="shared" si="975"/>
        <v/>
      </c>
      <c r="AW1075" t="str">
        <f t="shared" si="976"/>
        <v/>
      </c>
      <c r="AX1075" t="str">
        <f t="shared" si="977"/>
        <v/>
      </c>
      <c r="AY1075" t="str">
        <f t="shared" si="978"/>
        <v/>
      </c>
      <c r="AZ1075" t="str">
        <f t="shared" si="979"/>
        <v/>
      </c>
      <c r="BA1075" t="str">
        <f t="shared" si="980"/>
        <v/>
      </c>
      <c r="BB1075" t="str">
        <f t="shared" si="981"/>
        <v/>
      </c>
      <c r="BC1075" t="str">
        <f t="shared" si="982"/>
        <v/>
      </c>
      <c r="BD1075" t="str">
        <f t="shared" si="983"/>
        <v/>
      </c>
      <c r="BE1075" t="str">
        <f t="shared" si="984"/>
        <v>Jelfeldolgozás és sz. ir. (216, web)</v>
      </c>
      <c r="BF1075" s="2">
        <v>1114</v>
      </c>
      <c r="BG1075" s="2">
        <v>3</v>
      </c>
      <c r="BH1075" s="18">
        <f>VLOOKUP(BF1075,segéd!$F$9:$G$41,2,FALSE)</f>
        <v>46340</v>
      </c>
      <c r="BI1075" s="2" t="str">
        <f>VLOOKUP(BG1075,segéd!$F$1:$G$7,2,FALSE)</f>
        <v>11.30-13.00</v>
      </c>
      <c r="BJ1075" t="s">
        <v>110</v>
      </c>
      <c r="BK1075" s="20" t="s">
        <v>278</v>
      </c>
      <c r="BL1075" t="s">
        <v>191</v>
      </c>
      <c r="BM1075" s="2"/>
      <c r="BN1075" s="2">
        <v>216</v>
      </c>
      <c r="BO1075" s="2" t="s">
        <v>117</v>
      </c>
      <c r="BP1075" s="33" t="s">
        <v>686</v>
      </c>
      <c r="BQ1075" s="2">
        <f t="shared" si="985"/>
        <v>27</v>
      </c>
      <c r="BR1075" s="2" t="str">
        <f>IF(BM1075="","",IFERROR(VLOOKUP(BJ1075,segéd!T:U,2,FALSE),"x"))</f>
        <v/>
      </c>
      <c r="BS1075" s="2">
        <f>IF(BN1075="","",IFERROR(VLOOKUP(BJ1075,segéd!O:P,2,FALSE),"x"))</f>
        <v>27</v>
      </c>
      <c r="BU1075" s="2"/>
      <c r="BV1075" s="2"/>
      <c r="DF1075" s="2">
        <v>27</v>
      </c>
    </row>
    <row r="1076" spans="1:118" ht="15" customHeight="1" x14ac:dyDescent="0.3">
      <c r="A1076" t="str">
        <f t="shared" si="928"/>
        <v>21711143</v>
      </c>
      <c r="B1076" t="str">
        <f t="shared" si="929"/>
        <v>Körforgásos szemléletű hull. - Nagy Judit (web) 14</v>
      </c>
      <c r="C1076" t="str">
        <f t="shared" si="930"/>
        <v>11143</v>
      </c>
      <c r="D1076" t="str">
        <f t="shared" si="931"/>
        <v xml:space="preserve">Körforgásos szemléletű hull. - Nagy Judit (web) </v>
      </c>
      <c r="E1076" t="str">
        <f t="shared" si="932"/>
        <v>Nagy Judit11143</v>
      </c>
      <c r="F1076" t="str">
        <f t="shared" si="933"/>
        <v>Körforgásos szemléletű hull. (Bp. 217, web)</v>
      </c>
      <c r="G1076" t="str">
        <f t="shared" si="934"/>
        <v/>
      </c>
      <c r="H1076" t="str">
        <f t="shared" si="935"/>
        <v/>
      </c>
      <c r="I1076" t="str">
        <f t="shared" si="936"/>
        <v/>
      </c>
      <c r="J1076" t="str">
        <f t="shared" si="937"/>
        <v/>
      </c>
      <c r="K1076" t="str">
        <f t="shared" si="938"/>
        <v/>
      </c>
      <c r="L1076" t="str">
        <f t="shared" si="939"/>
        <v/>
      </c>
      <c r="M1076" t="str">
        <f t="shared" si="940"/>
        <v/>
      </c>
      <c r="N1076" t="str">
        <f t="shared" si="941"/>
        <v/>
      </c>
      <c r="O1076" t="str">
        <f t="shared" si="942"/>
        <v/>
      </c>
      <c r="P1076" t="str">
        <f t="shared" si="943"/>
        <v/>
      </c>
      <c r="Q1076" t="str">
        <f t="shared" si="944"/>
        <v/>
      </c>
      <c r="R1076" t="str">
        <f t="shared" si="945"/>
        <v/>
      </c>
      <c r="S1076" t="str">
        <f t="shared" si="946"/>
        <v>11143</v>
      </c>
      <c r="T1076" t="str">
        <f t="shared" si="947"/>
        <v/>
      </c>
      <c r="U1076" t="str">
        <f t="shared" si="948"/>
        <v/>
      </c>
      <c r="V1076" t="str">
        <f t="shared" si="949"/>
        <v/>
      </c>
      <c r="W1076" t="str">
        <f t="shared" si="950"/>
        <v/>
      </c>
      <c r="X1076" t="str">
        <f t="shared" si="951"/>
        <v/>
      </c>
      <c r="Y1076" t="str">
        <f t="shared" si="952"/>
        <v/>
      </c>
      <c r="Z1076" t="str">
        <f t="shared" si="953"/>
        <v/>
      </c>
      <c r="AA1076" t="str">
        <f t="shared" si="954"/>
        <v>Körforgásos szemléletű hull. (217, web)</v>
      </c>
      <c r="AB1076" t="str">
        <f t="shared" si="955"/>
        <v/>
      </c>
      <c r="AC1076" t="str">
        <f t="shared" si="956"/>
        <v/>
      </c>
      <c r="AD1076" t="str">
        <f t="shared" si="957"/>
        <v/>
      </c>
      <c r="AE1076" t="str">
        <f t="shared" si="958"/>
        <v/>
      </c>
      <c r="AF1076" t="str">
        <f t="shared" si="959"/>
        <v/>
      </c>
      <c r="AG1076" t="str">
        <f t="shared" si="960"/>
        <v/>
      </c>
      <c r="AH1076" t="str">
        <f t="shared" si="961"/>
        <v/>
      </c>
      <c r="AI1076" t="str">
        <f t="shared" si="962"/>
        <v/>
      </c>
      <c r="AJ1076" t="str">
        <f t="shared" si="963"/>
        <v/>
      </c>
      <c r="AK1076" t="str">
        <f t="shared" si="964"/>
        <v/>
      </c>
      <c r="AL1076" t="str">
        <f t="shared" si="965"/>
        <v/>
      </c>
      <c r="AM1076" t="str">
        <f t="shared" si="966"/>
        <v/>
      </c>
      <c r="AN1076" t="str">
        <f t="shared" si="967"/>
        <v/>
      </c>
      <c r="AO1076" t="str">
        <f t="shared" si="968"/>
        <v/>
      </c>
      <c r="AP1076" t="str">
        <f t="shared" si="969"/>
        <v/>
      </c>
      <c r="AQ1076" t="str">
        <f t="shared" si="970"/>
        <v/>
      </c>
      <c r="AR1076" t="str">
        <f t="shared" si="971"/>
        <v/>
      </c>
      <c r="AS1076" t="str">
        <f t="shared" si="972"/>
        <v/>
      </c>
      <c r="AT1076" t="str">
        <f t="shared" si="973"/>
        <v/>
      </c>
      <c r="AU1076" t="str">
        <f t="shared" si="974"/>
        <v/>
      </c>
      <c r="AV1076" t="str">
        <f t="shared" si="975"/>
        <v/>
      </c>
      <c r="AW1076" t="str">
        <f t="shared" si="976"/>
        <v/>
      </c>
      <c r="AX1076" t="str">
        <f t="shared" si="977"/>
        <v/>
      </c>
      <c r="AY1076" t="str">
        <f t="shared" si="978"/>
        <v/>
      </c>
      <c r="AZ1076" t="str">
        <f t="shared" si="979"/>
        <v/>
      </c>
      <c r="BA1076" t="str">
        <f t="shared" si="980"/>
        <v/>
      </c>
      <c r="BB1076" t="str">
        <f t="shared" si="981"/>
        <v/>
      </c>
      <c r="BC1076" t="str">
        <f t="shared" si="982"/>
        <v/>
      </c>
      <c r="BD1076" t="str">
        <f t="shared" si="983"/>
        <v/>
      </c>
      <c r="BE1076" t="str">
        <f t="shared" si="984"/>
        <v>Körforgásos szemléletű hull. (, web)</v>
      </c>
      <c r="BF1076" s="2">
        <v>1114</v>
      </c>
      <c r="BG1076" s="2">
        <v>3</v>
      </c>
      <c r="BH1076" s="18">
        <f>VLOOKUP(BF1076,segéd!$F$9:$G$41,2,FALSE)</f>
        <v>46340</v>
      </c>
      <c r="BI1076" s="2" t="str">
        <f>VLOOKUP(BG1076,segéd!$F$1:$G$7,2,FALSE)</f>
        <v>11.30-13.00</v>
      </c>
      <c r="BJ1076" t="s">
        <v>529</v>
      </c>
      <c r="BK1076" s="20" t="s">
        <v>418</v>
      </c>
      <c r="BL1076" t="s">
        <v>206</v>
      </c>
      <c r="BM1076" s="2">
        <v>217</v>
      </c>
      <c r="BO1076" s="2" t="s">
        <v>117</v>
      </c>
      <c r="BP1076" s="33" t="s">
        <v>619</v>
      </c>
      <c r="BQ1076" s="2">
        <f t="shared" si="985"/>
        <v>14</v>
      </c>
      <c r="BR1076" s="2">
        <f>IF(BM1076="","",IFERROR(VLOOKUP(BJ1076,segéd!T:U,2,FALSE),"x"))</f>
        <v>14</v>
      </c>
      <c r="BS1076" s="2" t="str">
        <f>IF(BN1076="","",IFERROR(VLOOKUP(BJ1076,segéd!O:P,2,FALSE),"x"))</f>
        <v/>
      </c>
      <c r="BT1076" s="2"/>
      <c r="BU1076" s="2"/>
      <c r="BV1076" s="2"/>
      <c r="BX1076" s="2"/>
      <c r="CF1076" s="2">
        <v>11</v>
      </c>
      <c r="CQ1076" s="2"/>
      <c r="CR1076" s="2"/>
    </row>
    <row r="1077" spans="1:118" ht="15" customHeight="1" x14ac:dyDescent="0.3">
      <c r="A1077" t="str">
        <f t="shared" si="928"/>
        <v>11143</v>
      </c>
      <c r="B1077" t="str">
        <f t="shared" si="929"/>
        <v xml:space="preserve">Létgazd. folyamatok tervezése - Molnárné Dőry Zsófia (web) </v>
      </c>
      <c r="C1077" t="str">
        <f t="shared" si="930"/>
        <v>Passzív11143</v>
      </c>
      <c r="D1077" t="str">
        <f t="shared" si="931"/>
        <v>Létgazd. folyamatok tervezése - Molnárné Dőry Zsófia (web) 5</v>
      </c>
      <c r="E1077" t="str">
        <f t="shared" si="932"/>
        <v>Molnárné Dőry Zsófia11143</v>
      </c>
      <c r="F1077" t="str">
        <f t="shared" si="933"/>
        <v>Létgazd. folyamatok tervezése (Tb. Passzív, web)</v>
      </c>
      <c r="G1077" t="str">
        <f t="shared" si="934"/>
        <v/>
      </c>
      <c r="H1077" t="str">
        <f t="shared" si="935"/>
        <v/>
      </c>
      <c r="I1077" t="str">
        <f t="shared" si="936"/>
        <v/>
      </c>
      <c r="J1077" t="str">
        <f t="shared" si="937"/>
        <v/>
      </c>
      <c r="K1077" t="str">
        <f t="shared" si="938"/>
        <v/>
      </c>
      <c r="L1077" t="str">
        <f t="shared" si="939"/>
        <v/>
      </c>
      <c r="M1077" t="str">
        <f t="shared" si="940"/>
        <v/>
      </c>
      <c r="N1077" t="str">
        <f t="shared" si="941"/>
        <v/>
      </c>
      <c r="O1077" t="str">
        <f t="shared" si="942"/>
        <v/>
      </c>
      <c r="P1077" t="str">
        <f t="shared" si="943"/>
        <v/>
      </c>
      <c r="Q1077" t="str">
        <f t="shared" si="944"/>
        <v/>
      </c>
      <c r="R1077" t="str">
        <f t="shared" si="945"/>
        <v/>
      </c>
      <c r="S1077" t="str">
        <f t="shared" si="946"/>
        <v/>
      </c>
      <c r="T1077" t="str">
        <f t="shared" si="947"/>
        <v/>
      </c>
      <c r="U1077" t="str">
        <f t="shared" si="948"/>
        <v/>
      </c>
      <c r="V1077" t="str">
        <f t="shared" si="949"/>
        <v/>
      </c>
      <c r="W1077" t="str">
        <f t="shared" si="950"/>
        <v/>
      </c>
      <c r="X1077" t="str">
        <f t="shared" si="951"/>
        <v/>
      </c>
      <c r="Y1077" t="str">
        <f t="shared" si="952"/>
        <v/>
      </c>
      <c r="Z1077" t="str">
        <f t="shared" si="953"/>
        <v/>
      </c>
      <c r="AA1077" t="str">
        <f t="shared" si="954"/>
        <v>Létgazd. folyamatok tervezése (, web)</v>
      </c>
      <c r="AB1077" t="str">
        <f t="shared" si="955"/>
        <v/>
      </c>
      <c r="AC1077" t="str">
        <f t="shared" si="956"/>
        <v/>
      </c>
      <c r="AD1077" t="str">
        <f t="shared" si="957"/>
        <v/>
      </c>
      <c r="AE1077" t="str">
        <f t="shared" si="958"/>
        <v/>
      </c>
      <c r="AF1077" t="str">
        <f t="shared" si="959"/>
        <v/>
      </c>
      <c r="AG1077" t="str">
        <f t="shared" si="960"/>
        <v/>
      </c>
      <c r="AH1077" t="str">
        <f t="shared" si="961"/>
        <v/>
      </c>
      <c r="AI1077" t="str">
        <f t="shared" si="962"/>
        <v/>
      </c>
      <c r="AJ1077" t="str">
        <f t="shared" si="963"/>
        <v/>
      </c>
      <c r="AK1077" t="str">
        <f t="shared" si="964"/>
        <v/>
      </c>
      <c r="AL1077" t="str">
        <f t="shared" si="965"/>
        <v/>
      </c>
      <c r="AM1077" t="str">
        <f t="shared" si="966"/>
        <v>11143</v>
      </c>
      <c r="AN1077" t="str">
        <f t="shared" si="967"/>
        <v/>
      </c>
      <c r="AO1077" t="str">
        <f t="shared" si="968"/>
        <v/>
      </c>
      <c r="AP1077" t="str">
        <f t="shared" si="969"/>
        <v/>
      </c>
      <c r="AQ1077" t="str">
        <f t="shared" si="970"/>
        <v/>
      </c>
      <c r="AR1077" t="str">
        <f t="shared" si="971"/>
        <v/>
      </c>
      <c r="AS1077" t="str">
        <f t="shared" si="972"/>
        <v/>
      </c>
      <c r="AT1077" t="str">
        <f t="shared" si="973"/>
        <v/>
      </c>
      <c r="AU1077" t="str">
        <f t="shared" si="974"/>
        <v/>
      </c>
      <c r="AV1077" t="str">
        <f t="shared" si="975"/>
        <v/>
      </c>
      <c r="AW1077" t="str">
        <f t="shared" si="976"/>
        <v/>
      </c>
      <c r="AX1077" t="str">
        <f t="shared" si="977"/>
        <v/>
      </c>
      <c r="AY1077" t="str">
        <f t="shared" si="978"/>
        <v/>
      </c>
      <c r="AZ1077" t="str">
        <f t="shared" si="979"/>
        <v/>
      </c>
      <c r="BA1077" t="str">
        <f t="shared" si="980"/>
        <v/>
      </c>
      <c r="BB1077" t="str">
        <f t="shared" si="981"/>
        <v/>
      </c>
      <c r="BC1077" t="str">
        <f t="shared" si="982"/>
        <v/>
      </c>
      <c r="BD1077" t="str">
        <f t="shared" si="983"/>
        <v/>
      </c>
      <c r="BE1077" t="str">
        <f t="shared" si="984"/>
        <v>Létgazd. folyamatok tervezése (Passzív, web)</v>
      </c>
      <c r="BF1077" s="2">
        <v>1114</v>
      </c>
      <c r="BG1077" s="2">
        <v>3</v>
      </c>
      <c r="BH1077" s="18">
        <f>VLOOKUP(BF1077,segéd!$F$9:$G$41,2,FALSE)</f>
        <v>46340</v>
      </c>
      <c r="BI1077" s="2" t="str">
        <f>VLOOKUP(BG1077,segéd!$F$1:$G$7,2,FALSE)</f>
        <v>11.30-13.00</v>
      </c>
      <c r="BJ1077" t="s">
        <v>203</v>
      </c>
      <c r="BK1077" s="20" t="s">
        <v>219</v>
      </c>
      <c r="BL1077" t="s">
        <v>190</v>
      </c>
      <c r="BM1077" s="2"/>
      <c r="BN1077" s="2" t="s">
        <v>221</v>
      </c>
      <c r="BO1077" s="2" t="s">
        <v>117</v>
      </c>
      <c r="BP1077" s="33" t="s">
        <v>637</v>
      </c>
      <c r="BQ1077" s="2">
        <f t="shared" si="985"/>
        <v>5</v>
      </c>
      <c r="BR1077" s="2" t="str">
        <f>IF(BM1077="","",IFERROR(VLOOKUP(BJ1077,segéd!T:U,2,FALSE),"x"))</f>
        <v/>
      </c>
      <c r="BS1077" s="2">
        <f>IF(BN1077="","",IFERROR(VLOOKUP(BJ1077,segéd!O:P,2,FALSE),"x"))</f>
        <v>5</v>
      </c>
      <c r="BU1077" s="2"/>
      <c r="BV1077" s="2"/>
      <c r="CY1077" s="2">
        <v>5</v>
      </c>
    </row>
    <row r="1078" spans="1:118" ht="15" customHeight="1" x14ac:dyDescent="0.3">
      <c r="A1078" t="str">
        <f t="shared" si="928"/>
        <v>20311143</v>
      </c>
      <c r="B1078" t="str">
        <f t="shared" si="929"/>
        <v>Marketingmenedzsment - Gaál Béla (web) 9</v>
      </c>
      <c r="C1078" t="str">
        <f t="shared" si="930"/>
        <v>11143</v>
      </c>
      <c r="D1078" t="str">
        <f t="shared" si="931"/>
        <v xml:space="preserve">Marketingmenedzsment - Gaál Béla (web) </v>
      </c>
      <c r="E1078" t="str">
        <f t="shared" si="932"/>
        <v>Gaál Béla11143</v>
      </c>
      <c r="F1078" t="str">
        <f t="shared" si="933"/>
        <v>Marketingmenedzsment (Bp. 203, web)</v>
      </c>
      <c r="G1078" t="str">
        <f t="shared" si="934"/>
        <v/>
      </c>
      <c r="H1078" t="str">
        <f t="shared" si="935"/>
        <v/>
      </c>
      <c r="I1078" t="str">
        <f t="shared" si="936"/>
        <v/>
      </c>
      <c r="J1078" t="str">
        <f t="shared" si="937"/>
        <v>11143</v>
      </c>
      <c r="K1078" t="str">
        <f t="shared" si="938"/>
        <v/>
      </c>
      <c r="L1078" t="str">
        <f t="shared" si="939"/>
        <v/>
      </c>
      <c r="M1078" t="str">
        <f t="shared" si="940"/>
        <v/>
      </c>
      <c r="N1078" t="str">
        <f t="shared" si="941"/>
        <v/>
      </c>
      <c r="O1078" t="str">
        <f t="shared" si="942"/>
        <v/>
      </c>
      <c r="P1078" t="str">
        <f t="shared" si="943"/>
        <v/>
      </c>
      <c r="Q1078" t="str">
        <f t="shared" si="944"/>
        <v/>
      </c>
      <c r="R1078" t="str">
        <f t="shared" si="945"/>
        <v/>
      </c>
      <c r="S1078" t="str">
        <f t="shared" si="946"/>
        <v/>
      </c>
      <c r="T1078" t="str">
        <f t="shared" si="947"/>
        <v/>
      </c>
      <c r="U1078" t="str">
        <f t="shared" si="948"/>
        <v/>
      </c>
      <c r="V1078" t="str">
        <f t="shared" si="949"/>
        <v/>
      </c>
      <c r="W1078" t="str">
        <f t="shared" si="950"/>
        <v/>
      </c>
      <c r="X1078" t="str">
        <f t="shared" si="951"/>
        <v/>
      </c>
      <c r="Y1078" t="str">
        <f t="shared" si="952"/>
        <v/>
      </c>
      <c r="Z1078" t="str">
        <f t="shared" si="953"/>
        <v/>
      </c>
      <c r="AA1078" t="str">
        <f t="shared" si="954"/>
        <v>Marketingmenedzsment (203, web)</v>
      </c>
      <c r="AB1078" t="str">
        <f t="shared" si="955"/>
        <v/>
      </c>
      <c r="AC1078" t="str">
        <f t="shared" si="956"/>
        <v/>
      </c>
      <c r="AD1078" t="str">
        <f t="shared" si="957"/>
        <v/>
      </c>
      <c r="AE1078" t="str">
        <f t="shared" si="958"/>
        <v/>
      </c>
      <c r="AF1078" t="str">
        <f t="shared" si="959"/>
        <v/>
      </c>
      <c r="AG1078" t="str">
        <f t="shared" si="960"/>
        <v/>
      </c>
      <c r="AH1078" t="str">
        <f t="shared" si="961"/>
        <v/>
      </c>
      <c r="AI1078" t="str">
        <f t="shared" si="962"/>
        <v/>
      </c>
      <c r="AJ1078" t="str">
        <f t="shared" si="963"/>
        <v/>
      </c>
      <c r="AK1078" t="str">
        <f t="shared" si="964"/>
        <v/>
      </c>
      <c r="AL1078" t="str">
        <f t="shared" si="965"/>
        <v/>
      </c>
      <c r="AM1078" t="str">
        <f t="shared" si="966"/>
        <v/>
      </c>
      <c r="AN1078" t="str">
        <f t="shared" si="967"/>
        <v/>
      </c>
      <c r="AO1078" t="str">
        <f t="shared" si="968"/>
        <v/>
      </c>
      <c r="AP1078" t="str">
        <f t="shared" si="969"/>
        <v/>
      </c>
      <c r="AQ1078" t="str">
        <f t="shared" si="970"/>
        <v/>
      </c>
      <c r="AR1078" t="str">
        <f t="shared" si="971"/>
        <v/>
      </c>
      <c r="AS1078" t="str">
        <f t="shared" si="972"/>
        <v/>
      </c>
      <c r="AT1078" t="str">
        <f t="shared" si="973"/>
        <v/>
      </c>
      <c r="AU1078" t="str">
        <f t="shared" si="974"/>
        <v/>
      </c>
      <c r="AV1078" t="str">
        <f t="shared" si="975"/>
        <v/>
      </c>
      <c r="AW1078" t="str">
        <f t="shared" si="976"/>
        <v/>
      </c>
      <c r="AX1078" t="str">
        <f t="shared" si="977"/>
        <v/>
      </c>
      <c r="AY1078" t="str">
        <f t="shared" si="978"/>
        <v/>
      </c>
      <c r="AZ1078" t="str">
        <f t="shared" si="979"/>
        <v/>
      </c>
      <c r="BA1078" t="str">
        <f t="shared" si="980"/>
        <v/>
      </c>
      <c r="BB1078" t="str">
        <f t="shared" si="981"/>
        <v/>
      </c>
      <c r="BC1078" t="str">
        <f t="shared" si="982"/>
        <v/>
      </c>
      <c r="BD1078" t="str">
        <f t="shared" si="983"/>
        <v/>
      </c>
      <c r="BE1078" t="str">
        <f t="shared" si="984"/>
        <v>Marketingmenedzsment (, web)</v>
      </c>
      <c r="BF1078" s="2">
        <v>1114</v>
      </c>
      <c r="BG1078" s="2">
        <v>3</v>
      </c>
      <c r="BH1078" s="18">
        <f>VLOOKUP(BF1078,segéd!$F$9:$G$41,2,FALSE)</f>
        <v>46340</v>
      </c>
      <c r="BI1078" s="2" t="str">
        <f>VLOOKUP(BG1078,segéd!$F$1:$G$7,2,FALSE)</f>
        <v>11.30-13.00</v>
      </c>
      <c r="BJ1078" t="s">
        <v>86</v>
      </c>
      <c r="BK1078" s="20" t="s">
        <v>307</v>
      </c>
      <c r="BL1078" t="s">
        <v>206</v>
      </c>
      <c r="BM1078" s="2">
        <v>203</v>
      </c>
      <c r="BO1078" s="2" t="s">
        <v>117</v>
      </c>
      <c r="BP1078" s="33" t="s">
        <v>698</v>
      </c>
      <c r="BQ1078" s="2">
        <f t="shared" si="985"/>
        <v>9</v>
      </c>
      <c r="BR1078" s="2">
        <f>IF(BM1078="","",IFERROR(VLOOKUP(BJ1078,segéd!T:U,2,FALSE),"x"))</f>
        <v>9</v>
      </c>
      <c r="BS1078" s="2" t="str">
        <f>IF(BN1078="","",IFERROR(VLOOKUP(BJ1078,segéd!O:P,2,FALSE),"x"))</f>
        <v/>
      </c>
      <c r="BU1078" s="2"/>
      <c r="BV1078" s="2"/>
      <c r="BW1078" s="2">
        <v>5</v>
      </c>
      <c r="BX1078" s="2"/>
    </row>
    <row r="1079" spans="1:118" ht="15" customHeight="1" x14ac:dyDescent="0.3">
      <c r="A1079" t="str">
        <f t="shared" si="928"/>
        <v>11143</v>
      </c>
      <c r="B1079" t="str">
        <f t="shared" si="929"/>
        <v xml:space="preserve">Műszaki diagnosztika II. - Nemes Márk (web) </v>
      </c>
      <c r="C1079" t="str">
        <f t="shared" si="930"/>
        <v>40411143</v>
      </c>
      <c r="D1079" t="str">
        <f t="shared" si="931"/>
        <v>Műszaki diagnosztika II. - Nemes Márk (web) 14</v>
      </c>
      <c r="E1079" t="str">
        <f t="shared" si="932"/>
        <v>Nemes Márk11143</v>
      </c>
      <c r="F1079" t="str">
        <f t="shared" si="933"/>
        <v>Műszaki diagnosztika II. (Tb. 404, web)</v>
      </c>
      <c r="G1079" t="str">
        <f t="shared" si="934"/>
        <v/>
      </c>
      <c r="H1079" t="str">
        <f t="shared" si="935"/>
        <v/>
      </c>
      <c r="I1079" t="str">
        <f t="shared" si="936"/>
        <v/>
      </c>
      <c r="J1079" t="str">
        <f t="shared" si="937"/>
        <v/>
      </c>
      <c r="K1079" t="str">
        <f t="shared" si="938"/>
        <v/>
      </c>
      <c r="L1079" t="str">
        <f t="shared" si="939"/>
        <v/>
      </c>
      <c r="M1079" t="str">
        <f t="shared" si="940"/>
        <v/>
      </c>
      <c r="N1079" t="str">
        <f t="shared" si="941"/>
        <v/>
      </c>
      <c r="O1079" t="str">
        <f t="shared" si="942"/>
        <v/>
      </c>
      <c r="P1079" t="str">
        <f t="shared" si="943"/>
        <v/>
      </c>
      <c r="Q1079" t="str">
        <f t="shared" si="944"/>
        <v/>
      </c>
      <c r="R1079" t="str">
        <f t="shared" si="945"/>
        <v/>
      </c>
      <c r="S1079" t="str">
        <f t="shared" si="946"/>
        <v/>
      </c>
      <c r="T1079" t="str">
        <f t="shared" si="947"/>
        <v/>
      </c>
      <c r="U1079" t="str">
        <f t="shared" si="948"/>
        <v/>
      </c>
      <c r="V1079" t="str">
        <f t="shared" si="949"/>
        <v/>
      </c>
      <c r="W1079" t="str">
        <f t="shared" si="950"/>
        <v/>
      </c>
      <c r="X1079" t="str">
        <f t="shared" si="951"/>
        <v/>
      </c>
      <c r="Y1079" t="str">
        <f t="shared" si="952"/>
        <v/>
      </c>
      <c r="Z1079" t="str">
        <f t="shared" si="953"/>
        <v/>
      </c>
      <c r="AA1079" t="str">
        <f t="shared" si="954"/>
        <v>Műszaki diagnosztika II. (, web)</v>
      </c>
      <c r="AB1079" t="str">
        <f t="shared" si="955"/>
        <v/>
      </c>
      <c r="AC1079" t="str">
        <f t="shared" si="956"/>
        <v/>
      </c>
      <c r="AD1079" t="str">
        <f t="shared" si="957"/>
        <v/>
      </c>
      <c r="AE1079" t="str">
        <f t="shared" si="958"/>
        <v/>
      </c>
      <c r="AF1079" t="str">
        <f t="shared" si="959"/>
        <v/>
      </c>
      <c r="AG1079" t="str">
        <f t="shared" si="960"/>
        <v/>
      </c>
      <c r="AH1079" t="str">
        <f t="shared" si="961"/>
        <v/>
      </c>
      <c r="AI1079" t="str">
        <f t="shared" si="962"/>
        <v/>
      </c>
      <c r="AJ1079" t="str">
        <f t="shared" si="963"/>
        <v/>
      </c>
      <c r="AK1079" t="str">
        <f t="shared" si="964"/>
        <v/>
      </c>
      <c r="AL1079" t="str">
        <f t="shared" si="965"/>
        <v/>
      </c>
      <c r="AM1079" t="str">
        <f t="shared" si="966"/>
        <v/>
      </c>
      <c r="AN1079" t="str">
        <f t="shared" si="967"/>
        <v/>
      </c>
      <c r="AO1079" t="str">
        <f t="shared" si="968"/>
        <v/>
      </c>
      <c r="AP1079" t="str">
        <f t="shared" si="969"/>
        <v/>
      </c>
      <c r="AQ1079" t="str">
        <f t="shared" si="970"/>
        <v/>
      </c>
      <c r="AR1079" t="str">
        <f t="shared" si="971"/>
        <v/>
      </c>
      <c r="AS1079" t="str">
        <f t="shared" si="972"/>
        <v/>
      </c>
      <c r="AT1079" t="str">
        <f t="shared" si="973"/>
        <v/>
      </c>
      <c r="AU1079" t="str">
        <f t="shared" si="974"/>
        <v/>
      </c>
      <c r="AV1079" t="str">
        <f t="shared" si="975"/>
        <v/>
      </c>
      <c r="AW1079" t="str">
        <f t="shared" si="976"/>
        <v/>
      </c>
      <c r="AX1079" t="str">
        <f t="shared" si="977"/>
        <v/>
      </c>
      <c r="AY1079" t="str">
        <f t="shared" si="978"/>
        <v/>
      </c>
      <c r="AZ1079" t="str">
        <f t="shared" si="979"/>
        <v/>
      </c>
      <c r="BA1079" t="str">
        <f t="shared" si="980"/>
        <v/>
      </c>
      <c r="BB1079" t="str">
        <f t="shared" si="981"/>
        <v>11143</v>
      </c>
      <c r="BC1079" t="str">
        <f t="shared" si="982"/>
        <v/>
      </c>
      <c r="BD1079" t="str">
        <f t="shared" si="983"/>
        <v/>
      </c>
      <c r="BE1079" t="str">
        <f t="shared" si="984"/>
        <v>Műszaki diagnosztika II. (404, web)</v>
      </c>
      <c r="BF1079" s="2">
        <v>1114</v>
      </c>
      <c r="BG1079" s="2">
        <v>3</v>
      </c>
      <c r="BH1079" s="18">
        <f>VLOOKUP(BF1079,segéd!$F$9:$G$41,2,FALSE)</f>
        <v>46340</v>
      </c>
      <c r="BI1079" s="2" t="str">
        <f>VLOOKUP(BG1079,segéd!$F$1:$G$7,2,FALSE)</f>
        <v>11.30-13.00</v>
      </c>
      <c r="BJ1079" t="s">
        <v>526</v>
      </c>
      <c r="BK1079" s="20" t="s">
        <v>542</v>
      </c>
      <c r="BL1079" t="s">
        <v>191</v>
      </c>
      <c r="BM1079" s="2"/>
      <c r="BN1079" s="2">
        <v>404</v>
      </c>
      <c r="BO1079" s="2" t="s">
        <v>117</v>
      </c>
      <c r="BP1079" s="33" t="s">
        <v>640</v>
      </c>
      <c r="BQ1079" s="2">
        <f t="shared" si="985"/>
        <v>14</v>
      </c>
      <c r="BR1079" s="2" t="str">
        <f>IF(BM1079="","",IFERROR(VLOOKUP(BJ1079,segéd!T:U,2,FALSE),"x"))</f>
        <v/>
      </c>
      <c r="BS1079" s="2">
        <f>IF(BN1079="","",IFERROR(VLOOKUP(BJ1079,segéd!O:P,2,FALSE),"x"))</f>
        <v>14</v>
      </c>
      <c r="BU1079" s="2"/>
      <c r="BV1079" s="2"/>
      <c r="DN1079" s="2">
        <v>8</v>
      </c>
    </row>
    <row r="1080" spans="1:118" ht="15" customHeight="1" x14ac:dyDescent="0.3">
      <c r="A1080" t="str">
        <f t="shared" si="928"/>
        <v>11143</v>
      </c>
      <c r="B1080" t="str">
        <f t="shared" si="929"/>
        <v xml:space="preserve">Műszaki szaknyelv I., 1. csoport - Gellért Judit Márta </v>
      </c>
      <c r="C1080" t="str">
        <f t="shared" si="930"/>
        <v>21311143</v>
      </c>
      <c r="D1080" t="str">
        <f t="shared" si="931"/>
        <v>Műszaki szaknyelv I., 1. csoport - Gellért Judit Márta 0</v>
      </c>
      <c r="E1080" t="str">
        <f t="shared" si="932"/>
        <v>Gellért Judit Márta11143</v>
      </c>
      <c r="F1080" t="str">
        <f t="shared" si="933"/>
        <v>Műszaki szaknyelv I., 1. csoport (Tb. 213)</v>
      </c>
      <c r="G1080" t="str">
        <f t="shared" si="934"/>
        <v/>
      </c>
      <c r="H1080" t="str">
        <f t="shared" si="935"/>
        <v/>
      </c>
      <c r="I1080" t="str">
        <f t="shared" si="936"/>
        <v/>
      </c>
      <c r="J1080" t="str">
        <f t="shared" si="937"/>
        <v/>
      </c>
      <c r="K1080" t="str">
        <f t="shared" si="938"/>
        <v/>
      </c>
      <c r="L1080" t="str">
        <f t="shared" si="939"/>
        <v/>
      </c>
      <c r="M1080" t="str">
        <f t="shared" si="940"/>
        <v/>
      </c>
      <c r="N1080" t="str">
        <f t="shared" si="941"/>
        <v/>
      </c>
      <c r="O1080" t="str">
        <f t="shared" si="942"/>
        <v/>
      </c>
      <c r="P1080" t="str">
        <f t="shared" si="943"/>
        <v/>
      </c>
      <c r="Q1080" t="str">
        <f t="shared" si="944"/>
        <v/>
      </c>
      <c r="R1080" t="str">
        <f t="shared" si="945"/>
        <v/>
      </c>
      <c r="S1080" t="str">
        <f t="shared" si="946"/>
        <v/>
      </c>
      <c r="T1080" t="str">
        <f t="shared" si="947"/>
        <v/>
      </c>
      <c r="U1080" t="str">
        <f t="shared" si="948"/>
        <v/>
      </c>
      <c r="V1080" t="str">
        <f t="shared" si="949"/>
        <v/>
      </c>
      <c r="W1080" t="str">
        <f t="shared" si="950"/>
        <v/>
      </c>
      <c r="X1080" t="str">
        <f t="shared" si="951"/>
        <v/>
      </c>
      <c r="Y1080" t="str">
        <f t="shared" si="952"/>
        <v/>
      </c>
      <c r="Z1080" t="str">
        <f t="shared" si="953"/>
        <v/>
      </c>
      <c r="AA1080" t="str">
        <f t="shared" si="954"/>
        <v>Műszaki szaknyelv I., 1. csoport ()</v>
      </c>
      <c r="AB1080" t="str">
        <f t="shared" si="955"/>
        <v/>
      </c>
      <c r="AC1080" t="str">
        <f t="shared" si="956"/>
        <v/>
      </c>
      <c r="AD1080" t="str">
        <f t="shared" si="957"/>
        <v/>
      </c>
      <c r="AE1080" t="str">
        <f t="shared" si="958"/>
        <v/>
      </c>
      <c r="AF1080" t="str">
        <f t="shared" si="959"/>
        <v/>
      </c>
      <c r="AG1080" t="str">
        <f t="shared" si="960"/>
        <v/>
      </c>
      <c r="AH1080" t="str">
        <f t="shared" si="961"/>
        <v/>
      </c>
      <c r="AI1080" t="str">
        <f t="shared" si="962"/>
        <v/>
      </c>
      <c r="AJ1080" t="str">
        <f t="shared" si="963"/>
        <v/>
      </c>
      <c r="AK1080" t="str">
        <f t="shared" si="964"/>
        <v>11143</v>
      </c>
      <c r="AL1080" t="str">
        <f t="shared" si="965"/>
        <v/>
      </c>
      <c r="AM1080" t="str">
        <f t="shared" si="966"/>
        <v/>
      </c>
      <c r="AN1080" t="str">
        <f t="shared" si="967"/>
        <v/>
      </c>
      <c r="AO1080" t="str">
        <f t="shared" si="968"/>
        <v/>
      </c>
      <c r="AP1080" t="str">
        <f t="shared" si="969"/>
        <v/>
      </c>
      <c r="AQ1080" t="str">
        <f t="shared" si="970"/>
        <v/>
      </c>
      <c r="AR1080" t="str">
        <f t="shared" si="971"/>
        <v/>
      </c>
      <c r="AS1080" t="str">
        <f t="shared" si="972"/>
        <v/>
      </c>
      <c r="AT1080" t="str">
        <f t="shared" si="973"/>
        <v/>
      </c>
      <c r="AU1080" t="str">
        <f t="shared" si="974"/>
        <v/>
      </c>
      <c r="AV1080" t="str">
        <f t="shared" si="975"/>
        <v/>
      </c>
      <c r="AW1080" t="str">
        <f t="shared" si="976"/>
        <v/>
      </c>
      <c r="AX1080" t="str">
        <f t="shared" si="977"/>
        <v/>
      </c>
      <c r="AY1080" t="str">
        <f t="shared" si="978"/>
        <v/>
      </c>
      <c r="AZ1080" t="str">
        <f t="shared" si="979"/>
        <v/>
      </c>
      <c r="BA1080" t="str">
        <f t="shared" si="980"/>
        <v/>
      </c>
      <c r="BB1080" t="str">
        <f t="shared" si="981"/>
        <v/>
      </c>
      <c r="BC1080" t="str">
        <f t="shared" si="982"/>
        <v/>
      </c>
      <c r="BD1080" t="str">
        <f t="shared" si="983"/>
        <v/>
      </c>
      <c r="BE1080" t="str">
        <f t="shared" si="984"/>
        <v>Műszaki szaknyelv I., 1. csoport (213)</v>
      </c>
      <c r="BF1080" s="2">
        <v>1114</v>
      </c>
      <c r="BG1080" s="2">
        <v>3</v>
      </c>
      <c r="BH1080" s="18">
        <f>VLOOKUP(BF1080,segéd!$F$9:$G$41,2,FALSE)</f>
        <v>46340</v>
      </c>
      <c r="BI1080" s="2" t="str">
        <f>VLOOKUP(BG1080,segéd!$F$1:$G$7,2,FALSE)</f>
        <v>11.30-13.00</v>
      </c>
      <c r="BJ1080" t="s">
        <v>299</v>
      </c>
      <c r="BK1080" s="20" t="s">
        <v>281</v>
      </c>
      <c r="BL1080" t="s">
        <v>191</v>
      </c>
      <c r="BM1080" s="2"/>
      <c r="BN1080" s="2">
        <v>213</v>
      </c>
      <c r="BO1080" s="2"/>
      <c r="BP1080" s="33"/>
      <c r="BQ1080" s="2">
        <f t="shared" si="985"/>
        <v>0</v>
      </c>
      <c r="BR1080" s="2" t="str">
        <f>IF(BM1080="","",IFERROR(VLOOKUP(BJ1080,segéd!T:U,2,FALSE),"x"))</f>
        <v/>
      </c>
      <c r="BS1080" s="2">
        <f>IF(BN1080="","",IFERROR(VLOOKUP(BJ1080,segéd!O:P,2,FALSE),"x"))</f>
        <v>0</v>
      </c>
      <c r="BT1080" s="2"/>
      <c r="BU1080" s="2"/>
      <c r="BV1080" s="2"/>
      <c r="BX1080" s="2"/>
      <c r="CQ1080" s="2"/>
      <c r="CR1080" s="2"/>
      <c r="CW1080" s="2">
        <v>17</v>
      </c>
    </row>
    <row r="1081" spans="1:118" ht="15" customHeight="1" x14ac:dyDescent="0.3">
      <c r="A1081" t="str">
        <f t="shared" si="928"/>
        <v>11143</v>
      </c>
      <c r="B1081" t="str">
        <f t="shared" si="929"/>
        <v xml:space="preserve">Műszaki szaknyelv I., 2. csoport - Nagy Mónika </v>
      </c>
      <c r="C1081" t="str">
        <f t="shared" si="930"/>
        <v>40811143</v>
      </c>
      <c r="D1081" t="str">
        <f t="shared" si="931"/>
        <v>Műszaki szaknyelv I., 2. csoport - Nagy Mónika 0</v>
      </c>
      <c r="E1081" t="str">
        <f t="shared" si="932"/>
        <v>Nagy Mónika11143</v>
      </c>
      <c r="F1081" t="str">
        <f t="shared" si="933"/>
        <v>Műszaki szaknyelv I., 2. csoport (Tb. 408)</v>
      </c>
      <c r="G1081" t="str">
        <f t="shared" si="934"/>
        <v/>
      </c>
      <c r="H1081" t="str">
        <f t="shared" si="935"/>
        <v/>
      </c>
      <c r="I1081" t="str">
        <f t="shared" si="936"/>
        <v/>
      </c>
      <c r="J1081" t="str">
        <f t="shared" si="937"/>
        <v/>
      </c>
      <c r="K1081" t="str">
        <f t="shared" si="938"/>
        <v/>
      </c>
      <c r="L1081" t="str">
        <f t="shared" si="939"/>
        <v/>
      </c>
      <c r="M1081" t="str">
        <f t="shared" si="940"/>
        <v/>
      </c>
      <c r="N1081" t="str">
        <f t="shared" si="941"/>
        <v/>
      </c>
      <c r="O1081" t="str">
        <f t="shared" si="942"/>
        <v/>
      </c>
      <c r="P1081" t="str">
        <f t="shared" si="943"/>
        <v/>
      </c>
      <c r="Q1081" t="str">
        <f t="shared" si="944"/>
        <v/>
      </c>
      <c r="R1081" t="str">
        <f t="shared" si="945"/>
        <v/>
      </c>
      <c r="S1081" t="str">
        <f t="shared" si="946"/>
        <v/>
      </c>
      <c r="T1081" t="str">
        <f t="shared" si="947"/>
        <v/>
      </c>
      <c r="U1081" t="str">
        <f t="shared" si="948"/>
        <v/>
      </c>
      <c r="V1081" t="str">
        <f t="shared" si="949"/>
        <v/>
      </c>
      <c r="W1081" t="str">
        <f t="shared" si="950"/>
        <v/>
      </c>
      <c r="X1081" t="str">
        <f t="shared" si="951"/>
        <v/>
      </c>
      <c r="Y1081" t="str">
        <f t="shared" si="952"/>
        <v/>
      </c>
      <c r="Z1081" t="str">
        <f t="shared" si="953"/>
        <v/>
      </c>
      <c r="AA1081" t="str">
        <f t="shared" si="954"/>
        <v>Műszaki szaknyelv I., 2. csoport ()</v>
      </c>
      <c r="AB1081" t="str">
        <f t="shared" si="955"/>
        <v/>
      </c>
      <c r="AC1081" t="str">
        <f t="shared" si="956"/>
        <v/>
      </c>
      <c r="AD1081" t="str">
        <f t="shared" si="957"/>
        <v/>
      </c>
      <c r="AE1081" t="str">
        <f t="shared" si="958"/>
        <v/>
      </c>
      <c r="AF1081" t="str">
        <f t="shared" si="959"/>
        <v/>
      </c>
      <c r="AG1081" t="str">
        <f t="shared" si="960"/>
        <v/>
      </c>
      <c r="AH1081" t="str">
        <f t="shared" si="961"/>
        <v/>
      </c>
      <c r="AI1081" t="str">
        <f t="shared" si="962"/>
        <v/>
      </c>
      <c r="AJ1081" t="str">
        <f t="shared" si="963"/>
        <v/>
      </c>
      <c r="AK1081" t="str">
        <f t="shared" si="964"/>
        <v>11143</v>
      </c>
      <c r="AL1081" t="str">
        <f t="shared" si="965"/>
        <v/>
      </c>
      <c r="AM1081" t="str">
        <f t="shared" si="966"/>
        <v/>
      </c>
      <c r="AN1081" t="str">
        <f t="shared" si="967"/>
        <v/>
      </c>
      <c r="AO1081" t="str">
        <f t="shared" si="968"/>
        <v/>
      </c>
      <c r="AP1081" t="str">
        <f t="shared" si="969"/>
        <v/>
      </c>
      <c r="AQ1081" t="str">
        <f t="shared" si="970"/>
        <v/>
      </c>
      <c r="AR1081" t="str">
        <f t="shared" si="971"/>
        <v/>
      </c>
      <c r="AS1081" t="str">
        <f t="shared" si="972"/>
        <v/>
      </c>
      <c r="AT1081" t="str">
        <f t="shared" si="973"/>
        <v/>
      </c>
      <c r="AU1081" t="str">
        <f t="shared" si="974"/>
        <v/>
      </c>
      <c r="AV1081" t="str">
        <f t="shared" si="975"/>
        <v/>
      </c>
      <c r="AW1081" t="str">
        <f t="shared" si="976"/>
        <v/>
      </c>
      <c r="AX1081" t="str">
        <f t="shared" si="977"/>
        <v/>
      </c>
      <c r="AY1081" t="str">
        <f t="shared" si="978"/>
        <v/>
      </c>
      <c r="AZ1081" t="str">
        <f t="shared" si="979"/>
        <v/>
      </c>
      <c r="BA1081" t="str">
        <f t="shared" si="980"/>
        <v/>
      </c>
      <c r="BB1081" t="str">
        <f t="shared" si="981"/>
        <v/>
      </c>
      <c r="BC1081" t="str">
        <f t="shared" si="982"/>
        <v/>
      </c>
      <c r="BD1081" t="str">
        <f t="shared" si="983"/>
        <v/>
      </c>
      <c r="BE1081" t="str">
        <f t="shared" si="984"/>
        <v>Műszaki szaknyelv I., 2. csoport (408)</v>
      </c>
      <c r="BF1081" s="2">
        <v>1114</v>
      </c>
      <c r="BG1081" s="2">
        <v>3</v>
      </c>
      <c r="BH1081" s="18">
        <f>VLOOKUP(BF1081,segéd!$F$9:$G$41,2,FALSE)</f>
        <v>46340</v>
      </c>
      <c r="BI1081" s="2" t="str">
        <f>VLOOKUP(BG1081,segéd!$F$1:$G$7,2,FALSE)</f>
        <v>11.30-13.00</v>
      </c>
      <c r="BJ1081" t="s">
        <v>300</v>
      </c>
      <c r="BK1081" s="20" t="s">
        <v>543</v>
      </c>
      <c r="BL1081" t="s">
        <v>191</v>
      </c>
      <c r="BM1081" s="2"/>
      <c r="BN1081" s="2">
        <v>408</v>
      </c>
      <c r="BO1081" s="2"/>
      <c r="BP1081" s="33"/>
      <c r="BQ1081" s="2">
        <f t="shared" si="985"/>
        <v>0</v>
      </c>
      <c r="BR1081" s="2" t="str">
        <f>IF(BM1081="","",IFERROR(VLOOKUP(BJ1081,segéd!T:U,2,FALSE),"x"))</f>
        <v/>
      </c>
      <c r="BS1081" s="2">
        <f>IF(BN1081="","",IFERROR(VLOOKUP(BJ1081,segéd!O:P,2,FALSE),"x"))</f>
        <v>0</v>
      </c>
      <c r="BT1081" s="2"/>
      <c r="BU1081" s="2"/>
      <c r="BV1081" s="2"/>
      <c r="BX1081" s="2"/>
      <c r="CQ1081" s="2"/>
      <c r="CR1081" s="2"/>
      <c r="CW1081" s="2">
        <v>17</v>
      </c>
    </row>
    <row r="1082" spans="1:118" ht="15" customHeight="1" x14ac:dyDescent="0.3">
      <c r="A1082" t="str">
        <f t="shared" si="928"/>
        <v>11143</v>
      </c>
      <c r="B1082" t="str">
        <f t="shared" si="929"/>
        <v xml:space="preserve">Operációkutatás műszakiaknak - Kovács Gergely (web) </v>
      </c>
      <c r="C1082" t="str">
        <f t="shared" si="930"/>
        <v>311143</v>
      </c>
      <c r="D1082" t="str">
        <f t="shared" si="931"/>
        <v>Operációkutatás műszakiaknak - Kovács Gergely (web) 7</v>
      </c>
      <c r="E1082" t="str">
        <f t="shared" si="932"/>
        <v>Kovács Gergely11143</v>
      </c>
      <c r="F1082" t="str">
        <f t="shared" si="933"/>
        <v>Operációkutatás műszakiaknak (Tb. 3, web)</v>
      </c>
      <c r="G1082" t="str">
        <f t="shared" si="934"/>
        <v/>
      </c>
      <c r="H1082" t="str">
        <f t="shared" si="935"/>
        <v/>
      </c>
      <c r="I1082" t="str">
        <f t="shared" si="936"/>
        <v/>
      </c>
      <c r="J1082" t="str">
        <f t="shared" si="937"/>
        <v/>
      </c>
      <c r="K1082" t="str">
        <f t="shared" si="938"/>
        <v/>
      </c>
      <c r="L1082" t="str">
        <f t="shared" si="939"/>
        <v/>
      </c>
      <c r="M1082" t="str">
        <f t="shared" si="940"/>
        <v/>
      </c>
      <c r="N1082" t="str">
        <f t="shared" si="941"/>
        <v/>
      </c>
      <c r="O1082" t="str">
        <f t="shared" si="942"/>
        <v/>
      </c>
      <c r="P1082" t="str">
        <f t="shared" si="943"/>
        <v/>
      </c>
      <c r="Q1082" t="str">
        <f t="shared" si="944"/>
        <v/>
      </c>
      <c r="R1082" t="str">
        <f t="shared" si="945"/>
        <v/>
      </c>
      <c r="S1082" t="str">
        <f t="shared" si="946"/>
        <v/>
      </c>
      <c r="T1082" t="str">
        <f t="shared" si="947"/>
        <v/>
      </c>
      <c r="U1082" t="str">
        <f t="shared" si="948"/>
        <v/>
      </c>
      <c r="V1082" t="str">
        <f t="shared" si="949"/>
        <v/>
      </c>
      <c r="W1082" t="str">
        <f t="shared" si="950"/>
        <v/>
      </c>
      <c r="X1082" t="str">
        <f t="shared" si="951"/>
        <v/>
      </c>
      <c r="Y1082" t="str">
        <f t="shared" si="952"/>
        <v/>
      </c>
      <c r="Z1082" t="str">
        <f t="shared" si="953"/>
        <v/>
      </c>
      <c r="AA1082" t="str">
        <f t="shared" si="954"/>
        <v>Operációkutatás műszakiaknak (, web)</v>
      </c>
      <c r="AB1082" t="str">
        <f t="shared" si="955"/>
        <v/>
      </c>
      <c r="AC1082" t="str">
        <f t="shared" si="956"/>
        <v/>
      </c>
      <c r="AD1082" t="str">
        <f t="shared" si="957"/>
        <v/>
      </c>
      <c r="AE1082" t="str">
        <f t="shared" si="958"/>
        <v/>
      </c>
      <c r="AF1082" t="str">
        <f t="shared" si="959"/>
        <v/>
      </c>
      <c r="AG1082" t="str">
        <f t="shared" si="960"/>
        <v>11143</v>
      </c>
      <c r="AH1082" t="str">
        <f t="shared" si="961"/>
        <v/>
      </c>
      <c r="AI1082" t="str">
        <f t="shared" si="962"/>
        <v/>
      </c>
      <c r="AJ1082" t="str">
        <f t="shared" si="963"/>
        <v/>
      </c>
      <c r="AK1082" t="str">
        <f t="shared" si="964"/>
        <v/>
      </c>
      <c r="AL1082" t="str">
        <f t="shared" si="965"/>
        <v/>
      </c>
      <c r="AM1082" t="str">
        <f t="shared" si="966"/>
        <v/>
      </c>
      <c r="AN1082" t="str">
        <f t="shared" si="967"/>
        <v/>
      </c>
      <c r="AO1082" t="str">
        <f t="shared" si="968"/>
        <v/>
      </c>
      <c r="AP1082" t="str">
        <f t="shared" si="969"/>
        <v/>
      </c>
      <c r="AQ1082" t="str">
        <f t="shared" si="970"/>
        <v/>
      </c>
      <c r="AR1082" t="str">
        <f t="shared" si="971"/>
        <v/>
      </c>
      <c r="AS1082" t="str">
        <f t="shared" si="972"/>
        <v/>
      </c>
      <c r="AT1082" t="str">
        <f t="shared" si="973"/>
        <v/>
      </c>
      <c r="AU1082" t="str">
        <f t="shared" si="974"/>
        <v/>
      </c>
      <c r="AV1082" t="str">
        <f t="shared" si="975"/>
        <v/>
      </c>
      <c r="AW1082" t="str">
        <f t="shared" si="976"/>
        <v/>
      </c>
      <c r="AX1082" t="str">
        <f t="shared" si="977"/>
        <v/>
      </c>
      <c r="AY1082" t="str">
        <f t="shared" si="978"/>
        <v/>
      </c>
      <c r="AZ1082" t="str">
        <f t="shared" si="979"/>
        <v/>
      </c>
      <c r="BA1082" t="str">
        <f t="shared" si="980"/>
        <v/>
      </c>
      <c r="BB1082" t="str">
        <f t="shared" si="981"/>
        <v/>
      </c>
      <c r="BC1082" t="str">
        <f t="shared" si="982"/>
        <v/>
      </c>
      <c r="BD1082" t="str">
        <f t="shared" si="983"/>
        <v/>
      </c>
      <c r="BE1082" t="str">
        <f t="shared" si="984"/>
        <v>Operációkutatás műszakiaknak (3, web)</v>
      </c>
      <c r="BF1082" s="2">
        <v>1114</v>
      </c>
      <c r="BG1082" s="2">
        <v>3</v>
      </c>
      <c r="BH1082" s="18">
        <f>VLOOKUP(BF1082,segéd!$F$9:$G$41,2,FALSE)</f>
        <v>46340</v>
      </c>
      <c r="BI1082" s="2" t="str">
        <f>VLOOKUP(BG1082,segéd!$F$1:$G$7,2,FALSE)</f>
        <v>11.30-13.00</v>
      </c>
      <c r="BJ1082" t="s">
        <v>149</v>
      </c>
      <c r="BK1082" s="20" t="s">
        <v>9</v>
      </c>
      <c r="BL1082" t="s">
        <v>190</v>
      </c>
      <c r="BM1082" s="2"/>
      <c r="BN1082" s="2">
        <v>3</v>
      </c>
      <c r="BO1082" s="2" t="s">
        <v>117</v>
      </c>
      <c r="BP1082" s="33" t="s">
        <v>615</v>
      </c>
      <c r="BQ1082" s="2">
        <f t="shared" si="985"/>
        <v>7</v>
      </c>
      <c r="BR1082" s="2" t="str">
        <f>IF(BM1082="","",IFERROR(VLOOKUP(BJ1082,segéd!T:U,2,FALSE),"x"))</f>
        <v/>
      </c>
      <c r="BS1082" s="2">
        <f>IF(BN1082="","",IFERROR(VLOOKUP(BJ1082,segéd!O:P,2,FALSE),"x"))</f>
        <v>7</v>
      </c>
      <c r="BT1082" s="2"/>
      <c r="BU1082" s="2"/>
      <c r="BV1082" s="2"/>
      <c r="BX1082" s="2"/>
      <c r="CQ1082" s="2"/>
      <c r="CR1082" s="2"/>
      <c r="CS1082" s="2">
        <v>8</v>
      </c>
    </row>
    <row r="1083" spans="1:118" ht="15" customHeight="1" x14ac:dyDescent="0.3">
      <c r="A1083" t="str">
        <f t="shared" si="928"/>
        <v>11143</v>
      </c>
      <c r="B1083" t="str">
        <f t="shared" si="929"/>
        <v xml:space="preserve">Statisztikai folyamatirányítás - Szamosi Barna (gépterem, web) </v>
      </c>
      <c r="C1083" t="str">
        <f t="shared" si="930"/>
        <v>60511143</v>
      </c>
      <c r="D1083" t="str">
        <f t="shared" si="931"/>
        <v>Statisztikai folyamatirányítás - Szamosi Barna (gépterem, web) 12</v>
      </c>
      <c r="E1083" t="str">
        <f t="shared" si="932"/>
        <v>Szamosi Barna11143</v>
      </c>
      <c r="F1083" t="str">
        <f t="shared" si="933"/>
        <v>Statisztikai folyamatirányítás (Tb. 605, gépterem, web)</v>
      </c>
      <c r="G1083" t="str">
        <f t="shared" si="934"/>
        <v/>
      </c>
      <c r="H1083" t="str">
        <f t="shared" si="935"/>
        <v/>
      </c>
      <c r="I1083" t="str">
        <f t="shared" si="936"/>
        <v/>
      </c>
      <c r="J1083" t="str">
        <f t="shared" si="937"/>
        <v/>
      </c>
      <c r="K1083" t="str">
        <f t="shared" si="938"/>
        <v/>
      </c>
      <c r="L1083" t="str">
        <f t="shared" si="939"/>
        <v/>
      </c>
      <c r="M1083" t="str">
        <f t="shared" si="940"/>
        <v/>
      </c>
      <c r="N1083" t="str">
        <f t="shared" si="941"/>
        <v/>
      </c>
      <c r="O1083" t="str">
        <f t="shared" si="942"/>
        <v/>
      </c>
      <c r="P1083" t="str">
        <f t="shared" si="943"/>
        <v/>
      </c>
      <c r="Q1083" t="str">
        <f t="shared" si="944"/>
        <v/>
      </c>
      <c r="R1083" t="str">
        <f t="shared" si="945"/>
        <v/>
      </c>
      <c r="S1083" t="str">
        <f t="shared" si="946"/>
        <v/>
      </c>
      <c r="T1083" t="str">
        <f t="shared" si="947"/>
        <v/>
      </c>
      <c r="U1083" t="str">
        <f t="shared" si="948"/>
        <v/>
      </c>
      <c r="V1083" t="str">
        <f t="shared" si="949"/>
        <v/>
      </c>
      <c r="W1083" t="str">
        <f t="shared" si="950"/>
        <v/>
      </c>
      <c r="X1083" t="str">
        <f t="shared" si="951"/>
        <v/>
      </c>
      <c r="Y1083" t="str">
        <f t="shared" si="952"/>
        <v/>
      </c>
      <c r="Z1083" t="str">
        <f t="shared" si="953"/>
        <v/>
      </c>
      <c r="AA1083" t="str">
        <f t="shared" si="954"/>
        <v>Statisztikai folyamatirányítás (, gépterem, web)</v>
      </c>
      <c r="AB1083" t="str">
        <f t="shared" si="955"/>
        <v/>
      </c>
      <c r="AC1083" t="str">
        <f t="shared" si="956"/>
        <v/>
      </c>
      <c r="AD1083" t="str">
        <f t="shared" si="957"/>
        <v/>
      </c>
      <c r="AE1083" t="str">
        <f t="shared" si="958"/>
        <v/>
      </c>
      <c r="AF1083" t="str">
        <f t="shared" si="959"/>
        <v/>
      </c>
      <c r="AG1083" t="str">
        <f t="shared" si="960"/>
        <v/>
      </c>
      <c r="AH1083" t="str">
        <f t="shared" si="961"/>
        <v/>
      </c>
      <c r="AI1083" t="str">
        <f t="shared" si="962"/>
        <v/>
      </c>
      <c r="AJ1083" t="str">
        <f t="shared" si="963"/>
        <v/>
      </c>
      <c r="AK1083" t="str">
        <f t="shared" si="964"/>
        <v/>
      </c>
      <c r="AL1083" t="str">
        <f t="shared" si="965"/>
        <v/>
      </c>
      <c r="AM1083" t="str">
        <f t="shared" si="966"/>
        <v/>
      </c>
      <c r="AN1083" t="str">
        <f t="shared" si="967"/>
        <v/>
      </c>
      <c r="AO1083" t="str">
        <f t="shared" si="968"/>
        <v/>
      </c>
      <c r="AP1083" t="str">
        <f t="shared" si="969"/>
        <v/>
      </c>
      <c r="AQ1083" t="str">
        <f t="shared" si="970"/>
        <v/>
      </c>
      <c r="AR1083" t="str">
        <f t="shared" si="971"/>
        <v/>
      </c>
      <c r="AS1083" t="str">
        <f t="shared" si="972"/>
        <v/>
      </c>
      <c r="AT1083" t="str">
        <f t="shared" si="973"/>
        <v/>
      </c>
      <c r="AU1083" t="str">
        <f t="shared" si="974"/>
        <v/>
      </c>
      <c r="AV1083" t="str">
        <f t="shared" si="975"/>
        <v>11143</v>
      </c>
      <c r="AW1083" t="str">
        <f t="shared" si="976"/>
        <v/>
      </c>
      <c r="AX1083" t="str">
        <f t="shared" si="977"/>
        <v/>
      </c>
      <c r="AY1083" t="str">
        <f t="shared" si="978"/>
        <v/>
      </c>
      <c r="AZ1083" t="str">
        <f t="shared" si="979"/>
        <v/>
      </c>
      <c r="BA1083" t="str">
        <f t="shared" si="980"/>
        <v/>
      </c>
      <c r="BB1083" t="str">
        <f t="shared" si="981"/>
        <v/>
      </c>
      <c r="BC1083" t="str">
        <f t="shared" si="982"/>
        <v/>
      </c>
      <c r="BD1083" t="str">
        <f t="shared" si="983"/>
        <v/>
      </c>
      <c r="BE1083" t="str">
        <f t="shared" si="984"/>
        <v>Statisztikai folyamatirányítás (605, gépterem, web)</v>
      </c>
      <c r="BF1083" s="2">
        <v>1114</v>
      </c>
      <c r="BG1083" s="2">
        <v>3</v>
      </c>
      <c r="BH1083" s="18">
        <f>VLOOKUP(BF1083,segéd!$F$9:$G$41,2,FALSE)</f>
        <v>46340</v>
      </c>
      <c r="BI1083" s="2" t="str">
        <f>VLOOKUP(BG1083,segéd!$F$1:$G$7,2,FALSE)</f>
        <v>11.30-13.00</v>
      </c>
      <c r="BJ1083" t="s">
        <v>401</v>
      </c>
      <c r="BK1083" s="20" t="s">
        <v>318</v>
      </c>
      <c r="BL1083" t="s">
        <v>191</v>
      </c>
      <c r="BM1083" s="2"/>
      <c r="BN1083" s="2">
        <v>605</v>
      </c>
      <c r="BO1083" s="2" t="s">
        <v>216</v>
      </c>
      <c r="BP1083" s="33" t="s">
        <v>644</v>
      </c>
      <c r="BQ1083" s="2">
        <f t="shared" si="985"/>
        <v>12</v>
      </c>
      <c r="BR1083" s="2" t="str">
        <f>IF(BM1083="","",IFERROR(VLOOKUP(BJ1083,segéd!T:U,2,FALSE),"x"))</f>
        <v/>
      </c>
      <c r="BS1083" s="2">
        <f>IF(BN1083="","",IFERROR(VLOOKUP(BJ1083,segéd!O:P,2,FALSE),"x"))</f>
        <v>12</v>
      </c>
      <c r="BU1083" s="2"/>
      <c r="BV1083" s="2"/>
      <c r="DH1083" s="2">
        <v>13</v>
      </c>
    </row>
    <row r="1084" spans="1:118" ht="15" customHeight="1" x14ac:dyDescent="0.3">
      <c r="A1084" t="str">
        <f t="shared" si="928"/>
        <v>20911143</v>
      </c>
      <c r="B1084" t="str">
        <f t="shared" si="929"/>
        <v>Stratégiai és üzleti tervezés - Krupánszki Kornél (Bp.-ről web) 41</v>
      </c>
      <c r="C1084" t="str">
        <f t="shared" si="930"/>
        <v>21411143</v>
      </c>
      <c r="D1084" t="str">
        <f t="shared" si="931"/>
        <v>Stratégiai és üzleti tervezés - Krupánszki Kornél (Bp.-ről web) 36</v>
      </c>
      <c r="E1084" t="str">
        <f t="shared" si="932"/>
        <v>Krupánszki Kornél11143</v>
      </c>
      <c r="F1084" t="str">
        <f t="shared" si="933"/>
        <v>Stratégiai és üzleti tervezés (Bp. 209, Bp.-ről web)</v>
      </c>
      <c r="G1084" t="str">
        <f t="shared" si="934"/>
        <v/>
      </c>
      <c r="H1084" t="str">
        <f t="shared" si="935"/>
        <v/>
      </c>
      <c r="I1084" t="str">
        <f t="shared" si="936"/>
        <v/>
      </c>
      <c r="J1084" t="str">
        <f t="shared" si="937"/>
        <v/>
      </c>
      <c r="K1084" t="str">
        <f t="shared" si="938"/>
        <v/>
      </c>
      <c r="L1084" t="str">
        <f t="shared" si="939"/>
        <v/>
      </c>
      <c r="M1084" t="str">
        <f t="shared" si="940"/>
        <v/>
      </c>
      <c r="N1084" t="str">
        <f t="shared" si="941"/>
        <v/>
      </c>
      <c r="O1084" t="str">
        <f t="shared" si="942"/>
        <v/>
      </c>
      <c r="P1084" t="str">
        <f t="shared" si="943"/>
        <v/>
      </c>
      <c r="Q1084" t="str">
        <f t="shared" si="944"/>
        <v/>
      </c>
      <c r="R1084" t="str">
        <f t="shared" si="945"/>
        <v/>
      </c>
      <c r="S1084" t="str">
        <f t="shared" si="946"/>
        <v/>
      </c>
      <c r="T1084" t="str">
        <f t="shared" si="947"/>
        <v>11143</v>
      </c>
      <c r="U1084" t="str">
        <f t="shared" si="948"/>
        <v>11143</v>
      </c>
      <c r="V1084" t="str">
        <f t="shared" si="949"/>
        <v>11143</v>
      </c>
      <c r="W1084" t="str">
        <f t="shared" si="950"/>
        <v>11143</v>
      </c>
      <c r="X1084" t="str">
        <f t="shared" si="951"/>
        <v>11143</v>
      </c>
      <c r="Y1084" t="str">
        <f t="shared" si="952"/>
        <v>11143</v>
      </c>
      <c r="Z1084" t="str">
        <f t="shared" si="953"/>
        <v/>
      </c>
      <c r="AA1084" t="str">
        <f t="shared" si="954"/>
        <v>Stratégiai és üzleti tervezés (209, Bp.-ről web)</v>
      </c>
      <c r="AB1084" t="str">
        <f t="shared" si="955"/>
        <v/>
      </c>
      <c r="AC1084" t="str">
        <f t="shared" si="956"/>
        <v/>
      </c>
      <c r="AD1084" t="str">
        <f t="shared" si="957"/>
        <v/>
      </c>
      <c r="AE1084" t="str">
        <f t="shared" si="958"/>
        <v/>
      </c>
      <c r="AF1084" t="str">
        <f t="shared" si="959"/>
        <v/>
      </c>
      <c r="AG1084" t="str">
        <f t="shared" si="960"/>
        <v/>
      </c>
      <c r="AH1084" t="str">
        <f t="shared" si="961"/>
        <v/>
      </c>
      <c r="AI1084" t="str">
        <f t="shared" si="962"/>
        <v/>
      </c>
      <c r="AJ1084" t="str">
        <f t="shared" si="963"/>
        <v/>
      </c>
      <c r="AK1084" t="str">
        <f t="shared" si="964"/>
        <v/>
      </c>
      <c r="AL1084" t="str">
        <f t="shared" si="965"/>
        <v/>
      </c>
      <c r="AM1084" t="str">
        <f t="shared" si="966"/>
        <v/>
      </c>
      <c r="AN1084" t="str">
        <f t="shared" si="967"/>
        <v>11143</v>
      </c>
      <c r="AO1084" t="str">
        <f t="shared" si="968"/>
        <v>11143</v>
      </c>
      <c r="AP1084" t="str">
        <f t="shared" si="969"/>
        <v>11143</v>
      </c>
      <c r="AQ1084" t="str">
        <f t="shared" si="970"/>
        <v>11143</v>
      </c>
      <c r="AR1084" t="str">
        <f t="shared" si="971"/>
        <v>11143</v>
      </c>
      <c r="AS1084" t="str">
        <f t="shared" si="972"/>
        <v>11143</v>
      </c>
      <c r="AT1084" t="str">
        <f t="shared" si="973"/>
        <v/>
      </c>
      <c r="AU1084" t="str">
        <f t="shared" si="974"/>
        <v/>
      </c>
      <c r="AV1084" t="str">
        <f t="shared" si="975"/>
        <v/>
      </c>
      <c r="AW1084" t="str">
        <f t="shared" si="976"/>
        <v/>
      </c>
      <c r="AX1084" t="str">
        <f t="shared" si="977"/>
        <v/>
      </c>
      <c r="AY1084" t="str">
        <f t="shared" si="978"/>
        <v/>
      </c>
      <c r="AZ1084" t="str">
        <f t="shared" si="979"/>
        <v/>
      </c>
      <c r="BA1084" t="str">
        <f t="shared" si="980"/>
        <v/>
      </c>
      <c r="BB1084" t="str">
        <f t="shared" si="981"/>
        <v/>
      </c>
      <c r="BC1084" t="str">
        <f t="shared" si="982"/>
        <v/>
      </c>
      <c r="BD1084" t="str">
        <f t="shared" si="983"/>
        <v/>
      </c>
      <c r="BE1084" t="str">
        <f t="shared" si="984"/>
        <v>Stratégiai és üzleti tervezés (214, Bp.-ről web)</v>
      </c>
      <c r="BF1084" s="2">
        <v>1114</v>
      </c>
      <c r="BG1084" s="2">
        <v>3</v>
      </c>
      <c r="BH1084" s="18">
        <f>VLOOKUP(BF1084,segéd!$F$9:$G$41,2,FALSE)</f>
        <v>46340</v>
      </c>
      <c r="BI1084" s="2" t="str">
        <f>VLOOKUP(BG1084,segéd!$F$1:$G$7,2,FALSE)</f>
        <v>11.30-13.00</v>
      </c>
      <c r="BJ1084" t="s">
        <v>30</v>
      </c>
      <c r="BK1084" s="20" t="s">
        <v>415</v>
      </c>
      <c r="BL1084" t="s">
        <v>192</v>
      </c>
      <c r="BM1084" s="2">
        <v>209</v>
      </c>
      <c r="BN1084" s="2">
        <v>214</v>
      </c>
      <c r="BO1084" s="2" t="s">
        <v>118</v>
      </c>
      <c r="BP1084" s="33" t="s">
        <v>681</v>
      </c>
      <c r="BQ1084" s="2">
        <f t="shared" si="985"/>
        <v>77</v>
      </c>
      <c r="BR1084" s="2">
        <f>IF(BM1084="","",IFERROR(VLOOKUP(BJ1084,segéd!T:U,2,FALSE),"x"))</f>
        <v>41</v>
      </c>
      <c r="BS1084" s="2">
        <f>IF(BN1084="","",IFERROR(VLOOKUP(BJ1084,segéd!O:P,2,FALSE),"x"))</f>
        <v>36</v>
      </c>
      <c r="BT1084" s="2"/>
      <c r="BU1084" s="2"/>
      <c r="BV1084" s="2"/>
      <c r="BX1084" s="2"/>
      <c r="CD1084" s="19"/>
      <c r="CE1084" s="19"/>
      <c r="CG1084" s="2">
        <v>6</v>
      </c>
      <c r="CH1084" s="2">
        <v>6</v>
      </c>
      <c r="CI1084" s="2">
        <v>7</v>
      </c>
      <c r="CJ1084" s="2">
        <v>6</v>
      </c>
      <c r="CK1084" s="2">
        <v>13</v>
      </c>
      <c r="CL1084" s="2">
        <v>4</v>
      </c>
      <c r="CQ1084" s="2"/>
      <c r="CR1084" s="2"/>
      <c r="CZ1084" s="2">
        <v>3</v>
      </c>
      <c r="DA1084" s="2">
        <v>7</v>
      </c>
      <c r="DB1084" s="2">
        <v>8</v>
      </c>
      <c r="DC1084" s="2">
        <v>3</v>
      </c>
      <c r="DD1084" s="2">
        <v>2</v>
      </c>
      <c r="DE1084" s="2">
        <v>6</v>
      </c>
    </row>
    <row r="1085" spans="1:118" ht="15" customHeight="1" x14ac:dyDescent="0.3">
      <c r="A1085" t="str">
        <f t="shared" si="928"/>
        <v>21411143</v>
      </c>
      <c r="B1085" t="str">
        <f t="shared" si="929"/>
        <v>Szállítási logisztikai esettanulmányok - Mészáros Sándor (web) 14</v>
      </c>
      <c r="C1085" t="str">
        <f t="shared" si="930"/>
        <v>11143</v>
      </c>
      <c r="D1085" t="str">
        <f t="shared" si="931"/>
        <v xml:space="preserve">Szállítási logisztikai esettanulmányok - Mészáros Sándor (web) </v>
      </c>
      <c r="E1085" t="str">
        <f t="shared" si="932"/>
        <v>Mészáros Sándor11143</v>
      </c>
      <c r="F1085" t="str">
        <f t="shared" si="933"/>
        <v>Szállítási logisztikai esettanulmányok (Bp. 214, web)</v>
      </c>
      <c r="G1085" t="str">
        <f t="shared" si="934"/>
        <v/>
      </c>
      <c r="H1085" t="str">
        <f t="shared" si="935"/>
        <v/>
      </c>
      <c r="I1085" t="str">
        <f t="shared" si="936"/>
        <v/>
      </c>
      <c r="J1085" t="str">
        <f t="shared" si="937"/>
        <v/>
      </c>
      <c r="K1085" t="str">
        <f t="shared" si="938"/>
        <v>11143</v>
      </c>
      <c r="L1085" t="str">
        <f t="shared" si="939"/>
        <v/>
      </c>
      <c r="M1085" t="str">
        <f t="shared" si="940"/>
        <v/>
      </c>
      <c r="N1085" t="str">
        <f t="shared" si="941"/>
        <v/>
      </c>
      <c r="O1085" t="str">
        <f t="shared" si="942"/>
        <v/>
      </c>
      <c r="P1085" t="str">
        <f t="shared" si="943"/>
        <v/>
      </c>
      <c r="Q1085" t="str">
        <f t="shared" si="944"/>
        <v/>
      </c>
      <c r="R1085" t="str">
        <f t="shared" si="945"/>
        <v>11143</v>
      </c>
      <c r="S1085" t="str">
        <f t="shared" si="946"/>
        <v/>
      </c>
      <c r="T1085" t="str">
        <f t="shared" si="947"/>
        <v/>
      </c>
      <c r="U1085" t="str">
        <f t="shared" si="948"/>
        <v/>
      </c>
      <c r="V1085" t="str">
        <f t="shared" si="949"/>
        <v/>
      </c>
      <c r="W1085" t="str">
        <f t="shared" si="950"/>
        <v/>
      </c>
      <c r="X1085" t="str">
        <f t="shared" si="951"/>
        <v/>
      </c>
      <c r="Y1085" t="str">
        <f t="shared" si="952"/>
        <v/>
      </c>
      <c r="Z1085" t="str">
        <f t="shared" si="953"/>
        <v/>
      </c>
      <c r="AA1085" t="str">
        <f t="shared" si="954"/>
        <v>Szállítási logisztikai esettanulmányok (214, web)</v>
      </c>
      <c r="AB1085" t="str">
        <f t="shared" si="955"/>
        <v/>
      </c>
      <c r="AC1085" t="str">
        <f t="shared" si="956"/>
        <v/>
      </c>
      <c r="AD1085" t="str">
        <f t="shared" si="957"/>
        <v/>
      </c>
      <c r="AE1085" t="str">
        <f t="shared" si="958"/>
        <v/>
      </c>
      <c r="AF1085" t="str">
        <f t="shared" si="959"/>
        <v/>
      </c>
      <c r="AG1085" t="str">
        <f t="shared" si="960"/>
        <v/>
      </c>
      <c r="AH1085" t="str">
        <f t="shared" si="961"/>
        <v/>
      </c>
      <c r="AI1085" t="str">
        <f t="shared" si="962"/>
        <v/>
      </c>
      <c r="AJ1085" t="str">
        <f t="shared" si="963"/>
        <v/>
      </c>
      <c r="AK1085" t="str">
        <f t="shared" si="964"/>
        <v/>
      </c>
      <c r="AL1085" t="str">
        <f t="shared" si="965"/>
        <v/>
      </c>
      <c r="AM1085" t="str">
        <f t="shared" si="966"/>
        <v/>
      </c>
      <c r="AN1085" t="str">
        <f t="shared" si="967"/>
        <v/>
      </c>
      <c r="AO1085" t="str">
        <f t="shared" si="968"/>
        <v/>
      </c>
      <c r="AP1085" t="str">
        <f t="shared" si="969"/>
        <v/>
      </c>
      <c r="AQ1085" t="str">
        <f t="shared" si="970"/>
        <v/>
      </c>
      <c r="AR1085" t="str">
        <f t="shared" si="971"/>
        <v/>
      </c>
      <c r="AS1085" t="str">
        <f t="shared" si="972"/>
        <v/>
      </c>
      <c r="AT1085" t="str">
        <f t="shared" si="973"/>
        <v/>
      </c>
      <c r="AU1085" t="str">
        <f t="shared" si="974"/>
        <v/>
      </c>
      <c r="AV1085" t="str">
        <f t="shared" si="975"/>
        <v/>
      </c>
      <c r="AW1085" t="str">
        <f t="shared" si="976"/>
        <v/>
      </c>
      <c r="AX1085" t="str">
        <f t="shared" si="977"/>
        <v/>
      </c>
      <c r="AY1085" t="str">
        <f t="shared" si="978"/>
        <v/>
      </c>
      <c r="AZ1085" t="str">
        <f t="shared" si="979"/>
        <v/>
      </c>
      <c r="BA1085" t="str">
        <f t="shared" si="980"/>
        <v/>
      </c>
      <c r="BB1085" t="str">
        <f t="shared" si="981"/>
        <v/>
      </c>
      <c r="BC1085" t="str">
        <f t="shared" si="982"/>
        <v/>
      </c>
      <c r="BD1085" t="str">
        <f t="shared" si="983"/>
        <v/>
      </c>
      <c r="BE1085" t="str">
        <f t="shared" si="984"/>
        <v>Szállítási logisztikai esettanulmányok (, web)</v>
      </c>
      <c r="BF1085" s="2">
        <v>1114</v>
      </c>
      <c r="BG1085" s="2">
        <v>3</v>
      </c>
      <c r="BH1085" s="18">
        <f>VLOOKUP(BF1085,segéd!$F$9:$G$41,2,FALSE)</f>
        <v>46340</v>
      </c>
      <c r="BI1085" s="2" t="str">
        <f>VLOOKUP(BG1085,segéd!$F$1:$G$7,2,FALSE)</f>
        <v>11.30-13.00</v>
      </c>
      <c r="BJ1085" t="s">
        <v>284</v>
      </c>
      <c r="BK1085" s="20" t="s">
        <v>306</v>
      </c>
      <c r="BL1085" t="s">
        <v>206</v>
      </c>
      <c r="BM1085" s="2">
        <v>214</v>
      </c>
      <c r="BO1085" s="2" t="s">
        <v>117</v>
      </c>
      <c r="BP1085" s="33" t="s">
        <v>616</v>
      </c>
      <c r="BQ1085" s="2">
        <f t="shared" si="985"/>
        <v>14</v>
      </c>
      <c r="BR1085" s="2">
        <f>IF(BM1085="","",IFERROR(VLOOKUP(BJ1085,segéd!T:U,2,FALSE),"x"))</f>
        <v>14</v>
      </c>
      <c r="BS1085" s="2" t="str">
        <f>IF(BN1085="","",IFERROR(VLOOKUP(BJ1085,segéd!O:P,2,FALSE),"x"))</f>
        <v/>
      </c>
      <c r="BT1085" s="2"/>
      <c r="BU1085" s="2"/>
      <c r="BV1085" s="2"/>
      <c r="BX1085" s="2">
        <v>12</v>
      </c>
      <c r="CE1085" s="2">
        <v>8</v>
      </c>
      <c r="CQ1085" s="2"/>
      <c r="CR1085" s="2"/>
    </row>
    <row r="1086" spans="1:118" ht="15" customHeight="1" x14ac:dyDescent="0.3">
      <c r="A1086" t="str">
        <f t="shared" si="928"/>
        <v>11143</v>
      </c>
      <c r="B1086" t="str">
        <f t="shared" si="929"/>
        <v xml:space="preserve">Számvitel I. - Labossa Ildikó (web) </v>
      </c>
      <c r="C1086" t="str">
        <f t="shared" si="930"/>
        <v>60111143</v>
      </c>
      <c r="D1086" t="str">
        <f t="shared" si="931"/>
        <v>Számvitel I. - Labossa Ildikó (web) 35</v>
      </c>
      <c r="E1086" t="str">
        <f t="shared" si="932"/>
        <v>Labossa Ildikó11143</v>
      </c>
      <c r="F1086" t="str">
        <f t="shared" si="933"/>
        <v>Számvitel I. (Tb. 601, web)</v>
      </c>
      <c r="G1086" t="str">
        <f t="shared" si="934"/>
        <v/>
      </c>
      <c r="H1086" t="str">
        <f t="shared" si="935"/>
        <v/>
      </c>
      <c r="I1086" t="str">
        <f t="shared" si="936"/>
        <v/>
      </c>
      <c r="J1086" t="str">
        <f t="shared" si="937"/>
        <v/>
      </c>
      <c r="K1086" t="str">
        <f t="shared" si="938"/>
        <v/>
      </c>
      <c r="L1086" t="str">
        <f t="shared" si="939"/>
        <v/>
      </c>
      <c r="M1086" t="str">
        <f t="shared" si="940"/>
        <v/>
      </c>
      <c r="N1086" t="str">
        <f t="shared" si="941"/>
        <v/>
      </c>
      <c r="O1086" t="str">
        <f t="shared" si="942"/>
        <v/>
      </c>
      <c r="P1086" t="str">
        <f t="shared" si="943"/>
        <v/>
      </c>
      <c r="Q1086" t="str">
        <f t="shared" si="944"/>
        <v/>
      </c>
      <c r="R1086" t="str">
        <f t="shared" si="945"/>
        <v/>
      </c>
      <c r="S1086" t="str">
        <f t="shared" si="946"/>
        <v/>
      </c>
      <c r="T1086" t="str">
        <f t="shared" si="947"/>
        <v/>
      </c>
      <c r="U1086" t="str">
        <f t="shared" si="948"/>
        <v/>
      </c>
      <c r="V1086" t="str">
        <f t="shared" si="949"/>
        <v/>
      </c>
      <c r="W1086" t="str">
        <f t="shared" si="950"/>
        <v/>
      </c>
      <c r="X1086" t="str">
        <f t="shared" si="951"/>
        <v/>
      </c>
      <c r="Y1086" t="str">
        <f t="shared" si="952"/>
        <v/>
      </c>
      <c r="Z1086" t="str">
        <f t="shared" si="953"/>
        <v/>
      </c>
      <c r="AA1086" t="str">
        <f t="shared" si="954"/>
        <v>Számvitel I. (, web)</v>
      </c>
      <c r="AB1086" t="str">
        <f t="shared" si="955"/>
        <v/>
      </c>
      <c r="AC1086" t="str">
        <f t="shared" si="956"/>
        <v/>
      </c>
      <c r="AD1086" t="str">
        <f t="shared" si="957"/>
        <v/>
      </c>
      <c r="AE1086" t="str">
        <f t="shared" si="958"/>
        <v/>
      </c>
      <c r="AF1086" t="str">
        <f t="shared" si="959"/>
        <v/>
      </c>
      <c r="AG1086" t="str">
        <f t="shared" si="960"/>
        <v/>
      </c>
      <c r="AH1086" t="str">
        <f t="shared" si="961"/>
        <v>11143</v>
      </c>
      <c r="AI1086" t="str">
        <f t="shared" si="962"/>
        <v>11143</v>
      </c>
      <c r="AJ1086" t="str">
        <f t="shared" si="963"/>
        <v/>
      </c>
      <c r="AK1086" t="str">
        <f t="shared" si="964"/>
        <v/>
      </c>
      <c r="AL1086" t="str">
        <f t="shared" si="965"/>
        <v/>
      </c>
      <c r="AM1086" t="str">
        <f t="shared" si="966"/>
        <v/>
      </c>
      <c r="AN1086" t="str">
        <f t="shared" si="967"/>
        <v/>
      </c>
      <c r="AO1086" t="str">
        <f t="shared" si="968"/>
        <v/>
      </c>
      <c r="AP1086" t="str">
        <f t="shared" si="969"/>
        <v/>
      </c>
      <c r="AQ1086" t="str">
        <f t="shared" si="970"/>
        <v/>
      </c>
      <c r="AR1086" t="str">
        <f t="shared" si="971"/>
        <v/>
      </c>
      <c r="AS1086" t="str">
        <f t="shared" si="972"/>
        <v/>
      </c>
      <c r="AT1086" t="str">
        <f t="shared" si="973"/>
        <v/>
      </c>
      <c r="AU1086" t="str">
        <f t="shared" si="974"/>
        <v/>
      </c>
      <c r="AV1086" t="str">
        <f t="shared" si="975"/>
        <v/>
      </c>
      <c r="AW1086" t="str">
        <f t="shared" si="976"/>
        <v/>
      </c>
      <c r="AX1086" t="str">
        <f t="shared" si="977"/>
        <v/>
      </c>
      <c r="AY1086" t="str">
        <f t="shared" si="978"/>
        <v/>
      </c>
      <c r="AZ1086" t="str">
        <f t="shared" si="979"/>
        <v/>
      </c>
      <c r="BA1086" t="str">
        <f t="shared" si="980"/>
        <v/>
      </c>
      <c r="BB1086" t="str">
        <f t="shared" si="981"/>
        <v/>
      </c>
      <c r="BC1086" t="str">
        <f t="shared" si="982"/>
        <v/>
      </c>
      <c r="BD1086" t="str">
        <f t="shared" si="983"/>
        <v/>
      </c>
      <c r="BE1086" t="str">
        <f t="shared" si="984"/>
        <v>Számvitel I. (601, web)</v>
      </c>
      <c r="BF1086" s="2">
        <v>1114</v>
      </c>
      <c r="BG1086" s="2">
        <v>3</v>
      </c>
      <c r="BH1086" s="18">
        <f>VLOOKUP(BF1086,segéd!$F$9:$G$41,2,FALSE)</f>
        <v>46340</v>
      </c>
      <c r="BI1086" s="2" t="str">
        <f>VLOOKUP(BG1086,segéd!$F$1:$G$7,2,FALSE)</f>
        <v>11.30-13.00</v>
      </c>
      <c r="BJ1086" t="s">
        <v>92</v>
      </c>
      <c r="BK1086" s="20" t="s">
        <v>220</v>
      </c>
      <c r="BL1086" t="s">
        <v>191</v>
      </c>
      <c r="BM1086" s="2"/>
      <c r="BN1086" s="2">
        <v>601</v>
      </c>
      <c r="BO1086" s="2" t="s">
        <v>117</v>
      </c>
      <c r="BP1086" s="33" t="s">
        <v>652</v>
      </c>
      <c r="BQ1086" s="2">
        <f t="shared" si="985"/>
        <v>35</v>
      </c>
      <c r="BR1086" s="2" t="str">
        <f>IF(BM1086="","",IFERROR(VLOOKUP(BJ1086,segéd!T:U,2,FALSE),"x"))</f>
        <v/>
      </c>
      <c r="BS1086" s="2">
        <f>IF(BN1086="","",IFERROR(VLOOKUP(BJ1086,segéd!O:P,2,FALSE),"x"))</f>
        <v>35</v>
      </c>
      <c r="BT1086" s="2"/>
      <c r="BU1086" s="2"/>
      <c r="BV1086" s="2"/>
      <c r="BX1086" s="2"/>
      <c r="CQ1086" s="2"/>
      <c r="CR1086" s="2"/>
      <c r="CT1086" s="2">
        <v>31</v>
      </c>
      <c r="CU1086" s="2">
        <v>25</v>
      </c>
    </row>
    <row r="1087" spans="1:118" ht="15" customHeight="1" x14ac:dyDescent="0.3">
      <c r="A1087" t="str">
        <f t="shared" si="928"/>
        <v>20211143</v>
      </c>
      <c r="B1087" t="str">
        <f t="shared" si="929"/>
        <v>Turizmus menedzsment - Wirth Gábor (web) 5</v>
      </c>
      <c r="C1087" t="str">
        <f t="shared" si="930"/>
        <v>11143</v>
      </c>
      <c r="D1087" t="str">
        <f t="shared" si="931"/>
        <v xml:space="preserve">Turizmus menedzsment - Wirth Gábor (web) </v>
      </c>
      <c r="E1087" t="str">
        <f t="shared" si="932"/>
        <v>Wirth Gábor11143</v>
      </c>
      <c r="F1087" t="str">
        <f t="shared" si="933"/>
        <v>Turizmus menedzsment (Bp. 202, web)</v>
      </c>
      <c r="G1087" t="str">
        <f t="shared" si="934"/>
        <v/>
      </c>
      <c r="H1087" t="str">
        <f t="shared" si="935"/>
        <v/>
      </c>
      <c r="I1087" t="str">
        <f t="shared" si="936"/>
        <v/>
      </c>
      <c r="J1087" t="str">
        <f t="shared" si="937"/>
        <v/>
      </c>
      <c r="K1087" t="str">
        <f t="shared" si="938"/>
        <v/>
      </c>
      <c r="L1087" t="str">
        <f t="shared" si="939"/>
        <v/>
      </c>
      <c r="M1087" t="str">
        <f t="shared" si="940"/>
        <v/>
      </c>
      <c r="N1087" t="str">
        <f t="shared" si="941"/>
        <v/>
      </c>
      <c r="O1087" t="str">
        <f t="shared" si="942"/>
        <v/>
      </c>
      <c r="P1087" t="str">
        <f t="shared" si="943"/>
        <v/>
      </c>
      <c r="Q1087" t="str">
        <f t="shared" si="944"/>
        <v/>
      </c>
      <c r="R1087" t="str">
        <f t="shared" si="945"/>
        <v/>
      </c>
      <c r="S1087" t="str">
        <f t="shared" si="946"/>
        <v/>
      </c>
      <c r="T1087" t="str">
        <f t="shared" si="947"/>
        <v/>
      </c>
      <c r="U1087" t="str">
        <f t="shared" si="948"/>
        <v/>
      </c>
      <c r="V1087" t="str">
        <f t="shared" si="949"/>
        <v/>
      </c>
      <c r="W1087" t="str">
        <f t="shared" si="950"/>
        <v/>
      </c>
      <c r="X1087" t="str">
        <f t="shared" si="951"/>
        <v/>
      </c>
      <c r="Y1087" t="str">
        <f t="shared" si="952"/>
        <v/>
      </c>
      <c r="Z1087" t="str">
        <f t="shared" si="953"/>
        <v>11143</v>
      </c>
      <c r="AA1087" t="str">
        <f t="shared" si="954"/>
        <v>Turizmus menedzsment (202, web)</v>
      </c>
      <c r="AB1087" t="str">
        <f t="shared" si="955"/>
        <v/>
      </c>
      <c r="AC1087" t="str">
        <f t="shared" si="956"/>
        <v/>
      </c>
      <c r="AD1087" t="str">
        <f t="shared" si="957"/>
        <v/>
      </c>
      <c r="AE1087" t="str">
        <f t="shared" si="958"/>
        <v/>
      </c>
      <c r="AF1087" t="str">
        <f t="shared" si="959"/>
        <v/>
      </c>
      <c r="AG1087" t="str">
        <f t="shared" si="960"/>
        <v/>
      </c>
      <c r="AH1087" t="str">
        <f t="shared" si="961"/>
        <v/>
      </c>
      <c r="AI1087" t="str">
        <f t="shared" si="962"/>
        <v/>
      </c>
      <c r="AJ1087" t="str">
        <f t="shared" si="963"/>
        <v/>
      </c>
      <c r="AK1087" t="str">
        <f t="shared" si="964"/>
        <v/>
      </c>
      <c r="AL1087" t="str">
        <f t="shared" si="965"/>
        <v/>
      </c>
      <c r="AM1087" t="str">
        <f t="shared" si="966"/>
        <v/>
      </c>
      <c r="AN1087" t="str">
        <f t="shared" si="967"/>
        <v/>
      </c>
      <c r="AO1087" t="str">
        <f t="shared" si="968"/>
        <v/>
      </c>
      <c r="AP1087" t="str">
        <f t="shared" si="969"/>
        <v/>
      </c>
      <c r="AQ1087" t="str">
        <f t="shared" si="970"/>
        <v/>
      </c>
      <c r="AR1087" t="str">
        <f t="shared" si="971"/>
        <v/>
      </c>
      <c r="AS1087" t="str">
        <f t="shared" si="972"/>
        <v/>
      </c>
      <c r="AT1087" t="str">
        <f t="shared" si="973"/>
        <v/>
      </c>
      <c r="AU1087" t="str">
        <f t="shared" si="974"/>
        <v/>
      </c>
      <c r="AV1087" t="str">
        <f t="shared" si="975"/>
        <v/>
      </c>
      <c r="AW1087" t="str">
        <f t="shared" si="976"/>
        <v/>
      </c>
      <c r="AX1087" t="str">
        <f t="shared" si="977"/>
        <v/>
      </c>
      <c r="AY1087" t="str">
        <f t="shared" si="978"/>
        <v/>
      </c>
      <c r="AZ1087" t="str">
        <f t="shared" si="979"/>
        <v/>
      </c>
      <c r="BA1087" t="str">
        <f t="shared" si="980"/>
        <v/>
      </c>
      <c r="BB1087" t="str">
        <f t="shared" si="981"/>
        <v/>
      </c>
      <c r="BC1087" t="str">
        <f t="shared" si="982"/>
        <v/>
      </c>
      <c r="BD1087" t="str">
        <f t="shared" si="983"/>
        <v/>
      </c>
      <c r="BE1087" t="str">
        <f t="shared" si="984"/>
        <v>Turizmus menedzsment (, web)</v>
      </c>
      <c r="BF1087" s="2">
        <v>1114</v>
      </c>
      <c r="BG1087" s="2">
        <v>3</v>
      </c>
      <c r="BH1087" s="18">
        <f>VLOOKUP(BF1087,segéd!$F$9:$G$41,2,FALSE)</f>
        <v>46340</v>
      </c>
      <c r="BI1087" s="2" t="str">
        <f>VLOOKUP(BG1087,segéd!$F$1:$G$7,2,FALSE)</f>
        <v>11.30-13.00</v>
      </c>
      <c r="BJ1087" t="s">
        <v>518</v>
      </c>
      <c r="BK1087" s="20" t="s">
        <v>143</v>
      </c>
      <c r="BL1087" t="s">
        <v>194</v>
      </c>
      <c r="BM1087" s="2">
        <v>202</v>
      </c>
      <c r="BO1087" s="2" t="s">
        <v>117</v>
      </c>
      <c r="BP1087" s="33" t="s">
        <v>684</v>
      </c>
      <c r="BQ1087" s="2">
        <f t="shared" si="985"/>
        <v>5</v>
      </c>
      <c r="BR1087" s="2">
        <f>IF(BM1087="","",IFERROR(VLOOKUP(BJ1087,segéd!T:U,2,FALSE),"x"))</f>
        <v>5</v>
      </c>
      <c r="BS1087" s="2" t="str">
        <f>IF(BN1087="","",IFERROR(VLOOKUP(BJ1087,segéd!O:P,2,FALSE),"x"))</f>
        <v/>
      </c>
      <c r="BU1087" s="2"/>
      <c r="BV1087" s="2"/>
      <c r="BX1087" s="2"/>
      <c r="CM1087" s="2">
        <v>6</v>
      </c>
    </row>
    <row r="1088" spans="1:118" ht="15" customHeight="1" x14ac:dyDescent="0.3">
      <c r="A1088" t="str">
        <f t="shared" si="928"/>
        <v>11143</v>
      </c>
      <c r="B1088" t="str">
        <f t="shared" si="929"/>
        <v xml:space="preserve">Vállalati gazdaságtan - Kárpáti-Daróczi Judit (web) </v>
      </c>
      <c r="C1088" t="str">
        <f t="shared" si="930"/>
        <v>50111143</v>
      </c>
      <c r="D1088" t="str">
        <f t="shared" si="931"/>
        <v>Vállalati gazdaságtan - Kárpáti-Daróczi Judit (web) 206</v>
      </c>
      <c r="E1088" t="str">
        <f t="shared" si="932"/>
        <v>Kárpáti-Daróczi Judit11143</v>
      </c>
      <c r="F1088" t="str">
        <f t="shared" si="933"/>
        <v>Vállalati gazdaságtan (Tb. 501, web)</v>
      </c>
      <c r="G1088" t="str">
        <f t="shared" si="934"/>
        <v/>
      </c>
      <c r="H1088" t="str">
        <f t="shared" si="935"/>
        <v/>
      </c>
      <c r="I1088" t="str">
        <f t="shared" si="936"/>
        <v/>
      </c>
      <c r="J1088" t="str">
        <f t="shared" si="937"/>
        <v/>
      </c>
      <c r="K1088" t="str">
        <f t="shared" si="938"/>
        <v/>
      </c>
      <c r="L1088" t="str">
        <f t="shared" si="939"/>
        <v/>
      </c>
      <c r="M1088" t="str">
        <f t="shared" si="940"/>
        <v/>
      </c>
      <c r="N1088" t="str">
        <f t="shared" si="941"/>
        <v/>
      </c>
      <c r="O1088" t="str">
        <f t="shared" si="942"/>
        <v/>
      </c>
      <c r="P1088" t="str">
        <f t="shared" si="943"/>
        <v/>
      </c>
      <c r="Q1088" t="str">
        <f t="shared" si="944"/>
        <v/>
      </c>
      <c r="R1088" t="str">
        <f t="shared" si="945"/>
        <v/>
      </c>
      <c r="S1088" t="str">
        <f t="shared" si="946"/>
        <v/>
      </c>
      <c r="T1088" t="str">
        <f t="shared" si="947"/>
        <v/>
      </c>
      <c r="U1088" t="str">
        <f t="shared" si="948"/>
        <v/>
      </c>
      <c r="V1088" t="str">
        <f t="shared" si="949"/>
        <v/>
      </c>
      <c r="W1088" t="str">
        <f t="shared" si="950"/>
        <v/>
      </c>
      <c r="X1088" t="str">
        <f t="shared" si="951"/>
        <v/>
      </c>
      <c r="Y1088" t="str">
        <f t="shared" si="952"/>
        <v/>
      </c>
      <c r="Z1088" t="str">
        <f t="shared" si="953"/>
        <v/>
      </c>
      <c r="AA1088" t="str">
        <f t="shared" si="954"/>
        <v>Vállalati gazdaságtan (, web)</v>
      </c>
      <c r="AB1088" t="str">
        <f t="shared" si="955"/>
        <v>11143</v>
      </c>
      <c r="AC1088" t="str">
        <f t="shared" si="956"/>
        <v>11143</v>
      </c>
      <c r="AD1088" t="str">
        <f t="shared" si="957"/>
        <v/>
      </c>
      <c r="AE1088" t="str">
        <f t="shared" si="958"/>
        <v>11143</v>
      </c>
      <c r="AF1088" t="str">
        <f t="shared" si="959"/>
        <v>11143</v>
      </c>
      <c r="AG1088" t="str">
        <f t="shared" si="960"/>
        <v/>
      </c>
      <c r="AH1088" t="str">
        <f t="shared" si="961"/>
        <v/>
      </c>
      <c r="AI1088" t="str">
        <f t="shared" si="962"/>
        <v/>
      </c>
      <c r="AJ1088" t="str">
        <f t="shared" si="963"/>
        <v/>
      </c>
      <c r="AK1088" t="str">
        <f t="shared" si="964"/>
        <v/>
      </c>
      <c r="AL1088" t="str">
        <f t="shared" si="965"/>
        <v/>
      </c>
      <c r="AM1088" t="str">
        <f t="shared" si="966"/>
        <v/>
      </c>
      <c r="AN1088" t="str">
        <f t="shared" si="967"/>
        <v/>
      </c>
      <c r="AO1088" t="str">
        <f t="shared" si="968"/>
        <v/>
      </c>
      <c r="AP1088" t="str">
        <f t="shared" si="969"/>
        <v/>
      </c>
      <c r="AQ1088" t="str">
        <f t="shared" si="970"/>
        <v/>
      </c>
      <c r="AR1088" t="str">
        <f t="shared" si="971"/>
        <v/>
      </c>
      <c r="AS1088" t="str">
        <f t="shared" si="972"/>
        <v/>
      </c>
      <c r="AT1088" t="str">
        <f t="shared" si="973"/>
        <v/>
      </c>
      <c r="AU1088" t="str">
        <f t="shared" si="974"/>
        <v/>
      </c>
      <c r="AV1088" t="str">
        <f t="shared" si="975"/>
        <v/>
      </c>
      <c r="AW1088" t="str">
        <f t="shared" si="976"/>
        <v/>
      </c>
      <c r="AX1088" t="str">
        <f t="shared" si="977"/>
        <v/>
      </c>
      <c r="AY1088" t="str">
        <f t="shared" si="978"/>
        <v/>
      </c>
      <c r="AZ1088" t="str">
        <f t="shared" si="979"/>
        <v/>
      </c>
      <c r="BA1088" t="str">
        <f t="shared" si="980"/>
        <v/>
      </c>
      <c r="BB1088" t="str">
        <f t="shared" si="981"/>
        <v/>
      </c>
      <c r="BC1088" t="str">
        <f t="shared" si="982"/>
        <v/>
      </c>
      <c r="BD1088" t="str">
        <f t="shared" si="983"/>
        <v/>
      </c>
      <c r="BE1088" t="str">
        <f t="shared" si="984"/>
        <v>Vállalati gazdaságtan (501, web)</v>
      </c>
      <c r="BF1088" s="2">
        <v>1114</v>
      </c>
      <c r="BG1088" s="2">
        <v>3</v>
      </c>
      <c r="BH1088" s="18">
        <f>VLOOKUP(BF1088,segéd!$F$9:$G$41,2,FALSE)</f>
        <v>46340</v>
      </c>
      <c r="BI1088" s="2" t="str">
        <f>VLOOKUP(BG1088,segéd!$F$1:$G$7,2,FALSE)</f>
        <v>11.30-13.00</v>
      </c>
      <c r="BJ1088" t="s">
        <v>83</v>
      </c>
      <c r="BK1088" s="20" t="s">
        <v>280</v>
      </c>
      <c r="BL1088" t="s">
        <v>193</v>
      </c>
      <c r="BM1088" s="2"/>
      <c r="BN1088" s="2">
        <v>501</v>
      </c>
      <c r="BO1088" s="2" t="s">
        <v>117</v>
      </c>
      <c r="BP1088" s="33" t="s">
        <v>606</v>
      </c>
      <c r="BQ1088" s="2">
        <f t="shared" si="985"/>
        <v>206</v>
      </c>
      <c r="BR1088" s="2" t="str">
        <f>IF(BM1088="","",IFERROR(VLOOKUP(BJ1088,segéd!T:U,2,FALSE),"x"))</f>
        <v/>
      </c>
      <c r="BS1088" s="2">
        <f>IF(BN1088="","",IFERROR(VLOOKUP(BJ1088,segéd!O:P,2,FALSE),"x"))</f>
        <v>206</v>
      </c>
      <c r="BT1088" s="2"/>
      <c r="BU1088" s="2"/>
      <c r="BV1088" s="2"/>
      <c r="BX1088" s="2"/>
      <c r="CN1088" s="2">
        <v>53</v>
      </c>
      <c r="CO1088" s="2">
        <v>6</v>
      </c>
      <c r="CQ1088" s="2">
        <v>74</v>
      </c>
      <c r="CR1088" s="2">
        <v>48</v>
      </c>
    </row>
    <row r="1089" spans="1:120" ht="15" customHeight="1" x14ac:dyDescent="0.3">
      <c r="A1089" t="str">
        <f t="shared" si="928"/>
        <v>21011144</v>
      </c>
      <c r="B1089" t="str">
        <f t="shared" si="929"/>
        <v>Általános menedzsment - Antalík Imrich (web) 3</v>
      </c>
      <c r="C1089" t="str">
        <f t="shared" si="930"/>
        <v>11144</v>
      </c>
      <c r="D1089" t="str">
        <f t="shared" si="931"/>
        <v xml:space="preserve">Általános menedzsment - Antalík Imrich (web) </v>
      </c>
      <c r="E1089" t="str">
        <f t="shared" si="932"/>
        <v>Antalík Imrich11144</v>
      </c>
      <c r="F1089" t="str">
        <f t="shared" si="933"/>
        <v>Általános menedzsment (Bp. 210, web)</v>
      </c>
      <c r="G1089" t="str">
        <f t="shared" si="934"/>
        <v/>
      </c>
      <c r="H1089" t="str">
        <f t="shared" si="935"/>
        <v/>
      </c>
      <c r="I1089" t="str">
        <f t="shared" si="936"/>
        <v/>
      </c>
      <c r="J1089" t="str">
        <f t="shared" si="937"/>
        <v/>
      </c>
      <c r="K1089" t="str">
        <f t="shared" si="938"/>
        <v/>
      </c>
      <c r="L1089" t="str">
        <f t="shared" si="939"/>
        <v>11144</v>
      </c>
      <c r="M1089" t="str">
        <f t="shared" si="940"/>
        <v/>
      </c>
      <c r="N1089" t="str">
        <f t="shared" si="941"/>
        <v/>
      </c>
      <c r="O1089" t="str">
        <f t="shared" si="942"/>
        <v/>
      </c>
      <c r="P1089" t="str">
        <f t="shared" si="943"/>
        <v/>
      </c>
      <c r="Q1089" t="str">
        <f t="shared" si="944"/>
        <v/>
      </c>
      <c r="R1089" t="str">
        <f t="shared" si="945"/>
        <v/>
      </c>
      <c r="S1089" t="str">
        <f t="shared" si="946"/>
        <v/>
      </c>
      <c r="T1089" t="str">
        <f t="shared" si="947"/>
        <v/>
      </c>
      <c r="U1089" t="str">
        <f t="shared" si="948"/>
        <v/>
      </c>
      <c r="V1089" t="str">
        <f t="shared" si="949"/>
        <v/>
      </c>
      <c r="W1089" t="str">
        <f t="shared" si="950"/>
        <v/>
      </c>
      <c r="X1089" t="str">
        <f t="shared" si="951"/>
        <v/>
      </c>
      <c r="Y1089" t="str">
        <f t="shared" si="952"/>
        <v/>
      </c>
      <c r="Z1089" t="str">
        <f t="shared" si="953"/>
        <v/>
      </c>
      <c r="AA1089" t="str">
        <f t="shared" si="954"/>
        <v>Általános menedzsment (210, web)</v>
      </c>
      <c r="AB1089" t="str">
        <f t="shared" si="955"/>
        <v/>
      </c>
      <c r="AC1089" t="str">
        <f t="shared" si="956"/>
        <v/>
      </c>
      <c r="AD1089" t="str">
        <f t="shared" si="957"/>
        <v/>
      </c>
      <c r="AE1089" t="str">
        <f t="shared" si="958"/>
        <v/>
      </c>
      <c r="AF1089" t="str">
        <f t="shared" si="959"/>
        <v/>
      </c>
      <c r="AG1089" t="str">
        <f t="shared" si="960"/>
        <v/>
      </c>
      <c r="AH1089" t="str">
        <f t="shared" si="961"/>
        <v/>
      </c>
      <c r="AI1089" t="str">
        <f t="shared" si="962"/>
        <v/>
      </c>
      <c r="AJ1089" t="str">
        <f t="shared" si="963"/>
        <v/>
      </c>
      <c r="AK1089" t="str">
        <f t="shared" si="964"/>
        <v/>
      </c>
      <c r="AL1089" t="str">
        <f t="shared" si="965"/>
        <v/>
      </c>
      <c r="AM1089" t="str">
        <f t="shared" si="966"/>
        <v/>
      </c>
      <c r="AN1089" t="str">
        <f t="shared" si="967"/>
        <v/>
      </c>
      <c r="AO1089" t="str">
        <f t="shared" si="968"/>
        <v/>
      </c>
      <c r="AP1089" t="str">
        <f t="shared" si="969"/>
        <v/>
      </c>
      <c r="AQ1089" t="str">
        <f t="shared" si="970"/>
        <v/>
      </c>
      <c r="AR1089" t="str">
        <f t="shared" si="971"/>
        <v/>
      </c>
      <c r="AS1089" t="str">
        <f t="shared" si="972"/>
        <v/>
      </c>
      <c r="AT1089" t="str">
        <f t="shared" si="973"/>
        <v/>
      </c>
      <c r="AU1089" t="str">
        <f t="shared" si="974"/>
        <v/>
      </c>
      <c r="AV1089" t="str">
        <f t="shared" si="975"/>
        <v/>
      </c>
      <c r="AW1089" t="str">
        <f t="shared" si="976"/>
        <v/>
      </c>
      <c r="AX1089" t="str">
        <f t="shared" si="977"/>
        <v/>
      </c>
      <c r="AY1089" t="str">
        <f t="shared" si="978"/>
        <v/>
      </c>
      <c r="AZ1089" t="str">
        <f t="shared" si="979"/>
        <v/>
      </c>
      <c r="BA1089" t="str">
        <f t="shared" si="980"/>
        <v/>
      </c>
      <c r="BB1089" t="str">
        <f t="shared" si="981"/>
        <v/>
      </c>
      <c r="BC1089" t="str">
        <f t="shared" si="982"/>
        <v/>
      </c>
      <c r="BD1089" t="str">
        <f t="shared" si="983"/>
        <v/>
      </c>
      <c r="BE1089" t="str">
        <f t="shared" si="984"/>
        <v>Általános menedzsment (, web)</v>
      </c>
      <c r="BF1089" s="2">
        <v>1114</v>
      </c>
      <c r="BG1089" s="2">
        <v>4</v>
      </c>
      <c r="BH1089" s="18">
        <f>VLOOKUP(BF1089,segéd!$F$9:$G$41,2,FALSE)</f>
        <v>46340</v>
      </c>
      <c r="BI1089" s="2" t="str">
        <f>VLOOKUP(BG1089,segéd!$F$1:$G$7,2,FALSE)</f>
        <v>13.30-15.00</v>
      </c>
      <c r="BJ1089" t="s">
        <v>388</v>
      </c>
      <c r="BK1089" s="20" t="s">
        <v>132</v>
      </c>
      <c r="BL1089" t="s">
        <v>206</v>
      </c>
      <c r="BM1089" s="2">
        <v>210</v>
      </c>
      <c r="BO1089" s="2" t="s">
        <v>117</v>
      </c>
      <c r="BP1089" s="33" t="s">
        <v>722</v>
      </c>
      <c r="BQ1089" s="2">
        <f t="shared" si="985"/>
        <v>3</v>
      </c>
      <c r="BR1089" s="2">
        <f>IF(BM1089="","",IFERROR(VLOOKUP(BJ1089,segéd!T:U,2,FALSE),"x"))</f>
        <v>3</v>
      </c>
      <c r="BS1089" s="2" t="str">
        <f>IF(BN1089="","",IFERROR(VLOOKUP(BJ1089,segéd!O:P,2,FALSE),"x"))</f>
        <v/>
      </c>
      <c r="BT1089" s="2"/>
      <c r="BU1089" s="2"/>
      <c r="BV1089" s="2"/>
      <c r="BX1089" s="2"/>
      <c r="BY1089" s="2">
        <v>3</v>
      </c>
      <c r="CQ1089" s="2"/>
      <c r="CR1089" s="2"/>
    </row>
    <row r="1090" spans="1:120" ht="15" customHeight="1" x14ac:dyDescent="0.3">
      <c r="A1090" t="str">
        <f t="shared" si="928"/>
        <v>20611144</v>
      </c>
      <c r="B1090" t="str">
        <f t="shared" si="929"/>
        <v>Áruforgalmi ismeretek - Várnai Ibolya (web) 7</v>
      </c>
      <c r="C1090" t="str">
        <f t="shared" si="930"/>
        <v>11144</v>
      </c>
      <c r="D1090" t="str">
        <f t="shared" si="931"/>
        <v xml:space="preserve">Áruforgalmi ismeretek - Várnai Ibolya (web) </v>
      </c>
      <c r="E1090" t="str">
        <f t="shared" si="932"/>
        <v>Várnai Ibolya11144</v>
      </c>
      <c r="F1090" t="str">
        <f t="shared" si="933"/>
        <v>Áruforgalmi ismeretek (Bp. 206, web)</v>
      </c>
      <c r="G1090" t="str">
        <f t="shared" si="934"/>
        <v/>
      </c>
      <c r="H1090" t="str">
        <f t="shared" si="935"/>
        <v/>
      </c>
      <c r="I1090" t="str">
        <f t="shared" si="936"/>
        <v/>
      </c>
      <c r="J1090" t="str">
        <f t="shared" si="937"/>
        <v/>
      </c>
      <c r="K1090" t="str">
        <f t="shared" si="938"/>
        <v/>
      </c>
      <c r="L1090" t="str">
        <f t="shared" si="939"/>
        <v/>
      </c>
      <c r="M1090" t="str">
        <f t="shared" si="940"/>
        <v/>
      </c>
      <c r="N1090" t="str">
        <f t="shared" si="941"/>
        <v/>
      </c>
      <c r="O1090" t="str">
        <f t="shared" si="942"/>
        <v/>
      </c>
      <c r="P1090" t="str">
        <f t="shared" si="943"/>
        <v>11144</v>
      </c>
      <c r="Q1090" t="str">
        <f t="shared" si="944"/>
        <v/>
      </c>
      <c r="R1090" t="str">
        <f t="shared" si="945"/>
        <v/>
      </c>
      <c r="S1090" t="str">
        <f t="shared" si="946"/>
        <v/>
      </c>
      <c r="T1090" t="str">
        <f t="shared" si="947"/>
        <v/>
      </c>
      <c r="U1090" t="str">
        <f t="shared" si="948"/>
        <v/>
      </c>
      <c r="V1090" t="str">
        <f t="shared" si="949"/>
        <v/>
      </c>
      <c r="W1090" t="str">
        <f t="shared" si="950"/>
        <v/>
      </c>
      <c r="X1090" t="str">
        <f t="shared" si="951"/>
        <v/>
      </c>
      <c r="Y1090" t="str">
        <f t="shared" si="952"/>
        <v/>
      </c>
      <c r="Z1090" t="str">
        <f t="shared" si="953"/>
        <v/>
      </c>
      <c r="AA1090" t="str">
        <f t="shared" si="954"/>
        <v>Áruforgalmi ismeretek (206, web)</v>
      </c>
      <c r="AB1090" t="str">
        <f t="shared" si="955"/>
        <v/>
      </c>
      <c r="AC1090" t="str">
        <f t="shared" si="956"/>
        <v/>
      </c>
      <c r="AD1090" t="str">
        <f t="shared" si="957"/>
        <v/>
      </c>
      <c r="AE1090" t="str">
        <f t="shared" si="958"/>
        <v/>
      </c>
      <c r="AF1090" t="str">
        <f t="shared" si="959"/>
        <v/>
      </c>
      <c r="AG1090" t="str">
        <f t="shared" si="960"/>
        <v/>
      </c>
      <c r="AH1090" t="str">
        <f t="shared" si="961"/>
        <v/>
      </c>
      <c r="AI1090" t="str">
        <f t="shared" si="962"/>
        <v/>
      </c>
      <c r="AJ1090" t="str">
        <f t="shared" si="963"/>
        <v/>
      </c>
      <c r="AK1090" t="str">
        <f t="shared" si="964"/>
        <v/>
      </c>
      <c r="AL1090" t="str">
        <f t="shared" si="965"/>
        <v/>
      </c>
      <c r="AM1090" t="str">
        <f t="shared" si="966"/>
        <v/>
      </c>
      <c r="AN1090" t="str">
        <f t="shared" si="967"/>
        <v/>
      </c>
      <c r="AO1090" t="str">
        <f t="shared" si="968"/>
        <v/>
      </c>
      <c r="AP1090" t="str">
        <f t="shared" si="969"/>
        <v/>
      </c>
      <c r="AQ1090" t="str">
        <f t="shared" si="970"/>
        <v/>
      </c>
      <c r="AR1090" t="str">
        <f t="shared" si="971"/>
        <v/>
      </c>
      <c r="AS1090" t="str">
        <f t="shared" si="972"/>
        <v/>
      </c>
      <c r="AT1090" t="str">
        <f t="shared" si="973"/>
        <v/>
      </c>
      <c r="AU1090" t="str">
        <f t="shared" si="974"/>
        <v/>
      </c>
      <c r="AV1090" t="str">
        <f t="shared" si="975"/>
        <v/>
      </c>
      <c r="AW1090" t="str">
        <f t="shared" si="976"/>
        <v/>
      </c>
      <c r="AX1090" t="str">
        <f t="shared" si="977"/>
        <v/>
      </c>
      <c r="AY1090" t="str">
        <f t="shared" si="978"/>
        <v/>
      </c>
      <c r="AZ1090" t="str">
        <f t="shared" si="979"/>
        <v/>
      </c>
      <c r="BA1090" t="str">
        <f t="shared" si="980"/>
        <v/>
      </c>
      <c r="BB1090" t="str">
        <f t="shared" si="981"/>
        <v/>
      </c>
      <c r="BC1090" t="str">
        <f t="shared" si="982"/>
        <v/>
      </c>
      <c r="BD1090" t="str">
        <f t="shared" si="983"/>
        <v/>
      </c>
      <c r="BE1090" t="str">
        <f t="shared" si="984"/>
        <v>Áruforgalmi ismeretek (, web)</v>
      </c>
      <c r="BF1090" s="2">
        <v>1114</v>
      </c>
      <c r="BG1090" s="2">
        <v>4</v>
      </c>
      <c r="BH1090" s="18">
        <f>VLOOKUP(BF1090,segéd!$F$9:$G$41,2,FALSE)</f>
        <v>46340</v>
      </c>
      <c r="BI1090" s="2" t="str">
        <f>VLOOKUP(BG1090,segéd!$F$1:$G$7,2,FALSE)</f>
        <v>13.30-15.00</v>
      </c>
      <c r="BJ1090" t="s">
        <v>94</v>
      </c>
      <c r="BK1090" s="20" t="s">
        <v>308</v>
      </c>
      <c r="BL1090" t="s">
        <v>395</v>
      </c>
      <c r="BM1090" s="2">
        <v>206</v>
      </c>
      <c r="BO1090" s="2" t="s">
        <v>117</v>
      </c>
      <c r="BP1090" s="33" t="s">
        <v>706</v>
      </c>
      <c r="BQ1090" s="2">
        <f t="shared" si="985"/>
        <v>7</v>
      </c>
      <c r="BR1090" s="2">
        <f>IF(BM1090="","",IFERROR(VLOOKUP(BJ1090,segéd!T:U,2,FALSE),"x"))</f>
        <v>7</v>
      </c>
      <c r="BS1090" s="2" t="str">
        <f>IF(BN1090="","",IFERROR(VLOOKUP(BJ1090,segéd!O:P,2,FALSE),"x"))</f>
        <v/>
      </c>
      <c r="BU1090" s="2"/>
      <c r="BV1090" s="2"/>
      <c r="BX1090" s="2"/>
      <c r="CC1090" s="2">
        <v>6</v>
      </c>
    </row>
    <row r="1091" spans="1:120" ht="15" customHeight="1" x14ac:dyDescent="0.3">
      <c r="A1091" t="str">
        <f t="shared" ref="A1091:A1154" si="986">CONCATENATE(BM1091,BF1091,BG1091)</f>
        <v>11144</v>
      </c>
      <c r="B1091" t="str">
        <f t="shared" ref="B1091:B1154" si="987">CONCATENATE(BJ1091," - ",BK1091,IF(BO1091="","",CONCATENATE(" (",BO1091,")"))," ",BR1091)</f>
        <v xml:space="preserve">Beruházási ismeretek (szv.) - Kárpáti-Daróczi Judit (web) </v>
      </c>
      <c r="C1091" t="str">
        <f t="shared" ref="C1091:C1154" si="988">CONCATENATE(BN1091,BF1091,BG1091)</f>
        <v>21211144</v>
      </c>
      <c r="D1091" t="str">
        <f t="shared" ref="D1091:D1154" si="989">CONCATENATE(BJ1091," - ",BK1091,IF(BO1091="","",CONCATENATE(" (",BO1091,")"))," ",BS1091)</f>
        <v>Beruházási ismeretek (szv.) - Kárpáti-Daróczi Judit (web) 19</v>
      </c>
      <c r="E1091" t="str">
        <f t="shared" ref="E1091:E1154" si="990">CONCATENATE(BK1091,BF1091,BG1091)</f>
        <v>Kárpáti-Daróczi Judit11144</v>
      </c>
      <c r="F1091" t="str">
        <f t="shared" ref="F1091:F1154" si="991">CONCATENATE(BJ1091," (",IF(OR(BM1091="",BO1091="Tb.-ről web"),"",CONCATENATE("Bp. ",BM1091)),IF(OR(BN1091="",BO1091="Bp.-ről web"),"",CONCATENATE("Tb. ",BN1091)),IF(BO1091="","",CONCATENATE(", ",BO1091)),")")</f>
        <v>Beruházási ismeretek (szv.) (Tb. 212, web)</v>
      </c>
      <c r="G1091" t="str">
        <f t="shared" ref="G1091:G1154" si="992">IF(BT1091="","",CONCATENATE($BF1091,$BG1091))</f>
        <v/>
      </c>
      <c r="H1091" t="str">
        <f t="shared" ref="H1091:H1154" si="993">IF(BU1091="","",CONCATENATE($BF1091,$BG1091))</f>
        <v/>
      </c>
      <c r="I1091" t="str">
        <f t="shared" ref="I1091:I1154" si="994">IF(BV1091="","",CONCATENATE($BF1091,$BG1091))</f>
        <v/>
      </c>
      <c r="J1091" t="str">
        <f t="shared" ref="J1091:J1154" si="995">IF(BW1091="","",CONCATENATE($BF1091,$BG1091))</f>
        <v/>
      </c>
      <c r="K1091" t="str">
        <f t="shared" ref="K1091:K1154" si="996">IF(BX1091="","",CONCATENATE($BF1091,$BG1091))</f>
        <v/>
      </c>
      <c r="L1091" t="str">
        <f t="shared" ref="L1091:L1154" si="997">IF(BY1091="","",CONCATENATE($BF1091,$BG1091))</f>
        <v/>
      </c>
      <c r="M1091" t="str">
        <f t="shared" ref="M1091:M1154" si="998">IF(BZ1091="","",CONCATENATE($BF1091,$BG1091))</f>
        <v/>
      </c>
      <c r="N1091" t="str">
        <f t="shared" ref="N1091:N1154" si="999">IF(CA1091="","",CONCATENATE($BF1091,$BG1091))</f>
        <v/>
      </c>
      <c r="O1091" t="str">
        <f t="shared" ref="O1091:O1154" si="1000">IF(CB1091="","",CONCATENATE($BF1091,$BG1091))</f>
        <v/>
      </c>
      <c r="P1091" t="str">
        <f t="shared" ref="P1091:P1154" si="1001">IF(CC1091="","",CONCATENATE($BF1091,$BG1091))</f>
        <v/>
      </c>
      <c r="Q1091" t="str">
        <f t="shared" ref="Q1091:Q1154" si="1002">IF(CD1091="","",CONCATENATE($BF1091,$BG1091))</f>
        <v/>
      </c>
      <c r="R1091" t="str">
        <f t="shared" ref="R1091:R1154" si="1003">IF(CE1091="","",CONCATENATE($BF1091,$BG1091))</f>
        <v/>
      </c>
      <c r="S1091" t="str">
        <f t="shared" ref="S1091:S1154" si="1004">IF(CF1091="","",CONCATENATE($BF1091,$BG1091))</f>
        <v/>
      </c>
      <c r="T1091" t="str">
        <f t="shared" ref="T1091:T1154" si="1005">IF(CG1091="","",CONCATENATE($BF1091,$BG1091))</f>
        <v/>
      </c>
      <c r="U1091" t="str">
        <f t="shared" ref="U1091:U1154" si="1006">IF(CH1091="","",CONCATENATE($BF1091,$BG1091))</f>
        <v/>
      </c>
      <c r="V1091" t="str">
        <f t="shared" ref="V1091:V1154" si="1007">IF(CI1091="","",CONCATENATE($BF1091,$BG1091))</f>
        <v/>
      </c>
      <c r="W1091" t="str">
        <f t="shared" ref="W1091:W1154" si="1008">IF(CJ1091="","",CONCATENATE($BF1091,$BG1091))</f>
        <v/>
      </c>
      <c r="X1091" t="str">
        <f t="shared" ref="X1091:X1154" si="1009">IF(CK1091="","",CONCATENATE($BF1091,$BG1091))</f>
        <v/>
      </c>
      <c r="Y1091" t="str">
        <f t="shared" ref="Y1091:Y1154" si="1010">IF(CL1091="","",CONCATENATE($BF1091,$BG1091))</f>
        <v/>
      </c>
      <c r="Z1091" t="str">
        <f t="shared" ref="Z1091:Z1154" si="1011">IF(CM1091="","",CONCATENATE($BF1091,$BG1091))</f>
        <v/>
      </c>
      <c r="AA1091" t="str">
        <f t="shared" ref="AA1091:AA1154" si="1012">CONCATENATE(BJ1091," (",BM1091,IF(BO1091="","",CONCATENATE(", ",BO1091)),")")</f>
        <v>Beruházási ismeretek (szv.) (, web)</v>
      </c>
      <c r="AB1091" t="str">
        <f t="shared" ref="AB1091:AB1154" si="1013">IF(CN1091="","",CONCATENATE($BF1091,$BG1091))</f>
        <v/>
      </c>
      <c r="AC1091" t="str">
        <f t="shared" ref="AC1091:AC1154" si="1014">IF(CO1091="","",CONCATENATE($BF1091,$BG1091))</f>
        <v/>
      </c>
      <c r="AD1091" t="str">
        <f t="shared" ref="AD1091:AD1154" si="1015">IF(CP1091="","",CONCATENATE($BF1091,$BG1091))</f>
        <v/>
      </c>
      <c r="AE1091" t="str">
        <f t="shared" ref="AE1091:AE1154" si="1016">IF(CQ1091="","",CONCATENATE($BF1091,$BG1091))</f>
        <v/>
      </c>
      <c r="AF1091" t="str">
        <f t="shared" ref="AF1091:AF1154" si="1017">IF(CR1091="","",CONCATENATE($BF1091,$BG1091))</f>
        <v/>
      </c>
      <c r="AG1091" t="str">
        <f t="shared" ref="AG1091:AG1154" si="1018">IF(CS1091="","",CONCATENATE($BF1091,$BG1091))</f>
        <v/>
      </c>
      <c r="AH1091" t="str">
        <f t="shared" ref="AH1091:AH1154" si="1019">IF(CT1091="","",CONCATENATE($BF1091,$BG1091))</f>
        <v/>
      </c>
      <c r="AI1091" t="str">
        <f t="shared" ref="AI1091:AI1154" si="1020">IF(CU1091="","",CONCATENATE($BF1091,$BG1091))</f>
        <v/>
      </c>
      <c r="AJ1091" t="str">
        <f t="shared" ref="AJ1091:AJ1154" si="1021">IF(CV1091="","",CONCATENATE($BF1091,$BG1091))</f>
        <v/>
      </c>
      <c r="AK1091" t="str">
        <f t="shared" ref="AK1091:AK1154" si="1022">IF(CW1091="","",CONCATENATE($BF1091,$BG1091))</f>
        <v/>
      </c>
      <c r="AL1091" t="str">
        <f t="shared" ref="AL1091:AL1154" si="1023">IF(CX1091="","",CONCATENATE($BF1091,$BG1091))</f>
        <v/>
      </c>
      <c r="AM1091" t="str">
        <f t="shared" ref="AM1091:AM1154" si="1024">IF(CY1091="","",CONCATENATE($BF1091,$BG1091))</f>
        <v/>
      </c>
      <c r="AN1091" t="str">
        <f t="shared" ref="AN1091:AN1154" si="1025">IF(CZ1091="","",CONCATENATE($BF1091,$BG1091))</f>
        <v/>
      </c>
      <c r="AO1091" t="str">
        <f t="shared" ref="AO1091:AO1154" si="1026">IF(DA1091="","",CONCATENATE($BF1091,$BG1091))</f>
        <v/>
      </c>
      <c r="AP1091" t="str">
        <f t="shared" ref="AP1091:AP1154" si="1027">IF(DB1091="","",CONCATENATE($BF1091,$BG1091))</f>
        <v/>
      </c>
      <c r="AQ1091" t="str">
        <f t="shared" ref="AQ1091:AQ1154" si="1028">IF(DC1091="","",CONCATENATE($BF1091,$BG1091))</f>
        <v/>
      </c>
      <c r="AR1091" t="str">
        <f t="shared" ref="AR1091:AR1154" si="1029">IF(DD1091="","",CONCATENATE($BF1091,$BG1091))</f>
        <v/>
      </c>
      <c r="AS1091" t="str">
        <f t="shared" ref="AS1091:AS1154" si="1030">IF(DE1091="","",CONCATENATE($BF1091,$BG1091))</f>
        <v/>
      </c>
      <c r="AT1091" t="str">
        <f t="shared" ref="AT1091:AT1154" si="1031">IF(DF1091="","",CONCATENATE($BF1091,$BG1091))</f>
        <v/>
      </c>
      <c r="AU1091" t="str">
        <f t="shared" ref="AU1091:AU1154" si="1032">IF(DG1091="","",CONCATENATE($BF1091,$BG1091))</f>
        <v/>
      </c>
      <c r="AV1091" t="str">
        <f t="shared" ref="AV1091:AV1154" si="1033">IF(DH1091="","",CONCATENATE($BF1091,$BG1091))</f>
        <v/>
      </c>
      <c r="AW1091" t="str">
        <f t="shared" ref="AW1091:AW1154" si="1034">IF(DI1091="","",CONCATENATE($BF1091,$BG1091))</f>
        <v/>
      </c>
      <c r="AX1091" t="str">
        <f t="shared" ref="AX1091:AX1154" si="1035">IF(DJ1091="","",CONCATENATE($BF1091,$BG1091))</f>
        <v/>
      </c>
      <c r="AY1091" t="str">
        <f t="shared" ref="AY1091:AY1154" si="1036">IF(DK1091="","",CONCATENATE($BF1091,$BG1091))</f>
        <v/>
      </c>
      <c r="AZ1091" t="str">
        <f t="shared" ref="AZ1091:AZ1154" si="1037">IF(DL1091="","",CONCATENATE($BF1091,$BG1091))</f>
        <v/>
      </c>
      <c r="BA1091" t="str">
        <f t="shared" ref="BA1091:BA1154" si="1038">IF(DM1091="","",CONCATENATE($BF1091,$BG1091))</f>
        <v/>
      </c>
      <c r="BB1091" t="str">
        <f t="shared" ref="BB1091:BB1154" si="1039">IF(DN1091="","",CONCATENATE($BF1091,$BG1091))</f>
        <v>11144</v>
      </c>
      <c r="BC1091" t="str">
        <f t="shared" ref="BC1091:BC1154" si="1040">IF(DO1091="","",CONCATENATE($BF1091,$BG1091))</f>
        <v>11144</v>
      </c>
      <c r="BD1091" t="str">
        <f t="shared" ref="BD1091:BD1154" si="1041">IF(DP1091="","",CONCATENATE($BF1091,$BG1091))</f>
        <v>11144</v>
      </c>
      <c r="BE1091" t="str">
        <f t="shared" ref="BE1091:BE1154" si="1042">CONCATENATE(BJ1091," (",BN1091,IF(BO1091="","",CONCATENATE(", ",BO1091)),")")</f>
        <v>Beruházási ismeretek (szv.) (212, web)</v>
      </c>
      <c r="BF1091" s="2">
        <v>1114</v>
      </c>
      <c r="BG1091" s="2">
        <v>4</v>
      </c>
      <c r="BH1091" s="18">
        <f>VLOOKUP(BF1091,segéd!$F$9:$G$41,2,FALSE)</f>
        <v>46340</v>
      </c>
      <c r="BI1091" s="2" t="str">
        <f>VLOOKUP(BG1091,segéd!$F$1:$G$7,2,FALSE)</f>
        <v>13.30-15.00</v>
      </c>
      <c r="BJ1091" t="s">
        <v>411</v>
      </c>
      <c r="BK1091" s="20" t="s">
        <v>280</v>
      </c>
      <c r="BL1091" t="s">
        <v>191</v>
      </c>
      <c r="BM1091" s="2"/>
      <c r="BN1091" s="2">
        <v>212</v>
      </c>
      <c r="BO1091" s="2" t="s">
        <v>117</v>
      </c>
      <c r="BP1091" s="33" t="s">
        <v>621</v>
      </c>
      <c r="BQ1091" s="2">
        <f t="shared" ref="BQ1091:BQ1154" si="1043">IF(BR1091="",0,BR1091)+IF(BS1091="",0,BS1091)</f>
        <v>19</v>
      </c>
      <c r="BR1091" s="2" t="str">
        <f>IF(BM1091="","",IFERROR(VLOOKUP(BJ1091,segéd!T:U,2,FALSE),"x"))</f>
        <v/>
      </c>
      <c r="BS1091" s="2">
        <f>IF(BN1091="","",IFERROR(VLOOKUP(BJ1091,segéd!O:P,2,FALSE),"x"))</f>
        <v>19</v>
      </c>
      <c r="BU1091" s="2"/>
      <c r="BV1091" s="2"/>
      <c r="DN1091" s="2">
        <v>4</v>
      </c>
      <c r="DO1091" s="2">
        <v>5</v>
      </c>
      <c r="DP1091" s="2">
        <v>16</v>
      </c>
    </row>
    <row r="1092" spans="1:120" ht="15" customHeight="1" x14ac:dyDescent="0.3">
      <c r="A1092" t="str">
        <f t="shared" si="986"/>
        <v>11144</v>
      </c>
      <c r="B1092" t="str">
        <f t="shared" si="987"/>
        <v xml:space="preserve">CAD alapjai, 2. csoport - Szentgyörgyiné Gyöngyösi Éva (web) </v>
      </c>
      <c r="C1092" t="str">
        <f t="shared" si="988"/>
        <v>60411144</v>
      </c>
      <c r="D1092" t="str">
        <f t="shared" si="989"/>
        <v>CAD alapjai, 2. csoport - Szentgyörgyiné Gyöngyösi Éva (web) 45</v>
      </c>
      <c r="E1092" t="str">
        <f t="shared" si="990"/>
        <v>Szentgyörgyiné Gyöngyösi Éva11144</v>
      </c>
      <c r="F1092" t="str">
        <f t="shared" si="991"/>
        <v>CAD alapjai, 2. csoport (Tb. 604, web)</v>
      </c>
      <c r="G1092" t="str">
        <f t="shared" si="992"/>
        <v/>
      </c>
      <c r="H1092" t="str">
        <f t="shared" si="993"/>
        <v/>
      </c>
      <c r="I1092" t="str">
        <f t="shared" si="994"/>
        <v/>
      </c>
      <c r="J1092" t="str">
        <f t="shared" si="995"/>
        <v/>
      </c>
      <c r="K1092" t="str">
        <f t="shared" si="996"/>
        <v/>
      </c>
      <c r="L1092" t="str">
        <f t="shared" si="997"/>
        <v/>
      </c>
      <c r="M1092" t="str">
        <f t="shared" si="998"/>
        <v/>
      </c>
      <c r="N1092" t="str">
        <f t="shared" si="999"/>
        <v/>
      </c>
      <c r="O1092" t="str">
        <f t="shared" si="1000"/>
        <v/>
      </c>
      <c r="P1092" t="str">
        <f t="shared" si="1001"/>
        <v/>
      </c>
      <c r="Q1092" t="str">
        <f t="shared" si="1002"/>
        <v/>
      </c>
      <c r="R1092" t="str">
        <f t="shared" si="1003"/>
        <v/>
      </c>
      <c r="S1092" t="str">
        <f t="shared" si="1004"/>
        <v/>
      </c>
      <c r="T1092" t="str">
        <f t="shared" si="1005"/>
        <v/>
      </c>
      <c r="U1092" t="str">
        <f t="shared" si="1006"/>
        <v/>
      </c>
      <c r="V1092" t="str">
        <f t="shared" si="1007"/>
        <v/>
      </c>
      <c r="W1092" t="str">
        <f t="shared" si="1008"/>
        <v/>
      </c>
      <c r="X1092" t="str">
        <f t="shared" si="1009"/>
        <v/>
      </c>
      <c r="Y1092" t="str">
        <f t="shared" si="1010"/>
        <v/>
      </c>
      <c r="Z1092" t="str">
        <f t="shared" si="1011"/>
        <v/>
      </c>
      <c r="AA1092" t="str">
        <f t="shared" si="1012"/>
        <v>CAD alapjai, 2. csoport (, web)</v>
      </c>
      <c r="AB1092" t="str">
        <f t="shared" si="1013"/>
        <v/>
      </c>
      <c r="AC1092" t="str">
        <f t="shared" si="1014"/>
        <v/>
      </c>
      <c r="AD1092" t="str">
        <f t="shared" si="1015"/>
        <v/>
      </c>
      <c r="AE1092" t="str">
        <f t="shared" si="1016"/>
        <v/>
      </c>
      <c r="AF1092" t="str">
        <f t="shared" si="1017"/>
        <v/>
      </c>
      <c r="AG1092" t="str">
        <f t="shared" si="1018"/>
        <v/>
      </c>
      <c r="AH1092" t="str">
        <f t="shared" si="1019"/>
        <v/>
      </c>
      <c r="AI1092" t="str">
        <f t="shared" si="1020"/>
        <v/>
      </c>
      <c r="AJ1092" t="str">
        <f t="shared" si="1021"/>
        <v/>
      </c>
      <c r="AK1092" t="str">
        <f t="shared" si="1022"/>
        <v/>
      </c>
      <c r="AL1092" t="str">
        <f t="shared" si="1023"/>
        <v>11144</v>
      </c>
      <c r="AM1092" t="str">
        <f t="shared" si="1024"/>
        <v/>
      </c>
      <c r="AN1092" t="str">
        <f t="shared" si="1025"/>
        <v/>
      </c>
      <c r="AO1092" t="str">
        <f t="shared" si="1026"/>
        <v/>
      </c>
      <c r="AP1092" t="str">
        <f t="shared" si="1027"/>
        <v/>
      </c>
      <c r="AQ1092" t="str">
        <f t="shared" si="1028"/>
        <v/>
      </c>
      <c r="AR1092" t="str">
        <f t="shared" si="1029"/>
        <v/>
      </c>
      <c r="AS1092" t="str">
        <f t="shared" si="1030"/>
        <v/>
      </c>
      <c r="AT1092" t="str">
        <f t="shared" si="1031"/>
        <v/>
      </c>
      <c r="AU1092" t="str">
        <f t="shared" si="1032"/>
        <v/>
      </c>
      <c r="AV1092" t="str">
        <f t="shared" si="1033"/>
        <v/>
      </c>
      <c r="AW1092" t="str">
        <f t="shared" si="1034"/>
        <v/>
      </c>
      <c r="AX1092" t="str">
        <f t="shared" si="1035"/>
        <v/>
      </c>
      <c r="AY1092" t="str">
        <f t="shared" si="1036"/>
        <v/>
      </c>
      <c r="AZ1092" t="str">
        <f t="shared" si="1037"/>
        <v/>
      </c>
      <c r="BA1092" t="str">
        <f t="shared" si="1038"/>
        <v/>
      </c>
      <c r="BB1092" t="str">
        <f t="shared" si="1039"/>
        <v/>
      </c>
      <c r="BC1092" t="str">
        <f t="shared" si="1040"/>
        <v/>
      </c>
      <c r="BD1092" t="str">
        <f t="shared" si="1041"/>
        <v/>
      </c>
      <c r="BE1092" t="str">
        <f t="shared" si="1042"/>
        <v>CAD alapjai, 2. csoport (604, web)</v>
      </c>
      <c r="BF1092" s="2">
        <v>1114</v>
      </c>
      <c r="BG1092" s="2">
        <v>4</v>
      </c>
      <c r="BH1092" s="18">
        <f>VLOOKUP(BF1092,segéd!$F$9:$G$41,2,FALSE)</f>
        <v>46340</v>
      </c>
      <c r="BI1092" s="2" t="str">
        <f>VLOOKUP(BG1092,segéd!$F$1:$G$7,2,FALSE)</f>
        <v>13.30-15.00</v>
      </c>
      <c r="BJ1092" t="s">
        <v>315</v>
      </c>
      <c r="BK1092" s="20" t="s">
        <v>320</v>
      </c>
      <c r="BL1092" t="s">
        <v>191</v>
      </c>
      <c r="BM1092" s="2"/>
      <c r="BN1092" s="2">
        <v>604</v>
      </c>
      <c r="BO1092" s="2" t="s">
        <v>117</v>
      </c>
      <c r="BP1092" s="33" t="s">
        <v>664</v>
      </c>
      <c r="BQ1092" s="2">
        <f t="shared" si="1043"/>
        <v>45</v>
      </c>
      <c r="BR1092" s="2" t="str">
        <f>IF(BM1092="","",IFERROR(VLOOKUP(BJ1092,segéd!T:U,2,FALSE),"x"))</f>
        <v/>
      </c>
      <c r="BS1092" s="2">
        <f>IF(BN1092="","",IFERROR(VLOOKUP(BJ1092,segéd!O:P,2,FALSE),"x"))</f>
        <v>45</v>
      </c>
      <c r="BU1092" s="2"/>
      <c r="BV1092" s="2"/>
      <c r="BX1092" s="2"/>
      <c r="CX1092" s="2">
        <v>56</v>
      </c>
    </row>
    <row r="1093" spans="1:120" ht="15" customHeight="1" x14ac:dyDescent="0.3">
      <c r="A1093" t="str">
        <f t="shared" si="986"/>
        <v>11144</v>
      </c>
      <c r="B1093" t="str">
        <f t="shared" si="987"/>
        <v xml:space="preserve">Energiamen. és fenntarthatóság - Molnárné Dőry Zsófia (web) </v>
      </c>
      <c r="C1093" t="str">
        <f t="shared" si="988"/>
        <v>Passzív11144</v>
      </c>
      <c r="D1093" t="str">
        <f t="shared" si="989"/>
        <v>Energiamen. és fenntarthatóság - Molnárné Dőry Zsófia (web) 5</v>
      </c>
      <c r="E1093" t="str">
        <f t="shared" si="990"/>
        <v>Molnárné Dőry Zsófia11144</v>
      </c>
      <c r="F1093" t="str">
        <f t="shared" si="991"/>
        <v>Energiamen. és fenntarthatóság (Tb. Passzív, web)</v>
      </c>
      <c r="G1093" t="str">
        <f t="shared" si="992"/>
        <v/>
      </c>
      <c r="H1093" t="str">
        <f t="shared" si="993"/>
        <v/>
      </c>
      <c r="I1093" t="str">
        <f t="shared" si="994"/>
        <v/>
      </c>
      <c r="J1093" t="str">
        <f t="shared" si="995"/>
        <v/>
      </c>
      <c r="K1093" t="str">
        <f t="shared" si="996"/>
        <v/>
      </c>
      <c r="L1093" t="str">
        <f t="shared" si="997"/>
        <v/>
      </c>
      <c r="M1093" t="str">
        <f t="shared" si="998"/>
        <v/>
      </c>
      <c r="N1093" t="str">
        <f t="shared" si="999"/>
        <v/>
      </c>
      <c r="O1093" t="str">
        <f t="shared" si="1000"/>
        <v/>
      </c>
      <c r="P1093" t="str">
        <f t="shared" si="1001"/>
        <v/>
      </c>
      <c r="Q1093" t="str">
        <f t="shared" si="1002"/>
        <v/>
      </c>
      <c r="R1093" t="str">
        <f t="shared" si="1003"/>
        <v/>
      </c>
      <c r="S1093" t="str">
        <f t="shared" si="1004"/>
        <v/>
      </c>
      <c r="T1093" t="str">
        <f t="shared" si="1005"/>
        <v/>
      </c>
      <c r="U1093" t="str">
        <f t="shared" si="1006"/>
        <v/>
      </c>
      <c r="V1093" t="str">
        <f t="shared" si="1007"/>
        <v/>
      </c>
      <c r="W1093" t="str">
        <f t="shared" si="1008"/>
        <v/>
      </c>
      <c r="X1093" t="str">
        <f t="shared" si="1009"/>
        <v/>
      </c>
      <c r="Y1093" t="str">
        <f t="shared" si="1010"/>
        <v/>
      </c>
      <c r="Z1093" t="str">
        <f t="shared" si="1011"/>
        <v/>
      </c>
      <c r="AA1093" t="str">
        <f t="shared" si="1012"/>
        <v>Energiamen. és fenntarthatóság (, web)</v>
      </c>
      <c r="AB1093" t="str">
        <f t="shared" si="1013"/>
        <v/>
      </c>
      <c r="AC1093" t="str">
        <f t="shared" si="1014"/>
        <v/>
      </c>
      <c r="AD1093" t="str">
        <f t="shared" si="1015"/>
        <v/>
      </c>
      <c r="AE1093" t="str">
        <f t="shared" si="1016"/>
        <v/>
      </c>
      <c r="AF1093" t="str">
        <f t="shared" si="1017"/>
        <v/>
      </c>
      <c r="AG1093" t="str">
        <f t="shared" si="1018"/>
        <v/>
      </c>
      <c r="AH1093" t="str">
        <f t="shared" si="1019"/>
        <v/>
      </c>
      <c r="AI1093" t="str">
        <f t="shared" si="1020"/>
        <v/>
      </c>
      <c r="AJ1093" t="str">
        <f t="shared" si="1021"/>
        <v/>
      </c>
      <c r="AK1093" t="str">
        <f t="shared" si="1022"/>
        <v/>
      </c>
      <c r="AL1093" t="str">
        <f t="shared" si="1023"/>
        <v/>
      </c>
      <c r="AM1093" t="str">
        <f t="shared" si="1024"/>
        <v>11144</v>
      </c>
      <c r="AN1093" t="str">
        <f t="shared" si="1025"/>
        <v/>
      </c>
      <c r="AO1093" t="str">
        <f t="shared" si="1026"/>
        <v/>
      </c>
      <c r="AP1093" t="str">
        <f t="shared" si="1027"/>
        <v/>
      </c>
      <c r="AQ1093" t="str">
        <f t="shared" si="1028"/>
        <v/>
      </c>
      <c r="AR1093" t="str">
        <f t="shared" si="1029"/>
        <v/>
      </c>
      <c r="AS1093" t="str">
        <f t="shared" si="1030"/>
        <v/>
      </c>
      <c r="AT1093" t="str">
        <f t="shared" si="1031"/>
        <v/>
      </c>
      <c r="AU1093" t="str">
        <f t="shared" si="1032"/>
        <v/>
      </c>
      <c r="AV1093" t="str">
        <f t="shared" si="1033"/>
        <v/>
      </c>
      <c r="AW1093" t="str">
        <f t="shared" si="1034"/>
        <v/>
      </c>
      <c r="AX1093" t="str">
        <f t="shared" si="1035"/>
        <v/>
      </c>
      <c r="AY1093" t="str">
        <f t="shared" si="1036"/>
        <v/>
      </c>
      <c r="AZ1093" t="str">
        <f t="shared" si="1037"/>
        <v/>
      </c>
      <c r="BA1093" t="str">
        <f t="shared" si="1038"/>
        <v/>
      </c>
      <c r="BB1093" t="str">
        <f t="shared" si="1039"/>
        <v/>
      </c>
      <c r="BC1093" t="str">
        <f t="shared" si="1040"/>
        <v/>
      </c>
      <c r="BD1093" t="str">
        <f t="shared" si="1041"/>
        <v/>
      </c>
      <c r="BE1093" t="str">
        <f t="shared" si="1042"/>
        <v>Energiamen. és fenntarthatóság (Passzív, web)</v>
      </c>
      <c r="BF1093" s="2">
        <v>1114</v>
      </c>
      <c r="BG1093" s="2">
        <v>4</v>
      </c>
      <c r="BH1093" s="18">
        <f>VLOOKUP(BF1093,segéd!$F$9:$G$41,2,FALSE)</f>
        <v>46340</v>
      </c>
      <c r="BI1093" s="2" t="str">
        <f>VLOOKUP(BG1093,segéd!$F$1:$G$7,2,FALSE)</f>
        <v>13.30-15.00</v>
      </c>
      <c r="BJ1093" t="s">
        <v>204</v>
      </c>
      <c r="BK1093" s="20" t="s">
        <v>219</v>
      </c>
      <c r="BL1093" t="s">
        <v>190</v>
      </c>
      <c r="BM1093" s="2"/>
      <c r="BN1093" s="2" t="s">
        <v>221</v>
      </c>
      <c r="BO1093" s="2" t="s">
        <v>117</v>
      </c>
      <c r="BP1093" s="33" t="s">
        <v>607</v>
      </c>
      <c r="BQ1093" s="2">
        <f t="shared" si="1043"/>
        <v>5</v>
      </c>
      <c r="BR1093" s="2" t="str">
        <f>IF(BM1093="","",IFERROR(VLOOKUP(BJ1093,segéd!T:U,2,FALSE),"x"))</f>
        <v/>
      </c>
      <c r="BS1093" s="2">
        <f>IF(BN1093="","",IFERROR(VLOOKUP(BJ1093,segéd!O:P,2,FALSE),"x"))</f>
        <v>5</v>
      </c>
      <c r="BU1093" s="2"/>
      <c r="BV1093" s="2"/>
      <c r="CY1093" s="2">
        <v>5</v>
      </c>
    </row>
    <row r="1094" spans="1:120" ht="15" customHeight="1" x14ac:dyDescent="0.3">
      <c r="A1094" t="str">
        <f t="shared" si="986"/>
        <v>11144</v>
      </c>
      <c r="B1094" t="str">
        <f t="shared" si="987"/>
        <v xml:space="preserve">Építőanyagok, épít. kapcs. előírások - Tarján Gábor (web) </v>
      </c>
      <c r="C1094" t="str">
        <f t="shared" si="988"/>
        <v>21711144</v>
      </c>
      <c r="D1094" t="str">
        <f t="shared" si="989"/>
        <v>Építőanyagok, épít. kapcs. előírások - Tarján Gábor (web) 8</v>
      </c>
      <c r="E1094" t="str">
        <f t="shared" si="990"/>
        <v>Tarján Gábor11144</v>
      </c>
      <c r="F1094" t="str">
        <f t="shared" si="991"/>
        <v>Építőanyagok, épít. kapcs. előírások (Tb. 217, web)</v>
      </c>
      <c r="G1094" t="str">
        <f t="shared" si="992"/>
        <v/>
      </c>
      <c r="H1094" t="str">
        <f t="shared" si="993"/>
        <v/>
      </c>
      <c r="I1094" t="str">
        <f t="shared" si="994"/>
        <v/>
      </c>
      <c r="J1094" t="str">
        <f t="shared" si="995"/>
        <v/>
      </c>
      <c r="K1094" t="str">
        <f t="shared" si="996"/>
        <v/>
      </c>
      <c r="L1094" t="str">
        <f t="shared" si="997"/>
        <v/>
      </c>
      <c r="M1094" t="str">
        <f t="shared" si="998"/>
        <v/>
      </c>
      <c r="N1094" t="str">
        <f t="shared" si="999"/>
        <v/>
      </c>
      <c r="O1094" t="str">
        <f t="shared" si="1000"/>
        <v/>
      </c>
      <c r="P1094" t="str">
        <f t="shared" si="1001"/>
        <v/>
      </c>
      <c r="Q1094" t="str">
        <f t="shared" si="1002"/>
        <v/>
      </c>
      <c r="R1094" t="str">
        <f t="shared" si="1003"/>
        <v/>
      </c>
      <c r="S1094" t="str">
        <f t="shared" si="1004"/>
        <v/>
      </c>
      <c r="T1094" t="str">
        <f t="shared" si="1005"/>
        <v/>
      </c>
      <c r="U1094" t="str">
        <f t="shared" si="1006"/>
        <v/>
      </c>
      <c r="V1094" t="str">
        <f t="shared" si="1007"/>
        <v/>
      </c>
      <c r="W1094" t="str">
        <f t="shared" si="1008"/>
        <v/>
      </c>
      <c r="X1094" t="str">
        <f t="shared" si="1009"/>
        <v/>
      </c>
      <c r="Y1094" t="str">
        <f t="shared" si="1010"/>
        <v/>
      </c>
      <c r="Z1094" t="str">
        <f t="shared" si="1011"/>
        <v/>
      </c>
      <c r="AA1094" t="str">
        <f t="shared" si="1012"/>
        <v>Építőanyagok, épít. kapcs. előírások (, web)</v>
      </c>
      <c r="AB1094" t="str">
        <f t="shared" si="1013"/>
        <v/>
      </c>
      <c r="AC1094" t="str">
        <f t="shared" si="1014"/>
        <v/>
      </c>
      <c r="AD1094" t="str">
        <f t="shared" si="1015"/>
        <v/>
      </c>
      <c r="AE1094" t="str">
        <f t="shared" si="1016"/>
        <v/>
      </c>
      <c r="AF1094" t="str">
        <f t="shared" si="1017"/>
        <v/>
      </c>
      <c r="AG1094" t="str">
        <f t="shared" si="1018"/>
        <v/>
      </c>
      <c r="AH1094" t="str">
        <f t="shared" si="1019"/>
        <v/>
      </c>
      <c r="AI1094" t="str">
        <f t="shared" si="1020"/>
        <v/>
      </c>
      <c r="AJ1094" t="str">
        <f t="shared" si="1021"/>
        <v/>
      </c>
      <c r="AK1094" t="str">
        <f t="shared" si="1022"/>
        <v/>
      </c>
      <c r="AL1094" t="str">
        <f t="shared" si="1023"/>
        <v/>
      </c>
      <c r="AM1094" t="str">
        <f t="shared" si="1024"/>
        <v/>
      </c>
      <c r="AN1094" t="str">
        <f t="shared" si="1025"/>
        <v/>
      </c>
      <c r="AO1094" t="str">
        <f t="shared" si="1026"/>
        <v/>
      </c>
      <c r="AP1094" t="str">
        <f t="shared" si="1027"/>
        <v/>
      </c>
      <c r="AQ1094" t="str">
        <f t="shared" si="1028"/>
        <v/>
      </c>
      <c r="AR1094" t="str">
        <f t="shared" si="1029"/>
        <v/>
      </c>
      <c r="AS1094" t="str">
        <f t="shared" si="1030"/>
        <v/>
      </c>
      <c r="AT1094" t="str">
        <f t="shared" si="1031"/>
        <v/>
      </c>
      <c r="AU1094" t="str">
        <f t="shared" si="1032"/>
        <v>11144</v>
      </c>
      <c r="AV1094" t="str">
        <f t="shared" si="1033"/>
        <v/>
      </c>
      <c r="AW1094" t="str">
        <f t="shared" si="1034"/>
        <v/>
      </c>
      <c r="AX1094" t="str">
        <f t="shared" si="1035"/>
        <v/>
      </c>
      <c r="AY1094" t="str">
        <f t="shared" si="1036"/>
        <v/>
      </c>
      <c r="AZ1094" t="str">
        <f t="shared" si="1037"/>
        <v/>
      </c>
      <c r="BA1094" t="str">
        <f t="shared" si="1038"/>
        <v/>
      </c>
      <c r="BB1094" t="str">
        <f t="shared" si="1039"/>
        <v/>
      </c>
      <c r="BC1094" t="str">
        <f t="shared" si="1040"/>
        <v/>
      </c>
      <c r="BD1094" t="str">
        <f t="shared" si="1041"/>
        <v/>
      </c>
      <c r="BE1094" t="str">
        <f t="shared" si="1042"/>
        <v>Építőanyagok, épít. kapcs. előírások (217, web)</v>
      </c>
      <c r="BF1094" s="2">
        <v>1114</v>
      </c>
      <c r="BG1094" s="2">
        <v>4</v>
      </c>
      <c r="BH1094" s="18">
        <f>VLOOKUP(BF1094,segéd!$F$9:$G$41,2,FALSE)</f>
        <v>46340</v>
      </c>
      <c r="BI1094" s="2" t="str">
        <f>VLOOKUP(BG1094,segéd!$F$1:$G$7,2,FALSE)</f>
        <v>13.30-15.00</v>
      </c>
      <c r="BJ1094" t="s">
        <v>399</v>
      </c>
      <c r="BK1094" s="20" t="s">
        <v>541</v>
      </c>
      <c r="BL1094" t="s">
        <v>191</v>
      </c>
      <c r="BM1094" s="2"/>
      <c r="BN1094" s="2">
        <v>217</v>
      </c>
      <c r="BO1094" s="2" t="s">
        <v>117</v>
      </c>
      <c r="BP1094" s="33" t="s">
        <v>666</v>
      </c>
      <c r="BQ1094" s="2">
        <f t="shared" si="1043"/>
        <v>8</v>
      </c>
      <c r="BR1094" s="2" t="str">
        <f>IF(BM1094="","",IFERROR(VLOOKUP(BJ1094,segéd!T:U,2,FALSE),"x"))</f>
        <v/>
      </c>
      <c r="BS1094" s="2">
        <f>IF(BN1094="","",IFERROR(VLOOKUP(BJ1094,segéd!O:P,2,FALSE),"x"))</f>
        <v>8</v>
      </c>
      <c r="BU1094" s="2"/>
      <c r="BV1094" s="2"/>
      <c r="DG1094" s="2">
        <v>8</v>
      </c>
    </row>
    <row r="1095" spans="1:120" ht="15" customHeight="1" x14ac:dyDescent="0.3">
      <c r="A1095" t="str">
        <f t="shared" si="986"/>
        <v>20811144</v>
      </c>
      <c r="B1095" t="str">
        <f t="shared" si="987"/>
        <v>EU tanulmányok - Vigh László (web) 48</v>
      </c>
      <c r="C1095" t="str">
        <f t="shared" si="988"/>
        <v>11144</v>
      </c>
      <c r="D1095" t="str">
        <f t="shared" si="989"/>
        <v xml:space="preserve">EU tanulmányok - Vigh László (web) </v>
      </c>
      <c r="E1095" t="str">
        <f t="shared" si="990"/>
        <v>Vigh László11144</v>
      </c>
      <c r="F1095" t="str">
        <f t="shared" si="991"/>
        <v>EU tanulmányok (Bp. 208, web)</v>
      </c>
      <c r="G1095" t="str">
        <f t="shared" si="992"/>
        <v/>
      </c>
      <c r="H1095" t="str">
        <f t="shared" si="993"/>
        <v/>
      </c>
      <c r="I1095" t="str">
        <f t="shared" si="994"/>
        <v/>
      </c>
      <c r="J1095" t="str">
        <f t="shared" si="995"/>
        <v/>
      </c>
      <c r="K1095" t="str">
        <f t="shared" si="996"/>
        <v/>
      </c>
      <c r="L1095" t="str">
        <f t="shared" si="997"/>
        <v/>
      </c>
      <c r="M1095" t="str">
        <f t="shared" si="998"/>
        <v>11144</v>
      </c>
      <c r="N1095" t="str">
        <f t="shared" si="999"/>
        <v>11144</v>
      </c>
      <c r="O1095" t="str">
        <f t="shared" si="1000"/>
        <v>11144</v>
      </c>
      <c r="P1095" t="str">
        <f t="shared" si="1001"/>
        <v/>
      </c>
      <c r="Q1095" t="str">
        <f t="shared" si="1002"/>
        <v/>
      </c>
      <c r="R1095" t="str">
        <f t="shared" si="1003"/>
        <v/>
      </c>
      <c r="S1095" t="str">
        <f t="shared" si="1004"/>
        <v/>
      </c>
      <c r="T1095" t="str">
        <f t="shared" si="1005"/>
        <v/>
      </c>
      <c r="U1095" t="str">
        <f t="shared" si="1006"/>
        <v/>
      </c>
      <c r="V1095" t="str">
        <f t="shared" si="1007"/>
        <v/>
      </c>
      <c r="W1095" t="str">
        <f t="shared" si="1008"/>
        <v/>
      </c>
      <c r="X1095" t="str">
        <f t="shared" si="1009"/>
        <v/>
      </c>
      <c r="Y1095" t="str">
        <f t="shared" si="1010"/>
        <v/>
      </c>
      <c r="Z1095" t="str">
        <f t="shared" si="1011"/>
        <v/>
      </c>
      <c r="AA1095" t="str">
        <f t="shared" si="1012"/>
        <v>EU tanulmányok (208, web)</v>
      </c>
      <c r="AB1095" t="str">
        <f t="shared" si="1013"/>
        <v/>
      </c>
      <c r="AC1095" t="str">
        <f t="shared" si="1014"/>
        <v/>
      </c>
      <c r="AD1095" t="str">
        <f t="shared" si="1015"/>
        <v/>
      </c>
      <c r="AE1095" t="str">
        <f t="shared" si="1016"/>
        <v/>
      </c>
      <c r="AF1095" t="str">
        <f t="shared" si="1017"/>
        <v/>
      </c>
      <c r="AG1095" t="str">
        <f t="shared" si="1018"/>
        <v/>
      </c>
      <c r="AH1095" t="str">
        <f t="shared" si="1019"/>
        <v/>
      </c>
      <c r="AI1095" t="str">
        <f t="shared" si="1020"/>
        <v/>
      </c>
      <c r="AJ1095" t="str">
        <f t="shared" si="1021"/>
        <v/>
      </c>
      <c r="AK1095" t="str">
        <f t="shared" si="1022"/>
        <v/>
      </c>
      <c r="AL1095" t="str">
        <f t="shared" si="1023"/>
        <v/>
      </c>
      <c r="AM1095" t="str">
        <f t="shared" si="1024"/>
        <v/>
      </c>
      <c r="AN1095" t="str">
        <f t="shared" si="1025"/>
        <v/>
      </c>
      <c r="AO1095" t="str">
        <f t="shared" si="1026"/>
        <v/>
      </c>
      <c r="AP1095" t="str">
        <f t="shared" si="1027"/>
        <v/>
      </c>
      <c r="AQ1095" t="str">
        <f t="shared" si="1028"/>
        <v/>
      </c>
      <c r="AR1095" t="str">
        <f t="shared" si="1029"/>
        <v/>
      </c>
      <c r="AS1095" t="str">
        <f t="shared" si="1030"/>
        <v/>
      </c>
      <c r="AT1095" t="str">
        <f t="shared" si="1031"/>
        <v/>
      </c>
      <c r="AU1095" t="str">
        <f t="shared" si="1032"/>
        <v/>
      </c>
      <c r="AV1095" t="str">
        <f t="shared" si="1033"/>
        <v/>
      </c>
      <c r="AW1095" t="str">
        <f t="shared" si="1034"/>
        <v/>
      </c>
      <c r="AX1095" t="str">
        <f t="shared" si="1035"/>
        <v/>
      </c>
      <c r="AY1095" t="str">
        <f t="shared" si="1036"/>
        <v/>
      </c>
      <c r="AZ1095" t="str">
        <f t="shared" si="1037"/>
        <v/>
      </c>
      <c r="BA1095" t="str">
        <f t="shared" si="1038"/>
        <v/>
      </c>
      <c r="BB1095" t="str">
        <f t="shared" si="1039"/>
        <v/>
      </c>
      <c r="BC1095" t="str">
        <f t="shared" si="1040"/>
        <v/>
      </c>
      <c r="BD1095" t="str">
        <f t="shared" si="1041"/>
        <v/>
      </c>
      <c r="BE1095" t="str">
        <f t="shared" si="1042"/>
        <v>EU tanulmányok (, web)</v>
      </c>
      <c r="BF1095" s="2">
        <v>1114</v>
      </c>
      <c r="BG1095" s="2">
        <v>4</v>
      </c>
      <c r="BH1095" s="18">
        <f>VLOOKUP(BF1095,segéd!$F$9:$G$41,2,FALSE)</f>
        <v>46340</v>
      </c>
      <c r="BI1095" s="2" t="str">
        <f>VLOOKUP(BG1095,segéd!$F$1:$G$7,2,FALSE)</f>
        <v>13.30-15.00</v>
      </c>
      <c r="BJ1095" t="s">
        <v>138</v>
      </c>
      <c r="BK1095" s="20" t="s">
        <v>37</v>
      </c>
      <c r="BL1095" t="s">
        <v>194</v>
      </c>
      <c r="BM1095" s="2">
        <v>208</v>
      </c>
      <c r="BO1095" s="2" t="s">
        <v>117</v>
      </c>
      <c r="BP1095" s="33" t="s">
        <v>735</v>
      </c>
      <c r="BQ1095" s="2">
        <f t="shared" si="1043"/>
        <v>48</v>
      </c>
      <c r="BR1095" s="2">
        <f>IF(BM1095="","",IFERROR(VLOOKUP(BJ1095,segéd!T:U,2,FALSE),"x"))</f>
        <v>48</v>
      </c>
      <c r="BS1095" s="2" t="str">
        <f>IF(BN1095="","",IFERROR(VLOOKUP(BJ1095,segéd!O:P,2,FALSE),"x"))</f>
        <v/>
      </c>
      <c r="BT1095" s="2"/>
      <c r="BU1095" s="2"/>
      <c r="BV1095" s="2"/>
      <c r="BW1095" s="19"/>
      <c r="BX1095" s="2"/>
      <c r="BY1095" s="19"/>
      <c r="BZ1095" s="2">
        <v>15</v>
      </c>
      <c r="CA1095" s="2">
        <v>37</v>
      </c>
      <c r="CB1095" s="2">
        <v>8</v>
      </c>
      <c r="CC1095" s="19"/>
      <c r="CQ1095" s="2"/>
      <c r="CR1095" s="2"/>
    </row>
    <row r="1096" spans="1:120" ht="15" customHeight="1" x14ac:dyDescent="0.3">
      <c r="A1096" t="str">
        <f t="shared" si="986"/>
        <v>20111144</v>
      </c>
      <c r="B1096" t="str">
        <f t="shared" si="987"/>
        <v>Gazdasági matematika I. - Szabó Tünde (web) 119</v>
      </c>
      <c r="C1096" t="str">
        <f t="shared" si="988"/>
        <v>11144</v>
      </c>
      <c r="D1096" t="str">
        <f t="shared" si="989"/>
        <v xml:space="preserve">Gazdasági matematika I. - Szabó Tünde (web) </v>
      </c>
      <c r="E1096" t="str">
        <f t="shared" si="990"/>
        <v>Szabó Tünde11144</v>
      </c>
      <c r="F1096" t="str">
        <f t="shared" si="991"/>
        <v>Gazdasági matematika I. (Bp. 201, web)</v>
      </c>
      <c r="G1096" t="str">
        <f t="shared" si="992"/>
        <v>11144</v>
      </c>
      <c r="H1096" t="str">
        <f t="shared" si="993"/>
        <v>11144</v>
      </c>
      <c r="I1096" t="str">
        <f t="shared" si="994"/>
        <v/>
      </c>
      <c r="J1096" t="str">
        <f t="shared" si="995"/>
        <v/>
      </c>
      <c r="K1096" t="str">
        <f t="shared" si="996"/>
        <v/>
      </c>
      <c r="L1096" t="str">
        <f t="shared" si="997"/>
        <v/>
      </c>
      <c r="M1096" t="str">
        <f t="shared" si="998"/>
        <v/>
      </c>
      <c r="N1096" t="str">
        <f t="shared" si="999"/>
        <v/>
      </c>
      <c r="O1096" t="str">
        <f t="shared" si="1000"/>
        <v/>
      </c>
      <c r="P1096" t="str">
        <f t="shared" si="1001"/>
        <v/>
      </c>
      <c r="Q1096" t="str">
        <f t="shared" si="1002"/>
        <v/>
      </c>
      <c r="R1096" t="str">
        <f t="shared" si="1003"/>
        <v/>
      </c>
      <c r="S1096" t="str">
        <f t="shared" si="1004"/>
        <v/>
      </c>
      <c r="T1096" t="str">
        <f t="shared" si="1005"/>
        <v/>
      </c>
      <c r="U1096" t="str">
        <f t="shared" si="1006"/>
        <v/>
      </c>
      <c r="V1096" t="str">
        <f t="shared" si="1007"/>
        <v/>
      </c>
      <c r="W1096" t="str">
        <f t="shared" si="1008"/>
        <v/>
      </c>
      <c r="X1096" t="str">
        <f t="shared" si="1009"/>
        <v/>
      </c>
      <c r="Y1096" t="str">
        <f t="shared" si="1010"/>
        <v/>
      </c>
      <c r="Z1096" t="str">
        <f t="shared" si="1011"/>
        <v/>
      </c>
      <c r="AA1096" t="str">
        <f t="shared" si="1012"/>
        <v>Gazdasági matematika I. (201, web)</v>
      </c>
      <c r="AB1096" t="str">
        <f t="shared" si="1013"/>
        <v/>
      </c>
      <c r="AC1096" t="str">
        <f t="shared" si="1014"/>
        <v/>
      </c>
      <c r="AD1096" t="str">
        <f t="shared" si="1015"/>
        <v/>
      </c>
      <c r="AE1096" t="str">
        <f t="shared" si="1016"/>
        <v/>
      </c>
      <c r="AF1096" t="str">
        <f t="shared" si="1017"/>
        <v/>
      </c>
      <c r="AG1096" t="str">
        <f t="shared" si="1018"/>
        <v/>
      </c>
      <c r="AH1096" t="str">
        <f t="shared" si="1019"/>
        <v/>
      </c>
      <c r="AI1096" t="str">
        <f t="shared" si="1020"/>
        <v/>
      </c>
      <c r="AJ1096" t="str">
        <f t="shared" si="1021"/>
        <v/>
      </c>
      <c r="AK1096" t="str">
        <f t="shared" si="1022"/>
        <v/>
      </c>
      <c r="AL1096" t="str">
        <f t="shared" si="1023"/>
        <v/>
      </c>
      <c r="AM1096" t="str">
        <f t="shared" si="1024"/>
        <v/>
      </c>
      <c r="AN1096" t="str">
        <f t="shared" si="1025"/>
        <v/>
      </c>
      <c r="AO1096" t="str">
        <f t="shared" si="1026"/>
        <v/>
      </c>
      <c r="AP1096" t="str">
        <f t="shared" si="1027"/>
        <v/>
      </c>
      <c r="AQ1096" t="str">
        <f t="shared" si="1028"/>
        <v/>
      </c>
      <c r="AR1096" t="str">
        <f t="shared" si="1029"/>
        <v/>
      </c>
      <c r="AS1096" t="str">
        <f t="shared" si="1030"/>
        <v/>
      </c>
      <c r="AT1096" t="str">
        <f t="shared" si="1031"/>
        <v/>
      </c>
      <c r="AU1096" t="str">
        <f t="shared" si="1032"/>
        <v/>
      </c>
      <c r="AV1096" t="str">
        <f t="shared" si="1033"/>
        <v/>
      </c>
      <c r="AW1096" t="str">
        <f t="shared" si="1034"/>
        <v/>
      </c>
      <c r="AX1096" t="str">
        <f t="shared" si="1035"/>
        <v/>
      </c>
      <c r="AY1096" t="str">
        <f t="shared" si="1036"/>
        <v/>
      </c>
      <c r="AZ1096" t="str">
        <f t="shared" si="1037"/>
        <v/>
      </c>
      <c r="BA1096" t="str">
        <f t="shared" si="1038"/>
        <v/>
      </c>
      <c r="BB1096" t="str">
        <f t="shared" si="1039"/>
        <v/>
      </c>
      <c r="BC1096" t="str">
        <f t="shared" si="1040"/>
        <v/>
      </c>
      <c r="BD1096" t="str">
        <f t="shared" si="1041"/>
        <v/>
      </c>
      <c r="BE1096" t="str">
        <f t="shared" si="1042"/>
        <v>Gazdasági matematika I. (, web)</v>
      </c>
      <c r="BF1096" s="2">
        <v>1114</v>
      </c>
      <c r="BG1096" s="2">
        <v>4</v>
      </c>
      <c r="BH1096" s="18">
        <f>VLOOKUP(BF1096,segéd!$F$9:$G$41,2,FALSE)</f>
        <v>46340</v>
      </c>
      <c r="BI1096" s="2" t="str">
        <f>VLOOKUP(BG1096,segéd!$F$1:$G$7,2,FALSE)</f>
        <v>13.30-15.00</v>
      </c>
      <c r="BJ1096" t="s">
        <v>8</v>
      </c>
      <c r="BK1096" s="20" t="s">
        <v>24</v>
      </c>
      <c r="BL1096" t="s">
        <v>194</v>
      </c>
      <c r="BM1096" s="2">
        <v>201</v>
      </c>
      <c r="BO1096" s="2" t="s">
        <v>117</v>
      </c>
      <c r="BP1096" s="33" t="s">
        <v>723</v>
      </c>
      <c r="BQ1096" s="2">
        <f t="shared" si="1043"/>
        <v>119</v>
      </c>
      <c r="BR1096" s="2">
        <f>IF(BM1096="","",IFERROR(VLOOKUP(BJ1096,segéd!T:U,2,FALSE),"x"))</f>
        <v>119</v>
      </c>
      <c r="BS1096" s="2" t="str">
        <f>IF(BN1096="","",IFERROR(VLOOKUP(BJ1096,segéd!O:P,2,FALSE),"x"))</f>
        <v/>
      </c>
      <c r="BT1096" s="2">
        <v>67</v>
      </c>
      <c r="BU1096" s="2">
        <v>18</v>
      </c>
      <c r="BV1096" s="2"/>
      <c r="BX1096" s="2"/>
      <c r="CD1096" s="19"/>
      <c r="CE1096" s="19"/>
      <c r="CH1096" s="19"/>
      <c r="CQ1096" s="2"/>
      <c r="CR1096" s="2"/>
    </row>
    <row r="1097" spans="1:120" ht="15" customHeight="1" x14ac:dyDescent="0.3">
      <c r="A1097" t="str">
        <f t="shared" si="986"/>
        <v>20511144</v>
      </c>
      <c r="B1097" t="str">
        <f t="shared" si="987"/>
        <v>Integrált marketingkomm. - Duga Zsófia (web) 7</v>
      </c>
      <c r="C1097" t="str">
        <f t="shared" si="988"/>
        <v>11144</v>
      </c>
      <c r="D1097" t="str">
        <f t="shared" si="989"/>
        <v xml:space="preserve">Integrált marketingkomm. - Duga Zsófia (web) </v>
      </c>
      <c r="E1097" t="str">
        <f t="shared" si="990"/>
        <v>Duga Zsófia11144</v>
      </c>
      <c r="F1097" t="str">
        <f t="shared" si="991"/>
        <v>Integrált marketingkomm. (Bp. 205, web)</v>
      </c>
      <c r="G1097" t="str">
        <f t="shared" si="992"/>
        <v/>
      </c>
      <c r="H1097" t="str">
        <f t="shared" si="993"/>
        <v/>
      </c>
      <c r="I1097" t="str">
        <f t="shared" si="994"/>
        <v/>
      </c>
      <c r="J1097" t="str">
        <f t="shared" si="995"/>
        <v>11144</v>
      </c>
      <c r="K1097" t="str">
        <f t="shared" si="996"/>
        <v/>
      </c>
      <c r="L1097" t="str">
        <f t="shared" si="997"/>
        <v/>
      </c>
      <c r="M1097" t="str">
        <f t="shared" si="998"/>
        <v/>
      </c>
      <c r="N1097" t="str">
        <f t="shared" si="999"/>
        <v/>
      </c>
      <c r="O1097" t="str">
        <f t="shared" si="1000"/>
        <v/>
      </c>
      <c r="P1097" t="str">
        <f t="shared" si="1001"/>
        <v/>
      </c>
      <c r="Q1097" t="str">
        <f t="shared" si="1002"/>
        <v>11144</v>
      </c>
      <c r="R1097" t="str">
        <f t="shared" si="1003"/>
        <v/>
      </c>
      <c r="S1097" t="str">
        <f t="shared" si="1004"/>
        <v/>
      </c>
      <c r="T1097" t="str">
        <f t="shared" si="1005"/>
        <v/>
      </c>
      <c r="U1097" t="str">
        <f t="shared" si="1006"/>
        <v/>
      </c>
      <c r="V1097" t="str">
        <f t="shared" si="1007"/>
        <v/>
      </c>
      <c r="W1097" t="str">
        <f t="shared" si="1008"/>
        <v/>
      </c>
      <c r="X1097" t="str">
        <f t="shared" si="1009"/>
        <v/>
      </c>
      <c r="Y1097" t="str">
        <f t="shared" si="1010"/>
        <v/>
      </c>
      <c r="Z1097" t="str">
        <f t="shared" si="1011"/>
        <v/>
      </c>
      <c r="AA1097" t="str">
        <f t="shared" si="1012"/>
        <v>Integrált marketingkomm. (205, web)</v>
      </c>
      <c r="AB1097" t="str">
        <f t="shared" si="1013"/>
        <v/>
      </c>
      <c r="AC1097" t="str">
        <f t="shared" si="1014"/>
        <v/>
      </c>
      <c r="AD1097" t="str">
        <f t="shared" si="1015"/>
        <v/>
      </c>
      <c r="AE1097" t="str">
        <f t="shared" si="1016"/>
        <v/>
      </c>
      <c r="AF1097" t="str">
        <f t="shared" si="1017"/>
        <v/>
      </c>
      <c r="AG1097" t="str">
        <f t="shared" si="1018"/>
        <v/>
      </c>
      <c r="AH1097" t="str">
        <f t="shared" si="1019"/>
        <v/>
      </c>
      <c r="AI1097" t="str">
        <f t="shared" si="1020"/>
        <v/>
      </c>
      <c r="AJ1097" t="str">
        <f t="shared" si="1021"/>
        <v/>
      </c>
      <c r="AK1097" t="str">
        <f t="shared" si="1022"/>
        <v/>
      </c>
      <c r="AL1097" t="str">
        <f t="shared" si="1023"/>
        <v/>
      </c>
      <c r="AM1097" t="str">
        <f t="shared" si="1024"/>
        <v/>
      </c>
      <c r="AN1097" t="str">
        <f t="shared" si="1025"/>
        <v/>
      </c>
      <c r="AO1097" t="str">
        <f t="shared" si="1026"/>
        <v/>
      </c>
      <c r="AP1097" t="str">
        <f t="shared" si="1027"/>
        <v/>
      </c>
      <c r="AQ1097" t="str">
        <f t="shared" si="1028"/>
        <v/>
      </c>
      <c r="AR1097" t="str">
        <f t="shared" si="1029"/>
        <v/>
      </c>
      <c r="AS1097" t="str">
        <f t="shared" si="1030"/>
        <v/>
      </c>
      <c r="AT1097" t="str">
        <f t="shared" si="1031"/>
        <v/>
      </c>
      <c r="AU1097" t="str">
        <f t="shared" si="1032"/>
        <v/>
      </c>
      <c r="AV1097" t="str">
        <f t="shared" si="1033"/>
        <v/>
      </c>
      <c r="AW1097" t="str">
        <f t="shared" si="1034"/>
        <v/>
      </c>
      <c r="AX1097" t="str">
        <f t="shared" si="1035"/>
        <v/>
      </c>
      <c r="AY1097" t="str">
        <f t="shared" si="1036"/>
        <v/>
      </c>
      <c r="AZ1097" t="str">
        <f t="shared" si="1037"/>
        <v/>
      </c>
      <c r="BA1097" t="str">
        <f t="shared" si="1038"/>
        <v/>
      </c>
      <c r="BB1097" t="str">
        <f t="shared" si="1039"/>
        <v/>
      </c>
      <c r="BC1097" t="str">
        <f t="shared" si="1040"/>
        <v/>
      </c>
      <c r="BD1097" t="str">
        <f t="shared" si="1041"/>
        <v/>
      </c>
      <c r="BE1097" t="str">
        <f t="shared" si="1042"/>
        <v>Integrált marketingkomm. (, web)</v>
      </c>
      <c r="BF1097" s="2">
        <v>1114</v>
      </c>
      <c r="BG1097" s="2">
        <v>4</v>
      </c>
      <c r="BH1097" s="18">
        <f>VLOOKUP(BF1097,segéd!$F$9:$G$41,2,FALSE)</f>
        <v>46340</v>
      </c>
      <c r="BI1097" s="2" t="str">
        <f>VLOOKUP(BG1097,segéd!$F$1:$G$7,2,FALSE)</f>
        <v>13.30-15.00</v>
      </c>
      <c r="BJ1097" t="s">
        <v>100</v>
      </c>
      <c r="BK1097" s="20" t="s">
        <v>120</v>
      </c>
      <c r="BL1097" t="s">
        <v>206</v>
      </c>
      <c r="BM1097" s="2">
        <v>205</v>
      </c>
      <c r="BO1097" s="2" t="s">
        <v>117</v>
      </c>
      <c r="BP1097" s="33" t="s">
        <v>649</v>
      </c>
      <c r="BQ1097" s="2">
        <f t="shared" si="1043"/>
        <v>7</v>
      </c>
      <c r="BR1097" s="2">
        <f>IF(BM1097="","",IFERROR(VLOOKUP(BJ1097,segéd!T:U,2,FALSE),"x"))</f>
        <v>7</v>
      </c>
      <c r="BS1097" s="2" t="str">
        <f>IF(BN1097="","",IFERROR(VLOOKUP(BJ1097,segéd!O:P,2,FALSE),"x"))</f>
        <v/>
      </c>
      <c r="BU1097" s="2"/>
      <c r="BV1097" s="2"/>
      <c r="BW1097" s="2">
        <v>7</v>
      </c>
      <c r="CD1097" s="2">
        <v>5</v>
      </c>
    </row>
    <row r="1098" spans="1:120" ht="15" customHeight="1" x14ac:dyDescent="0.3">
      <c r="A1098" t="str">
        <f t="shared" si="986"/>
        <v>21711144</v>
      </c>
      <c r="B1098" t="str">
        <f t="shared" si="987"/>
        <v>Körforgásos szemléletű hull. - Nagy Judit (web) 14</v>
      </c>
      <c r="C1098" t="str">
        <f t="shared" si="988"/>
        <v>11144</v>
      </c>
      <c r="D1098" t="str">
        <f t="shared" si="989"/>
        <v xml:space="preserve">Körforgásos szemléletű hull. - Nagy Judit (web) </v>
      </c>
      <c r="E1098" t="str">
        <f t="shared" si="990"/>
        <v>Nagy Judit11144</v>
      </c>
      <c r="F1098" t="str">
        <f t="shared" si="991"/>
        <v>Körforgásos szemléletű hull. (Bp. 217, web)</v>
      </c>
      <c r="G1098" t="str">
        <f t="shared" si="992"/>
        <v/>
      </c>
      <c r="H1098" t="str">
        <f t="shared" si="993"/>
        <v/>
      </c>
      <c r="I1098" t="str">
        <f t="shared" si="994"/>
        <v/>
      </c>
      <c r="J1098" t="str">
        <f t="shared" si="995"/>
        <v/>
      </c>
      <c r="K1098" t="str">
        <f t="shared" si="996"/>
        <v/>
      </c>
      <c r="L1098" t="str">
        <f t="shared" si="997"/>
        <v/>
      </c>
      <c r="M1098" t="str">
        <f t="shared" si="998"/>
        <v/>
      </c>
      <c r="N1098" t="str">
        <f t="shared" si="999"/>
        <v/>
      </c>
      <c r="O1098" t="str">
        <f t="shared" si="1000"/>
        <v/>
      </c>
      <c r="P1098" t="str">
        <f t="shared" si="1001"/>
        <v/>
      </c>
      <c r="Q1098" t="str">
        <f t="shared" si="1002"/>
        <v/>
      </c>
      <c r="R1098" t="str">
        <f t="shared" si="1003"/>
        <v/>
      </c>
      <c r="S1098" t="str">
        <f t="shared" si="1004"/>
        <v>11144</v>
      </c>
      <c r="T1098" t="str">
        <f t="shared" si="1005"/>
        <v/>
      </c>
      <c r="U1098" t="str">
        <f t="shared" si="1006"/>
        <v/>
      </c>
      <c r="V1098" t="str">
        <f t="shared" si="1007"/>
        <v/>
      </c>
      <c r="W1098" t="str">
        <f t="shared" si="1008"/>
        <v/>
      </c>
      <c r="X1098" t="str">
        <f t="shared" si="1009"/>
        <v/>
      </c>
      <c r="Y1098" t="str">
        <f t="shared" si="1010"/>
        <v/>
      </c>
      <c r="Z1098" t="str">
        <f t="shared" si="1011"/>
        <v/>
      </c>
      <c r="AA1098" t="str">
        <f t="shared" si="1012"/>
        <v>Körforgásos szemléletű hull. (217, web)</v>
      </c>
      <c r="AB1098" t="str">
        <f t="shared" si="1013"/>
        <v/>
      </c>
      <c r="AC1098" t="str">
        <f t="shared" si="1014"/>
        <v/>
      </c>
      <c r="AD1098" t="str">
        <f t="shared" si="1015"/>
        <v/>
      </c>
      <c r="AE1098" t="str">
        <f t="shared" si="1016"/>
        <v/>
      </c>
      <c r="AF1098" t="str">
        <f t="shared" si="1017"/>
        <v/>
      </c>
      <c r="AG1098" t="str">
        <f t="shared" si="1018"/>
        <v/>
      </c>
      <c r="AH1098" t="str">
        <f t="shared" si="1019"/>
        <v/>
      </c>
      <c r="AI1098" t="str">
        <f t="shared" si="1020"/>
        <v/>
      </c>
      <c r="AJ1098" t="str">
        <f t="shared" si="1021"/>
        <v/>
      </c>
      <c r="AK1098" t="str">
        <f t="shared" si="1022"/>
        <v/>
      </c>
      <c r="AL1098" t="str">
        <f t="shared" si="1023"/>
        <v/>
      </c>
      <c r="AM1098" t="str">
        <f t="shared" si="1024"/>
        <v/>
      </c>
      <c r="AN1098" t="str">
        <f t="shared" si="1025"/>
        <v/>
      </c>
      <c r="AO1098" t="str">
        <f t="shared" si="1026"/>
        <v/>
      </c>
      <c r="AP1098" t="str">
        <f t="shared" si="1027"/>
        <v/>
      </c>
      <c r="AQ1098" t="str">
        <f t="shared" si="1028"/>
        <v/>
      </c>
      <c r="AR1098" t="str">
        <f t="shared" si="1029"/>
        <v/>
      </c>
      <c r="AS1098" t="str">
        <f t="shared" si="1030"/>
        <v/>
      </c>
      <c r="AT1098" t="str">
        <f t="shared" si="1031"/>
        <v/>
      </c>
      <c r="AU1098" t="str">
        <f t="shared" si="1032"/>
        <v/>
      </c>
      <c r="AV1098" t="str">
        <f t="shared" si="1033"/>
        <v/>
      </c>
      <c r="AW1098" t="str">
        <f t="shared" si="1034"/>
        <v/>
      </c>
      <c r="AX1098" t="str">
        <f t="shared" si="1035"/>
        <v/>
      </c>
      <c r="AY1098" t="str">
        <f t="shared" si="1036"/>
        <v/>
      </c>
      <c r="AZ1098" t="str">
        <f t="shared" si="1037"/>
        <v/>
      </c>
      <c r="BA1098" t="str">
        <f t="shared" si="1038"/>
        <v/>
      </c>
      <c r="BB1098" t="str">
        <f t="shared" si="1039"/>
        <v/>
      </c>
      <c r="BC1098" t="str">
        <f t="shared" si="1040"/>
        <v/>
      </c>
      <c r="BD1098" t="str">
        <f t="shared" si="1041"/>
        <v/>
      </c>
      <c r="BE1098" t="str">
        <f t="shared" si="1042"/>
        <v>Körforgásos szemléletű hull. (, web)</v>
      </c>
      <c r="BF1098" s="2">
        <v>1114</v>
      </c>
      <c r="BG1098" s="2">
        <v>4</v>
      </c>
      <c r="BH1098" s="18">
        <f>VLOOKUP(BF1098,segéd!$F$9:$G$41,2,FALSE)</f>
        <v>46340</v>
      </c>
      <c r="BI1098" s="2" t="str">
        <f>VLOOKUP(BG1098,segéd!$F$1:$G$7,2,FALSE)</f>
        <v>13.30-15.00</v>
      </c>
      <c r="BJ1098" t="s">
        <v>529</v>
      </c>
      <c r="BK1098" s="20" t="s">
        <v>418</v>
      </c>
      <c r="BL1098" t="s">
        <v>206</v>
      </c>
      <c r="BM1098" s="2">
        <v>217</v>
      </c>
      <c r="BO1098" s="2" t="s">
        <v>117</v>
      </c>
      <c r="BP1098" s="33" t="s">
        <v>619</v>
      </c>
      <c r="BQ1098" s="2">
        <f t="shared" si="1043"/>
        <v>14</v>
      </c>
      <c r="BR1098" s="2">
        <f>IF(BM1098="","",IFERROR(VLOOKUP(BJ1098,segéd!T:U,2,FALSE),"x"))</f>
        <v>14</v>
      </c>
      <c r="BS1098" s="2" t="str">
        <f>IF(BN1098="","",IFERROR(VLOOKUP(BJ1098,segéd!O:P,2,FALSE),"x"))</f>
        <v/>
      </c>
      <c r="BT1098" s="2"/>
      <c r="BU1098" s="2"/>
      <c r="BV1098" s="2"/>
      <c r="BX1098" s="2"/>
      <c r="CF1098" s="2">
        <v>11</v>
      </c>
      <c r="CQ1098" s="2"/>
      <c r="CR1098" s="2"/>
    </row>
    <row r="1099" spans="1:120" ht="15" customHeight="1" x14ac:dyDescent="0.3">
      <c r="A1099" t="str">
        <f t="shared" si="986"/>
        <v>20311144</v>
      </c>
      <c r="B1099" t="str">
        <f t="shared" si="987"/>
        <v>Marketingmenedzsment - Gaál Béla (web) 9</v>
      </c>
      <c r="C1099" t="str">
        <f t="shared" si="988"/>
        <v>11144</v>
      </c>
      <c r="D1099" t="str">
        <f t="shared" si="989"/>
        <v xml:space="preserve">Marketingmenedzsment - Gaál Béla (web) </v>
      </c>
      <c r="E1099" t="str">
        <f t="shared" si="990"/>
        <v>Gaál Béla11144</v>
      </c>
      <c r="F1099" t="str">
        <f t="shared" si="991"/>
        <v>Marketingmenedzsment (Bp. 203, web)</v>
      </c>
      <c r="G1099" t="str">
        <f t="shared" si="992"/>
        <v/>
      </c>
      <c r="H1099" t="str">
        <f t="shared" si="993"/>
        <v/>
      </c>
      <c r="I1099" t="str">
        <f t="shared" si="994"/>
        <v/>
      </c>
      <c r="J1099" t="str">
        <f t="shared" si="995"/>
        <v>11144</v>
      </c>
      <c r="K1099" t="str">
        <f t="shared" si="996"/>
        <v/>
      </c>
      <c r="L1099" t="str">
        <f t="shared" si="997"/>
        <v/>
      </c>
      <c r="M1099" t="str">
        <f t="shared" si="998"/>
        <v/>
      </c>
      <c r="N1099" t="str">
        <f t="shared" si="999"/>
        <v/>
      </c>
      <c r="O1099" t="str">
        <f t="shared" si="1000"/>
        <v/>
      </c>
      <c r="P1099" t="str">
        <f t="shared" si="1001"/>
        <v/>
      </c>
      <c r="Q1099" t="str">
        <f t="shared" si="1002"/>
        <v/>
      </c>
      <c r="R1099" t="str">
        <f t="shared" si="1003"/>
        <v/>
      </c>
      <c r="S1099" t="str">
        <f t="shared" si="1004"/>
        <v/>
      </c>
      <c r="T1099" t="str">
        <f t="shared" si="1005"/>
        <v/>
      </c>
      <c r="U1099" t="str">
        <f t="shared" si="1006"/>
        <v/>
      </c>
      <c r="V1099" t="str">
        <f t="shared" si="1007"/>
        <v/>
      </c>
      <c r="W1099" t="str">
        <f t="shared" si="1008"/>
        <v/>
      </c>
      <c r="X1099" t="str">
        <f t="shared" si="1009"/>
        <v/>
      </c>
      <c r="Y1099" t="str">
        <f t="shared" si="1010"/>
        <v/>
      </c>
      <c r="Z1099" t="str">
        <f t="shared" si="1011"/>
        <v/>
      </c>
      <c r="AA1099" t="str">
        <f t="shared" si="1012"/>
        <v>Marketingmenedzsment (203, web)</v>
      </c>
      <c r="AB1099" t="str">
        <f t="shared" si="1013"/>
        <v/>
      </c>
      <c r="AC1099" t="str">
        <f t="shared" si="1014"/>
        <v/>
      </c>
      <c r="AD1099" t="str">
        <f t="shared" si="1015"/>
        <v/>
      </c>
      <c r="AE1099" t="str">
        <f t="shared" si="1016"/>
        <v/>
      </c>
      <c r="AF1099" t="str">
        <f t="shared" si="1017"/>
        <v/>
      </c>
      <c r="AG1099" t="str">
        <f t="shared" si="1018"/>
        <v/>
      </c>
      <c r="AH1099" t="str">
        <f t="shared" si="1019"/>
        <v/>
      </c>
      <c r="AI1099" t="str">
        <f t="shared" si="1020"/>
        <v/>
      </c>
      <c r="AJ1099" t="str">
        <f t="shared" si="1021"/>
        <v/>
      </c>
      <c r="AK1099" t="str">
        <f t="shared" si="1022"/>
        <v/>
      </c>
      <c r="AL1099" t="str">
        <f t="shared" si="1023"/>
        <v/>
      </c>
      <c r="AM1099" t="str">
        <f t="shared" si="1024"/>
        <v/>
      </c>
      <c r="AN1099" t="str">
        <f t="shared" si="1025"/>
        <v/>
      </c>
      <c r="AO1099" t="str">
        <f t="shared" si="1026"/>
        <v/>
      </c>
      <c r="AP1099" t="str">
        <f t="shared" si="1027"/>
        <v/>
      </c>
      <c r="AQ1099" t="str">
        <f t="shared" si="1028"/>
        <v/>
      </c>
      <c r="AR1099" t="str">
        <f t="shared" si="1029"/>
        <v/>
      </c>
      <c r="AS1099" t="str">
        <f t="shared" si="1030"/>
        <v/>
      </c>
      <c r="AT1099" t="str">
        <f t="shared" si="1031"/>
        <v/>
      </c>
      <c r="AU1099" t="str">
        <f t="shared" si="1032"/>
        <v/>
      </c>
      <c r="AV1099" t="str">
        <f t="shared" si="1033"/>
        <v/>
      </c>
      <c r="AW1099" t="str">
        <f t="shared" si="1034"/>
        <v/>
      </c>
      <c r="AX1099" t="str">
        <f t="shared" si="1035"/>
        <v/>
      </c>
      <c r="AY1099" t="str">
        <f t="shared" si="1036"/>
        <v/>
      </c>
      <c r="AZ1099" t="str">
        <f t="shared" si="1037"/>
        <v/>
      </c>
      <c r="BA1099" t="str">
        <f t="shared" si="1038"/>
        <v/>
      </c>
      <c r="BB1099" t="str">
        <f t="shared" si="1039"/>
        <v/>
      </c>
      <c r="BC1099" t="str">
        <f t="shared" si="1040"/>
        <v/>
      </c>
      <c r="BD1099" t="str">
        <f t="shared" si="1041"/>
        <v/>
      </c>
      <c r="BE1099" t="str">
        <f t="shared" si="1042"/>
        <v>Marketingmenedzsment (, web)</v>
      </c>
      <c r="BF1099" s="2">
        <v>1114</v>
      </c>
      <c r="BG1099" s="2">
        <v>4</v>
      </c>
      <c r="BH1099" s="18">
        <f>VLOOKUP(BF1099,segéd!$F$9:$G$41,2,FALSE)</f>
        <v>46340</v>
      </c>
      <c r="BI1099" s="2" t="str">
        <f>VLOOKUP(BG1099,segéd!$F$1:$G$7,2,FALSE)</f>
        <v>13.30-15.00</v>
      </c>
      <c r="BJ1099" t="s">
        <v>86</v>
      </c>
      <c r="BK1099" s="20" t="s">
        <v>307</v>
      </c>
      <c r="BL1099" t="s">
        <v>206</v>
      </c>
      <c r="BM1099" s="2">
        <v>203</v>
      </c>
      <c r="BO1099" s="2" t="s">
        <v>117</v>
      </c>
      <c r="BP1099" s="33" t="s">
        <v>698</v>
      </c>
      <c r="BQ1099" s="2">
        <f t="shared" si="1043"/>
        <v>9</v>
      </c>
      <c r="BR1099" s="2">
        <f>IF(BM1099="","",IFERROR(VLOOKUP(BJ1099,segéd!T:U,2,FALSE),"x"))</f>
        <v>9</v>
      </c>
      <c r="BS1099" s="2" t="str">
        <f>IF(BN1099="","",IFERROR(VLOOKUP(BJ1099,segéd!O:P,2,FALSE),"x"))</f>
        <v/>
      </c>
      <c r="BU1099" s="2"/>
      <c r="BV1099" s="2"/>
      <c r="BW1099" s="2">
        <v>5</v>
      </c>
      <c r="BX1099" s="2"/>
    </row>
    <row r="1100" spans="1:120" ht="15" customHeight="1" x14ac:dyDescent="0.3">
      <c r="A1100" t="str">
        <f t="shared" si="986"/>
        <v>11144</v>
      </c>
      <c r="B1100" t="str">
        <f t="shared" si="987"/>
        <v xml:space="preserve">Mechatronikai rendszerek I., 3. csop. - Vavra Gábor </v>
      </c>
      <c r="C1100" t="str">
        <f t="shared" si="988"/>
        <v>311144</v>
      </c>
      <c r="D1100" t="str">
        <f t="shared" si="989"/>
        <v>Mechatronikai rendszerek I., 3. csop. - Vavra Gábor 0</v>
      </c>
      <c r="E1100" t="str">
        <f t="shared" si="990"/>
        <v>Vavra Gábor11144</v>
      </c>
      <c r="F1100" t="str">
        <f t="shared" si="991"/>
        <v>Mechatronikai rendszerek I., 3. csop. (Tb. 3)</v>
      </c>
      <c r="G1100" t="str">
        <f t="shared" si="992"/>
        <v/>
      </c>
      <c r="H1100" t="str">
        <f t="shared" si="993"/>
        <v/>
      </c>
      <c r="I1100" t="str">
        <f t="shared" si="994"/>
        <v/>
      </c>
      <c r="J1100" t="str">
        <f t="shared" si="995"/>
        <v/>
      </c>
      <c r="K1100" t="str">
        <f t="shared" si="996"/>
        <v/>
      </c>
      <c r="L1100" t="str">
        <f t="shared" si="997"/>
        <v/>
      </c>
      <c r="M1100" t="str">
        <f t="shared" si="998"/>
        <v/>
      </c>
      <c r="N1100" t="str">
        <f t="shared" si="999"/>
        <v/>
      </c>
      <c r="O1100" t="str">
        <f t="shared" si="1000"/>
        <v/>
      </c>
      <c r="P1100" t="str">
        <f t="shared" si="1001"/>
        <v/>
      </c>
      <c r="Q1100" t="str">
        <f t="shared" si="1002"/>
        <v/>
      </c>
      <c r="R1100" t="str">
        <f t="shared" si="1003"/>
        <v/>
      </c>
      <c r="S1100" t="str">
        <f t="shared" si="1004"/>
        <v/>
      </c>
      <c r="T1100" t="str">
        <f t="shared" si="1005"/>
        <v/>
      </c>
      <c r="U1100" t="str">
        <f t="shared" si="1006"/>
        <v/>
      </c>
      <c r="V1100" t="str">
        <f t="shared" si="1007"/>
        <v/>
      </c>
      <c r="W1100" t="str">
        <f t="shared" si="1008"/>
        <v/>
      </c>
      <c r="X1100" t="str">
        <f t="shared" si="1009"/>
        <v/>
      </c>
      <c r="Y1100" t="str">
        <f t="shared" si="1010"/>
        <v/>
      </c>
      <c r="Z1100" t="str">
        <f t="shared" si="1011"/>
        <v/>
      </c>
      <c r="AA1100" t="str">
        <f t="shared" si="1012"/>
        <v>Mechatronikai rendszerek I., 3. csop. ()</v>
      </c>
      <c r="AB1100" t="str">
        <f t="shared" si="1013"/>
        <v/>
      </c>
      <c r="AC1100" t="str">
        <f t="shared" si="1014"/>
        <v/>
      </c>
      <c r="AD1100" t="str">
        <f t="shared" si="1015"/>
        <v/>
      </c>
      <c r="AE1100" t="str">
        <f t="shared" si="1016"/>
        <v/>
      </c>
      <c r="AF1100" t="str">
        <f t="shared" si="1017"/>
        <v/>
      </c>
      <c r="AG1100" t="str">
        <f t="shared" si="1018"/>
        <v/>
      </c>
      <c r="AH1100" t="str">
        <f t="shared" si="1019"/>
        <v/>
      </c>
      <c r="AI1100" t="str">
        <f t="shared" si="1020"/>
        <v/>
      </c>
      <c r="AJ1100" t="str">
        <f t="shared" si="1021"/>
        <v/>
      </c>
      <c r="AK1100" t="str">
        <f t="shared" si="1022"/>
        <v/>
      </c>
      <c r="AL1100" t="str">
        <f t="shared" si="1023"/>
        <v/>
      </c>
      <c r="AM1100" t="str">
        <f t="shared" si="1024"/>
        <v/>
      </c>
      <c r="AN1100" t="str">
        <f t="shared" si="1025"/>
        <v/>
      </c>
      <c r="AO1100" t="str">
        <f t="shared" si="1026"/>
        <v/>
      </c>
      <c r="AP1100" t="str">
        <f t="shared" si="1027"/>
        <v/>
      </c>
      <c r="AQ1100" t="str">
        <f t="shared" si="1028"/>
        <v/>
      </c>
      <c r="AR1100" t="str">
        <f t="shared" si="1029"/>
        <v/>
      </c>
      <c r="AS1100" t="str">
        <f t="shared" si="1030"/>
        <v/>
      </c>
      <c r="AT1100" t="str">
        <f t="shared" si="1031"/>
        <v/>
      </c>
      <c r="AU1100" t="str">
        <f t="shared" si="1032"/>
        <v/>
      </c>
      <c r="AV1100" t="str">
        <f t="shared" si="1033"/>
        <v/>
      </c>
      <c r="AW1100" t="str">
        <f t="shared" si="1034"/>
        <v/>
      </c>
      <c r="AX1100" t="str">
        <f t="shared" si="1035"/>
        <v>11144</v>
      </c>
      <c r="AY1100" t="str">
        <f t="shared" si="1036"/>
        <v/>
      </c>
      <c r="AZ1100" t="str">
        <f t="shared" si="1037"/>
        <v/>
      </c>
      <c r="BA1100" t="str">
        <f t="shared" si="1038"/>
        <v/>
      </c>
      <c r="BB1100" t="str">
        <f t="shared" si="1039"/>
        <v/>
      </c>
      <c r="BC1100" t="str">
        <f t="shared" si="1040"/>
        <v/>
      </c>
      <c r="BD1100" t="str">
        <f t="shared" si="1041"/>
        <v/>
      </c>
      <c r="BE1100" t="str">
        <f t="shared" si="1042"/>
        <v>Mechatronikai rendszerek I., 3. csop. (3)</v>
      </c>
      <c r="BF1100" s="2">
        <v>1114</v>
      </c>
      <c r="BG1100" s="2">
        <v>4</v>
      </c>
      <c r="BH1100" s="18">
        <f>VLOOKUP(BF1100,segéd!$F$9:$G$41,2,FALSE)</f>
        <v>46340</v>
      </c>
      <c r="BI1100" s="2" t="str">
        <f>VLOOKUP(BG1100,segéd!$F$1:$G$7,2,FALSE)</f>
        <v>13.30-15.00</v>
      </c>
      <c r="BJ1100" t="s">
        <v>428</v>
      </c>
      <c r="BK1100" s="20" t="s">
        <v>419</v>
      </c>
      <c r="BL1100" t="s">
        <v>191</v>
      </c>
      <c r="BM1100" s="2"/>
      <c r="BN1100" s="2">
        <v>3</v>
      </c>
      <c r="BO1100" s="2"/>
      <c r="BP1100" s="33"/>
      <c r="BQ1100" s="2">
        <f t="shared" si="1043"/>
        <v>0</v>
      </c>
      <c r="BR1100" s="2" t="str">
        <f>IF(BM1100="","",IFERROR(VLOOKUP(BJ1100,segéd!T:U,2,FALSE),"x"))</f>
        <v/>
      </c>
      <c r="BS1100" s="2">
        <f>IF(BN1100="","",IFERROR(VLOOKUP(BJ1100,segéd!O:P,2,FALSE),"x"))</f>
        <v>0</v>
      </c>
      <c r="BU1100" s="2"/>
      <c r="BV1100" s="2"/>
      <c r="DJ1100" s="2">
        <v>15</v>
      </c>
    </row>
    <row r="1101" spans="1:120" ht="15" customHeight="1" x14ac:dyDescent="0.3">
      <c r="A1101" t="str">
        <f t="shared" si="986"/>
        <v>11144</v>
      </c>
      <c r="B1101" t="str">
        <f t="shared" si="987"/>
        <v xml:space="preserve">Men. és minőségmen. alapjai - Szabó Veronika Anna (web) </v>
      </c>
      <c r="C1101" t="str">
        <f t="shared" si="988"/>
        <v>40111144</v>
      </c>
      <c r="D1101" t="str">
        <f t="shared" si="989"/>
        <v>Men. és minőségmen. alapjai - Szabó Veronika Anna (web) 8</v>
      </c>
      <c r="E1101" t="str">
        <f t="shared" si="990"/>
        <v>Szabó Veronika Anna11144</v>
      </c>
      <c r="F1101" t="str">
        <f t="shared" si="991"/>
        <v>Men. és minőségmen. alapjai (Tb. 401, web)</v>
      </c>
      <c r="G1101" t="str">
        <f t="shared" si="992"/>
        <v/>
      </c>
      <c r="H1101" t="str">
        <f t="shared" si="993"/>
        <v/>
      </c>
      <c r="I1101" t="str">
        <f t="shared" si="994"/>
        <v/>
      </c>
      <c r="J1101" t="str">
        <f t="shared" si="995"/>
        <v/>
      </c>
      <c r="K1101" t="str">
        <f t="shared" si="996"/>
        <v/>
      </c>
      <c r="L1101" t="str">
        <f t="shared" si="997"/>
        <v/>
      </c>
      <c r="M1101" t="str">
        <f t="shared" si="998"/>
        <v/>
      </c>
      <c r="N1101" t="str">
        <f t="shared" si="999"/>
        <v/>
      </c>
      <c r="O1101" t="str">
        <f t="shared" si="1000"/>
        <v/>
      </c>
      <c r="P1101" t="str">
        <f t="shared" si="1001"/>
        <v/>
      </c>
      <c r="Q1101" t="str">
        <f t="shared" si="1002"/>
        <v/>
      </c>
      <c r="R1101" t="str">
        <f t="shared" si="1003"/>
        <v/>
      </c>
      <c r="S1101" t="str">
        <f t="shared" si="1004"/>
        <v/>
      </c>
      <c r="T1101" t="str">
        <f t="shared" si="1005"/>
        <v/>
      </c>
      <c r="U1101" t="str">
        <f t="shared" si="1006"/>
        <v/>
      </c>
      <c r="V1101" t="str">
        <f t="shared" si="1007"/>
        <v/>
      </c>
      <c r="W1101" t="str">
        <f t="shared" si="1008"/>
        <v/>
      </c>
      <c r="X1101" t="str">
        <f t="shared" si="1009"/>
        <v/>
      </c>
      <c r="Y1101" t="str">
        <f t="shared" si="1010"/>
        <v/>
      </c>
      <c r="Z1101" t="str">
        <f t="shared" si="1011"/>
        <v/>
      </c>
      <c r="AA1101" t="str">
        <f t="shared" si="1012"/>
        <v>Men. és minőségmen. alapjai (, web)</v>
      </c>
      <c r="AB1101" t="str">
        <f t="shared" si="1013"/>
        <v/>
      </c>
      <c r="AC1101" t="str">
        <f t="shared" si="1014"/>
        <v/>
      </c>
      <c r="AD1101" t="str">
        <f t="shared" si="1015"/>
        <v/>
      </c>
      <c r="AE1101" t="str">
        <f t="shared" si="1016"/>
        <v/>
      </c>
      <c r="AF1101" t="str">
        <f t="shared" si="1017"/>
        <v/>
      </c>
      <c r="AG1101" t="str">
        <f t="shared" si="1018"/>
        <v/>
      </c>
      <c r="AH1101" t="str">
        <f t="shared" si="1019"/>
        <v/>
      </c>
      <c r="AI1101" t="str">
        <f t="shared" si="1020"/>
        <v/>
      </c>
      <c r="AJ1101" t="str">
        <f t="shared" si="1021"/>
        <v>11144</v>
      </c>
      <c r="AK1101" t="str">
        <f t="shared" si="1022"/>
        <v/>
      </c>
      <c r="AL1101" t="str">
        <f t="shared" si="1023"/>
        <v/>
      </c>
      <c r="AM1101" t="str">
        <f t="shared" si="1024"/>
        <v/>
      </c>
      <c r="AN1101" t="str">
        <f t="shared" si="1025"/>
        <v/>
      </c>
      <c r="AO1101" t="str">
        <f t="shared" si="1026"/>
        <v/>
      </c>
      <c r="AP1101" t="str">
        <f t="shared" si="1027"/>
        <v/>
      </c>
      <c r="AQ1101" t="str">
        <f t="shared" si="1028"/>
        <v/>
      </c>
      <c r="AR1101" t="str">
        <f t="shared" si="1029"/>
        <v/>
      </c>
      <c r="AS1101" t="str">
        <f t="shared" si="1030"/>
        <v/>
      </c>
      <c r="AT1101" t="str">
        <f t="shared" si="1031"/>
        <v/>
      </c>
      <c r="AU1101" t="str">
        <f t="shared" si="1032"/>
        <v/>
      </c>
      <c r="AV1101" t="str">
        <f t="shared" si="1033"/>
        <v/>
      </c>
      <c r="AW1101" t="str">
        <f t="shared" si="1034"/>
        <v/>
      </c>
      <c r="AX1101" t="str">
        <f t="shared" si="1035"/>
        <v/>
      </c>
      <c r="AY1101" t="str">
        <f t="shared" si="1036"/>
        <v/>
      </c>
      <c r="AZ1101" t="str">
        <f t="shared" si="1037"/>
        <v/>
      </c>
      <c r="BA1101" t="str">
        <f t="shared" si="1038"/>
        <v/>
      </c>
      <c r="BB1101" t="str">
        <f t="shared" si="1039"/>
        <v/>
      </c>
      <c r="BC1101" t="str">
        <f t="shared" si="1040"/>
        <v/>
      </c>
      <c r="BD1101" t="str">
        <f t="shared" si="1041"/>
        <v/>
      </c>
      <c r="BE1101" t="str">
        <f t="shared" si="1042"/>
        <v>Men. és minőségmen. alapjai (401, web)</v>
      </c>
      <c r="BF1101" s="2">
        <v>1114</v>
      </c>
      <c r="BG1101" s="2">
        <v>4</v>
      </c>
      <c r="BH1101" s="18">
        <f>VLOOKUP(BF1101,segéd!$F$9:$G$41,2,FALSE)</f>
        <v>46340</v>
      </c>
      <c r="BI1101" s="2" t="str">
        <f>VLOOKUP(BG1101,segéd!$F$1:$G$7,2,FALSE)</f>
        <v>13.30-15.00</v>
      </c>
      <c r="BJ1101" t="s">
        <v>514</v>
      </c>
      <c r="BK1101" s="20" t="s">
        <v>539</v>
      </c>
      <c r="BL1101" t="s">
        <v>114</v>
      </c>
      <c r="BM1101" s="2"/>
      <c r="BN1101" s="2">
        <v>401</v>
      </c>
      <c r="BO1101" s="2" t="s">
        <v>117</v>
      </c>
      <c r="BP1101" s="33" t="s">
        <v>709</v>
      </c>
      <c r="BQ1101" s="2">
        <f t="shared" si="1043"/>
        <v>8</v>
      </c>
      <c r="BR1101" s="2" t="str">
        <f>IF(BM1101="","",IFERROR(VLOOKUP(BJ1101,segéd!T:U,2,FALSE),"x"))</f>
        <v/>
      </c>
      <c r="BS1101" s="2">
        <f>IF(BN1101="","",IFERROR(VLOOKUP(BJ1101,segéd!O:P,2,FALSE),"x"))</f>
        <v>8</v>
      </c>
      <c r="BU1101" s="2"/>
      <c r="BV1101" s="2"/>
      <c r="BX1101" s="2"/>
      <c r="CV1101" s="2">
        <v>7</v>
      </c>
    </row>
    <row r="1102" spans="1:120" ht="15" customHeight="1" x14ac:dyDescent="0.3">
      <c r="A1102" t="str">
        <f t="shared" si="986"/>
        <v>11144</v>
      </c>
      <c r="B1102" t="str">
        <f t="shared" si="987"/>
        <v xml:space="preserve">Műszaki szaknyelv I., 1. csoport - Gellért Judit Márta </v>
      </c>
      <c r="C1102" t="str">
        <f t="shared" si="988"/>
        <v>21311144</v>
      </c>
      <c r="D1102" t="str">
        <f t="shared" si="989"/>
        <v>Műszaki szaknyelv I., 1. csoport - Gellért Judit Márta 0</v>
      </c>
      <c r="E1102" t="str">
        <f t="shared" si="990"/>
        <v>Gellért Judit Márta11144</v>
      </c>
      <c r="F1102" t="str">
        <f t="shared" si="991"/>
        <v>Műszaki szaknyelv I., 1. csoport (Tb. 213)</v>
      </c>
      <c r="G1102" t="str">
        <f t="shared" si="992"/>
        <v/>
      </c>
      <c r="H1102" t="str">
        <f t="shared" si="993"/>
        <v/>
      </c>
      <c r="I1102" t="str">
        <f t="shared" si="994"/>
        <v/>
      </c>
      <c r="J1102" t="str">
        <f t="shared" si="995"/>
        <v/>
      </c>
      <c r="K1102" t="str">
        <f t="shared" si="996"/>
        <v/>
      </c>
      <c r="L1102" t="str">
        <f t="shared" si="997"/>
        <v/>
      </c>
      <c r="M1102" t="str">
        <f t="shared" si="998"/>
        <v/>
      </c>
      <c r="N1102" t="str">
        <f t="shared" si="999"/>
        <v/>
      </c>
      <c r="O1102" t="str">
        <f t="shared" si="1000"/>
        <v/>
      </c>
      <c r="P1102" t="str">
        <f t="shared" si="1001"/>
        <v/>
      </c>
      <c r="Q1102" t="str">
        <f t="shared" si="1002"/>
        <v/>
      </c>
      <c r="R1102" t="str">
        <f t="shared" si="1003"/>
        <v/>
      </c>
      <c r="S1102" t="str">
        <f t="shared" si="1004"/>
        <v/>
      </c>
      <c r="T1102" t="str">
        <f t="shared" si="1005"/>
        <v/>
      </c>
      <c r="U1102" t="str">
        <f t="shared" si="1006"/>
        <v/>
      </c>
      <c r="V1102" t="str">
        <f t="shared" si="1007"/>
        <v/>
      </c>
      <c r="W1102" t="str">
        <f t="shared" si="1008"/>
        <v/>
      </c>
      <c r="X1102" t="str">
        <f t="shared" si="1009"/>
        <v/>
      </c>
      <c r="Y1102" t="str">
        <f t="shared" si="1010"/>
        <v/>
      </c>
      <c r="Z1102" t="str">
        <f t="shared" si="1011"/>
        <v/>
      </c>
      <c r="AA1102" t="str">
        <f t="shared" si="1012"/>
        <v>Műszaki szaknyelv I., 1. csoport ()</v>
      </c>
      <c r="AB1102" t="str">
        <f t="shared" si="1013"/>
        <v/>
      </c>
      <c r="AC1102" t="str">
        <f t="shared" si="1014"/>
        <v/>
      </c>
      <c r="AD1102" t="str">
        <f t="shared" si="1015"/>
        <v/>
      </c>
      <c r="AE1102" t="str">
        <f t="shared" si="1016"/>
        <v/>
      </c>
      <c r="AF1102" t="str">
        <f t="shared" si="1017"/>
        <v/>
      </c>
      <c r="AG1102" t="str">
        <f t="shared" si="1018"/>
        <v/>
      </c>
      <c r="AH1102" t="str">
        <f t="shared" si="1019"/>
        <v/>
      </c>
      <c r="AI1102" t="str">
        <f t="shared" si="1020"/>
        <v/>
      </c>
      <c r="AJ1102" t="str">
        <f t="shared" si="1021"/>
        <v/>
      </c>
      <c r="AK1102" t="str">
        <f t="shared" si="1022"/>
        <v>11144</v>
      </c>
      <c r="AL1102" t="str">
        <f t="shared" si="1023"/>
        <v/>
      </c>
      <c r="AM1102" t="str">
        <f t="shared" si="1024"/>
        <v/>
      </c>
      <c r="AN1102" t="str">
        <f t="shared" si="1025"/>
        <v/>
      </c>
      <c r="AO1102" t="str">
        <f t="shared" si="1026"/>
        <v/>
      </c>
      <c r="AP1102" t="str">
        <f t="shared" si="1027"/>
        <v/>
      </c>
      <c r="AQ1102" t="str">
        <f t="shared" si="1028"/>
        <v/>
      </c>
      <c r="AR1102" t="str">
        <f t="shared" si="1029"/>
        <v/>
      </c>
      <c r="AS1102" t="str">
        <f t="shared" si="1030"/>
        <v/>
      </c>
      <c r="AT1102" t="str">
        <f t="shared" si="1031"/>
        <v/>
      </c>
      <c r="AU1102" t="str">
        <f t="shared" si="1032"/>
        <v/>
      </c>
      <c r="AV1102" t="str">
        <f t="shared" si="1033"/>
        <v/>
      </c>
      <c r="AW1102" t="str">
        <f t="shared" si="1034"/>
        <v/>
      </c>
      <c r="AX1102" t="str">
        <f t="shared" si="1035"/>
        <v/>
      </c>
      <c r="AY1102" t="str">
        <f t="shared" si="1036"/>
        <v/>
      </c>
      <c r="AZ1102" t="str">
        <f t="shared" si="1037"/>
        <v/>
      </c>
      <c r="BA1102" t="str">
        <f t="shared" si="1038"/>
        <v/>
      </c>
      <c r="BB1102" t="str">
        <f t="shared" si="1039"/>
        <v/>
      </c>
      <c r="BC1102" t="str">
        <f t="shared" si="1040"/>
        <v/>
      </c>
      <c r="BD1102" t="str">
        <f t="shared" si="1041"/>
        <v/>
      </c>
      <c r="BE1102" t="str">
        <f t="shared" si="1042"/>
        <v>Műszaki szaknyelv I., 1. csoport (213)</v>
      </c>
      <c r="BF1102" s="2">
        <v>1114</v>
      </c>
      <c r="BG1102" s="2">
        <v>4</v>
      </c>
      <c r="BH1102" s="18">
        <f>VLOOKUP(BF1102,segéd!$F$9:$G$41,2,FALSE)</f>
        <v>46340</v>
      </c>
      <c r="BI1102" s="2" t="str">
        <f>VLOOKUP(BG1102,segéd!$F$1:$G$7,2,FALSE)</f>
        <v>13.30-15.00</v>
      </c>
      <c r="BJ1102" t="s">
        <v>299</v>
      </c>
      <c r="BK1102" s="20" t="s">
        <v>281</v>
      </c>
      <c r="BL1102" t="s">
        <v>191</v>
      </c>
      <c r="BM1102" s="2"/>
      <c r="BN1102" s="2">
        <v>213</v>
      </c>
      <c r="BO1102" s="2"/>
      <c r="BP1102" s="33"/>
      <c r="BQ1102" s="2">
        <f t="shared" si="1043"/>
        <v>0</v>
      </c>
      <c r="BR1102" s="2" t="str">
        <f>IF(BM1102="","",IFERROR(VLOOKUP(BJ1102,segéd!T:U,2,FALSE),"x"))</f>
        <v/>
      </c>
      <c r="BS1102" s="2">
        <f>IF(BN1102="","",IFERROR(VLOOKUP(BJ1102,segéd!O:P,2,FALSE),"x"))</f>
        <v>0</v>
      </c>
      <c r="BT1102" s="2"/>
      <c r="BU1102" s="2"/>
      <c r="BV1102" s="2"/>
      <c r="BX1102" s="2"/>
      <c r="CQ1102" s="2"/>
      <c r="CR1102" s="2"/>
      <c r="CW1102" s="2">
        <v>17</v>
      </c>
    </row>
    <row r="1103" spans="1:120" ht="15" customHeight="1" x14ac:dyDescent="0.3">
      <c r="A1103" t="str">
        <f t="shared" si="986"/>
        <v>11144</v>
      </c>
      <c r="B1103" t="str">
        <f t="shared" si="987"/>
        <v xml:space="preserve">Műszaki szaknyelv I., 2. csoport - Nagy Mónika </v>
      </c>
      <c r="C1103" t="str">
        <f t="shared" si="988"/>
        <v>40811144</v>
      </c>
      <c r="D1103" t="str">
        <f t="shared" si="989"/>
        <v>Műszaki szaknyelv I., 2. csoport - Nagy Mónika 0</v>
      </c>
      <c r="E1103" t="str">
        <f t="shared" si="990"/>
        <v>Nagy Mónika11144</v>
      </c>
      <c r="F1103" t="str">
        <f t="shared" si="991"/>
        <v>Műszaki szaknyelv I., 2. csoport (Tb. 408)</v>
      </c>
      <c r="G1103" t="str">
        <f t="shared" si="992"/>
        <v/>
      </c>
      <c r="H1103" t="str">
        <f t="shared" si="993"/>
        <v/>
      </c>
      <c r="I1103" t="str">
        <f t="shared" si="994"/>
        <v/>
      </c>
      <c r="J1103" t="str">
        <f t="shared" si="995"/>
        <v/>
      </c>
      <c r="K1103" t="str">
        <f t="shared" si="996"/>
        <v/>
      </c>
      <c r="L1103" t="str">
        <f t="shared" si="997"/>
        <v/>
      </c>
      <c r="M1103" t="str">
        <f t="shared" si="998"/>
        <v/>
      </c>
      <c r="N1103" t="str">
        <f t="shared" si="999"/>
        <v/>
      </c>
      <c r="O1103" t="str">
        <f t="shared" si="1000"/>
        <v/>
      </c>
      <c r="P1103" t="str">
        <f t="shared" si="1001"/>
        <v/>
      </c>
      <c r="Q1103" t="str">
        <f t="shared" si="1002"/>
        <v/>
      </c>
      <c r="R1103" t="str">
        <f t="shared" si="1003"/>
        <v/>
      </c>
      <c r="S1103" t="str">
        <f t="shared" si="1004"/>
        <v/>
      </c>
      <c r="T1103" t="str">
        <f t="shared" si="1005"/>
        <v/>
      </c>
      <c r="U1103" t="str">
        <f t="shared" si="1006"/>
        <v/>
      </c>
      <c r="V1103" t="str">
        <f t="shared" si="1007"/>
        <v/>
      </c>
      <c r="W1103" t="str">
        <f t="shared" si="1008"/>
        <v/>
      </c>
      <c r="X1103" t="str">
        <f t="shared" si="1009"/>
        <v/>
      </c>
      <c r="Y1103" t="str">
        <f t="shared" si="1010"/>
        <v/>
      </c>
      <c r="Z1103" t="str">
        <f t="shared" si="1011"/>
        <v/>
      </c>
      <c r="AA1103" t="str">
        <f t="shared" si="1012"/>
        <v>Műszaki szaknyelv I., 2. csoport ()</v>
      </c>
      <c r="AB1103" t="str">
        <f t="shared" si="1013"/>
        <v/>
      </c>
      <c r="AC1103" t="str">
        <f t="shared" si="1014"/>
        <v/>
      </c>
      <c r="AD1103" t="str">
        <f t="shared" si="1015"/>
        <v/>
      </c>
      <c r="AE1103" t="str">
        <f t="shared" si="1016"/>
        <v/>
      </c>
      <c r="AF1103" t="str">
        <f t="shared" si="1017"/>
        <v/>
      </c>
      <c r="AG1103" t="str">
        <f t="shared" si="1018"/>
        <v/>
      </c>
      <c r="AH1103" t="str">
        <f t="shared" si="1019"/>
        <v/>
      </c>
      <c r="AI1103" t="str">
        <f t="shared" si="1020"/>
        <v/>
      </c>
      <c r="AJ1103" t="str">
        <f t="shared" si="1021"/>
        <v/>
      </c>
      <c r="AK1103" t="str">
        <f t="shared" si="1022"/>
        <v>11144</v>
      </c>
      <c r="AL1103" t="str">
        <f t="shared" si="1023"/>
        <v/>
      </c>
      <c r="AM1103" t="str">
        <f t="shared" si="1024"/>
        <v/>
      </c>
      <c r="AN1103" t="str">
        <f t="shared" si="1025"/>
        <v/>
      </c>
      <c r="AO1103" t="str">
        <f t="shared" si="1026"/>
        <v/>
      </c>
      <c r="AP1103" t="str">
        <f t="shared" si="1027"/>
        <v/>
      </c>
      <c r="AQ1103" t="str">
        <f t="shared" si="1028"/>
        <v/>
      </c>
      <c r="AR1103" t="str">
        <f t="shared" si="1029"/>
        <v/>
      </c>
      <c r="AS1103" t="str">
        <f t="shared" si="1030"/>
        <v/>
      </c>
      <c r="AT1103" t="str">
        <f t="shared" si="1031"/>
        <v/>
      </c>
      <c r="AU1103" t="str">
        <f t="shared" si="1032"/>
        <v/>
      </c>
      <c r="AV1103" t="str">
        <f t="shared" si="1033"/>
        <v/>
      </c>
      <c r="AW1103" t="str">
        <f t="shared" si="1034"/>
        <v/>
      </c>
      <c r="AX1103" t="str">
        <f t="shared" si="1035"/>
        <v/>
      </c>
      <c r="AY1103" t="str">
        <f t="shared" si="1036"/>
        <v/>
      </c>
      <c r="AZ1103" t="str">
        <f t="shared" si="1037"/>
        <v/>
      </c>
      <c r="BA1103" t="str">
        <f t="shared" si="1038"/>
        <v/>
      </c>
      <c r="BB1103" t="str">
        <f t="shared" si="1039"/>
        <v/>
      </c>
      <c r="BC1103" t="str">
        <f t="shared" si="1040"/>
        <v/>
      </c>
      <c r="BD1103" t="str">
        <f t="shared" si="1041"/>
        <v/>
      </c>
      <c r="BE1103" t="str">
        <f t="shared" si="1042"/>
        <v>Műszaki szaknyelv I., 2. csoport (408)</v>
      </c>
      <c r="BF1103" s="2">
        <v>1114</v>
      </c>
      <c r="BG1103" s="2">
        <v>4</v>
      </c>
      <c r="BH1103" s="18">
        <f>VLOOKUP(BF1103,segéd!$F$9:$G$41,2,FALSE)</f>
        <v>46340</v>
      </c>
      <c r="BI1103" s="2" t="str">
        <f>VLOOKUP(BG1103,segéd!$F$1:$G$7,2,FALSE)</f>
        <v>13.30-15.00</v>
      </c>
      <c r="BJ1103" t="s">
        <v>300</v>
      </c>
      <c r="BK1103" s="20" t="s">
        <v>543</v>
      </c>
      <c r="BL1103" t="s">
        <v>191</v>
      </c>
      <c r="BM1103" s="2"/>
      <c r="BN1103" s="2">
        <v>408</v>
      </c>
      <c r="BO1103" s="2"/>
      <c r="BP1103" s="33"/>
      <c r="BQ1103" s="2">
        <f t="shared" si="1043"/>
        <v>0</v>
      </c>
      <c r="BR1103" s="2" t="str">
        <f>IF(BM1103="","",IFERROR(VLOOKUP(BJ1103,segéd!T:U,2,FALSE),"x"))</f>
        <v/>
      </c>
      <c r="BS1103" s="2">
        <f>IF(BN1103="","",IFERROR(VLOOKUP(BJ1103,segéd!O:P,2,FALSE),"x"))</f>
        <v>0</v>
      </c>
      <c r="BT1103" s="2"/>
      <c r="BU1103" s="2"/>
      <c r="BV1103" s="2"/>
      <c r="BX1103" s="2"/>
      <c r="CQ1103" s="2"/>
      <c r="CR1103" s="2"/>
      <c r="CW1103" s="2">
        <v>17</v>
      </c>
    </row>
    <row r="1104" spans="1:120" ht="15" customHeight="1" x14ac:dyDescent="0.3">
      <c r="A1104" t="str">
        <f t="shared" si="986"/>
        <v>20911144</v>
      </c>
      <c r="B1104" t="str">
        <f t="shared" si="987"/>
        <v>Projektmenedzsment - Krupánszki Kornél (Bp.-ről web) 38</v>
      </c>
      <c r="C1104" t="str">
        <f t="shared" si="988"/>
        <v>21511144</v>
      </c>
      <c r="D1104" t="str">
        <f t="shared" si="989"/>
        <v>Projektmenedzsment - Krupánszki Kornél (Bp.-ről web) 119</v>
      </c>
      <c r="E1104" t="str">
        <f t="shared" si="990"/>
        <v>Krupánszki Kornél11144</v>
      </c>
      <c r="F1104" t="str">
        <f t="shared" si="991"/>
        <v>Projektmenedzsment (Bp. 209, Bp.-ről web)</v>
      </c>
      <c r="G1104" t="str">
        <f t="shared" si="992"/>
        <v/>
      </c>
      <c r="H1104" t="str">
        <f t="shared" si="993"/>
        <v/>
      </c>
      <c r="I1104" t="str">
        <f t="shared" si="994"/>
        <v/>
      </c>
      <c r="J1104" t="str">
        <f t="shared" si="995"/>
        <v/>
      </c>
      <c r="K1104" t="str">
        <f t="shared" si="996"/>
        <v/>
      </c>
      <c r="L1104" t="str">
        <f t="shared" si="997"/>
        <v/>
      </c>
      <c r="M1104" t="str">
        <f t="shared" si="998"/>
        <v/>
      </c>
      <c r="N1104" t="str">
        <f t="shared" si="999"/>
        <v/>
      </c>
      <c r="O1104" t="str">
        <f t="shared" si="1000"/>
        <v/>
      </c>
      <c r="P1104" t="str">
        <f t="shared" si="1001"/>
        <v/>
      </c>
      <c r="Q1104" t="str">
        <f t="shared" si="1002"/>
        <v/>
      </c>
      <c r="R1104" t="str">
        <f t="shared" si="1003"/>
        <v/>
      </c>
      <c r="S1104" t="str">
        <f t="shared" si="1004"/>
        <v/>
      </c>
      <c r="T1104" t="str">
        <f t="shared" si="1005"/>
        <v>11144</v>
      </c>
      <c r="U1104" t="str">
        <f t="shared" si="1006"/>
        <v>11144</v>
      </c>
      <c r="V1104" t="str">
        <f t="shared" si="1007"/>
        <v>11144</v>
      </c>
      <c r="W1104" t="str">
        <f t="shared" si="1008"/>
        <v>11144</v>
      </c>
      <c r="X1104" t="str">
        <f t="shared" si="1009"/>
        <v>11144</v>
      </c>
      <c r="Y1104" t="str">
        <f t="shared" si="1010"/>
        <v>11144</v>
      </c>
      <c r="Z1104" t="str">
        <f t="shared" si="1011"/>
        <v/>
      </c>
      <c r="AA1104" t="str">
        <f t="shared" si="1012"/>
        <v>Projektmenedzsment (209, Bp.-ről web)</v>
      </c>
      <c r="AB1104" t="str">
        <f t="shared" si="1013"/>
        <v/>
      </c>
      <c r="AC1104" t="str">
        <f t="shared" si="1014"/>
        <v/>
      </c>
      <c r="AD1104" t="str">
        <f t="shared" si="1015"/>
        <v/>
      </c>
      <c r="AE1104" t="str">
        <f t="shared" si="1016"/>
        <v/>
      </c>
      <c r="AF1104" t="str">
        <f t="shared" si="1017"/>
        <v/>
      </c>
      <c r="AG1104" t="str">
        <f t="shared" si="1018"/>
        <v/>
      </c>
      <c r="AH1104" t="str">
        <f t="shared" si="1019"/>
        <v/>
      </c>
      <c r="AI1104" t="str">
        <f t="shared" si="1020"/>
        <v/>
      </c>
      <c r="AJ1104" t="str">
        <f t="shared" si="1021"/>
        <v/>
      </c>
      <c r="AK1104" t="str">
        <f t="shared" si="1022"/>
        <v/>
      </c>
      <c r="AL1104" t="str">
        <f t="shared" si="1023"/>
        <v/>
      </c>
      <c r="AM1104" t="str">
        <f t="shared" si="1024"/>
        <v/>
      </c>
      <c r="AN1104" t="str">
        <f t="shared" si="1025"/>
        <v>11144</v>
      </c>
      <c r="AO1104" t="str">
        <f t="shared" si="1026"/>
        <v>11144</v>
      </c>
      <c r="AP1104" t="str">
        <f t="shared" si="1027"/>
        <v>11144</v>
      </c>
      <c r="AQ1104" t="str">
        <f t="shared" si="1028"/>
        <v>11144</v>
      </c>
      <c r="AR1104" t="str">
        <f t="shared" si="1029"/>
        <v>11144</v>
      </c>
      <c r="AS1104" t="str">
        <f t="shared" si="1030"/>
        <v>11144</v>
      </c>
      <c r="AT1104" t="str">
        <f t="shared" si="1031"/>
        <v>11144</v>
      </c>
      <c r="AU1104" t="str">
        <f t="shared" si="1032"/>
        <v/>
      </c>
      <c r="AV1104" t="str">
        <f t="shared" si="1033"/>
        <v>11144</v>
      </c>
      <c r="AW1104" t="str">
        <f t="shared" si="1034"/>
        <v/>
      </c>
      <c r="AX1104" t="str">
        <f t="shared" si="1035"/>
        <v/>
      </c>
      <c r="AY1104" t="str">
        <f t="shared" si="1036"/>
        <v/>
      </c>
      <c r="AZ1104" t="str">
        <f t="shared" si="1037"/>
        <v/>
      </c>
      <c r="BA1104" t="str">
        <f t="shared" si="1038"/>
        <v/>
      </c>
      <c r="BB1104" t="str">
        <f t="shared" si="1039"/>
        <v/>
      </c>
      <c r="BC1104" t="str">
        <f t="shared" si="1040"/>
        <v/>
      </c>
      <c r="BD1104" t="str">
        <f t="shared" si="1041"/>
        <v/>
      </c>
      <c r="BE1104" t="str">
        <f t="shared" si="1042"/>
        <v>Projektmenedzsment (215, Bp.-ről web)</v>
      </c>
      <c r="BF1104" s="2">
        <v>1114</v>
      </c>
      <c r="BG1104" s="2">
        <v>4</v>
      </c>
      <c r="BH1104" s="18">
        <f>VLOOKUP(BF1104,segéd!$F$9:$G$41,2,FALSE)</f>
        <v>46340</v>
      </c>
      <c r="BI1104" s="2" t="str">
        <f>VLOOKUP(BG1104,segéd!$F$1:$G$7,2,FALSE)</f>
        <v>13.30-15.00</v>
      </c>
      <c r="BJ1104" t="s">
        <v>147</v>
      </c>
      <c r="BK1104" s="20" t="s">
        <v>415</v>
      </c>
      <c r="BL1104" t="s">
        <v>192</v>
      </c>
      <c r="BM1104" s="2">
        <v>209</v>
      </c>
      <c r="BN1104" s="2">
        <v>215</v>
      </c>
      <c r="BO1104" s="2" t="s">
        <v>118</v>
      </c>
      <c r="BP1104" s="33" t="s">
        <v>702</v>
      </c>
      <c r="BQ1104" s="2">
        <f t="shared" si="1043"/>
        <v>157</v>
      </c>
      <c r="BR1104" s="2">
        <f>IF(BM1104="","",IFERROR(VLOOKUP(BJ1104,segéd!T:U,2,FALSE),"x"))</f>
        <v>38</v>
      </c>
      <c r="BS1104" s="2">
        <f>IF(BN1104="","",IFERROR(VLOOKUP(BJ1104,segéd!O:P,2,FALSE),"x"))</f>
        <v>119</v>
      </c>
      <c r="BT1104" s="2"/>
      <c r="BU1104" s="2"/>
      <c r="BV1104" s="2"/>
      <c r="BX1104" s="2"/>
      <c r="CG1104" s="2">
        <v>6</v>
      </c>
      <c r="CH1104" s="2">
        <v>6</v>
      </c>
      <c r="CI1104" s="2">
        <v>7</v>
      </c>
      <c r="CJ1104" s="2">
        <v>3</v>
      </c>
      <c r="CK1104" s="2">
        <v>7</v>
      </c>
      <c r="CL1104" s="2">
        <v>3</v>
      </c>
      <c r="CQ1104" s="2"/>
      <c r="CR1104" s="2"/>
      <c r="CZ1104" s="2">
        <v>3</v>
      </c>
      <c r="DA1104" s="2">
        <v>7</v>
      </c>
      <c r="DB1104" s="2">
        <v>8</v>
      </c>
      <c r="DC1104" s="2">
        <v>2</v>
      </c>
      <c r="DD1104" s="2">
        <v>2</v>
      </c>
      <c r="DE1104" s="2">
        <v>3</v>
      </c>
      <c r="DF1104" s="2">
        <v>27</v>
      </c>
      <c r="DH1104" s="2">
        <v>13</v>
      </c>
    </row>
    <row r="1105" spans="1:120" ht="15" customHeight="1" x14ac:dyDescent="0.3">
      <c r="A1105" t="str">
        <f t="shared" si="986"/>
        <v>21411144</v>
      </c>
      <c r="B1105" t="str">
        <f t="shared" si="987"/>
        <v>Szállítási logisztikai esettanulmányok - Mészáros Sándor (web) 14</v>
      </c>
      <c r="C1105" t="str">
        <f t="shared" si="988"/>
        <v>11144</v>
      </c>
      <c r="D1105" t="str">
        <f t="shared" si="989"/>
        <v xml:space="preserve">Szállítási logisztikai esettanulmányok - Mészáros Sándor (web) </v>
      </c>
      <c r="E1105" t="str">
        <f t="shared" si="990"/>
        <v>Mészáros Sándor11144</v>
      </c>
      <c r="F1105" t="str">
        <f t="shared" si="991"/>
        <v>Szállítási logisztikai esettanulmányok (Bp. 214, web)</v>
      </c>
      <c r="G1105" t="str">
        <f t="shared" si="992"/>
        <v/>
      </c>
      <c r="H1105" t="str">
        <f t="shared" si="993"/>
        <v/>
      </c>
      <c r="I1105" t="str">
        <f t="shared" si="994"/>
        <v/>
      </c>
      <c r="J1105" t="str">
        <f t="shared" si="995"/>
        <v/>
      </c>
      <c r="K1105" t="str">
        <f t="shared" si="996"/>
        <v>11144</v>
      </c>
      <c r="L1105" t="str">
        <f t="shared" si="997"/>
        <v/>
      </c>
      <c r="M1105" t="str">
        <f t="shared" si="998"/>
        <v/>
      </c>
      <c r="N1105" t="str">
        <f t="shared" si="999"/>
        <v/>
      </c>
      <c r="O1105" t="str">
        <f t="shared" si="1000"/>
        <v/>
      </c>
      <c r="P1105" t="str">
        <f t="shared" si="1001"/>
        <v/>
      </c>
      <c r="Q1105" t="str">
        <f t="shared" si="1002"/>
        <v/>
      </c>
      <c r="R1105" t="str">
        <f t="shared" si="1003"/>
        <v>11144</v>
      </c>
      <c r="S1105" t="str">
        <f t="shared" si="1004"/>
        <v/>
      </c>
      <c r="T1105" t="str">
        <f t="shared" si="1005"/>
        <v/>
      </c>
      <c r="U1105" t="str">
        <f t="shared" si="1006"/>
        <v/>
      </c>
      <c r="V1105" t="str">
        <f t="shared" si="1007"/>
        <v/>
      </c>
      <c r="W1105" t="str">
        <f t="shared" si="1008"/>
        <v/>
      </c>
      <c r="X1105" t="str">
        <f t="shared" si="1009"/>
        <v/>
      </c>
      <c r="Y1105" t="str">
        <f t="shared" si="1010"/>
        <v/>
      </c>
      <c r="Z1105" t="str">
        <f t="shared" si="1011"/>
        <v/>
      </c>
      <c r="AA1105" t="str">
        <f t="shared" si="1012"/>
        <v>Szállítási logisztikai esettanulmányok (214, web)</v>
      </c>
      <c r="AB1105" t="str">
        <f t="shared" si="1013"/>
        <v/>
      </c>
      <c r="AC1105" t="str">
        <f t="shared" si="1014"/>
        <v/>
      </c>
      <c r="AD1105" t="str">
        <f t="shared" si="1015"/>
        <v/>
      </c>
      <c r="AE1105" t="str">
        <f t="shared" si="1016"/>
        <v/>
      </c>
      <c r="AF1105" t="str">
        <f t="shared" si="1017"/>
        <v/>
      </c>
      <c r="AG1105" t="str">
        <f t="shared" si="1018"/>
        <v/>
      </c>
      <c r="AH1105" t="str">
        <f t="shared" si="1019"/>
        <v/>
      </c>
      <c r="AI1105" t="str">
        <f t="shared" si="1020"/>
        <v/>
      </c>
      <c r="AJ1105" t="str">
        <f t="shared" si="1021"/>
        <v/>
      </c>
      <c r="AK1105" t="str">
        <f t="shared" si="1022"/>
        <v/>
      </c>
      <c r="AL1105" t="str">
        <f t="shared" si="1023"/>
        <v/>
      </c>
      <c r="AM1105" t="str">
        <f t="shared" si="1024"/>
        <v/>
      </c>
      <c r="AN1105" t="str">
        <f t="shared" si="1025"/>
        <v/>
      </c>
      <c r="AO1105" t="str">
        <f t="shared" si="1026"/>
        <v/>
      </c>
      <c r="AP1105" t="str">
        <f t="shared" si="1027"/>
        <v/>
      </c>
      <c r="AQ1105" t="str">
        <f t="shared" si="1028"/>
        <v/>
      </c>
      <c r="AR1105" t="str">
        <f t="shared" si="1029"/>
        <v/>
      </c>
      <c r="AS1105" t="str">
        <f t="shared" si="1030"/>
        <v/>
      </c>
      <c r="AT1105" t="str">
        <f t="shared" si="1031"/>
        <v/>
      </c>
      <c r="AU1105" t="str">
        <f t="shared" si="1032"/>
        <v/>
      </c>
      <c r="AV1105" t="str">
        <f t="shared" si="1033"/>
        <v/>
      </c>
      <c r="AW1105" t="str">
        <f t="shared" si="1034"/>
        <v/>
      </c>
      <c r="AX1105" t="str">
        <f t="shared" si="1035"/>
        <v/>
      </c>
      <c r="AY1105" t="str">
        <f t="shared" si="1036"/>
        <v/>
      </c>
      <c r="AZ1105" t="str">
        <f t="shared" si="1037"/>
        <v/>
      </c>
      <c r="BA1105" t="str">
        <f t="shared" si="1038"/>
        <v/>
      </c>
      <c r="BB1105" t="str">
        <f t="shared" si="1039"/>
        <v/>
      </c>
      <c r="BC1105" t="str">
        <f t="shared" si="1040"/>
        <v/>
      </c>
      <c r="BD1105" t="str">
        <f t="shared" si="1041"/>
        <v/>
      </c>
      <c r="BE1105" t="str">
        <f t="shared" si="1042"/>
        <v>Szállítási logisztikai esettanulmányok (, web)</v>
      </c>
      <c r="BF1105" s="2">
        <v>1114</v>
      </c>
      <c r="BG1105" s="2">
        <v>4</v>
      </c>
      <c r="BH1105" s="18">
        <f>VLOOKUP(BF1105,segéd!$F$9:$G$41,2,FALSE)</f>
        <v>46340</v>
      </c>
      <c r="BI1105" s="2" t="str">
        <f>VLOOKUP(BG1105,segéd!$F$1:$G$7,2,FALSE)</f>
        <v>13.30-15.00</v>
      </c>
      <c r="BJ1105" t="s">
        <v>284</v>
      </c>
      <c r="BK1105" s="20" t="s">
        <v>306</v>
      </c>
      <c r="BL1105" t="s">
        <v>206</v>
      </c>
      <c r="BM1105" s="2">
        <v>214</v>
      </c>
      <c r="BO1105" s="2" t="s">
        <v>117</v>
      </c>
      <c r="BP1105" s="33" t="s">
        <v>616</v>
      </c>
      <c r="BQ1105" s="2">
        <f t="shared" si="1043"/>
        <v>14</v>
      </c>
      <c r="BR1105" s="2">
        <f>IF(BM1105="","",IFERROR(VLOOKUP(BJ1105,segéd!T:U,2,FALSE),"x"))</f>
        <v>14</v>
      </c>
      <c r="BS1105" s="2" t="str">
        <f>IF(BN1105="","",IFERROR(VLOOKUP(BJ1105,segéd!O:P,2,FALSE),"x"))</f>
        <v/>
      </c>
      <c r="BT1105" s="2"/>
      <c r="BU1105" s="2"/>
      <c r="BV1105" s="2"/>
      <c r="BX1105" s="2">
        <v>12</v>
      </c>
      <c r="CE1105" s="2">
        <v>8</v>
      </c>
      <c r="CQ1105" s="2"/>
      <c r="CR1105" s="2"/>
    </row>
    <row r="1106" spans="1:120" ht="15" customHeight="1" x14ac:dyDescent="0.3">
      <c r="A1106" t="str">
        <f t="shared" si="986"/>
        <v>11144</v>
      </c>
      <c r="B1106" t="str">
        <f t="shared" si="987"/>
        <v xml:space="preserve">Számvitel I. - Labossa Ildikó (web) </v>
      </c>
      <c r="C1106" t="str">
        <f t="shared" si="988"/>
        <v>60111144</v>
      </c>
      <c r="D1106" t="str">
        <f t="shared" si="989"/>
        <v>Számvitel I. - Labossa Ildikó (web) 35</v>
      </c>
      <c r="E1106" t="str">
        <f t="shared" si="990"/>
        <v>Labossa Ildikó11144</v>
      </c>
      <c r="F1106" t="str">
        <f t="shared" si="991"/>
        <v>Számvitel I. (Tb. 601, web)</v>
      </c>
      <c r="G1106" t="str">
        <f t="shared" si="992"/>
        <v/>
      </c>
      <c r="H1106" t="str">
        <f t="shared" si="993"/>
        <v/>
      </c>
      <c r="I1106" t="str">
        <f t="shared" si="994"/>
        <v/>
      </c>
      <c r="J1106" t="str">
        <f t="shared" si="995"/>
        <v/>
      </c>
      <c r="K1106" t="str">
        <f t="shared" si="996"/>
        <v/>
      </c>
      <c r="L1106" t="str">
        <f t="shared" si="997"/>
        <v/>
      </c>
      <c r="M1106" t="str">
        <f t="shared" si="998"/>
        <v/>
      </c>
      <c r="N1106" t="str">
        <f t="shared" si="999"/>
        <v/>
      </c>
      <c r="O1106" t="str">
        <f t="shared" si="1000"/>
        <v/>
      </c>
      <c r="P1106" t="str">
        <f t="shared" si="1001"/>
        <v/>
      </c>
      <c r="Q1106" t="str">
        <f t="shared" si="1002"/>
        <v/>
      </c>
      <c r="R1106" t="str">
        <f t="shared" si="1003"/>
        <v/>
      </c>
      <c r="S1106" t="str">
        <f t="shared" si="1004"/>
        <v/>
      </c>
      <c r="T1106" t="str">
        <f t="shared" si="1005"/>
        <v/>
      </c>
      <c r="U1106" t="str">
        <f t="shared" si="1006"/>
        <v/>
      </c>
      <c r="V1106" t="str">
        <f t="shared" si="1007"/>
        <v/>
      </c>
      <c r="W1106" t="str">
        <f t="shared" si="1008"/>
        <v/>
      </c>
      <c r="X1106" t="str">
        <f t="shared" si="1009"/>
        <v/>
      </c>
      <c r="Y1106" t="str">
        <f t="shared" si="1010"/>
        <v/>
      </c>
      <c r="Z1106" t="str">
        <f t="shared" si="1011"/>
        <v/>
      </c>
      <c r="AA1106" t="str">
        <f t="shared" si="1012"/>
        <v>Számvitel I. (, web)</v>
      </c>
      <c r="AB1106" t="str">
        <f t="shared" si="1013"/>
        <v/>
      </c>
      <c r="AC1106" t="str">
        <f t="shared" si="1014"/>
        <v/>
      </c>
      <c r="AD1106" t="str">
        <f t="shared" si="1015"/>
        <v/>
      </c>
      <c r="AE1106" t="str">
        <f t="shared" si="1016"/>
        <v/>
      </c>
      <c r="AF1106" t="str">
        <f t="shared" si="1017"/>
        <v/>
      </c>
      <c r="AG1106" t="str">
        <f t="shared" si="1018"/>
        <v/>
      </c>
      <c r="AH1106" t="str">
        <f t="shared" si="1019"/>
        <v>11144</v>
      </c>
      <c r="AI1106" t="str">
        <f t="shared" si="1020"/>
        <v>11144</v>
      </c>
      <c r="AJ1106" t="str">
        <f t="shared" si="1021"/>
        <v/>
      </c>
      <c r="AK1106" t="str">
        <f t="shared" si="1022"/>
        <v/>
      </c>
      <c r="AL1106" t="str">
        <f t="shared" si="1023"/>
        <v/>
      </c>
      <c r="AM1106" t="str">
        <f t="shared" si="1024"/>
        <v/>
      </c>
      <c r="AN1106" t="str">
        <f t="shared" si="1025"/>
        <v/>
      </c>
      <c r="AO1106" t="str">
        <f t="shared" si="1026"/>
        <v/>
      </c>
      <c r="AP1106" t="str">
        <f t="shared" si="1027"/>
        <v/>
      </c>
      <c r="AQ1106" t="str">
        <f t="shared" si="1028"/>
        <v/>
      </c>
      <c r="AR1106" t="str">
        <f t="shared" si="1029"/>
        <v/>
      </c>
      <c r="AS1106" t="str">
        <f t="shared" si="1030"/>
        <v/>
      </c>
      <c r="AT1106" t="str">
        <f t="shared" si="1031"/>
        <v/>
      </c>
      <c r="AU1106" t="str">
        <f t="shared" si="1032"/>
        <v/>
      </c>
      <c r="AV1106" t="str">
        <f t="shared" si="1033"/>
        <v/>
      </c>
      <c r="AW1106" t="str">
        <f t="shared" si="1034"/>
        <v/>
      </c>
      <c r="AX1106" t="str">
        <f t="shared" si="1035"/>
        <v/>
      </c>
      <c r="AY1106" t="str">
        <f t="shared" si="1036"/>
        <v/>
      </c>
      <c r="AZ1106" t="str">
        <f t="shared" si="1037"/>
        <v/>
      </c>
      <c r="BA1106" t="str">
        <f t="shared" si="1038"/>
        <v/>
      </c>
      <c r="BB1106" t="str">
        <f t="shared" si="1039"/>
        <v/>
      </c>
      <c r="BC1106" t="str">
        <f t="shared" si="1040"/>
        <v/>
      </c>
      <c r="BD1106" t="str">
        <f t="shared" si="1041"/>
        <v/>
      </c>
      <c r="BE1106" t="str">
        <f t="shared" si="1042"/>
        <v>Számvitel I. (601, web)</v>
      </c>
      <c r="BF1106" s="2">
        <v>1114</v>
      </c>
      <c r="BG1106" s="2">
        <v>4</v>
      </c>
      <c r="BH1106" s="18">
        <f>VLOOKUP(BF1106,segéd!$F$9:$G$41,2,FALSE)</f>
        <v>46340</v>
      </c>
      <c r="BI1106" s="2" t="str">
        <f>VLOOKUP(BG1106,segéd!$F$1:$G$7,2,FALSE)</f>
        <v>13.30-15.00</v>
      </c>
      <c r="BJ1106" t="s">
        <v>92</v>
      </c>
      <c r="BK1106" s="20" t="s">
        <v>220</v>
      </c>
      <c r="BL1106" t="s">
        <v>191</v>
      </c>
      <c r="BM1106" s="2"/>
      <c r="BN1106" s="2">
        <v>601</v>
      </c>
      <c r="BO1106" s="2" t="s">
        <v>117</v>
      </c>
      <c r="BP1106" s="33" t="s">
        <v>652</v>
      </c>
      <c r="BQ1106" s="2">
        <f t="shared" si="1043"/>
        <v>35</v>
      </c>
      <c r="BR1106" s="2" t="str">
        <f>IF(BM1106="","",IFERROR(VLOOKUP(BJ1106,segéd!T:U,2,FALSE),"x"))</f>
        <v/>
      </c>
      <c r="BS1106" s="2">
        <f>IF(BN1106="","",IFERROR(VLOOKUP(BJ1106,segéd!O:P,2,FALSE),"x"))</f>
        <v>35</v>
      </c>
      <c r="BT1106" s="2"/>
      <c r="BU1106" s="2"/>
      <c r="BV1106" s="2"/>
      <c r="BX1106" s="2"/>
      <c r="CQ1106" s="2"/>
      <c r="CR1106" s="2"/>
      <c r="CT1106" s="2">
        <v>31</v>
      </c>
      <c r="CU1106" s="2">
        <v>25</v>
      </c>
    </row>
    <row r="1107" spans="1:120" ht="15" customHeight="1" x14ac:dyDescent="0.3">
      <c r="A1107" t="str">
        <f t="shared" si="986"/>
        <v>11144</v>
      </c>
      <c r="B1107" t="str">
        <f t="shared" si="987"/>
        <v xml:space="preserve">Tanulás, kreativitás és MI - Tarcsiné Fábián Kata (web) </v>
      </c>
      <c r="C1107" t="str">
        <f t="shared" si="988"/>
        <v>50111144</v>
      </c>
      <c r="D1107" t="str">
        <f t="shared" si="989"/>
        <v>Tanulás, kreativitás és MI - Tarcsiné Fábián Kata (web) 216</v>
      </c>
      <c r="E1107" t="str">
        <f t="shared" si="990"/>
        <v>Tarcsiné Fábián Kata11144</v>
      </c>
      <c r="F1107" t="str">
        <f t="shared" si="991"/>
        <v>Tanulás, kreativitás és MI (Tb. 501, web)</v>
      </c>
      <c r="G1107" t="str">
        <f t="shared" si="992"/>
        <v/>
      </c>
      <c r="H1107" t="str">
        <f t="shared" si="993"/>
        <v/>
      </c>
      <c r="I1107" t="str">
        <f t="shared" si="994"/>
        <v/>
      </c>
      <c r="J1107" t="str">
        <f t="shared" si="995"/>
        <v/>
      </c>
      <c r="K1107" t="str">
        <f t="shared" si="996"/>
        <v/>
      </c>
      <c r="L1107" t="str">
        <f t="shared" si="997"/>
        <v/>
      </c>
      <c r="M1107" t="str">
        <f t="shared" si="998"/>
        <v/>
      </c>
      <c r="N1107" t="str">
        <f t="shared" si="999"/>
        <v/>
      </c>
      <c r="O1107" t="str">
        <f t="shared" si="1000"/>
        <v/>
      </c>
      <c r="P1107" t="str">
        <f t="shared" si="1001"/>
        <v/>
      </c>
      <c r="Q1107" t="str">
        <f t="shared" si="1002"/>
        <v/>
      </c>
      <c r="R1107" t="str">
        <f t="shared" si="1003"/>
        <v/>
      </c>
      <c r="S1107" t="str">
        <f t="shared" si="1004"/>
        <v/>
      </c>
      <c r="T1107" t="str">
        <f t="shared" si="1005"/>
        <v/>
      </c>
      <c r="U1107" t="str">
        <f t="shared" si="1006"/>
        <v/>
      </c>
      <c r="V1107" t="str">
        <f t="shared" si="1007"/>
        <v/>
      </c>
      <c r="W1107" t="str">
        <f t="shared" si="1008"/>
        <v/>
      </c>
      <c r="X1107" t="str">
        <f t="shared" si="1009"/>
        <v/>
      </c>
      <c r="Y1107" t="str">
        <f t="shared" si="1010"/>
        <v/>
      </c>
      <c r="Z1107" t="str">
        <f t="shared" si="1011"/>
        <v/>
      </c>
      <c r="AA1107" t="str">
        <f t="shared" si="1012"/>
        <v>Tanulás, kreativitás és MI (, web)</v>
      </c>
      <c r="AB1107" t="str">
        <f t="shared" si="1013"/>
        <v>11144</v>
      </c>
      <c r="AC1107" t="str">
        <f t="shared" si="1014"/>
        <v>11144</v>
      </c>
      <c r="AD1107" t="str">
        <f t="shared" si="1015"/>
        <v>11144</v>
      </c>
      <c r="AE1107" t="str">
        <f t="shared" si="1016"/>
        <v>11144</v>
      </c>
      <c r="AF1107" t="str">
        <f t="shared" si="1017"/>
        <v>11144</v>
      </c>
      <c r="AG1107" t="str">
        <f t="shared" si="1018"/>
        <v>11144</v>
      </c>
      <c r="AH1107" t="str">
        <f t="shared" si="1019"/>
        <v/>
      </c>
      <c r="AI1107" t="str">
        <f t="shared" si="1020"/>
        <v/>
      </c>
      <c r="AJ1107" t="str">
        <f t="shared" si="1021"/>
        <v/>
      </c>
      <c r="AK1107" t="str">
        <f t="shared" si="1022"/>
        <v/>
      </c>
      <c r="AL1107" t="str">
        <f t="shared" si="1023"/>
        <v/>
      </c>
      <c r="AM1107" t="str">
        <f t="shared" si="1024"/>
        <v/>
      </c>
      <c r="AN1107" t="str">
        <f t="shared" si="1025"/>
        <v/>
      </c>
      <c r="AO1107" t="str">
        <f t="shared" si="1026"/>
        <v/>
      </c>
      <c r="AP1107" t="str">
        <f t="shared" si="1027"/>
        <v/>
      </c>
      <c r="AQ1107" t="str">
        <f t="shared" si="1028"/>
        <v/>
      </c>
      <c r="AR1107" t="str">
        <f t="shared" si="1029"/>
        <v/>
      </c>
      <c r="AS1107" t="str">
        <f t="shared" si="1030"/>
        <v/>
      </c>
      <c r="AT1107" t="str">
        <f t="shared" si="1031"/>
        <v/>
      </c>
      <c r="AU1107" t="str">
        <f t="shared" si="1032"/>
        <v/>
      </c>
      <c r="AV1107" t="str">
        <f t="shared" si="1033"/>
        <v/>
      </c>
      <c r="AW1107" t="str">
        <f t="shared" si="1034"/>
        <v/>
      </c>
      <c r="AX1107" t="str">
        <f t="shared" si="1035"/>
        <v/>
      </c>
      <c r="AY1107" t="str">
        <f t="shared" si="1036"/>
        <v/>
      </c>
      <c r="AZ1107" t="str">
        <f t="shared" si="1037"/>
        <v/>
      </c>
      <c r="BA1107" t="str">
        <f t="shared" si="1038"/>
        <v/>
      </c>
      <c r="BB1107" t="str">
        <f t="shared" si="1039"/>
        <v/>
      </c>
      <c r="BC1107" t="str">
        <f t="shared" si="1040"/>
        <v/>
      </c>
      <c r="BD1107" t="str">
        <f t="shared" si="1041"/>
        <v/>
      </c>
      <c r="BE1107" t="str">
        <f t="shared" si="1042"/>
        <v>Tanulás, kreativitás és MI (501, web)</v>
      </c>
      <c r="BF1107" s="2">
        <v>1114</v>
      </c>
      <c r="BG1107" s="2">
        <v>4</v>
      </c>
      <c r="BH1107" s="18">
        <f>VLOOKUP(BF1107,segéd!$F$9:$G$41,2,FALSE)</f>
        <v>46340</v>
      </c>
      <c r="BI1107" s="2" t="str">
        <f>VLOOKUP(BG1107,segéd!$F$1:$G$7,2,FALSE)</f>
        <v>13.30-15.00</v>
      </c>
      <c r="BJ1107" t="s">
        <v>374</v>
      </c>
      <c r="BK1107" s="20" t="s">
        <v>531</v>
      </c>
      <c r="BL1107" t="s">
        <v>372</v>
      </c>
      <c r="BM1107" s="2"/>
      <c r="BN1107" s="2">
        <v>501</v>
      </c>
      <c r="BO1107" s="2" t="s">
        <v>117</v>
      </c>
      <c r="BP1107" s="33" t="s">
        <v>703</v>
      </c>
      <c r="BQ1107" s="2">
        <f t="shared" si="1043"/>
        <v>216</v>
      </c>
      <c r="BR1107" s="2" t="str">
        <f>IF(BM1107="","",IFERROR(VLOOKUP(BJ1107,segéd!T:U,2,FALSE),"x"))</f>
        <v/>
      </c>
      <c r="BS1107" s="2">
        <f>IF(BN1107="","",IFERROR(VLOOKUP(BJ1107,segéd!O:P,2,FALSE),"x"))</f>
        <v>216</v>
      </c>
      <c r="BT1107" s="2"/>
      <c r="BU1107" s="2"/>
      <c r="BV1107" s="2"/>
      <c r="BX1107" s="2"/>
      <c r="CN1107" s="2">
        <v>53</v>
      </c>
      <c r="CO1107" s="2">
        <v>6</v>
      </c>
      <c r="CP1107" s="2">
        <v>8</v>
      </c>
      <c r="CQ1107" s="2">
        <v>74</v>
      </c>
      <c r="CR1107" s="2">
        <v>48</v>
      </c>
      <c r="CS1107" s="2">
        <v>8</v>
      </c>
    </row>
    <row r="1108" spans="1:120" ht="15" customHeight="1" x14ac:dyDescent="0.3">
      <c r="A1108" t="str">
        <f t="shared" si="986"/>
        <v>20211144</v>
      </c>
      <c r="B1108" t="str">
        <f t="shared" si="987"/>
        <v>Turizmus menedzsment - Wirth Gábor (web) 5</v>
      </c>
      <c r="C1108" t="str">
        <f t="shared" si="988"/>
        <v>11144</v>
      </c>
      <c r="D1108" t="str">
        <f t="shared" si="989"/>
        <v xml:space="preserve">Turizmus menedzsment - Wirth Gábor (web) </v>
      </c>
      <c r="E1108" t="str">
        <f t="shared" si="990"/>
        <v>Wirth Gábor11144</v>
      </c>
      <c r="F1108" t="str">
        <f t="shared" si="991"/>
        <v>Turizmus menedzsment (Bp. 202, web)</v>
      </c>
      <c r="G1108" t="str">
        <f t="shared" si="992"/>
        <v/>
      </c>
      <c r="H1108" t="str">
        <f t="shared" si="993"/>
        <v/>
      </c>
      <c r="I1108" t="str">
        <f t="shared" si="994"/>
        <v/>
      </c>
      <c r="J1108" t="str">
        <f t="shared" si="995"/>
        <v/>
      </c>
      <c r="K1108" t="str">
        <f t="shared" si="996"/>
        <v/>
      </c>
      <c r="L1108" t="str">
        <f t="shared" si="997"/>
        <v/>
      </c>
      <c r="M1108" t="str">
        <f t="shared" si="998"/>
        <v/>
      </c>
      <c r="N1108" t="str">
        <f t="shared" si="999"/>
        <v/>
      </c>
      <c r="O1108" t="str">
        <f t="shared" si="1000"/>
        <v/>
      </c>
      <c r="P1108" t="str">
        <f t="shared" si="1001"/>
        <v/>
      </c>
      <c r="Q1108" t="str">
        <f t="shared" si="1002"/>
        <v/>
      </c>
      <c r="R1108" t="str">
        <f t="shared" si="1003"/>
        <v/>
      </c>
      <c r="S1108" t="str">
        <f t="shared" si="1004"/>
        <v/>
      </c>
      <c r="T1108" t="str">
        <f t="shared" si="1005"/>
        <v/>
      </c>
      <c r="U1108" t="str">
        <f t="shared" si="1006"/>
        <v/>
      </c>
      <c r="V1108" t="str">
        <f t="shared" si="1007"/>
        <v/>
      </c>
      <c r="W1108" t="str">
        <f t="shared" si="1008"/>
        <v/>
      </c>
      <c r="X1108" t="str">
        <f t="shared" si="1009"/>
        <v/>
      </c>
      <c r="Y1108" t="str">
        <f t="shared" si="1010"/>
        <v/>
      </c>
      <c r="Z1108" t="str">
        <f t="shared" si="1011"/>
        <v>11144</v>
      </c>
      <c r="AA1108" t="str">
        <f t="shared" si="1012"/>
        <v>Turizmus menedzsment (202, web)</v>
      </c>
      <c r="AB1108" t="str">
        <f t="shared" si="1013"/>
        <v/>
      </c>
      <c r="AC1108" t="str">
        <f t="shared" si="1014"/>
        <v/>
      </c>
      <c r="AD1108" t="str">
        <f t="shared" si="1015"/>
        <v/>
      </c>
      <c r="AE1108" t="str">
        <f t="shared" si="1016"/>
        <v/>
      </c>
      <c r="AF1108" t="str">
        <f t="shared" si="1017"/>
        <v/>
      </c>
      <c r="AG1108" t="str">
        <f t="shared" si="1018"/>
        <v/>
      </c>
      <c r="AH1108" t="str">
        <f t="shared" si="1019"/>
        <v/>
      </c>
      <c r="AI1108" t="str">
        <f t="shared" si="1020"/>
        <v/>
      </c>
      <c r="AJ1108" t="str">
        <f t="shared" si="1021"/>
        <v/>
      </c>
      <c r="AK1108" t="str">
        <f t="shared" si="1022"/>
        <v/>
      </c>
      <c r="AL1108" t="str">
        <f t="shared" si="1023"/>
        <v/>
      </c>
      <c r="AM1108" t="str">
        <f t="shared" si="1024"/>
        <v/>
      </c>
      <c r="AN1108" t="str">
        <f t="shared" si="1025"/>
        <v/>
      </c>
      <c r="AO1108" t="str">
        <f t="shared" si="1026"/>
        <v/>
      </c>
      <c r="AP1108" t="str">
        <f t="shared" si="1027"/>
        <v/>
      </c>
      <c r="AQ1108" t="str">
        <f t="shared" si="1028"/>
        <v/>
      </c>
      <c r="AR1108" t="str">
        <f t="shared" si="1029"/>
        <v/>
      </c>
      <c r="AS1108" t="str">
        <f t="shared" si="1030"/>
        <v/>
      </c>
      <c r="AT1108" t="str">
        <f t="shared" si="1031"/>
        <v/>
      </c>
      <c r="AU1108" t="str">
        <f t="shared" si="1032"/>
        <v/>
      </c>
      <c r="AV1108" t="str">
        <f t="shared" si="1033"/>
        <v/>
      </c>
      <c r="AW1108" t="str">
        <f t="shared" si="1034"/>
        <v/>
      </c>
      <c r="AX1108" t="str">
        <f t="shared" si="1035"/>
        <v/>
      </c>
      <c r="AY1108" t="str">
        <f t="shared" si="1036"/>
        <v/>
      </c>
      <c r="AZ1108" t="str">
        <f t="shared" si="1037"/>
        <v/>
      </c>
      <c r="BA1108" t="str">
        <f t="shared" si="1038"/>
        <v/>
      </c>
      <c r="BB1108" t="str">
        <f t="shared" si="1039"/>
        <v/>
      </c>
      <c r="BC1108" t="str">
        <f t="shared" si="1040"/>
        <v/>
      </c>
      <c r="BD1108" t="str">
        <f t="shared" si="1041"/>
        <v/>
      </c>
      <c r="BE1108" t="str">
        <f t="shared" si="1042"/>
        <v>Turizmus menedzsment (, web)</v>
      </c>
      <c r="BF1108" s="2">
        <v>1114</v>
      </c>
      <c r="BG1108" s="2">
        <v>4</v>
      </c>
      <c r="BH1108" s="18">
        <f>VLOOKUP(BF1108,segéd!$F$9:$G$41,2,FALSE)</f>
        <v>46340</v>
      </c>
      <c r="BI1108" s="2" t="str">
        <f>VLOOKUP(BG1108,segéd!$F$1:$G$7,2,FALSE)</f>
        <v>13.30-15.00</v>
      </c>
      <c r="BJ1108" t="s">
        <v>518</v>
      </c>
      <c r="BK1108" s="20" t="s">
        <v>143</v>
      </c>
      <c r="BL1108" t="s">
        <v>194</v>
      </c>
      <c r="BM1108" s="2">
        <v>202</v>
      </c>
      <c r="BO1108" s="2" t="s">
        <v>117</v>
      </c>
      <c r="BP1108" s="33" t="s">
        <v>684</v>
      </c>
      <c r="BQ1108" s="2">
        <f t="shared" si="1043"/>
        <v>5</v>
      </c>
      <c r="BR1108" s="2">
        <f>IF(BM1108="","",IFERROR(VLOOKUP(BJ1108,segéd!T:U,2,FALSE),"x"))</f>
        <v>5</v>
      </c>
      <c r="BS1108" s="2" t="str">
        <f>IF(BN1108="","",IFERROR(VLOOKUP(BJ1108,segéd!O:P,2,FALSE),"x"))</f>
        <v/>
      </c>
      <c r="BU1108" s="2"/>
      <c r="BV1108" s="2"/>
      <c r="BX1108" s="2"/>
      <c r="CM1108" s="2">
        <v>6</v>
      </c>
    </row>
    <row r="1109" spans="1:120" ht="15" customHeight="1" x14ac:dyDescent="0.3">
      <c r="A1109" t="str">
        <f t="shared" si="986"/>
        <v>11144</v>
      </c>
      <c r="B1109" t="str">
        <f t="shared" si="987"/>
        <v xml:space="preserve">Villamos hajtások - Varga István (web) </v>
      </c>
      <c r="C1109" t="str">
        <f t="shared" si="988"/>
        <v>611144</v>
      </c>
      <c r="D1109" t="str">
        <f t="shared" si="989"/>
        <v>Villamos hajtások - Varga István (web) 13</v>
      </c>
      <c r="E1109" t="str">
        <f t="shared" si="990"/>
        <v>Varga István11144</v>
      </c>
      <c r="F1109" t="str">
        <f t="shared" si="991"/>
        <v>Villamos hajtások (Tb. 6, web)</v>
      </c>
      <c r="G1109" t="str">
        <f t="shared" si="992"/>
        <v/>
      </c>
      <c r="H1109" t="str">
        <f t="shared" si="993"/>
        <v/>
      </c>
      <c r="I1109" t="str">
        <f t="shared" si="994"/>
        <v/>
      </c>
      <c r="J1109" t="str">
        <f t="shared" si="995"/>
        <v/>
      </c>
      <c r="K1109" t="str">
        <f t="shared" si="996"/>
        <v/>
      </c>
      <c r="L1109" t="str">
        <f t="shared" si="997"/>
        <v/>
      </c>
      <c r="M1109" t="str">
        <f t="shared" si="998"/>
        <v/>
      </c>
      <c r="N1109" t="str">
        <f t="shared" si="999"/>
        <v/>
      </c>
      <c r="O1109" t="str">
        <f t="shared" si="1000"/>
        <v/>
      </c>
      <c r="P1109" t="str">
        <f t="shared" si="1001"/>
        <v/>
      </c>
      <c r="Q1109" t="str">
        <f t="shared" si="1002"/>
        <v/>
      </c>
      <c r="R1109" t="str">
        <f t="shared" si="1003"/>
        <v/>
      </c>
      <c r="S1109" t="str">
        <f t="shared" si="1004"/>
        <v/>
      </c>
      <c r="T1109" t="str">
        <f t="shared" si="1005"/>
        <v/>
      </c>
      <c r="U1109" t="str">
        <f t="shared" si="1006"/>
        <v/>
      </c>
      <c r="V1109" t="str">
        <f t="shared" si="1007"/>
        <v/>
      </c>
      <c r="W1109" t="str">
        <f t="shared" si="1008"/>
        <v/>
      </c>
      <c r="X1109" t="str">
        <f t="shared" si="1009"/>
        <v/>
      </c>
      <c r="Y1109" t="str">
        <f t="shared" si="1010"/>
        <v/>
      </c>
      <c r="Z1109" t="str">
        <f t="shared" si="1011"/>
        <v/>
      </c>
      <c r="AA1109" t="str">
        <f t="shared" si="1012"/>
        <v>Villamos hajtások (, web)</v>
      </c>
      <c r="AB1109" t="str">
        <f t="shared" si="1013"/>
        <v/>
      </c>
      <c r="AC1109" t="str">
        <f t="shared" si="1014"/>
        <v/>
      </c>
      <c r="AD1109" t="str">
        <f t="shared" si="1015"/>
        <v/>
      </c>
      <c r="AE1109" t="str">
        <f t="shared" si="1016"/>
        <v/>
      </c>
      <c r="AF1109" t="str">
        <f t="shared" si="1017"/>
        <v/>
      </c>
      <c r="AG1109" t="str">
        <f t="shared" si="1018"/>
        <v/>
      </c>
      <c r="AH1109" t="str">
        <f t="shared" si="1019"/>
        <v/>
      </c>
      <c r="AI1109" t="str">
        <f t="shared" si="1020"/>
        <v/>
      </c>
      <c r="AJ1109" t="str">
        <f t="shared" si="1021"/>
        <v/>
      </c>
      <c r="AK1109" t="str">
        <f t="shared" si="1022"/>
        <v/>
      </c>
      <c r="AL1109" t="str">
        <f t="shared" si="1023"/>
        <v/>
      </c>
      <c r="AM1109" t="str">
        <f t="shared" si="1024"/>
        <v/>
      </c>
      <c r="AN1109" t="str">
        <f t="shared" si="1025"/>
        <v/>
      </c>
      <c r="AO1109" t="str">
        <f t="shared" si="1026"/>
        <v/>
      </c>
      <c r="AP1109" t="str">
        <f t="shared" si="1027"/>
        <v/>
      </c>
      <c r="AQ1109" t="str">
        <f t="shared" si="1028"/>
        <v/>
      </c>
      <c r="AR1109" t="str">
        <f t="shared" si="1029"/>
        <v/>
      </c>
      <c r="AS1109" t="str">
        <f t="shared" si="1030"/>
        <v/>
      </c>
      <c r="AT1109" t="str">
        <f t="shared" si="1031"/>
        <v/>
      </c>
      <c r="AU1109" t="str">
        <f t="shared" si="1032"/>
        <v/>
      </c>
      <c r="AV1109" t="str">
        <f t="shared" si="1033"/>
        <v/>
      </c>
      <c r="AW1109" t="str">
        <f t="shared" si="1034"/>
        <v>11144</v>
      </c>
      <c r="AX1109" t="str">
        <f t="shared" si="1035"/>
        <v/>
      </c>
      <c r="AY1109" t="str">
        <f t="shared" si="1036"/>
        <v/>
      </c>
      <c r="AZ1109" t="str">
        <f t="shared" si="1037"/>
        <v/>
      </c>
      <c r="BA1109" t="str">
        <f t="shared" si="1038"/>
        <v/>
      </c>
      <c r="BB1109" t="str">
        <f t="shared" si="1039"/>
        <v/>
      </c>
      <c r="BC1109" t="str">
        <f t="shared" si="1040"/>
        <v/>
      </c>
      <c r="BD1109" t="str">
        <f t="shared" si="1041"/>
        <v/>
      </c>
      <c r="BE1109" t="str">
        <f t="shared" si="1042"/>
        <v>Villamos hajtások (6, web)</v>
      </c>
      <c r="BF1109" s="2">
        <v>1114</v>
      </c>
      <c r="BG1109" s="2">
        <v>4</v>
      </c>
      <c r="BH1109" s="18">
        <f>VLOOKUP(BF1109,segéd!$F$9:$G$41,2,FALSE)</f>
        <v>46340</v>
      </c>
      <c r="BI1109" s="2" t="str">
        <f>VLOOKUP(BG1109,segéd!$F$1:$G$7,2,FALSE)</f>
        <v>13.30-15.00</v>
      </c>
      <c r="BJ1109" t="s">
        <v>404</v>
      </c>
      <c r="BK1109" s="20" t="s">
        <v>278</v>
      </c>
      <c r="BL1109" t="s">
        <v>191</v>
      </c>
      <c r="BM1109" s="2"/>
      <c r="BN1109" s="2">
        <v>6</v>
      </c>
      <c r="BO1109" s="2" t="s">
        <v>117</v>
      </c>
      <c r="BP1109" s="33" t="s">
        <v>645</v>
      </c>
      <c r="BQ1109" s="2">
        <f t="shared" si="1043"/>
        <v>13</v>
      </c>
      <c r="BR1109" s="2" t="str">
        <f>IF(BM1109="","",IFERROR(VLOOKUP(BJ1109,segéd!T:U,2,FALSE),"x"))</f>
        <v/>
      </c>
      <c r="BS1109" s="2">
        <f>IF(BN1109="","",IFERROR(VLOOKUP(BJ1109,segéd!O:P,2,FALSE),"x"))</f>
        <v>13</v>
      </c>
      <c r="BU1109" s="2"/>
      <c r="BV1109" s="2"/>
      <c r="DI1109" s="2">
        <v>14</v>
      </c>
    </row>
    <row r="1110" spans="1:120" ht="15" customHeight="1" x14ac:dyDescent="0.3">
      <c r="A1110" t="str">
        <f t="shared" si="986"/>
        <v>21011145</v>
      </c>
      <c r="B1110" t="str">
        <f t="shared" si="987"/>
        <v>Általános menedzsment - Antalík Imrich (web) 3</v>
      </c>
      <c r="C1110" t="str">
        <f t="shared" si="988"/>
        <v>11145</v>
      </c>
      <c r="D1110" t="str">
        <f t="shared" si="989"/>
        <v xml:space="preserve">Általános menedzsment - Antalík Imrich (web) </v>
      </c>
      <c r="E1110" t="str">
        <f t="shared" si="990"/>
        <v>Antalík Imrich11145</v>
      </c>
      <c r="F1110" t="str">
        <f t="shared" si="991"/>
        <v>Általános menedzsment (Bp. 210, web)</v>
      </c>
      <c r="G1110" t="str">
        <f t="shared" si="992"/>
        <v/>
      </c>
      <c r="H1110" t="str">
        <f t="shared" si="993"/>
        <v/>
      </c>
      <c r="I1110" t="str">
        <f t="shared" si="994"/>
        <v/>
      </c>
      <c r="J1110" t="str">
        <f t="shared" si="995"/>
        <v/>
      </c>
      <c r="K1110" t="str">
        <f t="shared" si="996"/>
        <v/>
      </c>
      <c r="L1110" t="str">
        <f t="shared" si="997"/>
        <v>11145</v>
      </c>
      <c r="M1110" t="str">
        <f t="shared" si="998"/>
        <v/>
      </c>
      <c r="N1110" t="str">
        <f t="shared" si="999"/>
        <v/>
      </c>
      <c r="O1110" t="str">
        <f t="shared" si="1000"/>
        <v/>
      </c>
      <c r="P1110" t="str">
        <f t="shared" si="1001"/>
        <v/>
      </c>
      <c r="Q1110" t="str">
        <f t="shared" si="1002"/>
        <v/>
      </c>
      <c r="R1110" t="str">
        <f t="shared" si="1003"/>
        <v/>
      </c>
      <c r="S1110" t="str">
        <f t="shared" si="1004"/>
        <v/>
      </c>
      <c r="T1110" t="str">
        <f t="shared" si="1005"/>
        <v/>
      </c>
      <c r="U1110" t="str">
        <f t="shared" si="1006"/>
        <v/>
      </c>
      <c r="V1110" t="str">
        <f t="shared" si="1007"/>
        <v/>
      </c>
      <c r="W1110" t="str">
        <f t="shared" si="1008"/>
        <v/>
      </c>
      <c r="X1110" t="str">
        <f t="shared" si="1009"/>
        <v/>
      </c>
      <c r="Y1110" t="str">
        <f t="shared" si="1010"/>
        <v/>
      </c>
      <c r="Z1110" t="str">
        <f t="shared" si="1011"/>
        <v/>
      </c>
      <c r="AA1110" t="str">
        <f t="shared" si="1012"/>
        <v>Általános menedzsment (210, web)</v>
      </c>
      <c r="AB1110" t="str">
        <f t="shared" si="1013"/>
        <v/>
      </c>
      <c r="AC1110" t="str">
        <f t="shared" si="1014"/>
        <v/>
      </c>
      <c r="AD1110" t="str">
        <f t="shared" si="1015"/>
        <v/>
      </c>
      <c r="AE1110" t="str">
        <f t="shared" si="1016"/>
        <v/>
      </c>
      <c r="AF1110" t="str">
        <f t="shared" si="1017"/>
        <v/>
      </c>
      <c r="AG1110" t="str">
        <f t="shared" si="1018"/>
        <v/>
      </c>
      <c r="AH1110" t="str">
        <f t="shared" si="1019"/>
        <v/>
      </c>
      <c r="AI1110" t="str">
        <f t="shared" si="1020"/>
        <v/>
      </c>
      <c r="AJ1110" t="str">
        <f t="shared" si="1021"/>
        <v/>
      </c>
      <c r="AK1110" t="str">
        <f t="shared" si="1022"/>
        <v/>
      </c>
      <c r="AL1110" t="str">
        <f t="shared" si="1023"/>
        <v/>
      </c>
      <c r="AM1110" t="str">
        <f t="shared" si="1024"/>
        <v/>
      </c>
      <c r="AN1110" t="str">
        <f t="shared" si="1025"/>
        <v/>
      </c>
      <c r="AO1110" t="str">
        <f t="shared" si="1026"/>
        <v/>
      </c>
      <c r="AP1110" t="str">
        <f t="shared" si="1027"/>
        <v/>
      </c>
      <c r="AQ1110" t="str">
        <f t="shared" si="1028"/>
        <v/>
      </c>
      <c r="AR1110" t="str">
        <f t="shared" si="1029"/>
        <v/>
      </c>
      <c r="AS1110" t="str">
        <f t="shared" si="1030"/>
        <v/>
      </c>
      <c r="AT1110" t="str">
        <f t="shared" si="1031"/>
        <v/>
      </c>
      <c r="AU1110" t="str">
        <f t="shared" si="1032"/>
        <v/>
      </c>
      <c r="AV1110" t="str">
        <f t="shared" si="1033"/>
        <v/>
      </c>
      <c r="AW1110" t="str">
        <f t="shared" si="1034"/>
        <v/>
      </c>
      <c r="AX1110" t="str">
        <f t="shared" si="1035"/>
        <v/>
      </c>
      <c r="AY1110" t="str">
        <f t="shared" si="1036"/>
        <v/>
      </c>
      <c r="AZ1110" t="str">
        <f t="shared" si="1037"/>
        <v/>
      </c>
      <c r="BA1110" t="str">
        <f t="shared" si="1038"/>
        <v/>
      </c>
      <c r="BB1110" t="str">
        <f t="shared" si="1039"/>
        <v/>
      </c>
      <c r="BC1110" t="str">
        <f t="shared" si="1040"/>
        <v/>
      </c>
      <c r="BD1110" t="str">
        <f t="shared" si="1041"/>
        <v/>
      </c>
      <c r="BE1110" t="str">
        <f t="shared" si="1042"/>
        <v>Általános menedzsment (, web)</v>
      </c>
      <c r="BF1110" s="2">
        <v>1114</v>
      </c>
      <c r="BG1110" s="2">
        <v>5</v>
      </c>
      <c r="BH1110" s="18">
        <f>VLOOKUP(BF1110,segéd!$F$9:$G$41,2,FALSE)</f>
        <v>46340</v>
      </c>
      <c r="BI1110" s="2" t="str">
        <f>VLOOKUP(BG1110,segéd!$F$1:$G$7,2,FALSE)</f>
        <v>15.15-16.45</v>
      </c>
      <c r="BJ1110" t="s">
        <v>388</v>
      </c>
      <c r="BK1110" s="20" t="s">
        <v>132</v>
      </c>
      <c r="BL1110" t="s">
        <v>206</v>
      </c>
      <c r="BM1110" s="2">
        <v>210</v>
      </c>
      <c r="BO1110" s="2" t="s">
        <v>117</v>
      </c>
      <c r="BP1110" s="33" t="s">
        <v>722</v>
      </c>
      <c r="BQ1110" s="2">
        <f t="shared" si="1043"/>
        <v>3</v>
      </c>
      <c r="BR1110" s="2">
        <f>IF(BM1110="","",IFERROR(VLOOKUP(BJ1110,segéd!T:U,2,FALSE),"x"))</f>
        <v>3</v>
      </c>
      <c r="BS1110" s="2" t="str">
        <f>IF(BN1110="","",IFERROR(VLOOKUP(BJ1110,segéd!O:P,2,FALSE),"x"))</f>
        <v/>
      </c>
      <c r="BT1110" s="2"/>
      <c r="BU1110" s="2"/>
      <c r="BV1110" s="2"/>
      <c r="BX1110" s="2"/>
      <c r="BY1110" s="2">
        <v>3</v>
      </c>
      <c r="CQ1110" s="2"/>
      <c r="CR1110" s="2"/>
    </row>
    <row r="1111" spans="1:120" ht="15" customHeight="1" x14ac:dyDescent="0.3">
      <c r="A1111" t="str">
        <f t="shared" si="986"/>
        <v>11145</v>
      </c>
      <c r="B1111" t="str">
        <f t="shared" si="987"/>
        <v xml:space="preserve">Analóg és digitális elekt. - Böcz Gábor (web) </v>
      </c>
      <c r="C1111" t="str">
        <f t="shared" si="988"/>
        <v>60111145</v>
      </c>
      <c r="D1111" t="str">
        <f t="shared" si="989"/>
        <v>Analóg és digitális elekt. - Böcz Gábor (web) 103</v>
      </c>
      <c r="E1111" t="str">
        <f t="shared" si="990"/>
        <v>Böcz Gábor11145</v>
      </c>
      <c r="F1111" t="str">
        <f t="shared" si="991"/>
        <v>Analóg és digitális elekt. (Tb. 601, web)</v>
      </c>
      <c r="G1111" t="str">
        <f t="shared" si="992"/>
        <v/>
      </c>
      <c r="H1111" t="str">
        <f t="shared" si="993"/>
        <v/>
      </c>
      <c r="I1111" t="str">
        <f t="shared" si="994"/>
        <v/>
      </c>
      <c r="J1111" t="str">
        <f t="shared" si="995"/>
        <v/>
      </c>
      <c r="K1111" t="str">
        <f t="shared" si="996"/>
        <v/>
      </c>
      <c r="L1111" t="str">
        <f t="shared" si="997"/>
        <v/>
      </c>
      <c r="M1111" t="str">
        <f t="shared" si="998"/>
        <v/>
      </c>
      <c r="N1111" t="str">
        <f t="shared" si="999"/>
        <v/>
      </c>
      <c r="O1111" t="str">
        <f t="shared" si="1000"/>
        <v/>
      </c>
      <c r="P1111" t="str">
        <f t="shared" si="1001"/>
        <v/>
      </c>
      <c r="Q1111" t="str">
        <f t="shared" si="1002"/>
        <v/>
      </c>
      <c r="R1111" t="str">
        <f t="shared" si="1003"/>
        <v/>
      </c>
      <c r="S1111" t="str">
        <f t="shared" si="1004"/>
        <v/>
      </c>
      <c r="T1111" t="str">
        <f t="shared" si="1005"/>
        <v/>
      </c>
      <c r="U1111" t="str">
        <f t="shared" si="1006"/>
        <v/>
      </c>
      <c r="V1111" t="str">
        <f t="shared" si="1007"/>
        <v/>
      </c>
      <c r="W1111" t="str">
        <f t="shared" si="1008"/>
        <v/>
      </c>
      <c r="X1111" t="str">
        <f t="shared" si="1009"/>
        <v/>
      </c>
      <c r="Y1111" t="str">
        <f t="shared" si="1010"/>
        <v/>
      </c>
      <c r="Z1111" t="str">
        <f t="shared" si="1011"/>
        <v/>
      </c>
      <c r="AA1111" t="str">
        <f t="shared" si="1012"/>
        <v>Analóg és digitális elekt. (, web)</v>
      </c>
      <c r="AB1111" t="str">
        <f t="shared" si="1013"/>
        <v/>
      </c>
      <c r="AC1111" t="str">
        <f t="shared" si="1014"/>
        <v/>
      </c>
      <c r="AD1111" t="str">
        <f t="shared" si="1015"/>
        <v/>
      </c>
      <c r="AE1111" t="str">
        <f t="shared" si="1016"/>
        <v/>
      </c>
      <c r="AF1111" t="str">
        <f t="shared" si="1017"/>
        <v/>
      </c>
      <c r="AG1111" t="str">
        <f t="shared" si="1018"/>
        <v/>
      </c>
      <c r="AH1111" t="str">
        <f t="shared" si="1019"/>
        <v/>
      </c>
      <c r="AI1111" t="str">
        <f t="shared" si="1020"/>
        <v/>
      </c>
      <c r="AJ1111" t="str">
        <f t="shared" si="1021"/>
        <v/>
      </c>
      <c r="AK1111" t="str">
        <f t="shared" si="1022"/>
        <v/>
      </c>
      <c r="AL1111" t="str">
        <f t="shared" si="1023"/>
        <v>11145</v>
      </c>
      <c r="AM1111" t="str">
        <f t="shared" si="1024"/>
        <v/>
      </c>
      <c r="AN1111" t="str">
        <f t="shared" si="1025"/>
        <v/>
      </c>
      <c r="AO1111" t="str">
        <f t="shared" si="1026"/>
        <v/>
      </c>
      <c r="AP1111" t="str">
        <f t="shared" si="1027"/>
        <v/>
      </c>
      <c r="AQ1111" t="str">
        <f t="shared" si="1028"/>
        <v/>
      </c>
      <c r="AR1111" t="str">
        <f t="shared" si="1029"/>
        <v/>
      </c>
      <c r="AS1111" t="str">
        <f t="shared" si="1030"/>
        <v/>
      </c>
      <c r="AT1111" t="str">
        <f t="shared" si="1031"/>
        <v>11145</v>
      </c>
      <c r="AU1111" t="str">
        <f t="shared" si="1032"/>
        <v>11145</v>
      </c>
      <c r="AV1111" t="str">
        <f t="shared" si="1033"/>
        <v>11145</v>
      </c>
      <c r="AW1111" t="str">
        <f t="shared" si="1034"/>
        <v/>
      </c>
      <c r="AX1111" t="str">
        <f t="shared" si="1035"/>
        <v/>
      </c>
      <c r="AY1111" t="str">
        <f t="shared" si="1036"/>
        <v/>
      </c>
      <c r="AZ1111" t="str">
        <f t="shared" si="1037"/>
        <v/>
      </c>
      <c r="BA1111" t="str">
        <f t="shared" si="1038"/>
        <v/>
      </c>
      <c r="BB1111" t="str">
        <f t="shared" si="1039"/>
        <v/>
      </c>
      <c r="BC1111" t="str">
        <f t="shared" si="1040"/>
        <v/>
      </c>
      <c r="BD1111" t="str">
        <f t="shared" si="1041"/>
        <v/>
      </c>
      <c r="BE1111" t="str">
        <f t="shared" si="1042"/>
        <v>Analóg és digitális elekt. (601, web)</v>
      </c>
      <c r="BF1111" s="2">
        <v>1114</v>
      </c>
      <c r="BG1111" s="2">
        <v>5</v>
      </c>
      <c r="BH1111" s="18">
        <f>VLOOKUP(BF1111,segéd!$F$9:$G$41,2,FALSE)</f>
        <v>46340</v>
      </c>
      <c r="BI1111" s="2" t="str">
        <f>VLOOKUP(BG1111,segéd!$F$1:$G$7,2,FALSE)</f>
        <v>15.15-16.45</v>
      </c>
      <c r="BJ1111" t="s">
        <v>109</v>
      </c>
      <c r="BK1111" s="20" t="s">
        <v>540</v>
      </c>
      <c r="BL1111" t="s">
        <v>191</v>
      </c>
      <c r="BM1111" s="2"/>
      <c r="BN1111" s="2">
        <v>601</v>
      </c>
      <c r="BO1111" s="2" t="s">
        <v>117</v>
      </c>
      <c r="BP1111" s="33" t="s">
        <v>586</v>
      </c>
      <c r="BQ1111" s="2">
        <f t="shared" si="1043"/>
        <v>103</v>
      </c>
      <c r="BR1111" s="2" t="str">
        <f>IF(BM1111="","",IFERROR(VLOOKUP(BJ1111,segéd!T:U,2,FALSE),"x"))</f>
        <v/>
      </c>
      <c r="BS1111" s="2">
        <f>IF(BN1111="","",IFERROR(VLOOKUP(BJ1111,segéd!O:P,2,FALSE),"x"))</f>
        <v>103</v>
      </c>
      <c r="BU1111" s="2"/>
      <c r="BV1111" s="2"/>
      <c r="BX1111" s="2"/>
      <c r="CD1111" s="19"/>
      <c r="CE1111" s="19"/>
      <c r="CH1111" s="19"/>
      <c r="CX1111" s="2">
        <v>56</v>
      </c>
      <c r="DF1111" s="2">
        <v>27</v>
      </c>
      <c r="DG1111" s="2">
        <v>8</v>
      </c>
      <c r="DH1111" s="2">
        <v>13</v>
      </c>
    </row>
    <row r="1112" spans="1:120" ht="15" customHeight="1" x14ac:dyDescent="0.3">
      <c r="A1112" t="str">
        <f t="shared" si="986"/>
        <v>11145</v>
      </c>
      <c r="B1112" t="str">
        <f t="shared" si="987"/>
        <v xml:space="preserve">Beruházási ismeretek (szv.) - Kárpáti-Daróczi Judit (web) </v>
      </c>
      <c r="C1112" t="str">
        <f t="shared" si="988"/>
        <v>21211145</v>
      </c>
      <c r="D1112" t="str">
        <f t="shared" si="989"/>
        <v>Beruházási ismeretek (szv.) - Kárpáti-Daróczi Judit (web) 19</v>
      </c>
      <c r="E1112" t="str">
        <f t="shared" si="990"/>
        <v>Kárpáti-Daróczi Judit11145</v>
      </c>
      <c r="F1112" t="str">
        <f t="shared" si="991"/>
        <v>Beruházási ismeretek (szv.) (Tb. 212, web)</v>
      </c>
      <c r="G1112" t="str">
        <f t="shared" si="992"/>
        <v/>
      </c>
      <c r="H1112" t="str">
        <f t="shared" si="993"/>
        <v/>
      </c>
      <c r="I1112" t="str">
        <f t="shared" si="994"/>
        <v/>
      </c>
      <c r="J1112" t="str">
        <f t="shared" si="995"/>
        <v/>
      </c>
      <c r="K1112" t="str">
        <f t="shared" si="996"/>
        <v/>
      </c>
      <c r="L1112" t="str">
        <f t="shared" si="997"/>
        <v/>
      </c>
      <c r="M1112" t="str">
        <f t="shared" si="998"/>
        <v/>
      </c>
      <c r="N1112" t="str">
        <f t="shared" si="999"/>
        <v/>
      </c>
      <c r="O1112" t="str">
        <f t="shared" si="1000"/>
        <v/>
      </c>
      <c r="P1112" t="str">
        <f t="shared" si="1001"/>
        <v/>
      </c>
      <c r="Q1112" t="str">
        <f t="shared" si="1002"/>
        <v/>
      </c>
      <c r="R1112" t="str">
        <f t="shared" si="1003"/>
        <v/>
      </c>
      <c r="S1112" t="str">
        <f t="shared" si="1004"/>
        <v/>
      </c>
      <c r="T1112" t="str">
        <f t="shared" si="1005"/>
        <v/>
      </c>
      <c r="U1112" t="str">
        <f t="shared" si="1006"/>
        <v/>
      </c>
      <c r="V1112" t="str">
        <f t="shared" si="1007"/>
        <v/>
      </c>
      <c r="W1112" t="str">
        <f t="shared" si="1008"/>
        <v/>
      </c>
      <c r="X1112" t="str">
        <f t="shared" si="1009"/>
        <v/>
      </c>
      <c r="Y1112" t="str">
        <f t="shared" si="1010"/>
        <v/>
      </c>
      <c r="Z1112" t="str">
        <f t="shared" si="1011"/>
        <v/>
      </c>
      <c r="AA1112" t="str">
        <f t="shared" si="1012"/>
        <v>Beruházási ismeretek (szv.) (, web)</v>
      </c>
      <c r="AB1112" t="str">
        <f t="shared" si="1013"/>
        <v/>
      </c>
      <c r="AC1112" t="str">
        <f t="shared" si="1014"/>
        <v/>
      </c>
      <c r="AD1112" t="str">
        <f t="shared" si="1015"/>
        <v/>
      </c>
      <c r="AE1112" t="str">
        <f t="shared" si="1016"/>
        <v/>
      </c>
      <c r="AF1112" t="str">
        <f t="shared" si="1017"/>
        <v/>
      </c>
      <c r="AG1112" t="str">
        <f t="shared" si="1018"/>
        <v/>
      </c>
      <c r="AH1112" t="str">
        <f t="shared" si="1019"/>
        <v/>
      </c>
      <c r="AI1112" t="str">
        <f t="shared" si="1020"/>
        <v/>
      </c>
      <c r="AJ1112" t="str">
        <f t="shared" si="1021"/>
        <v/>
      </c>
      <c r="AK1112" t="str">
        <f t="shared" si="1022"/>
        <v/>
      </c>
      <c r="AL1112" t="str">
        <f t="shared" si="1023"/>
        <v/>
      </c>
      <c r="AM1112" t="str">
        <f t="shared" si="1024"/>
        <v/>
      </c>
      <c r="AN1112" t="str">
        <f t="shared" si="1025"/>
        <v/>
      </c>
      <c r="AO1112" t="str">
        <f t="shared" si="1026"/>
        <v/>
      </c>
      <c r="AP1112" t="str">
        <f t="shared" si="1027"/>
        <v/>
      </c>
      <c r="AQ1112" t="str">
        <f t="shared" si="1028"/>
        <v/>
      </c>
      <c r="AR1112" t="str">
        <f t="shared" si="1029"/>
        <v/>
      </c>
      <c r="AS1112" t="str">
        <f t="shared" si="1030"/>
        <v/>
      </c>
      <c r="AT1112" t="str">
        <f t="shared" si="1031"/>
        <v/>
      </c>
      <c r="AU1112" t="str">
        <f t="shared" si="1032"/>
        <v/>
      </c>
      <c r="AV1112" t="str">
        <f t="shared" si="1033"/>
        <v/>
      </c>
      <c r="AW1112" t="str">
        <f t="shared" si="1034"/>
        <v/>
      </c>
      <c r="AX1112" t="str">
        <f t="shared" si="1035"/>
        <v/>
      </c>
      <c r="AY1112" t="str">
        <f t="shared" si="1036"/>
        <v/>
      </c>
      <c r="AZ1112" t="str">
        <f t="shared" si="1037"/>
        <v/>
      </c>
      <c r="BA1112" t="str">
        <f t="shared" si="1038"/>
        <v/>
      </c>
      <c r="BB1112" t="str">
        <f t="shared" si="1039"/>
        <v>11145</v>
      </c>
      <c r="BC1112" t="str">
        <f t="shared" si="1040"/>
        <v>11145</v>
      </c>
      <c r="BD1112" t="str">
        <f t="shared" si="1041"/>
        <v>11145</v>
      </c>
      <c r="BE1112" t="str">
        <f t="shared" si="1042"/>
        <v>Beruházási ismeretek (szv.) (212, web)</v>
      </c>
      <c r="BF1112" s="2">
        <v>1114</v>
      </c>
      <c r="BG1112" s="2">
        <v>5</v>
      </c>
      <c r="BH1112" s="18">
        <f>VLOOKUP(BF1112,segéd!$F$9:$G$41,2,FALSE)</f>
        <v>46340</v>
      </c>
      <c r="BI1112" s="2" t="str">
        <f>VLOOKUP(BG1112,segéd!$F$1:$G$7,2,FALSE)</f>
        <v>15.15-16.45</v>
      </c>
      <c r="BJ1112" t="s">
        <v>411</v>
      </c>
      <c r="BK1112" s="20" t="s">
        <v>280</v>
      </c>
      <c r="BL1112" t="s">
        <v>191</v>
      </c>
      <c r="BM1112" s="2"/>
      <c r="BN1112" s="2">
        <v>212</v>
      </c>
      <c r="BO1112" s="2" t="s">
        <v>117</v>
      </c>
      <c r="BP1112" s="33" t="s">
        <v>621</v>
      </c>
      <c r="BQ1112" s="2">
        <f t="shared" si="1043"/>
        <v>19</v>
      </c>
      <c r="BR1112" s="2" t="str">
        <f>IF(BM1112="","",IFERROR(VLOOKUP(BJ1112,segéd!T:U,2,FALSE),"x"))</f>
        <v/>
      </c>
      <c r="BS1112" s="2">
        <f>IF(BN1112="","",IFERROR(VLOOKUP(BJ1112,segéd!O:P,2,FALSE),"x"))</f>
        <v>19</v>
      </c>
      <c r="BU1112" s="2"/>
      <c r="BV1112" s="2"/>
      <c r="DC1112" s="19"/>
      <c r="DD1112" s="19"/>
      <c r="DE1112" s="19"/>
      <c r="DF1112" s="19"/>
      <c r="DI1112" s="19"/>
      <c r="DL1112" s="19"/>
      <c r="DN1112" s="2">
        <v>4</v>
      </c>
      <c r="DO1112" s="2">
        <v>5</v>
      </c>
      <c r="DP1112" s="2">
        <v>16</v>
      </c>
    </row>
    <row r="1113" spans="1:120" ht="15" customHeight="1" x14ac:dyDescent="0.3">
      <c r="A1113" t="str">
        <f t="shared" si="986"/>
        <v>11145</v>
      </c>
      <c r="B1113" t="str">
        <f t="shared" si="987"/>
        <v xml:space="preserve">CAD alapjai, 1. csoport - Szentgyörgyiné Gyöngyösi Éva (web) </v>
      </c>
      <c r="C1113" t="str">
        <f t="shared" si="988"/>
        <v>60411145</v>
      </c>
      <c r="D1113" t="str">
        <f t="shared" si="989"/>
        <v>CAD alapjai, 1. csoport - Szentgyörgyiné Gyöngyösi Éva (web) 33</v>
      </c>
      <c r="E1113" t="str">
        <f t="shared" si="990"/>
        <v>Szentgyörgyiné Gyöngyösi Éva11145</v>
      </c>
      <c r="F1113" t="str">
        <f t="shared" si="991"/>
        <v>CAD alapjai, 1. csoport (Tb. 604, web)</v>
      </c>
      <c r="G1113" t="str">
        <f t="shared" si="992"/>
        <v/>
      </c>
      <c r="H1113" t="str">
        <f t="shared" si="993"/>
        <v/>
      </c>
      <c r="I1113" t="str">
        <f t="shared" si="994"/>
        <v/>
      </c>
      <c r="J1113" t="str">
        <f t="shared" si="995"/>
        <v/>
      </c>
      <c r="K1113" t="str">
        <f t="shared" si="996"/>
        <v/>
      </c>
      <c r="L1113" t="str">
        <f t="shared" si="997"/>
        <v/>
      </c>
      <c r="M1113" t="str">
        <f t="shared" si="998"/>
        <v/>
      </c>
      <c r="N1113" t="str">
        <f t="shared" si="999"/>
        <v/>
      </c>
      <c r="O1113" t="str">
        <f t="shared" si="1000"/>
        <v/>
      </c>
      <c r="P1113" t="str">
        <f t="shared" si="1001"/>
        <v/>
      </c>
      <c r="Q1113" t="str">
        <f t="shared" si="1002"/>
        <v/>
      </c>
      <c r="R1113" t="str">
        <f t="shared" si="1003"/>
        <v/>
      </c>
      <c r="S1113" t="str">
        <f t="shared" si="1004"/>
        <v/>
      </c>
      <c r="T1113" t="str">
        <f t="shared" si="1005"/>
        <v/>
      </c>
      <c r="U1113" t="str">
        <f t="shared" si="1006"/>
        <v/>
      </c>
      <c r="V1113" t="str">
        <f t="shared" si="1007"/>
        <v/>
      </c>
      <c r="W1113" t="str">
        <f t="shared" si="1008"/>
        <v/>
      </c>
      <c r="X1113" t="str">
        <f t="shared" si="1009"/>
        <v/>
      </c>
      <c r="Y1113" t="str">
        <f t="shared" si="1010"/>
        <v/>
      </c>
      <c r="Z1113" t="str">
        <f t="shared" si="1011"/>
        <v/>
      </c>
      <c r="AA1113" t="str">
        <f t="shared" si="1012"/>
        <v>CAD alapjai, 1. csoport (, web)</v>
      </c>
      <c r="AB1113" t="str">
        <f t="shared" si="1013"/>
        <v/>
      </c>
      <c r="AC1113" t="str">
        <f t="shared" si="1014"/>
        <v/>
      </c>
      <c r="AD1113" t="str">
        <f t="shared" si="1015"/>
        <v/>
      </c>
      <c r="AE1113" t="str">
        <f t="shared" si="1016"/>
        <v/>
      </c>
      <c r="AF1113" t="str">
        <f t="shared" si="1017"/>
        <v/>
      </c>
      <c r="AG1113" t="str">
        <f t="shared" si="1018"/>
        <v/>
      </c>
      <c r="AH1113" t="str">
        <f t="shared" si="1019"/>
        <v/>
      </c>
      <c r="AI1113" t="str">
        <f t="shared" si="1020"/>
        <v/>
      </c>
      <c r="AJ1113" t="str">
        <f t="shared" si="1021"/>
        <v/>
      </c>
      <c r="AK1113" t="str">
        <f t="shared" si="1022"/>
        <v>11145</v>
      </c>
      <c r="AL1113" t="str">
        <f t="shared" si="1023"/>
        <v/>
      </c>
      <c r="AM1113" t="str">
        <f t="shared" si="1024"/>
        <v/>
      </c>
      <c r="AN1113" t="str">
        <f t="shared" si="1025"/>
        <v/>
      </c>
      <c r="AO1113" t="str">
        <f t="shared" si="1026"/>
        <v/>
      </c>
      <c r="AP1113" t="str">
        <f t="shared" si="1027"/>
        <v/>
      </c>
      <c r="AQ1113" t="str">
        <f t="shared" si="1028"/>
        <v/>
      </c>
      <c r="AR1113" t="str">
        <f t="shared" si="1029"/>
        <v/>
      </c>
      <c r="AS1113" t="str">
        <f t="shared" si="1030"/>
        <v/>
      </c>
      <c r="AT1113" t="str">
        <f t="shared" si="1031"/>
        <v/>
      </c>
      <c r="AU1113" t="str">
        <f t="shared" si="1032"/>
        <v/>
      </c>
      <c r="AV1113" t="str">
        <f t="shared" si="1033"/>
        <v/>
      </c>
      <c r="AW1113" t="str">
        <f t="shared" si="1034"/>
        <v/>
      </c>
      <c r="AX1113" t="str">
        <f t="shared" si="1035"/>
        <v/>
      </c>
      <c r="AY1113" t="str">
        <f t="shared" si="1036"/>
        <v/>
      </c>
      <c r="AZ1113" t="str">
        <f t="shared" si="1037"/>
        <v/>
      </c>
      <c r="BA1113" t="str">
        <f t="shared" si="1038"/>
        <v/>
      </c>
      <c r="BB1113" t="str">
        <f t="shared" si="1039"/>
        <v/>
      </c>
      <c r="BC1113" t="str">
        <f t="shared" si="1040"/>
        <v/>
      </c>
      <c r="BD1113" t="str">
        <f t="shared" si="1041"/>
        <v/>
      </c>
      <c r="BE1113" t="str">
        <f t="shared" si="1042"/>
        <v>CAD alapjai, 1. csoport (604, web)</v>
      </c>
      <c r="BF1113" s="2">
        <v>1114</v>
      </c>
      <c r="BG1113" s="2">
        <v>5</v>
      </c>
      <c r="BH1113" s="18">
        <f>VLOOKUP(BF1113,segéd!$F$9:$G$41,2,FALSE)</f>
        <v>46340</v>
      </c>
      <c r="BI1113" s="2" t="str">
        <f>VLOOKUP(BG1113,segéd!$F$1:$G$7,2,FALSE)</f>
        <v>15.15-16.45</v>
      </c>
      <c r="BJ1113" t="s">
        <v>313</v>
      </c>
      <c r="BK1113" s="20" t="s">
        <v>320</v>
      </c>
      <c r="BL1113" t="s">
        <v>191</v>
      </c>
      <c r="BM1113" s="2"/>
      <c r="BN1113" s="2">
        <v>604</v>
      </c>
      <c r="BO1113" s="2" t="s">
        <v>117</v>
      </c>
      <c r="BP1113" s="33" t="s">
        <v>673</v>
      </c>
      <c r="BQ1113" s="2">
        <f t="shared" si="1043"/>
        <v>33</v>
      </c>
      <c r="BR1113" s="2" t="str">
        <f>IF(BM1113="","",IFERROR(VLOOKUP(BJ1113,segéd!T:U,2,FALSE),"x"))</f>
        <v/>
      </c>
      <c r="BS1113" s="2">
        <f>IF(BN1113="","",IFERROR(VLOOKUP(BJ1113,segéd!O:P,2,FALSE),"x"))</f>
        <v>33</v>
      </c>
      <c r="BU1113" s="2"/>
      <c r="BV1113" s="2"/>
      <c r="BX1113" s="2"/>
      <c r="CW1113" s="2">
        <v>37</v>
      </c>
    </row>
    <row r="1114" spans="1:120" ht="15" customHeight="1" x14ac:dyDescent="0.3">
      <c r="A1114" t="str">
        <f t="shared" si="986"/>
        <v>11145</v>
      </c>
      <c r="B1114" t="str">
        <f t="shared" si="987"/>
        <v xml:space="preserve">CAD alapjai, 1. csoport (dupla terem) - Szentgyörgyiné Gyöngyösi Éva (web) </v>
      </c>
      <c r="C1114" t="str">
        <f t="shared" si="988"/>
        <v>60311145</v>
      </c>
      <c r="D1114" t="str">
        <f t="shared" si="989"/>
        <v xml:space="preserve">CAD alapjai, 1. csoport (dupla terem) - Szentgyörgyiné Gyöngyösi Éva (web) </v>
      </c>
      <c r="E1114" t="str">
        <f t="shared" si="990"/>
        <v>Szentgyörgyiné Gyöngyösi Éva11145</v>
      </c>
      <c r="F1114" t="str">
        <f t="shared" si="991"/>
        <v>CAD alapjai, 1. csoport (dupla terem) (Tb. 603, web)</v>
      </c>
      <c r="G1114" t="str">
        <f t="shared" si="992"/>
        <v/>
      </c>
      <c r="H1114" t="str">
        <f t="shared" si="993"/>
        <v/>
      </c>
      <c r="I1114" t="str">
        <f t="shared" si="994"/>
        <v/>
      </c>
      <c r="J1114" t="str">
        <f t="shared" si="995"/>
        <v/>
      </c>
      <c r="K1114" t="str">
        <f t="shared" si="996"/>
        <v/>
      </c>
      <c r="L1114" t="str">
        <f t="shared" si="997"/>
        <v/>
      </c>
      <c r="M1114" t="str">
        <f t="shared" si="998"/>
        <v/>
      </c>
      <c r="N1114" t="str">
        <f t="shared" si="999"/>
        <v/>
      </c>
      <c r="O1114" t="str">
        <f t="shared" si="1000"/>
        <v/>
      </c>
      <c r="P1114" t="str">
        <f t="shared" si="1001"/>
        <v/>
      </c>
      <c r="Q1114" t="str">
        <f t="shared" si="1002"/>
        <v/>
      </c>
      <c r="R1114" t="str">
        <f t="shared" si="1003"/>
        <v/>
      </c>
      <c r="S1114" t="str">
        <f t="shared" si="1004"/>
        <v/>
      </c>
      <c r="T1114" t="str">
        <f t="shared" si="1005"/>
        <v/>
      </c>
      <c r="U1114" t="str">
        <f t="shared" si="1006"/>
        <v/>
      </c>
      <c r="V1114" t="str">
        <f t="shared" si="1007"/>
        <v/>
      </c>
      <c r="W1114" t="str">
        <f t="shared" si="1008"/>
        <v/>
      </c>
      <c r="X1114" t="str">
        <f t="shared" si="1009"/>
        <v/>
      </c>
      <c r="Y1114" t="str">
        <f t="shared" si="1010"/>
        <v/>
      </c>
      <c r="Z1114" t="str">
        <f t="shared" si="1011"/>
        <v/>
      </c>
      <c r="AA1114" t="str">
        <f t="shared" si="1012"/>
        <v>CAD alapjai, 1. csoport (dupla terem) (, web)</v>
      </c>
      <c r="AB1114" t="str">
        <f t="shared" si="1013"/>
        <v/>
      </c>
      <c r="AC1114" t="str">
        <f t="shared" si="1014"/>
        <v/>
      </c>
      <c r="AD1114" t="str">
        <f t="shared" si="1015"/>
        <v/>
      </c>
      <c r="AE1114" t="str">
        <f t="shared" si="1016"/>
        <v/>
      </c>
      <c r="AF1114" t="str">
        <f t="shared" si="1017"/>
        <v/>
      </c>
      <c r="AG1114" t="str">
        <f t="shared" si="1018"/>
        <v/>
      </c>
      <c r="AH1114" t="str">
        <f t="shared" si="1019"/>
        <v/>
      </c>
      <c r="AI1114" t="str">
        <f t="shared" si="1020"/>
        <v/>
      </c>
      <c r="AJ1114" t="str">
        <f t="shared" si="1021"/>
        <v/>
      </c>
      <c r="AK1114" t="str">
        <f t="shared" si="1022"/>
        <v/>
      </c>
      <c r="AL1114" t="str">
        <f t="shared" si="1023"/>
        <v/>
      </c>
      <c r="AM1114" t="str">
        <f t="shared" si="1024"/>
        <v/>
      </c>
      <c r="AN1114" t="str">
        <f t="shared" si="1025"/>
        <v/>
      </c>
      <c r="AO1114" t="str">
        <f t="shared" si="1026"/>
        <v/>
      </c>
      <c r="AP1114" t="str">
        <f t="shared" si="1027"/>
        <v/>
      </c>
      <c r="AQ1114" t="str">
        <f t="shared" si="1028"/>
        <v/>
      </c>
      <c r="AR1114" t="str">
        <f t="shared" si="1029"/>
        <v/>
      </c>
      <c r="AS1114" t="str">
        <f t="shared" si="1030"/>
        <v/>
      </c>
      <c r="AT1114" t="str">
        <f t="shared" si="1031"/>
        <v/>
      </c>
      <c r="AU1114" t="str">
        <f t="shared" si="1032"/>
        <v/>
      </c>
      <c r="AV1114" t="str">
        <f t="shared" si="1033"/>
        <v/>
      </c>
      <c r="AW1114" t="str">
        <f t="shared" si="1034"/>
        <v/>
      </c>
      <c r="AX1114" t="str">
        <f t="shared" si="1035"/>
        <v/>
      </c>
      <c r="AY1114" t="str">
        <f t="shared" si="1036"/>
        <v/>
      </c>
      <c r="AZ1114" t="str">
        <f t="shared" si="1037"/>
        <v/>
      </c>
      <c r="BA1114" t="str">
        <f t="shared" si="1038"/>
        <v/>
      </c>
      <c r="BB1114" t="str">
        <f t="shared" si="1039"/>
        <v/>
      </c>
      <c r="BC1114" t="str">
        <f t="shared" si="1040"/>
        <v/>
      </c>
      <c r="BD1114" t="str">
        <f t="shared" si="1041"/>
        <v/>
      </c>
      <c r="BE1114" t="str">
        <f t="shared" si="1042"/>
        <v>CAD alapjai, 1. csoport (dupla terem) (603, web)</v>
      </c>
      <c r="BF1114" s="2">
        <v>1114</v>
      </c>
      <c r="BG1114" s="2">
        <v>5</v>
      </c>
      <c r="BH1114" s="18">
        <f>VLOOKUP(BF1114,segéd!$F$9:$G$41,2,FALSE)</f>
        <v>46340</v>
      </c>
      <c r="BI1114" s="2" t="str">
        <f>VLOOKUP(BG1114,segéd!$F$1:$G$7,2,FALSE)</f>
        <v>15.15-16.45</v>
      </c>
      <c r="BJ1114" t="s">
        <v>314</v>
      </c>
      <c r="BK1114" s="20" t="s">
        <v>320</v>
      </c>
      <c r="BL1114" t="s">
        <v>191</v>
      </c>
      <c r="BM1114" s="2"/>
      <c r="BN1114" s="2">
        <v>603</v>
      </c>
      <c r="BO1114" s="2" t="s">
        <v>117</v>
      </c>
      <c r="BP1114" s="33" t="s">
        <v>673</v>
      </c>
      <c r="BQ1114" s="2">
        <f t="shared" si="1043"/>
        <v>0</v>
      </c>
      <c r="BR1114" s="2" t="str">
        <f>IF(BM1114="","",IFERROR(VLOOKUP(BJ1114,segéd!T:U,2,FALSE),"x"))</f>
        <v/>
      </c>
      <c r="BS1114" s="2"/>
      <c r="BU1114" s="2"/>
      <c r="BV1114" s="2"/>
      <c r="BX1114" s="2"/>
    </row>
    <row r="1115" spans="1:120" ht="15" customHeight="1" x14ac:dyDescent="0.3">
      <c r="A1115" t="str">
        <f t="shared" si="986"/>
        <v>11145</v>
      </c>
      <c r="B1115" t="str">
        <f t="shared" si="987"/>
        <v xml:space="preserve">Energiamen. és fenntarthatóság - Molnárné Dőry Zsófia (web) </v>
      </c>
      <c r="C1115" t="str">
        <f t="shared" si="988"/>
        <v>Passzív11145</v>
      </c>
      <c r="D1115" t="str">
        <f t="shared" si="989"/>
        <v>Energiamen. és fenntarthatóság - Molnárné Dőry Zsófia (web) 5</v>
      </c>
      <c r="E1115" t="str">
        <f t="shared" si="990"/>
        <v>Molnárné Dőry Zsófia11145</v>
      </c>
      <c r="F1115" t="str">
        <f t="shared" si="991"/>
        <v>Energiamen. és fenntarthatóság (Tb. Passzív, web)</v>
      </c>
      <c r="G1115" t="str">
        <f t="shared" si="992"/>
        <v/>
      </c>
      <c r="H1115" t="str">
        <f t="shared" si="993"/>
        <v/>
      </c>
      <c r="I1115" t="str">
        <f t="shared" si="994"/>
        <v/>
      </c>
      <c r="J1115" t="str">
        <f t="shared" si="995"/>
        <v/>
      </c>
      <c r="K1115" t="str">
        <f t="shared" si="996"/>
        <v/>
      </c>
      <c r="L1115" t="str">
        <f t="shared" si="997"/>
        <v/>
      </c>
      <c r="M1115" t="str">
        <f t="shared" si="998"/>
        <v/>
      </c>
      <c r="N1115" t="str">
        <f t="shared" si="999"/>
        <v/>
      </c>
      <c r="O1115" t="str">
        <f t="shared" si="1000"/>
        <v/>
      </c>
      <c r="P1115" t="str">
        <f t="shared" si="1001"/>
        <v/>
      </c>
      <c r="Q1115" t="str">
        <f t="shared" si="1002"/>
        <v/>
      </c>
      <c r="R1115" t="str">
        <f t="shared" si="1003"/>
        <v/>
      </c>
      <c r="S1115" t="str">
        <f t="shared" si="1004"/>
        <v/>
      </c>
      <c r="T1115" t="str">
        <f t="shared" si="1005"/>
        <v/>
      </c>
      <c r="U1115" t="str">
        <f t="shared" si="1006"/>
        <v/>
      </c>
      <c r="V1115" t="str">
        <f t="shared" si="1007"/>
        <v/>
      </c>
      <c r="W1115" t="str">
        <f t="shared" si="1008"/>
        <v/>
      </c>
      <c r="X1115" t="str">
        <f t="shared" si="1009"/>
        <v/>
      </c>
      <c r="Y1115" t="str">
        <f t="shared" si="1010"/>
        <v/>
      </c>
      <c r="Z1115" t="str">
        <f t="shared" si="1011"/>
        <v/>
      </c>
      <c r="AA1115" t="str">
        <f t="shared" si="1012"/>
        <v>Energiamen. és fenntarthatóság (, web)</v>
      </c>
      <c r="AB1115" t="str">
        <f t="shared" si="1013"/>
        <v/>
      </c>
      <c r="AC1115" t="str">
        <f t="shared" si="1014"/>
        <v/>
      </c>
      <c r="AD1115" t="str">
        <f t="shared" si="1015"/>
        <v/>
      </c>
      <c r="AE1115" t="str">
        <f t="shared" si="1016"/>
        <v/>
      </c>
      <c r="AF1115" t="str">
        <f t="shared" si="1017"/>
        <v/>
      </c>
      <c r="AG1115" t="str">
        <f t="shared" si="1018"/>
        <v/>
      </c>
      <c r="AH1115" t="str">
        <f t="shared" si="1019"/>
        <v/>
      </c>
      <c r="AI1115" t="str">
        <f t="shared" si="1020"/>
        <v/>
      </c>
      <c r="AJ1115" t="str">
        <f t="shared" si="1021"/>
        <v/>
      </c>
      <c r="AK1115" t="str">
        <f t="shared" si="1022"/>
        <v/>
      </c>
      <c r="AL1115" t="str">
        <f t="shared" si="1023"/>
        <v/>
      </c>
      <c r="AM1115" t="str">
        <f t="shared" si="1024"/>
        <v>11145</v>
      </c>
      <c r="AN1115" t="str">
        <f t="shared" si="1025"/>
        <v/>
      </c>
      <c r="AO1115" t="str">
        <f t="shared" si="1026"/>
        <v/>
      </c>
      <c r="AP1115" t="str">
        <f t="shared" si="1027"/>
        <v/>
      </c>
      <c r="AQ1115" t="str">
        <f t="shared" si="1028"/>
        <v/>
      </c>
      <c r="AR1115" t="str">
        <f t="shared" si="1029"/>
        <v/>
      </c>
      <c r="AS1115" t="str">
        <f t="shared" si="1030"/>
        <v/>
      </c>
      <c r="AT1115" t="str">
        <f t="shared" si="1031"/>
        <v/>
      </c>
      <c r="AU1115" t="str">
        <f t="shared" si="1032"/>
        <v/>
      </c>
      <c r="AV1115" t="str">
        <f t="shared" si="1033"/>
        <v/>
      </c>
      <c r="AW1115" t="str">
        <f t="shared" si="1034"/>
        <v/>
      </c>
      <c r="AX1115" t="str">
        <f t="shared" si="1035"/>
        <v/>
      </c>
      <c r="AY1115" t="str">
        <f t="shared" si="1036"/>
        <v/>
      </c>
      <c r="AZ1115" t="str">
        <f t="shared" si="1037"/>
        <v/>
      </c>
      <c r="BA1115" t="str">
        <f t="shared" si="1038"/>
        <v/>
      </c>
      <c r="BB1115" t="str">
        <f t="shared" si="1039"/>
        <v/>
      </c>
      <c r="BC1115" t="str">
        <f t="shared" si="1040"/>
        <v/>
      </c>
      <c r="BD1115" t="str">
        <f t="shared" si="1041"/>
        <v/>
      </c>
      <c r="BE1115" t="str">
        <f t="shared" si="1042"/>
        <v>Energiamen. és fenntarthatóság (Passzív, web)</v>
      </c>
      <c r="BF1115" s="2">
        <v>1114</v>
      </c>
      <c r="BG1115" s="2">
        <v>5</v>
      </c>
      <c r="BH1115" s="18">
        <f>VLOOKUP(BF1115,segéd!$F$9:$G$41,2,FALSE)</f>
        <v>46340</v>
      </c>
      <c r="BI1115" s="2" t="str">
        <f>VLOOKUP(BG1115,segéd!$F$1:$G$7,2,FALSE)</f>
        <v>15.15-16.45</v>
      </c>
      <c r="BJ1115" t="s">
        <v>204</v>
      </c>
      <c r="BK1115" s="20" t="s">
        <v>219</v>
      </c>
      <c r="BL1115" t="s">
        <v>190</v>
      </c>
      <c r="BM1115" s="2"/>
      <c r="BN1115" s="2" t="s">
        <v>221</v>
      </c>
      <c r="BO1115" s="2" t="s">
        <v>117</v>
      </c>
      <c r="BP1115" s="33" t="s">
        <v>607</v>
      </c>
      <c r="BQ1115" s="2">
        <f t="shared" si="1043"/>
        <v>5</v>
      </c>
      <c r="BR1115" s="2" t="str">
        <f>IF(BM1115="","",IFERROR(VLOOKUP(BJ1115,segéd!T:U,2,FALSE),"x"))</f>
        <v/>
      </c>
      <c r="BS1115" s="2">
        <f>IF(BN1115="","",IFERROR(VLOOKUP(BJ1115,segéd!O:P,2,FALSE),"x"))</f>
        <v>5</v>
      </c>
      <c r="BU1115" s="2"/>
      <c r="BV1115" s="2"/>
      <c r="CY1115" s="2">
        <v>5</v>
      </c>
    </row>
    <row r="1116" spans="1:120" ht="15" customHeight="1" x14ac:dyDescent="0.3">
      <c r="A1116" t="str">
        <f t="shared" si="986"/>
        <v>20811145</v>
      </c>
      <c r="B1116" t="str">
        <f t="shared" si="987"/>
        <v>EU tanulmányok - Vigh László (web) 48</v>
      </c>
      <c r="C1116" t="str">
        <f t="shared" si="988"/>
        <v>11145</v>
      </c>
      <c r="D1116" t="str">
        <f t="shared" si="989"/>
        <v xml:space="preserve">EU tanulmányok - Vigh László (web) </v>
      </c>
      <c r="E1116" t="str">
        <f t="shared" si="990"/>
        <v>Vigh László11145</v>
      </c>
      <c r="F1116" t="str">
        <f t="shared" si="991"/>
        <v>EU tanulmányok (Bp. 208, web)</v>
      </c>
      <c r="G1116" t="str">
        <f t="shared" si="992"/>
        <v/>
      </c>
      <c r="H1116" t="str">
        <f t="shared" si="993"/>
        <v/>
      </c>
      <c r="I1116" t="str">
        <f t="shared" si="994"/>
        <v/>
      </c>
      <c r="J1116" t="str">
        <f t="shared" si="995"/>
        <v/>
      </c>
      <c r="K1116" t="str">
        <f t="shared" si="996"/>
        <v/>
      </c>
      <c r="L1116" t="str">
        <f t="shared" si="997"/>
        <v/>
      </c>
      <c r="M1116" t="str">
        <f t="shared" si="998"/>
        <v>11145</v>
      </c>
      <c r="N1116" t="str">
        <f t="shared" si="999"/>
        <v>11145</v>
      </c>
      <c r="O1116" t="str">
        <f t="shared" si="1000"/>
        <v>11145</v>
      </c>
      <c r="P1116" t="str">
        <f t="shared" si="1001"/>
        <v/>
      </c>
      <c r="Q1116" t="str">
        <f t="shared" si="1002"/>
        <v/>
      </c>
      <c r="R1116" t="str">
        <f t="shared" si="1003"/>
        <v/>
      </c>
      <c r="S1116" t="str">
        <f t="shared" si="1004"/>
        <v/>
      </c>
      <c r="T1116" t="str">
        <f t="shared" si="1005"/>
        <v/>
      </c>
      <c r="U1116" t="str">
        <f t="shared" si="1006"/>
        <v/>
      </c>
      <c r="V1116" t="str">
        <f t="shared" si="1007"/>
        <v/>
      </c>
      <c r="W1116" t="str">
        <f t="shared" si="1008"/>
        <v/>
      </c>
      <c r="X1116" t="str">
        <f t="shared" si="1009"/>
        <v/>
      </c>
      <c r="Y1116" t="str">
        <f t="shared" si="1010"/>
        <v/>
      </c>
      <c r="Z1116" t="str">
        <f t="shared" si="1011"/>
        <v/>
      </c>
      <c r="AA1116" t="str">
        <f t="shared" si="1012"/>
        <v>EU tanulmányok (208, web)</v>
      </c>
      <c r="AB1116" t="str">
        <f t="shared" si="1013"/>
        <v/>
      </c>
      <c r="AC1116" t="str">
        <f t="shared" si="1014"/>
        <v/>
      </c>
      <c r="AD1116" t="str">
        <f t="shared" si="1015"/>
        <v/>
      </c>
      <c r="AE1116" t="str">
        <f t="shared" si="1016"/>
        <v/>
      </c>
      <c r="AF1116" t="str">
        <f t="shared" si="1017"/>
        <v/>
      </c>
      <c r="AG1116" t="str">
        <f t="shared" si="1018"/>
        <v/>
      </c>
      <c r="AH1116" t="str">
        <f t="shared" si="1019"/>
        <v/>
      </c>
      <c r="AI1116" t="str">
        <f t="shared" si="1020"/>
        <v/>
      </c>
      <c r="AJ1116" t="str">
        <f t="shared" si="1021"/>
        <v/>
      </c>
      <c r="AK1116" t="str">
        <f t="shared" si="1022"/>
        <v/>
      </c>
      <c r="AL1116" t="str">
        <f t="shared" si="1023"/>
        <v/>
      </c>
      <c r="AM1116" t="str">
        <f t="shared" si="1024"/>
        <v/>
      </c>
      <c r="AN1116" t="str">
        <f t="shared" si="1025"/>
        <v/>
      </c>
      <c r="AO1116" t="str">
        <f t="shared" si="1026"/>
        <v/>
      </c>
      <c r="AP1116" t="str">
        <f t="shared" si="1027"/>
        <v/>
      </c>
      <c r="AQ1116" t="str">
        <f t="shared" si="1028"/>
        <v/>
      </c>
      <c r="AR1116" t="str">
        <f t="shared" si="1029"/>
        <v/>
      </c>
      <c r="AS1116" t="str">
        <f t="shared" si="1030"/>
        <v/>
      </c>
      <c r="AT1116" t="str">
        <f t="shared" si="1031"/>
        <v/>
      </c>
      <c r="AU1116" t="str">
        <f t="shared" si="1032"/>
        <v/>
      </c>
      <c r="AV1116" t="str">
        <f t="shared" si="1033"/>
        <v/>
      </c>
      <c r="AW1116" t="str">
        <f t="shared" si="1034"/>
        <v/>
      </c>
      <c r="AX1116" t="str">
        <f t="shared" si="1035"/>
        <v/>
      </c>
      <c r="AY1116" t="str">
        <f t="shared" si="1036"/>
        <v/>
      </c>
      <c r="AZ1116" t="str">
        <f t="shared" si="1037"/>
        <v/>
      </c>
      <c r="BA1116" t="str">
        <f t="shared" si="1038"/>
        <v/>
      </c>
      <c r="BB1116" t="str">
        <f t="shared" si="1039"/>
        <v/>
      </c>
      <c r="BC1116" t="str">
        <f t="shared" si="1040"/>
        <v/>
      </c>
      <c r="BD1116" t="str">
        <f t="shared" si="1041"/>
        <v/>
      </c>
      <c r="BE1116" t="str">
        <f t="shared" si="1042"/>
        <v>EU tanulmányok (, web)</v>
      </c>
      <c r="BF1116" s="2">
        <v>1114</v>
      </c>
      <c r="BG1116" s="2">
        <v>5</v>
      </c>
      <c r="BH1116" s="18">
        <f>VLOOKUP(BF1116,segéd!$F$9:$G$41,2,FALSE)</f>
        <v>46340</v>
      </c>
      <c r="BI1116" s="2" t="str">
        <f>VLOOKUP(BG1116,segéd!$F$1:$G$7,2,FALSE)</f>
        <v>15.15-16.45</v>
      </c>
      <c r="BJ1116" t="s">
        <v>138</v>
      </c>
      <c r="BK1116" s="20" t="s">
        <v>37</v>
      </c>
      <c r="BL1116" t="s">
        <v>194</v>
      </c>
      <c r="BM1116" s="2">
        <v>208</v>
      </c>
      <c r="BO1116" s="2" t="s">
        <v>117</v>
      </c>
      <c r="BP1116" s="33" t="s">
        <v>735</v>
      </c>
      <c r="BQ1116" s="2">
        <f t="shared" si="1043"/>
        <v>48</v>
      </c>
      <c r="BR1116" s="2">
        <f>IF(BM1116="","",IFERROR(VLOOKUP(BJ1116,segéd!T:U,2,FALSE),"x"))</f>
        <v>48</v>
      </c>
      <c r="BS1116" s="2" t="str">
        <f>IF(BN1116="","",IFERROR(VLOOKUP(BJ1116,segéd!O:P,2,FALSE),"x"))</f>
        <v/>
      </c>
      <c r="BT1116" s="2"/>
      <c r="BU1116" s="2"/>
      <c r="BV1116" s="2"/>
      <c r="BW1116" s="19"/>
      <c r="BX1116" s="2"/>
      <c r="BY1116" s="19"/>
      <c r="BZ1116" s="2">
        <v>15</v>
      </c>
      <c r="CA1116" s="2">
        <v>37</v>
      </c>
      <c r="CB1116" s="2">
        <v>8</v>
      </c>
      <c r="CC1116" s="19"/>
      <c r="CQ1116" s="2"/>
      <c r="CR1116" s="2"/>
    </row>
    <row r="1117" spans="1:120" ht="15" customHeight="1" x14ac:dyDescent="0.3">
      <c r="A1117" t="str">
        <f t="shared" si="986"/>
        <v>20511145</v>
      </c>
      <c r="B1117" t="str">
        <f t="shared" si="987"/>
        <v>Integrált marketingkomm. - Duga Zsófia (web) 7</v>
      </c>
      <c r="C1117" t="str">
        <f t="shared" si="988"/>
        <v>11145</v>
      </c>
      <c r="D1117" t="str">
        <f t="shared" si="989"/>
        <v xml:space="preserve">Integrált marketingkomm. - Duga Zsófia (web) </v>
      </c>
      <c r="E1117" t="str">
        <f t="shared" si="990"/>
        <v>Duga Zsófia11145</v>
      </c>
      <c r="F1117" t="str">
        <f t="shared" si="991"/>
        <v>Integrált marketingkomm. (Bp. 205, web)</v>
      </c>
      <c r="G1117" t="str">
        <f t="shared" si="992"/>
        <v/>
      </c>
      <c r="H1117" t="str">
        <f t="shared" si="993"/>
        <v/>
      </c>
      <c r="I1117" t="str">
        <f t="shared" si="994"/>
        <v/>
      </c>
      <c r="J1117" t="str">
        <f t="shared" si="995"/>
        <v>11145</v>
      </c>
      <c r="K1117" t="str">
        <f t="shared" si="996"/>
        <v/>
      </c>
      <c r="L1117" t="str">
        <f t="shared" si="997"/>
        <v/>
      </c>
      <c r="M1117" t="str">
        <f t="shared" si="998"/>
        <v/>
      </c>
      <c r="N1117" t="str">
        <f t="shared" si="999"/>
        <v/>
      </c>
      <c r="O1117" t="str">
        <f t="shared" si="1000"/>
        <v/>
      </c>
      <c r="P1117" t="str">
        <f t="shared" si="1001"/>
        <v/>
      </c>
      <c r="Q1117" t="str">
        <f t="shared" si="1002"/>
        <v>11145</v>
      </c>
      <c r="R1117" t="str">
        <f t="shared" si="1003"/>
        <v/>
      </c>
      <c r="S1117" t="str">
        <f t="shared" si="1004"/>
        <v/>
      </c>
      <c r="T1117" t="str">
        <f t="shared" si="1005"/>
        <v/>
      </c>
      <c r="U1117" t="str">
        <f t="shared" si="1006"/>
        <v/>
      </c>
      <c r="V1117" t="str">
        <f t="shared" si="1007"/>
        <v/>
      </c>
      <c r="W1117" t="str">
        <f t="shared" si="1008"/>
        <v/>
      </c>
      <c r="X1117" t="str">
        <f t="shared" si="1009"/>
        <v/>
      </c>
      <c r="Y1117" t="str">
        <f t="shared" si="1010"/>
        <v/>
      </c>
      <c r="Z1117" t="str">
        <f t="shared" si="1011"/>
        <v/>
      </c>
      <c r="AA1117" t="str">
        <f t="shared" si="1012"/>
        <v>Integrált marketingkomm. (205, web)</v>
      </c>
      <c r="AB1117" t="str">
        <f t="shared" si="1013"/>
        <v/>
      </c>
      <c r="AC1117" t="str">
        <f t="shared" si="1014"/>
        <v/>
      </c>
      <c r="AD1117" t="str">
        <f t="shared" si="1015"/>
        <v/>
      </c>
      <c r="AE1117" t="str">
        <f t="shared" si="1016"/>
        <v/>
      </c>
      <c r="AF1117" t="str">
        <f t="shared" si="1017"/>
        <v/>
      </c>
      <c r="AG1117" t="str">
        <f t="shared" si="1018"/>
        <v/>
      </c>
      <c r="AH1117" t="str">
        <f t="shared" si="1019"/>
        <v/>
      </c>
      <c r="AI1117" t="str">
        <f t="shared" si="1020"/>
        <v/>
      </c>
      <c r="AJ1117" t="str">
        <f t="shared" si="1021"/>
        <v/>
      </c>
      <c r="AK1117" t="str">
        <f t="shared" si="1022"/>
        <v/>
      </c>
      <c r="AL1117" t="str">
        <f t="shared" si="1023"/>
        <v/>
      </c>
      <c r="AM1117" t="str">
        <f t="shared" si="1024"/>
        <v/>
      </c>
      <c r="AN1117" t="str">
        <f t="shared" si="1025"/>
        <v/>
      </c>
      <c r="AO1117" t="str">
        <f t="shared" si="1026"/>
        <v/>
      </c>
      <c r="AP1117" t="str">
        <f t="shared" si="1027"/>
        <v/>
      </c>
      <c r="AQ1117" t="str">
        <f t="shared" si="1028"/>
        <v/>
      </c>
      <c r="AR1117" t="str">
        <f t="shared" si="1029"/>
        <v/>
      </c>
      <c r="AS1117" t="str">
        <f t="shared" si="1030"/>
        <v/>
      </c>
      <c r="AT1117" t="str">
        <f t="shared" si="1031"/>
        <v/>
      </c>
      <c r="AU1117" t="str">
        <f t="shared" si="1032"/>
        <v/>
      </c>
      <c r="AV1117" t="str">
        <f t="shared" si="1033"/>
        <v/>
      </c>
      <c r="AW1117" t="str">
        <f t="shared" si="1034"/>
        <v/>
      </c>
      <c r="AX1117" t="str">
        <f t="shared" si="1035"/>
        <v/>
      </c>
      <c r="AY1117" t="str">
        <f t="shared" si="1036"/>
        <v/>
      </c>
      <c r="AZ1117" t="str">
        <f t="shared" si="1037"/>
        <v/>
      </c>
      <c r="BA1117" t="str">
        <f t="shared" si="1038"/>
        <v/>
      </c>
      <c r="BB1117" t="str">
        <f t="shared" si="1039"/>
        <v/>
      </c>
      <c r="BC1117" t="str">
        <f t="shared" si="1040"/>
        <v/>
      </c>
      <c r="BD1117" t="str">
        <f t="shared" si="1041"/>
        <v/>
      </c>
      <c r="BE1117" t="str">
        <f t="shared" si="1042"/>
        <v>Integrált marketingkomm. (, web)</v>
      </c>
      <c r="BF1117" s="2">
        <v>1114</v>
      </c>
      <c r="BG1117" s="2">
        <v>5</v>
      </c>
      <c r="BH1117" s="18">
        <f>VLOOKUP(BF1117,segéd!$F$9:$G$41,2,FALSE)</f>
        <v>46340</v>
      </c>
      <c r="BI1117" s="2" t="str">
        <f>VLOOKUP(BG1117,segéd!$F$1:$G$7,2,FALSE)</f>
        <v>15.15-16.45</v>
      </c>
      <c r="BJ1117" t="s">
        <v>100</v>
      </c>
      <c r="BK1117" s="20" t="s">
        <v>120</v>
      </c>
      <c r="BL1117" t="s">
        <v>206</v>
      </c>
      <c r="BM1117" s="2">
        <v>205</v>
      </c>
      <c r="BO1117" s="2" t="s">
        <v>117</v>
      </c>
      <c r="BP1117" s="33" t="s">
        <v>649</v>
      </c>
      <c r="BQ1117" s="2">
        <f t="shared" si="1043"/>
        <v>7</v>
      </c>
      <c r="BR1117" s="2">
        <f>IF(BM1117="","",IFERROR(VLOOKUP(BJ1117,segéd!T:U,2,FALSE),"x"))</f>
        <v>7</v>
      </c>
      <c r="BS1117" s="2" t="str">
        <f>IF(BN1117="","",IFERROR(VLOOKUP(BJ1117,segéd!O:P,2,FALSE),"x"))</f>
        <v/>
      </c>
      <c r="BU1117" s="2"/>
      <c r="BV1117" s="2"/>
      <c r="BW1117" s="2">
        <v>7</v>
      </c>
      <c r="CD1117" s="2">
        <v>5</v>
      </c>
    </row>
    <row r="1118" spans="1:120" ht="15" customHeight="1" x14ac:dyDescent="0.3">
      <c r="A1118" t="str">
        <f t="shared" si="986"/>
        <v>21711145</v>
      </c>
      <c r="B1118" t="str">
        <f t="shared" si="987"/>
        <v>Körforgásos szemléletű hull. - Nagy Judit (web) 14</v>
      </c>
      <c r="C1118" t="str">
        <f t="shared" si="988"/>
        <v>11145</v>
      </c>
      <c r="D1118" t="str">
        <f t="shared" si="989"/>
        <v xml:space="preserve">Körforgásos szemléletű hull. - Nagy Judit (web) </v>
      </c>
      <c r="E1118" t="str">
        <f t="shared" si="990"/>
        <v>Nagy Judit11145</v>
      </c>
      <c r="F1118" t="str">
        <f t="shared" si="991"/>
        <v>Körforgásos szemléletű hull. (Bp. 217, web)</v>
      </c>
      <c r="G1118" t="str">
        <f t="shared" si="992"/>
        <v/>
      </c>
      <c r="H1118" t="str">
        <f t="shared" si="993"/>
        <v/>
      </c>
      <c r="I1118" t="str">
        <f t="shared" si="994"/>
        <v/>
      </c>
      <c r="J1118" t="str">
        <f t="shared" si="995"/>
        <v/>
      </c>
      <c r="K1118" t="str">
        <f t="shared" si="996"/>
        <v/>
      </c>
      <c r="L1118" t="str">
        <f t="shared" si="997"/>
        <v/>
      </c>
      <c r="M1118" t="str">
        <f t="shared" si="998"/>
        <v/>
      </c>
      <c r="N1118" t="str">
        <f t="shared" si="999"/>
        <v/>
      </c>
      <c r="O1118" t="str">
        <f t="shared" si="1000"/>
        <v/>
      </c>
      <c r="P1118" t="str">
        <f t="shared" si="1001"/>
        <v/>
      </c>
      <c r="Q1118" t="str">
        <f t="shared" si="1002"/>
        <v/>
      </c>
      <c r="R1118" t="str">
        <f t="shared" si="1003"/>
        <v/>
      </c>
      <c r="S1118" t="str">
        <f t="shared" si="1004"/>
        <v>11145</v>
      </c>
      <c r="T1118" t="str">
        <f t="shared" si="1005"/>
        <v/>
      </c>
      <c r="U1118" t="str">
        <f t="shared" si="1006"/>
        <v/>
      </c>
      <c r="V1118" t="str">
        <f t="shared" si="1007"/>
        <v/>
      </c>
      <c r="W1118" t="str">
        <f t="shared" si="1008"/>
        <v/>
      </c>
      <c r="X1118" t="str">
        <f t="shared" si="1009"/>
        <v/>
      </c>
      <c r="Y1118" t="str">
        <f t="shared" si="1010"/>
        <v/>
      </c>
      <c r="Z1118" t="str">
        <f t="shared" si="1011"/>
        <v/>
      </c>
      <c r="AA1118" t="str">
        <f t="shared" si="1012"/>
        <v>Körforgásos szemléletű hull. (217, web)</v>
      </c>
      <c r="AB1118" t="str">
        <f t="shared" si="1013"/>
        <v/>
      </c>
      <c r="AC1118" t="str">
        <f t="shared" si="1014"/>
        <v/>
      </c>
      <c r="AD1118" t="str">
        <f t="shared" si="1015"/>
        <v/>
      </c>
      <c r="AE1118" t="str">
        <f t="shared" si="1016"/>
        <v/>
      </c>
      <c r="AF1118" t="str">
        <f t="shared" si="1017"/>
        <v/>
      </c>
      <c r="AG1118" t="str">
        <f t="shared" si="1018"/>
        <v/>
      </c>
      <c r="AH1118" t="str">
        <f t="shared" si="1019"/>
        <v/>
      </c>
      <c r="AI1118" t="str">
        <f t="shared" si="1020"/>
        <v/>
      </c>
      <c r="AJ1118" t="str">
        <f t="shared" si="1021"/>
        <v/>
      </c>
      <c r="AK1118" t="str">
        <f t="shared" si="1022"/>
        <v/>
      </c>
      <c r="AL1118" t="str">
        <f t="shared" si="1023"/>
        <v/>
      </c>
      <c r="AM1118" t="str">
        <f t="shared" si="1024"/>
        <v/>
      </c>
      <c r="AN1118" t="str">
        <f t="shared" si="1025"/>
        <v/>
      </c>
      <c r="AO1118" t="str">
        <f t="shared" si="1026"/>
        <v/>
      </c>
      <c r="AP1118" t="str">
        <f t="shared" si="1027"/>
        <v/>
      </c>
      <c r="AQ1118" t="str">
        <f t="shared" si="1028"/>
        <v/>
      </c>
      <c r="AR1118" t="str">
        <f t="shared" si="1029"/>
        <v/>
      </c>
      <c r="AS1118" t="str">
        <f t="shared" si="1030"/>
        <v/>
      </c>
      <c r="AT1118" t="str">
        <f t="shared" si="1031"/>
        <v/>
      </c>
      <c r="AU1118" t="str">
        <f t="shared" si="1032"/>
        <v/>
      </c>
      <c r="AV1118" t="str">
        <f t="shared" si="1033"/>
        <v/>
      </c>
      <c r="AW1118" t="str">
        <f t="shared" si="1034"/>
        <v/>
      </c>
      <c r="AX1118" t="str">
        <f t="shared" si="1035"/>
        <v/>
      </c>
      <c r="AY1118" t="str">
        <f t="shared" si="1036"/>
        <v/>
      </c>
      <c r="AZ1118" t="str">
        <f t="shared" si="1037"/>
        <v/>
      </c>
      <c r="BA1118" t="str">
        <f t="shared" si="1038"/>
        <v/>
      </c>
      <c r="BB1118" t="str">
        <f t="shared" si="1039"/>
        <v/>
      </c>
      <c r="BC1118" t="str">
        <f t="shared" si="1040"/>
        <v/>
      </c>
      <c r="BD1118" t="str">
        <f t="shared" si="1041"/>
        <v/>
      </c>
      <c r="BE1118" t="str">
        <f t="shared" si="1042"/>
        <v>Körforgásos szemléletű hull. (, web)</v>
      </c>
      <c r="BF1118" s="2">
        <v>1114</v>
      </c>
      <c r="BG1118" s="2">
        <v>5</v>
      </c>
      <c r="BH1118" s="18">
        <f>VLOOKUP(BF1118,segéd!$F$9:$G$41,2,FALSE)</f>
        <v>46340</v>
      </c>
      <c r="BI1118" s="2" t="str">
        <f>VLOOKUP(BG1118,segéd!$F$1:$G$7,2,FALSE)</f>
        <v>15.15-16.45</v>
      </c>
      <c r="BJ1118" t="s">
        <v>529</v>
      </c>
      <c r="BK1118" s="20" t="s">
        <v>418</v>
      </c>
      <c r="BL1118" t="s">
        <v>206</v>
      </c>
      <c r="BM1118" s="2">
        <v>217</v>
      </c>
      <c r="BO1118" s="2" t="s">
        <v>117</v>
      </c>
      <c r="BP1118" s="33" t="s">
        <v>619</v>
      </c>
      <c r="BQ1118" s="2">
        <f t="shared" si="1043"/>
        <v>14</v>
      </c>
      <c r="BR1118" s="2">
        <f>IF(BM1118="","",IFERROR(VLOOKUP(BJ1118,segéd!T:U,2,FALSE),"x"))</f>
        <v>14</v>
      </c>
      <c r="BS1118" s="2" t="str">
        <f>IF(BN1118="","",IFERROR(VLOOKUP(BJ1118,segéd!O:P,2,FALSE),"x"))</f>
        <v/>
      </c>
      <c r="BT1118" s="2"/>
      <c r="BU1118" s="2"/>
      <c r="BV1118" s="2"/>
      <c r="BX1118" s="2"/>
      <c r="CF1118" s="2">
        <v>11</v>
      </c>
      <c r="CQ1118" s="2"/>
      <c r="CR1118" s="2"/>
    </row>
    <row r="1119" spans="1:120" ht="15" customHeight="1" x14ac:dyDescent="0.3">
      <c r="A1119" t="str">
        <f t="shared" si="986"/>
        <v>11145</v>
      </c>
      <c r="B1119" t="str">
        <f t="shared" si="987"/>
        <v xml:space="preserve">Mechatronikai rendszerek I., 3. csop. - Vavra Gábor </v>
      </c>
      <c r="C1119" t="str">
        <f t="shared" si="988"/>
        <v>311145</v>
      </c>
      <c r="D1119" t="str">
        <f t="shared" si="989"/>
        <v>Mechatronikai rendszerek I., 3. csop. - Vavra Gábor 0</v>
      </c>
      <c r="E1119" t="str">
        <f t="shared" si="990"/>
        <v>Vavra Gábor11145</v>
      </c>
      <c r="F1119" t="str">
        <f t="shared" si="991"/>
        <v>Mechatronikai rendszerek I., 3. csop. (Tb. 3)</v>
      </c>
      <c r="G1119" t="str">
        <f t="shared" si="992"/>
        <v/>
      </c>
      <c r="H1119" t="str">
        <f t="shared" si="993"/>
        <v/>
      </c>
      <c r="I1119" t="str">
        <f t="shared" si="994"/>
        <v/>
      </c>
      <c r="J1119" t="str">
        <f t="shared" si="995"/>
        <v/>
      </c>
      <c r="K1119" t="str">
        <f t="shared" si="996"/>
        <v/>
      </c>
      <c r="L1119" t="str">
        <f t="shared" si="997"/>
        <v/>
      </c>
      <c r="M1119" t="str">
        <f t="shared" si="998"/>
        <v/>
      </c>
      <c r="N1119" t="str">
        <f t="shared" si="999"/>
        <v/>
      </c>
      <c r="O1119" t="str">
        <f t="shared" si="1000"/>
        <v/>
      </c>
      <c r="P1119" t="str">
        <f t="shared" si="1001"/>
        <v/>
      </c>
      <c r="Q1119" t="str">
        <f t="shared" si="1002"/>
        <v/>
      </c>
      <c r="R1119" t="str">
        <f t="shared" si="1003"/>
        <v/>
      </c>
      <c r="S1119" t="str">
        <f t="shared" si="1004"/>
        <v/>
      </c>
      <c r="T1119" t="str">
        <f t="shared" si="1005"/>
        <v/>
      </c>
      <c r="U1119" t="str">
        <f t="shared" si="1006"/>
        <v/>
      </c>
      <c r="V1119" t="str">
        <f t="shared" si="1007"/>
        <v/>
      </c>
      <c r="W1119" t="str">
        <f t="shared" si="1008"/>
        <v/>
      </c>
      <c r="X1119" t="str">
        <f t="shared" si="1009"/>
        <v/>
      </c>
      <c r="Y1119" t="str">
        <f t="shared" si="1010"/>
        <v/>
      </c>
      <c r="Z1119" t="str">
        <f t="shared" si="1011"/>
        <v/>
      </c>
      <c r="AA1119" t="str">
        <f t="shared" si="1012"/>
        <v>Mechatronikai rendszerek I., 3. csop. ()</v>
      </c>
      <c r="AB1119" t="str">
        <f t="shared" si="1013"/>
        <v/>
      </c>
      <c r="AC1119" t="str">
        <f t="shared" si="1014"/>
        <v/>
      </c>
      <c r="AD1119" t="str">
        <f t="shared" si="1015"/>
        <v/>
      </c>
      <c r="AE1119" t="str">
        <f t="shared" si="1016"/>
        <v/>
      </c>
      <c r="AF1119" t="str">
        <f t="shared" si="1017"/>
        <v/>
      </c>
      <c r="AG1119" t="str">
        <f t="shared" si="1018"/>
        <v/>
      </c>
      <c r="AH1119" t="str">
        <f t="shared" si="1019"/>
        <v/>
      </c>
      <c r="AI1119" t="str">
        <f t="shared" si="1020"/>
        <v/>
      </c>
      <c r="AJ1119" t="str">
        <f t="shared" si="1021"/>
        <v/>
      </c>
      <c r="AK1119" t="str">
        <f t="shared" si="1022"/>
        <v/>
      </c>
      <c r="AL1119" t="str">
        <f t="shared" si="1023"/>
        <v/>
      </c>
      <c r="AM1119" t="str">
        <f t="shared" si="1024"/>
        <v/>
      </c>
      <c r="AN1119" t="str">
        <f t="shared" si="1025"/>
        <v/>
      </c>
      <c r="AO1119" t="str">
        <f t="shared" si="1026"/>
        <v/>
      </c>
      <c r="AP1119" t="str">
        <f t="shared" si="1027"/>
        <v/>
      </c>
      <c r="AQ1119" t="str">
        <f t="shared" si="1028"/>
        <v/>
      </c>
      <c r="AR1119" t="str">
        <f t="shared" si="1029"/>
        <v/>
      </c>
      <c r="AS1119" t="str">
        <f t="shared" si="1030"/>
        <v/>
      </c>
      <c r="AT1119" t="str">
        <f t="shared" si="1031"/>
        <v/>
      </c>
      <c r="AU1119" t="str">
        <f t="shared" si="1032"/>
        <v/>
      </c>
      <c r="AV1119" t="str">
        <f t="shared" si="1033"/>
        <v/>
      </c>
      <c r="AW1119" t="str">
        <f t="shared" si="1034"/>
        <v/>
      </c>
      <c r="AX1119" t="str">
        <f t="shared" si="1035"/>
        <v>11145</v>
      </c>
      <c r="AY1119" t="str">
        <f t="shared" si="1036"/>
        <v/>
      </c>
      <c r="AZ1119" t="str">
        <f t="shared" si="1037"/>
        <v/>
      </c>
      <c r="BA1119" t="str">
        <f t="shared" si="1038"/>
        <v/>
      </c>
      <c r="BB1119" t="str">
        <f t="shared" si="1039"/>
        <v/>
      </c>
      <c r="BC1119" t="str">
        <f t="shared" si="1040"/>
        <v/>
      </c>
      <c r="BD1119" t="str">
        <f t="shared" si="1041"/>
        <v/>
      </c>
      <c r="BE1119" t="str">
        <f t="shared" si="1042"/>
        <v>Mechatronikai rendszerek I., 3. csop. (3)</v>
      </c>
      <c r="BF1119" s="2">
        <v>1114</v>
      </c>
      <c r="BG1119" s="2">
        <v>5</v>
      </c>
      <c r="BH1119" s="18">
        <f>VLOOKUP(BF1119,segéd!$F$9:$G$41,2,FALSE)</f>
        <v>46340</v>
      </c>
      <c r="BI1119" s="2" t="str">
        <f>VLOOKUP(BG1119,segéd!$F$1:$G$7,2,FALSE)</f>
        <v>15.15-16.45</v>
      </c>
      <c r="BJ1119" t="s">
        <v>428</v>
      </c>
      <c r="BK1119" s="20" t="s">
        <v>419</v>
      </c>
      <c r="BL1119" t="s">
        <v>191</v>
      </c>
      <c r="BM1119" s="2"/>
      <c r="BN1119" s="2">
        <v>3</v>
      </c>
      <c r="BO1119" s="2"/>
      <c r="BP1119" s="33"/>
      <c r="BQ1119" s="2">
        <f t="shared" si="1043"/>
        <v>0</v>
      </c>
      <c r="BR1119" s="2" t="str">
        <f>IF(BM1119="","",IFERROR(VLOOKUP(BJ1119,segéd!T:U,2,FALSE),"x"))</f>
        <v/>
      </c>
      <c r="BS1119" s="2">
        <f>IF(BN1119="","",IFERROR(VLOOKUP(BJ1119,segéd!O:P,2,FALSE),"x"))</f>
        <v>0</v>
      </c>
      <c r="BU1119" s="2"/>
      <c r="BV1119" s="2"/>
      <c r="DJ1119" s="2">
        <v>15</v>
      </c>
    </row>
    <row r="1120" spans="1:120" ht="15" customHeight="1" x14ac:dyDescent="0.3">
      <c r="A1120" t="str">
        <f t="shared" si="986"/>
        <v>11145</v>
      </c>
      <c r="B1120" t="str">
        <f t="shared" si="987"/>
        <v xml:space="preserve">Men. és minőségmen. alapjai - Szabó Veronika Anna (web) </v>
      </c>
      <c r="C1120" t="str">
        <f t="shared" si="988"/>
        <v>40111145</v>
      </c>
      <c r="D1120" t="str">
        <f t="shared" si="989"/>
        <v>Men. és minőségmen. alapjai - Szabó Veronika Anna (web) 8</v>
      </c>
      <c r="E1120" t="str">
        <f t="shared" si="990"/>
        <v>Szabó Veronika Anna11145</v>
      </c>
      <c r="F1120" t="str">
        <f t="shared" si="991"/>
        <v>Men. és minőségmen. alapjai (Tb. 401, web)</v>
      </c>
      <c r="G1120" t="str">
        <f t="shared" si="992"/>
        <v/>
      </c>
      <c r="H1120" t="str">
        <f t="shared" si="993"/>
        <v/>
      </c>
      <c r="I1120" t="str">
        <f t="shared" si="994"/>
        <v/>
      </c>
      <c r="J1120" t="str">
        <f t="shared" si="995"/>
        <v/>
      </c>
      <c r="K1120" t="str">
        <f t="shared" si="996"/>
        <v/>
      </c>
      <c r="L1120" t="str">
        <f t="shared" si="997"/>
        <v/>
      </c>
      <c r="M1120" t="str">
        <f t="shared" si="998"/>
        <v/>
      </c>
      <c r="N1120" t="str">
        <f t="shared" si="999"/>
        <v/>
      </c>
      <c r="O1120" t="str">
        <f t="shared" si="1000"/>
        <v/>
      </c>
      <c r="P1120" t="str">
        <f t="shared" si="1001"/>
        <v/>
      </c>
      <c r="Q1120" t="str">
        <f t="shared" si="1002"/>
        <v/>
      </c>
      <c r="R1120" t="str">
        <f t="shared" si="1003"/>
        <v/>
      </c>
      <c r="S1120" t="str">
        <f t="shared" si="1004"/>
        <v/>
      </c>
      <c r="T1120" t="str">
        <f t="shared" si="1005"/>
        <v/>
      </c>
      <c r="U1120" t="str">
        <f t="shared" si="1006"/>
        <v/>
      </c>
      <c r="V1120" t="str">
        <f t="shared" si="1007"/>
        <v/>
      </c>
      <c r="W1120" t="str">
        <f t="shared" si="1008"/>
        <v/>
      </c>
      <c r="X1120" t="str">
        <f t="shared" si="1009"/>
        <v/>
      </c>
      <c r="Y1120" t="str">
        <f t="shared" si="1010"/>
        <v/>
      </c>
      <c r="Z1120" t="str">
        <f t="shared" si="1011"/>
        <v/>
      </c>
      <c r="AA1120" t="str">
        <f t="shared" si="1012"/>
        <v>Men. és minőségmen. alapjai (, web)</v>
      </c>
      <c r="AB1120" t="str">
        <f t="shared" si="1013"/>
        <v/>
      </c>
      <c r="AC1120" t="str">
        <f t="shared" si="1014"/>
        <v/>
      </c>
      <c r="AD1120" t="str">
        <f t="shared" si="1015"/>
        <v/>
      </c>
      <c r="AE1120" t="str">
        <f t="shared" si="1016"/>
        <v/>
      </c>
      <c r="AF1120" t="str">
        <f t="shared" si="1017"/>
        <v/>
      </c>
      <c r="AG1120" t="str">
        <f t="shared" si="1018"/>
        <v/>
      </c>
      <c r="AH1120" t="str">
        <f t="shared" si="1019"/>
        <v/>
      </c>
      <c r="AI1120" t="str">
        <f t="shared" si="1020"/>
        <v/>
      </c>
      <c r="AJ1120" t="str">
        <f t="shared" si="1021"/>
        <v>11145</v>
      </c>
      <c r="AK1120" t="str">
        <f t="shared" si="1022"/>
        <v/>
      </c>
      <c r="AL1120" t="str">
        <f t="shared" si="1023"/>
        <v/>
      </c>
      <c r="AM1120" t="str">
        <f t="shared" si="1024"/>
        <v/>
      </c>
      <c r="AN1120" t="str">
        <f t="shared" si="1025"/>
        <v/>
      </c>
      <c r="AO1120" t="str">
        <f t="shared" si="1026"/>
        <v/>
      </c>
      <c r="AP1120" t="str">
        <f t="shared" si="1027"/>
        <v/>
      </c>
      <c r="AQ1120" t="str">
        <f t="shared" si="1028"/>
        <v/>
      </c>
      <c r="AR1120" t="str">
        <f t="shared" si="1029"/>
        <v/>
      </c>
      <c r="AS1120" t="str">
        <f t="shared" si="1030"/>
        <v/>
      </c>
      <c r="AT1120" t="str">
        <f t="shared" si="1031"/>
        <v/>
      </c>
      <c r="AU1120" t="str">
        <f t="shared" si="1032"/>
        <v/>
      </c>
      <c r="AV1120" t="str">
        <f t="shared" si="1033"/>
        <v/>
      </c>
      <c r="AW1120" t="str">
        <f t="shared" si="1034"/>
        <v/>
      </c>
      <c r="AX1120" t="str">
        <f t="shared" si="1035"/>
        <v/>
      </c>
      <c r="AY1120" t="str">
        <f t="shared" si="1036"/>
        <v/>
      </c>
      <c r="AZ1120" t="str">
        <f t="shared" si="1037"/>
        <v/>
      </c>
      <c r="BA1120" t="str">
        <f t="shared" si="1038"/>
        <v/>
      </c>
      <c r="BB1120" t="str">
        <f t="shared" si="1039"/>
        <v/>
      </c>
      <c r="BC1120" t="str">
        <f t="shared" si="1040"/>
        <v/>
      </c>
      <c r="BD1120" t="str">
        <f t="shared" si="1041"/>
        <v/>
      </c>
      <c r="BE1120" t="str">
        <f t="shared" si="1042"/>
        <v>Men. és minőségmen. alapjai (401, web)</v>
      </c>
      <c r="BF1120" s="2">
        <v>1114</v>
      </c>
      <c r="BG1120" s="2">
        <v>5</v>
      </c>
      <c r="BH1120" s="18">
        <f>VLOOKUP(BF1120,segéd!$F$9:$G$41,2,FALSE)</f>
        <v>46340</v>
      </c>
      <c r="BI1120" s="2" t="str">
        <f>VLOOKUP(BG1120,segéd!$F$1:$G$7,2,FALSE)</f>
        <v>15.15-16.45</v>
      </c>
      <c r="BJ1120" t="s">
        <v>514</v>
      </c>
      <c r="BK1120" s="20" t="s">
        <v>539</v>
      </c>
      <c r="BL1120" t="s">
        <v>114</v>
      </c>
      <c r="BM1120" s="2"/>
      <c r="BN1120" s="2">
        <v>401</v>
      </c>
      <c r="BO1120" s="2" t="s">
        <v>117</v>
      </c>
      <c r="BP1120" s="33" t="s">
        <v>709</v>
      </c>
      <c r="BQ1120" s="2">
        <f t="shared" si="1043"/>
        <v>8</v>
      </c>
      <c r="BR1120" s="2" t="str">
        <f>IF(BM1120="","",IFERROR(VLOOKUP(BJ1120,segéd!T:U,2,FALSE),"x"))</f>
        <v/>
      </c>
      <c r="BS1120" s="2">
        <f>IF(BN1120="","",IFERROR(VLOOKUP(BJ1120,segéd!O:P,2,FALSE),"x"))</f>
        <v>8</v>
      </c>
      <c r="BU1120" s="2"/>
      <c r="BV1120" s="2"/>
      <c r="BX1120" s="2"/>
      <c r="CV1120" s="2">
        <v>7</v>
      </c>
    </row>
    <row r="1121" spans="1:114" ht="15" customHeight="1" x14ac:dyDescent="0.3">
      <c r="A1121" t="str">
        <f t="shared" si="986"/>
        <v>21411145</v>
      </c>
      <c r="B1121" t="str">
        <f t="shared" si="987"/>
        <v>Szállítási logisztikai esettanulmányok - Mészáros Sándor (web) 14</v>
      </c>
      <c r="C1121" t="str">
        <f t="shared" si="988"/>
        <v>11145</v>
      </c>
      <c r="D1121" t="str">
        <f t="shared" si="989"/>
        <v xml:space="preserve">Szállítási logisztikai esettanulmányok - Mészáros Sándor (web) </v>
      </c>
      <c r="E1121" t="str">
        <f t="shared" si="990"/>
        <v>Mészáros Sándor11145</v>
      </c>
      <c r="F1121" t="str">
        <f t="shared" si="991"/>
        <v>Szállítási logisztikai esettanulmányok (Bp. 214, web)</v>
      </c>
      <c r="G1121" t="str">
        <f t="shared" si="992"/>
        <v/>
      </c>
      <c r="H1121" t="str">
        <f t="shared" si="993"/>
        <v/>
      </c>
      <c r="I1121" t="str">
        <f t="shared" si="994"/>
        <v/>
      </c>
      <c r="J1121" t="str">
        <f t="shared" si="995"/>
        <v/>
      </c>
      <c r="K1121" t="str">
        <f t="shared" si="996"/>
        <v>11145</v>
      </c>
      <c r="L1121" t="str">
        <f t="shared" si="997"/>
        <v/>
      </c>
      <c r="M1121" t="str">
        <f t="shared" si="998"/>
        <v/>
      </c>
      <c r="N1121" t="str">
        <f t="shared" si="999"/>
        <v/>
      </c>
      <c r="O1121" t="str">
        <f t="shared" si="1000"/>
        <v/>
      </c>
      <c r="P1121" t="str">
        <f t="shared" si="1001"/>
        <v/>
      </c>
      <c r="Q1121" t="str">
        <f t="shared" si="1002"/>
        <v/>
      </c>
      <c r="R1121" t="str">
        <f t="shared" si="1003"/>
        <v>11145</v>
      </c>
      <c r="S1121" t="str">
        <f t="shared" si="1004"/>
        <v/>
      </c>
      <c r="T1121" t="str">
        <f t="shared" si="1005"/>
        <v/>
      </c>
      <c r="U1121" t="str">
        <f t="shared" si="1006"/>
        <v/>
      </c>
      <c r="V1121" t="str">
        <f t="shared" si="1007"/>
        <v/>
      </c>
      <c r="W1121" t="str">
        <f t="shared" si="1008"/>
        <v/>
      </c>
      <c r="X1121" t="str">
        <f t="shared" si="1009"/>
        <v/>
      </c>
      <c r="Y1121" t="str">
        <f t="shared" si="1010"/>
        <v/>
      </c>
      <c r="Z1121" t="str">
        <f t="shared" si="1011"/>
        <v/>
      </c>
      <c r="AA1121" t="str">
        <f t="shared" si="1012"/>
        <v>Szállítási logisztikai esettanulmányok (214, web)</v>
      </c>
      <c r="AB1121" t="str">
        <f t="shared" si="1013"/>
        <v/>
      </c>
      <c r="AC1121" t="str">
        <f t="shared" si="1014"/>
        <v/>
      </c>
      <c r="AD1121" t="str">
        <f t="shared" si="1015"/>
        <v/>
      </c>
      <c r="AE1121" t="str">
        <f t="shared" si="1016"/>
        <v/>
      </c>
      <c r="AF1121" t="str">
        <f t="shared" si="1017"/>
        <v/>
      </c>
      <c r="AG1121" t="str">
        <f t="shared" si="1018"/>
        <v/>
      </c>
      <c r="AH1121" t="str">
        <f t="shared" si="1019"/>
        <v/>
      </c>
      <c r="AI1121" t="str">
        <f t="shared" si="1020"/>
        <v/>
      </c>
      <c r="AJ1121" t="str">
        <f t="shared" si="1021"/>
        <v/>
      </c>
      <c r="AK1121" t="str">
        <f t="shared" si="1022"/>
        <v/>
      </c>
      <c r="AL1121" t="str">
        <f t="shared" si="1023"/>
        <v/>
      </c>
      <c r="AM1121" t="str">
        <f t="shared" si="1024"/>
        <v/>
      </c>
      <c r="AN1121" t="str">
        <f t="shared" si="1025"/>
        <v/>
      </c>
      <c r="AO1121" t="str">
        <f t="shared" si="1026"/>
        <v/>
      </c>
      <c r="AP1121" t="str">
        <f t="shared" si="1027"/>
        <v/>
      </c>
      <c r="AQ1121" t="str">
        <f t="shared" si="1028"/>
        <v/>
      </c>
      <c r="AR1121" t="str">
        <f t="shared" si="1029"/>
        <v/>
      </c>
      <c r="AS1121" t="str">
        <f t="shared" si="1030"/>
        <v/>
      </c>
      <c r="AT1121" t="str">
        <f t="shared" si="1031"/>
        <v/>
      </c>
      <c r="AU1121" t="str">
        <f t="shared" si="1032"/>
        <v/>
      </c>
      <c r="AV1121" t="str">
        <f t="shared" si="1033"/>
        <v/>
      </c>
      <c r="AW1121" t="str">
        <f t="shared" si="1034"/>
        <v/>
      </c>
      <c r="AX1121" t="str">
        <f t="shared" si="1035"/>
        <v/>
      </c>
      <c r="AY1121" t="str">
        <f t="shared" si="1036"/>
        <v/>
      </c>
      <c r="AZ1121" t="str">
        <f t="shared" si="1037"/>
        <v/>
      </c>
      <c r="BA1121" t="str">
        <f t="shared" si="1038"/>
        <v/>
      </c>
      <c r="BB1121" t="str">
        <f t="shared" si="1039"/>
        <v/>
      </c>
      <c r="BC1121" t="str">
        <f t="shared" si="1040"/>
        <v/>
      </c>
      <c r="BD1121" t="str">
        <f t="shared" si="1041"/>
        <v/>
      </c>
      <c r="BE1121" t="str">
        <f t="shared" si="1042"/>
        <v>Szállítási logisztikai esettanulmányok (, web)</v>
      </c>
      <c r="BF1121" s="2">
        <v>1114</v>
      </c>
      <c r="BG1121" s="2">
        <v>5</v>
      </c>
      <c r="BH1121" s="18">
        <f>VLOOKUP(BF1121,segéd!$F$9:$G$41,2,FALSE)</f>
        <v>46340</v>
      </c>
      <c r="BI1121" s="2" t="str">
        <f>VLOOKUP(BG1121,segéd!$F$1:$G$7,2,FALSE)</f>
        <v>15.15-16.45</v>
      </c>
      <c r="BJ1121" t="s">
        <v>284</v>
      </c>
      <c r="BK1121" s="20" t="s">
        <v>306</v>
      </c>
      <c r="BL1121" t="s">
        <v>206</v>
      </c>
      <c r="BM1121" s="2">
        <v>214</v>
      </c>
      <c r="BO1121" s="2" t="s">
        <v>117</v>
      </c>
      <c r="BP1121" s="33" t="s">
        <v>616</v>
      </c>
      <c r="BQ1121" s="2">
        <f t="shared" si="1043"/>
        <v>14</v>
      </c>
      <c r="BR1121" s="2">
        <f>IF(BM1121="","",IFERROR(VLOOKUP(BJ1121,segéd!T:U,2,FALSE),"x"))</f>
        <v>14</v>
      </c>
      <c r="BS1121" s="2" t="str">
        <f>IF(BN1121="","",IFERROR(VLOOKUP(BJ1121,segéd!O:P,2,FALSE),"x"))</f>
        <v/>
      </c>
      <c r="BT1121" s="2"/>
      <c r="BU1121" s="2"/>
      <c r="BV1121" s="2"/>
      <c r="BX1121" s="2">
        <v>12</v>
      </c>
      <c r="CE1121" s="2">
        <v>8</v>
      </c>
      <c r="CQ1121" s="2"/>
      <c r="CR1121" s="2"/>
    </row>
    <row r="1122" spans="1:114" ht="15" customHeight="1" x14ac:dyDescent="0.3">
      <c r="A1122" t="str">
        <f t="shared" si="986"/>
        <v>11145</v>
      </c>
      <c r="B1122" t="str">
        <f t="shared" si="987"/>
        <v xml:space="preserve">Számvitel III. - Labossa Ildikó (web) </v>
      </c>
      <c r="C1122" t="str">
        <f t="shared" si="988"/>
        <v>21511145</v>
      </c>
      <c r="D1122" t="str">
        <f t="shared" si="989"/>
        <v>Számvitel III. - Labossa Ildikó (web) 24</v>
      </c>
      <c r="E1122" t="str">
        <f t="shared" si="990"/>
        <v>Labossa Ildikó11145</v>
      </c>
      <c r="F1122" t="str">
        <f t="shared" si="991"/>
        <v>Számvitel III. (Tb. 215, web)</v>
      </c>
      <c r="G1122" t="str">
        <f t="shared" si="992"/>
        <v/>
      </c>
      <c r="H1122" t="str">
        <f t="shared" si="993"/>
        <v/>
      </c>
      <c r="I1122" t="str">
        <f t="shared" si="994"/>
        <v/>
      </c>
      <c r="J1122" t="str">
        <f t="shared" si="995"/>
        <v/>
      </c>
      <c r="K1122" t="str">
        <f t="shared" si="996"/>
        <v/>
      </c>
      <c r="L1122" t="str">
        <f t="shared" si="997"/>
        <v/>
      </c>
      <c r="M1122" t="str">
        <f t="shared" si="998"/>
        <v/>
      </c>
      <c r="N1122" t="str">
        <f t="shared" si="999"/>
        <v/>
      </c>
      <c r="O1122" t="str">
        <f t="shared" si="1000"/>
        <v/>
      </c>
      <c r="P1122" t="str">
        <f t="shared" si="1001"/>
        <v/>
      </c>
      <c r="Q1122" t="str">
        <f t="shared" si="1002"/>
        <v/>
      </c>
      <c r="R1122" t="str">
        <f t="shared" si="1003"/>
        <v/>
      </c>
      <c r="S1122" t="str">
        <f t="shared" si="1004"/>
        <v/>
      </c>
      <c r="T1122" t="str">
        <f t="shared" si="1005"/>
        <v/>
      </c>
      <c r="U1122" t="str">
        <f t="shared" si="1006"/>
        <v/>
      </c>
      <c r="V1122" t="str">
        <f t="shared" si="1007"/>
        <v/>
      </c>
      <c r="W1122" t="str">
        <f t="shared" si="1008"/>
        <v/>
      </c>
      <c r="X1122" t="str">
        <f t="shared" si="1009"/>
        <v/>
      </c>
      <c r="Y1122" t="str">
        <f t="shared" si="1010"/>
        <v/>
      </c>
      <c r="Z1122" t="str">
        <f t="shared" si="1011"/>
        <v/>
      </c>
      <c r="AA1122" t="str">
        <f t="shared" si="1012"/>
        <v>Számvitel III. (, web)</v>
      </c>
      <c r="AB1122" t="str">
        <f t="shared" si="1013"/>
        <v/>
      </c>
      <c r="AC1122" t="str">
        <f t="shared" si="1014"/>
        <v/>
      </c>
      <c r="AD1122" t="str">
        <f t="shared" si="1015"/>
        <v/>
      </c>
      <c r="AE1122" t="str">
        <f t="shared" si="1016"/>
        <v/>
      </c>
      <c r="AF1122" t="str">
        <f t="shared" si="1017"/>
        <v/>
      </c>
      <c r="AG1122" t="str">
        <f t="shared" si="1018"/>
        <v/>
      </c>
      <c r="AH1122" t="str">
        <f t="shared" si="1019"/>
        <v/>
      </c>
      <c r="AI1122" t="str">
        <f t="shared" si="1020"/>
        <v/>
      </c>
      <c r="AJ1122" t="str">
        <f t="shared" si="1021"/>
        <v/>
      </c>
      <c r="AK1122" t="str">
        <f t="shared" si="1022"/>
        <v/>
      </c>
      <c r="AL1122" t="str">
        <f t="shared" si="1023"/>
        <v/>
      </c>
      <c r="AM1122" t="str">
        <f t="shared" si="1024"/>
        <v/>
      </c>
      <c r="AN1122" t="str">
        <f t="shared" si="1025"/>
        <v>11145</v>
      </c>
      <c r="AO1122" t="str">
        <f t="shared" si="1026"/>
        <v>11145</v>
      </c>
      <c r="AP1122" t="str">
        <f t="shared" si="1027"/>
        <v>11145</v>
      </c>
      <c r="AQ1122" t="str">
        <f t="shared" si="1028"/>
        <v/>
      </c>
      <c r="AR1122" t="str">
        <f t="shared" si="1029"/>
        <v/>
      </c>
      <c r="AS1122" t="str">
        <f t="shared" si="1030"/>
        <v/>
      </c>
      <c r="AT1122" t="str">
        <f t="shared" si="1031"/>
        <v/>
      </c>
      <c r="AU1122" t="str">
        <f t="shared" si="1032"/>
        <v/>
      </c>
      <c r="AV1122" t="str">
        <f t="shared" si="1033"/>
        <v/>
      </c>
      <c r="AW1122" t="str">
        <f t="shared" si="1034"/>
        <v/>
      </c>
      <c r="AX1122" t="str">
        <f t="shared" si="1035"/>
        <v/>
      </c>
      <c r="AY1122" t="str">
        <f t="shared" si="1036"/>
        <v/>
      </c>
      <c r="AZ1122" t="str">
        <f t="shared" si="1037"/>
        <v/>
      </c>
      <c r="BA1122" t="str">
        <f t="shared" si="1038"/>
        <v/>
      </c>
      <c r="BB1122" t="str">
        <f t="shared" si="1039"/>
        <v/>
      </c>
      <c r="BC1122" t="str">
        <f t="shared" si="1040"/>
        <v/>
      </c>
      <c r="BD1122" t="str">
        <f t="shared" si="1041"/>
        <v/>
      </c>
      <c r="BE1122" t="str">
        <f t="shared" si="1042"/>
        <v>Számvitel III. (215, web)</v>
      </c>
      <c r="BF1122" s="2">
        <v>1114</v>
      </c>
      <c r="BG1122" s="2">
        <v>5</v>
      </c>
      <c r="BH1122" s="18">
        <f>VLOOKUP(BF1122,segéd!$F$9:$G$41,2,FALSE)</f>
        <v>46340</v>
      </c>
      <c r="BI1122" s="2" t="str">
        <f>VLOOKUP(BG1122,segéd!$F$1:$G$7,2,FALSE)</f>
        <v>15.15-16.45</v>
      </c>
      <c r="BJ1122" t="s">
        <v>93</v>
      </c>
      <c r="BK1122" s="20" t="s">
        <v>220</v>
      </c>
      <c r="BL1122" t="s">
        <v>191</v>
      </c>
      <c r="BM1122" s="2"/>
      <c r="BN1122" s="2">
        <v>215</v>
      </c>
      <c r="BO1122" s="2" t="s">
        <v>117</v>
      </c>
      <c r="BP1122" s="33" t="s">
        <v>595</v>
      </c>
      <c r="BQ1122" s="2">
        <f t="shared" si="1043"/>
        <v>24</v>
      </c>
      <c r="BR1122" s="2" t="str">
        <f>IF(BM1122="","",IFERROR(VLOOKUP(BJ1122,segéd!T:U,2,FALSE),"x"))</f>
        <v/>
      </c>
      <c r="BS1122" s="2">
        <f>IF(BN1122="","",IFERROR(VLOOKUP(BJ1122,segéd!O:P,2,FALSE),"x"))</f>
        <v>24</v>
      </c>
      <c r="BT1122" s="2"/>
      <c r="BU1122" s="2"/>
      <c r="BV1122" s="2"/>
      <c r="BX1122" s="2"/>
      <c r="CQ1122" s="2"/>
      <c r="CR1122" s="2"/>
      <c r="CZ1122" s="2">
        <v>3</v>
      </c>
      <c r="DA1122" s="2">
        <v>7</v>
      </c>
      <c r="DB1122" s="2">
        <v>8</v>
      </c>
    </row>
    <row r="1123" spans="1:114" ht="15" customHeight="1" x14ac:dyDescent="0.3">
      <c r="A1123" t="str">
        <f t="shared" si="986"/>
        <v>11145</v>
      </c>
      <c r="B1123" t="str">
        <f t="shared" si="987"/>
        <v xml:space="preserve">Tanulás, kreativitás és MI - Tarcsiné Fábián Kata (web) </v>
      </c>
      <c r="C1123" t="str">
        <f t="shared" si="988"/>
        <v>50111145</v>
      </c>
      <c r="D1123" t="str">
        <f t="shared" si="989"/>
        <v>Tanulás, kreativitás és MI - Tarcsiné Fábián Kata (web) 216</v>
      </c>
      <c r="E1123" t="str">
        <f t="shared" si="990"/>
        <v>Tarcsiné Fábián Kata11145</v>
      </c>
      <c r="F1123" t="str">
        <f t="shared" si="991"/>
        <v>Tanulás, kreativitás és MI (Tb. 501, web)</v>
      </c>
      <c r="G1123" t="str">
        <f t="shared" si="992"/>
        <v/>
      </c>
      <c r="H1123" t="str">
        <f t="shared" si="993"/>
        <v/>
      </c>
      <c r="I1123" t="str">
        <f t="shared" si="994"/>
        <v/>
      </c>
      <c r="J1123" t="str">
        <f t="shared" si="995"/>
        <v/>
      </c>
      <c r="K1123" t="str">
        <f t="shared" si="996"/>
        <v/>
      </c>
      <c r="L1123" t="str">
        <f t="shared" si="997"/>
        <v/>
      </c>
      <c r="M1123" t="str">
        <f t="shared" si="998"/>
        <v/>
      </c>
      <c r="N1123" t="str">
        <f t="shared" si="999"/>
        <v/>
      </c>
      <c r="O1123" t="str">
        <f t="shared" si="1000"/>
        <v/>
      </c>
      <c r="P1123" t="str">
        <f t="shared" si="1001"/>
        <v/>
      </c>
      <c r="Q1123" t="str">
        <f t="shared" si="1002"/>
        <v/>
      </c>
      <c r="R1123" t="str">
        <f t="shared" si="1003"/>
        <v/>
      </c>
      <c r="S1123" t="str">
        <f t="shared" si="1004"/>
        <v/>
      </c>
      <c r="T1123" t="str">
        <f t="shared" si="1005"/>
        <v/>
      </c>
      <c r="U1123" t="str">
        <f t="shared" si="1006"/>
        <v/>
      </c>
      <c r="V1123" t="str">
        <f t="shared" si="1007"/>
        <v/>
      </c>
      <c r="W1123" t="str">
        <f t="shared" si="1008"/>
        <v/>
      </c>
      <c r="X1123" t="str">
        <f t="shared" si="1009"/>
        <v/>
      </c>
      <c r="Y1123" t="str">
        <f t="shared" si="1010"/>
        <v/>
      </c>
      <c r="Z1123" t="str">
        <f t="shared" si="1011"/>
        <v/>
      </c>
      <c r="AA1123" t="str">
        <f t="shared" si="1012"/>
        <v>Tanulás, kreativitás és MI (, web)</v>
      </c>
      <c r="AB1123" t="str">
        <f t="shared" si="1013"/>
        <v>11145</v>
      </c>
      <c r="AC1123" t="str">
        <f t="shared" si="1014"/>
        <v>11145</v>
      </c>
      <c r="AD1123" t="str">
        <f t="shared" si="1015"/>
        <v>11145</v>
      </c>
      <c r="AE1123" t="str">
        <f t="shared" si="1016"/>
        <v>11145</v>
      </c>
      <c r="AF1123" t="str">
        <f t="shared" si="1017"/>
        <v>11145</v>
      </c>
      <c r="AG1123" t="str">
        <f t="shared" si="1018"/>
        <v>11145</v>
      </c>
      <c r="AH1123" t="str">
        <f t="shared" si="1019"/>
        <v/>
      </c>
      <c r="AI1123" t="str">
        <f t="shared" si="1020"/>
        <v/>
      </c>
      <c r="AJ1123" t="str">
        <f t="shared" si="1021"/>
        <v/>
      </c>
      <c r="AK1123" t="str">
        <f t="shared" si="1022"/>
        <v/>
      </c>
      <c r="AL1123" t="str">
        <f t="shared" si="1023"/>
        <v/>
      </c>
      <c r="AM1123" t="str">
        <f t="shared" si="1024"/>
        <v/>
      </c>
      <c r="AN1123" t="str">
        <f t="shared" si="1025"/>
        <v/>
      </c>
      <c r="AO1123" t="str">
        <f t="shared" si="1026"/>
        <v/>
      </c>
      <c r="AP1123" t="str">
        <f t="shared" si="1027"/>
        <v/>
      </c>
      <c r="AQ1123" t="str">
        <f t="shared" si="1028"/>
        <v/>
      </c>
      <c r="AR1123" t="str">
        <f t="shared" si="1029"/>
        <v/>
      </c>
      <c r="AS1123" t="str">
        <f t="shared" si="1030"/>
        <v/>
      </c>
      <c r="AT1123" t="str">
        <f t="shared" si="1031"/>
        <v/>
      </c>
      <c r="AU1123" t="str">
        <f t="shared" si="1032"/>
        <v/>
      </c>
      <c r="AV1123" t="str">
        <f t="shared" si="1033"/>
        <v/>
      </c>
      <c r="AW1123" t="str">
        <f t="shared" si="1034"/>
        <v/>
      </c>
      <c r="AX1123" t="str">
        <f t="shared" si="1035"/>
        <v/>
      </c>
      <c r="AY1123" t="str">
        <f t="shared" si="1036"/>
        <v/>
      </c>
      <c r="AZ1123" t="str">
        <f t="shared" si="1037"/>
        <v/>
      </c>
      <c r="BA1123" t="str">
        <f t="shared" si="1038"/>
        <v/>
      </c>
      <c r="BB1123" t="str">
        <f t="shared" si="1039"/>
        <v/>
      </c>
      <c r="BC1123" t="str">
        <f t="shared" si="1040"/>
        <v/>
      </c>
      <c r="BD1123" t="str">
        <f t="shared" si="1041"/>
        <v/>
      </c>
      <c r="BE1123" t="str">
        <f t="shared" si="1042"/>
        <v>Tanulás, kreativitás és MI (501, web)</v>
      </c>
      <c r="BF1123" s="2">
        <v>1114</v>
      </c>
      <c r="BG1123" s="2">
        <v>5</v>
      </c>
      <c r="BH1123" s="18">
        <f>VLOOKUP(BF1123,segéd!$F$9:$G$41,2,FALSE)</f>
        <v>46340</v>
      </c>
      <c r="BI1123" s="2" t="str">
        <f>VLOOKUP(BG1123,segéd!$F$1:$G$7,2,FALSE)</f>
        <v>15.15-16.45</v>
      </c>
      <c r="BJ1123" t="s">
        <v>374</v>
      </c>
      <c r="BK1123" s="20" t="s">
        <v>531</v>
      </c>
      <c r="BL1123" t="s">
        <v>372</v>
      </c>
      <c r="BM1123" s="2"/>
      <c r="BN1123" s="2">
        <v>501</v>
      </c>
      <c r="BO1123" s="2" t="s">
        <v>117</v>
      </c>
      <c r="BP1123" s="33" t="s">
        <v>703</v>
      </c>
      <c r="BQ1123" s="2">
        <f t="shared" si="1043"/>
        <v>216</v>
      </c>
      <c r="BR1123" s="2" t="str">
        <f>IF(BM1123="","",IFERROR(VLOOKUP(BJ1123,segéd!T:U,2,FALSE),"x"))</f>
        <v/>
      </c>
      <c r="BS1123" s="2">
        <f>IF(BN1123="","",IFERROR(VLOOKUP(BJ1123,segéd!O:P,2,FALSE),"x"))</f>
        <v>216</v>
      </c>
      <c r="BT1123" s="2"/>
      <c r="BU1123" s="2"/>
      <c r="BV1123" s="2"/>
      <c r="BX1123" s="2"/>
      <c r="CN1123" s="2">
        <v>53</v>
      </c>
      <c r="CO1123" s="2">
        <v>6</v>
      </c>
      <c r="CP1123" s="2">
        <v>8</v>
      </c>
      <c r="CQ1123" s="2">
        <v>74</v>
      </c>
      <c r="CR1123" s="2">
        <v>48</v>
      </c>
      <c r="CS1123" s="2">
        <v>8</v>
      </c>
    </row>
    <row r="1124" spans="1:114" ht="15" customHeight="1" x14ac:dyDescent="0.3">
      <c r="A1124" t="str">
        <f t="shared" si="986"/>
        <v>20211145</v>
      </c>
      <c r="B1124" t="str">
        <f t="shared" si="987"/>
        <v>Utazástörténet - Wirth Gábor (web) 14</v>
      </c>
      <c r="C1124" t="str">
        <f t="shared" si="988"/>
        <v>11145</v>
      </c>
      <c r="D1124" t="str">
        <f t="shared" si="989"/>
        <v xml:space="preserve">Utazástörténet - Wirth Gábor (web) </v>
      </c>
      <c r="E1124" t="str">
        <f t="shared" si="990"/>
        <v>Wirth Gábor11145</v>
      </c>
      <c r="F1124" t="str">
        <f t="shared" si="991"/>
        <v>Utazástörténet (Bp. 202, web)</v>
      </c>
      <c r="G1124" t="str">
        <f t="shared" si="992"/>
        <v/>
      </c>
      <c r="H1124" t="str">
        <f t="shared" si="993"/>
        <v>11145</v>
      </c>
      <c r="I1124" t="str">
        <f t="shared" si="994"/>
        <v/>
      </c>
      <c r="J1124" t="str">
        <f t="shared" si="995"/>
        <v/>
      </c>
      <c r="K1124" t="str">
        <f t="shared" si="996"/>
        <v/>
      </c>
      <c r="L1124" t="str">
        <f t="shared" si="997"/>
        <v/>
      </c>
      <c r="M1124" t="str">
        <f t="shared" si="998"/>
        <v/>
      </c>
      <c r="N1124" t="str">
        <f t="shared" si="999"/>
        <v/>
      </c>
      <c r="O1124" t="str">
        <f t="shared" si="1000"/>
        <v/>
      </c>
      <c r="P1124" t="str">
        <f t="shared" si="1001"/>
        <v/>
      </c>
      <c r="Q1124" t="str">
        <f t="shared" si="1002"/>
        <v/>
      </c>
      <c r="R1124" t="str">
        <f t="shared" si="1003"/>
        <v/>
      </c>
      <c r="S1124" t="str">
        <f t="shared" si="1004"/>
        <v/>
      </c>
      <c r="T1124" t="str">
        <f t="shared" si="1005"/>
        <v/>
      </c>
      <c r="U1124" t="str">
        <f t="shared" si="1006"/>
        <v/>
      </c>
      <c r="V1124" t="str">
        <f t="shared" si="1007"/>
        <v/>
      </c>
      <c r="W1124" t="str">
        <f t="shared" si="1008"/>
        <v/>
      </c>
      <c r="X1124" t="str">
        <f t="shared" si="1009"/>
        <v/>
      </c>
      <c r="Y1124" t="str">
        <f t="shared" si="1010"/>
        <v/>
      </c>
      <c r="Z1124" t="str">
        <f t="shared" si="1011"/>
        <v/>
      </c>
      <c r="AA1124" t="str">
        <f t="shared" si="1012"/>
        <v>Utazástörténet (202, web)</v>
      </c>
      <c r="AB1124" t="str">
        <f t="shared" si="1013"/>
        <v/>
      </c>
      <c r="AC1124" t="str">
        <f t="shared" si="1014"/>
        <v/>
      </c>
      <c r="AD1124" t="str">
        <f t="shared" si="1015"/>
        <v/>
      </c>
      <c r="AE1124" t="str">
        <f t="shared" si="1016"/>
        <v/>
      </c>
      <c r="AF1124" t="str">
        <f t="shared" si="1017"/>
        <v/>
      </c>
      <c r="AG1124" t="str">
        <f t="shared" si="1018"/>
        <v/>
      </c>
      <c r="AH1124" t="str">
        <f t="shared" si="1019"/>
        <v/>
      </c>
      <c r="AI1124" t="str">
        <f t="shared" si="1020"/>
        <v/>
      </c>
      <c r="AJ1124" t="str">
        <f t="shared" si="1021"/>
        <v/>
      </c>
      <c r="AK1124" t="str">
        <f t="shared" si="1022"/>
        <v/>
      </c>
      <c r="AL1124" t="str">
        <f t="shared" si="1023"/>
        <v/>
      </c>
      <c r="AM1124" t="str">
        <f t="shared" si="1024"/>
        <v/>
      </c>
      <c r="AN1124" t="str">
        <f t="shared" si="1025"/>
        <v/>
      </c>
      <c r="AO1124" t="str">
        <f t="shared" si="1026"/>
        <v/>
      </c>
      <c r="AP1124" t="str">
        <f t="shared" si="1027"/>
        <v/>
      </c>
      <c r="AQ1124" t="str">
        <f t="shared" si="1028"/>
        <v/>
      </c>
      <c r="AR1124" t="str">
        <f t="shared" si="1029"/>
        <v/>
      </c>
      <c r="AS1124" t="str">
        <f t="shared" si="1030"/>
        <v/>
      </c>
      <c r="AT1124" t="str">
        <f t="shared" si="1031"/>
        <v/>
      </c>
      <c r="AU1124" t="str">
        <f t="shared" si="1032"/>
        <v/>
      </c>
      <c r="AV1124" t="str">
        <f t="shared" si="1033"/>
        <v/>
      </c>
      <c r="AW1124" t="str">
        <f t="shared" si="1034"/>
        <v/>
      </c>
      <c r="AX1124" t="str">
        <f t="shared" si="1035"/>
        <v/>
      </c>
      <c r="AY1124" t="str">
        <f t="shared" si="1036"/>
        <v/>
      </c>
      <c r="AZ1124" t="str">
        <f t="shared" si="1037"/>
        <v/>
      </c>
      <c r="BA1124" t="str">
        <f t="shared" si="1038"/>
        <v/>
      </c>
      <c r="BB1124" t="str">
        <f t="shared" si="1039"/>
        <v/>
      </c>
      <c r="BC1124" t="str">
        <f t="shared" si="1040"/>
        <v/>
      </c>
      <c r="BD1124" t="str">
        <f t="shared" si="1041"/>
        <v/>
      </c>
      <c r="BE1124" t="str">
        <f t="shared" si="1042"/>
        <v>Utazástörténet (, web)</v>
      </c>
      <c r="BF1124" s="2">
        <v>1114</v>
      </c>
      <c r="BG1124" s="2">
        <v>5</v>
      </c>
      <c r="BH1124" s="18">
        <f>VLOOKUP(BF1124,segéd!$F$9:$G$41,2,FALSE)</f>
        <v>46340</v>
      </c>
      <c r="BI1124" s="2" t="str">
        <f>VLOOKUP(BG1124,segéd!$F$1:$G$7,2,FALSE)</f>
        <v>15.15-16.45</v>
      </c>
      <c r="BJ1124" t="s">
        <v>271</v>
      </c>
      <c r="BK1124" s="20" t="s">
        <v>143</v>
      </c>
      <c r="BL1124" t="s">
        <v>194</v>
      </c>
      <c r="BM1124" s="2">
        <v>202</v>
      </c>
      <c r="BO1124" s="2" t="s">
        <v>117</v>
      </c>
      <c r="BP1124" s="33" t="s">
        <v>716</v>
      </c>
      <c r="BQ1124" s="2">
        <f t="shared" si="1043"/>
        <v>14</v>
      </c>
      <c r="BR1124" s="2">
        <f>IF(BM1124="","",IFERROR(VLOOKUP(BJ1124,segéd!T:U,2,FALSE),"x"))</f>
        <v>14</v>
      </c>
      <c r="BS1124" s="2" t="str">
        <f>IF(BN1124="","",IFERROR(VLOOKUP(BJ1124,segéd!O:P,2,FALSE),"x"))</f>
        <v/>
      </c>
      <c r="BT1124" s="2"/>
      <c r="BU1124" s="2">
        <v>18</v>
      </c>
      <c r="BV1124" s="2"/>
      <c r="BX1124" s="2"/>
      <c r="CQ1124" s="2"/>
      <c r="CR1124" s="2"/>
    </row>
    <row r="1125" spans="1:114" ht="15" customHeight="1" x14ac:dyDescent="0.3">
      <c r="A1125" t="str">
        <f t="shared" si="986"/>
        <v>11145</v>
      </c>
      <c r="B1125" t="str">
        <f t="shared" si="987"/>
        <v xml:space="preserve">Villamos hajtások - Varga István (web) </v>
      </c>
      <c r="C1125" t="str">
        <f t="shared" si="988"/>
        <v>611145</v>
      </c>
      <c r="D1125" t="str">
        <f t="shared" si="989"/>
        <v>Villamos hajtások - Varga István (web) 13</v>
      </c>
      <c r="E1125" t="str">
        <f t="shared" si="990"/>
        <v>Varga István11145</v>
      </c>
      <c r="F1125" t="str">
        <f t="shared" si="991"/>
        <v>Villamos hajtások (Tb. 6, web)</v>
      </c>
      <c r="G1125" t="str">
        <f t="shared" si="992"/>
        <v/>
      </c>
      <c r="H1125" t="str">
        <f t="shared" si="993"/>
        <v/>
      </c>
      <c r="I1125" t="str">
        <f t="shared" si="994"/>
        <v/>
      </c>
      <c r="J1125" t="str">
        <f t="shared" si="995"/>
        <v/>
      </c>
      <c r="K1125" t="str">
        <f t="shared" si="996"/>
        <v/>
      </c>
      <c r="L1125" t="str">
        <f t="shared" si="997"/>
        <v/>
      </c>
      <c r="M1125" t="str">
        <f t="shared" si="998"/>
        <v/>
      </c>
      <c r="N1125" t="str">
        <f t="shared" si="999"/>
        <v/>
      </c>
      <c r="O1125" t="str">
        <f t="shared" si="1000"/>
        <v/>
      </c>
      <c r="P1125" t="str">
        <f t="shared" si="1001"/>
        <v/>
      </c>
      <c r="Q1125" t="str">
        <f t="shared" si="1002"/>
        <v/>
      </c>
      <c r="R1125" t="str">
        <f t="shared" si="1003"/>
        <v/>
      </c>
      <c r="S1125" t="str">
        <f t="shared" si="1004"/>
        <v/>
      </c>
      <c r="T1125" t="str">
        <f t="shared" si="1005"/>
        <v/>
      </c>
      <c r="U1125" t="str">
        <f t="shared" si="1006"/>
        <v/>
      </c>
      <c r="V1125" t="str">
        <f t="shared" si="1007"/>
        <v/>
      </c>
      <c r="W1125" t="str">
        <f t="shared" si="1008"/>
        <v/>
      </c>
      <c r="X1125" t="str">
        <f t="shared" si="1009"/>
        <v/>
      </c>
      <c r="Y1125" t="str">
        <f t="shared" si="1010"/>
        <v/>
      </c>
      <c r="Z1125" t="str">
        <f t="shared" si="1011"/>
        <v/>
      </c>
      <c r="AA1125" t="str">
        <f t="shared" si="1012"/>
        <v>Villamos hajtások (, web)</v>
      </c>
      <c r="AB1125" t="str">
        <f t="shared" si="1013"/>
        <v/>
      </c>
      <c r="AC1125" t="str">
        <f t="shared" si="1014"/>
        <v/>
      </c>
      <c r="AD1125" t="str">
        <f t="shared" si="1015"/>
        <v/>
      </c>
      <c r="AE1125" t="str">
        <f t="shared" si="1016"/>
        <v/>
      </c>
      <c r="AF1125" t="str">
        <f t="shared" si="1017"/>
        <v/>
      </c>
      <c r="AG1125" t="str">
        <f t="shared" si="1018"/>
        <v/>
      </c>
      <c r="AH1125" t="str">
        <f t="shared" si="1019"/>
        <v/>
      </c>
      <c r="AI1125" t="str">
        <f t="shared" si="1020"/>
        <v/>
      </c>
      <c r="AJ1125" t="str">
        <f t="shared" si="1021"/>
        <v/>
      </c>
      <c r="AK1125" t="str">
        <f t="shared" si="1022"/>
        <v/>
      </c>
      <c r="AL1125" t="str">
        <f t="shared" si="1023"/>
        <v/>
      </c>
      <c r="AM1125" t="str">
        <f t="shared" si="1024"/>
        <v/>
      </c>
      <c r="AN1125" t="str">
        <f t="shared" si="1025"/>
        <v/>
      </c>
      <c r="AO1125" t="str">
        <f t="shared" si="1026"/>
        <v/>
      </c>
      <c r="AP1125" t="str">
        <f t="shared" si="1027"/>
        <v/>
      </c>
      <c r="AQ1125" t="str">
        <f t="shared" si="1028"/>
        <v/>
      </c>
      <c r="AR1125" t="str">
        <f t="shared" si="1029"/>
        <v/>
      </c>
      <c r="AS1125" t="str">
        <f t="shared" si="1030"/>
        <v/>
      </c>
      <c r="AT1125" t="str">
        <f t="shared" si="1031"/>
        <v/>
      </c>
      <c r="AU1125" t="str">
        <f t="shared" si="1032"/>
        <v/>
      </c>
      <c r="AV1125" t="str">
        <f t="shared" si="1033"/>
        <v/>
      </c>
      <c r="AW1125" t="str">
        <f t="shared" si="1034"/>
        <v>11145</v>
      </c>
      <c r="AX1125" t="str">
        <f t="shared" si="1035"/>
        <v/>
      </c>
      <c r="AY1125" t="str">
        <f t="shared" si="1036"/>
        <v/>
      </c>
      <c r="AZ1125" t="str">
        <f t="shared" si="1037"/>
        <v/>
      </c>
      <c r="BA1125" t="str">
        <f t="shared" si="1038"/>
        <v/>
      </c>
      <c r="BB1125" t="str">
        <f t="shared" si="1039"/>
        <v/>
      </c>
      <c r="BC1125" t="str">
        <f t="shared" si="1040"/>
        <v/>
      </c>
      <c r="BD1125" t="str">
        <f t="shared" si="1041"/>
        <v/>
      </c>
      <c r="BE1125" t="str">
        <f t="shared" si="1042"/>
        <v>Villamos hajtások (6, web)</v>
      </c>
      <c r="BF1125" s="2">
        <v>1114</v>
      </c>
      <c r="BG1125" s="2">
        <v>5</v>
      </c>
      <c r="BH1125" s="18">
        <f>VLOOKUP(BF1125,segéd!$F$9:$G$41,2,FALSE)</f>
        <v>46340</v>
      </c>
      <c r="BI1125" s="2" t="str">
        <f>VLOOKUP(BG1125,segéd!$F$1:$G$7,2,FALSE)</f>
        <v>15.15-16.45</v>
      </c>
      <c r="BJ1125" t="s">
        <v>404</v>
      </c>
      <c r="BK1125" s="20" t="s">
        <v>278</v>
      </c>
      <c r="BL1125" t="s">
        <v>191</v>
      </c>
      <c r="BM1125" s="2"/>
      <c r="BN1125" s="2">
        <v>6</v>
      </c>
      <c r="BO1125" s="2" t="s">
        <v>117</v>
      </c>
      <c r="BP1125" s="33" t="s">
        <v>645</v>
      </c>
      <c r="BQ1125" s="2">
        <f t="shared" si="1043"/>
        <v>13</v>
      </c>
      <c r="BR1125" s="2" t="str">
        <f>IF(BM1125="","",IFERROR(VLOOKUP(BJ1125,segéd!T:U,2,FALSE),"x"))</f>
        <v/>
      </c>
      <c r="BS1125" s="2">
        <f>IF(BN1125="","",IFERROR(VLOOKUP(BJ1125,segéd!O:P,2,FALSE),"x"))</f>
        <v>13</v>
      </c>
      <c r="BU1125" s="2"/>
      <c r="BV1125" s="2"/>
      <c r="DI1125" s="2">
        <v>14</v>
      </c>
    </row>
    <row r="1126" spans="1:114" ht="15" customHeight="1" x14ac:dyDescent="0.3">
      <c r="A1126" t="str">
        <f t="shared" si="986"/>
        <v>11146</v>
      </c>
      <c r="B1126" t="str">
        <f t="shared" si="987"/>
        <v xml:space="preserve">CAD alapjai, 1. csoport - Szentgyörgyiné Gyöngyösi Éva (web) </v>
      </c>
      <c r="C1126" t="str">
        <f t="shared" si="988"/>
        <v>60411146</v>
      </c>
      <c r="D1126" t="str">
        <f t="shared" si="989"/>
        <v>CAD alapjai, 1. csoport - Szentgyörgyiné Gyöngyösi Éva (web) 33</v>
      </c>
      <c r="E1126" t="str">
        <f t="shared" si="990"/>
        <v>Szentgyörgyiné Gyöngyösi Éva11146</v>
      </c>
      <c r="F1126" t="str">
        <f t="shared" si="991"/>
        <v>CAD alapjai, 1. csoport (Tb. 604, web)</v>
      </c>
      <c r="G1126" t="str">
        <f t="shared" si="992"/>
        <v/>
      </c>
      <c r="H1126" t="str">
        <f t="shared" si="993"/>
        <v/>
      </c>
      <c r="I1126" t="str">
        <f t="shared" si="994"/>
        <v/>
      </c>
      <c r="J1126" t="str">
        <f t="shared" si="995"/>
        <v/>
      </c>
      <c r="K1126" t="str">
        <f t="shared" si="996"/>
        <v/>
      </c>
      <c r="L1126" t="str">
        <f t="shared" si="997"/>
        <v/>
      </c>
      <c r="M1126" t="str">
        <f t="shared" si="998"/>
        <v/>
      </c>
      <c r="N1126" t="str">
        <f t="shared" si="999"/>
        <v/>
      </c>
      <c r="O1126" t="str">
        <f t="shared" si="1000"/>
        <v/>
      </c>
      <c r="P1126" t="str">
        <f t="shared" si="1001"/>
        <v/>
      </c>
      <c r="Q1126" t="str">
        <f t="shared" si="1002"/>
        <v/>
      </c>
      <c r="R1126" t="str">
        <f t="shared" si="1003"/>
        <v/>
      </c>
      <c r="S1126" t="str">
        <f t="shared" si="1004"/>
        <v/>
      </c>
      <c r="T1126" t="str">
        <f t="shared" si="1005"/>
        <v/>
      </c>
      <c r="U1126" t="str">
        <f t="shared" si="1006"/>
        <v/>
      </c>
      <c r="V1126" t="str">
        <f t="shared" si="1007"/>
        <v/>
      </c>
      <c r="W1126" t="str">
        <f t="shared" si="1008"/>
        <v/>
      </c>
      <c r="X1126" t="str">
        <f t="shared" si="1009"/>
        <v/>
      </c>
      <c r="Y1126" t="str">
        <f t="shared" si="1010"/>
        <v/>
      </c>
      <c r="Z1126" t="str">
        <f t="shared" si="1011"/>
        <v/>
      </c>
      <c r="AA1126" t="str">
        <f t="shared" si="1012"/>
        <v>CAD alapjai, 1. csoport (, web)</v>
      </c>
      <c r="AB1126" t="str">
        <f t="shared" si="1013"/>
        <v/>
      </c>
      <c r="AC1126" t="str">
        <f t="shared" si="1014"/>
        <v/>
      </c>
      <c r="AD1126" t="str">
        <f t="shared" si="1015"/>
        <v/>
      </c>
      <c r="AE1126" t="str">
        <f t="shared" si="1016"/>
        <v/>
      </c>
      <c r="AF1126" t="str">
        <f t="shared" si="1017"/>
        <v/>
      </c>
      <c r="AG1126" t="str">
        <f t="shared" si="1018"/>
        <v/>
      </c>
      <c r="AH1126" t="str">
        <f t="shared" si="1019"/>
        <v/>
      </c>
      <c r="AI1126" t="str">
        <f t="shared" si="1020"/>
        <v/>
      </c>
      <c r="AJ1126" t="str">
        <f t="shared" si="1021"/>
        <v/>
      </c>
      <c r="AK1126" t="str">
        <f t="shared" si="1022"/>
        <v>11146</v>
      </c>
      <c r="AL1126" t="str">
        <f t="shared" si="1023"/>
        <v/>
      </c>
      <c r="AM1126" t="str">
        <f t="shared" si="1024"/>
        <v/>
      </c>
      <c r="AN1126" t="str">
        <f t="shared" si="1025"/>
        <v/>
      </c>
      <c r="AO1126" t="str">
        <f t="shared" si="1026"/>
        <v/>
      </c>
      <c r="AP1126" t="str">
        <f t="shared" si="1027"/>
        <v/>
      </c>
      <c r="AQ1126" t="str">
        <f t="shared" si="1028"/>
        <v/>
      </c>
      <c r="AR1126" t="str">
        <f t="shared" si="1029"/>
        <v/>
      </c>
      <c r="AS1126" t="str">
        <f t="shared" si="1030"/>
        <v/>
      </c>
      <c r="AT1126" t="str">
        <f t="shared" si="1031"/>
        <v/>
      </c>
      <c r="AU1126" t="str">
        <f t="shared" si="1032"/>
        <v/>
      </c>
      <c r="AV1126" t="str">
        <f t="shared" si="1033"/>
        <v/>
      </c>
      <c r="AW1126" t="str">
        <f t="shared" si="1034"/>
        <v/>
      </c>
      <c r="AX1126" t="str">
        <f t="shared" si="1035"/>
        <v/>
      </c>
      <c r="AY1126" t="str">
        <f t="shared" si="1036"/>
        <v/>
      </c>
      <c r="AZ1126" t="str">
        <f t="shared" si="1037"/>
        <v/>
      </c>
      <c r="BA1126" t="str">
        <f t="shared" si="1038"/>
        <v/>
      </c>
      <c r="BB1126" t="str">
        <f t="shared" si="1039"/>
        <v/>
      </c>
      <c r="BC1126" t="str">
        <f t="shared" si="1040"/>
        <v/>
      </c>
      <c r="BD1126" t="str">
        <f t="shared" si="1041"/>
        <v/>
      </c>
      <c r="BE1126" t="str">
        <f t="shared" si="1042"/>
        <v>CAD alapjai, 1. csoport (604, web)</v>
      </c>
      <c r="BF1126" s="2">
        <v>1114</v>
      </c>
      <c r="BG1126" s="2">
        <v>6</v>
      </c>
      <c r="BH1126" s="18">
        <f>VLOOKUP(BF1126,segéd!$F$9:$G$41,2,FALSE)</f>
        <v>46340</v>
      </c>
      <c r="BI1126" s="2" t="str">
        <f>VLOOKUP(BG1126,segéd!$F$1:$G$7,2,FALSE)</f>
        <v>17.00-18.30</v>
      </c>
      <c r="BJ1126" t="s">
        <v>313</v>
      </c>
      <c r="BK1126" s="20" t="s">
        <v>320</v>
      </c>
      <c r="BL1126" t="s">
        <v>191</v>
      </c>
      <c r="BM1126" s="2"/>
      <c r="BN1126" s="2">
        <v>604</v>
      </c>
      <c r="BO1126" s="2" t="s">
        <v>117</v>
      </c>
      <c r="BP1126" s="33" t="s">
        <v>673</v>
      </c>
      <c r="BQ1126" s="2">
        <f t="shared" si="1043"/>
        <v>33</v>
      </c>
      <c r="BR1126" s="2" t="str">
        <f>IF(BM1126="","",IFERROR(VLOOKUP(BJ1126,segéd!T:U,2,FALSE),"x"))</f>
        <v/>
      </c>
      <c r="BS1126" s="2">
        <f>IF(BN1126="","",IFERROR(VLOOKUP(BJ1126,segéd!O:P,2,FALSE),"x"))</f>
        <v>33</v>
      </c>
      <c r="BU1126" s="2"/>
      <c r="BV1126" s="2"/>
      <c r="BX1126" s="2"/>
      <c r="CW1126" s="2">
        <v>37</v>
      </c>
    </row>
    <row r="1127" spans="1:114" ht="15" customHeight="1" x14ac:dyDescent="0.3">
      <c r="A1127" t="str">
        <f t="shared" si="986"/>
        <v>11146</v>
      </c>
      <c r="B1127" t="str">
        <f t="shared" si="987"/>
        <v xml:space="preserve">CAD alapjai, 1. csoport (dupla terem) - Szentgyörgyiné Gyöngyösi Éva (web) </v>
      </c>
      <c r="C1127" t="str">
        <f t="shared" si="988"/>
        <v>60311146</v>
      </c>
      <c r="D1127" t="str">
        <f t="shared" si="989"/>
        <v xml:space="preserve">CAD alapjai, 1. csoport (dupla terem) - Szentgyörgyiné Gyöngyösi Éva (web) </v>
      </c>
      <c r="E1127" t="str">
        <f t="shared" si="990"/>
        <v>Szentgyörgyiné Gyöngyösi Éva11146</v>
      </c>
      <c r="F1127" t="str">
        <f t="shared" si="991"/>
        <v>CAD alapjai, 1. csoport (dupla terem) (Tb. 603, web)</v>
      </c>
      <c r="G1127" t="str">
        <f t="shared" si="992"/>
        <v/>
      </c>
      <c r="H1127" t="str">
        <f t="shared" si="993"/>
        <v/>
      </c>
      <c r="I1127" t="str">
        <f t="shared" si="994"/>
        <v/>
      </c>
      <c r="J1127" t="str">
        <f t="shared" si="995"/>
        <v/>
      </c>
      <c r="K1127" t="str">
        <f t="shared" si="996"/>
        <v/>
      </c>
      <c r="L1127" t="str">
        <f t="shared" si="997"/>
        <v/>
      </c>
      <c r="M1127" t="str">
        <f t="shared" si="998"/>
        <v/>
      </c>
      <c r="N1127" t="str">
        <f t="shared" si="999"/>
        <v/>
      </c>
      <c r="O1127" t="str">
        <f t="shared" si="1000"/>
        <v/>
      </c>
      <c r="P1127" t="str">
        <f t="shared" si="1001"/>
        <v/>
      </c>
      <c r="Q1127" t="str">
        <f t="shared" si="1002"/>
        <v/>
      </c>
      <c r="R1127" t="str">
        <f t="shared" si="1003"/>
        <v/>
      </c>
      <c r="S1127" t="str">
        <f t="shared" si="1004"/>
        <v/>
      </c>
      <c r="T1127" t="str">
        <f t="shared" si="1005"/>
        <v/>
      </c>
      <c r="U1127" t="str">
        <f t="shared" si="1006"/>
        <v/>
      </c>
      <c r="V1127" t="str">
        <f t="shared" si="1007"/>
        <v/>
      </c>
      <c r="W1127" t="str">
        <f t="shared" si="1008"/>
        <v/>
      </c>
      <c r="X1127" t="str">
        <f t="shared" si="1009"/>
        <v/>
      </c>
      <c r="Y1127" t="str">
        <f t="shared" si="1010"/>
        <v/>
      </c>
      <c r="Z1127" t="str">
        <f t="shared" si="1011"/>
        <v/>
      </c>
      <c r="AA1127" t="str">
        <f t="shared" si="1012"/>
        <v>CAD alapjai, 1. csoport (dupla terem) (, web)</v>
      </c>
      <c r="AB1127" t="str">
        <f t="shared" si="1013"/>
        <v/>
      </c>
      <c r="AC1127" t="str">
        <f t="shared" si="1014"/>
        <v/>
      </c>
      <c r="AD1127" t="str">
        <f t="shared" si="1015"/>
        <v/>
      </c>
      <c r="AE1127" t="str">
        <f t="shared" si="1016"/>
        <v/>
      </c>
      <c r="AF1127" t="str">
        <f t="shared" si="1017"/>
        <v/>
      </c>
      <c r="AG1127" t="str">
        <f t="shared" si="1018"/>
        <v/>
      </c>
      <c r="AH1127" t="str">
        <f t="shared" si="1019"/>
        <v/>
      </c>
      <c r="AI1127" t="str">
        <f t="shared" si="1020"/>
        <v/>
      </c>
      <c r="AJ1127" t="str">
        <f t="shared" si="1021"/>
        <v/>
      </c>
      <c r="AK1127" t="str">
        <f t="shared" si="1022"/>
        <v/>
      </c>
      <c r="AL1127" t="str">
        <f t="shared" si="1023"/>
        <v/>
      </c>
      <c r="AM1127" t="str">
        <f t="shared" si="1024"/>
        <v/>
      </c>
      <c r="AN1127" t="str">
        <f t="shared" si="1025"/>
        <v/>
      </c>
      <c r="AO1127" t="str">
        <f t="shared" si="1026"/>
        <v/>
      </c>
      <c r="AP1127" t="str">
        <f t="shared" si="1027"/>
        <v/>
      </c>
      <c r="AQ1127" t="str">
        <f t="shared" si="1028"/>
        <v/>
      </c>
      <c r="AR1127" t="str">
        <f t="shared" si="1029"/>
        <v/>
      </c>
      <c r="AS1127" t="str">
        <f t="shared" si="1030"/>
        <v/>
      </c>
      <c r="AT1127" t="str">
        <f t="shared" si="1031"/>
        <v/>
      </c>
      <c r="AU1127" t="str">
        <f t="shared" si="1032"/>
        <v/>
      </c>
      <c r="AV1127" t="str">
        <f t="shared" si="1033"/>
        <v/>
      </c>
      <c r="AW1127" t="str">
        <f t="shared" si="1034"/>
        <v/>
      </c>
      <c r="AX1127" t="str">
        <f t="shared" si="1035"/>
        <v/>
      </c>
      <c r="AY1127" t="str">
        <f t="shared" si="1036"/>
        <v/>
      </c>
      <c r="AZ1127" t="str">
        <f t="shared" si="1037"/>
        <v/>
      </c>
      <c r="BA1127" t="str">
        <f t="shared" si="1038"/>
        <v/>
      </c>
      <c r="BB1127" t="str">
        <f t="shared" si="1039"/>
        <v/>
      </c>
      <c r="BC1127" t="str">
        <f t="shared" si="1040"/>
        <v/>
      </c>
      <c r="BD1127" t="str">
        <f t="shared" si="1041"/>
        <v/>
      </c>
      <c r="BE1127" t="str">
        <f t="shared" si="1042"/>
        <v>CAD alapjai, 1. csoport (dupla terem) (603, web)</v>
      </c>
      <c r="BF1127" s="2">
        <v>1114</v>
      </c>
      <c r="BG1127" s="2">
        <v>6</v>
      </c>
      <c r="BH1127" s="18">
        <f>VLOOKUP(BF1127,segéd!$F$9:$G$41,2,FALSE)</f>
        <v>46340</v>
      </c>
      <c r="BI1127" s="2" t="str">
        <f>VLOOKUP(BG1127,segéd!$F$1:$G$7,2,FALSE)</f>
        <v>17.00-18.30</v>
      </c>
      <c r="BJ1127" t="s">
        <v>314</v>
      </c>
      <c r="BK1127" s="20" t="s">
        <v>320</v>
      </c>
      <c r="BL1127" t="s">
        <v>191</v>
      </c>
      <c r="BM1127" s="2"/>
      <c r="BN1127" s="2">
        <v>603</v>
      </c>
      <c r="BO1127" s="2" t="s">
        <v>117</v>
      </c>
      <c r="BP1127" s="33" t="s">
        <v>673</v>
      </c>
      <c r="BQ1127" s="2">
        <f t="shared" si="1043"/>
        <v>0</v>
      </c>
      <c r="BR1127" s="2" t="str">
        <f>IF(BM1127="","",IFERROR(VLOOKUP(BJ1127,segéd!T:U,2,FALSE),"x"))</f>
        <v/>
      </c>
      <c r="BS1127" s="2"/>
      <c r="BU1127" s="2"/>
      <c r="BV1127" s="2"/>
      <c r="BX1127" s="2"/>
    </row>
    <row r="1128" spans="1:114" ht="15" customHeight="1" x14ac:dyDescent="0.3">
      <c r="A1128" t="str">
        <f t="shared" si="986"/>
        <v>11146</v>
      </c>
      <c r="B1128" t="str">
        <f t="shared" si="987"/>
        <v xml:space="preserve">Mechatronikai rendszerek I., 3. csop. - Vavra Gábor </v>
      </c>
      <c r="C1128" t="str">
        <f t="shared" si="988"/>
        <v>311146</v>
      </c>
      <c r="D1128" t="str">
        <f t="shared" si="989"/>
        <v>Mechatronikai rendszerek I., 3. csop. - Vavra Gábor 0</v>
      </c>
      <c r="E1128" t="str">
        <f t="shared" si="990"/>
        <v>Vavra Gábor11146</v>
      </c>
      <c r="F1128" t="str">
        <f t="shared" si="991"/>
        <v>Mechatronikai rendszerek I., 3. csop. (Tb. 3)</v>
      </c>
      <c r="G1128" t="str">
        <f t="shared" si="992"/>
        <v/>
      </c>
      <c r="H1128" t="str">
        <f t="shared" si="993"/>
        <v/>
      </c>
      <c r="I1128" t="str">
        <f t="shared" si="994"/>
        <v/>
      </c>
      <c r="J1128" t="str">
        <f t="shared" si="995"/>
        <v/>
      </c>
      <c r="K1128" t="str">
        <f t="shared" si="996"/>
        <v/>
      </c>
      <c r="L1128" t="str">
        <f t="shared" si="997"/>
        <v/>
      </c>
      <c r="M1128" t="str">
        <f t="shared" si="998"/>
        <v/>
      </c>
      <c r="N1128" t="str">
        <f t="shared" si="999"/>
        <v/>
      </c>
      <c r="O1128" t="str">
        <f t="shared" si="1000"/>
        <v/>
      </c>
      <c r="P1128" t="str">
        <f t="shared" si="1001"/>
        <v/>
      </c>
      <c r="Q1128" t="str">
        <f t="shared" si="1002"/>
        <v/>
      </c>
      <c r="R1128" t="str">
        <f t="shared" si="1003"/>
        <v/>
      </c>
      <c r="S1128" t="str">
        <f t="shared" si="1004"/>
        <v/>
      </c>
      <c r="T1128" t="str">
        <f t="shared" si="1005"/>
        <v/>
      </c>
      <c r="U1128" t="str">
        <f t="shared" si="1006"/>
        <v/>
      </c>
      <c r="V1128" t="str">
        <f t="shared" si="1007"/>
        <v/>
      </c>
      <c r="W1128" t="str">
        <f t="shared" si="1008"/>
        <v/>
      </c>
      <c r="X1128" t="str">
        <f t="shared" si="1009"/>
        <v/>
      </c>
      <c r="Y1128" t="str">
        <f t="shared" si="1010"/>
        <v/>
      </c>
      <c r="Z1128" t="str">
        <f t="shared" si="1011"/>
        <v/>
      </c>
      <c r="AA1128" t="str">
        <f t="shared" si="1012"/>
        <v>Mechatronikai rendszerek I., 3. csop. ()</v>
      </c>
      <c r="AB1128" t="str">
        <f t="shared" si="1013"/>
        <v/>
      </c>
      <c r="AC1128" t="str">
        <f t="shared" si="1014"/>
        <v/>
      </c>
      <c r="AD1128" t="str">
        <f t="shared" si="1015"/>
        <v/>
      </c>
      <c r="AE1128" t="str">
        <f t="shared" si="1016"/>
        <v/>
      </c>
      <c r="AF1128" t="str">
        <f t="shared" si="1017"/>
        <v/>
      </c>
      <c r="AG1128" t="str">
        <f t="shared" si="1018"/>
        <v/>
      </c>
      <c r="AH1128" t="str">
        <f t="shared" si="1019"/>
        <v/>
      </c>
      <c r="AI1128" t="str">
        <f t="shared" si="1020"/>
        <v/>
      </c>
      <c r="AJ1128" t="str">
        <f t="shared" si="1021"/>
        <v/>
      </c>
      <c r="AK1128" t="str">
        <f t="shared" si="1022"/>
        <v/>
      </c>
      <c r="AL1128" t="str">
        <f t="shared" si="1023"/>
        <v/>
      </c>
      <c r="AM1128" t="str">
        <f t="shared" si="1024"/>
        <v/>
      </c>
      <c r="AN1128" t="str">
        <f t="shared" si="1025"/>
        <v/>
      </c>
      <c r="AO1128" t="str">
        <f t="shared" si="1026"/>
        <v/>
      </c>
      <c r="AP1128" t="str">
        <f t="shared" si="1027"/>
        <v/>
      </c>
      <c r="AQ1128" t="str">
        <f t="shared" si="1028"/>
        <v/>
      </c>
      <c r="AR1128" t="str">
        <f t="shared" si="1029"/>
        <v/>
      </c>
      <c r="AS1128" t="str">
        <f t="shared" si="1030"/>
        <v/>
      </c>
      <c r="AT1128" t="str">
        <f t="shared" si="1031"/>
        <v/>
      </c>
      <c r="AU1128" t="str">
        <f t="shared" si="1032"/>
        <v/>
      </c>
      <c r="AV1128" t="str">
        <f t="shared" si="1033"/>
        <v/>
      </c>
      <c r="AW1128" t="str">
        <f t="shared" si="1034"/>
        <v/>
      </c>
      <c r="AX1128" t="str">
        <f t="shared" si="1035"/>
        <v>11146</v>
      </c>
      <c r="AY1128" t="str">
        <f t="shared" si="1036"/>
        <v/>
      </c>
      <c r="AZ1128" t="str">
        <f t="shared" si="1037"/>
        <v/>
      </c>
      <c r="BA1128" t="str">
        <f t="shared" si="1038"/>
        <v/>
      </c>
      <c r="BB1128" t="str">
        <f t="shared" si="1039"/>
        <v/>
      </c>
      <c r="BC1128" t="str">
        <f t="shared" si="1040"/>
        <v/>
      </c>
      <c r="BD1128" t="str">
        <f t="shared" si="1041"/>
        <v/>
      </c>
      <c r="BE1128" t="str">
        <f t="shared" si="1042"/>
        <v>Mechatronikai rendszerek I., 3. csop. (3)</v>
      </c>
      <c r="BF1128" s="2">
        <v>1114</v>
      </c>
      <c r="BG1128" s="2">
        <v>6</v>
      </c>
      <c r="BH1128" s="18">
        <f>VLOOKUP(BF1128,segéd!$F$9:$G$41,2,FALSE)</f>
        <v>46340</v>
      </c>
      <c r="BI1128" s="2" t="str">
        <f>VLOOKUP(BG1128,segéd!$F$1:$G$7,2,FALSE)</f>
        <v>17.00-18.30</v>
      </c>
      <c r="BJ1128" t="s">
        <v>428</v>
      </c>
      <c r="BK1128" s="20" t="s">
        <v>419</v>
      </c>
      <c r="BL1128" t="s">
        <v>191</v>
      </c>
      <c r="BM1128" s="2"/>
      <c r="BN1128" s="2">
        <v>3</v>
      </c>
      <c r="BO1128" s="2"/>
      <c r="BP1128" s="33"/>
      <c r="BQ1128" s="2">
        <f t="shared" si="1043"/>
        <v>0</v>
      </c>
      <c r="BR1128" s="2" t="str">
        <f>IF(BM1128="","",IFERROR(VLOOKUP(BJ1128,segéd!T:U,2,FALSE),"x"))</f>
        <v/>
      </c>
      <c r="BS1128" s="2">
        <f>IF(BN1128="","",IFERROR(VLOOKUP(BJ1128,segéd!O:P,2,FALSE),"x"))</f>
        <v>0</v>
      </c>
      <c r="BU1128" s="2"/>
      <c r="BV1128" s="2"/>
      <c r="DJ1128" s="2">
        <v>15</v>
      </c>
    </row>
    <row r="1129" spans="1:114" ht="15" customHeight="1" x14ac:dyDescent="0.3">
      <c r="A1129" t="str">
        <f t="shared" si="986"/>
        <v>11146</v>
      </c>
      <c r="B1129" t="str">
        <f t="shared" si="987"/>
        <v xml:space="preserve">Műszaki szaknyelv I., 3. csoport - Nagy Mónika </v>
      </c>
      <c r="C1129" t="str">
        <f t="shared" si="988"/>
        <v>40811146</v>
      </c>
      <c r="D1129" t="str">
        <f t="shared" si="989"/>
        <v>Műszaki szaknyelv I., 3. csoport - Nagy Mónika 0</v>
      </c>
      <c r="E1129" t="str">
        <f t="shared" si="990"/>
        <v>Nagy Mónika11146</v>
      </c>
      <c r="F1129" t="str">
        <f t="shared" si="991"/>
        <v>Műszaki szaknyelv I., 3. csoport (Tb. 408)</v>
      </c>
      <c r="G1129" t="str">
        <f t="shared" si="992"/>
        <v/>
      </c>
      <c r="H1129" t="str">
        <f t="shared" si="993"/>
        <v/>
      </c>
      <c r="I1129" t="str">
        <f t="shared" si="994"/>
        <v/>
      </c>
      <c r="J1129" t="str">
        <f t="shared" si="995"/>
        <v/>
      </c>
      <c r="K1129" t="str">
        <f t="shared" si="996"/>
        <v/>
      </c>
      <c r="L1129" t="str">
        <f t="shared" si="997"/>
        <v/>
      </c>
      <c r="M1129" t="str">
        <f t="shared" si="998"/>
        <v/>
      </c>
      <c r="N1129" t="str">
        <f t="shared" si="999"/>
        <v/>
      </c>
      <c r="O1129" t="str">
        <f t="shared" si="1000"/>
        <v/>
      </c>
      <c r="P1129" t="str">
        <f t="shared" si="1001"/>
        <v/>
      </c>
      <c r="Q1129" t="str">
        <f t="shared" si="1002"/>
        <v/>
      </c>
      <c r="R1129" t="str">
        <f t="shared" si="1003"/>
        <v/>
      </c>
      <c r="S1129" t="str">
        <f t="shared" si="1004"/>
        <v/>
      </c>
      <c r="T1129" t="str">
        <f t="shared" si="1005"/>
        <v/>
      </c>
      <c r="U1129" t="str">
        <f t="shared" si="1006"/>
        <v/>
      </c>
      <c r="V1129" t="str">
        <f t="shared" si="1007"/>
        <v/>
      </c>
      <c r="W1129" t="str">
        <f t="shared" si="1008"/>
        <v/>
      </c>
      <c r="X1129" t="str">
        <f t="shared" si="1009"/>
        <v/>
      </c>
      <c r="Y1129" t="str">
        <f t="shared" si="1010"/>
        <v/>
      </c>
      <c r="Z1129" t="str">
        <f t="shared" si="1011"/>
        <v/>
      </c>
      <c r="AA1129" t="str">
        <f t="shared" si="1012"/>
        <v>Műszaki szaknyelv I., 3. csoport ()</v>
      </c>
      <c r="AB1129" t="str">
        <f t="shared" si="1013"/>
        <v/>
      </c>
      <c r="AC1129" t="str">
        <f t="shared" si="1014"/>
        <v/>
      </c>
      <c r="AD1129" t="str">
        <f t="shared" si="1015"/>
        <v/>
      </c>
      <c r="AE1129" t="str">
        <f t="shared" si="1016"/>
        <v/>
      </c>
      <c r="AF1129" t="str">
        <f t="shared" si="1017"/>
        <v/>
      </c>
      <c r="AG1129" t="str">
        <f t="shared" si="1018"/>
        <v/>
      </c>
      <c r="AH1129" t="str">
        <f t="shared" si="1019"/>
        <v/>
      </c>
      <c r="AI1129" t="str">
        <f t="shared" si="1020"/>
        <v/>
      </c>
      <c r="AJ1129" t="str">
        <f t="shared" si="1021"/>
        <v/>
      </c>
      <c r="AK1129" t="str">
        <f t="shared" si="1022"/>
        <v/>
      </c>
      <c r="AL1129" t="str">
        <f t="shared" si="1023"/>
        <v>11146</v>
      </c>
      <c r="AM1129" t="str">
        <f t="shared" si="1024"/>
        <v/>
      </c>
      <c r="AN1129" t="str">
        <f t="shared" si="1025"/>
        <v/>
      </c>
      <c r="AO1129" t="str">
        <f t="shared" si="1026"/>
        <v/>
      </c>
      <c r="AP1129" t="str">
        <f t="shared" si="1027"/>
        <v/>
      </c>
      <c r="AQ1129" t="str">
        <f t="shared" si="1028"/>
        <v/>
      </c>
      <c r="AR1129" t="str">
        <f t="shared" si="1029"/>
        <v/>
      </c>
      <c r="AS1129" t="str">
        <f t="shared" si="1030"/>
        <v/>
      </c>
      <c r="AT1129" t="str">
        <f t="shared" si="1031"/>
        <v/>
      </c>
      <c r="AU1129" t="str">
        <f t="shared" si="1032"/>
        <v/>
      </c>
      <c r="AV1129" t="str">
        <f t="shared" si="1033"/>
        <v/>
      </c>
      <c r="AW1129" t="str">
        <f t="shared" si="1034"/>
        <v/>
      </c>
      <c r="AX1129" t="str">
        <f t="shared" si="1035"/>
        <v/>
      </c>
      <c r="AY1129" t="str">
        <f t="shared" si="1036"/>
        <v/>
      </c>
      <c r="AZ1129" t="str">
        <f t="shared" si="1037"/>
        <v/>
      </c>
      <c r="BA1129" t="str">
        <f t="shared" si="1038"/>
        <v/>
      </c>
      <c r="BB1129" t="str">
        <f t="shared" si="1039"/>
        <v/>
      </c>
      <c r="BC1129" t="str">
        <f t="shared" si="1040"/>
        <v/>
      </c>
      <c r="BD1129" t="str">
        <f t="shared" si="1041"/>
        <v/>
      </c>
      <c r="BE1129" t="str">
        <f t="shared" si="1042"/>
        <v>Műszaki szaknyelv I., 3. csoport (408)</v>
      </c>
      <c r="BF1129" s="2">
        <v>1114</v>
      </c>
      <c r="BG1129" s="2">
        <v>6</v>
      </c>
      <c r="BH1129" s="18">
        <f>VLOOKUP(BF1129,segéd!$F$9:$G$41,2,FALSE)</f>
        <v>46340</v>
      </c>
      <c r="BI1129" s="2" t="str">
        <f>VLOOKUP(BG1129,segéd!$F$1:$G$7,2,FALSE)</f>
        <v>17.00-18.30</v>
      </c>
      <c r="BJ1129" t="s">
        <v>301</v>
      </c>
      <c r="BK1129" s="20" t="s">
        <v>543</v>
      </c>
      <c r="BL1129" t="s">
        <v>191</v>
      </c>
      <c r="BM1129" s="2"/>
      <c r="BN1129" s="2">
        <v>408</v>
      </c>
      <c r="BO1129" s="2"/>
      <c r="BP1129" s="33"/>
      <c r="BQ1129" s="2">
        <f t="shared" si="1043"/>
        <v>0</v>
      </c>
      <c r="BR1129" s="2" t="str">
        <f>IF(BM1129="","",IFERROR(VLOOKUP(BJ1129,segéd!T:U,2,FALSE),"x"))</f>
        <v/>
      </c>
      <c r="BS1129" s="2">
        <f>IF(BN1129="","",IFERROR(VLOOKUP(BJ1129,segéd!O:P,2,FALSE),"x"))</f>
        <v>0</v>
      </c>
      <c r="BT1129" s="2"/>
      <c r="BU1129" s="2"/>
      <c r="BV1129" s="2"/>
      <c r="BX1129" s="2"/>
      <c r="CQ1129" s="2"/>
      <c r="CR1129" s="2"/>
      <c r="CX1129" s="2">
        <v>25</v>
      </c>
    </row>
    <row r="1130" spans="1:114" ht="15" customHeight="1" x14ac:dyDescent="0.3">
      <c r="A1130" t="str">
        <f t="shared" si="986"/>
        <v>otthon11206</v>
      </c>
      <c r="B1130" t="str">
        <f t="shared" si="987"/>
        <v>Angol gazdasági szaknyelv I., 3. csoport - Steiner Imre (otthonról web) x</v>
      </c>
      <c r="C1130" t="str">
        <f t="shared" si="988"/>
        <v>otthon11206</v>
      </c>
      <c r="D1130" t="str">
        <f t="shared" si="989"/>
        <v>Angol gazdasági szaknyelv I., 3. csoport - Steiner Imre (otthonról web) x</v>
      </c>
      <c r="E1130" t="str">
        <f t="shared" si="990"/>
        <v>Steiner Imre11206</v>
      </c>
      <c r="F1130" t="str">
        <f t="shared" si="991"/>
        <v>Angol gazdasági szaknyelv I., 3. csoport (Bp. otthonTb. otthon, otthonról web)</v>
      </c>
      <c r="G1130" t="str">
        <f t="shared" si="992"/>
        <v>11206</v>
      </c>
      <c r="H1130" t="str">
        <f t="shared" si="993"/>
        <v>11206</v>
      </c>
      <c r="I1130" t="str">
        <f t="shared" si="994"/>
        <v/>
      </c>
      <c r="J1130" t="str">
        <f t="shared" si="995"/>
        <v/>
      </c>
      <c r="K1130" t="str">
        <f t="shared" si="996"/>
        <v/>
      </c>
      <c r="L1130" t="str">
        <f t="shared" si="997"/>
        <v/>
      </c>
      <c r="M1130" t="str">
        <f t="shared" si="998"/>
        <v/>
      </c>
      <c r="N1130" t="str">
        <f t="shared" si="999"/>
        <v/>
      </c>
      <c r="O1130" t="str">
        <f t="shared" si="1000"/>
        <v/>
      </c>
      <c r="P1130" t="str">
        <f t="shared" si="1001"/>
        <v/>
      </c>
      <c r="Q1130" t="str">
        <f t="shared" si="1002"/>
        <v/>
      </c>
      <c r="R1130" t="str">
        <f t="shared" si="1003"/>
        <v/>
      </c>
      <c r="S1130" t="str">
        <f t="shared" si="1004"/>
        <v/>
      </c>
      <c r="T1130" t="str">
        <f t="shared" si="1005"/>
        <v/>
      </c>
      <c r="U1130" t="str">
        <f t="shared" si="1006"/>
        <v/>
      </c>
      <c r="V1130" t="str">
        <f t="shared" si="1007"/>
        <v/>
      </c>
      <c r="W1130" t="str">
        <f t="shared" si="1008"/>
        <v/>
      </c>
      <c r="X1130" t="str">
        <f t="shared" si="1009"/>
        <v/>
      </c>
      <c r="Y1130" t="str">
        <f t="shared" si="1010"/>
        <v/>
      </c>
      <c r="Z1130" t="str">
        <f t="shared" si="1011"/>
        <v/>
      </c>
      <c r="AA1130" t="str">
        <f t="shared" si="1012"/>
        <v>Angol gazdasági szaknyelv I., 3. csoport (otthon, otthonról web)</v>
      </c>
      <c r="AB1130" t="str">
        <f t="shared" si="1013"/>
        <v>11206</v>
      </c>
      <c r="AC1130" t="str">
        <f t="shared" si="1014"/>
        <v/>
      </c>
      <c r="AD1130" t="str">
        <f t="shared" si="1015"/>
        <v/>
      </c>
      <c r="AE1130" t="str">
        <f t="shared" si="1016"/>
        <v/>
      </c>
      <c r="AF1130" t="str">
        <f t="shared" si="1017"/>
        <v/>
      </c>
      <c r="AG1130" t="str">
        <f t="shared" si="1018"/>
        <v/>
      </c>
      <c r="AH1130" t="str">
        <f t="shared" si="1019"/>
        <v/>
      </c>
      <c r="AI1130" t="str">
        <f t="shared" si="1020"/>
        <v/>
      </c>
      <c r="AJ1130" t="str">
        <f t="shared" si="1021"/>
        <v/>
      </c>
      <c r="AK1130" t="str">
        <f t="shared" si="1022"/>
        <v/>
      </c>
      <c r="AL1130" t="str">
        <f t="shared" si="1023"/>
        <v/>
      </c>
      <c r="AM1130" t="str">
        <f t="shared" si="1024"/>
        <v/>
      </c>
      <c r="AN1130" t="str">
        <f t="shared" si="1025"/>
        <v/>
      </c>
      <c r="AO1130" t="str">
        <f t="shared" si="1026"/>
        <v/>
      </c>
      <c r="AP1130" t="str">
        <f t="shared" si="1027"/>
        <v/>
      </c>
      <c r="AQ1130" t="str">
        <f t="shared" si="1028"/>
        <v/>
      </c>
      <c r="AR1130" t="str">
        <f t="shared" si="1029"/>
        <v/>
      </c>
      <c r="AS1130" t="str">
        <f t="shared" si="1030"/>
        <v/>
      </c>
      <c r="AT1130" t="str">
        <f t="shared" si="1031"/>
        <v/>
      </c>
      <c r="AU1130" t="str">
        <f t="shared" si="1032"/>
        <v/>
      </c>
      <c r="AV1130" t="str">
        <f t="shared" si="1033"/>
        <v/>
      </c>
      <c r="AW1130" t="str">
        <f t="shared" si="1034"/>
        <v/>
      </c>
      <c r="AX1130" t="str">
        <f t="shared" si="1035"/>
        <v/>
      </c>
      <c r="AY1130" t="str">
        <f t="shared" si="1036"/>
        <v/>
      </c>
      <c r="AZ1130" t="str">
        <f t="shared" si="1037"/>
        <v/>
      </c>
      <c r="BA1130" t="str">
        <f t="shared" si="1038"/>
        <v/>
      </c>
      <c r="BB1130" t="str">
        <f t="shared" si="1039"/>
        <v/>
      </c>
      <c r="BC1130" t="str">
        <f t="shared" si="1040"/>
        <v/>
      </c>
      <c r="BD1130" t="str">
        <f t="shared" si="1041"/>
        <v/>
      </c>
      <c r="BE1130" t="str">
        <f t="shared" si="1042"/>
        <v>Angol gazdasági szaknyelv I., 3. csoport (otthon, otthonról web)</v>
      </c>
      <c r="BF1130" s="2">
        <v>1120</v>
      </c>
      <c r="BG1130" s="2">
        <v>6</v>
      </c>
      <c r="BH1130" s="18">
        <f>VLOOKUP(BF1130,segéd!$F$9:$G$41,2,FALSE)</f>
        <v>46346</v>
      </c>
      <c r="BI1130" s="2" t="str">
        <f>VLOOKUP(BG1130,segéd!$F$1:$G$7,2,FALSE)</f>
        <v>17.00-18.30</v>
      </c>
      <c r="BJ1130" t="s">
        <v>2367</v>
      </c>
      <c r="BK1130" s="20" t="s">
        <v>549</v>
      </c>
      <c r="BL1130" t="s">
        <v>192</v>
      </c>
      <c r="BM1130" s="2" t="s">
        <v>424</v>
      </c>
      <c r="BN1130" s="2" t="s">
        <v>424</v>
      </c>
      <c r="BO1130" s="2" t="s">
        <v>423</v>
      </c>
      <c r="BP1130" s="33" t="s">
        <v>2368</v>
      </c>
      <c r="BQ1130" s="2" t="e">
        <f t="shared" si="1043"/>
        <v>#VALUE!</v>
      </c>
      <c r="BR1130" s="2" t="str">
        <f>IF(BM1130="","",IFERROR(VLOOKUP(BJ1130,segéd!T:U,2,FALSE),"x"))</f>
        <v>x</v>
      </c>
      <c r="BS1130" s="2" t="str">
        <f>IF(BN1130="","",IFERROR(VLOOKUP(BJ1130,segéd!O:P,2,FALSE),"x"))</f>
        <v>x</v>
      </c>
      <c r="BT1130" s="2">
        <v>12</v>
      </c>
      <c r="BU1130" s="2">
        <v>4</v>
      </c>
      <c r="BV1130" s="2"/>
      <c r="BX1130" s="2"/>
      <c r="CN1130" s="2">
        <v>4</v>
      </c>
      <c r="CQ1130" s="2"/>
      <c r="CR1130" s="2"/>
    </row>
    <row r="1131" spans="1:114" ht="15" customHeight="1" x14ac:dyDescent="0.3">
      <c r="A1131" t="str">
        <f t="shared" si="986"/>
        <v>otthon11206</v>
      </c>
      <c r="B1131" t="str">
        <f t="shared" si="987"/>
        <v>Értékteremtő logisztikai folyamatok - Lakatos Péter (otthonról web) 12</v>
      </c>
      <c r="C1131" t="str">
        <f t="shared" si="988"/>
        <v>11206</v>
      </c>
      <c r="D1131" t="str">
        <f t="shared" si="989"/>
        <v xml:space="preserve">Értékteremtő logisztikai folyamatok - Lakatos Péter (otthonról web) </v>
      </c>
      <c r="E1131" t="str">
        <f t="shared" si="990"/>
        <v>Lakatos Péter11206</v>
      </c>
      <c r="F1131" t="str">
        <f t="shared" si="991"/>
        <v>Értékteremtő logisztikai folyamatok (Bp. otthon, otthonról web)</v>
      </c>
      <c r="G1131" t="str">
        <f t="shared" si="992"/>
        <v/>
      </c>
      <c r="H1131" t="str">
        <f t="shared" si="993"/>
        <v/>
      </c>
      <c r="I1131" t="str">
        <f t="shared" si="994"/>
        <v/>
      </c>
      <c r="J1131" t="str">
        <f t="shared" si="995"/>
        <v/>
      </c>
      <c r="K1131" t="str">
        <f t="shared" si="996"/>
        <v>11206</v>
      </c>
      <c r="L1131" t="str">
        <f t="shared" si="997"/>
        <v/>
      </c>
      <c r="M1131" t="str">
        <f t="shared" si="998"/>
        <v/>
      </c>
      <c r="N1131" t="str">
        <f t="shared" si="999"/>
        <v/>
      </c>
      <c r="O1131" t="str">
        <f t="shared" si="1000"/>
        <v/>
      </c>
      <c r="P1131" t="str">
        <f t="shared" si="1001"/>
        <v/>
      </c>
      <c r="Q1131" t="str">
        <f t="shared" si="1002"/>
        <v/>
      </c>
      <c r="R1131" t="str">
        <f t="shared" si="1003"/>
        <v/>
      </c>
      <c r="S1131" t="str">
        <f t="shared" si="1004"/>
        <v/>
      </c>
      <c r="T1131" t="str">
        <f t="shared" si="1005"/>
        <v/>
      </c>
      <c r="U1131" t="str">
        <f t="shared" si="1006"/>
        <v/>
      </c>
      <c r="V1131" t="str">
        <f t="shared" si="1007"/>
        <v/>
      </c>
      <c r="W1131" t="str">
        <f t="shared" si="1008"/>
        <v/>
      </c>
      <c r="X1131" t="str">
        <f t="shared" si="1009"/>
        <v/>
      </c>
      <c r="Y1131" t="str">
        <f t="shared" si="1010"/>
        <v/>
      </c>
      <c r="Z1131" t="str">
        <f t="shared" si="1011"/>
        <v/>
      </c>
      <c r="AA1131" t="str">
        <f t="shared" si="1012"/>
        <v>Értékteremtő logisztikai folyamatok (otthon, otthonról web)</v>
      </c>
      <c r="AB1131" t="str">
        <f t="shared" si="1013"/>
        <v/>
      </c>
      <c r="AC1131" t="str">
        <f t="shared" si="1014"/>
        <v/>
      </c>
      <c r="AD1131" t="str">
        <f t="shared" si="1015"/>
        <v/>
      </c>
      <c r="AE1131" t="str">
        <f t="shared" si="1016"/>
        <v/>
      </c>
      <c r="AF1131" t="str">
        <f t="shared" si="1017"/>
        <v/>
      </c>
      <c r="AG1131" t="str">
        <f t="shared" si="1018"/>
        <v/>
      </c>
      <c r="AH1131" t="str">
        <f t="shared" si="1019"/>
        <v/>
      </c>
      <c r="AI1131" t="str">
        <f t="shared" si="1020"/>
        <v/>
      </c>
      <c r="AJ1131" t="str">
        <f t="shared" si="1021"/>
        <v/>
      </c>
      <c r="AK1131" t="str">
        <f t="shared" si="1022"/>
        <v/>
      </c>
      <c r="AL1131" t="str">
        <f t="shared" si="1023"/>
        <v/>
      </c>
      <c r="AM1131" t="str">
        <f t="shared" si="1024"/>
        <v/>
      </c>
      <c r="AN1131" t="str">
        <f t="shared" si="1025"/>
        <v/>
      </c>
      <c r="AO1131" t="str">
        <f t="shared" si="1026"/>
        <v/>
      </c>
      <c r="AP1131" t="str">
        <f t="shared" si="1027"/>
        <v/>
      </c>
      <c r="AQ1131" t="str">
        <f t="shared" si="1028"/>
        <v/>
      </c>
      <c r="AR1131" t="str">
        <f t="shared" si="1029"/>
        <v/>
      </c>
      <c r="AS1131" t="str">
        <f t="shared" si="1030"/>
        <v/>
      </c>
      <c r="AT1131" t="str">
        <f t="shared" si="1031"/>
        <v/>
      </c>
      <c r="AU1131" t="str">
        <f t="shared" si="1032"/>
        <v/>
      </c>
      <c r="AV1131" t="str">
        <f t="shared" si="1033"/>
        <v/>
      </c>
      <c r="AW1131" t="str">
        <f t="shared" si="1034"/>
        <v/>
      </c>
      <c r="AX1131" t="str">
        <f t="shared" si="1035"/>
        <v/>
      </c>
      <c r="AY1131" t="str">
        <f t="shared" si="1036"/>
        <v/>
      </c>
      <c r="AZ1131" t="str">
        <f t="shared" si="1037"/>
        <v/>
      </c>
      <c r="BA1131" t="str">
        <f t="shared" si="1038"/>
        <v/>
      </c>
      <c r="BB1131" t="str">
        <f t="shared" si="1039"/>
        <v/>
      </c>
      <c r="BC1131" t="str">
        <f t="shared" si="1040"/>
        <v/>
      </c>
      <c r="BD1131" t="str">
        <f t="shared" si="1041"/>
        <v/>
      </c>
      <c r="BE1131" t="str">
        <f t="shared" si="1042"/>
        <v>Értékteremtő logisztikai folyamatok (, otthonról web)</v>
      </c>
      <c r="BF1131" s="2">
        <v>1120</v>
      </c>
      <c r="BG1131" s="2">
        <v>6</v>
      </c>
      <c r="BH1131" s="18">
        <f>VLOOKUP(BF1131,segéd!$F$9:$G$41,2,FALSE)</f>
        <v>46346</v>
      </c>
      <c r="BI1131" s="2" t="str">
        <f>VLOOKUP(BG1131,segéd!$F$1:$G$7,2,FALSE)</f>
        <v>17.00-18.30</v>
      </c>
      <c r="BJ1131" t="s">
        <v>89</v>
      </c>
      <c r="BK1131" s="20" t="s">
        <v>217</v>
      </c>
      <c r="BL1131" t="s">
        <v>206</v>
      </c>
      <c r="BM1131" s="2" t="s">
        <v>424</v>
      </c>
      <c r="BO1131" s="2" t="s">
        <v>423</v>
      </c>
      <c r="BP1131" s="33" t="s">
        <v>717</v>
      </c>
      <c r="BQ1131" s="2">
        <f t="shared" si="1043"/>
        <v>12</v>
      </c>
      <c r="BR1131" s="2">
        <f>IF(BM1131="","",IFERROR(VLOOKUP(BJ1131,segéd!T:U,2,FALSE),"x"))</f>
        <v>12</v>
      </c>
      <c r="BS1131" s="2" t="str">
        <f>IF(BN1131="","",IFERROR(VLOOKUP(BJ1131,segéd!O:P,2,FALSE),"x"))</f>
        <v/>
      </c>
      <c r="BU1131" s="2"/>
      <c r="BV1131" s="2"/>
      <c r="BX1131" s="2">
        <v>5</v>
      </c>
    </row>
    <row r="1132" spans="1:114" ht="15" customHeight="1" x14ac:dyDescent="0.3">
      <c r="A1132" t="str">
        <f t="shared" si="986"/>
        <v>11206</v>
      </c>
      <c r="B1132" t="str">
        <f t="shared" si="987"/>
        <v xml:space="preserve">Német nyelv I. - Árendás Bence (16.00-tól) </v>
      </c>
      <c r="C1132" t="str">
        <f t="shared" si="988"/>
        <v>40111206</v>
      </c>
      <c r="D1132" t="str">
        <f t="shared" si="989"/>
        <v>Német nyelv I. - Árendás Bence (16.00-tól) x</v>
      </c>
      <c r="E1132" t="str">
        <f t="shared" si="990"/>
        <v>Árendás Bence11206</v>
      </c>
      <c r="F1132" t="str">
        <f t="shared" si="991"/>
        <v>Német nyelv I. (Tb. 401, 16.00-tól)</v>
      </c>
      <c r="G1132" t="str">
        <f t="shared" si="992"/>
        <v/>
      </c>
      <c r="H1132" t="str">
        <f t="shared" si="993"/>
        <v/>
      </c>
      <c r="I1132" t="str">
        <f t="shared" si="994"/>
        <v/>
      </c>
      <c r="J1132" t="str">
        <f t="shared" si="995"/>
        <v/>
      </c>
      <c r="K1132" t="str">
        <f t="shared" si="996"/>
        <v/>
      </c>
      <c r="L1132" t="str">
        <f t="shared" si="997"/>
        <v/>
      </c>
      <c r="M1132" t="str">
        <f t="shared" si="998"/>
        <v/>
      </c>
      <c r="N1132" t="str">
        <f t="shared" si="999"/>
        <v/>
      </c>
      <c r="O1132" t="str">
        <f t="shared" si="1000"/>
        <v/>
      </c>
      <c r="P1132" t="str">
        <f t="shared" si="1001"/>
        <v/>
      </c>
      <c r="Q1132" t="str">
        <f t="shared" si="1002"/>
        <v/>
      </c>
      <c r="R1132" t="str">
        <f t="shared" si="1003"/>
        <v/>
      </c>
      <c r="S1132" t="str">
        <f t="shared" si="1004"/>
        <v/>
      </c>
      <c r="T1132" t="str">
        <f t="shared" si="1005"/>
        <v/>
      </c>
      <c r="U1132" t="str">
        <f t="shared" si="1006"/>
        <v/>
      </c>
      <c r="V1132" t="str">
        <f t="shared" si="1007"/>
        <v/>
      </c>
      <c r="W1132" t="str">
        <f t="shared" si="1008"/>
        <v/>
      </c>
      <c r="X1132" t="str">
        <f t="shared" si="1009"/>
        <v/>
      </c>
      <c r="Y1132" t="str">
        <f t="shared" si="1010"/>
        <v/>
      </c>
      <c r="Z1132" t="str">
        <f t="shared" si="1011"/>
        <v/>
      </c>
      <c r="AA1132" t="str">
        <f t="shared" si="1012"/>
        <v>Német nyelv I. (, 16.00-tól)</v>
      </c>
      <c r="AB1132" t="str">
        <f t="shared" si="1013"/>
        <v/>
      </c>
      <c r="AC1132" t="str">
        <f t="shared" si="1014"/>
        <v/>
      </c>
      <c r="AD1132" t="str">
        <f t="shared" si="1015"/>
        <v/>
      </c>
      <c r="AE1132" t="str">
        <f t="shared" si="1016"/>
        <v/>
      </c>
      <c r="AF1132" t="str">
        <f t="shared" si="1017"/>
        <v/>
      </c>
      <c r="AG1132" t="str">
        <f t="shared" si="1018"/>
        <v/>
      </c>
      <c r="AH1132" t="str">
        <f t="shared" si="1019"/>
        <v>11206</v>
      </c>
      <c r="AI1132" t="str">
        <f t="shared" si="1020"/>
        <v>11206</v>
      </c>
      <c r="AJ1132" t="str">
        <f t="shared" si="1021"/>
        <v/>
      </c>
      <c r="AK1132" t="str">
        <f t="shared" si="1022"/>
        <v>11206</v>
      </c>
      <c r="AL1132" t="str">
        <f t="shared" si="1023"/>
        <v>11206</v>
      </c>
      <c r="AM1132" t="str">
        <f t="shared" si="1024"/>
        <v/>
      </c>
      <c r="AN1132" t="str">
        <f t="shared" si="1025"/>
        <v/>
      </c>
      <c r="AO1132" t="str">
        <f t="shared" si="1026"/>
        <v/>
      </c>
      <c r="AP1132" t="str">
        <f t="shared" si="1027"/>
        <v/>
      </c>
      <c r="AQ1132" t="str">
        <f t="shared" si="1028"/>
        <v/>
      </c>
      <c r="AR1132" t="str">
        <f t="shared" si="1029"/>
        <v/>
      </c>
      <c r="AS1132" t="str">
        <f t="shared" si="1030"/>
        <v/>
      </c>
      <c r="AT1132" t="str">
        <f t="shared" si="1031"/>
        <v/>
      </c>
      <c r="AU1132" t="str">
        <f t="shared" si="1032"/>
        <v/>
      </c>
      <c r="AV1132" t="str">
        <f t="shared" si="1033"/>
        <v/>
      </c>
      <c r="AW1132" t="str">
        <f t="shared" si="1034"/>
        <v/>
      </c>
      <c r="AX1132" t="str">
        <f t="shared" si="1035"/>
        <v/>
      </c>
      <c r="AY1132" t="str">
        <f t="shared" si="1036"/>
        <v/>
      </c>
      <c r="AZ1132" t="str">
        <f t="shared" si="1037"/>
        <v/>
      </c>
      <c r="BA1132" t="str">
        <f t="shared" si="1038"/>
        <v/>
      </c>
      <c r="BB1132" t="str">
        <f t="shared" si="1039"/>
        <v/>
      </c>
      <c r="BC1132" t="str">
        <f t="shared" si="1040"/>
        <v/>
      </c>
      <c r="BD1132" t="str">
        <f t="shared" si="1041"/>
        <v/>
      </c>
      <c r="BE1132" t="str">
        <f t="shared" si="1042"/>
        <v>Német nyelv I. (401, 16.00-tól)</v>
      </c>
      <c r="BF1132" s="2">
        <v>1120</v>
      </c>
      <c r="BG1132" s="2">
        <v>6</v>
      </c>
      <c r="BH1132" s="18">
        <f>VLOOKUP(BF1132,segéd!$F$9:$G$41,2,FALSE)</f>
        <v>46346</v>
      </c>
      <c r="BI1132" s="2" t="s">
        <v>2387</v>
      </c>
      <c r="BJ1132" t="s">
        <v>2386</v>
      </c>
      <c r="BK1132" s="20" t="s">
        <v>976</v>
      </c>
      <c r="BL1132" t="s">
        <v>191</v>
      </c>
      <c r="BM1132" s="2"/>
      <c r="BN1132" s="2">
        <v>401</v>
      </c>
      <c r="BO1132" s="2" t="s">
        <v>2389</v>
      </c>
      <c r="BP1132" s="33"/>
      <c r="BQ1132" s="2" t="e">
        <f t="shared" si="1043"/>
        <v>#VALUE!</v>
      </c>
      <c r="BR1132" s="2" t="str">
        <f>IF(BM1132="","",IFERROR(VLOOKUP(BJ1132,segéd!T:U,2,FALSE),"x"))</f>
        <v/>
      </c>
      <c r="BS1132" s="2" t="str">
        <f>IF(BN1132="","",IFERROR(VLOOKUP(BJ1132,segéd!O:P,2,FALSE),"x"))</f>
        <v>x</v>
      </c>
      <c r="BU1132" s="2"/>
      <c r="BV1132" s="2"/>
      <c r="BX1132" s="2"/>
      <c r="CT1132" s="2" t="s">
        <v>2366</v>
      </c>
      <c r="CU1132" s="2" t="s">
        <v>2366</v>
      </c>
      <c r="CW1132" s="2" t="s">
        <v>2366</v>
      </c>
      <c r="CX1132" s="2" t="s">
        <v>2366</v>
      </c>
    </row>
    <row r="1133" spans="1:114" ht="15" customHeight="1" x14ac:dyDescent="0.3">
      <c r="A1133" t="str">
        <f t="shared" si="986"/>
        <v>otthon11206</v>
      </c>
      <c r="B1133" t="str">
        <f t="shared" si="987"/>
        <v>Nemz. tárgy. id. nyelven - Balog Mónika (otthonról web) 7</v>
      </c>
      <c r="C1133" t="str">
        <f t="shared" si="988"/>
        <v>11206</v>
      </c>
      <c r="D1133" t="str">
        <f t="shared" si="989"/>
        <v xml:space="preserve">Nemz. tárgy. id. nyelven - Balog Mónika (otthonról web) </v>
      </c>
      <c r="E1133" t="str">
        <f t="shared" si="990"/>
        <v>Balog Mónika11206</v>
      </c>
      <c r="F1133" t="str">
        <f t="shared" si="991"/>
        <v>Nemz. tárgy. id. nyelven (Bp. otthon, otthonról web)</v>
      </c>
      <c r="G1133" t="str">
        <f t="shared" si="992"/>
        <v/>
      </c>
      <c r="H1133" t="str">
        <f t="shared" si="993"/>
        <v/>
      </c>
      <c r="I1133" t="str">
        <f t="shared" si="994"/>
        <v/>
      </c>
      <c r="J1133" t="str">
        <f t="shared" si="995"/>
        <v/>
      </c>
      <c r="K1133" t="str">
        <f t="shared" si="996"/>
        <v/>
      </c>
      <c r="L1133" t="str">
        <f t="shared" si="997"/>
        <v/>
      </c>
      <c r="M1133" t="str">
        <f t="shared" si="998"/>
        <v/>
      </c>
      <c r="N1133" t="str">
        <f t="shared" si="999"/>
        <v/>
      </c>
      <c r="O1133" t="str">
        <f t="shared" si="1000"/>
        <v/>
      </c>
      <c r="P1133" t="str">
        <f t="shared" si="1001"/>
        <v>11206</v>
      </c>
      <c r="Q1133" t="str">
        <f t="shared" si="1002"/>
        <v/>
      </c>
      <c r="R1133" t="str">
        <f t="shared" si="1003"/>
        <v/>
      </c>
      <c r="S1133" t="str">
        <f t="shared" si="1004"/>
        <v/>
      </c>
      <c r="T1133" t="str">
        <f t="shared" si="1005"/>
        <v/>
      </c>
      <c r="U1133" t="str">
        <f t="shared" si="1006"/>
        <v/>
      </c>
      <c r="V1133" t="str">
        <f t="shared" si="1007"/>
        <v/>
      </c>
      <c r="W1133" t="str">
        <f t="shared" si="1008"/>
        <v/>
      </c>
      <c r="X1133" t="str">
        <f t="shared" si="1009"/>
        <v/>
      </c>
      <c r="Y1133" t="str">
        <f t="shared" si="1010"/>
        <v/>
      </c>
      <c r="Z1133" t="str">
        <f t="shared" si="1011"/>
        <v/>
      </c>
      <c r="AA1133" t="str">
        <f t="shared" si="1012"/>
        <v>Nemz. tárgy. id. nyelven (otthon, otthonról web)</v>
      </c>
      <c r="AB1133" t="str">
        <f t="shared" si="1013"/>
        <v/>
      </c>
      <c r="AC1133" t="str">
        <f t="shared" si="1014"/>
        <v/>
      </c>
      <c r="AD1133" t="str">
        <f t="shared" si="1015"/>
        <v/>
      </c>
      <c r="AE1133" t="str">
        <f t="shared" si="1016"/>
        <v/>
      </c>
      <c r="AF1133" t="str">
        <f t="shared" si="1017"/>
        <v/>
      </c>
      <c r="AG1133" t="str">
        <f t="shared" si="1018"/>
        <v/>
      </c>
      <c r="AH1133" t="str">
        <f t="shared" si="1019"/>
        <v/>
      </c>
      <c r="AI1133" t="str">
        <f t="shared" si="1020"/>
        <v/>
      </c>
      <c r="AJ1133" t="str">
        <f t="shared" si="1021"/>
        <v/>
      </c>
      <c r="AK1133" t="str">
        <f t="shared" si="1022"/>
        <v/>
      </c>
      <c r="AL1133" t="str">
        <f t="shared" si="1023"/>
        <v/>
      </c>
      <c r="AM1133" t="str">
        <f t="shared" si="1024"/>
        <v/>
      </c>
      <c r="AN1133" t="str">
        <f t="shared" si="1025"/>
        <v/>
      </c>
      <c r="AO1133" t="str">
        <f t="shared" si="1026"/>
        <v/>
      </c>
      <c r="AP1133" t="str">
        <f t="shared" si="1027"/>
        <v/>
      </c>
      <c r="AQ1133" t="str">
        <f t="shared" si="1028"/>
        <v/>
      </c>
      <c r="AR1133" t="str">
        <f t="shared" si="1029"/>
        <v/>
      </c>
      <c r="AS1133" t="str">
        <f t="shared" si="1030"/>
        <v/>
      </c>
      <c r="AT1133" t="str">
        <f t="shared" si="1031"/>
        <v/>
      </c>
      <c r="AU1133" t="str">
        <f t="shared" si="1032"/>
        <v/>
      </c>
      <c r="AV1133" t="str">
        <f t="shared" si="1033"/>
        <v/>
      </c>
      <c r="AW1133" t="str">
        <f t="shared" si="1034"/>
        <v/>
      </c>
      <c r="AX1133" t="str">
        <f t="shared" si="1035"/>
        <v/>
      </c>
      <c r="AY1133" t="str">
        <f t="shared" si="1036"/>
        <v/>
      </c>
      <c r="AZ1133" t="str">
        <f t="shared" si="1037"/>
        <v/>
      </c>
      <c r="BA1133" t="str">
        <f t="shared" si="1038"/>
        <v/>
      </c>
      <c r="BB1133" t="str">
        <f t="shared" si="1039"/>
        <v/>
      </c>
      <c r="BC1133" t="str">
        <f t="shared" si="1040"/>
        <v/>
      </c>
      <c r="BD1133" t="str">
        <f t="shared" si="1041"/>
        <v/>
      </c>
      <c r="BE1133" t="str">
        <f t="shared" si="1042"/>
        <v>Nemz. tárgy. id. nyelven (, otthonról web)</v>
      </c>
      <c r="BF1133" s="2">
        <v>1120</v>
      </c>
      <c r="BG1133" s="2">
        <v>6</v>
      </c>
      <c r="BH1133" s="18">
        <f>VLOOKUP(BF1133,segéd!$F$9:$G$41,2,FALSE)</f>
        <v>46346</v>
      </c>
      <c r="BI1133" s="2" t="str">
        <f>VLOOKUP(BG1133,segéd!$F$1:$G$7,2,FALSE)</f>
        <v>17.00-18.30</v>
      </c>
      <c r="BJ1133" t="s">
        <v>223</v>
      </c>
      <c r="BK1133" s="20" t="s">
        <v>70</v>
      </c>
      <c r="BL1133" t="s">
        <v>395</v>
      </c>
      <c r="BM1133" s="2" t="s">
        <v>424</v>
      </c>
      <c r="BO1133" s="2" t="s">
        <v>423</v>
      </c>
      <c r="BP1133" s="33" t="s">
        <v>676</v>
      </c>
      <c r="BQ1133" s="2">
        <f t="shared" si="1043"/>
        <v>7</v>
      </c>
      <c r="BR1133" s="2">
        <f>IF(BM1133="","",IFERROR(VLOOKUP(BJ1133,segéd!T:U,2,FALSE),"x"))</f>
        <v>7</v>
      </c>
      <c r="BS1133" s="2" t="str">
        <f>IF(BN1133="","",IFERROR(VLOOKUP(BJ1133,segéd!O:P,2,FALSE),"x"))</f>
        <v/>
      </c>
      <c r="BT1133" s="2"/>
      <c r="BU1133" s="2"/>
      <c r="BV1133" s="2"/>
      <c r="BX1133" s="2"/>
      <c r="CC1133" s="2">
        <v>6</v>
      </c>
      <c r="CQ1133" s="2"/>
      <c r="CR1133" s="2"/>
    </row>
    <row r="1134" spans="1:114" ht="15" customHeight="1" x14ac:dyDescent="0.3">
      <c r="A1134" t="str">
        <f t="shared" si="986"/>
        <v>otthon11206</v>
      </c>
      <c r="B1134" t="str">
        <f t="shared" si="987"/>
        <v>Nyelvi szintfelmérő - előkészítő - Nagy Mónika (otthonról web) 13</v>
      </c>
      <c r="C1134" t="str">
        <f t="shared" si="988"/>
        <v>otthon11206</v>
      </c>
      <c r="D1134" t="str">
        <f t="shared" si="989"/>
        <v>Nyelvi szintfelmérő - előkészítő - Nagy Mónika (otthonról web) 13</v>
      </c>
      <c r="E1134" t="str">
        <f t="shared" si="990"/>
        <v>Nagy Mónika11206</v>
      </c>
      <c r="F1134" t="str">
        <f t="shared" si="991"/>
        <v>Nyelvi szintfelmérő - előkészítő (Bp. otthonTb. otthon, otthonról web)</v>
      </c>
      <c r="G1134" t="str">
        <f t="shared" si="992"/>
        <v>11206</v>
      </c>
      <c r="H1134" t="str">
        <f t="shared" si="993"/>
        <v>11206</v>
      </c>
      <c r="I1134" t="str">
        <f t="shared" si="994"/>
        <v/>
      </c>
      <c r="J1134" t="str">
        <f t="shared" si="995"/>
        <v/>
      </c>
      <c r="K1134" t="str">
        <f t="shared" si="996"/>
        <v/>
      </c>
      <c r="L1134" t="str">
        <f t="shared" si="997"/>
        <v/>
      </c>
      <c r="M1134" t="str">
        <f t="shared" si="998"/>
        <v/>
      </c>
      <c r="N1134" t="str">
        <f t="shared" si="999"/>
        <v/>
      </c>
      <c r="O1134" t="str">
        <f t="shared" si="1000"/>
        <v/>
      </c>
      <c r="P1134" t="str">
        <f t="shared" si="1001"/>
        <v/>
      </c>
      <c r="Q1134" t="str">
        <f t="shared" si="1002"/>
        <v/>
      </c>
      <c r="R1134" t="str">
        <f t="shared" si="1003"/>
        <v/>
      </c>
      <c r="S1134" t="str">
        <f t="shared" si="1004"/>
        <v/>
      </c>
      <c r="T1134" t="str">
        <f t="shared" si="1005"/>
        <v/>
      </c>
      <c r="U1134" t="str">
        <f t="shared" si="1006"/>
        <v/>
      </c>
      <c r="V1134" t="str">
        <f t="shared" si="1007"/>
        <v/>
      </c>
      <c r="W1134" t="str">
        <f t="shared" si="1008"/>
        <v/>
      </c>
      <c r="X1134" t="str">
        <f t="shared" si="1009"/>
        <v/>
      </c>
      <c r="Y1134" t="str">
        <f t="shared" si="1010"/>
        <v/>
      </c>
      <c r="Z1134" t="str">
        <f t="shared" si="1011"/>
        <v/>
      </c>
      <c r="AA1134" t="str">
        <f t="shared" si="1012"/>
        <v>Nyelvi szintfelmérő - előkészítő (otthon, otthonról web)</v>
      </c>
      <c r="AB1134" t="str">
        <f t="shared" si="1013"/>
        <v>11206</v>
      </c>
      <c r="AC1134" t="str">
        <f t="shared" si="1014"/>
        <v/>
      </c>
      <c r="AD1134" t="str">
        <f t="shared" si="1015"/>
        <v/>
      </c>
      <c r="AE1134" t="str">
        <f t="shared" si="1016"/>
        <v/>
      </c>
      <c r="AF1134" t="str">
        <f t="shared" si="1017"/>
        <v/>
      </c>
      <c r="AG1134" t="str">
        <f t="shared" si="1018"/>
        <v/>
      </c>
      <c r="AH1134" t="str">
        <f t="shared" si="1019"/>
        <v/>
      </c>
      <c r="AI1134" t="str">
        <f t="shared" si="1020"/>
        <v/>
      </c>
      <c r="AJ1134" t="str">
        <f t="shared" si="1021"/>
        <v/>
      </c>
      <c r="AK1134" t="str">
        <f t="shared" si="1022"/>
        <v/>
      </c>
      <c r="AL1134" t="str">
        <f t="shared" si="1023"/>
        <v/>
      </c>
      <c r="AM1134" t="str">
        <f t="shared" si="1024"/>
        <v/>
      </c>
      <c r="AN1134" t="str">
        <f t="shared" si="1025"/>
        <v/>
      </c>
      <c r="AO1134" t="str">
        <f t="shared" si="1026"/>
        <v/>
      </c>
      <c r="AP1134" t="str">
        <f t="shared" si="1027"/>
        <v/>
      </c>
      <c r="AQ1134" t="str">
        <f t="shared" si="1028"/>
        <v/>
      </c>
      <c r="AR1134" t="str">
        <f t="shared" si="1029"/>
        <v/>
      </c>
      <c r="AS1134" t="str">
        <f t="shared" si="1030"/>
        <v/>
      </c>
      <c r="AT1134" t="str">
        <f t="shared" si="1031"/>
        <v/>
      </c>
      <c r="AU1134" t="str">
        <f t="shared" si="1032"/>
        <v/>
      </c>
      <c r="AV1134" t="str">
        <f t="shared" si="1033"/>
        <v/>
      </c>
      <c r="AW1134" t="str">
        <f t="shared" si="1034"/>
        <v/>
      </c>
      <c r="AX1134" t="str">
        <f t="shared" si="1035"/>
        <v/>
      </c>
      <c r="AY1134" t="str">
        <f t="shared" si="1036"/>
        <v/>
      </c>
      <c r="AZ1134" t="str">
        <f t="shared" si="1037"/>
        <v/>
      </c>
      <c r="BA1134" t="str">
        <f t="shared" si="1038"/>
        <v/>
      </c>
      <c r="BB1134" t="str">
        <f t="shared" si="1039"/>
        <v/>
      </c>
      <c r="BC1134" t="str">
        <f t="shared" si="1040"/>
        <v/>
      </c>
      <c r="BD1134" t="str">
        <f t="shared" si="1041"/>
        <v/>
      </c>
      <c r="BE1134" t="str">
        <f t="shared" si="1042"/>
        <v>Nyelvi szintfelmérő - előkészítő (otthon, otthonról web)</v>
      </c>
      <c r="BF1134" s="2">
        <v>1120</v>
      </c>
      <c r="BG1134" s="2">
        <v>6</v>
      </c>
      <c r="BH1134" s="18">
        <f>VLOOKUP(BF1134,segéd!$F$9:$G$41,2,FALSE)</f>
        <v>46346</v>
      </c>
      <c r="BI1134" s="2" t="str">
        <f>VLOOKUP(BG1134,segéd!$F$1:$G$7,2,FALSE)</f>
        <v>17.00-18.30</v>
      </c>
      <c r="BJ1134" t="s">
        <v>512</v>
      </c>
      <c r="BK1134" s="20" t="s">
        <v>543</v>
      </c>
      <c r="BL1134" t="s">
        <v>192</v>
      </c>
      <c r="BM1134" s="2" t="s">
        <v>424</v>
      </c>
      <c r="BN1134" s="2" t="s">
        <v>424</v>
      </c>
      <c r="BO1134" s="2" t="s">
        <v>423</v>
      </c>
      <c r="BP1134" s="33" t="s">
        <v>677</v>
      </c>
      <c r="BQ1134" s="2">
        <f t="shared" si="1043"/>
        <v>26</v>
      </c>
      <c r="BR1134" s="2">
        <f>IF(BM1134="","",IFERROR(VLOOKUP(BJ1134,segéd!T:U,2,FALSE),"x"))</f>
        <v>13</v>
      </c>
      <c r="BS1134" s="2">
        <f>IF(BN1134="","",IFERROR(VLOOKUP(BJ1134,segéd!O:P,2,FALSE),"x"))</f>
        <v>13</v>
      </c>
      <c r="BT1134" s="19" t="s">
        <v>2366</v>
      </c>
      <c r="BU1134" s="2" t="s">
        <v>2366</v>
      </c>
      <c r="BV1134" s="2"/>
      <c r="BX1134" s="2"/>
      <c r="CN1134" s="2" t="s">
        <v>2366</v>
      </c>
    </row>
    <row r="1135" spans="1:114" ht="15" customHeight="1" x14ac:dyDescent="0.3">
      <c r="A1135" t="str">
        <f t="shared" si="986"/>
        <v>otthon11207</v>
      </c>
      <c r="B1135" t="str">
        <f t="shared" si="987"/>
        <v>Angol gazdasági szaknyelv I., 3. csoport - Steiner Imre (otthonról web) x</v>
      </c>
      <c r="C1135" t="str">
        <f t="shared" si="988"/>
        <v>otthon11207</v>
      </c>
      <c r="D1135" t="str">
        <f t="shared" si="989"/>
        <v>Angol gazdasági szaknyelv I., 3. csoport - Steiner Imre (otthonról web) x</v>
      </c>
      <c r="E1135" t="str">
        <f t="shared" si="990"/>
        <v>Steiner Imre11207</v>
      </c>
      <c r="F1135" t="str">
        <f t="shared" si="991"/>
        <v>Angol gazdasági szaknyelv I., 3. csoport (Bp. otthonTb. otthon, otthonról web)</v>
      </c>
      <c r="G1135" t="str">
        <f t="shared" si="992"/>
        <v>11207</v>
      </c>
      <c r="H1135" t="str">
        <f t="shared" si="993"/>
        <v>11207</v>
      </c>
      <c r="I1135" t="str">
        <f t="shared" si="994"/>
        <v/>
      </c>
      <c r="J1135" t="str">
        <f t="shared" si="995"/>
        <v/>
      </c>
      <c r="K1135" t="str">
        <f t="shared" si="996"/>
        <v/>
      </c>
      <c r="L1135" t="str">
        <f t="shared" si="997"/>
        <v/>
      </c>
      <c r="M1135" t="str">
        <f t="shared" si="998"/>
        <v/>
      </c>
      <c r="N1135" t="str">
        <f t="shared" si="999"/>
        <v/>
      </c>
      <c r="O1135" t="str">
        <f t="shared" si="1000"/>
        <v/>
      </c>
      <c r="P1135" t="str">
        <f t="shared" si="1001"/>
        <v/>
      </c>
      <c r="Q1135" t="str">
        <f t="shared" si="1002"/>
        <v/>
      </c>
      <c r="R1135" t="str">
        <f t="shared" si="1003"/>
        <v/>
      </c>
      <c r="S1135" t="str">
        <f t="shared" si="1004"/>
        <v/>
      </c>
      <c r="T1135" t="str">
        <f t="shared" si="1005"/>
        <v/>
      </c>
      <c r="U1135" t="str">
        <f t="shared" si="1006"/>
        <v/>
      </c>
      <c r="V1135" t="str">
        <f t="shared" si="1007"/>
        <v/>
      </c>
      <c r="W1135" t="str">
        <f t="shared" si="1008"/>
        <v/>
      </c>
      <c r="X1135" t="str">
        <f t="shared" si="1009"/>
        <v/>
      </c>
      <c r="Y1135" t="str">
        <f t="shared" si="1010"/>
        <v/>
      </c>
      <c r="Z1135" t="str">
        <f t="shared" si="1011"/>
        <v/>
      </c>
      <c r="AA1135" t="str">
        <f t="shared" si="1012"/>
        <v>Angol gazdasági szaknyelv I., 3. csoport (otthon, otthonról web)</v>
      </c>
      <c r="AB1135" t="str">
        <f t="shared" si="1013"/>
        <v>11207</v>
      </c>
      <c r="AC1135" t="str">
        <f t="shared" si="1014"/>
        <v/>
      </c>
      <c r="AD1135" t="str">
        <f t="shared" si="1015"/>
        <v/>
      </c>
      <c r="AE1135" t="str">
        <f t="shared" si="1016"/>
        <v/>
      </c>
      <c r="AF1135" t="str">
        <f t="shared" si="1017"/>
        <v/>
      </c>
      <c r="AG1135" t="str">
        <f t="shared" si="1018"/>
        <v/>
      </c>
      <c r="AH1135" t="str">
        <f t="shared" si="1019"/>
        <v/>
      </c>
      <c r="AI1135" t="str">
        <f t="shared" si="1020"/>
        <v/>
      </c>
      <c r="AJ1135" t="str">
        <f t="shared" si="1021"/>
        <v/>
      </c>
      <c r="AK1135" t="str">
        <f t="shared" si="1022"/>
        <v/>
      </c>
      <c r="AL1135" t="str">
        <f t="shared" si="1023"/>
        <v/>
      </c>
      <c r="AM1135" t="str">
        <f t="shared" si="1024"/>
        <v/>
      </c>
      <c r="AN1135" t="str">
        <f t="shared" si="1025"/>
        <v/>
      </c>
      <c r="AO1135" t="str">
        <f t="shared" si="1026"/>
        <v/>
      </c>
      <c r="AP1135" t="str">
        <f t="shared" si="1027"/>
        <v/>
      </c>
      <c r="AQ1135" t="str">
        <f t="shared" si="1028"/>
        <v/>
      </c>
      <c r="AR1135" t="str">
        <f t="shared" si="1029"/>
        <v/>
      </c>
      <c r="AS1135" t="str">
        <f t="shared" si="1030"/>
        <v/>
      </c>
      <c r="AT1135" t="str">
        <f t="shared" si="1031"/>
        <v/>
      </c>
      <c r="AU1135" t="str">
        <f t="shared" si="1032"/>
        <v/>
      </c>
      <c r="AV1135" t="str">
        <f t="shared" si="1033"/>
        <v/>
      </c>
      <c r="AW1135" t="str">
        <f t="shared" si="1034"/>
        <v/>
      </c>
      <c r="AX1135" t="str">
        <f t="shared" si="1035"/>
        <v/>
      </c>
      <c r="AY1135" t="str">
        <f t="shared" si="1036"/>
        <v/>
      </c>
      <c r="AZ1135" t="str">
        <f t="shared" si="1037"/>
        <v/>
      </c>
      <c r="BA1135" t="str">
        <f t="shared" si="1038"/>
        <v/>
      </c>
      <c r="BB1135" t="str">
        <f t="shared" si="1039"/>
        <v/>
      </c>
      <c r="BC1135" t="str">
        <f t="shared" si="1040"/>
        <v/>
      </c>
      <c r="BD1135" t="str">
        <f t="shared" si="1041"/>
        <v/>
      </c>
      <c r="BE1135" t="str">
        <f t="shared" si="1042"/>
        <v>Angol gazdasági szaknyelv I., 3. csoport (otthon, otthonról web)</v>
      </c>
      <c r="BF1135" s="2">
        <v>1120</v>
      </c>
      <c r="BG1135" s="2">
        <v>7</v>
      </c>
      <c r="BH1135" s="18">
        <f>VLOOKUP(BF1135,segéd!$F$9:$G$41,2,FALSE)</f>
        <v>46346</v>
      </c>
      <c r="BI1135" s="2" t="str">
        <f>VLOOKUP(BG1135,segéd!$F$1:$G$7,2,FALSE)</f>
        <v>18.45-20.15</v>
      </c>
      <c r="BJ1135" t="s">
        <v>2367</v>
      </c>
      <c r="BK1135" s="20" t="s">
        <v>549</v>
      </c>
      <c r="BL1135" t="s">
        <v>192</v>
      </c>
      <c r="BM1135" s="2" t="s">
        <v>424</v>
      </c>
      <c r="BN1135" s="2" t="s">
        <v>424</v>
      </c>
      <c r="BO1135" s="2" t="s">
        <v>423</v>
      </c>
      <c r="BP1135" s="33" t="s">
        <v>2368</v>
      </c>
      <c r="BQ1135" s="2" t="e">
        <f t="shared" si="1043"/>
        <v>#VALUE!</v>
      </c>
      <c r="BR1135" s="2" t="str">
        <f>IF(BM1135="","",IFERROR(VLOOKUP(BJ1135,segéd!T:U,2,FALSE),"x"))</f>
        <v>x</v>
      </c>
      <c r="BS1135" s="2" t="str">
        <f>IF(BN1135="","",IFERROR(VLOOKUP(BJ1135,segéd!O:P,2,FALSE),"x"))</f>
        <v>x</v>
      </c>
      <c r="BT1135" s="2">
        <v>12</v>
      </c>
      <c r="BU1135" s="2">
        <v>4</v>
      </c>
      <c r="BV1135" s="2"/>
      <c r="BX1135" s="2"/>
      <c r="CN1135" s="2">
        <v>4</v>
      </c>
      <c r="CQ1135" s="2"/>
      <c r="CR1135" s="2"/>
    </row>
    <row r="1136" spans="1:114" ht="15" customHeight="1" x14ac:dyDescent="0.3">
      <c r="A1136" t="str">
        <f t="shared" si="986"/>
        <v>otthon11207</v>
      </c>
      <c r="B1136" t="str">
        <f t="shared" si="987"/>
        <v>Értékteremtő logisztikai folyamatok - Lakatos Péter (otthonról web) 12</v>
      </c>
      <c r="C1136" t="str">
        <f t="shared" si="988"/>
        <v>11207</v>
      </c>
      <c r="D1136" t="str">
        <f t="shared" si="989"/>
        <v xml:space="preserve">Értékteremtő logisztikai folyamatok - Lakatos Péter (otthonról web) </v>
      </c>
      <c r="E1136" t="str">
        <f t="shared" si="990"/>
        <v>Lakatos Péter11207</v>
      </c>
      <c r="F1136" t="str">
        <f t="shared" si="991"/>
        <v>Értékteremtő logisztikai folyamatok (Bp. otthon, otthonról web)</v>
      </c>
      <c r="G1136" t="str">
        <f t="shared" si="992"/>
        <v/>
      </c>
      <c r="H1136" t="str">
        <f t="shared" si="993"/>
        <v/>
      </c>
      <c r="I1136" t="str">
        <f t="shared" si="994"/>
        <v/>
      </c>
      <c r="J1136" t="str">
        <f t="shared" si="995"/>
        <v/>
      </c>
      <c r="K1136" t="str">
        <f t="shared" si="996"/>
        <v>11207</v>
      </c>
      <c r="L1136" t="str">
        <f t="shared" si="997"/>
        <v/>
      </c>
      <c r="M1136" t="str">
        <f t="shared" si="998"/>
        <v/>
      </c>
      <c r="N1136" t="str">
        <f t="shared" si="999"/>
        <v/>
      </c>
      <c r="O1136" t="str">
        <f t="shared" si="1000"/>
        <v/>
      </c>
      <c r="P1136" t="str">
        <f t="shared" si="1001"/>
        <v/>
      </c>
      <c r="Q1136" t="str">
        <f t="shared" si="1002"/>
        <v/>
      </c>
      <c r="R1136" t="str">
        <f t="shared" si="1003"/>
        <v/>
      </c>
      <c r="S1136" t="str">
        <f t="shared" si="1004"/>
        <v/>
      </c>
      <c r="T1136" t="str">
        <f t="shared" si="1005"/>
        <v/>
      </c>
      <c r="U1136" t="str">
        <f t="shared" si="1006"/>
        <v/>
      </c>
      <c r="V1136" t="str">
        <f t="shared" si="1007"/>
        <v/>
      </c>
      <c r="W1136" t="str">
        <f t="shared" si="1008"/>
        <v/>
      </c>
      <c r="X1136" t="str">
        <f t="shared" si="1009"/>
        <v/>
      </c>
      <c r="Y1136" t="str">
        <f t="shared" si="1010"/>
        <v/>
      </c>
      <c r="Z1136" t="str">
        <f t="shared" si="1011"/>
        <v/>
      </c>
      <c r="AA1136" t="str">
        <f t="shared" si="1012"/>
        <v>Értékteremtő logisztikai folyamatok (otthon, otthonról web)</v>
      </c>
      <c r="AB1136" t="str">
        <f t="shared" si="1013"/>
        <v/>
      </c>
      <c r="AC1136" t="str">
        <f t="shared" si="1014"/>
        <v/>
      </c>
      <c r="AD1136" t="str">
        <f t="shared" si="1015"/>
        <v/>
      </c>
      <c r="AE1136" t="str">
        <f t="shared" si="1016"/>
        <v/>
      </c>
      <c r="AF1136" t="str">
        <f t="shared" si="1017"/>
        <v/>
      </c>
      <c r="AG1136" t="str">
        <f t="shared" si="1018"/>
        <v/>
      </c>
      <c r="AH1136" t="str">
        <f t="shared" si="1019"/>
        <v/>
      </c>
      <c r="AI1136" t="str">
        <f t="shared" si="1020"/>
        <v/>
      </c>
      <c r="AJ1136" t="str">
        <f t="shared" si="1021"/>
        <v/>
      </c>
      <c r="AK1136" t="str">
        <f t="shared" si="1022"/>
        <v/>
      </c>
      <c r="AL1136" t="str">
        <f t="shared" si="1023"/>
        <v/>
      </c>
      <c r="AM1136" t="str">
        <f t="shared" si="1024"/>
        <v/>
      </c>
      <c r="AN1136" t="str">
        <f t="shared" si="1025"/>
        <v/>
      </c>
      <c r="AO1136" t="str">
        <f t="shared" si="1026"/>
        <v/>
      </c>
      <c r="AP1136" t="str">
        <f t="shared" si="1027"/>
        <v/>
      </c>
      <c r="AQ1136" t="str">
        <f t="shared" si="1028"/>
        <v/>
      </c>
      <c r="AR1136" t="str">
        <f t="shared" si="1029"/>
        <v/>
      </c>
      <c r="AS1136" t="str">
        <f t="shared" si="1030"/>
        <v/>
      </c>
      <c r="AT1136" t="str">
        <f t="shared" si="1031"/>
        <v/>
      </c>
      <c r="AU1136" t="str">
        <f t="shared" si="1032"/>
        <v/>
      </c>
      <c r="AV1136" t="str">
        <f t="shared" si="1033"/>
        <v/>
      </c>
      <c r="AW1136" t="str">
        <f t="shared" si="1034"/>
        <v/>
      </c>
      <c r="AX1136" t="str">
        <f t="shared" si="1035"/>
        <v/>
      </c>
      <c r="AY1136" t="str">
        <f t="shared" si="1036"/>
        <v/>
      </c>
      <c r="AZ1136" t="str">
        <f t="shared" si="1037"/>
        <v/>
      </c>
      <c r="BA1136" t="str">
        <f t="shared" si="1038"/>
        <v/>
      </c>
      <c r="BB1136" t="str">
        <f t="shared" si="1039"/>
        <v/>
      </c>
      <c r="BC1136" t="str">
        <f t="shared" si="1040"/>
        <v/>
      </c>
      <c r="BD1136" t="str">
        <f t="shared" si="1041"/>
        <v/>
      </c>
      <c r="BE1136" t="str">
        <f t="shared" si="1042"/>
        <v>Értékteremtő logisztikai folyamatok (, otthonról web)</v>
      </c>
      <c r="BF1136" s="2">
        <v>1120</v>
      </c>
      <c r="BG1136" s="2">
        <v>7</v>
      </c>
      <c r="BH1136" s="18">
        <f>VLOOKUP(BF1136,segéd!$F$9:$G$41,2,FALSE)</f>
        <v>46346</v>
      </c>
      <c r="BI1136" s="2" t="str">
        <f>VLOOKUP(BG1136,segéd!$F$1:$G$7,2,FALSE)</f>
        <v>18.45-20.15</v>
      </c>
      <c r="BJ1136" t="s">
        <v>89</v>
      </c>
      <c r="BK1136" s="20" t="s">
        <v>217</v>
      </c>
      <c r="BL1136" t="s">
        <v>206</v>
      </c>
      <c r="BM1136" s="2" t="s">
        <v>424</v>
      </c>
      <c r="BO1136" s="2" t="s">
        <v>423</v>
      </c>
      <c r="BP1136" s="33" t="s">
        <v>717</v>
      </c>
      <c r="BQ1136" s="2">
        <f t="shared" si="1043"/>
        <v>12</v>
      </c>
      <c r="BR1136" s="2">
        <f>IF(BM1136="","",IFERROR(VLOOKUP(BJ1136,segéd!T:U,2,FALSE),"x"))</f>
        <v>12</v>
      </c>
      <c r="BS1136" s="2" t="str">
        <f>IF(BN1136="","",IFERROR(VLOOKUP(BJ1136,segéd!O:P,2,FALSE),"x"))</f>
        <v/>
      </c>
      <c r="BU1136" s="2"/>
      <c r="BV1136" s="2"/>
      <c r="BX1136" s="2">
        <v>5</v>
      </c>
    </row>
    <row r="1137" spans="1:117" ht="15" customHeight="1" x14ac:dyDescent="0.3">
      <c r="A1137" t="str">
        <f t="shared" si="986"/>
        <v>11207</v>
      </c>
      <c r="B1137" t="str">
        <f t="shared" si="987"/>
        <v xml:space="preserve">Német nyelv I. - Árendás Bence (19.15-ig) </v>
      </c>
      <c r="C1137" t="str">
        <f t="shared" si="988"/>
        <v>40111207</v>
      </c>
      <c r="D1137" t="str">
        <f t="shared" si="989"/>
        <v>Német nyelv I. - Árendás Bence (19.15-ig) x</v>
      </c>
      <c r="E1137" t="str">
        <f t="shared" si="990"/>
        <v>Árendás Bence11207</v>
      </c>
      <c r="F1137" t="str">
        <f t="shared" si="991"/>
        <v>Német nyelv I. (Tb. 401, 19.15-ig)</v>
      </c>
      <c r="G1137" t="str">
        <f t="shared" si="992"/>
        <v/>
      </c>
      <c r="H1137" t="str">
        <f t="shared" si="993"/>
        <v/>
      </c>
      <c r="I1137" t="str">
        <f t="shared" si="994"/>
        <v/>
      </c>
      <c r="J1137" t="str">
        <f t="shared" si="995"/>
        <v/>
      </c>
      <c r="K1137" t="str">
        <f t="shared" si="996"/>
        <v/>
      </c>
      <c r="L1137" t="str">
        <f t="shared" si="997"/>
        <v/>
      </c>
      <c r="M1137" t="str">
        <f t="shared" si="998"/>
        <v/>
      </c>
      <c r="N1137" t="str">
        <f t="shared" si="999"/>
        <v/>
      </c>
      <c r="O1137" t="str">
        <f t="shared" si="1000"/>
        <v/>
      </c>
      <c r="P1137" t="str">
        <f t="shared" si="1001"/>
        <v/>
      </c>
      <c r="Q1137" t="str">
        <f t="shared" si="1002"/>
        <v/>
      </c>
      <c r="R1137" t="str">
        <f t="shared" si="1003"/>
        <v/>
      </c>
      <c r="S1137" t="str">
        <f t="shared" si="1004"/>
        <v/>
      </c>
      <c r="T1137" t="str">
        <f t="shared" si="1005"/>
        <v/>
      </c>
      <c r="U1137" t="str">
        <f t="shared" si="1006"/>
        <v/>
      </c>
      <c r="V1137" t="str">
        <f t="shared" si="1007"/>
        <v/>
      </c>
      <c r="W1137" t="str">
        <f t="shared" si="1008"/>
        <v/>
      </c>
      <c r="X1137" t="str">
        <f t="shared" si="1009"/>
        <v/>
      </c>
      <c r="Y1137" t="str">
        <f t="shared" si="1010"/>
        <v/>
      </c>
      <c r="Z1137" t="str">
        <f t="shared" si="1011"/>
        <v/>
      </c>
      <c r="AA1137" t="str">
        <f t="shared" si="1012"/>
        <v>Német nyelv I. (, 19.15-ig)</v>
      </c>
      <c r="AB1137" t="str">
        <f t="shared" si="1013"/>
        <v/>
      </c>
      <c r="AC1137" t="str">
        <f t="shared" si="1014"/>
        <v/>
      </c>
      <c r="AD1137" t="str">
        <f t="shared" si="1015"/>
        <v/>
      </c>
      <c r="AE1137" t="str">
        <f t="shared" si="1016"/>
        <v/>
      </c>
      <c r="AF1137" t="str">
        <f t="shared" si="1017"/>
        <v/>
      </c>
      <c r="AG1137" t="str">
        <f t="shared" si="1018"/>
        <v/>
      </c>
      <c r="AH1137" t="str">
        <f t="shared" si="1019"/>
        <v>11207</v>
      </c>
      <c r="AI1137" t="str">
        <f t="shared" si="1020"/>
        <v>11207</v>
      </c>
      <c r="AJ1137" t="str">
        <f t="shared" si="1021"/>
        <v/>
      </c>
      <c r="AK1137" t="str">
        <f t="shared" si="1022"/>
        <v>11207</v>
      </c>
      <c r="AL1137" t="str">
        <f t="shared" si="1023"/>
        <v>11207</v>
      </c>
      <c r="AM1137" t="str">
        <f t="shared" si="1024"/>
        <v/>
      </c>
      <c r="AN1137" t="str">
        <f t="shared" si="1025"/>
        <v/>
      </c>
      <c r="AO1137" t="str">
        <f t="shared" si="1026"/>
        <v/>
      </c>
      <c r="AP1137" t="str">
        <f t="shared" si="1027"/>
        <v/>
      </c>
      <c r="AQ1137" t="str">
        <f t="shared" si="1028"/>
        <v/>
      </c>
      <c r="AR1137" t="str">
        <f t="shared" si="1029"/>
        <v/>
      </c>
      <c r="AS1137" t="str">
        <f t="shared" si="1030"/>
        <v/>
      </c>
      <c r="AT1137" t="str">
        <f t="shared" si="1031"/>
        <v/>
      </c>
      <c r="AU1137" t="str">
        <f t="shared" si="1032"/>
        <v/>
      </c>
      <c r="AV1137" t="str">
        <f t="shared" si="1033"/>
        <v/>
      </c>
      <c r="AW1137" t="str">
        <f t="shared" si="1034"/>
        <v/>
      </c>
      <c r="AX1137" t="str">
        <f t="shared" si="1035"/>
        <v/>
      </c>
      <c r="AY1137" t="str">
        <f t="shared" si="1036"/>
        <v/>
      </c>
      <c r="AZ1137" t="str">
        <f t="shared" si="1037"/>
        <v/>
      </c>
      <c r="BA1137" t="str">
        <f t="shared" si="1038"/>
        <v/>
      </c>
      <c r="BB1137" t="str">
        <f t="shared" si="1039"/>
        <v/>
      </c>
      <c r="BC1137" t="str">
        <f t="shared" si="1040"/>
        <v/>
      </c>
      <c r="BD1137" t="str">
        <f t="shared" si="1041"/>
        <v/>
      </c>
      <c r="BE1137" t="str">
        <f t="shared" si="1042"/>
        <v>Német nyelv I. (401, 19.15-ig)</v>
      </c>
      <c r="BF1137" s="2">
        <v>1120</v>
      </c>
      <c r="BG1137" s="2">
        <v>7</v>
      </c>
      <c r="BH1137" s="18">
        <f>VLOOKUP(BF1137,segéd!$F$9:$G$41,2,FALSE)</f>
        <v>46346</v>
      </c>
      <c r="BI1137" s="2" t="s">
        <v>2388</v>
      </c>
      <c r="BJ1137" t="s">
        <v>2386</v>
      </c>
      <c r="BK1137" s="20" t="s">
        <v>976</v>
      </c>
      <c r="BL1137" t="s">
        <v>191</v>
      </c>
      <c r="BM1137" s="2"/>
      <c r="BN1137" s="2">
        <v>401</v>
      </c>
      <c r="BO1137" s="2" t="s">
        <v>2390</v>
      </c>
      <c r="BP1137" s="33"/>
      <c r="BQ1137" s="2" t="e">
        <f t="shared" si="1043"/>
        <v>#VALUE!</v>
      </c>
      <c r="BR1137" s="2" t="str">
        <f>IF(BM1137="","",IFERROR(VLOOKUP(BJ1137,segéd!T:U,2,FALSE),"x"))</f>
        <v/>
      </c>
      <c r="BS1137" s="2" t="str">
        <f>IF(BN1137="","",IFERROR(VLOOKUP(BJ1137,segéd!O:P,2,FALSE),"x"))</f>
        <v>x</v>
      </c>
      <c r="BU1137" s="2"/>
      <c r="BV1137" s="2"/>
      <c r="BX1137" s="2"/>
      <c r="CT1137" s="2" t="s">
        <v>2366</v>
      </c>
      <c r="CU1137" s="2" t="s">
        <v>2366</v>
      </c>
      <c r="CW1137" s="2" t="s">
        <v>2366</v>
      </c>
      <c r="CX1137" s="2" t="s">
        <v>2366</v>
      </c>
    </row>
    <row r="1138" spans="1:117" ht="15" customHeight="1" x14ac:dyDescent="0.3">
      <c r="A1138" t="str">
        <f t="shared" si="986"/>
        <v>otthon11207</v>
      </c>
      <c r="B1138" t="str">
        <f t="shared" si="987"/>
        <v>Nyelvi szintfelmérő - előkészítő - Nagy Mónika (otthonról web) 13</v>
      </c>
      <c r="C1138" t="str">
        <f t="shared" si="988"/>
        <v>otthon11207</v>
      </c>
      <c r="D1138" t="str">
        <f t="shared" si="989"/>
        <v>Nyelvi szintfelmérő - előkészítő - Nagy Mónika (otthonról web) 13</v>
      </c>
      <c r="E1138" t="str">
        <f t="shared" si="990"/>
        <v>Nagy Mónika11207</v>
      </c>
      <c r="F1138" t="str">
        <f t="shared" si="991"/>
        <v>Nyelvi szintfelmérő - előkészítő (Bp. otthonTb. otthon, otthonról web)</v>
      </c>
      <c r="G1138" t="str">
        <f t="shared" si="992"/>
        <v>11207</v>
      </c>
      <c r="H1138" t="str">
        <f t="shared" si="993"/>
        <v>11207</v>
      </c>
      <c r="I1138" t="str">
        <f t="shared" si="994"/>
        <v/>
      </c>
      <c r="J1138" t="str">
        <f t="shared" si="995"/>
        <v/>
      </c>
      <c r="K1138" t="str">
        <f t="shared" si="996"/>
        <v/>
      </c>
      <c r="L1138" t="str">
        <f t="shared" si="997"/>
        <v/>
      </c>
      <c r="M1138" t="str">
        <f t="shared" si="998"/>
        <v/>
      </c>
      <c r="N1138" t="str">
        <f t="shared" si="999"/>
        <v/>
      </c>
      <c r="O1138" t="str">
        <f t="shared" si="1000"/>
        <v/>
      </c>
      <c r="P1138" t="str">
        <f t="shared" si="1001"/>
        <v/>
      </c>
      <c r="Q1138" t="str">
        <f t="shared" si="1002"/>
        <v/>
      </c>
      <c r="R1138" t="str">
        <f t="shared" si="1003"/>
        <v/>
      </c>
      <c r="S1138" t="str">
        <f t="shared" si="1004"/>
        <v/>
      </c>
      <c r="T1138" t="str">
        <f t="shared" si="1005"/>
        <v/>
      </c>
      <c r="U1138" t="str">
        <f t="shared" si="1006"/>
        <v/>
      </c>
      <c r="V1138" t="str">
        <f t="shared" si="1007"/>
        <v/>
      </c>
      <c r="W1138" t="str">
        <f t="shared" si="1008"/>
        <v/>
      </c>
      <c r="X1138" t="str">
        <f t="shared" si="1009"/>
        <v/>
      </c>
      <c r="Y1138" t="str">
        <f t="shared" si="1010"/>
        <v/>
      </c>
      <c r="Z1138" t="str">
        <f t="shared" si="1011"/>
        <v/>
      </c>
      <c r="AA1138" t="str">
        <f t="shared" si="1012"/>
        <v>Nyelvi szintfelmérő - előkészítő (otthon, otthonról web)</v>
      </c>
      <c r="AB1138" t="str">
        <f t="shared" si="1013"/>
        <v>11207</v>
      </c>
      <c r="AC1138" t="str">
        <f t="shared" si="1014"/>
        <v/>
      </c>
      <c r="AD1138" t="str">
        <f t="shared" si="1015"/>
        <v/>
      </c>
      <c r="AE1138" t="str">
        <f t="shared" si="1016"/>
        <v/>
      </c>
      <c r="AF1138" t="str">
        <f t="shared" si="1017"/>
        <v/>
      </c>
      <c r="AG1138" t="str">
        <f t="shared" si="1018"/>
        <v/>
      </c>
      <c r="AH1138" t="str">
        <f t="shared" si="1019"/>
        <v/>
      </c>
      <c r="AI1138" t="str">
        <f t="shared" si="1020"/>
        <v/>
      </c>
      <c r="AJ1138" t="str">
        <f t="shared" si="1021"/>
        <v/>
      </c>
      <c r="AK1138" t="str">
        <f t="shared" si="1022"/>
        <v/>
      </c>
      <c r="AL1138" t="str">
        <f t="shared" si="1023"/>
        <v/>
      </c>
      <c r="AM1138" t="str">
        <f t="shared" si="1024"/>
        <v/>
      </c>
      <c r="AN1138" t="str">
        <f t="shared" si="1025"/>
        <v/>
      </c>
      <c r="AO1138" t="str">
        <f t="shared" si="1026"/>
        <v/>
      </c>
      <c r="AP1138" t="str">
        <f t="shared" si="1027"/>
        <v/>
      </c>
      <c r="AQ1138" t="str">
        <f t="shared" si="1028"/>
        <v/>
      </c>
      <c r="AR1138" t="str">
        <f t="shared" si="1029"/>
        <v/>
      </c>
      <c r="AS1138" t="str">
        <f t="shared" si="1030"/>
        <v/>
      </c>
      <c r="AT1138" t="str">
        <f t="shared" si="1031"/>
        <v/>
      </c>
      <c r="AU1138" t="str">
        <f t="shared" si="1032"/>
        <v/>
      </c>
      <c r="AV1138" t="str">
        <f t="shared" si="1033"/>
        <v/>
      </c>
      <c r="AW1138" t="str">
        <f t="shared" si="1034"/>
        <v/>
      </c>
      <c r="AX1138" t="str">
        <f t="shared" si="1035"/>
        <v/>
      </c>
      <c r="AY1138" t="str">
        <f t="shared" si="1036"/>
        <v/>
      </c>
      <c r="AZ1138" t="str">
        <f t="shared" si="1037"/>
        <v/>
      </c>
      <c r="BA1138" t="str">
        <f t="shared" si="1038"/>
        <v/>
      </c>
      <c r="BB1138" t="str">
        <f t="shared" si="1039"/>
        <v/>
      </c>
      <c r="BC1138" t="str">
        <f t="shared" si="1040"/>
        <v/>
      </c>
      <c r="BD1138" t="str">
        <f t="shared" si="1041"/>
        <v/>
      </c>
      <c r="BE1138" t="str">
        <f t="shared" si="1042"/>
        <v>Nyelvi szintfelmérő - előkészítő (otthon, otthonról web)</v>
      </c>
      <c r="BF1138" s="2">
        <v>1120</v>
      </c>
      <c r="BG1138" s="2">
        <v>7</v>
      </c>
      <c r="BH1138" s="18">
        <f>VLOOKUP(BF1138,segéd!$F$9:$G$41,2,FALSE)</f>
        <v>46346</v>
      </c>
      <c r="BI1138" s="2" t="str">
        <f>VLOOKUP(BG1138,segéd!$F$1:$G$7,2,FALSE)</f>
        <v>18.45-20.15</v>
      </c>
      <c r="BJ1138" t="s">
        <v>512</v>
      </c>
      <c r="BK1138" s="20" t="s">
        <v>543</v>
      </c>
      <c r="BL1138" t="s">
        <v>192</v>
      </c>
      <c r="BM1138" s="2" t="s">
        <v>424</v>
      </c>
      <c r="BN1138" s="2" t="s">
        <v>424</v>
      </c>
      <c r="BO1138" s="2" t="s">
        <v>423</v>
      </c>
      <c r="BP1138" s="33" t="s">
        <v>677</v>
      </c>
      <c r="BQ1138" s="2">
        <f t="shared" si="1043"/>
        <v>26</v>
      </c>
      <c r="BR1138" s="2">
        <f>IF(BM1138="","",IFERROR(VLOOKUP(BJ1138,segéd!T:U,2,FALSE),"x"))</f>
        <v>13</v>
      </c>
      <c r="BS1138" s="2">
        <f>IF(BN1138="","",IFERROR(VLOOKUP(BJ1138,segéd!O:P,2,FALSE),"x"))</f>
        <v>13</v>
      </c>
      <c r="BT1138" s="19" t="s">
        <v>2366</v>
      </c>
      <c r="BU1138" s="2" t="s">
        <v>2366</v>
      </c>
      <c r="BV1138" s="2"/>
      <c r="BX1138" s="2"/>
      <c r="CN1138" s="2" t="s">
        <v>2366</v>
      </c>
    </row>
    <row r="1139" spans="1:117" ht="15" customHeight="1" x14ac:dyDescent="0.3">
      <c r="A1139" t="str">
        <f t="shared" si="986"/>
        <v>20811211</v>
      </c>
      <c r="B1139" t="str">
        <f t="shared" si="987"/>
        <v>Angol gazdasági szaknyelv I., 2. csoport - Steiner Imre 19</v>
      </c>
      <c r="C1139" t="str">
        <f t="shared" si="988"/>
        <v>11211</v>
      </c>
      <c r="D1139" t="str">
        <f t="shared" si="989"/>
        <v xml:space="preserve">Angol gazdasági szaknyelv I., 2. csoport - Steiner Imre </v>
      </c>
      <c r="E1139" t="str">
        <f t="shared" si="990"/>
        <v>Steiner Imre11211</v>
      </c>
      <c r="F1139" t="str">
        <f t="shared" si="991"/>
        <v>Angol gazdasági szaknyelv I., 2. csoport (Bp. 208)</v>
      </c>
      <c r="G1139" t="str">
        <f t="shared" si="992"/>
        <v>11211</v>
      </c>
      <c r="H1139" t="str">
        <f t="shared" si="993"/>
        <v>11211</v>
      </c>
      <c r="I1139" t="str">
        <f t="shared" si="994"/>
        <v/>
      </c>
      <c r="J1139" t="str">
        <f t="shared" si="995"/>
        <v/>
      </c>
      <c r="K1139" t="str">
        <f t="shared" si="996"/>
        <v/>
      </c>
      <c r="L1139" t="str">
        <f t="shared" si="997"/>
        <v/>
      </c>
      <c r="M1139" t="str">
        <f t="shared" si="998"/>
        <v/>
      </c>
      <c r="N1139" t="str">
        <f t="shared" si="999"/>
        <v/>
      </c>
      <c r="O1139" t="str">
        <f t="shared" si="1000"/>
        <v/>
      </c>
      <c r="P1139" t="str">
        <f t="shared" si="1001"/>
        <v/>
      </c>
      <c r="Q1139" t="str">
        <f t="shared" si="1002"/>
        <v/>
      </c>
      <c r="R1139" t="str">
        <f t="shared" si="1003"/>
        <v/>
      </c>
      <c r="S1139" t="str">
        <f t="shared" si="1004"/>
        <v/>
      </c>
      <c r="T1139" t="str">
        <f t="shared" si="1005"/>
        <v/>
      </c>
      <c r="U1139" t="str">
        <f t="shared" si="1006"/>
        <v/>
      </c>
      <c r="V1139" t="str">
        <f t="shared" si="1007"/>
        <v/>
      </c>
      <c r="W1139" t="str">
        <f t="shared" si="1008"/>
        <v/>
      </c>
      <c r="X1139" t="str">
        <f t="shared" si="1009"/>
        <v/>
      </c>
      <c r="Y1139" t="str">
        <f t="shared" si="1010"/>
        <v/>
      </c>
      <c r="Z1139" t="str">
        <f t="shared" si="1011"/>
        <v/>
      </c>
      <c r="AA1139" t="str">
        <f t="shared" si="1012"/>
        <v>Angol gazdasági szaknyelv I., 2. csoport (208)</v>
      </c>
      <c r="AB1139" t="str">
        <f t="shared" si="1013"/>
        <v/>
      </c>
      <c r="AC1139" t="str">
        <f t="shared" si="1014"/>
        <v/>
      </c>
      <c r="AD1139" t="str">
        <f t="shared" si="1015"/>
        <v/>
      </c>
      <c r="AE1139" t="str">
        <f t="shared" si="1016"/>
        <v/>
      </c>
      <c r="AF1139" t="str">
        <f t="shared" si="1017"/>
        <v/>
      </c>
      <c r="AG1139" t="str">
        <f t="shared" si="1018"/>
        <v/>
      </c>
      <c r="AH1139" t="str">
        <f t="shared" si="1019"/>
        <v/>
      </c>
      <c r="AI1139" t="str">
        <f t="shared" si="1020"/>
        <v/>
      </c>
      <c r="AJ1139" t="str">
        <f t="shared" si="1021"/>
        <v/>
      </c>
      <c r="AK1139" t="str">
        <f t="shared" si="1022"/>
        <v/>
      </c>
      <c r="AL1139" t="str">
        <f t="shared" si="1023"/>
        <v/>
      </c>
      <c r="AM1139" t="str">
        <f t="shared" si="1024"/>
        <v/>
      </c>
      <c r="AN1139" t="str">
        <f t="shared" si="1025"/>
        <v/>
      </c>
      <c r="AO1139" t="str">
        <f t="shared" si="1026"/>
        <v/>
      </c>
      <c r="AP1139" t="str">
        <f t="shared" si="1027"/>
        <v/>
      </c>
      <c r="AQ1139" t="str">
        <f t="shared" si="1028"/>
        <v/>
      </c>
      <c r="AR1139" t="str">
        <f t="shared" si="1029"/>
        <v/>
      </c>
      <c r="AS1139" t="str">
        <f t="shared" si="1030"/>
        <v/>
      </c>
      <c r="AT1139" t="str">
        <f t="shared" si="1031"/>
        <v/>
      </c>
      <c r="AU1139" t="str">
        <f t="shared" si="1032"/>
        <v/>
      </c>
      <c r="AV1139" t="str">
        <f t="shared" si="1033"/>
        <v/>
      </c>
      <c r="AW1139" t="str">
        <f t="shared" si="1034"/>
        <v/>
      </c>
      <c r="AX1139" t="str">
        <f t="shared" si="1035"/>
        <v/>
      </c>
      <c r="AY1139" t="str">
        <f t="shared" si="1036"/>
        <v/>
      </c>
      <c r="AZ1139" t="str">
        <f t="shared" si="1037"/>
        <v/>
      </c>
      <c r="BA1139" t="str">
        <f t="shared" si="1038"/>
        <v/>
      </c>
      <c r="BB1139" t="str">
        <f t="shared" si="1039"/>
        <v/>
      </c>
      <c r="BC1139" t="str">
        <f t="shared" si="1040"/>
        <v/>
      </c>
      <c r="BD1139" t="str">
        <f t="shared" si="1041"/>
        <v/>
      </c>
      <c r="BE1139" t="str">
        <f t="shared" si="1042"/>
        <v>Angol gazdasági szaknyelv I., 2. csoport ()</v>
      </c>
      <c r="BF1139" s="2">
        <v>1121</v>
      </c>
      <c r="BG1139" s="2">
        <v>1</v>
      </c>
      <c r="BH1139" s="18">
        <f>VLOOKUP(BF1139,segéd!$F$9:$G$41,2,FALSE)</f>
        <v>46347</v>
      </c>
      <c r="BI1139" s="2" t="str">
        <f>VLOOKUP(BG1139,segéd!$F$1:$G$7,2,FALSE)</f>
        <v>8.00-9.30</v>
      </c>
      <c r="BJ1139" t="s">
        <v>270</v>
      </c>
      <c r="BK1139" s="20" t="s">
        <v>549</v>
      </c>
      <c r="BL1139" t="s">
        <v>194</v>
      </c>
      <c r="BM1139" s="2">
        <v>208</v>
      </c>
      <c r="BO1139" s="2"/>
      <c r="BP1139" s="33"/>
      <c r="BQ1139" s="2">
        <f t="shared" si="1043"/>
        <v>19</v>
      </c>
      <c r="BR1139" s="2">
        <f>IF(BM1139="","",IFERROR(VLOOKUP(BJ1139,segéd!T:U,2,FALSE),"x"))</f>
        <v>19</v>
      </c>
      <c r="BS1139" s="2" t="str">
        <f>IF(BN1139="","",IFERROR(VLOOKUP(BJ1139,segéd!O:P,2,FALSE),"x"))</f>
        <v/>
      </c>
      <c r="BT1139" s="2">
        <v>27</v>
      </c>
      <c r="BU1139" s="2">
        <v>7</v>
      </c>
      <c r="BV1139" s="2"/>
      <c r="BX1139" s="2"/>
      <c r="CQ1139" s="2"/>
      <c r="CR1139" s="2"/>
    </row>
    <row r="1140" spans="1:117" ht="15" customHeight="1" x14ac:dyDescent="0.3">
      <c r="A1140" t="str">
        <f t="shared" si="986"/>
        <v>11211</v>
      </c>
      <c r="B1140" t="str">
        <f t="shared" si="987"/>
        <v xml:space="preserve">Bevezetés a robottechnikába - Vavra Gábor (web) </v>
      </c>
      <c r="C1140" t="str">
        <f t="shared" si="988"/>
        <v>21511211</v>
      </c>
      <c r="D1140" t="str">
        <f t="shared" si="989"/>
        <v>Bevezetés a robottechnikába - Vavra Gábor (web) 50</v>
      </c>
      <c r="E1140" t="str">
        <f t="shared" si="990"/>
        <v>Vavra Gábor11211</v>
      </c>
      <c r="F1140" t="str">
        <f t="shared" si="991"/>
        <v>Bevezetés a robottechnikába (Tb. 215, web)</v>
      </c>
      <c r="G1140" t="str">
        <f t="shared" si="992"/>
        <v/>
      </c>
      <c r="H1140" t="str">
        <f t="shared" si="993"/>
        <v/>
      </c>
      <c r="I1140" t="str">
        <f t="shared" si="994"/>
        <v/>
      </c>
      <c r="J1140" t="str">
        <f t="shared" si="995"/>
        <v/>
      </c>
      <c r="K1140" t="str">
        <f t="shared" si="996"/>
        <v/>
      </c>
      <c r="L1140" t="str">
        <f t="shared" si="997"/>
        <v/>
      </c>
      <c r="M1140" t="str">
        <f t="shared" si="998"/>
        <v/>
      </c>
      <c r="N1140" t="str">
        <f t="shared" si="999"/>
        <v/>
      </c>
      <c r="O1140" t="str">
        <f t="shared" si="1000"/>
        <v/>
      </c>
      <c r="P1140" t="str">
        <f t="shared" si="1001"/>
        <v/>
      </c>
      <c r="Q1140" t="str">
        <f t="shared" si="1002"/>
        <v/>
      </c>
      <c r="R1140" t="str">
        <f t="shared" si="1003"/>
        <v/>
      </c>
      <c r="S1140" t="str">
        <f t="shared" si="1004"/>
        <v/>
      </c>
      <c r="T1140" t="str">
        <f t="shared" si="1005"/>
        <v/>
      </c>
      <c r="U1140" t="str">
        <f t="shared" si="1006"/>
        <v/>
      </c>
      <c r="V1140" t="str">
        <f t="shared" si="1007"/>
        <v/>
      </c>
      <c r="W1140" t="str">
        <f t="shared" si="1008"/>
        <v/>
      </c>
      <c r="X1140" t="str">
        <f t="shared" si="1009"/>
        <v/>
      </c>
      <c r="Y1140" t="str">
        <f t="shared" si="1010"/>
        <v/>
      </c>
      <c r="Z1140" t="str">
        <f t="shared" si="1011"/>
        <v/>
      </c>
      <c r="AA1140" t="str">
        <f t="shared" si="1012"/>
        <v>Bevezetés a robottechnikába (, web)</v>
      </c>
      <c r="AB1140" t="str">
        <f t="shared" si="1013"/>
        <v/>
      </c>
      <c r="AC1140" t="str">
        <f t="shared" si="1014"/>
        <v/>
      </c>
      <c r="AD1140" t="str">
        <f t="shared" si="1015"/>
        <v/>
      </c>
      <c r="AE1140" t="str">
        <f t="shared" si="1016"/>
        <v/>
      </c>
      <c r="AF1140" t="str">
        <f t="shared" si="1017"/>
        <v/>
      </c>
      <c r="AG1140" t="str">
        <f t="shared" si="1018"/>
        <v/>
      </c>
      <c r="AH1140" t="str">
        <f t="shared" si="1019"/>
        <v/>
      </c>
      <c r="AI1140" t="str">
        <f t="shared" si="1020"/>
        <v/>
      </c>
      <c r="AJ1140" t="str">
        <f t="shared" si="1021"/>
        <v/>
      </c>
      <c r="AK1140" t="str">
        <f t="shared" si="1022"/>
        <v/>
      </c>
      <c r="AL1140" t="str">
        <f t="shared" si="1023"/>
        <v/>
      </c>
      <c r="AM1140" t="str">
        <f t="shared" si="1024"/>
        <v/>
      </c>
      <c r="AN1140" t="str">
        <f t="shared" si="1025"/>
        <v/>
      </c>
      <c r="AO1140" t="str">
        <f t="shared" si="1026"/>
        <v/>
      </c>
      <c r="AP1140" t="str">
        <f t="shared" si="1027"/>
        <v/>
      </c>
      <c r="AQ1140" t="str">
        <f t="shared" si="1028"/>
        <v/>
      </c>
      <c r="AR1140" t="str">
        <f t="shared" si="1029"/>
        <v/>
      </c>
      <c r="AS1140" t="str">
        <f t="shared" si="1030"/>
        <v/>
      </c>
      <c r="AT1140" t="str">
        <f t="shared" si="1031"/>
        <v/>
      </c>
      <c r="AU1140" t="str">
        <f t="shared" si="1032"/>
        <v/>
      </c>
      <c r="AV1140" t="str">
        <f t="shared" si="1033"/>
        <v/>
      </c>
      <c r="AW1140" t="str">
        <f t="shared" si="1034"/>
        <v/>
      </c>
      <c r="AX1140" t="str">
        <f t="shared" si="1035"/>
        <v>11211</v>
      </c>
      <c r="AY1140" t="str">
        <f t="shared" si="1036"/>
        <v/>
      </c>
      <c r="AZ1140" t="str">
        <f t="shared" si="1037"/>
        <v/>
      </c>
      <c r="BA1140" t="str">
        <f t="shared" si="1038"/>
        <v/>
      </c>
      <c r="BB1140" t="str">
        <f t="shared" si="1039"/>
        <v/>
      </c>
      <c r="BC1140" t="str">
        <f t="shared" si="1040"/>
        <v/>
      </c>
      <c r="BD1140" t="str">
        <f t="shared" si="1041"/>
        <v/>
      </c>
      <c r="BE1140" t="str">
        <f t="shared" si="1042"/>
        <v>Bevezetés a robottechnikába (215, web)</v>
      </c>
      <c r="BF1140" s="2">
        <v>1121</v>
      </c>
      <c r="BG1140" s="2">
        <v>1</v>
      </c>
      <c r="BH1140" s="18">
        <f>VLOOKUP(BF1140,segéd!$F$9:$G$41,2,FALSE)</f>
        <v>46347</v>
      </c>
      <c r="BI1140" s="2" t="str">
        <f>VLOOKUP(BG1140,segéd!$F$1:$G$7,2,FALSE)</f>
        <v>8.00-9.30</v>
      </c>
      <c r="BJ1140" t="s">
        <v>408</v>
      </c>
      <c r="BK1140" s="20" t="s">
        <v>419</v>
      </c>
      <c r="BL1140" t="s">
        <v>191</v>
      </c>
      <c r="BM1140" s="2"/>
      <c r="BN1140" s="2">
        <v>215</v>
      </c>
      <c r="BO1140" s="2" t="s">
        <v>117</v>
      </c>
      <c r="BP1140" s="33" t="s">
        <v>689</v>
      </c>
      <c r="BQ1140" s="2">
        <f t="shared" si="1043"/>
        <v>50</v>
      </c>
      <c r="BR1140" s="2" t="str">
        <f>IF(BM1140="","",IFERROR(VLOOKUP(BJ1140,segéd!T:U,2,FALSE),"x"))</f>
        <v/>
      </c>
      <c r="BS1140" s="2">
        <f>IF(BN1140="","",IFERROR(VLOOKUP(BJ1140,segéd!O:P,2,FALSE),"x"))</f>
        <v>50</v>
      </c>
      <c r="BU1140" s="2"/>
      <c r="BV1140" s="2"/>
      <c r="DJ1140" s="2">
        <v>44</v>
      </c>
    </row>
    <row r="1141" spans="1:117" ht="15" customHeight="1" x14ac:dyDescent="0.3">
      <c r="A1141" t="str">
        <f t="shared" si="986"/>
        <v>11211</v>
      </c>
      <c r="B1141" t="str">
        <f t="shared" si="987"/>
        <v xml:space="preserve">Elektrotechnika I. - Varga István (web) </v>
      </c>
      <c r="C1141" t="str">
        <f t="shared" si="988"/>
        <v>60111211</v>
      </c>
      <c r="D1141" t="str">
        <f t="shared" si="989"/>
        <v>Elektrotechnika I. - Varga István (web) 83</v>
      </c>
      <c r="E1141" t="str">
        <f t="shared" si="990"/>
        <v>Varga István11211</v>
      </c>
      <c r="F1141" t="str">
        <f t="shared" si="991"/>
        <v>Elektrotechnika I. (Tb. 601, web)</v>
      </c>
      <c r="G1141" t="str">
        <f t="shared" si="992"/>
        <v/>
      </c>
      <c r="H1141" t="str">
        <f t="shared" si="993"/>
        <v/>
      </c>
      <c r="I1141" t="str">
        <f t="shared" si="994"/>
        <v/>
      </c>
      <c r="J1141" t="str">
        <f t="shared" si="995"/>
        <v/>
      </c>
      <c r="K1141" t="str">
        <f t="shared" si="996"/>
        <v/>
      </c>
      <c r="L1141" t="str">
        <f t="shared" si="997"/>
        <v/>
      </c>
      <c r="M1141" t="str">
        <f t="shared" si="998"/>
        <v/>
      </c>
      <c r="N1141" t="str">
        <f t="shared" si="999"/>
        <v/>
      </c>
      <c r="O1141" t="str">
        <f t="shared" si="1000"/>
        <v/>
      </c>
      <c r="P1141" t="str">
        <f t="shared" si="1001"/>
        <v/>
      </c>
      <c r="Q1141" t="str">
        <f t="shared" si="1002"/>
        <v/>
      </c>
      <c r="R1141" t="str">
        <f t="shared" si="1003"/>
        <v/>
      </c>
      <c r="S1141" t="str">
        <f t="shared" si="1004"/>
        <v/>
      </c>
      <c r="T1141" t="str">
        <f t="shared" si="1005"/>
        <v/>
      </c>
      <c r="U1141" t="str">
        <f t="shared" si="1006"/>
        <v/>
      </c>
      <c r="V1141" t="str">
        <f t="shared" si="1007"/>
        <v/>
      </c>
      <c r="W1141" t="str">
        <f t="shared" si="1008"/>
        <v/>
      </c>
      <c r="X1141" t="str">
        <f t="shared" si="1009"/>
        <v/>
      </c>
      <c r="Y1141" t="str">
        <f t="shared" si="1010"/>
        <v/>
      </c>
      <c r="Z1141" t="str">
        <f t="shared" si="1011"/>
        <v/>
      </c>
      <c r="AA1141" t="str">
        <f t="shared" si="1012"/>
        <v>Elektrotechnika I. (, web)</v>
      </c>
      <c r="AB1141" t="str">
        <f t="shared" si="1013"/>
        <v/>
      </c>
      <c r="AC1141" t="str">
        <f t="shared" si="1014"/>
        <v/>
      </c>
      <c r="AD1141" t="str">
        <f t="shared" si="1015"/>
        <v/>
      </c>
      <c r="AE1141" t="str">
        <f t="shared" si="1016"/>
        <v/>
      </c>
      <c r="AF1141" t="str">
        <f t="shared" si="1017"/>
        <v>11211</v>
      </c>
      <c r="AG1141" t="str">
        <f t="shared" si="1018"/>
        <v/>
      </c>
      <c r="AH1141" t="str">
        <f t="shared" si="1019"/>
        <v/>
      </c>
      <c r="AI1141" t="str">
        <f t="shared" si="1020"/>
        <v/>
      </c>
      <c r="AJ1141" t="str">
        <f t="shared" si="1021"/>
        <v/>
      </c>
      <c r="AK1141" t="str">
        <f t="shared" si="1022"/>
        <v>11211</v>
      </c>
      <c r="AL1141" t="str">
        <f t="shared" si="1023"/>
        <v/>
      </c>
      <c r="AM1141" t="str">
        <f t="shared" si="1024"/>
        <v/>
      </c>
      <c r="AN1141" t="str">
        <f t="shared" si="1025"/>
        <v/>
      </c>
      <c r="AO1141" t="str">
        <f t="shared" si="1026"/>
        <v/>
      </c>
      <c r="AP1141" t="str">
        <f t="shared" si="1027"/>
        <v/>
      </c>
      <c r="AQ1141" t="str">
        <f t="shared" si="1028"/>
        <v/>
      </c>
      <c r="AR1141" t="str">
        <f t="shared" si="1029"/>
        <v/>
      </c>
      <c r="AS1141" t="str">
        <f t="shared" si="1030"/>
        <v/>
      </c>
      <c r="AT1141" t="str">
        <f t="shared" si="1031"/>
        <v/>
      </c>
      <c r="AU1141" t="str">
        <f t="shared" si="1032"/>
        <v/>
      </c>
      <c r="AV1141" t="str">
        <f t="shared" si="1033"/>
        <v/>
      </c>
      <c r="AW1141" t="str">
        <f t="shared" si="1034"/>
        <v/>
      </c>
      <c r="AX1141" t="str">
        <f t="shared" si="1035"/>
        <v/>
      </c>
      <c r="AY1141" t="str">
        <f t="shared" si="1036"/>
        <v/>
      </c>
      <c r="AZ1141" t="str">
        <f t="shared" si="1037"/>
        <v/>
      </c>
      <c r="BA1141" t="str">
        <f t="shared" si="1038"/>
        <v/>
      </c>
      <c r="BB1141" t="str">
        <f t="shared" si="1039"/>
        <v/>
      </c>
      <c r="BC1141" t="str">
        <f t="shared" si="1040"/>
        <v/>
      </c>
      <c r="BD1141" t="str">
        <f t="shared" si="1041"/>
        <v/>
      </c>
      <c r="BE1141" t="str">
        <f t="shared" si="1042"/>
        <v>Elektrotechnika I. (601, web)</v>
      </c>
      <c r="BF1141" s="2">
        <v>1121</v>
      </c>
      <c r="BG1141" s="2">
        <v>1</v>
      </c>
      <c r="BH1141" s="18">
        <f>VLOOKUP(BF1141,segéd!$F$9:$G$41,2,FALSE)</f>
        <v>46347</v>
      </c>
      <c r="BI1141" s="2" t="str">
        <f>VLOOKUP(BG1141,segéd!$F$1:$G$7,2,FALSE)</f>
        <v>8.00-9.30</v>
      </c>
      <c r="BJ1141" t="s">
        <v>105</v>
      </c>
      <c r="BK1141" s="20" t="s">
        <v>278</v>
      </c>
      <c r="BL1141" t="s">
        <v>191</v>
      </c>
      <c r="BM1141" s="2"/>
      <c r="BN1141" s="2">
        <v>601</v>
      </c>
      <c r="BO1141" s="2" t="s">
        <v>117</v>
      </c>
      <c r="BP1141" s="33" t="s">
        <v>665</v>
      </c>
      <c r="BQ1141" s="2">
        <f t="shared" si="1043"/>
        <v>83</v>
      </c>
      <c r="BR1141" s="2" t="str">
        <f>IF(BM1141="","",IFERROR(VLOOKUP(BJ1141,segéd!T:U,2,FALSE),"x"))</f>
        <v/>
      </c>
      <c r="BS1141" s="2">
        <f>IF(BN1141="","",IFERROR(VLOOKUP(BJ1141,segéd!O:P,2,FALSE),"x"))</f>
        <v>83</v>
      </c>
      <c r="BT1141" s="2"/>
      <c r="BU1141" s="2"/>
      <c r="BV1141" s="2"/>
      <c r="BX1141" s="2"/>
      <c r="CQ1141" s="2"/>
      <c r="CR1141" s="2">
        <v>48</v>
      </c>
      <c r="CW1141" s="2">
        <v>37</v>
      </c>
    </row>
    <row r="1142" spans="1:117" ht="15" customHeight="1" x14ac:dyDescent="0.3">
      <c r="A1142" t="str">
        <f t="shared" si="986"/>
        <v>11211</v>
      </c>
      <c r="B1142" t="str">
        <f t="shared" si="987"/>
        <v xml:space="preserve">Emberi erőf. gazd. term. váll. - Gyalogos Norbert (web) </v>
      </c>
      <c r="C1142" t="str">
        <f t="shared" si="988"/>
        <v>40111211</v>
      </c>
      <c r="D1142" t="str">
        <f t="shared" si="989"/>
        <v>Emberi erőf. gazd. term. váll. - Gyalogos Norbert (web) 4</v>
      </c>
      <c r="E1142" t="str">
        <f t="shared" si="990"/>
        <v>Gyalogos Norbert11211</v>
      </c>
      <c r="F1142" t="str">
        <f t="shared" si="991"/>
        <v>Emberi erőf. gazd. term. váll. (Tb. 401, web)</v>
      </c>
      <c r="G1142" t="str">
        <f t="shared" si="992"/>
        <v/>
      </c>
      <c r="H1142" t="str">
        <f t="shared" si="993"/>
        <v/>
      </c>
      <c r="I1142" t="str">
        <f t="shared" si="994"/>
        <v/>
      </c>
      <c r="J1142" t="str">
        <f t="shared" si="995"/>
        <v/>
      </c>
      <c r="K1142" t="str">
        <f t="shared" si="996"/>
        <v/>
      </c>
      <c r="L1142" t="str">
        <f t="shared" si="997"/>
        <v/>
      </c>
      <c r="M1142" t="str">
        <f t="shared" si="998"/>
        <v/>
      </c>
      <c r="N1142" t="str">
        <f t="shared" si="999"/>
        <v/>
      </c>
      <c r="O1142" t="str">
        <f t="shared" si="1000"/>
        <v/>
      </c>
      <c r="P1142" t="str">
        <f t="shared" si="1001"/>
        <v/>
      </c>
      <c r="Q1142" t="str">
        <f t="shared" si="1002"/>
        <v/>
      </c>
      <c r="R1142" t="str">
        <f t="shared" si="1003"/>
        <v/>
      </c>
      <c r="S1142" t="str">
        <f t="shared" si="1004"/>
        <v/>
      </c>
      <c r="T1142" t="str">
        <f t="shared" si="1005"/>
        <v/>
      </c>
      <c r="U1142" t="str">
        <f t="shared" si="1006"/>
        <v/>
      </c>
      <c r="V1142" t="str">
        <f t="shared" si="1007"/>
        <v/>
      </c>
      <c r="W1142" t="str">
        <f t="shared" si="1008"/>
        <v/>
      </c>
      <c r="X1142" t="str">
        <f t="shared" si="1009"/>
        <v/>
      </c>
      <c r="Y1142" t="str">
        <f t="shared" si="1010"/>
        <v/>
      </c>
      <c r="Z1142" t="str">
        <f t="shared" si="1011"/>
        <v/>
      </c>
      <c r="AA1142" t="str">
        <f t="shared" si="1012"/>
        <v>Emberi erőf. gazd. term. váll. (, web)</v>
      </c>
      <c r="AB1142" t="str">
        <f t="shared" si="1013"/>
        <v/>
      </c>
      <c r="AC1142" t="str">
        <f t="shared" si="1014"/>
        <v/>
      </c>
      <c r="AD1142" t="str">
        <f t="shared" si="1015"/>
        <v/>
      </c>
      <c r="AE1142" t="str">
        <f t="shared" si="1016"/>
        <v/>
      </c>
      <c r="AF1142" t="str">
        <f t="shared" si="1017"/>
        <v/>
      </c>
      <c r="AG1142" t="str">
        <f t="shared" si="1018"/>
        <v/>
      </c>
      <c r="AH1142" t="str">
        <f t="shared" si="1019"/>
        <v/>
      </c>
      <c r="AI1142" t="str">
        <f t="shared" si="1020"/>
        <v/>
      </c>
      <c r="AJ1142" t="str">
        <f t="shared" si="1021"/>
        <v/>
      </c>
      <c r="AK1142" t="str">
        <f t="shared" si="1022"/>
        <v/>
      </c>
      <c r="AL1142" t="str">
        <f t="shared" si="1023"/>
        <v/>
      </c>
      <c r="AM1142" t="str">
        <f t="shared" si="1024"/>
        <v>11211</v>
      </c>
      <c r="AN1142" t="str">
        <f t="shared" si="1025"/>
        <v/>
      </c>
      <c r="AO1142" t="str">
        <f t="shared" si="1026"/>
        <v/>
      </c>
      <c r="AP1142" t="str">
        <f t="shared" si="1027"/>
        <v/>
      </c>
      <c r="AQ1142" t="str">
        <f t="shared" si="1028"/>
        <v/>
      </c>
      <c r="AR1142" t="str">
        <f t="shared" si="1029"/>
        <v/>
      </c>
      <c r="AS1142" t="str">
        <f t="shared" si="1030"/>
        <v/>
      </c>
      <c r="AT1142" t="str">
        <f t="shared" si="1031"/>
        <v/>
      </c>
      <c r="AU1142" t="str">
        <f t="shared" si="1032"/>
        <v/>
      </c>
      <c r="AV1142" t="str">
        <f t="shared" si="1033"/>
        <v/>
      </c>
      <c r="AW1142" t="str">
        <f t="shared" si="1034"/>
        <v/>
      </c>
      <c r="AX1142" t="str">
        <f t="shared" si="1035"/>
        <v/>
      </c>
      <c r="AY1142" t="str">
        <f t="shared" si="1036"/>
        <v/>
      </c>
      <c r="AZ1142" t="str">
        <f t="shared" si="1037"/>
        <v/>
      </c>
      <c r="BA1142" t="str">
        <f t="shared" si="1038"/>
        <v/>
      </c>
      <c r="BB1142" t="str">
        <f t="shared" si="1039"/>
        <v/>
      </c>
      <c r="BC1142" t="str">
        <f t="shared" si="1040"/>
        <v/>
      </c>
      <c r="BD1142" t="str">
        <f t="shared" si="1041"/>
        <v/>
      </c>
      <c r="BE1142" t="str">
        <f t="shared" si="1042"/>
        <v>Emberi erőf. gazd. term. váll. (401, web)</v>
      </c>
      <c r="BF1142" s="2">
        <v>1121</v>
      </c>
      <c r="BG1142" s="2">
        <v>1</v>
      </c>
      <c r="BH1142" s="18">
        <f>VLOOKUP(BF1142,segéd!$F$9:$G$41,2,FALSE)</f>
        <v>46347</v>
      </c>
      <c r="BI1142" s="2" t="str">
        <f>VLOOKUP(BG1142,segéd!$F$1:$G$7,2,FALSE)</f>
        <v>8.00-9.30</v>
      </c>
      <c r="BJ1142" t="s">
        <v>416</v>
      </c>
      <c r="BK1142" s="20" t="s">
        <v>417</v>
      </c>
      <c r="BL1142" t="s">
        <v>190</v>
      </c>
      <c r="BM1142" s="2"/>
      <c r="BN1142" s="2">
        <v>401</v>
      </c>
      <c r="BO1142" s="2" t="s">
        <v>117</v>
      </c>
      <c r="BP1142" s="33" t="s">
        <v>587</v>
      </c>
      <c r="BQ1142" s="2">
        <f t="shared" si="1043"/>
        <v>4</v>
      </c>
      <c r="BR1142" s="2" t="str">
        <f>IF(BM1142="","",IFERROR(VLOOKUP(BJ1142,segéd!T:U,2,FALSE),"x"))</f>
        <v/>
      </c>
      <c r="BS1142" s="2">
        <f>IF(BN1142="","",IFERROR(VLOOKUP(BJ1142,segéd!O:P,2,FALSE),"x"))</f>
        <v>4</v>
      </c>
      <c r="BV1142" s="2"/>
      <c r="CY1142" s="2">
        <v>3</v>
      </c>
    </row>
    <row r="1143" spans="1:117" ht="15" customHeight="1" x14ac:dyDescent="0.3">
      <c r="A1143" t="str">
        <f t="shared" si="986"/>
        <v>20111211</v>
      </c>
      <c r="B1143" t="str">
        <f t="shared" si="987"/>
        <v>EU tanulmányok - Vigh László (web) 48</v>
      </c>
      <c r="C1143" t="str">
        <f t="shared" si="988"/>
        <v>11211</v>
      </c>
      <c r="D1143" t="str">
        <f t="shared" si="989"/>
        <v xml:space="preserve">EU tanulmányok - Vigh László (web) </v>
      </c>
      <c r="E1143" t="str">
        <f t="shared" si="990"/>
        <v>Vigh László11211</v>
      </c>
      <c r="F1143" t="str">
        <f t="shared" si="991"/>
        <v>EU tanulmányok (Bp. 201, web)</v>
      </c>
      <c r="G1143" t="str">
        <f t="shared" si="992"/>
        <v/>
      </c>
      <c r="H1143" t="str">
        <f t="shared" si="993"/>
        <v/>
      </c>
      <c r="I1143" t="str">
        <f t="shared" si="994"/>
        <v/>
      </c>
      <c r="J1143" t="str">
        <f t="shared" si="995"/>
        <v/>
      </c>
      <c r="K1143" t="str">
        <f t="shared" si="996"/>
        <v/>
      </c>
      <c r="L1143" t="str">
        <f t="shared" si="997"/>
        <v/>
      </c>
      <c r="M1143" t="str">
        <f t="shared" si="998"/>
        <v>11211</v>
      </c>
      <c r="N1143" t="str">
        <f t="shared" si="999"/>
        <v>11211</v>
      </c>
      <c r="O1143" t="str">
        <f t="shared" si="1000"/>
        <v>11211</v>
      </c>
      <c r="P1143" t="str">
        <f t="shared" si="1001"/>
        <v/>
      </c>
      <c r="Q1143" t="str">
        <f t="shared" si="1002"/>
        <v/>
      </c>
      <c r="R1143" t="str">
        <f t="shared" si="1003"/>
        <v/>
      </c>
      <c r="S1143" t="str">
        <f t="shared" si="1004"/>
        <v/>
      </c>
      <c r="T1143" t="str">
        <f t="shared" si="1005"/>
        <v/>
      </c>
      <c r="U1143" t="str">
        <f t="shared" si="1006"/>
        <v/>
      </c>
      <c r="V1143" t="str">
        <f t="shared" si="1007"/>
        <v/>
      </c>
      <c r="W1143" t="str">
        <f t="shared" si="1008"/>
        <v/>
      </c>
      <c r="X1143" t="str">
        <f t="shared" si="1009"/>
        <v/>
      </c>
      <c r="Y1143" t="str">
        <f t="shared" si="1010"/>
        <v/>
      </c>
      <c r="Z1143" t="str">
        <f t="shared" si="1011"/>
        <v/>
      </c>
      <c r="AA1143" t="str">
        <f t="shared" si="1012"/>
        <v>EU tanulmányok (201, web)</v>
      </c>
      <c r="AB1143" t="str">
        <f t="shared" si="1013"/>
        <v/>
      </c>
      <c r="AC1143" t="str">
        <f t="shared" si="1014"/>
        <v/>
      </c>
      <c r="AD1143" t="str">
        <f t="shared" si="1015"/>
        <v/>
      </c>
      <c r="AE1143" t="str">
        <f t="shared" si="1016"/>
        <v/>
      </c>
      <c r="AF1143" t="str">
        <f t="shared" si="1017"/>
        <v/>
      </c>
      <c r="AG1143" t="str">
        <f t="shared" si="1018"/>
        <v/>
      </c>
      <c r="AH1143" t="str">
        <f t="shared" si="1019"/>
        <v/>
      </c>
      <c r="AI1143" t="str">
        <f t="shared" si="1020"/>
        <v/>
      </c>
      <c r="AJ1143" t="str">
        <f t="shared" si="1021"/>
        <v/>
      </c>
      <c r="AK1143" t="str">
        <f t="shared" si="1022"/>
        <v/>
      </c>
      <c r="AL1143" t="str">
        <f t="shared" si="1023"/>
        <v/>
      </c>
      <c r="AM1143" t="str">
        <f t="shared" si="1024"/>
        <v/>
      </c>
      <c r="AN1143" t="str">
        <f t="shared" si="1025"/>
        <v/>
      </c>
      <c r="AO1143" t="str">
        <f t="shared" si="1026"/>
        <v/>
      </c>
      <c r="AP1143" t="str">
        <f t="shared" si="1027"/>
        <v/>
      </c>
      <c r="AQ1143" t="str">
        <f t="shared" si="1028"/>
        <v/>
      </c>
      <c r="AR1143" t="str">
        <f t="shared" si="1029"/>
        <v/>
      </c>
      <c r="AS1143" t="str">
        <f t="shared" si="1030"/>
        <v/>
      </c>
      <c r="AT1143" t="str">
        <f t="shared" si="1031"/>
        <v/>
      </c>
      <c r="AU1143" t="str">
        <f t="shared" si="1032"/>
        <v/>
      </c>
      <c r="AV1143" t="str">
        <f t="shared" si="1033"/>
        <v/>
      </c>
      <c r="AW1143" t="str">
        <f t="shared" si="1034"/>
        <v/>
      </c>
      <c r="AX1143" t="str">
        <f t="shared" si="1035"/>
        <v/>
      </c>
      <c r="AY1143" t="str">
        <f t="shared" si="1036"/>
        <v/>
      </c>
      <c r="AZ1143" t="str">
        <f t="shared" si="1037"/>
        <v/>
      </c>
      <c r="BA1143" t="str">
        <f t="shared" si="1038"/>
        <v/>
      </c>
      <c r="BB1143" t="str">
        <f t="shared" si="1039"/>
        <v/>
      </c>
      <c r="BC1143" t="str">
        <f t="shared" si="1040"/>
        <v/>
      </c>
      <c r="BD1143" t="str">
        <f t="shared" si="1041"/>
        <v/>
      </c>
      <c r="BE1143" t="str">
        <f t="shared" si="1042"/>
        <v>EU tanulmányok (, web)</v>
      </c>
      <c r="BF1143" s="2">
        <v>1121</v>
      </c>
      <c r="BG1143" s="2">
        <v>1</v>
      </c>
      <c r="BH1143" s="18">
        <f>VLOOKUP(BF1143,segéd!$F$9:$G$41,2,FALSE)</f>
        <v>46347</v>
      </c>
      <c r="BI1143" s="2" t="str">
        <f>VLOOKUP(BG1143,segéd!$F$1:$G$7,2,FALSE)</f>
        <v>8.00-9.30</v>
      </c>
      <c r="BJ1143" t="s">
        <v>138</v>
      </c>
      <c r="BK1143" s="20" t="s">
        <v>37</v>
      </c>
      <c r="BL1143" t="s">
        <v>194</v>
      </c>
      <c r="BM1143" s="2">
        <v>201</v>
      </c>
      <c r="BO1143" s="2" t="s">
        <v>117</v>
      </c>
      <c r="BP1143" s="33" t="s">
        <v>735</v>
      </c>
      <c r="BQ1143" s="2">
        <f t="shared" si="1043"/>
        <v>48</v>
      </c>
      <c r="BR1143" s="2">
        <f>IF(BM1143="","",IFERROR(VLOOKUP(BJ1143,segéd!T:U,2,FALSE),"x"))</f>
        <v>48</v>
      </c>
      <c r="BS1143" s="2" t="str">
        <f>IF(BN1143="","",IFERROR(VLOOKUP(BJ1143,segéd!O:P,2,FALSE),"x"))</f>
        <v/>
      </c>
      <c r="BT1143" s="2"/>
      <c r="BU1143" s="2"/>
      <c r="BV1143" s="2"/>
      <c r="BW1143" s="19"/>
      <c r="BX1143" s="2"/>
      <c r="BY1143" s="19"/>
      <c r="BZ1143" s="2">
        <v>15</v>
      </c>
      <c r="CA1143" s="2">
        <v>37</v>
      </c>
      <c r="CB1143" s="2">
        <v>8</v>
      </c>
      <c r="CC1143" s="19"/>
      <c r="CQ1143" s="2"/>
      <c r="CR1143" s="2"/>
    </row>
    <row r="1144" spans="1:117" ht="15" customHeight="1" x14ac:dyDescent="0.3">
      <c r="A1144" t="str">
        <f t="shared" si="986"/>
        <v>21711211</v>
      </c>
      <c r="B1144" t="str">
        <f t="shared" si="987"/>
        <v>Fenntarth. a projektmen. - Szabó Veronika Anna (web) 15</v>
      </c>
      <c r="C1144" t="str">
        <f t="shared" si="988"/>
        <v>11211</v>
      </c>
      <c r="D1144" t="str">
        <f t="shared" si="989"/>
        <v xml:space="preserve">Fenntarth. a projektmen. - Szabó Veronika Anna (web) </v>
      </c>
      <c r="E1144" t="str">
        <f t="shared" si="990"/>
        <v>Szabó Veronika Anna11211</v>
      </c>
      <c r="F1144" t="str">
        <f t="shared" si="991"/>
        <v>Fenntarth. a projektmen. (Bp. 217, web)</v>
      </c>
      <c r="G1144" t="str">
        <f t="shared" si="992"/>
        <v/>
      </c>
      <c r="H1144" t="str">
        <f t="shared" si="993"/>
        <v/>
      </c>
      <c r="I1144" t="str">
        <f t="shared" si="994"/>
        <v/>
      </c>
      <c r="J1144" t="str">
        <f t="shared" si="995"/>
        <v/>
      </c>
      <c r="K1144" t="str">
        <f t="shared" si="996"/>
        <v/>
      </c>
      <c r="L1144" t="str">
        <f t="shared" si="997"/>
        <v/>
      </c>
      <c r="M1144" t="str">
        <f t="shared" si="998"/>
        <v/>
      </c>
      <c r="N1144" t="str">
        <f t="shared" si="999"/>
        <v/>
      </c>
      <c r="O1144" t="str">
        <f t="shared" si="1000"/>
        <v/>
      </c>
      <c r="P1144" t="str">
        <f t="shared" si="1001"/>
        <v/>
      </c>
      <c r="Q1144" t="str">
        <f t="shared" si="1002"/>
        <v/>
      </c>
      <c r="R1144" t="str">
        <f t="shared" si="1003"/>
        <v/>
      </c>
      <c r="S1144" t="str">
        <f t="shared" si="1004"/>
        <v>11211</v>
      </c>
      <c r="T1144" t="str">
        <f t="shared" si="1005"/>
        <v/>
      </c>
      <c r="U1144" t="str">
        <f t="shared" si="1006"/>
        <v/>
      </c>
      <c r="V1144" t="str">
        <f t="shared" si="1007"/>
        <v/>
      </c>
      <c r="W1144" t="str">
        <f t="shared" si="1008"/>
        <v/>
      </c>
      <c r="X1144" t="str">
        <f t="shared" si="1009"/>
        <v/>
      </c>
      <c r="Y1144" t="str">
        <f t="shared" si="1010"/>
        <v/>
      </c>
      <c r="Z1144" t="str">
        <f t="shared" si="1011"/>
        <v/>
      </c>
      <c r="AA1144" t="str">
        <f t="shared" si="1012"/>
        <v>Fenntarth. a projektmen. (217, web)</v>
      </c>
      <c r="AB1144" t="str">
        <f t="shared" si="1013"/>
        <v/>
      </c>
      <c r="AC1144" t="str">
        <f t="shared" si="1014"/>
        <v/>
      </c>
      <c r="AD1144" t="str">
        <f t="shared" si="1015"/>
        <v/>
      </c>
      <c r="AE1144" t="str">
        <f t="shared" si="1016"/>
        <v/>
      </c>
      <c r="AF1144" t="str">
        <f t="shared" si="1017"/>
        <v/>
      </c>
      <c r="AG1144" t="str">
        <f t="shared" si="1018"/>
        <v/>
      </c>
      <c r="AH1144" t="str">
        <f t="shared" si="1019"/>
        <v/>
      </c>
      <c r="AI1144" t="str">
        <f t="shared" si="1020"/>
        <v/>
      </c>
      <c r="AJ1144" t="str">
        <f t="shared" si="1021"/>
        <v/>
      </c>
      <c r="AK1144" t="str">
        <f t="shared" si="1022"/>
        <v/>
      </c>
      <c r="AL1144" t="str">
        <f t="shared" si="1023"/>
        <v/>
      </c>
      <c r="AM1144" t="str">
        <f t="shared" si="1024"/>
        <v/>
      </c>
      <c r="AN1144" t="str">
        <f t="shared" si="1025"/>
        <v/>
      </c>
      <c r="AO1144" t="str">
        <f t="shared" si="1026"/>
        <v/>
      </c>
      <c r="AP1144" t="str">
        <f t="shared" si="1027"/>
        <v/>
      </c>
      <c r="AQ1144" t="str">
        <f t="shared" si="1028"/>
        <v/>
      </c>
      <c r="AR1144" t="str">
        <f t="shared" si="1029"/>
        <v/>
      </c>
      <c r="AS1144" t="str">
        <f t="shared" si="1030"/>
        <v/>
      </c>
      <c r="AT1144" t="str">
        <f t="shared" si="1031"/>
        <v/>
      </c>
      <c r="AU1144" t="str">
        <f t="shared" si="1032"/>
        <v/>
      </c>
      <c r="AV1144" t="str">
        <f t="shared" si="1033"/>
        <v/>
      </c>
      <c r="AW1144" t="str">
        <f t="shared" si="1034"/>
        <v/>
      </c>
      <c r="AX1144" t="str">
        <f t="shared" si="1035"/>
        <v/>
      </c>
      <c r="AY1144" t="str">
        <f t="shared" si="1036"/>
        <v/>
      </c>
      <c r="AZ1144" t="str">
        <f t="shared" si="1037"/>
        <v/>
      </c>
      <c r="BA1144" t="str">
        <f t="shared" si="1038"/>
        <v/>
      </c>
      <c r="BB1144" t="str">
        <f t="shared" si="1039"/>
        <v/>
      </c>
      <c r="BC1144" t="str">
        <f t="shared" si="1040"/>
        <v/>
      </c>
      <c r="BD1144" t="str">
        <f t="shared" si="1041"/>
        <v/>
      </c>
      <c r="BE1144" t="str">
        <f t="shared" si="1042"/>
        <v>Fenntarth. a projektmen. (, web)</v>
      </c>
      <c r="BF1144" s="2">
        <v>1121</v>
      </c>
      <c r="BG1144" s="2">
        <v>1</v>
      </c>
      <c r="BH1144" s="18">
        <f>VLOOKUP(BF1144,segéd!$F$9:$G$41,2,FALSE)</f>
        <v>46347</v>
      </c>
      <c r="BI1144" s="2" t="str">
        <f>VLOOKUP(BG1144,segéd!$F$1:$G$7,2,FALSE)</f>
        <v>8.00-9.30</v>
      </c>
      <c r="BJ1144" t="s">
        <v>527</v>
      </c>
      <c r="BK1144" s="20" t="s">
        <v>539</v>
      </c>
      <c r="BL1144" t="s">
        <v>206</v>
      </c>
      <c r="BM1144" s="2">
        <v>217</v>
      </c>
      <c r="BO1144" s="2" t="s">
        <v>117</v>
      </c>
      <c r="BP1144" s="33" t="s">
        <v>632</v>
      </c>
      <c r="BQ1144" s="2">
        <f t="shared" si="1043"/>
        <v>15</v>
      </c>
      <c r="BR1144" s="2">
        <f>IF(BM1144="","",IFERROR(VLOOKUP(BJ1144,segéd!T:U,2,FALSE),"x"))</f>
        <v>15</v>
      </c>
      <c r="BS1144" s="2" t="str">
        <f>IF(BN1144="","",IFERROR(VLOOKUP(BJ1144,segéd!O:P,2,FALSE),"x"))</f>
        <v/>
      </c>
      <c r="BT1144" s="2"/>
      <c r="BU1144" s="2"/>
      <c r="BV1144" s="2"/>
      <c r="BX1144" s="2"/>
      <c r="CF1144" s="2">
        <v>11</v>
      </c>
      <c r="CQ1144" s="2"/>
      <c r="CR1144" s="2"/>
    </row>
    <row r="1145" spans="1:117" ht="15" customHeight="1" x14ac:dyDescent="0.3">
      <c r="A1145" t="str">
        <f t="shared" si="986"/>
        <v>11211</v>
      </c>
      <c r="B1145" t="str">
        <f t="shared" si="987"/>
        <v xml:space="preserve">Folyamatok modellezése - Böcz Gábor (gépterem, web) </v>
      </c>
      <c r="C1145" t="str">
        <f t="shared" si="988"/>
        <v>60511211</v>
      </c>
      <c r="D1145" t="str">
        <f t="shared" si="989"/>
        <v>Folyamatok modellezése - Böcz Gábor (gépterem, web) 29</v>
      </c>
      <c r="E1145" t="str">
        <f t="shared" si="990"/>
        <v>Böcz Gábor11211</v>
      </c>
      <c r="F1145" t="str">
        <f t="shared" si="991"/>
        <v>Folyamatok modellezése (Tb. 605, gépterem, web)</v>
      </c>
      <c r="G1145" t="str">
        <f t="shared" si="992"/>
        <v/>
      </c>
      <c r="H1145" t="str">
        <f t="shared" si="993"/>
        <v/>
      </c>
      <c r="I1145" t="str">
        <f t="shared" si="994"/>
        <v/>
      </c>
      <c r="J1145" t="str">
        <f t="shared" si="995"/>
        <v/>
      </c>
      <c r="K1145" t="str">
        <f t="shared" si="996"/>
        <v/>
      </c>
      <c r="L1145" t="str">
        <f t="shared" si="997"/>
        <v/>
      </c>
      <c r="M1145" t="str">
        <f t="shared" si="998"/>
        <v/>
      </c>
      <c r="N1145" t="str">
        <f t="shared" si="999"/>
        <v/>
      </c>
      <c r="O1145" t="str">
        <f t="shared" si="1000"/>
        <v/>
      </c>
      <c r="P1145" t="str">
        <f t="shared" si="1001"/>
        <v/>
      </c>
      <c r="Q1145" t="str">
        <f t="shared" si="1002"/>
        <v/>
      </c>
      <c r="R1145" t="str">
        <f t="shared" si="1003"/>
        <v/>
      </c>
      <c r="S1145" t="str">
        <f t="shared" si="1004"/>
        <v/>
      </c>
      <c r="T1145" t="str">
        <f t="shared" si="1005"/>
        <v/>
      </c>
      <c r="U1145" t="str">
        <f t="shared" si="1006"/>
        <v/>
      </c>
      <c r="V1145" t="str">
        <f t="shared" si="1007"/>
        <v/>
      </c>
      <c r="W1145" t="str">
        <f t="shared" si="1008"/>
        <v/>
      </c>
      <c r="X1145" t="str">
        <f t="shared" si="1009"/>
        <v/>
      </c>
      <c r="Y1145" t="str">
        <f t="shared" si="1010"/>
        <v/>
      </c>
      <c r="Z1145" t="str">
        <f t="shared" si="1011"/>
        <v/>
      </c>
      <c r="AA1145" t="str">
        <f t="shared" si="1012"/>
        <v>Folyamatok modellezése (, gépterem, web)</v>
      </c>
      <c r="AB1145" t="str">
        <f t="shared" si="1013"/>
        <v/>
      </c>
      <c r="AC1145" t="str">
        <f t="shared" si="1014"/>
        <v/>
      </c>
      <c r="AD1145" t="str">
        <f t="shared" si="1015"/>
        <v/>
      </c>
      <c r="AE1145" t="str">
        <f t="shared" si="1016"/>
        <v/>
      </c>
      <c r="AF1145" t="str">
        <f t="shared" si="1017"/>
        <v/>
      </c>
      <c r="AG1145" t="str">
        <f t="shared" si="1018"/>
        <v/>
      </c>
      <c r="AH1145" t="str">
        <f t="shared" si="1019"/>
        <v/>
      </c>
      <c r="AI1145" t="str">
        <f t="shared" si="1020"/>
        <v/>
      </c>
      <c r="AJ1145" t="str">
        <f t="shared" si="1021"/>
        <v/>
      </c>
      <c r="AK1145" t="str">
        <f t="shared" si="1022"/>
        <v/>
      </c>
      <c r="AL1145" t="str">
        <f t="shared" si="1023"/>
        <v/>
      </c>
      <c r="AM1145" t="str">
        <f t="shared" si="1024"/>
        <v/>
      </c>
      <c r="AN1145" t="str">
        <f t="shared" si="1025"/>
        <v/>
      </c>
      <c r="AO1145" t="str">
        <f t="shared" si="1026"/>
        <v/>
      </c>
      <c r="AP1145" t="str">
        <f t="shared" si="1027"/>
        <v/>
      </c>
      <c r="AQ1145" t="str">
        <f t="shared" si="1028"/>
        <v/>
      </c>
      <c r="AR1145" t="str">
        <f t="shared" si="1029"/>
        <v/>
      </c>
      <c r="AS1145" t="str">
        <f t="shared" si="1030"/>
        <v/>
      </c>
      <c r="AT1145" t="str">
        <f t="shared" si="1031"/>
        <v>11211</v>
      </c>
      <c r="AU1145" t="str">
        <f t="shared" si="1032"/>
        <v/>
      </c>
      <c r="AV1145" t="str">
        <f t="shared" si="1033"/>
        <v/>
      </c>
      <c r="AW1145" t="str">
        <f t="shared" si="1034"/>
        <v/>
      </c>
      <c r="AX1145" t="str">
        <f t="shared" si="1035"/>
        <v/>
      </c>
      <c r="AY1145" t="str">
        <f t="shared" si="1036"/>
        <v/>
      </c>
      <c r="AZ1145" t="str">
        <f t="shared" si="1037"/>
        <v/>
      </c>
      <c r="BA1145" t="str">
        <f t="shared" si="1038"/>
        <v/>
      </c>
      <c r="BB1145" t="str">
        <f t="shared" si="1039"/>
        <v/>
      </c>
      <c r="BC1145" t="str">
        <f t="shared" si="1040"/>
        <v/>
      </c>
      <c r="BD1145" t="str">
        <f t="shared" si="1041"/>
        <v/>
      </c>
      <c r="BE1145" t="str">
        <f t="shared" si="1042"/>
        <v>Folyamatok modellezése (605, gépterem, web)</v>
      </c>
      <c r="BF1145" s="2">
        <v>1121</v>
      </c>
      <c r="BG1145" s="2">
        <v>1</v>
      </c>
      <c r="BH1145" s="18">
        <f>VLOOKUP(BF1145,segéd!$F$9:$G$41,2,FALSE)</f>
        <v>46347</v>
      </c>
      <c r="BI1145" s="2" t="str">
        <f>VLOOKUP(BG1145,segéd!$F$1:$G$7,2,FALSE)</f>
        <v>8.00-9.30</v>
      </c>
      <c r="BJ1145" t="s">
        <v>235</v>
      </c>
      <c r="BK1145" s="20" t="s">
        <v>540</v>
      </c>
      <c r="BL1145" t="s">
        <v>191</v>
      </c>
      <c r="BM1145" s="2"/>
      <c r="BN1145" s="2">
        <v>605</v>
      </c>
      <c r="BO1145" s="2" t="s">
        <v>216</v>
      </c>
      <c r="BP1145" s="33" t="s">
        <v>623</v>
      </c>
      <c r="BQ1145" s="2">
        <f t="shared" si="1043"/>
        <v>29</v>
      </c>
      <c r="BR1145" s="2" t="str">
        <f>IF(BM1145="","",IFERROR(VLOOKUP(BJ1145,segéd!T:U,2,FALSE),"x"))</f>
        <v/>
      </c>
      <c r="BS1145" s="2">
        <f>IF(BN1145="","",IFERROR(VLOOKUP(BJ1145,segéd!O:P,2,FALSE),"x"))</f>
        <v>29</v>
      </c>
      <c r="BU1145" s="2"/>
      <c r="BV1145" s="2"/>
      <c r="DF1145" s="2">
        <v>27</v>
      </c>
    </row>
    <row r="1146" spans="1:117" ht="15" customHeight="1" x14ac:dyDescent="0.3">
      <c r="A1146" t="str">
        <f t="shared" si="986"/>
        <v>11211</v>
      </c>
      <c r="B1146" t="str">
        <f t="shared" si="987"/>
        <v xml:space="preserve">Gépek üzemtana - Lukács András (web) </v>
      </c>
      <c r="C1146" t="str">
        <f t="shared" si="988"/>
        <v>21711211</v>
      </c>
      <c r="D1146" t="str">
        <f t="shared" si="989"/>
        <v>Gépek üzemtana - Lukács András (web) 13</v>
      </c>
      <c r="E1146" t="str">
        <f t="shared" si="990"/>
        <v>Lukács András11211</v>
      </c>
      <c r="F1146" t="str">
        <f t="shared" si="991"/>
        <v>Gépek üzemtana (Tb. 217, web)</v>
      </c>
      <c r="G1146" t="str">
        <f t="shared" si="992"/>
        <v/>
      </c>
      <c r="H1146" t="str">
        <f t="shared" si="993"/>
        <v/>
      </c>
      <c r="I1146" t="str">
        <f t="shared" si="994"/>
        <v/>
      </c>
      <c r="J1146" t="str">
        <f t="shared" si="995"/>
        <v/>
      </c>
      <c r="K1146" t="str">
        <f t="shared" si="996"/>
        <v/>
      </c>
      <c r="L1146" t="str">
        <f t="shared" si="997"/>
        <v/>
      </c>
      <c r="M1146" t="str">
        <f t="shared" si="998"/>
        <v/>
      </c>
      <c r="N1146" t="str">
        <f t="shared" si="999"/>
        <v/>
      </c>
      <c r="O1146" t="str">
        <f t="shared" si="1000"/>
        <v/>
      </c>
      <c r="P1146" t="str">
        <f t="shared" si="1001"/>
        <v/>
      </c>
      <c r="Q1146" t="str">
        <f t="shared" si="1002"/>
        <v/>
      </c>
      <c r="R1146" t="str">
        <f t="shared" si="1003"/>
        <v/>
      </c>
      <c r="S1146" t="str">
        <f t="shared" si="1004"/>
        <v/>
      </c>
      <c r="T1146" t="str">
        <f t="shared" si="1005"/>
        <v/>
      </c>
      <c r="U1146" t="str">
        <f t="shared" si="1006"/>
        <v/>
      </c>
      <c r="V1146" t="str">
        <f t="shared" si="1007"/>
        <v/>
      </c>
      <c r="W1146" t="str">
        <f t="shared" si="1008"/>
        <v/>
      </c>
      <c r="X1146" t="str">
        <f t="shared" si="1009"/>
        <v/>
      </c>
      <c r="Y1146" t="str">
        <f t="shared" si="1010"/>
        <v/>
      </c>
      <c r="Z1146" t="str">
        <f t="shared" si="1011"/>
        <v/>
      </c>
      <c r="AA1146" t="str">
        <f t="shared" si="1012"/>
        <v>Gépek üzemtana (, web)</v>
      </c>
      <c r="AB1146" t="str">
        <f t="shared" si="1013"/>
        <v/>
      </c>
      <c r="AC1146" t="str">
        <f t="shared" si="1014"/>
        <v/>
      </c>
      <c r="AD1146" t="str">
        <f t="shared" si="1015"/>
        <v/>
      </c>
      <c r="AE1146" t="str">
        <f t="shared" si="1016"/>
        <v/>
      </c>
      <c r="AF1146" t="str">
        <f t="shared" si="1017"/>
        <v/>
      </c>
      <c r="AG1146" t="str">
        <f t="shared" si="1018"/>
        <v/>
      </c>
      <c r="AH1146" t="str">
        <f t="shared" si="1019"/>
        <v/>
      </c>
      <c r="AI1146" t="str">
        <f t="shared" si="1020"/>
        <v/>
      </c>
      <c r="AJ1146" t="str">
        <f t="shared" si="1021"/>
        <v/>
      </c>
      <c r="AK1146" t="str">
        <f t="shared" si="1022"/>
        <v/>
      </c>
      <c r="AL1146" t="str">
        <f t="shared" si="1023"/>
        <v/>
      </c>
      <c r="AM1146" t="str">
        <f t="shared" si="1024"/>
        <v/>
      </c>
      <c r="AN1146" t="str">
        <f t="shared" si="1025"/>
        <v/>
      </c>
      <c r="AO1146" t="str">
        <f t="shared" si="1026"/>
        <v/>
      </c>
      <c r="AP1146" t="str">
        <f t="shared" si="1027"/>
        <v/>
      </c>
      <c r="AQ1146" t="str">
        <f t="shared" si="1028"/>
        <v/>
      </c>
      <c r="AR1146" t="str">
        <f t="shared" si="1029"/>
        <v/>
      </c>
      <c r="AS1146" t="str">
        <f t="shared" si="1030"/>
        <v/>
      </c>
      <c r="AT1146" t="str">
        <f t="shared" si="1031"/>
        <v/>
      </c>
      <c r="AU1146" t="str">
        <f t="shared" si="1032"/>
        <v/>
      </c>
      <c r="AV1146" t="str">
        <f t="shared" si="1033"/>
        <v/>
      </c>
      <c r="AW1146" t="str">
        <f t="shared" si="1034"/>
        <v>11211</v>
      </c>
      <c r="AX1146" t="str">
        <f t="shared" si="1035"/>
        <v/>
      </c>
      <c r="AY1146" t="str">
        <f t="shared" si="1036"/>
        <v/>
      </c>
      <c r="AZ1146" t="str">
        <f t="shared" si="1037"/>
        <v/>
      </c>
      <c r="BA1146" t="str">
        <f t="shared" si="1038"/>
        <v/>
      </c>
      <c r="BB1146" t="str">
        <f t="shared" si="1039"/>
        <v/>
      </c>
      <c r="BC1146" t="str">
        <f t="shared" si="1040"/>
        <v/>
      </c>
      <c r="BD1146" t="str">
        <f t="shared" si="1041"/>
        <v/>
      </c>
      <c r="BE1146" t="str">
        <f t="shared" si="1042"/>
        <v>Gépek üzemtana (217, web)</v>
      </c>
      <c r="BF1146" s="2">
        <v>1121</v>
      </c>
      <c r="BG1146" s="2">
        <v>1</v>
      </c>
      <c r="BH1146" s="18">
        <f>VLOOKUP(BF1146,segéd!$F$9:$G$41,2,FALSE)</f>
        <v>46347</v>
      </c>
      <c r="BI1146" s="2" t="str">
        <f>VLOOKUP(BG1146,segéd!$F$1:$G$7,2,FALSE)</f>
        <v>8.00-9.30</v>
      </c>
      <c r="BJ1146" t="s">
        <v>405</v>
      </c>
      <c r="BK1146" s="20" t="s">
        <v>421</v>
      </c>
      <c r="BL1146" t="s">
        <v>191</v>
      </c>
      <c r="BM1146" s="2"/>
      <c r="BN1146" s="2">
        <v>217</v>
      </c>
      <c r="BO1146" s="2" t="s">
        <v>117</v>
      </c>
      <c r="BP1146" s="33" t="s">
        <v>719</v>
      </c>
      <c r="BQ1146" s="2">
        <f t="shared" si="1043"/>
        <v>13</v>
      </c>
      <c r="BR1146" s="2" t="str">
        <f>IF(BM1146="","",IFERROR(VLOOKUP(BJ1146,segéd!T:U,2,FALSE),"x"))</f>
        <v/>
      </c>
      <c r="BS1146" s="2">
        <f>IF(BN1146="","",IFERROR(VLOOKUP(BJ1146,segéd!O:P,2,FALSE),"x"))</f>
        <v>13</v>
      </c>
      <c r="BU1146" s="2"/>
      <c r="BV1146" s="2"/>
      <c r="DI1146" s="2">
        <v>14</v>
      </c>
    </row>
    <row r="1147" spans="1:117" ht="15" customHeight="1" x14ac:dyDescent="0.3">
      <c r="A1147" t="str">
        <f t="shared" si="986"/>
        <v>20911211</v>
      </c>
      <c r="B1147" t="str">
        <f t="shared" si="987"/>
        <v>Készletgazdálkodás tervezése - Mészáros Sándor (web) 15</v>
      </c>
      <c r="C1147" t="str">
        <f t="shared" si="988"/>
        <v>11211</v>
      </c>
      <c r="D1147" t="str">
        <f t="shared" si="989"/>
        <v xml:space="preserve">Készletgazdálkodás tervezése - Mészáros Sándor (web) </v>
      </c>
      <c r="E1147" t="str">
        <f t="shared" si="990"/>
        <v>Mészáros Sándor11211</v>
      </c>
      <c r="F1147" t="str">
        <f t="shared" si="991"/>
        <v>Készletgazdálkodás tervezése (Bp. 209, web)</v>
      </c>
      <c r="G1147" t="str">
        <f t="shared" si="992"/>
        <v/>
      </c>
      <c r="H1147" t="str">
        <f t="shared" si="993"/>
        <v/>
      </c>
      <c r="I1147" t="str">
        <f t="shared" si="994"/>
        <v/>
      </c>
      <c r="J1147" t="str">
        <f t="shared" si="995"/>
        <v/>
      </c>
      <c r="K1147" t="str">
        <f t="shared" si="996"/>
        <v>11211</v>
      </c>
      <c r="L1147" t="str">
        <f t="shared" si="997"/>
        <v/>
      </c>
      <c r="M1147" t="str">
        <f t="shared" si="998"/>
        <v/>
      </c>
      <c r="N1147" t="str">
        <f t="shared" si="999"/>
        <v/>
      </c>
      <c r="O1147" t="str">
        <f t="shared" si="1000"/>
        <v/>
      </c>
      <c r="P1147" t="str">
        <f t="shared" si="1001"/>
        <v/>
      </c>
      <c r="Q1147" t="str">
        <f t="shared" si="1002"/>
        <v/>
      </c>
      <c r="R1147" t="str">
        <f t="shared" si="1003"/>
        <v>11211</v>
      </c>
      <c r="S1147" t="str">
        <f t="shared" si="1004"/>
        <v/>
      </c>
      <c r="T1147" t="str">
        <f t="shared" si="1005"/>
        <v/>
      </c>
      <c r="U1147" t="str">
        <f t="shared" si="1006"/>
        <v/>
      </c>
      <c r="V1147" t="str">
        <f t="shared" si="1007"/>
        <v/>
      </c>
      <c r="W1147" t="str">
        <f t="shared" si="1008"/>
        <v/>
      </c>
      <c r="X1147" t="str">
        <f t="shared" si="1009"/>
        <v/>
      </c>
      <c r="Y1147" t="str">
        <f t="shared" si="1010"/>
        <v/>
      </c>
      <c r="Z1147" t="str">
        <f t="shared" si="1011"/>
        <v/>
      </c>
      <c r="AA1147" t="str">
        <f t="shared" si="1012"/>
        <v>Készletgazdálkodás tervezése (209, web)</v>
      </c>
      <c r="AB1147" t="str">
        <f t="shared" si="1013"/>
        <v/>
      </c>
      <c r="AC1147" t="str">
        <f t="shared" si="1014"/>
        <v/>
      </c>
      <c r="AD1147" t="str">
        <f t="shared" si="1015"/>
        <v/>
      </c>
      <c r="AE1147" t="str">
        <f t="shared" si="1016"/>
        <v/>
      </c>
      <c r="AF1147" t="str">
        <f t="shared" si="1017"/>
        <v/>
      </c>
      <c r="AG1147" t="str">
        <f t="shared" si="1018"/>
        <v/>
      </c>
      <c r="AH1147" t="str">
        <f t="shared" si="1019"/>
        <v/>
      </c>
      <c r="AI1147" t="str">
        <f t="shared" si="1020"/>
        <v/>
      </c>
      <c r="AJ1147" t="str">
        <f t="shared" si="1021"/>
        <v/>
      </c>
      <c r="AK1147" t="str">
        <f t="shared" si="1022"/>
        <v/>
      </c>
      <c r="AL1147" t="str">
        <f t="shared" si="1023"/>
        <v/>
      </c>
      <c r="AM1147" t="str">
        <f t="shared" si="1024"/>
        <v/>
      </c>
      <c r="AN1147" t="str">
        <f t="shared" si="1025"/>
        <v/>
      </c>
      <c r="AO1147" t="str">
        <f t="shared" si="1026"/>
        <v/>
      </c>
      <c r="AP1147" t="str">
        <f t="shared" si="1027"/>
        <v/>
      </c>
      <c r="AQ1147" t="str">
        <f t="shared" si="1028"/>
        <v/>
      </c>
      <c r="AR1147" t="str">
        <f t="shared" si="1029"/>
        <v/>
      </c>
      <c r="AS1147" t="str">
        <f t="shared" si="1030"/>
        <v/>
      </c>
      <c r="AT1147" t="str">
        <f t="shared" si="1031"/>
        <v/>
      </c>
      <c r="AU1147" t="str">
        <f t="shared" si="1032"/>
        <v/>
      </c>
      <c r="AV1147" t="str">
        <f t="shared" si="1033"/>
        <v/>
      </c>
      <c r="AW1147" t="str">
        <f t="shared" si="1034"/>
        <v/>
      </c>
      <c r="AX1147" t="str">
        <f t="shared" si="1035"/>
        <v/>
      </c>
      <c r="AY1147" t="str">
        <f t="shared" si="1036"/>
        <v/>
      </c>
      <c r="AZ1147" t="str">
        <f t="shared" si="1037"/>
        <v/>
      </c>
      <c r="BA1147" t="str">
        <f t="shared" si="1038"/>
        <v/>
      </c>
      <c r="BB1147" t="str">
        <f t="shared" si="1039"/>
        <v/>
      </c>
      <c r="BC1147" t="str">
        <f t="shared" si="1040"/>
        <v/>
      </c>
      <c r="BD1147" t="str">
        <f t="shared" si="1041"/>
        <v/>
      </c>
      <c r="BE1147" t="str">
        <f t="shared" si="1042"/>
        <v>Készletgazdálkodás tervezése (, web)</v>
      </c>
      <c r="BF1147" s="2">
        <v>1121</v>
      </c>
      <c r="BG1147" s="2">
        <v>1</v>
      </c>
      <c r="BH1147" s="18">
        <f>VLOOKUP(BF1147,segéd!$F$9:$G$41,2,FALSE)</f>
        <v>46347</v>
      </c>
      <c r="BI1147" s="2" t="str">
        <f>VLOOKUP(BG1147,segéd!$F$1:$G$7,2,FALSE)</f>
        <v>8.00-9.30</v>
      </c>
      <c r="BJ1147" t="s">
        <v>292</v>
      </c>
      <c r="BK1147" s="20" t="s">
        <v>306</v>
      </c>
      <c r="BL1147" t="s">
        <v>206</v>
      </c>
      <c r="BM1147" s="2">
        <v>209</v>
      </c>
      <c r="BO1147" s="19" t="s">
        <v>117</v>
      </c>
      <c r="BP1147" s="33" t="s">
        <v>715</v>
      </c>
      <c r="BQ1147" s="2">
        <f t="shared" si="1043"/>
        <v>15</v>
      </c>
      <c r="BR1147" s="2">
        <f>IF(BM1147="","",IFERROR(VLOOKUP(BJ1147,segéd!T:U,2,FALSE),"x"))</f>
        <v>15</v>
      </c>
      <c r="BS1147" s="2" t="str">
        <f>IF(BN1147="","",IFERROR(VLOOKUP(BJ1147,segéd!O:P,2,FALSE),"x"))</f>
        <v/>
      </c>
      <c r="BT1147" s="2"/>
      <c r="BU1147" s="2"/>
      <c r="BV1147" s="2"/>
      <c r="BX1147" s="19">
        <v>12</v>
      </c>
      <c r="CE1147" s="2">
        <v>7</v>
      </c>
      <c r="CQ1147" s="2"/>
      <c r="CR1147" s="2"/>
    </row>
    <row r="1148" spans="1:117" ht="15" customHeight="1" x14ac:dyDescent="0.3">
      <c r="A1148" t="str">
        <f t="shared" si="986"/>
        <v>11211</v>
      </c>
      <c r="B1148" t="str">
        <f t="shared" si="987"/>
        <v xml:space="preserve">Közgazdaságtan I. - Tóth Zsuzsanna (web) </v>
      </c>
      <c r="C1148" t="str">
        <f t="shared" si="988"/>
        <v>50111211</v>
      </c>
      <c r="D1148" t="str">
        <f t="shared" si="989"/>
        <v>Közgazdaságtan I. - Tóth Zsuzsanna (web) 165</v>
      </c>
      <c r="E1148" t="str">
        <f t="shared" si="990"/>
        <v>Tóth Zsuzsanna11211</v>
      </c>
      <c r="F1148" t="str">
        <f t="shared" si="991"/>
        <v>Közgazdaságtan I. (Tb. 501, web)</v>
      </c>
      <c r="G1148" t="str">
        <f t="shared" si="992"/>
        <v/>
      </c>
      <c r="H1148" t="str">
        <f t="shared" si="993"/>
        <v/>
      </c>
      <c r="I1148" t="str">
        <f t="shared" si="994"/>
        <v/>
      </c>
      <c r="J1148" t="str">
        <f t="shared" si="995"/>
        <v/>
      </c>
      <c r="K1148" t="str">
        <f t="shared" si="996"/>
        <v/>
      </c>
      <c r="L1148" t="str">
        <f t="shared" si="997"/>
        <v/>
      </c>
      <c r="M1148" t="str">
        <f t="shared" si="998"/>
        <v/>
      </c>
      <c r="N1148" t="str">
        <f t="shared" si="999"/>
        <v/>
      </c>
      <c r="O1148" t="str">
        <f t="shared" si="1000"/>
        <v/>
      </c>
      <c r="P1148" t="str">
        <f t="shared" si="1001"/>
        <v/>
      </c>
      <c r="Q1148" t="str">
        <f t="shared" si="1002"/>
        <v/>
      </c>
      <c r="R1148" t="str">
        <f t="shared" si="1003"/>
        <v/>
      </c>
      <c r="S1148" t="str">
        <f t="shared" si="1004"/>
        <v/>
      </c>
      <c r="T1148" t="str">
        <f t="shared" si="1005"/>
        <v/>
      </c>
      <c r="U1148" t="str">
        <f t="shared" si="1006"/>
        <v/>
      </c>
      <c r="V1148" t="str">
        <f t="shared" si="1007"/>
        <v/>
      </c>
      <c r="W1148" t="str">
        <f t="shared" si="1008"/>
        <v/>
      </c>
      <c r="X1148" t="str">
        <f t="shared" si="1009"/>
        <v/>
      </c>
      <c r="Y1148" t="str">
        <f t="shared" si="1010"/>
        <v/>
      </c>
      <c r="Z1148" t="str">
        <f t="shared" si="1011"/>
        <v/>
      </c>
      <c r="AA1148" t="str">
        <f t="shared" si="1012"/>
        <v>Közgazdaságtan I. (, web)</v>
      </c>
      <c r="AB1148" t="str">
        <f t="shared" si="1013"/>
        <v>11211</v>
      </c>
      <c r="AC1148" t="str">
        <f t="shared" si="1014"/>
        <v/>
      </c>
      <c r="AD1148" t="str">
        <f t="shared" si="1015"/>
        <v/>
      </c>
      <c r="AE1148" t="str">
        <f t="shared" si="1016"/>
        <v>11211</v>
      </c>
      <c r="AF1148" t="str">
        <f t="shared" si="1017"/>
        <v/>
      </c>
      <c r="AG1148" t="str">
        <f t="shared" si="1018"/>
        <v/>
      </c>
      <c r="AH1148" t="str">
        <f t="shared" si="1019"/>
        <v/>
      </c>
      <c r="AI1148" t="str">
        <f t="shared" si="1020"/>
        <v/>
      </c>
      <c r="AJ1148" t="str">
        <f t="shared" si="1021"/>
        <v/>
      </c>
      <c r="AK1148" t="str">
        <f t="shared" si="1022"/>
        <v/>
      </c>
      <c r="AL1148" t="str">
        <f t="shared" si="1023"/>
        <v/>
      </c>
      <c r="AM1148" t="str">
        <f t="shared" si="1024"/>
        <v/>
      </c>
      <c r="AN1148" t="str">
        <f t="shared" si="1025"/>
        <v/>
      </c>
      <c r="AO1148" t="str">
        <f t="shared" si="1026"/>
        <v/>
      </c>
      <c r="AP1148" t="str">
        <f t="shared" si="1027"/>
        <v/>
      </c>
      <c r="AQ1148" t="str">
        <f t="shared" si="1028"/>
        <v/>
      </c>
      <c r="AR1148" t="str">
        <f t="shared" si="1029"/>
        <v/>
      </c>
      <c r="AS1148" t="str">
        <f t="shared" si="1030"/>
        <v/>
      </c>
      <c r="AT1148" t="str">
        <f t="shared" si="1031"/>
        <v/>
      </c>
      <c r="AU1148" t="str">
        <f t="shared" si="1032"/>
        <v/>
      </c>
      <c r="AV1148" t="str">
        <f t="shared" si="1033"/>
        <v/>
      </c>
      <c r="AW1148" t="str">
        <f t="shared" si="1034"/>
        <v/>
      </c>
      <c r="AX1148" t="str">
        <f t="shared" si="1035"/>
        <v/>
      </c>
      <c r="AY1148" t="str">
        <f t="shared" si="1036"/>
        <v/>
      </c>
      <c r="AZ1148" t="str">
        <f t="shared" si="1037"/>
        <v/>
      </c>
      <c r="BA1148" t="str">
        <f t="shared" si="1038"/>
        <v/>
      </c>
      <c r="BB1148" t="str">
        <f t="shared" si="1039"/>
        <v/>
      </c>
      <c r="BC1148" t="str">
        <f t="shared" si="1040"/>
        <v/>
      </c>
      <c r="BD1148" t="str">
        <f t="shared" si="1041"/>
        <v/>
      </c>
      <c r="BE1148" t="str">
        <f t="shared" si="1042"/>
        <v>Közgazdaságtan I. (501, web)</v>
      </c>
      <c r="BF1148" s="2">
        <v>1121</v>
      </c>
      <c r="BG1148" s="2">
        <v>1</v>
      </c>
      <c r="BH1148" s="18">
        <f>VLOOKUP(BF1148,segéd!$F$9:$G$41,2,FALSE)</f>
        <v>46347</v>
      </c>
      <c r="BI1148" s="2" t="str">
        <f>VLOOKUP(BG1148,segéd!$F$1:$G$7,2,FALSE)</f>
        <v>8.00-9.30</v>
      </c>
      <c r="BJ1148" t="s">
        <v>25</v>
      </c>
      <c r="BK1148" s="20" t="s">
        <v>530</v>
      </c>
      <c r="BL1148" t="s">
        <v>191</v>
      </c>
      <c r="BM1148" s="2"/>
      <c r="BN1148" s="2">
        <v>501</v>
      </c>
      <c r="BO1148" s="2" t="s">
        <v>117</v>
      </c>
      <c r="BP1148" s="33" t="s">
        <v>736</v>
      </c>
      <c r="BQ1148" s="2">
        <f t="shared" si="1043"/>
        <v>165</v>
      </c>
      <c r="BR1148" s="2" t="str">
        <f>IF(BM1148="","",IFERROR(VLOOKUP(BJ1148,segéd!T:U,2,FALSE),"x"))</f>
        <v/>
      </c>
      <c r="BS1148" s="2">
        <f>IF(BN1148="","",IFERROR(VLOOKUP(BJ1148,segéd!O:P,2,FALSE),"x"))</f>
        <v>165</v>
      </c>
      <c r="BT1148" s="2"/>
      <c r="BU1148" s="2"/>
      <c r="BV1148" s="2"/>
      <c r="BX1148" s="2"/>
      <c r="CN1148" s="2">
        <v>53</v>
      </c>
      <c r="CQ1148" s="2">
        <v>74</v>
      </c>
      <c r="CR1148" s="2"/>
    </row>
    <row r="1149" spans="1:117" ht="15" customHeight="1" x14ac:dyDescent="0.3">
      <c r="A1149" t="str">
        <f t="shared" si="986"/>
        <v>11211</v>
      </c>
      <c r="B1149" t="str">
        <f t="shared" si="987"/>
        <v xml:space="preserve">Létesítmény- és szolgáltatásmen. - Nagy Judit (web) </v>
      </c>
      <c r="C1149" t="str">
        <f t="shared" si="988"/>
        <v>40411211</v>
      </c>
      <c r="D1149" t="str">
        <f t="shared" si="989"/>
        <v>Létesítmény- és szolgáltatásmen. - Nagy Judit (web) 8</v>
      </c>
      <c r="E1149" t="str">
        <f t="shared" si="990"/>
        <v>Nagy Judit11211</v>
      </c>
      <c r="F1149" t="str">
        <f t="shared" si="991"/>
        <v>Létesítmény- és szolgáltatásmen. (Tb. 404, web)</v>
      </c>
      <c r="G1149" t="str">
        <f t="shared" si="992"/>
        <v/>
      </c>
      <c r="H1149" t="str">
        <f t="shared" si="993"/>
        <v/>
      </c>
      <c r="I1149" t="str">
        <f t="shared" si="994"/>
        <v/>
      </c>
      <c r="J1149" t="str">
        <f t="shared" si="995"/>
        <v/>
      </c>
      <c r="K1149" t="str">
        <f t="shared" si="996"/>
        <v/>
      </c>
      <c r="L1149" t="str">
        <f t="shared" si="997"/>
        <v/>
      </c>
      <c r="M1149" t="str">
        <f t="shared" si="998"/>
        <v/>
      </c>
      <c r="N1149" t="str">
        <f t="shared" si="999"/>
        <v/>
      </c>
      <c r="O1149" t="str">
        <f t="shared" si="1000"/>
        <v/>
      </c>
      <c r="P1149" t="str">
        <f t="shared" si="1001"/>
        <v/>
      </c>
      <c r="Q1149" t="str">
        <f t="shared" si="1002"/>
        <v/>
      </c>
      <c r="R1149" t="str">
        <f t="shared" si="1003"/>
        <v/>
      </c>
      <c r="S1149" t="str">
        <f t="shared" si="1004"/>
        <v/>
      </c>
      <c r="T1149" t="str">
        <f t="shared" si="1005"/>
        <v/>
      </c>
      <c r="U1149" t="str">
        <f t="shared" si="1006"/>
        <v/>
      </c>
      <c r="V1149" t="str">
        <f t="shared" si="1007"/>
        <v/>
      </c>
      <c r="W1149" t="str">
        <f t="shared" si="1008"/>
        <v/>
      </c>
      <c r="X1149" t="str">
        <f t="shared" si="1009"/>
        <v/>
      </c>
      <c r="Y1149" t="str">
        <f t="shared" si="1010"/>
        <v/>
      </c>
      <c r="Z1149" t="str">
        <f t="shared" si="1011"/>
        <v/>
      </c>
      <c r="AA1149" t="str">
        <f t="shared" si="1012"/>
        <v>Létesítmény- és szolgáltatásmen. (, web)</v>
      </c>
      <c r="AB1149" t="str">
        <f t="shared" si="1013"/>
        <v/>
      </c>
      <c r="AC1149" t="str">
        <f t="shared" si="1014"/>
        <v/>
      </c>
      <c r="AD1149" t="str">
        <f t="shared" si="1015"/>
        <v/>
      </c>
      <c r="AE1149" t="str">
        <f t="shared" si="1016"/>
        <v/>
      </c>
      <c r="AF1149" t="str">
        <f t="shared" si="1017"/>
        <v/>
      </c>
      <c r="AG1149" t="str">
        <f t="shared" si="1018"/>
        <v/>
      </c>
      <c r="AH1149" t="str">
        <f t="shared" si="1019"/>
        <v/>
      </c>
      <c r="AI1149" t="str">
        <f t="shared" si="1020"/>
        <v/>
      </c>
      <c r="AJ1149" t="str">
        <f t="shared" si="1021"/>
        <v/>
      </c>
      <c r="AK1149" t="str">
        <f t="shared" si="1022"/>
        <v/>
      </c>
      <c r="AL1149" t="str">
        <f t="shared" si="1023"/>
        <v/>
      </c>
      <c r="AM1149" t="str">
        <f t="shared" si="1024"/>
        <v/>
      </c>
      <c r="AN1149" t="str">
        <f t="shared" si="1025"/>
        <v/>
      </c>
      <c r="AO1149" t="str">
        <f t="shared" si="1026"/>
        <v/>
      </c>
      <c r="AP1149" t="str">
        <f t="shared" si="1027"/>
        <v/>
      </c>
      <c r="AQ1149" t="str">
        <f t="shared" si="1028"/>
        <v/>
      </c>
      <c r="AR1149" t="str">
        <f t="shared" si="1029"/>
        <v/>
      </c>
      <c r="AS1149" t="str">
        <f t="shared" si="1030"/>
        <v/>
      </c>
      <c r="AT1149" t="str">
        <f t="shared" si="1031"/>
        <v/>
      </c>
      <c r="AU1149" t="str">
        <f t="shared" si="1032"/>
        <v>11211</v>
      </c>
      <c r="AV1149" t="str">
        <f t="shared" si="1033"/>
        <v/>
      </c>
      <c r="AW1149" t="str">
        <f t="shared" si="1034"/>
        <v/>
      </c>
      <c r="AX1149" t="str">
        <f t="shared" si="1035"/>
        <v/>
      </c>
      <c r="AY1149" t="str">
        <f t="shared" si="1036"/>
        <v/>
      </c>
      <c r="AZ1149" t="str">
        <f t="shared" si="1037"/>
        <v/>
      </c>
      <c r="BA1149" t="str">
        <f t="shared" si="1038"/>
        <v/>
      </c>
      <c r="BB1149" t="str">
        <f t="shared" si="1039"/>
        <v/>
      </c>
      <c r="BC1149" t="str">
        <f t="shared" si="1040"/>
        <v/>
      </c>
      <c r="BD1149" t="str">
        <f t="shared" si="1041"/>
        <v/>
      </c>
      <c r="BE1149" t="str">
        <f t="shared" si="1042"/>
        <v>Létesítmény- és szolgáltatásmen. (404, web)</v>
      </c>
      <c r="BF1149" s="2">
        <v>1121</v>
      </c>
      <c r="BG1149" s="2">
        <v>1</v>
      </c>
      <c r="BH1149" s="18">
        <f>VLOOKUP(BF1149,segéd!$F$9:$G$41,2,FALSE)</f>
        <v>46347</v>
      </c>
      <c r="BI1149" s="2" t="str">
        <f>VLOOKUP(BG1149,segéd!$F$1:$G$7,2,FALSE)</f>
        <v>8.00-9.30</v>
      </c>
      <c r="BJ1149" t="s">
        <v>397</v>
      </c>
      <c r="BK1149" s="20" t="s">
        <v>418</v>
      </c>
      <c r="BL1149" t="s">
        <v>191</v>
      </c>
      <c r="BM1149" s="2"/>
      <c r="BN1149" s="2">
        <v>404</v>
      </c>
      <c r="BO1149" s="2" t="s">
        <v>117</v>
      </c>
      <c r="BP1149" s="33" t="s">
        <v>636</v>
      </c>
      <c r="BQ1149" s="2">
        <f t="shared" si="1043"/>
        <v>8</v>
      </c>
      <c r="BR1149" s="2" t="str">
        <f>IF(BM1149="","",IFERROR(VLOOKUP(BJ1149,segéd!T:U,2,FALSE),"x"))</f>
        <v/>
      </c>
      <c r="BS1149" s="2">
        <f>IF(BN1149="","",IFERROR(VLOOKUP(BJ1149,segéd!O:P,2,FALSE),"x"))</f>
        <v>8</v>
      </c>
      <c r="BU1149" s="2"/>
      <c r="BV1149" s="2"/>
      <c r="DG1149" s="2">
        <v>8</v>
      </c>
    </row>
    <row r="1150" spans="1:117" ht="15" customHeight="1" x14ac:dyDescent="0.3">
      <c r="A1150" t="str">
        <f t="shared" si="986"/>
        <v>11211</v>
      </c>
      <c r="B1150" t="str">
        <f t="shared" si="987"/>
        <v xml:space="preserve">Logisztika - Nemes Ágnes (web) </v>
      </c>
      <c r="C1150" t="str">
        <f t="shared" si="988"/>
        <v>21211211</v>
      </c>
      <c r="D1150" t="str">
        <f t="shared" si="989"/>
        <v>Logisztika - Nemes Ágnes (web) 63</v>
      </c>
      <c r="E1150" t="str">
        <f t="shared" si="990"/>
        <v>Nemes Ágnes11211</v>
      </c>
      <c r="F1150" t="str">
        <f t="shared" si="991"/>
        <v>Logisztika (Tb. 212, web)</v>
      </c>
      <c r="G1150" t="str">
        <f t="shared" si="992"/>
        <v/>
      </c>
      <c r="H1150" t="str">
        <f t="shared" si="993"/>
        <v/>
      </c>
      <c r="I1150" t="str">
        <f t="shared" si="994"/>
        <v/>
      </c>
      <c r="J1150" t="str">
        <f t="shared" si="995"/>
        <v/>
      </c>
      <c r="K1150" t="str">
        <f t="shared" si="996"/>
        <v/>
      </c>
      <c r="L1150" t="str">
        <f t="shared" si="997"/>
        <v/>
      </c>
      <c r="M1150" t="str">
        <f t="shared" si="998"/>
        <v/>
      </c>
      <c r="N1150" t="str">
        <f t="shared" si="999"/>
        <v/>
      </c>
      <c r="O1150" t="str">
        <f t="shared" si="1000"/>
        <v/>
      </c>
      <c r="P1150" t="str">
        <f t="shared" si="1001"/>
        <v/>
      </c>
      <c r="Q1150" t="str">
        <f t="shared" si="1002"/>
        <v/>
      </c>
      <c r="R1150" t="str">
        <f t="shared" si="1003"/>
        <v/>
      </c>
      <c r="S1150" t="str">
        <f t="shared" si="1004"/>
        <v/>
      </c>
      <c r="T1150" t="str">
        <f t="shared" si="1005"/>
        <v/>
      </c>
      <c r="U1150" t="str">
        <f t="shared" si="1006"/>
        <v/>
      </c>
      <c r="V1150" t="str">
        <f t="shared" si="1007"/>
        <v/>
      </c>
      <c r="W1150" t="str">
        <f t="shared" si="1008"/>
        <v/>
      </c>
      <c r="X1150" t="str">
        <f t="shared" si="1009"/>
        <v/>
      </c>
      <c r="Y1150" t="str">
        <f t="shared" si="1010"/>
        <v/>
      </c>
      <c r="Z1150" t="str">
        <f t="shared" si="1011"/>
        <v/>
      </c>
      <c r="AA1150" t="str">
        <f t="shared" si="1012"/>
        <v>Logisztika (, web)</v>
      </c>
      <c r="AB1150" t="str">
        <f t="shared" si="1013"/>
        <v/>
      </c>
      <c r="AC1150" t="str">
        <f t="shared" si="1014"/>
        <v>11211</v>
      </c>
      <c r="AD1150" t="str">
        <f t="shared" si="1015"/>
        <v/>
      </c>
      <c r="AE1150" t="str">
        <f t="shared" si="1016"/>
        <v/>
      </c>
      <c r="AF1150" t="str">
        <f t="shared" si="1017"/>
        <v/>
      </c>
      <c r="AG1150" t="str">
        <f t="shared" si="1018"/>
        <v/>
      </c>
      <c r="AH1150" t="str">
        <f t="shared" si="1019"/>
        <v>11211</v>
      </c>
      <c r="AI1150" t="str">
        <f t="shared" si="1020"/>
        <v>11211</v>
      </c>
      <c r="AJ1150" t="str">
        <f t="shared" si="1021"/>
        <v/>
      </c>
      <c r="AK1150" t="str">
        <f t="shared" si="1022"/>
        <v/>
      </c>
      <c r="AL1150" t="str">
        <f t="shared" si="1023"/>
        <v/>
      </c>
      <c r="AM1150" t="str">
        <f t="shared" si="1024"/>
        <v/>
      </c>
      <c r="AN1150" t="str">
        <f t="shared" si="1025"/>
        <v/>
      </c>
      <c r="AO1150" t="str">
        <f t="shared" si="1026"/>
        <v/>
      </c>
      <c r="AP1150" t="str">
        <f t="shared" si="1027"/>
        <v/>
      </c>
      <c r="AQ1150" t="str">
        <f t="shared" si="1028"/>
        <v/>
      </c>
      <c r="AR1150" t="str">
        <f t="shared" si="1029"/>
        <v/>
      </c>
      <c r="AS1150" t="str">
        <f t="shared" si="1030"/>
        <v/>
      </c>
      <c r="AT1150" t="str">
        <f t="shared" si="1031"/>
        <v/>
      </c>
      <c r="AU1150" t="str">
        <f t="shared" si="1032"/>
        <v/>
      </c>
      <c r="AV1150" t="str">
        <f t="shared" si="1033"/>
        <v/>
      </c>
      <c r="AW1150" t="str">
        <f t="shared" si="1034"/>
        <v/>
      </c>
      <c r="AX1150" t="str">
        <f t="shared" si="1035"/>
        <v/>
      </c>
      <c r="AY1150" t="str">
        <f t="shared" si="1036"/>
        <v>11211</v>
      </c>
      <c r="AZ1150" t="str">
        <f t="shared" si="1037"/>
        <v>11211</v>
      </c>
      <c r="BA1150" t="str">
        <f t="shared" si="1038"/>
        <v>11211</v>
      </c>
      <c r="BB1150" t="str">
        <f t="shared" si="1039"/>
        <v/>
      </c>
      <c r="BC1150" t="str">
        <f t="shared" si="1040"/>
        <v/>
      </c>
      <c r="BD1150" t="str">
        <f t="shared" si="1041"/>
        <v/>
      </c>
      <c r="BE1150" t="str">
        <f t="shared" si="1042"/>
        <v>Logisztika (212, web)</v>
      </c>
      <c r="BF1150" s="2">
        <v>1121</v>
      </c>
      <c r="BG1150" s="2">
        <v>1</v>
      </c>
      <c r="BH1150" s="18">
        <f>VLOOKUP(BF1150,segéd!$F$9:$G$41,2,FALSE)</f>
        <v>46347</v>
      </c>
      <c r="BI1150" s="2" t="str">
        <f>VLOOKUP(BG1150,segéd!$F$1:$G$7,2,FALSE)</f>
        <v>8.00-9.30</v>
      </c>
      <c r="BJ1150" t="s">
        <v>102</v>
      </c>
      <c r="BK1150" s="20" t="s">
        <v>302</v>
      </c>
      <c r="BL1150" t="s">
        <v>193</v>
      </c>
      <c r="BM1150" s="2"/>
      <c r="BN1150" s="2">
        <v>212</v>
      </c>
      <c r="BO1150" s="2" t="s">
        <v>117</v>
      </c>
      <c r="BP1150" s="33" t="s">
        <v>730</v>
      </c>
      <c r="BQ1150" s="2">
        <f t="shared" si="1043"/>
        <v>63</v>
      </c>
      <c r="BR1150" s="2" t="str">
        <f>IF(BM1150="","",IFERROR(VLOOKUP(BJ1150,segéd!T:U,2,FALSE),"x"))</f>
        <v/>
      </c>
      <c r="BS1150" s="2">
        <f>IF(BN1150="","",IFERROR(VLOOKUP(BJ1150,segéd!O:P,2,FALSE),"x"))</f>
        <v>63</v>
      </c>
      <c r="BT1150" s="2"/>
      <c r="BU1150" s="2"/>
      <c r="BV1150" s="2"/>
      <c r="BX1150" s="2"/>
      <c r="CO1150" s="2">
        <v>6</v>
      </c>
      <c r="CQ1150" s="2"/>
      <c r="CR1150" s="2"/>
      <c r="CT1150" s="2">
        <v>31</v>
      </c>
      <c r="CU1150" s="2">
        <v>25</v>
      </c>
      <c r="DK1150" s="2">
        <v>8</v>
      </c>
      <c r="DL1150" s="2">
        <v>4</v>
      </c>
      <c r="DM1150" s="2">
        <v>11</v>
      </c>
    </row>
    <row r="1151" spans="1:117" ht="15" customHeight="1" x14ac:dyDescent="0.3">
      <c r="A1151" t="str">
        <f t="shared" si="986"/>
        <v>20311211</v>
      </c>
      <c r="B1151" t="str">
        <f t="shared" si="987"/>
        <v>Marketingmenedzsment - Gaál Béla (web) 9</v>
      </c>
      <c r="C1151" t="str">
        <f t="shared" si="988"/>
        <v>11211</v>
      </c>
      <c r="D1151" t="str">
        <f t="shared" si="989"/>
        <v xml:space="preserve">Marketingmenedzsment - Gaál Béla (web) </v>
      </c>
      <c r="E1151" t="str">
        <f t="shared" si="990"/>
        <v>Gaál Béla11211</v>
      </c>
      <c r="F1151" t="str">
        <f t="shared" si="991"/>
        <v>Marketingmenedzsment (Bp. 203, web)</v>
      </c>
      <c r="G1151" t="str">
        <f t="shared" si="992"/>
        <v/>
      </c>
      <c r="H1151" t="str">
        <f t="shared" si="993"/>
        <v/>
      </c>
      <c r="I1151" t="str">
        <f t="shared" si="994"/>
        <v/>
      </c>
      <c r="J1151" t="str">
        <f t="shared" si="995"/>
        <v>11211</v>
      </c>
      <c r="K1151" t="str">
        <f t="shared" si="996"/>
        <v/>
      </c>
      <c r="L1151" t="str">
        <f t="shared" si="997"/>
        <v/>
      </c>
      <c r="M1151" t="str">
        <f t="shared" si="998"/>
        <v/>
      </c>
      <c r="N1151" t="str">
        <f t="shared" si="999"/>
        <v/>
      </c>
      <c r="O1151" t="str">
        <f t="shared" si="1000"/>
        <v/>
      </c>
      <c r="P1151" t="str">
        <f t="shared" si="1001"/>
        <v/>
      </c>
      <c r="Q1151" t="str">
        <f t="shared" si="1002"/>
        <v/>
      </c>
      <c r="R1151" t="str">
        <f t="shared" si="1003"/>
        <v/>
      </c>
      <c r="S1151" t="str">
        <f t="shared" si="1004"/>
        <v/>
      </c>
      <c r="T1151" t="str">
        <f t="shared" si="1005"/>
        <v/>
      </c>
      <c r="U1151" t="str">
        <f t="shared" si="1006"/>
        <v/>
      </c>
      <c r="V1151" t="str">
        <f t="shared" si="1007"/>
        <v/>
      </c>
      <c r="W1151" t="str">
        <f t="shared" si="1008"/>
        <v/>
      </c>
      <c r="X1151" t="str">
        <f t="shared" si="1009"/>
        <v/>
      </c>
      <c r="Y1151" t="str">
        <f t="shared" si="1010"/>
        <v/>
      </c>
      <c r="Z1151" t="str">
        <f t="shared" si="1011"/>
        <v/>
      </c>
      <c r="AA1151" t="str">
        <f t="shared" si="1012"/>
        <v>Marketingmenedzsment (203, web)</v>
      </c>
      <c r="AB1151" t="str">
        <f t="shared" si="1013"/>
        <v/>
      </c>
      <c r="AC1151" t="str">
        <f t="shared" si="1014"/>
        <v/>
      </c>
      <c r="AD1151" t="str">
        <f t="shared" si="1015"/>
        <v/>
      </c>
      <c r="AE1151" t="str">
        <f t="shared" si="1016"/>
        <v/>
      </c>
      <c r="AF1151" t="str">
        <f t="shared" si="1017"/>
        <v/>
      </c>
      <c r="AG1151" t="str">
        <f t="shared" si="1018"/>
        <v/>
      </c>
      <c r="AH1151" t="str">
        <f t="shared" si="1019"/>
        <v/>
      </c>
      <c r="AI1151" t="str">
        <f t="shared" si="1020"/>
        <v/>
      </c>
      <c r="AJ1151" t="str">
        <f t="shared" si="1021"/>
        <v/>
      </c>
      <c r="AK1151" t="str">
        <f t="shared" si="1022"/>
        <v/>
      </c>
      <c r="AL1151" t="str">
        <f t="shared" si="1023"/>
        <v/>
      </c>
      <c r="AM1151" t="str">
        <f t="shared" si="1024"/>
        <v/>
      </c>
      <c r="AN1151" t="str">
        <f t="shared" si="1025"/>
        <v/>
      </c>
      <c r="AO1151" t="str">
        <f t="shared" si="1026"/>
        <v/>
      </c>
      <c r="AP1151" t="str">
        <f t="shared" si="1027"/>
        <v/>
      </c>
      <c r="AQ1151" t="str">
        <f t="shared" si="1028"/>
        <v/>
      </c>
      <c r="AR1151" t="str">
        <f t="shared" si="1029"/>
        <v/>
      </c>
      <c r="AS1151" t="str">
        <f t="shared" si="1030"/>
        <v/>
      </c>
      <c r="AT1151" t="str">
        <f t="shared" si="1031"/>
        <v/>
      </c>
      <c r="AU1151" t="str">
        <f t="shared" si="1032"/>
        <v/>
      </c>
      <c r="AV1151" t="str">
        <f t="shared" si="1033"/>
        <v/>
      </c>
      <c r="AW1151" t="str">
        <f t="shared" si="1034"/>
        <v/>
      </c>
      <c r="AX1151" t="str">
        <f t="shared" si="1035"/>
        <v/>
      </c>
      <c r="AY1151" t="str">
        <f t="shared" si="1036"/>
        <v/>
      </c>
      <c r="AZ1151" t="str">
        <f t="shared" si="1037"/>
        <v/>
      </c>
      <c r="BA1151" t="str">
        <f t="shared" si="1038"/>
        <v/>
      </c>
      <c r="BB1151" t="str">
        <f t="shared" si="1039"/>
        <v/>
      </c>
      <c r="BC1151" t="str">
        <f t="shared" si="1040"/>
        <v/>
      </c>
      <c r="BD1151" t="str">
        <f t="shared" si="1041"/>
        <v/>
      </c>
      <c r="BE1151" t="str">
        <f t="shared" si="1042"/>
        <v>Marketingmenedzsment (, web)</v>
      </c>
      <c r="BF1151" s="2">
        <v>1121</v>
      </c>
      <c r="BG1151" s="2">
        <v>1</v>
      </c>
      <c r="BH1151" s="18">
        <f>VLOOKUP(BF1151,segéd!$F$9:$G$41,2,FALSE)</f>
        <v>46347</v>
      </c>
      <c r="BI1151" s="2" t="str">
        <f>VLOOKUP(BG1151,segéd!$F$1:$G$7,2,FALSE)</f>
        <v>8.00-9.30</v>
      </c>
      <c r="BJ1151" t="s">
        <v>86</v>
      </c>
      <c r="BK1151" s="20" t="s">
        <v>307</v>
      </c>
      <c r="BL1151" t="s">
        <v>206</v>
      </c>
      <c r="BM1151" s="2">
        <v>203</v>
      </c>
      <c r="BO1151" s="2" t="s">
        <v>117</v>
      </c>
      <c r="BP1151" s="33" t="s">
        <v>698</v>
      </c>
      <c r="BQ1151" s="2">
        <f t="shared" si="1043"/>
        <v>9</v>
      </c>
      <c r="BR1151" s="2">
        <f>IF(BM1151="","",IFERROR(VLOOKUP(BJ1151,segéd!T:U,2,FALSE),"x"))</f>
        <v>9</v>
      </c>
      <c r="BS1151" s="2" t="str">
        <f>IF(BN1151="","",IFERROR(VLOOKUP(BJ1151,segéd!O:P,2,FALSE),"x"))</f>
        <v/>
      </c>
      <c r="BU1151" s="2"/>
      <c r="BV1151" s="2"/>
      <c r="BW1151" s="2">
        <v>5</v>
      </c>
      <c r="BX1151" s="2"/>
      <c r="DC1151" s="19"/>
      <c r="DD1151" s="19"/>
      <c r="DE1151" s="19"/>
      <c r="DF1151" s="19"/>
      <c r="DI1151" s="19"/>
      <c r="DL1151" s="19"/>
    </row>
    <row r="1152" spans="1:117" ht="15" customHeight="1" x14ac:dyDescent="0.3">
      <c r="A1152" t="str">
        <f t="shared" si="986"/>
        <v>11211</v>
      </c>
      <c r="B1152" t="str">
        <f t="shared" si="987"/>
        <v xml:space="preserve">Mechatronikai rend. mod. - Molnár László (web) </v>
      </c>
      <c r="C1152" t="str">
        <f t="shared" si="988"/>
        <v>60411211</v>
      </c>
      <c r="D1152" t="str">
        <f t="shared" si="989"/>
        <v>Mechatronikai rend. mod. - Molnár László (web) 46</v>
      </c>
      <c r="E1152" t="str">
        <f t="shared" si="990"/>
        <v>Molnár László11211</v>
      </c>
      <c r="F1152" t="str">
        <f t="shared" si="991"/>
        <v>Mechatronikai rend. mod. (Tb. 604, web)</v>
      </c>
      <c r="G1152" t="str">
        <f t="shared" si="992"/>
        <v/>
      </c>
      <c r="H1152" t="str">
        <f t="shared" si="993"/>
        <v/>
      </c>
      <c r="I1152" t="str">
        <f t="shared" si="994"/>
        <v/>
      </c>
      <c r="J1152" t="str">
        <f t="shared" si="995"/>
        <v/>
      </c>
      <c r="K1152" t="str">
        <f t="shared" si="996"/>
        <v/>
      </c>
      <c r="L1152" t="str">
        <f t="shared" si="997"/>
        <v/>
      </c>
      <c r="M1152" t="str">
        <f t="shared" si="998"/>
        <v/>
      </c>
      <c r="N1152" t="str">
        <f t="shared" si="999"/>
        <v/>
      </c>
      <c r="O1152" t="str">
        <f t="shared" si="1000"/>
        <v/>
      </c>
      <c r="P1152" t="str">
        <f t="shared" si="1001"/>
        <v/>
      </c>
      <c r="Q1152" t="str">
        <f t="shared" si="1002"/>
        <v/>
      </c>
      <c r="R1152" t="str">
        <f t="shared" si="1003"/>
        <v/>
      </c>
      <c r="S1152" t="str">
        <f t="shared" si="1004"/>
        <v/>
      </c>
      <c r="T1152" t="str">
        <f t="shared" si="1005"/>
        <v/>
      </c>
      <c r="U1152" t="str">
        <f t="shared" si="1006"/>
        <v/>
      </c>
      <c r="V1152" t="str">
        <f t="shared" si="1007"/>
        <v/>
      </c>
      <c r="W1152" t="str">
        <f t="shared" si="1008"/>
        <v/>
      </c>
      <c r="X1152" t="str">
        <f t="shared" si="1009"/>
        <v/>
      </c>
      <c r="Y1152" t="str">
        <f t="shared" si="1010"/>
        <v/>
      </c>
      <c r="Z1152" t="str">
        <f t="shared" si="1011"/>
        <v/>
      </c>
      <c r="AA1152" t="str">
        <f t="shared" si="1012"/>
        <v>Mechatronikai rend. mod. (, web)</v>
      </c>
      <c r="AB1152" t="str">
        <f t="shared" si="1013"/>
        <v/>
      </c>
      <c r="AC1152" t="str">
        <f t="shared" si="1014"/>
        <v/>
      </c>
      <c r="AD1152" t="str">
        <f t="shared" si="1015"/>
        <v/>
      </c>
      <c r="AE1152" t="str">
        <f t="shared" si="1016"/>
        <v/>
      </c>
      <c r="AF1152" t="str">
        <f t="shared" si="1017"/>
        <v/>
      </c>
      <c r="AG1152" t="str">
        <f t="shared" si="1018"/>
        <v/>
      </c>
      <c r="AH1152" t="str">
        <f t="shared" si="1019"/>
        <v/>
      </c>
      <c r="AI1152" t="str">
        <f t="shared" si="1020"/>
        <v/>
      </c>
      <c r="AJ1152" t="str">
        <f t="shared" si="1021"/>
        <v/>
      </c>
      <c r="AK1152" t="str">
        <f t="shared" si="1022"/>
        <v/>
      </c>
      <c r="AL1152" t="str">
        <f t="shared" si="1023"/>
        <v>11211</v>
      </c>
      <c r="AM1152" t="str">
        <f t="shared" si="1024"/>
        <v/>
      </c>
      <c r="AN1152" t="str">
        <f t="shared" si="1025"/>
        <v/>
      </c>
      <c r="AO1152" t="str">
        <f t="shared" si="1026"/>
        <v/>
      </c>
      <c r="AP1152" t="str">
        <f t="shared" si="1027"/>
        <v/>
      </c>
      <c r="AQ1152" t="str">
        <f t="shared" si="1028"/>
        <v/>
      </c>
      <c r="AR1152" t="str">
        <f t="shared" si="1029"/>
        <v/>
      </c>
      <c r="AS1152" t="str">
        <f t="shared" si="1030"/>
        <v/>
      </c>
      <c r="AT1152" t="str">
        <f t="shared" si="1031"/>
        <v/>
      </c>
      <c r="AU1152" t="str">
        <f t="shared" si="1032"/>
        <v/>
      </c>
      <c r="AV1152" t="str">
        <f t="shared" si="1033"/>
        <v/>
      </c>
      <c r="AW1152" t="str">
        <f t="shared" si="1034"/>
        <v/>
      </c>
      <c r="AX1152" t="str">
        <f t="shared" si="1035"/>
        <v/>
      </c>
      <c r="AY1152" t="str">
        <f t="shared" si="1036"/>
        <v/>
      </c>
      <c r="AZ1152" t="str">
        <f t="shared" si="1037"/>
        <v/>
      </c>
      <c r="BA1152" t="str">
        <f t="shared" si="1038"/>
        <v/>
      </c>
      <c r="BB1152" t="str">
        <f t="shared" si="1039"/>
        <v/>
      </c>
      <c r="BC1152" t="str">
        <f t="shared" si="1040"/>
        <v/>
      </c>
      <c r="BD1152" t="str">
        <f t="shared" si="1041"/>
        <v/>
      </c>
      <c r="BE1152" t="str">
        <f t="shared" si="1042"/>
        <v>Mechatronikai rend. mod. (604, web)</v>
      </c>
      <c r="BF1152" s="2">
        <v>1121</v>
      </c>
      <c r="BG1152" s="2">
        <v>1</v>
      </c>
      <c r="BH1152" s="18">
        <f>VLOOKUP(BF1152,segéd!$F$9:$G$41,2,FALSE)</f>
        <v>46347</v>
      </c>
      <c r="BI1152" s="2" t="str">
        <f>VLOOKUP(BG1152,segéd!$F$1:$G$7,2,FALSE)</f>
        <v>8.00-9.30</v>
      </c>
      <c r="BJ1152" t="s">
        <v>111</v>
      </c>
      <c r="BK1152" s="20" t="s">
        <v>48</v>
      </c>
      <c r="BL1152" t="s">
        <v>191</v>
      </c>
      <c r="BM1152" s="2"/>
      <c r="BN1152" s="2">
        <v>604</v>
      </c>
      <c r="BO1152" s="2" t="s">
        <v>117</v>
      </c>
      <c r="BP1152" s="33" t="s">
        <v>687</v>
      </c>
      <c r="BQ1152" s="2">
        <f t="shared" si="1043"/>
        <v>46</v>
      </c>
      <c r="BR1152" s="2" t="str">
        <f>IF(BM1152="","",IFERROR(VLOOKUP(BJ1152,segéd!T:U,2,FALSE),"x"))</f>
        <v/>
      </c>
      <c r="BS1152" s="2">
        <f>IF(BN1152="","",IFERROR(VLOOKUP(BJ1152,segéd!O:P,2,FALSE),"x"))</f>
        <v>46</v>
      </c>
      <c r="BU1152" s="2"/>
      <c r="BV1152" s="2"/>
      <c r="BX1152" s="2"/>
      <c r="CX1152" s="2">
        <v>56</v>
      </c>
    </row>
    <row r="1153" spans="1:120" ht="15" customHeight="1" x14ac:dyDescent="0.3">
      <c r="A1153" t="str">
        <f t="shared" si="986"/>
        <v>11211</v>
      </c>
      <c r="B1153" t="str">
        <f t="shared" si="987"/>
        <v xml:space="preserve">Mechatronikai rend. mod. (dupla) - Molnár László (web) </v>
      </c>
      <c r="C1153" t="str">
        <f t="shared" si="988"/>
        <v>60311211</v>
      </c>
      <c r="D1153" t="str">
        <f t="shared" si="989"/>
        <v xml:space="preserve">Mechatronikai rend. mod. (dupla) - Molnár László (web) </v>
      </c>
      <c r="E1153" t="str">
        <f t="shared" si="990"/>
        <v>Molnár László11211</v>
      </c>
      <c r="F1153" t="str">
        <f t="shared" si="991"/>
        <v>Mechatronikai rend. mod. (dupla) (Tb. 603, web)</v>
      </c>
      <c r="G1153" t="str">
        <f t="shared" si="992"/>
        <v/>
      </c>
      <c r="H1153" t="str">
        <f t="shared" si="993"/>
        <v/>
      </c>
      <c r="I1153" t="str">
        <f t="shared" si="994"/>
        <v/>
      </c>
      <c r="J1153" t="str">
        <f t="shared" si="995"/>
        <v/>
      </c>
      <c r="K1153" t="str">
        <f t="shared" si="996"/>
        <v/>
      </c>
      <c r="L1153" t="str">
        <f t="shared" si="997"/>
        <v/>
      </c>
      <c r="M1153" t="str">
        <f t="shared" si="998"/>
        <v/>
      </c>
      <c r="N1153" t="str">
        <f t="shared" si="999"/>
        <v/>
      </c>
      <c r="O1153" t="str">
        <f t="shared" si="1000"/>
        <v/>
      </c>
      <c r="P1153" t="str">
        <f t="shared" si="1001"/>
        <v/>
      </c>
      <c r="Q1153" t="str">
        <f t="shared" si="1002"/>
        <v/>
      </c>
      <c r="R1153" t="str">
        <f t="shared" si="1003"/>
        <v/>
      </c>
      <c r="S1153" t="str">
        <f t="shared" si="1004"/>
        <v/>
      </c>
      <c r="T1153" t="str">
        <f t="shared" si="1005"/>
        <v/>
      </c>
      <c r="U1153" t="str">
        <f t="shared" si="1006"/>
        <v/>
      </c>
      <c r="V1153" t="str">
        <f t="shared" si="1007"/>
        <v/>
      </c>
      <c r="W1153" t="str">
        <f t="shared" si="1008"/>
        <v/>
      </c>
      <c r="X1153" t="str">
        <f t="shared" si="1009"/>
        <v/>
      </c>
      <c r="Y1153" t="str">
        <f t="shared" si="1010"/>
        <v/>
      </c>
      <c r="Z1153" t="str">
        <f t="shared" si="1011"/>
        <v/>
      </c>
      <c r="AA1153" t="str">
        <f t="shared" si="1012"/>
        <v>Mechatronikai rend. mod. (dupla) (, web)</v>
      </c>
      <c r="AB1153" t="str">
        <f t="shared" si="1013"/>
        <v/>
      </c>
      <c r="AC1153" t="str">
        <f t="shared" si="1014"/>
        <v/>
      </c>
      <c r="AD1153" t="str">
        <f t="shared" si="1015"/>
        <v/>
      </c>
      <c r="AE1153" t="str">
        <f t="shared" si="1016"/>
        <v/>
      </c>
      <c r="AF1153" t="str">
        <f t="shared" si="1017"/>
        <v/>
      </c>
      <c r="AG1153" t="str">
        <f t="shared" si="1018"/>
        <v/>
      </c>
      <c r="AH1153" t="str">
        <f t="shared" si="1019"/>
        <v/>
      </c>
      <c r="AI1153" t="str">
        <f t="shared" si="1020"/>
        <v/>
      </c>
      <c r="AJ1153" t="str">
        <f t="shared" si="1021"/>
        <v/>
      </c>
      <c r="AK1153" t="str">
        <f t="shared" si="1022"/>
        <v/>
      </c>
      <c r="AL1153" t="str">
        <f t="shared" si="1023"/>
        <v/>
      </c>
      <c r="AM1153" t="str">
        <f t="shared" si="1024"/>
        <v/>
      </c>
      <c r="AN1153" t="str">
        <f t="shared" si="1025"/>
        <v/>
      </c>
      <c r="AO1153" t="str">
        <f t="shared" si="1026"/>
        <v/>
      </c>
      <c r="AP1153" t="str">
        <f t="shared" si="1027"/>
        <v/>
      </c>
      <c r="AQ1153" t="str">
        <f t="shared" si="1028"/>
        <v/>
      </c>
      <c r="AR1153" t="str">
        <f t="shared" si="1029"/>
        <v/>
      </c>
      <c r="AS1153" t="str">
        <f t="shared" si="1030"/>
        <v/>
      </c>
      <c r="AT1153" t="str">
        <f t="shared" si="1031"/>
        <v/>
      </c>
      <c r="AU1153" t="str">
        <f t="shared" si="1032"/>
        <v/>
      </c>
      <c r="AV1153" t="str">
        <f t="shared" si="1033"/>
        <v/>
      </c>
      <c r="AW1153" t="str">
        <f t="shared" si="1034"/>
        <v/>
      </c>
      <c r="AX1153" t="str">
        <f t="shared" si="1035"/>
        <v/>
      </c>
      <c r="AY1153" t="str">
        <f t="shared" si="1036"/>
        <v/>
      </c>
      <c r="AZ1153" t="str">
        <f t="shared" si="1037"/>
        <v/>
      </c>
      <c r="BA1153" t="str">
        <f t="shared" si="1038"/>
        <v/>
      </c>
      <c r="BB1153" t="str">
        <f t="shared" si="1039"/>
        <v/>
      </c>
      <c r="BC1153" t="str">
        <f t="shared" si="1040"/>
        <v/>
      </c>
      <c r="BD1153" t="str">
        <f t="shared" si="1041"/>
        <v/>
      </c>
      <c r="BE1153" t="str">
        <f t="shared" si="1042"/>
        <v>Mechatronikai rend. mod. (dupla) (603, web)</v>
      </c>
      <c r="BF1153" s="2">
        <v>1121</v>
      </c>
      <c r="BG1153" s="2">
        <v>1</v>
      </c>
      <c r="BH1153" s="18">
        <f>VLOOKUP(BF1153,segéd!$F$9:$G$41,2,FALSE)</f>
        <v>46347</v>
      </c>
      <c r="BI1153" s="2" t="str">
        <f>VLOOKUP(BG1153,segéd!$F$1:$G$7,2,FALSE)</f>
        <v>8.00-9.30</v>
      </c>
      <c r="BJ1153" t="s">
        <v>312</v>
      </c>
      <c r="BK1153" s="20" t="s">
        <v>48</v>
      </c>
      <c r="BL1153" t="s">
        <v>191</v>
      </c>
      <c r="BM1153" s="2"/>
      <c r="BN1153" s="2">
        <v>603</v>
      </c>
      <c r="BO1153" s="2" t="s">
        <v>117</v>
      </c>
      <c r="BP1153" s="33" t="s">
        <v>687</v>
      </c>
      <c r="BQ1153" s="2">
        <f t="shared" si="1043"/>
        <v>0</v>
      </c>
      <c r="BR1153" s="2" t="str">
        <f>IF(BM1153="","",IFERROR(VLOOKUP(BJ1153,segéd!T:U,2,FALSE),"x"))</f>
        <v/>
      </c>
      <c r="BS1153" s="2"/>
      <c r="BU1153" s="2"/>
      <c r="BV1153" s="2"/>
      <c r="BX1153" s="2"/>
    </row>
    <row r="1154" spans="1:120" ht="15" customHeight="1" x14ac:dyDescent="0.3">
      <c r="A1154" t="str">
        <f t="shared" si="986"/>
        <v>20611211</v>
      </c>
      <c r="B1154" t="str">
        <f t="shared" si="987"/>
        <v>Nemzetközi keresk. és piac - Buda Lorina (web) 3</v>
      </c>
      <c r="C1154" t="str">
        <f t="shared" si="988"/>
        <v>11211</v>
      </c>
      <c r="D1154" t="str">
        <f t="shared" si="989"/>
        <v xml:space="preserve">Nemzetközi keresk. és piac - Buda Lorina (web) </v>
      </c>
      <c r="E1154" t="str">
        <f t="shared" si="990"/>
        <v>Buda Lorina11211</v>
      </c>
      <c r="F1154" t="str">
        <f t="shared" si="991"/>
        <v>Nemzetközi keresk. és piac (Bp. 206, web)</v>
      </c>
      <c r="G1154" t="str">
        <f t="shared" si="992"/>
        <v/>
      </c>
      <c r="H1154" t="str">
        <f t="shared" si="993"/>
        <v/>
      </c>
      <c r="I1154" t="str">
        <f t="shared" si="994"/>
        <v/>
      </c>
      <c r="J1154" t="str">
        <f t="shared" si="995"/>
        <v/>
      </c>
      <c r="K1154" t="str">
        <f t="shared" si="996"/>
        <v/>
      </c>
      <c r="L1154" t="str">
        <f t="shared" si="997"/>
        <v/>
      </c>
      <c r="M1154" t="str">
        <f t="shared" si="998"/>
        <v/>
      </c>
      <c r="N1154" t="str">
        <f t="shared" si="999"/>
        <v/>
      </c>
      <c r="O1154" t="str">
        <f t="shared" si="1000"/>
        <v/>
      </c>
      <c r="P1154" t="str">
        <f t="shared" si="1001"/>
        <v/>
      </c>
      <c r="Q1154" t="str">
        <f t="shared" si="1002"/>
        <v>11211</v>
      </c>
      <c r="R1154" t="str">
        <f t="shared" si="1003"/>
        <v/>
      </c>
      <c r="S1154" t="str">
        <f t="shared" si="1004"/>
        <v/>
      </c>
      <c r="T1154" t="str">
        <f t="shared" si="1005"/>
        <v/>
      </c>
      <c r="U1154" t="str">
        <f t="shared" si="1006"/>
        <v/>
      </c>
      <c r="V1154" t="str">
        <f t="shared" si="1007"/>
        <v/>
      </c>
      <c r="W1154" t="str">
        <f t="shared" si="1008"/>
        <v/>
      </c>
      <c r="X1154" t="str">
        <f t="shared" si="1009"/>
        <v/>
      </c>
      <c r="Y1154" t="str">
        <f t="shared" si="1010"/>
        <v/>
      </c>
      <c r="Z1154" t="str">
        <f t="shared" si="1011"/>
        <v/>
      </c>
      <c r="AA1154" t="str">
        <f t="shared" si="1012"/>
        <v>Nemzetközi keresk. és piac (206, web)</v>
      </c>
      <c r="AB1154" t="str">
        <f t="shared" si="1013"/>
        <v/>
      </c>
      <c r="AC1154" t="str">
        <f t="shared" si="1014"/>
        <v/>
      </c>
      <c r="AD1154" t="str">
        <f t="shared" si="1015"/>
        <v/>
      </c>
      <c r="AE1154" t="str">
        <f t="shared" si="1016"/>
        <v/>
      </c>
      <c r="AF1154" t="str">
        <f t="shared" si="1017"/>
        <v/>
      </c>
      <c r="AG1154" t="str">
        <f t="shared" si="1018"/>
        <v/>
      </c>
      <c r="AH1154" t="str">
        <f t="shared" si="1019"/>
        <v/>
      </c>
      <c r="AI1154" t="str">
        <f t="shared" si="1020"/>
        <v/>
      </c>
      <c r="AJ1154" t="str">
        <f t="shared" si="1021"/>
        <v/>
      </c>
      <c r="AK1154" t="str">
        <f t="shared" si="1022"/>
        <v/>
      </c>
      <c r="AL1154" t="str">
        <f t="shared" si="1023"/>
        <v/>
      </c>
      <c r="AM1154" t="str">
        <f t="shared" si="1024"/>
        <v/>
      </c>
      <c r="AN1154" t="str">
        <f t="shared" si="1025"/>
        <v/>
      </c>
      <c r="AO1154" t="str">
        <f t="shared" si="1026"/>
        <v/>
      </c>
      <c r="AP1154" t="str">
        <f t="shared" si="1027"/>
        <v/>
      </c>
      <c r="AQ1154" t="str">
        <f t="shared" si="1028"/>
        <v/>
      </c>
      <c r="AR1154" t="str">
        <f t="shared" si="1029"/>
        <v/>
      </c>
      <c r="AS1154" t="str">
        <f t="shared" si="1030"/>
        <v/>
      </c>
      <c r="AT1154" t="str">
        <f t="shared" si="1031"/>
        <v/>
      </c>
      <c r="AU1154" t="str">
        <f t="shared" si="1032"/>
        <v/>
      </c>
      <c r="AV1154" t="str">
        <f t="shared" si="1033"/>
        <v/>
      </c>
      <c r="AW1154" t="str">
        <f t="shared" si="1034"/>
        <v/>
      </c>
      <c r="AX1154" t="str">
        <f t="shared" si="1035"/>
        <v/>
      </c>
      <c r="AY1154" t="str">
        <f t="shared" si="1036"/>
        <v/>
      </c>
      <c r="AZ1154" t="str">
        <f t="shared" si="1037"/>
        <v/>
      </c>
      <c r="BA1154" t="str">
        <f t="shared" si="1038"/>
        <v/>
      </c>
      <c r="BB1154" t="str">
        <f t="shared" si="1039"/>
        <v/>
      </c>
      <c r="BC1154" t="str">
        <f t="shared" si="1040"/>
        <v/>
      </c>
      <c r="BD1154" t="str">
        <f t="shared" si="1041"/>
        <v/>
      </c>
      <c r="BE1154" t="str">
        <f t="shared" si="1042"/>
        <v>Nemzetközi keresk. és piac (, web)</v>
      </c>
      <c r="BF1154" s="2">
        <v>1121</v>
      </c>
      <c r="BG1154" s="2">
        <v>1</v>
      </c>
      <c r="BH1154" s="18">
        <f>VLOOKUP(BF1154,segéd!$F$9:$G$41,2,FALSE)</f>
        <v>46347</v>
      </c>
      <c r="BI1154" s="2" t="str">
        <f>VLOOKUP(BG1154,segéd!$F$1:$G$7,2,FALSE)</f>
        <v>8.00-9.30</v>
      </c>
      <c r="BJ1154" t="s">
        <v>98</v>
      </c>
      <c r="BK1154" s="20" t="s">
        <v>277</v>
      </c>
      <c r="BL1154" t="s">
        <v>206</v>
      </c>
      <c r="BM1154" s="2">
        <v>206</v>
      </c>
      <c r="BO1154" s="19" t="s">
        <v>117</v>
      </c>
      <c r="BP1154" s="33" t="s">
        <v>727</v>
      </c>
      <c r="BQ1154" s="2">
        <f t="shared" si="1043"/>
        <v>3</v>
      </c>
      <c r="BR1154" s="2">
        <f>IF(BM1154="","",IFERROR(VLOOKUP(BJ1154,segéd!T:U,2,FALSE),"x"))</f>
        <v>3</v>
      </c>
      <c r="BS1154" s="2" t="str">
        <f>IF(BN1154="","",IFERROR(VLOOKUP(BJ1154,segéd!O:P,2,FALSE),"x"))</f>
        <v/>
      </c>
      <c r="BU1154" s="2"/>
      <c r="BV1154" s="2"/>
      <c r="BX1154" s="2"/>
      <c r="CD1154" s="2">
        <v>3</v>
      </c>
    </row>
    <row r="1155" spans="1:120" ht="15" customHeight="1" x14ac:dyDescent="0.3">
      <c r="A1155" t="str">
        <f t="shared" ref="A1155:A1218" si="1044">CONCATENATE(BM1155,BF1155,BG1155)</f>
        <v>11211</v>
      </c>
      <c r="B1155" t="str">
        <f t="shared" ref="B1155:B1218" si="1045">CONCATENATE(BJ1155," - ",BK1155,IF(BO1155="","",CONCATENATE(" (",BO1155,")"))," ",BR1155)</f>
        <v xml:space="preserve">Operációkutatás műszakiaknak - Kovács Gergely (web) </v>
      </c>
      <c r="C1155" t="str">
        <f t="shared" ref="C1155:C1218" si="1046">CONCATENATE(BN1155,BF1155,BG1155)</f>
        <v>311211</v>
      </c>
      <c r="D1155" t="str">
        <f t="shared" ref="D1155:D1218" si="1047">CONCATENATE(BJ1155," - ",BK1155,IF(BO1155="","",CONCATENATE(" (",BO1155,")"))," ",BS1155)</f>
        <v>Operációkutatás műszakiaknak - Kovács Gergely (web) 7</v>
      </c>
      <c r="E1155" t="str">
        <f t="shared" ref="E1155:E1218" si="1048">CONCATENATE(BK1155,BF1155,BG1155)</f>
        <v>Kovács Gergely11211</v>
      </c>
      <c r="F1155" t="str">
        <f t="shared" ref="F1155:F1218" si="1049">CONCATENATE(BJ1155," (",IF(OR(BM1155="",BO1155="Tb.-ről web"),"",CONCATENATE("Bp. ",BM1155)),IF(OR(BN1155="",BO1155="Bp.-ről web"),"",CONCATENATE("Tb. ",BN1155)),IF(BO1155="","",CONCATENATE(", ",BO1155)),")")</f>
        <v>Operációkutatás műszakiaknak (Tb. 3, web)</v>
      </c>
      <c r="G1155" t="str">
        <f t="shared" ref="G1155:G1218" si="1050">IF(BT1155="","",CONCATENATE($BF1155,$BG1155))</f>
        <v/>
      </c>
      <c r="H1155" t="str">
        <f t="shared" ref="H1155:H1218" si="1051">IF(BU1155="","",CONCATENATE($BF1155,$BG1155))</f>
        <v/>
      </c>
      <c r="I1155" t="str">
        <f t="shared" ref="I1155:I1218" si="1052">IF(BV1155="","",CONCATENATE($BF1155,$BG1155))</f>
        <v/>
      </c>
      <c r="J1155" t="str">
        <f t="shared" ref="J1155:J1218" si="1053">IF(BW1155="","",CONCATENATE($BF1155,$BG1155))</f>
        <v/>
      </c>
      <c r="K1155" t="str">
        <f t="shared" ref="K1155:K1218" si="1054">IF(BX1155="","",CONCATENATE($BF1155,$BG1155))</f>
        <v/>
      </c>
      <c r="L1155" t="str">
        <f t="shared" ref="L1155:L1218" si="1055">IF(BY1155="","",CONCATENATE($BF1155,$BG1155))</f>
        <v/>
      </c>
      <c r="M1155" t="str">
        <f t="shared" ref="M1155:M1218" si="1056">IF(BZ1155="","",CONCATENATE($BF1155,$BG1155))</f>
        <v/>
      </c>
      <c r="N1155" t="str">
        <f t="shared" ref="N1155:N1218" si="1057">IF(CA1155="","",CONCATENATE($BF1155,$BG1155))</f>
        <v/>
      </c>
      <c r="O1155" t="str">
        <f t="shared" ref="O1155:O1218" si="1058">IF(CB1155="","",CONCATENATE($BF1155,$BG1155))</f>
        <v/>
      </c>
      <c r="P1155" t="str">
        <f t="shared" ref="P1155:P1218" si="1059">IF(CC1155="","",CONCATENATE($BF1155,$BG1155))</f>
        <v/>
      </c>
      <c r="Q1155" t="str">
        <f t="shared" ref="Q1155:Q1218" si="1060">IF(CD1155="","",CONCATENATE($BF1155,$BG1155))</f>
        <v/>
      </c>
      <c r="R1155" t="str">
        <f t="shared" ref="R1155:R1218" si="1061">IF(CE1155="","",CONCATENATE($BF1155,$BG1155))</f>
        <v/>
      </c>
      <c r="S1155" t="str">
        <f t="shared" ref="S1155:S1218" si="1062">IF(CF1155="","",CONCATENATE($BF1155,$BG1155))</f>
        <v/>
      </c>
      <c r="T1155" t="str">
        <f t="shared" ref="T1155:T1218" si="1063">IF(CG1155="","",CONCATENATE($BF1155,$BG1155))</f>
        <v/>
      </c>
      <c r="U1155" t="str">
        <f t="shared" ref="U1155:U1218" si="1064">IF(CH1155="","",CONCATENATE($BF1155,$BG1155))</f>
        <v/>
      </c>
      <c r="V1155" t="str">
        <f t="shared" ref="V1155:V1218" si="1065">IF(CI1155="","",CONCATENATE($BF1155,$BG1155))</f>
        <v/>
      </c>
      <c r="W1155" t="str">
        <f t="shared" ref="W1155:W1218" si="1066">IF(CJ1155="","",CONCATENATE($BF1155,$BG1155))</f>
        <v/>
      </c>
      <c r="X1155" t="str">
        <f t="shared" ref="X1155:X1218" si="1067">IF(CK1155="","",CONCATENATE($BF1155,$BG1155))</f>
        <v/>
      </c>
      <c r="Y1155" t="str">
        <f t="shared" ref="Y1155:Y1218" si="1068">IF(CL1155="","",CONCATENATE($BF1155,$BG1155))</f>
        <v/>
      </c>
      <c r="Z1155" t="str">
        <f t="shared" ref="Z1155:Z1218" si="1069">IF(CM1155="","",CONCATENATE($BF1155,$BG1155))</f>
        <v/>
      </c>
      <c r="AA1155" t="str">
        <f t="shared" ref="AA1155:AA1218" si="1070">CONCATENATE(BJ1155," (",BM1155,IF(BO1155="","",CONCATENATE(", ",BO1155)),")")</f>
        <v>Operációkutatás műszakiaknak (, web)</v>
      </c>
      <c r="AB1155" t="str">
        <f t="shared" ref="AB1155:AB1218" si="1071">IF(CN1155="","",CONCATENATE($BF1155,$BG1155))</f>
        <v/>
      </c>
      <c r="AC1155" t="str">
        <f t="shared" ref="AC1155:AC1218" si="1072">IF(CO1155="","",CONCATENATE($BF1155,$BG1155))</f>
        <v/>
      </c>
      <c r="AD1155" t="str">
        <f t="shared" ref="AD1155:AD1218" si="1073">IF(CP1155="","",CONCATENATE($BF1155,$BG1155))</f>
        <v/>
      </c>
      <c r="AE1155" t="str">
        <f t="shared" ref="AE1155:AE1218" si="1074">IF(CQ1155="","",CONCATENATE($BF1155,$BG1155))</f>
        <v/>
      </c>
      <c r="AF1155" t="str">
        <f t="shared" ref="AF1155:AF1218" si="1075">IF(CR1155="","",CONCATENATE($BF1155,$BG1155))</f>
        <v/>
      </c>
      <c r="AG1155" t="str">
        <f t="shared" ref="AG1155:AG1218" si="1076">IF(CS1155="","",CONCATENATE($BF1155,$BG1155))</f>
        <v>11211</v>
      </c>
      <c r="AH1155" t="str">
        <f t="shared" ref="AH1155:AH1218" si="1077">IF(CT1155="","",CONCATENATE($BF1155,$BG1155))</f>
        <v/>
      </c>
      <c r="AI1155" t="str">
        <f t="shared" ref="AI1155:AI1218" si="1078">IF(CU1155="","",CONCATENATE($BF1155,$BG1155))</f>
        <v/>
      </c>
      <c r="AJ1155" t="str">
        <f t="shared" ref="AJ1155:AJ1218" si="1079">IF(CV1155="","",CONCATENATE($BF1155,$BG1155))</f>
        <v/>
      </c>
      <c r="AK1155" t="str">
        <f t="shared" ref="AK1155:AK1218" si="1080">IF(CW1155="","",CONCATENATE($BF1155,$BG1155))</f>
        <v/>
      </c>
      <c r="AL1155" t="str">
        <f t="shared" ref="AL1155:AL1218" si="1081">IF(CX1155="","",CONCATENATE($BF1155,$BG1155))</f>
        <v/>
      </c>
      <c r="AM1155" t="str">
        <f t="shared" ref="AM1155:AM1218" si="1082">IF(CY1155="","",CONCATENATE($BF1155,$BG1155))</f>
        <v/>
      </c>
      <c r="AN1155" t="str">
        <f t="shared" ref="AN1155:AN1218" si="1083">IF(CZ1155="","",CONCATENATE($BF1155,$BG1155))</f>
        <v/>
      </c>
      <c r="AO1155" t="str">
        <f t="shared" ref="AO1155:AO1218" si="1084">IF(DA1155="","",CONCATENATE($BF1155,$BG1155))</f>
        <v/>
      </c>
      <c r="AP1155" t="str">
        <f t="shared" ref="AP1155:AP1218" si="1085">IF(DB1155="","",CONCATENATE($BF1155,$BG1155))</f>
        <v/>
      </c>
      <c r="AQ1155" t="str">
        <f t="shared" ref="AQ1155:AQ1218" si="1086">IF(DC1155="","",CONCATENATE($BF1155,$BG1155))</f>
        <v/>
      </c>
      <c r="AR1155" t="str">
        <f t="shared" ref="AR1155:AR1218" si="1087">IF(DD1155="","",CONCATENATE($BF1155,$BG1155))</f>
        <v/>
      </c>
      <c r="AS1155" t="str">
        <f t="shared" ref="AS1155:AS1218" si="1088">IF(DE1155="","",CONCATENATE($BF1155,$BG1155))</f>
        <v/>
      </c>
      <c r="AT1155" t="str">
        <f t="shared" ref="AT1155:AT1218" si="1089">IF(DF1155="","",CONCATENATE($BF1155,$BG1155))</f>
        <v/>
      </c>
      <c r="AU1155" t="str">
        <f t="shared" ref="AU1155:AU1218" si="1090">IF(DG1155="","",CONCATENATE($BF1155,$BG1155))</f>
        <v/>
      </c>
      <c r="AV1155" t="str">
        <f t="shared" ref="AV1155:AV1218" si="1091">IF(DH1155="","",CONCATENATE($BF1155,$BG1155))</f>
        <v/>
      </c>
      <c r="AW1155" t="str">
        <f t="shared" ref="AW1155:AW1218" si="1092">IF(DI1155="","",CONCATENATE($BF1155,$BG1155))</f>
        <v/>
      </c>
      <c r="AX1155" t="str">
        <f t="shared" ref="AX1155:AX1218" si="1093">IF(DJ1155="","",CONCATENATE($BF1155,$BG1155))</f>
        <v/>
      </c>
      <c r="AY1155" t="str">
        <f t="shared" ref="AY1155:AY1218" si="1094">IF(DK1155="","",CONCATENATE($BF1155,$BG1155))</f>
        <v/>
      </c>
      <c r="AZ1155" t="str">
        <f t="shared" ref="AZ1155:AZ1218" si="1095">IF(DL1155="","",CONCATENATE($BF1155,$BG1155))</f>
        <v/>
      </c>
      <c r="BA1155" t="str">
        <f t="shared" ref="BA1155:BA1218" si="1096">IF(DM1155="","",CONCATENATE($BF1155,$BG1155))</f>
        <v/>
      </c>
      <c r="BB1155" t="str">
        <f t="shared" ref="BB1155:BB1218" si="1097">IF(DN1155="","",CONCATENATE($BF1155,$BG1155))</f>
        <v/>
      </c>
      <c r="BC1155" t="str">
        <f t="shared" ref="BC1155:BC1218" si="1098">IF(DO1155="","",CONCATENATE($BF1155,$BG1155))</f>
        <v/>
      </c>
      <c r="BD1155" t="str">
        <f t="shared" ref="BD1155:BD1218" si="1099">IF(DP1155="","",CONCATENATE($BF1155,$BG1155))</f>
        <v/>
      </c>
      <c r="BE1155" t="str">
        <f t="shared" ref="BE1155:BE1218" si="1100">CONCATENATE(BJ1155," (",BN1155,IF(BO1155="","",CONCATENATE(", ",BO1155)),")")</f>
        <v>Operációkutatás műszakiaknak (3, web)</v>
      </c>
      <c r="BF1155" s="2">
        <v>1121</v>
      </c>
      <c r="BG1155" s="2">
        <v>1</v>
      </c>
      <c r="BH1155" s="18">
        <f>VLOOKUP(BF1155,segéd!$F$9:$G$41,2,FALSE)</f>
        <v>46347</v>
      </c>
      <c r="BI1155" s="2" t="str">
        <f>VLOOKUP(BG1155,segéd!$F$1:$G$7,2,FALSE)</f>
        <v>8.00-9.30</v>
      </c>
      <c r="BJ1155" t="s">
        <v>149</v>
      </c>
      <c r="BK1155" s="20" t="s">
        <v>9</v>
      </c>
      <c r="BL1155" t="s">
        <v>190</v>
      </c>
      <c r="BM1155" s="2"/>
      <c r="BN1155" s="2">
        <v>3</v>
      </c>
      <c r="BO1155" s="2" t="s">
        <v>117</v>
      </c>
      <c r="BP1155" s="33" t="s">
        <v>615</v>
      </c>
      <c r="BQ1155" s="2">
        <f t="shared" ref="BQ1155:BQ1218" si="1101">IF(BR1155="",0,BR1155)+IF(BS1155="",0,BS1155)</f>
        <v>7</v>
      </c>
      <c r="BR1155" s="2" t="str">
        <f>IF(BM1155="","",IFERROR(VLOOKUP(BJ1155,segéd!T:U,2,FALSE),"x"))</f>
        <v/>
      </c>
      <c r="BS1155" s="2">
        <f>IF(BN1155="","",IFERROR(VLOOKUP(BJ1155,segéd!O:P,2,FALSE),"x"))</f>
        <v>7</v>
      </c>
      <c r="BT1155" s="2"/>
      <c r="BU1155" s="2"/>
      <c r="BV1155" s="2"/>
      <c r="BX1155" s="2"/>
      <c r="CQ1155" s="2"/>
      <c r="CR1155" s="2"/>
      <c r="CS1155" s="2">
        <v>8</v>
      </c>
      <c r="DC1155" s="19"/>
      <c r="DD1155" s="19"/>
      <c r="DE1155" s="19"/>
      <c r="DF1155" s="19"/>
      <c r="DI1155" s="19"/>
      <c r="DL1155" s="19"/>
    </row>
    <row r="1156" spans="1:120" ht="15" customHeight="1" x14ac:dyDescent="0.3">
      <c r="A1156" t="str">
        <f t="shared" si="1044"/>
        <v>11211</v>
      </c>
      <c r="B1156" t="str">
        <f t="shared" si="1045"/>
        <v xml:space="preserve">Robotszerkezetek és perifériák - Szilágyi Zoltán (web) </v>
      </c>
      <c r="C1156" t="str">
        <f t="shared" si="1046"/>
        <v>21411211</v>
      </c>
      <c r="D1156" t="str">
        <f t="shared" si="1047"/>
        <v>Robotszerkezetek és perifériák - Szilágyi Zoltán (web) 41</v>
      </c>
      <c r="E1156" t="str">
        <f t="shared" si="1048"/>
        <v>Szilágyi Zoltán11211</v>
      </c>
      <c r="F1156" t="str">
        <f t="shared" si="1049"/>
        <v>Robotszerkezetek és perifériák (Tb. 214, web)</v>
      </c>
      <c r="G1156" t="str">
        <f t="shared" si="1050"/>
        <v/>
      </c>
      <c r="H1156" t="str">
        <f t="shared" si="1051"/>
        <v/>
      </c>
      <c r="I1156" t="str">
        <f t="shared" si="1052"/>
        <v/>
      </c>
      <c r="J1156" t="str">
        <f t="shared" si="1053"/>
        <v/>
      </c>
      <c r="K1156" t="str">
        <f t="shared" si="1054"/>
        <v/>
      </c>
      <c r="L1156" t="str">
        <f t="shared" si="1055"/>
        <v/>
      </c>
      <c r="M1156" t="str">
        <f t="shared" si="1056"/>
        <v/>
      </c>
      <c r="N1156" t="str">
        <f t="shared" si="1057"/>
        <v/>
      </c>
      <c r="O1156" t="str">
        <f t="shared" si="1058"/>
        <v/>
      </c>
      <c r="P1156" t="str">
        <f t="shared" si="1059"/>
        <v/>
      </c>
      <c r="Q1156" t="str">
        <f t="shared" si="1060"/>
        <v/>
      </c>
      <c r="R1156" t="str">
        <f t="shared" si="1061"/>
        <v/>
      </c>
      <c r="S1156" t="str">
        <f t="shared" si="1062"/>
        <v/>
      </c>
      <c r="T1156" t="str">
        <f t="shared" si="1063"/>
        <v/>
      </c>
      <c r="U1156" t="str">
        <f t="shared" si="1064"/>
        <v/>
      </c>
      <c r="V1156" t="str">
        <f t="shared" si="1065"/>
        <v/>
      </c>
      <c r="W1156" t="str">
        <f t="shared" si="1066"/>
        <v/>
      </c>
      <c r="X1156" t="str">
        <f t="shared" si="1067"/>
        <v/>
      </c>
      <c r="Y1156" t="str">
        <f t="shared" si="1068"/>
        <v/>
      </c>
      <c r="Z1156" t="str">
        <f t="shared" si="1069"/>
        <v/>
      </c>
      <c r="AA1156" t="str">
        <f t="shared" si="1070"/>
        <v>Robotszerkezetek és perifériák (, web)</v>
      </c>
      <c r="AB1156" t="str">
        <f t="shared" si="1071"/>
        <v/>
      </c>
      <c r="AC1156" t="str">
        <f t="shared" si="1072"/>
        <v/>
      </c>
      <c r="AD1156" t="str">
        <f t="shared" si="1073"/>
        <v/>
      </c>
      <c r="AE1156" t="str">
        <f t="shared" si="1074"/>
        <v/>
      </c>
      <c r="AF1156" t="str">
        <f t="shared" si="1075"/>
        <v/>
      </c>
      <c r="AG1156" t="str">
        <f t="shared" si="1076"/>
        <v/>
      </c>
      <c r="AH1156" t="str">
        <f t="shared" si="1077"/>
        <v/>
      </c>
      <c r="AI1156" t="str">
        <f t="shared" si="1078"/>
        <v/>
      </c>
      <c r="AJ1156" t="str">
        <f t="shared" si="1079"/>
        <v/>
      </c>
      <c r="AK1156" t="str">
        <f t="shared" si="1080"/>
        <v/>
      </c>
      <c r="AL1156" t="str">
        <f t="shared" si="1081"/>
        <v/>
      </c>
      <c r="AM1156" t="str">
        <f t="shared" si="1082"/>
        <v/>
      </c>
      <c r="AN1156" t="str">
        <f t="shared" si="1083"/>
        <v/>
      </c>
      <c r="AO1156" t="str">
        <f t="shared" si="1084"/>
        <v/>
      </c>
      <c r="AP1156" t="str">
        <f t="shared" si="1085"/>
        <v/>
      </c>
      <c r="AQ1156" t="str">
        <f t="shared" si="1086"/>
        <v/>
      </c>
      <c r="AR1156" t="str">
        <f t="shared" si="1087"/>
        <v/>
      </c>
      <c r="AS1156" t="str">
        <f t="shared" si="1088"/>
        <v/>
      </c>
      <c r="AT1156" t="str">
        <f t="shared" si="1089"/>
        <v/>
      </c>
      <c r="AU1156" t="str">
        <f t="shared" si="1090"/>
        <v/>
      </c>
      <c r="AV1156" t="str">
        <f t="shared" si="1091"/>
        <v/>
      </c>
      <c r="AW1156" t="str">
        <f t="shared" si="1092"/>
        <v/>
      </c>
      <c r="AX1156" t="str">
        <f t="shared" si="1093"/>
        <v/>
      </c>
      <c r="AY1156" t="str">
        <f t="shared" si="1094"/>
        <v/>
      </c>
      <c r="AZ1156" t="str">
        <f t="shared" si="1095"/>
        <v/>
      </c>
      <c r="BA1156" t="str">
        <f t="shared" si="1096"/>
        <v/>
      </c>
      <c r="BB1156" t="str">
        <f t="shared" si="1097"/>
        <v/>
      </c>
      <c r="BC1156" t="str">
        <f t="shared" si="1098"/>
        <v/>
      </c>
      <c r="BD1156" t="str">
        <f t="shared" si="1099"/>
        <v>11211</v>
      </c>
      <c r="BE1156" t="str">
        <f t="shared" si="1100"/>
        <v>Robotszerkezetek és perifériák (214, web)</v>
      </c>
      <c r="BF1156" s="2">
        <v>1121</v>
      </c>
      <c r="BG1156" s="2">
        <v>1</v>
      </c>
      <c r="BH1156" s="18">
        <f>VLOOKUP(BF1156,segéd!$F$9:$G$41,2,FALSE)</f>
        <v>46347</v>
      </c>
      <c r="BI1156" s="2" t="str">
        <f>VLOOKUP(BG1156,segéd!$F$1:$G$7,2,FALSE)</f>
        <v>8.00-9.30</v>
      </c>
      <c r="BJ1156" t="s">
        <v>525</v>
      </c>
      <c r="BK1156" s="20" t="s">
        <v>218</v>
      </c>
      <c r="BL1156" t="s">
        <v>191</v>
      </c>
      <c r="BM1156" s="2"/>
      <c r="BN1156" s="2">
        <v>214</v>
      </c>
      <c r="BO1156" s="2" t="s">
        <v>117</v>
      </c>
      <c r="BP1156" s="33" t="s">
        <v>643</v>
      </c>
      <c r="BQ1156" s="2">
        <f t="shared" si="1101"/>
        <v>41</v>
      </c>
      <c r="BR1156" s="2" t="str">
        <f>IF(BM1156="","",IFERROR(VLOOKUP(BJ1156,segéd!T:U,2,FALSE),"x"))</f>
        <v/>
      </c>
      <c r="BS1156" s="2">
        <f>IF(BN1156="","",IFERROR(VLOOKUP(BJ1156,segéd!O:P,2,FALSE),"x"))</f>
        <v>41</v>
      </c>
      <c r="BU1156" s="2"/>
      <c r="BV1156" s="2"/>
      <c r="DP1156" s="2">
        <v>32</v>
      </c>
    </row>
    <row r="1157" spans="1:120" ht="15" customHeight="1" x14ac:dyDescent="0.3">
      <c r="A1157" t="str">
        <f t="shared" si="1044"/>
        <v>11211</v>
      </c>
      <c r="B1157" t="str">
        <f t="shared" si="1045"/>
        <v xml:space="preserve">Statisztikai folyamatirányítás - Szamosi Barna (web) </v>
      </c>
      <c r="C1157" t="str">
        <f t="shared" si="1046"/>
        <v>40211211</v>
      </c>
      <c r="D1157" t="str">
        <f t="shared" si="1047"/>
        <v>Statisztikai folyamatirányítás - Szamosi Barna (web) 12</v>
      </c>
      <c r="E1157" t="str">
        <f t="shared" si="1048"/>
        <v>Szamosi Barna11211</v>
      </c>
      <c r="F1157" t="str">
        <f t="shared" si="1049"/>
        <v>Statisztikai folyamatirányítás (Tb. 402, web)</v>
      </c>
      <c r="G1157" t="str">
        <f t="shared" si="1050"/>
        <v/>
      </c>
      <c r="H1157" t="str">
        <f t="shared" si="1051"/>
        <v/>
      </c>
      <c r="I1157" t="str">
        <f t="shared" si="1052"/>
        <v/>
      </c>
      <c r="J1157" t="str">
        <f t="shared" si="1053"/>
        <v/>
      </c>
      <c r="K1157" t="str">
        <f t="shared" si="1054"/>
        <v/>
      </c>
      <c r="L1157" t="str">
        <f t="shared" si="1055"/>
        <v/>
      </c>
      <c r="M1157" t="str">
        <f t="shared" si="1056"/>
        <v/>
      </c>
      <c r="N1157" t="str">
        <f t="shared" si="1057"/>
        <v/>
      </c>
      <c r="O1157" t="str">
        <f t="shared" si="1058"/>
        <v/>
      </c>
      <c r="P1157" t="str">
        <f t="shared" si="1059"/>
        <v/>
      </c>
      <c r="Q1157" t="str">
        <f t="shared" si="1060"/>
        <v/>
      </c>
      <c r="R1157" t="str">
        <f t="shared" si="1061"/>
        <v/>
      </c>
      <c r="S1157" t="str">
        <f t="shared" si="1062"/>
        <v/>
      </c>
      <c r="T1157" t="str">
        <f t="shared" si="1063"/>
        <v/>
      </c>
      <c r="U1157" t="str">
        <f t="shared" si="1064"/>
        <v/>
      </c>
      <c r="V1157" t="str">
        <f t="shared" si="1065"/>
        <v/>
      </c>
      <c r="W1157" t="str">
        <f t="shared" si="1066"/>
        <v/>
      </c>
      <c r="X1157" t="str">
        <f t="shared" si="1067"/>
        <v/>
      </c>
      <c r="Y1157" t="str">
        <f t="shared" si="1068"/>
        <v/>
      </c>
      <c r="Z1157" t="str">
        <f t="shared" si="1069"/>
        <v/>
      </c>
      <c r="AA1157" t="str">
        <f t="shared" si="1070"/>
        <v>Statisztikai folyamatirányítás (, web)</v>
      </c>
      <c r="AB1157" t="str">
        <f t="shared" si="1071"/>
        <v/>
      </c>
      <c r="AC1157" t="str">
        <f t="shared" si="1072"/>
        <v/>
      </c>
      <c r="AD1157" t="str">
        <f t="shared" si="1073"/>
        <v/>
      </c>
      <c r="AE1157" t="str">
        <f t="shared" si="1074"/>
        <v/>
      </c>
      <c r="AF1157" t="str">
        <f t="shared" si="1075"/>
        <v/>
      </c>
      <c r="AG1157" t="str">
        <f t="shared" si="1076"/>
        <v/>
      </c>
      <c r="AH1157" t="str">
        <f t="shared" si="1077"/>
        <v/>
      </c>
      <c r="AI1157" t="str">
        <f t="shared" si="1078"/>
        <v/>
      </c>
      <c r="AJ1157" t="str">
        <f t="shared" si="1079"/>
        <v/>
      </c>
      <c r="AK1157" t="str">
        <f t="shared" si="1080"/>
        <v/>
      </c>
      <c r="AL1157" t="str">
        <f t="shared" si="1081"/>
        <v/>
      </c>
      <c r="AM1157" t="str">
        <f t="shared" si="1082"/>
        <v/>
      </c>
      <c r="AN1157" t="str">
        <f t="shared" si="1083"/>
        <v/>
      </c>
      <c r="AO1157" t="str">
        <f t="shared" si="1084"/>
        <v/>
      </c>
      <c r="AP1157" t="str">
        <f t="shared" si="1085"/>
        <v/>
      </c>
      <c r="AQ1157" t="str">
        <f t="shared" si="1086"/>
        <v/>
      </c>
      <c r="AR1157" t="str">
        <f t="shared" si="1087"/>
        <v/>
      </c>
      <c r="AS1157" t="str">
        <f t="shared" si="1088"/>
        <v/>
      </c>
      <c r="AT1157" t="str">
        <f t="shared" si="1089"/>
        <v/>
      </c>
      <c r="AU1157" t="str">
        <f t="shared" si="1090"/>
        <v/>
      </c>
      <c r="AV1157" t="str">
        <f t="shared" si="1091"/>
        <v>11211</v>
      </c>
      <c r="AW1157" t="str">
        <f t="shared" si="1092"/>
        <v/>
      </c>
      <c r="AX1157" t="str">
        <f t="shared" si="1093"/>
        <v/>
      </c>
      <c r="AY1157" t="str">
        <f t="shared" si="1094"/>
        <v/>
      </c>
      <c r="AZ1157" t="str">
        <f t="shared" si="1095"/>
        <v/>
      </c>
      <c r="BA1157" t="str">
        <f t="shared" si="1096"/>
        <v/>
      </c>
      <c r="BB1157" t="str">
        <f t="shared" si="1097"/>
        <v/>
      </c>
      <c r="BC1157" t="str">
        <f t="shared" si="1098"/>
        <v/>
      </c>
      <c r="BD1157" t="str">
        <f t="shared" si="1099"/>
        <v/>
      </c>
      <c r="BE1157" t="str">
        <f t="shared" si="1100"/>
        <v>Statisztikai folyamatirányítás (402, web)</v>
      </c>
      <c r="BF1157" s="2">
        <v>1121</v>
      </c>
      <c r="BG1157" s="2">
        <v>1</v>
      </c>
      <c r="BH1157" s="18">
        <f>VLOOKUP(BF1157,segéd!$F$9:$G$41,2,FALSE)</f>
        <v>46347</v>
      </c>
      <c r="BI1157" s="2" t="str">
        <f>VLOOKUP(BG1157,segéd!$F$1:$G$7,2,FALSE)</f>
        <v>8.00-9.30</v>
      </c>
      <c r="BJ1157" t="s">
        <v>401</v>
      </c>
      <c r="BK1157" s="20" t="s">
        <v>318</v>
      </c>
      <c r="BL1157" t="s">
        <v>191</v>
      </c>
      <c r="BM1157" s="2"/>
      <c r="BN1157" s="2">
        <v>402</v>
      </c>
      <c r="BO1157" s="2" t="s">
        <v>117</v>
      </c>
      <c r="BP1157" s="33" t="s">
        <v>644</v>
      </c>
      <c r="BQ1157" s="2">
        <f t="shared" si="1101"/>
        <v>12</v>
      </c>
      <c r="BR1157" s="2" t="str">
        <f>IF(BM1157="","",IFERROR(VLOOKUP(BJ1157,segéd!T:U,2,FALSE),"x"))</f>
        <v/>
      </c>
      <c r="BS1157" s="2">
        <f>IF(BN1157="","",IFERROR(VLOOKUP(BJ1157,segéd!O:P,2,FALSE),"x"))</f>
        <v>12</v>
      </c>
      <c r="BU1157" s="2"/>
      <c r="BV1157" s="2"/>
      <c r="DH1157" s="2">
        <v>13</v>
      </c>
    </row>
    <row r="1158" spans="1:120" ht="15" customHeight="1" x14ac:dyDescent="0.3">
      <c r="A1158" t="str">
        <f t="shared" si="1044"/>
        <v>11211</v>
      </c>
      <c r="B1158" t="str">
        <f t="shared" si="1045"/>
        <v xml:space="preserve">Számvitel III. - Labossa Ildikó (web) </v>
      </c>
      <c r="C1158" t="str">
        <f t="shared" si="1046"/>
        <v>21611211</v>
      </c>
      <c r="D1158" t="str">
        <f t="shared" si="1047"/>
        <v>Számvitel III. - Labossa Ildikó (web) 24</v>
      </c>
      <c r="E1158" t="str">
        <f t="shared" si="1048"/>
        <v>Labossa Ildikó11211</v>
      </c>
      <c r="F1158" t="str">
        <f t="shared" si="1049"/>
        <v>Számvitel III. (Tb. 216, web)</v>
      </c>
      <c r="G1158" t="str">
        <f t="shared" si="1050"/>
        <v/>
      </c>
      <c r="H1158" t="str">
        <f t="shared" si="1051"/>
        <v/>
      </c>
      <c r="I1158" t="str">
        <f t="shared" si="1052"/>
        <v/>
      </c>
      <c r="J1158" t="str">
        <f t="shared" si="1053"/>
        <v/>
      </c>
      <c r="K1158" t="str">
        <f t="shared" si="1054"/>
        <v/>
      </c>
      <c r="L1158" t="str">
        <f t="shared" si="1055"/>
        <v/>
      </c>
      <c r="M1158" t="str">
        <f t="shared" si="1056"/>
        <v/>
      </c>
      <c r="N1158" t="str">
        <f t="shared" si="1057"/>
        <v/>
      </c>
      <c r="O1158" t="str">
        <f t="shared" si="1058"/>
        <v/>
      </c>
      <c r="P1158" t="str">
        <f t="shared" si="1059"/>
        <v/>
      </c>
      <c r="Q1158" t="str">
        <f t="shared" si="1060"/>
        <v/>
      </c>
      <c r="R1158" t="str">
        <f t="shared" si="1061"/>
        <v/>
      </c>
      <c r="S1158" t="str">
        <f t="shared" si="1062"/>
        <v/>
      </c>
      <c r="T1158" t="str">
        <f t="shared" si="1063"/>
        <v/>
      </c>
      <c r="U1158" t="str">
        <f t="shared" si="1064"/>
        <v/>
      </c>
      <c r="V1158" t="str">
        <f t="shared" si="1065"/>
        <v/>
      </c>
      <c r="W1158" t="str">
        <f t="shared" si="1066"/>
        <v/>
      </c>
      <c r="X1158" t="str">
        <f t="shared" si="1067"/>
        <v/>
      </c>
      <c r="Y1158" t="str">
        <f t="shared" si="1068"/>
        <v/>
      </c>
      <c r="Z1158" t="str">
        <f t="shared" si="1069"/>
        <v/>
      </c>
      <c r="AA1158" t="str">
        <f t="shared" si="1070"/>
        <v>Számvitel III. (, web)</v>
      </c>
      <c r="AB1158" t="str">
        <f t="shared" si="1071"/>
        <v/>
      </c>
      <c r="AC1158" t="str">
        <f t="shared" si="1072"/>
        <v/>
      </c>
      <c r="AD1158" t="str">
        <f t="shared" si="1073"/>
        <v/>
      </c>
      <c r="AE1158" t="str">
        <f t="shared" si="1074"/>
        <v/>
      </c>
      <c r="AF1158" t="str">
        <f t="shared" si="1075"/>
        <v/>
      </c>
      <c r="AG1158" t="str">
        <f t="shared" si="1076"/>
        <v/>
      </c>
      <c r="AH1158" t="str">
        <f t="shared" si="1077"/>
        <v/>
      </c>
      <c r="AI1158" t="str">
        <f t="shared" si="1078"/>
        <v/>
      </c>
      <c r="AJ1158" t="str">
        <f t="shared" si="1079"/>
        <v/>
      </c>
      <c r="AK1158" t="str">
        <f t="shared" si="1080"/>
        <v/>
      </c>
      <c r="AL1158" t="str">
        <f t="shared" si="1081"/>
        <v/>
      </c>
      <c r="AM1158" t="str">
        <f t="shared" si="1082"/>
        <v/>
      </c>
      <c r="AN1158" t="str">
        <f t="shared" si="1083"/>
        <v>11211</v>
      </c>
      <c r="AO1158" t="str">
        <f t="shared" si="1084"/>
        <v>11211</v>
      </c>
      <c r="AP1158" t="str">
        <f t="shared" si="1085"/>
        <v>11211</v>
      </c>
      <c r="AQ1158" t="str">
        <f t="shared" si="1086"/>
        <v/>
      </c>
      <c r="AR1158" t="str">
        <f t="shared" si="1087"/>
        <v/>
      </c>
      <c r="AS1158" t="str">
        <f t="shared" si="1088"/>
        <v/>
      </c>
      <c r="AT1158" t="str">
        <f t="shared" si="1089"/>
        <v/>
      </c>
      <c r="AU1158" t="str">
        <f t="shared" si="1090"/>
        <v/>
      </c>
      <c r="AV1158" t="str">
        <f t="shared" si="1091"/>
        <v/>
      </c>
      <c r="AW1158" t="str">
        <f t="shared" si="1092"/>
        <v/>
      </c>
      <c r="AX1158" t="str">
        <f t="shared" si="1093"/>
        <v/>
      </c>
      <c r="AY1158" t="str">
        <f t="shared" si="1094"/>
        <v/>
      </c>
      <c r="AZ1158" t="str">
        <f t="shared" si="1095"/>
        <v/>
      </c>
      <c r="BA1158" t="str">
        <f t="shared" si="1096"/>
        <v/>
      </c>
      <c r="BB1158" t="str">
        <f t="shared" si="1097"/>
        <v/>
      </c>
      <c r="BC1158" t="str">
        <f t="shared" si="1098"/>
        <v/>
      </c>
      <c r="BD1158" t="str">
        <f t="shared" si="1099"/>
        <v/>
      </c>
      <c r="BE1158" t="str">
        <f t="shared" si="1100"/>
        <v>Számvitel III. (216, web)</v>
      </c>
      <c r="BF1158" s="2">
        <v>1121</v>
      </c>
      <c r="BG1158" s="2">
        <v>1</v>
      </c>
      <c r="BH1158" s="18">
        <f>VLOOKUP(BF1158,segéd!$F$9:$G$41,2,FALSE)</f>
        <v>46347</v>
      </c>
      <c r="BI1158" s="2" t="str">
        <f>VLOOKUP(BG1158,segéd!$F$1:$G$7,2,FALSE)</f>
        <v>8.00-9.30</v>
      </c>
      <c r="BJ1158" t="s">
        <v>93</v>
      </c>
      <c r="BK1158" s="20" t="s">
        <v>220</v>
      </c>
      <c r="BL1158" t="s">
        <v>191</v>
      </c>
      <c r="BM1158" s="2"/>
      <c r="BN1158" s="2">
        <v>216</v>
      </c>
      <c r="BO1158" s="2" t="s">
        <v>117</v>
      </c>
      <c r="BP1158" s="33" t="s">
        <v>595</v>
      </c>
      <c r="BQ1158" s="2">
        <f t="shared" si="1101"/>
        <v>24</v>
      </c>
      <c r="BR1158" s="2" t="str">
        <f>IF(BM1158="","",IFERROR(VLOOKUP(BJ1158,segéd!T:U,2,FALSE),"x"))</f>
        <v/>
      </c>
      <c r="BS1158" s="2">
        <f>IF(BN1158="","",IFERROR(VLOOKUP(BJ1158,segéd!O:P,2,FALSE),"x"))</f>
        <v>24</v>
      </c>
      <c r="BT1158" s="2"/>
      <c r="BU1158" s="2"/>
      <c r="BV1158" s="2"/>
      <c r="BX1158" s="2"/>
      <c r="CQ1158" s="2"/>
      <c r="CR1158" s="2"/>
      <c r="CZ1158" s="2">
        <v>3</v>
      </c>
      <c r="DA1158" s="2">
        <v>7</v>
      </c>
      <c r="DB1158" s="2">
        <v>8</v>
      </c>
    </row>
    <row r="1159" spans="1:120" ht="15" customHeight="1" x14ac:dyDescent="0.3">
      <c r="A1159" t="str">
        <f t="shared" si="1044"/>
        <v>20211211</v>
      </c>
      <c r="B1159" t="str">
        <f t="shared" si="1045"/>
        <v>Turizmus menedzsment - Wirth Gábor (web) 5</v>
      </c>
      <c r="C1159" t="str">
        <f t="shared" si="1046"/>
        <v>11211</v>
      </c>
      <c r="D1159" t="str">
        <f t="shared" si="1047"/>
        <v xml:space="preserve">Turizmus menedzsment - Wirth Gábor (web) </v>
      </c>
      <c r="E1159" t="str">
        <f t="shared" si="1048"/>
        <v>Wirth Gábor11211</v>
      </c>
      <c r="F1159" t="str">
        <f t="shared" si="1049"/>
        <v>Turizmus menedzsment (Bp. 202, web)</v>
      </c>
      <c r="G1159" t="str">
        <f t="shared" si="1050"/>
        <v/>
      </c>
      <c r="H1159" t="str">
        <f t="shared" si="1051"/>
        <v/>
      </c>
      <c r="I1159" t="str">
        <f t="shared" si="1052"/>
        <v/>
      </c>
      <c r="J1159" t="str">
        <f t="shared" si="1053"/>
        <v/>
      </c>
      <c r="K1159" t="str">
        <f t="shared" si="1054"/>
        <v/>
      </c>
      <c r="L1159" t="str">
        <f t="shared" si="1055"/>
        <v/>
      </c>
      <c r="M1159" t="str">
        <f t="shared" si="1056"/>
        <v/>
      </c>
      <c r="N1159" t="str">
        <f t="shared" si="1057"/>
        <v/>
      </c>
      <c r="O1159" t="str">
        <f t="shared" si="1058"/>
        <v/>
      </c>
      <c r="P1159" t="str">
        <f t="shared" si="1059"/>
        <v/>
      </c>
      <c r="Q1159" t="str">
        <f t="shared" si="1060"/>
        <v/>
      </c>
      <c r="R1159" t="str">
        <f t="shared" si="1061"/>
        <v/>
      </c>
      <c r="S1159" t="str">
        <f t="shared" si="1062"/>
        <v/>
      </c>
      <c r="T1159" t="str">
        <f t="shared" si="1063"/>
        <v/>
      </c>
      <c r="U1159" t="str">
        <f t="shared" si="1064"/>
        <v/>
      </c>
      <c r="V1159" t="str">
        <f t="shared" si="1065"/>
        <v/>
      </c>
      <c r="W1159" t="str">
        <f t="shared" si="1066"/>
        <v/>
      </c>
      <c r="X1159" t="str">
        <f t="shared" si="1067"/>
        <v/>
      </c>
      <c r="Y1159" t="str">
        <f t="shared" si="1068"/>
        <v/>
      </c>
      <c r="Z1159" t="str">
        <f t="shared" si="1069"/>
        <v>11211</v>
      </c>
      <c r="AA1159" t="str">
        <f t="shared" si="1070"/>
        <v>Turizmus menedzsment (202, web)</v>
      </c>
      <c r="AB1159" t="str">
        <f t="shared" si="1071"/>
        <v/>
      </c>
      <c r="AC1159" t="str">
        <f t="shared" si="1072"/>
        <v/>
      </c>
      <c r="AD1159" t="str">
        <f t="shared" si="1073"/>
        <v/>
      </c>
      <c r="AE1159" t="str">
        <f t="shared" si="1074"/>
        <v/>
      </c>
      <c r="AF1159" t="str">
        <f t="shared" si="1075"/>
        <v/>
      </c>
      <c r="AG1159" t="str">
        <f t="shared" si="1076"/>
        <v/>
      </c>
      <c r="AH1159" t="str">
        <f t="shared" si="1077"/>
        <v/>
      </c>
      <c r="AI1159" t="str">
        <f t="shared" si="1078"/>
        <v/>
      </c>
      <c r="AJ1159" t="str">
        <f t="shared" si="1079"/>
        <v/>
      </c>
      <c r="AK1159" t="str">
        <f t="shared" si="1080"/>
        <v/>
      </c>
      <c r="AL1159" t="str">
        <f t="shared" si="1081"/>
        <v/>
      </c>
      <c r="AM1159" t="str">
        <f t="shared" si="1082"/>
        <v/>
      </c>
      <c r="AN1159" t="str">
        <f t="shared" si="1083"/>
        <v/>
      </c>
      <c r="AO1159" t="str">
        <f t="shared" si="1084"/>
        <v/>
      </c>
      <c r="AP1159" t="str">
        <f t="shared" si="1085"/>
        <v/>
      </c>
      <c r="AQ1159" t="str">
        <f t="shared" si="1086"/>
        <v/>
      </c>
      <c r="AR1159" t="str">
        <f t="shared" si="1087"/>
        <v/>
      </c>
      <c r="AS1159" t="str">
        <f t="shared" si="1088"/>
        <v/>
      </c>
      <c r="AT1159" t="str">
        <f t="shared" si="1089"/>
        <v/>
      </c>
      <c r="AU1159" t="str">
        <f t="shared" si="1090"/>
        <v/>
      </c>
      <c r="AV1159" t="str">
        <f t="shared" si="1091"/>
        <v/>
      </c>
      <c r="AW1159" t="str">
        <f t="shared" si="1092"/>
        <v/>
      </c>
      <c r="AX1159" t="str">
        <f t="shared" si="1093"/>
        <v/>
      </c>
      <c r="AY1159" t="str">
        <f t="shared" si="1094"/>
        <v/>
      </c>
      <c r="AZ1159" t="str">
        <f t="shared" si="1095"/>
        <v/>
      </c>
      <c r="BA1159" t="str">
        <f t="shared" si="1096"/>
        <v/>
      </c>
      <c r="BB1159" t="str">
        <f t="shared" si="1097"/>
        <v/>
      </c>
      <c r="BC1159" t="str">
        <f t="shared" si="1098"/>
        <v/>
      </c>
      <c r="BD1159" t="str">
        <f t="shared" si="1099"/>
        <v/>
      </c>
      <c r="BE1159" t="str">
        <f t="shared" si="1100"/>
        <v>Turizmus menedzsment (, web)</v>
      </c>
      <c r="BF1159" s="2">
        <v>1121</v>
      </c>
      <c r="BG1159" s="2">
        <v>1</v>
      </c>
      <c r="BH1159" s="18">
        <f>VLOOKUP(BF1159,segéd!$F$9:$G$41,2,FALSE)</f>
        <v>46347</v>
      </c>
      <c r="BI1159" s="2" t="str">
        <f>VLOOKUP(BG1159,segéd!$F$1:$G$7,2,FALSE)</f>
        <v>8.00-9.30</v>
      </c>
      <c r="BJ1159" t="s">
        <v>518</v>
      </c>
      <c r="BK1159" s="20" t="s">
        <v>143</v>
      </c>
      <c r="BL1159" t="s">
        <v>194</v>
      </c>
      <c r="BM1159" s="2">
        <v>202</v>
      </c>
      <c r="BO1159" s="2" t="s">
        <v>117</v>
      </c>
      <c r="BP1159" s="33" t="s">
        <v>684</v>
      </c>
      <c r="BQ1159" s="2">
        <f t="shared" si="1101"/>
        <v>5</v>
      </c>
      <c r="BR1159" s="2">
        <f>IF(BM1159="","",IFERROR(VLOOKUP(BJ1159,segéd!T:U,2,FALSE),"x"))</f>
        <v>5</v>
      </c>
      <c r="BS1159" s="2" t="str">
        <f>IF(BN1159="","",IFERROR(VLOOKUP(BJ1159,segéd!O:P,2,FALSE),"x"))</f>
        <v/>
      </c>
      <c r="BU1159" s="2"/>
      <c r="BV1159" s="2"/>
      <c r="BX1159" s="2"/>
      <c r="CM1159" s="2">
        <v>6</v>
      </c>
    </row>
    <row r="1160" spans="1:120" ht="15" customHeight="1" x14ac:dyDescent="0.3">
      <c r="A1160" t="str">
        <f t="shared" si="1044"/>
        <v>20811212</v>
      </c>
      <c r="B1160" t="str">
        <f t="shared" si="1045"/>
        <v>Angol gazdasági szaknyelv I., 2. csoport - Steiner Imre 19</v>
      </c>
      <c r="C1160" t="str">
        <f t="shared" si="1046"/>
        <v>11212</v>
      </c>
      <c r="D1160" t="str">
        <f t="shared" si="1047"/>
        <v xml:space="preserve">Angol gazdasági szaknyelv I., 2. csoport - Steiner Imre </v>
      </c>
      <c r="E1160" t="str">
        <f t="shared" si="1048"/>
        <v>Steiner Imre11212</v>
      </c>
      <c r="F1160" t="str">
        <f t="shared" si="1049"/>
        <v>Angol gazdasági szaknyelv I., 2. csoport (Bp. 208)</v>
      </c>
      <c r="G1160" t="str">
        <f t="shared" si="1050"/>
        <v>11212</v>
      </c>
      <c r="H1160" t="str">
        <f t="shared" si="1051"/>
        <v>11212</v>
      </c>
      <c r="I1160" t="str">
        <f t="shared" si="1052"/>
        <v/>
      </c>
      <c r="J1160" t="str">
        <f t="shared" si="1053"/>
        <v/>
      </c>
      <c r="K1160" t="str">
        <f t="shared" si="1054"/>
        <v/>
      </c>
      <c r="L1160" t="str">
        <f t="shared" si="1055"/>
        <v/>
      </c>
      <c r="M1160" t="str">
        <f t="shared" si="1056"/>
        <v/>
      </c>
      <c r="N1160" t="str">
        <f t="shared" si="1057"/>
        <v/>
      </c>
      <c r="O1160" t="str">
        <f t="shared" si="1058"/>
        <v/>
      </c>
      <c r="P1160" t="str">
        <f t="shared" si="1059"/>
        <v/>
      </c>
      <c r="Q1160" t="str">
        <f t="shared" si="1060"/>
        <v/>
      </c>
      <c r="R1160" t="str">
        <f t="shared" si="1061"/>
        <v/>
      </c>
      <c r="S1160" t="str">
        <f t="shared" si="1062"/>
        <v/>
      </c>
      <c r="T1160" t="str">
        <f t="shared" si="1063"/>
        <v/>
      </c>
      <c r="U1160" t="str">
        <f t="shared" si="1064"/>
        <v/>
      </c>
      <c r="V1160" t="str">
        <f t="shared" si="1065"/>
        <v/>
      </c>
      <c r="W1160" t="str">
        <f t="shared" si="1066"/>
        <v/>
      </c>
      <c r="X1160" t="str">
        <f t="shared" si="1067"/>
        <v/>
      </c>
      <c r="Y1160" t="str">
        <f t="shared" si="1068"/>
        <v/>
      </c>
      <c r="Z1160" t="str">
        <f t="shared" si="1069"/>
        <v/>
      </c>
      <c r="AA1160" t="str">
        <f t="shared" si="1070"/>
        <v>Angol gazdasági szaknyelv I., 2. csoport (208)</v>
      </c>
      <c r="AB1160" t="str">
        <f t="shared" si="1071"/>
        <v/>
      </c>
      <c r="AC1160" t="str">
        <f t="shared" si="1072"/>
        <v/>
      </c>
      <c r="AD1160" t="str">
        <f t="shared" si="1073"/>
        <v/>
      </c>
      <c r="AE1160" t="str">
        <f t="shared" si="1074"/>
        <v/>
      </c>
      <c r="AF1160" t="str">
        <f t="shared" si="1075"/>
        <v/>
      </c>
      <c r="AG1160" t="str">
        <f t="shared" si="1076"/>
        <v/>
      </c>
      <c r="AH1160" t="str">
        <f t="shared" si="1077"/>
        <v/>
      </c>
      <c r="AI1160" t="str">
        <f t="shared" si="1078"/>
        <v/>
      </c>
      <c r="AJ1160" t="str">
        <f t="shared" si="1079"/>
        <v/>
      </c>
      <c r="AK1160" t="str">
        <f t="shared" si="1080"/>
        <v/>
      </c>
      <c r="AL1160" t="str">
        <f t="shared" si="1081"/>
        <v/>
      </c>
      <c r="AM1160" t="str">
        <f t="shared" si="1082"/>
        <v/>
      </c>
      <c r="AN1160" t="str">
        <f t="shared" si="1083"/>
        <v/>
      </c>
      <c r="AO1160" t="str">
        <f t="shared" si="1084"/>
        <v/>
      </c>
      <c r="AP1160" t="str">
        <f t="shared" si="1085"/>
        <v/>
      </c>
      <c r="AQ1160" t="str">
        <f t="shared" si="1086"/>
        <v/>
      </c>
      <c r="AR1160" t="str">
        <f t="shared" si="1087"/>
        <v/>
      </c>
      <c r="AS1160" t="str">
        <f t="shared" si="1088"/>
        <v/>
      </c>
      <c r="AT1160" t="str">
        <f t="shared" si="1089"/>
        <v/>
      </c>
      <c r="AU1160" t="str">
        <f t="shared" si="1090"/>
        <v/>
      </c>
      <c r="AV1160" t="str">
        <f t="shared" si="1091"/>
        <v/>
      </c>
      <c r="AW1160" t="str">
        <f t="shared" si="1092"/>
        <v/>
      </c>
      <c r="AX1160" t="str">
        <f t="shared" si="1093"/>
        <v/>
      </c>
      <c r="AY1160" t="str">
        <f t="shared" si="1094"/>
        <v/>
      </c>
      <c r="AZ1160" t="str">
        <f t="shared" si="1095"/>
        <v/>
      </c>
      <c r="BA1160" t="str">
        <f t="shared" si="1096"/>
        <v/>
      </c>
      <c r="BB1160" t="str">
        <f t="shared" si="1097"/>
        <v/>
      </c>
      <c r="BC1160" t="str">
        <f t="shared" si="1098"/>
        <v/>
      </c>
      <c r="BD1160" t="str">
        <f t="shared" si="1099"/>
        <v/>
      </c>
      <c r="BE1160" t="str">
        <f t="shared" si="1100"/>
        <v>Angol gazdasági szaknyelv I., 2. csoport ()</v>
      </c>
      <c r="BF1160" s="2">
        <v>1121</v>
      </c>
      <c r="BG1160" s="2">
        <v>2</v>
      </c>
      <c r="BH1160" s="18">
        <f>VLOOKUP(BF1160,segéd!$F$9:$G$41,2,FALSE)</f>
        <v>46347</v>
      </c>
      <c r="BI1160" s="2" t="str">
        <f>VLOOKUP(BG1160,segéd!$F$1:$G$7,2,FALSE)</f>
        <v>9.45-11.15</v>
      </c>
      <c r="BJ1160" t="s">
        <v>270</v>
      </c>
      <c r="BK1160" s="20" t="s">
        <v>549</v>
      </c>
      <c r="BL1160" t="s">
        <v>194</v>
      </c>
      <c r="BM1160" s="2">
        <v>208</v>
      </c>
      <c r="BO1160" s="2"/>
      <c r="BP1160" s="33"/>
      <c r="BQ1160" s="2">
        <f t="shared" si="1101"/>
        <v>19</v>
      </c>
      <c r="BR1160" s="2">
        <f>IF(BM1160="","",IFERROR(VLOOKUP(BJ1160,segéd!T:U,2,FALSE),"x"))</f>
        <v>19</v>
      </c>
      <c r="BS1160" s="2" t="str">
        <f>IF(BN1160="","",IFERROR(VLOOKUP(BJ1160,segéd!O:P,2,FALSE),"x"))</f>
        <v/>
      </c>
      <c r="BT1160" s="2">
        <v>27</v>
      </c>
      <c r="BU1160" s="2">
        <v>7</v>
      </c>
      <c r="BV1160" s="2"/>
      <c r="BX1160" s="2"/>
      <c r="CQ1160" s="2"/>
      <c r="CR1160" s="2"/>
    </row>
    <row r="1161" spans="1:120" ht="15" customHeight="1" x14ac:dyDescent="0.3">
      <c r="A1161" t="str">
        <f t="shared" si="1044"/>
        <v>21011212</v>
      </c>
      <c r="B1161" t="str">
        <f t="shared" si="1045"/>
        <v>Beszerzés és készletgazdálkodás - Mészáros Sándor (web) 7</v>
      </c>
      <c r="C1161" t="str">
        <f t="shared" si="1046"/>
        <v>11212</v>
      </c>
      <c r="D1161" t="str">
        <f t="shared" si="1047"/>
        <v xml:space="preserve">Beszerzés és készletgazdálkodás - Mészáros Sándor (web) </v>
      </c>
      <c r="E1161" t="str">
        <f t="shared" si="1048"/>
        <v>Mészáros Sándor11212</v>
      </c>
      <c r="F1161" t="str">
        <f t="shared" si="1049"/>
        <v>Beszerzés és készletgazdálkodás (Bp. 210, web)</v>
      </c>
      <c r="G1161" t="str">
        <f t="shared" si="1050"/>
        <v/>
      </c>
      <c r="H1161" t="str">
        <f t="shared" si="1051"/>
        <v/>
      </c>
      <c r="I1161" t="str">
        <f t="shared" si="1052"/>
        <v/>
      </c>
      <c r="J1161" t="str">
        <f t="shared" si="1053"/>
        <v/>
      </c>
      <c r="K1161" t="str">
        <f t="shared" si="1054"/>
        <v/>
      </c>
      <c r="L1161" t="str">
        <f t="shared" si="1055"/>
        <v/>
      </c>
      <c r="M1161" t="str">
        <f t="shared" si="1056"/>
        <v/>
      </c>
      <c r="N1161" t="str">
        <f t="shared" si="1057"/>
        <v/>
      </c>
      <c r="O1161" t="str">
        <f t="shared" si="1058"/>
        <v/>
      </c>
      <c r="P1161" t="str">
        <f t="shared" si="1059"/>
        <v>11212</v>
      </c>
      <c r="Q1161" t="str">
        <f t="shared" si="1060"/>
        <v/>
      </c>
      <c r="R1161" t="str">
        <f t="shared" si="1061"/>
        <v/>
      </c>
      <c r="S1161" t="str">
        <f t="shared" si="1062"/>
        <v/>
      </c>
      <c r="T1161" t="str">
        <f t="shared" si="1063"/>
        <v/>
      </c>
      <c r="U1161" t="str">
        <f t="shared" si="1064"/>
        <v/>
      </c>
      <c r="V1161" t="str">
        <f t="shared" si="1065"/>
        <v/>
      </c>
      <c r="W1161" t="str">
        <f t="shared" si="1066"/>
        <v/>
      </c>
      <c r="X1161" t="str">
        <f t="shared" si="1067"/>
        <v/>
      </c>
      <c r="Y1161" t="str">
        <f t="shared" si="1068"/>
        <v/>
      </c>
      <c r="Z1161" t="str">
        <f t="shared" si="1069"/>
        <v/>
      </c>
      <c r="AA1161" t="str">
        <f t="shared" si="1070"/>
        <v>Beszerzés és készletgazdálkodás (210, web)</v>
      </c>
      <c r="AB1161" t="str">
        <f t="shared" si="1071"/>
        <v/>
      </c>
      <c r="AC1161" t="str">
        <f t="shared" si="1072"/>
        <v/>
      </c>
      <c r="AD1161" t="str">
        <f t="shared" si="1073"/>
        <v/>
      </c>
      <c r="AE1161" t="str">
        <f t="shared" si="1074"/>
        <v/>
      </c>
      <c r="AF1161" t="str">
        <f t="shared" si="1075"/>
        <v/>
      </c>
      <c r="AG1161" t="str">
        <f t="shared" si="1076"/>
        <v/>
      </c>
      <c r="AH1161" t="str">
        <f t="shared" si="1077"/>
        <v/>
      </c>
      <c r="AI1161" t="str">
        <f t="shared" si="1078"/>
        <v/>
      </c>
      <c r="AJ1161" t="str">
        <f t="shared" si="1079"/>
        <v/>
      </c>
      <c r="AK1161" t="str">
        <f t="shared" si="1080"/>
        <v/>
      </c>
      <c r="AL1161" t="str">
        <f t="shared" si="1081"/>
        <v/>
      </c>
      <c r="AM1161" t="str">
        <f t="shared" si="1082"/>
        <v/>
      </c>
      <c r="AN1161" t="str">
        <f t="shared" si="1083"/>
        <v/>
      </c>
      <c r="AO1161" t="str">
        <f t="shared" si="1084"/>
        <v/>
      </c>
      <c r="AP1161" t="str">
        <f t="shared" si="1085"/>
        <v/>
      </c>
      <c r="AQ1161" t="str">
        <f t="shared" si="1086"/>
        <v/>
      </c>
      <c r="AR1161" t="str">
        <f t="shared" si="1087"/>
        <v/>
      </c>
      <c r="AS1161" t="str">
        <f t="shared" si="1088"/>
        <v/>
      </c>
      <c r="AT1161" t="str">
        <f t="shared" si="1089"/>
        <v/>
      </c>
      <c r="AU1161" t="str">
        <f t="shared" si="1090"/>
        <v/>
      </c>
      <c r="AV1161" t="str">
        <f t="shared" si="1091"/>
        <v/>
      </c>
      <c r="AW1161" t="str">
        <f t="shared" si="1092"/>
        <v/>
      </c>
      <c r="AX1161" t="str">
        <f t="shared" si="1093"/>
        <v/>
      </c>
      <c r="AY1161" t="str">
        <f t="shared" si="1094"/>
        <v/>
      </c>
      <c r="AZ1161" t="str">
        <f t="shared" si="1095"/>
        <v/>
      </c>
      <c r="BA1161" t="str">
        <f t="shared" si="1096"/>
        <v/>
      </c>
      <c r="BB1161" t="str">
        <f t="shared" si="1097"/>
        <v/>
      </c>
      <c r="BC1161" t="str">
        <f t="shared" si="1098"/>
        <v/>
      </c>
      <c r="BD1161" t="str">
        <f t="shared" si="1099"/>
        <v/>
      </c>
      <c r="BE1161" t="str">
        <f t="shared" si="1100"/>
        <v>Beszerzés és készletgazdálkodás (, web)</v>
      </c>
      <c r="BF1161" s="2">
        <v>1121</v>
      </c>
      <c r="BG1161" s="2">
        <v>2</v>
      </c>
      <c r="BH1161" s="18">
        <f>VLOOKUP(BF1161,segéd!$F$9:$G$41,2,FALSE)</f>
        <v>46347</v>
      </c>
      <c r="BI1161" s="2" t="str">
        <f>VLOOKUP(BG1161,segéd!$F$1:$G$7,2,FALSE)</f>
        <v>9.45-11.15</v>
      </c>
      <c r="BJ1161" t="s">
        <v>515</v>
      </c>
      <c r="BK1161" s="20" t="s">
        <v>306</v>
      </c>
      <c r="BL1161" t="s">
        <v>395</v>
      </c>
      <c r="BM1161" s="2">
        <v>210</v>
      </c>
      <c r="BO1161" s="2" t="s">
        <v>117</v>
      </c>
      <c r="BP1161" s="33" t="s">
        <v>724</v>
      </c>
      <c r="BQ1161" s="2">
        <f t="shared" si="1101"/>
        <v>7</v>
      </c>
      <c r="BR1161" s="2">
        <f>IF(BM1161="","",IFERROR(VLOOKUP(BJ1161,segéd!T:U,2,FALSE),"x"))</f>
        <v>7</v>
      </c>
      <c r="BS1161" s="2" t="str">
        <f>IF(BN1161="","",IFERROR(VLOOKUP(BJ1161,segéd!O:P,2,FALSE),"x"))</f>
        <v/>
      </c>
      <c r="BU1161" s="2"/>
      <c r="BV1161" s="2"/>
      <c r="BX1161" s="2"/>
      <c r="CC1161" s="2">
        <v>6</v>
      </c>
    </row>
    <row r="1162" spans="1:120" ht="15" customHeight="1" x14ac:dyDescent="0.3">
      <c r="A1162" t="str">
        <f t="shared" si="1044"/>
        <v>11212</v>
      </c>
      <c r="B1162" t="str">
        <f t="shared" si="1045"/>
        <v xml:space="preserve">Bevezetés a robottechnikába - Vavra Gábor (web) </v>
      </c>
      <c r="C1162" t="str">
        <f t="shared" si="1046"/>
        <v>21511212</v>
      </c>
      <c r="D1162" t="str">
        <f t="shared" si="1047"/>
        <v>Bevezetés a robottechnikába - Vavra Gábor (web) 50</v>
      </c>
      <c r="E1162" t="str">
        <f t="shared" si="1048"/>
        <v>Vavra Gábor11212</v>
      </c>
      <c r="F1162" t="str">
        <f t="shared" si="1049"/>
        <v>Bevezetés a robottechnikába (Tb. 215, web)</v>
      </c>
      <c r="G1162" t="str">
        <f t="shared" si="1050"/>
        <v/>
      </c>
      <c r="H1162" t="str">
        <f t="shared" si="1051"/>
        <v/>
      </c>
      <c r="I1162" t="str">
        <f t="shared" si="1052"/>
        <v/>
      </c>
      <c r="J1162" t="str">
        <f t="shared" si="1053"/>
        <v/>
      </c>
      <c r="K1162" t="str">
        <f t="shared" si="1054"/>
        <v/>
      </c>
      <c r="L1162" t="str">
        <f t="shared" si="1055"/>
        <v/>
      </c>
      <c r="M1162" t="str">
        <f t="shared" si="1056"/>
        <v/>
      </c>
      <c r="N1162" t="str">
        <f t="shared" si="1057"/>
        <v/>
      </c>
      <c r="O1162" t="str">
        <f t="shared" si="1058"/>
        <v/>
      </c>
      <c r="P1162" t="str">
        <f t="shared" si="1059"/>
        <v/>
      </c>
      <c r="Q1162" t="str">
        <f t="shared" si="1060"/>
        <v/>
      </c>
      <c r="R1162" t="str">
        <f t="shared" si="1061"/>
        <v/>
      </c>
      <c r="S1162" t="str">
        <f t="shared" si="1062"/>
        <v/>
      </c>
      <c r="T1162" t="str">
        <f t="shared" si="1063"/>
        <v/>
      </c>
      <c r="U1162" t="str">
        <f t="shared" si="1064"/>
        <v/>
      </c>
      <c r="V1162" t="str">
        <f t="shared" si="1065"/>
        <v/>
      </c>
      <c r="W1162" t="str">
        <f t="shared" si="1066"/>
        <v/>
      </c>
      <c r="X1162" t="str">
        <f t="shared" si="1067"/>
        <v/>
      </c>
      <c r="Y1162" t="str">
        <f t="shared" si="1068"/>
        <v/>
      </c>
      <c r="Z1162" t="str">
        <f t="shared" si="1069"/>
        <v/>
      </c>
      <c r="AA1162" t="str">
        <f t="shared" si="1070"/>
        <v>Bevezetés a robottechnikába (, web)</v>
      </c>
      <c r="AB1162" t="str">
        <f t="shared" si="1071"/>
        <v/>
      </c>
      <c r="AC1162" t="str">
        <f t="shared" si="1072"/>
        <v/>
      </c>
      <c r="AD1162" t="str">
        <f t="shared" si="1073"/>
        <v/>
      </c>
      <c r="AE1162" t="str">
        <f t="shared" si="1074"/>
        <v/>
      </c>
      <c r="AF1162" t="str">
        <f t="shared" si="1075"/>
        <v/>
      </c>
      <c r="AG1162" t="str">
        <f t="shared" si="1076"/>
        <v/>
      </c>
      <c r="AH1162" t="str">
        <f t="shared" si="1077"/>
        <v/>
      </c>
      <c r="AI1162" t="str">
        <f t="shared" si="1078"/>
        <v/>
      </c>
      <c r="AJ1162" t="str">
        <f t="shared" si="1079"/>
        <v/>
      </c>
      <c r="AK1162" t="str">
        <f t="shared" si="1080"/>
        <v/>
      </c>
      <c r="AL1162" t="str">
        <f t="shared" si="1081"/>
        <v/>
      </c>
      <c r="AM1162" t="str">
        <f t="shared" si="1082"/>
        <v/>
      </c>
      <c r="AN1162" t="str">
        <f t="shared" si="1083"/>
        <v/>
      </c>
      <c r="AO1162" t="str">
        <f t="shared" si="1084"/>
        <v/>
      </c>
      <c r="AP1162" t="str">
        <f t="shared" si="1085"/>
        <v/>
      </c>
      <c r="AQ1162" t="str">
        <f t="shared" si="1086"/>
        <v/>
      </c>
      <c r="AR1162" t="str">
        <f t="shared" si="1087"/>
        <v/>
      </c>
      <c r="AS1162" t="str">
        <f t="shared" si="1088"/>
        <v/>
      </c>
      <c r="AT1162" t="str">
        <f t="shared" si="1089"/>
        <v/>
      </c>
      <c r="AU1162" t="str">
        <f t="shared" si="1090"/>
        <v/>
      </c>
      <c r="AV1162" t="str">
        <f t="shared" si="1091"/>
        <v/>
      </c>
      <c r="AW1162" t="str">
        <f t="shared" si="1092"/>
        <v/>
      </c>
      <c r="AX1162" t="str">
        <f t="shared" si="1093"/>
        <v>11212</v>
      </c>
      <c r="AY1162" t="str">
        <f t="shared" si="1094"/>
        <v/>
      </c>
      <c r="AZ1162" t="str">
        <f t="shared" si="1095"/>
        <v/>
      </c>
      <c r="BA1162" t="str">
        <f t="shared" si="1096"/>
        <v/>
      </c>
      <c r="BB1162" t="str">
        <f t="shared" si="1097"/>
        <v/>
      </c>
      <c r="BC1162" t="str">
        <f t="shared" si="1098"/>
        <v/>
      </c>
      <c r="BD1162" t="str">
        <f t="shared" si="1099"/>
        <v/>
      </c>
      <c r="BE1162" t="str">
        <f t="shared" si="1100"/>
        <v>Bevezetés a robottechnikába (215, web)</v>
      </c>
      <c r="BF1162" s="2">
        <v>1121</v>
      </c>
      <c r="BG1162" s="2">
        <v>2</v>
      </c>
      <c r="BH1162" s="18">
        <f>VLOOKUP(BF1162,segéd!$F$9:$G$41,2,FALSE)</f>
        <v>46347</v>
      </c>
      <c r="BI1162" s="2" t="str">
        <f>VLOOKUP(BG1162,segéd!$F$1:$G$7,2,FALSE)</f>
        <v>9.45-11.15</v>
      </c>
      <c r="BJ1162" t="s">
        <v>408</v>
      </c>
      <c r="BK1162" s="20" t="s">
        <v>419</v>
      </c>
      <c r="BL1162" t="s">
        <v>191</v>
      </c>
      <c r="BM1162" s="2"/>
      <c r="BN1162" s="2">
        <v>215</v>
      </c>
      <c r="BO1162" s="2" t="s">
        <v>117</v>
      </c>
      <c r="BP1162" s="33" t="s">
        <v>689</v>
      </c>
      <c r="BQ1162" s="2">
        <f t="shared" si="1101"/>
        <v>50</v>
      </c>
      <c r="BR1162" s="2" t="str">
        <f>IF(BM1162="","",IFERROR(VLOOKUP(BJ1162,segéd!T:U,2,FALSE),"x"))</f>
        <v/>
      </c>
      <c r="BS1162" s="2">
        <f>IF(BN1162="","",IFERROR(VLOOKUP(BJ1162,segéd!O:P,2,FALSE),"x"))</f>
        <v>50</v>
      </c>
      <c r="BU1162" s="2"/>
      <c r="BV1162" s="2"/>
      <c r="DJ1162" s="2">
        <v>44</v>
      </c>
    </row>
    <row r="1163" spans="1:120" ht="15" customHeight="1" x14ac:dyDescent="0.3">
      <c r="A1163" t="str">
        <f t="shared" si="1044"/>
        <v>20511212</v>
      </c>
      <c r="B1163" t="str">
        <f t="shared" si="1045"/>
        <v>Bevezetés az ellátási láncok men. - Lakatos Péter (otthonról web) 10</v>
      </c>
      <c r="C1163" t="str">
        <f t="shared" si="1046"/>
        <v>11212</v>
      </c>
      <c r="D1163" t="str">
        <f t="shared" si="1047"/>
        <v xml:space="preserve">Bevezetés az ellátási láncok men. - Lakatos Péter (otthonról web) </v>
      </c>
      <c r="E1163" t="str">
        <f t="shared" si="1048"/>
        <v>Lakatos Péter11212</v>
      </c>
      <c r="F1163" t="str">
        <f t="shared" si="1049"/>
        <v>Bevezetés az ellátási láncok men. (Bp. 205, otthonról web)</v>
      </c>
      <c r="G1163" t="str">
        <f t="shared" si="1050"/>
        <v/>
      </c>
      <c r="H1163" t="str">
        <f t="shared" si="1051"/>
        <v/>
      </c>
      <c r="I1163" t="str">
        <f t="shared" si="1052"/>
        <v/>
      </c>
      <c r="J1163" t="str">
        <f t="shared" si="1053"/>
        <v/>
      </c>
      <c r="K1163" t="str">
        <f t="shared" si="1054"/>
        <v>11212</v>
      </c>
      <c r="L1163" t="str">
        <f t="shared" si="1055"/>
        <v/>
      </c>
      <c r="M1163" t="str">
        <f t="shared" si="1056"/>
        <v/>
      </c>
      <c r="N1163" t="str">
        <f t="shared" si="1057"/>
        <v/>
      </c>
      <c r="O1163" t="str">
        <f t="shared" si="1058"/>
        <v/>
      </c>
      <c r="P1163" t="str">
        <f t="shared" si="1059"/>
        <v/>
      </c>
      <c r="Q1163" t="str">
        <f t="shared" si="1060"/>
        <v/>
      </c>
      <c r="R1163" t="str">
        <f t="shared" si="1061"/>
        <v/>
      </c>
      <c r="S1163" t="str">
        <f t="shared" si="1062"/>
        <v/>
      </c>
      <c r="T1163" t="str">
        <f t="shared" si="1063"/>
        <v/>
      </c>
      <c r="U1163" t="str">
        <f t="shared" si="1064"/>
        <v/>
      </c>
      <c r="V1163" t="str">
        <f t="shared" si="1065"/>
        <v/>
      </c>
      <c r="W1163" t="str">
        <f t="shared" si="1066"/>
        <v/>
      </c>
      <c r="X1163" t="str">
        <f t="shared" si="1067"/>
        <v/>
      </c>
      <c r="Y1163" t="str">
        <f t="shared" si="1068"/>
        <v/>
      </c>
      <c r="Z1163" t="str">
        <f t="shared" si="1069"/>
        <v/>
      </c>
      <c r="AA1163" t="str">
        <f t="shared" si="1070"/>
        <v>Bevezetés az ellátási láncok men. (205, otthonról web)</v>
      </c>
      <c r="AB1163" t="str">
        <f t="shared" si="1071"/>
        <v/>
      </c>
      <c r="AC1163" t="str">
        <f t="shared" si="1072"/>
        <v/>
      </c>
      <c r="AD1163" t="str">
        <f t="shared" si="1073"/>
        <v/>
      </c>
      <c r="AE1163" t="str">
        <f t="shared" si="1074"/>
        <v/>
      </c>
      <c r="AF1163" t="str">
        <f t="shared" si="1075"/>
        <v/>
      </c>
      <c r="AG1163" t="str">
        <f t="shared" si="1076"/>
        <v/>
      </c>
      <c r="AH1163" t="str">
        <f t="shared" si="1077"/>
        <v/>
      </c>
      <c r="AI1163" t="str">
        <f t="shared" si="1078"/>
        <v/>
      </c>
      <c r="AJ1163" t="str">
        <f t="shared" si="1079"/>
        <v/>
      </c>
      <c r="AK1163" t="str">
        <f t="shared" si="1080"/>
        <v/>
      </c>
      <c r="AL1163" t="str">
        <f t="shared" si="1081"/>
        <v/>
      </c>
      <c r="AM1163" t="str">
        <f t="shared" si="1082"/>
        <v/>
      </c>
      <c r="AN1163" t="str">
        <f t="shared" si="1083"/>
        <v/>
      </c>
      <c r="AO1163" t="str">
        <f t="shared" si="1084"/>
        <v/>
      </c>
      <c r="AP1163" t="str">
        <f t="shared" si="1085"/>
        <v/>
      </c>
      <c r="AQ1163" t="str">
        <f t="shared" si="1086"/>
        <v/>
      </c>
      <c r="AR1163" t="str">
        <f t="shared" si="1087"/>
        <v/>
      </c>
      <c r="AS1163" t="str">
        <f t="shared" si="1088"/>
        <v/>
      </c>
      <c r="AT1163" t="str">
        <f t="shared" si="1089"/>
        <v/>
      </c>
      <c r="AU1163" t="str">
        <f t="shared" si="1090"/>
        <v/>
      </c>
      <c r="AV1163" t="str">
        <f t="shared" si="1091"/>
        <v/>
      </c>
      <c r="AW1163" t="str">
        <f t="shared" si="1092"/>
        <v/>
      </c>
      <c r="AX1163" t="str">
        <f t="shared" si="1093"/>
        <v/>
      </c>
      <c r="AY1163" t="str">
        <f t="shared" si="1094"/>
        <v/>
      </c>
      <c r="AZ1163" t="str">
        <f t="shared" si="1095"/>
        <v/>
      </c>
      <c r="BA1163" t="str">
        <f t="shared" si="1096"/>
        <v/>
      </c>
      <c r="BB1163" t="str">
        <f t="shared" si="1097"/>
        <v/>
      </c>
      <c r="BC1163" t="str">
        <f t="shared" si="1098"/>
        <v/>
      </c>
      <c r="BD1163" t="str">
        <f t="shared" si="1099"/>
        <v/>
      </c>
      <c r="BE1163" t="str">
        <f t="shared" si="1100"/>
        <v>Bevezetés az ellátási láncok men. (, otthonról web)</v>
      </c>
      <c r="BF1163" s="2">
        <v>1121</v>
      </c>
      <c r="BG1163" s="2">
        <v>2</v>
      </c>
      <c r="BH1163" s="18">
        <f>VLOOKUP(BF1163,segéd!$F$9:$G$41,2,FALSE)</f>
        <v>46347</v>
      </c>
      <c r="BI1163" s="2" t="str">
        <f>VLOOKUP(BG1163,segéd!$F$1:$G$7,2,FALSE)</f>
        <v>9.45-11.15</v>
      </c>
      <c r="BJ1163" t="s">
        <v>322</v>
      </c>
      <c r="BK1163" s="20" t="s">
        <v>217</v>
      </c>
      <c r="BL1163" t="s">
        <v>206</v>
      </c>
      <c r="BM1163" s="2">
        <v>205</v>
      </c>
      <c r="BO1163" s="2" t="s">
        <v>423</v>
      </c>
      <c r="BP1163" s="33" t="s">
        <v>721</v>
      </c>
      <c r="BQ1163" s="2">
        <f t="shared" si="1101"/>
        <v>10</v>
      </c>
      <c r="BR1163" s="2">
        <f>IF(BM1163="","",IFERROR(VLOOKUP(BJ1163,segéd!T:U,2,FALSE),"x"))</f>
        <v>10</v>
      </c>
      <c r="BS1163" s="2" t="str">
        <f>IF(BN1163="","",IFERROR(VLOOKUP(BJ1163,segéd!O:P,2,FALSE),"x"))</f>
        <v/>
      </c>
      <c r="BU1163" s="2"/>
      <c r="BV1163" s="2"/>
      <c r="BX1163" s="2">
        <v>10</v>
      </c>
      <c r="CD1163" s="19"/>
      <c r="CE1163" s="19"/>
      <c r="CH1163" s="19"/>
    </row>
    <row r="1164" spans="1:120" ht="15" customHeight="1" x14ac:dyDescent="0.3">
      <c r="A1164" t="str">
        <f t="shared" si="1044"/>
        <v>11212</v>
      </c>
      <c r="B1164" t="str">
        <f t="shared" si="1045"/>
        <v xml:space="preserve">Elektrotechnika I. - Varga István (web) </v>
      </c>
      <c r="C1164" t="str">
        <f t="shared" si="1046"/>
        <v>60111212</v>
      </c>
      <c r="D1164" t="str">
        <f t="shared" si="1047"/>
        <v>Elektrotechnika I. - Varga István (web) 83</v>
      </c>
      <c r="E1164" t="str">
        <f t="shared" si="1048"/>
        <v>Varga István11212</v>
      </c>
      <c r="F1164" t="str">
        <f t="shared" si="1049"/>
        <v>Elektrotechnika I. (Tb. 601, web)</v>
      </c>
      <c r="G1164" t="str">
        <f t="shared" si="1050"/>
        <v/>
      </c>
      <c r="H1164" t="str">
        <f t="shared" si="1051"/>
        <v/>
      </c>
      <c r="I1164" t="str">
        <f t="shared" si="1052"/>
        <v/>
      </c>
      <c r="J1164" t="str">
        <f t="shared" si="1053"/>
        <v/>
      </c>
      <c r="K1164" t="str">
        <f t="shared" si="1054"/>
        <v/>
      </c>
      <c r="L1164" t="str">
        <f t="shared" si="1055"/>
        <v/>
      </c>
      <c r="M1164" t="str">
        <f t="shared" si="1056"/>
        <v/>
      </c>
      <c r="N1164" t="str">
        <f t="shared" si="1057"/>
        <v/>
      </c>
      <c r="O1164" t="str">
        <f t="shared" si="1058"/>
        <v/>
      </c>
      <c r="P1164" t="str">
        <f t="shared" si="1059"/>
        <v/>
      </c>
      <c r="Q1164" t="str">
        <f t="shared" si="1060"/>
        <v/>
      </c>
      <c r="R1164" t="str">
        <f t="shared" si="1061"/>
        <v/>
      </c>
      <c r="S1164" t="str">
        <f t="shared" si="1062"/>
        <v/>
      </c>
      <c r="T1164" t="str">
        <f t="shared" si="1063"/>
        <v/>
      </c>
      <c r="U1164" t="str">
        <f t="shared" si="1064"/>
        <v/>
      </c>
      <c r="V1164" t="str">
        <f t="shared" si="1065"/>
        <v/>
      </c>
      <c r="W1164" t="str">
        <f t="shared" si="1066"/>
        <v/>
      </c>
      <c r="X1164" t="str">
        <f t="shared" si="1067"/>
        <v/>
      </c>
      <c r="Y1164" t="str">
        <f t="shared" si="1068"/>
        <v/>
      </c>
      <c r="Z1164" t="str">
        <f t="shared" si="1069"/>
        <v/>
      </c>
      <c r="AA1164" t="str">
        <f t="shared" si="1070"/>
        <v>Elektrotechnika I. (, web)</v>
      </c>
      <c r="AB1164" t="str">
        <f t="shared" si="1071"/>
        <v/>
      </c>
      <c r="AC1164" t="str">
        <f t="shared" si="1072"/>
        <v/>
      </c>
      <c r="AD1164" t="str">
        <f t="shared" si="1073"/>
        <v/>
      </c>
      <c r="AE1164" t="str">
        <f t="shared" si="1074"/>
        <v/>
      </c>
      <c r="AF1164" t="str">
        <f t="shared" si="1075"/>
        <v>11212</v>
      </c>
      <c r="AG1164" t="str">
        <f t="shared" si="1076"/>
        <v/>
      </c>
      <c r="AH1164" t="str">
        <f t="shared" si="1077"/>
        <v/>
      </c>
      <c r="AI1164" t="str">
        <f t="shared" si="1078"/>
        <v/>
      </c>
      <c r="AJ1164" t="str">
        <f t="shared" si="1079"/>
        <v/>
      </c>
      <c r="AK1164" t="str">
        <f t="shared" si="1080"/>
        <v>11212</v>
      </c>
      <c r="AL1164" t="str">
        <f t="shared" si="1081"/>
        <v/>
      </c>
      <c r="AM1164" t="str">
        <f t="shared" si="1082"/>
        <v/>
      </c>
      <c r="AN1164" t="str">
        <f t="shared" si="1083"/>
        <v/>
      </c>
      <c r="AO1164" t="str">
        <f t="shared" si="1084"/>
        <v/>
      </c>
      <c r="AP1164" t="str">
        <f t="shared" si="1085"/>
        <v/>
      </c>
      <c r="AQ1164" t="str">
        <f t="shared" si="1086"/>
        <v/>
      </c>
      <c r="AR1164" t="str">
        <f t="shared" si="1087"/>
        <v/>
      </c>
      <c r="AS1164" t="str">
        <f t="shared" si="1088"/>
        <v/>
      </c>
      <c r="AT1164" t="str">
        <f t="shared" si="1089"/>
        <v/>
      </c>
      <c r="AU1164" t="str">
        <f t="shared" si="1090"/>
        <v/>
      </c>
      <c r="AV1164" t="str">
        <f t="shared" si="1091"/>
        <v/>
      </c>
      <c r="AW1164" t="str">
        <f t="shared" si="1092"/>
        <v/>
      </c>
      <c r="AX1164" t="str">
        <f t="shared" si="1093"/>
        <v/>
      </c>
      <c r="AY1164" t="str">
        <f t="shared" si="1094"/>
        <v/>
      </c>
      <c r="AZ1164" t="str">
        <f t="shared" si="1095"/>
        <v/>
      </c>
      <c r="BA1164" t="str">
        <f t="shared" si="1096"/>
        <v/>
      </c>
      <c r="BB1164" t="str">
        <f t="shared" si="1097"/>
        <v/>
      </c>
      <c r="BC1164" t="str">
        <f t="shared" si="1098"/>
        <v/>
      </c>
      <c r="BD1164" t="str">
        <f t="shared" si="1099"/>
        <v/>
      </c>
      <c r="BE1164" t="str">
        <f t="shared" si="1100"/>
        <v>Elektrotechnika I. (601, web)</v>
      </c>
      <c r="BF1164" s="2">
        <v>1121</v>
      </c>
      <c r="BG1164" s="2">
        <v>2</v>
      </c>
      <c r="BH1164" s="18">
        <f>VLOOKUP(BF1164,segéd!$F$9:$G$41,2,FALSE)</f>
        <v>46347</v>
      </c>
      <c r="BI1164" s="2" t="str">
        <f>VLOOKUP(BG1164,segéd!$F$1:$G$7,2,FALSE)</f>
        <v>9.45-11.15</v>
      </c>
      <c r="BJ1164" t="s">
        <v>105</v>
      </c>
      <c r="BK1164" s="20" t="s">
        <v>278</v>
      </c>
      <c r="BL1164" t="s">
        <v>191</v>
      </c>
      <c r="BM1164" s="2"/>
      <c r="BN1164" s="2">
        <v>601</v>
      </c>
      <c r="BO1164" s="2" t="s">
        <v>117</v>
      </c>
      <c r="BP1164" s="33" t="s">
        <v>665</v>
      </c>
      <c r="BQ1164" s="2">
        <f t="shared" si="1101"/>
        <v>83</v>
      </c>
      <c r="BR1164" s="2" t="str">
        <f>IF(BM1164="","",IFERROR(VLOOKUP(BJ1164,segéd!T:U,2,FALSE),"x"))</f>
        <v/>
      </c>
      <c r="BS1164" s="2">
        <f>IF(BN1164="","",IFERROR(VLOOKUP(BJ1164,segéd!O:P,2,FALSE),"x"))</f>
        <v>83</v>
      </c>
      <c r="BT1164" s="2"/>
      <c r="BU1164" s="2"/>
      <c r="BV1164" s="2"/>
      <c r="BX1164" s="2"/>
      <c r="CQ1164" s="2"/>
      <c r="CR1164" s="2">
        <v>48</v>
      </c>
      <c r="CW1164" s="2">
        <v>37</v>
      </c>
    </row>
    <row r="1165" spans="1:120" ht="15" customHeight="1" x14ac:dyDescent="0.3">
      <c r="A1165" t="str">
        <f t="shared" si="1044"/>
        <v>11212</v>
      </c>
      <c r="B1165" t="str">
        <f t="shared" si="1045"/>
        <v xml:space="preserve">Emberi erőf. gazd. term. váll. - Gyalogos Norbert (web) </v>
      </c>
      <c r="C1165" t="str">
        <f t="shared" si="1046"/>
        <v>40111212</v>
      </c>
      <c r="D1165" t="str">
        <f t="shared" si="1047"/>
        <v>Emberi erőf. gazd. term. váll. - Gyalogos Norbert (web) 4</v>
      </c>
      <c r="E1165" t="str">
        <f t="shared" si="1048"/>
        <v>Gyalogos Norbert11212</v>
      </c>
      <c r="F1165" t="str">
        <f t="shared" si="1049"/>
        <v>Emberi erőf. gazd. term. váll. (Tb. 401, web)</v>
      </c>
      <c r="G1165" t="str">
        <f t="shared" si="1050"/>
        <v/>
      </c>
      <c r="H1165" t="str">
        <f t="shared" si="1051"/>
        <v/>
      </c>
      <c r="I1165" t="str">
        <f t="shared" si="1052"/>
        <v/>
      </c>
      <c r="J1165" t="str">
        <f t="shared" si="1053"/>
        <v/>
      </c>
      <c r="K1165" t="str">
        <f t="shared" si="1054"/>
        <v/>
      </c>
      <c r="L1165" t="str">
        <f t="shared" si="1055"/>
        <v/>
      </c>
      <c r="M1165" t="str">
        <f t="shared" si="1056"/>
        <v/>
      </c>
      <c r="N1165" t="str">
        <f t="shared" si="1057"/>
        <v/>
      </c>
      <c r="O1165" t="str">
        <f t="shared" si="1058"/>
        <v/>
      </c>
      <c r="P1165" t="str">
        <f t="shared" si="1059"/>
        <v/>
      </c>
      <c r="Q1165" t="str">
        <f t="shared" si="1060"/>
        <v/>
      </c>
      <c r="R1165" t="str">
        <f t="shared" si="1061"/>
        <v/>
      </c>
      <c r="S1165" t="str">
        <f t="shared" si="1062"/>
        <v/>
      </c>
      <c r="T1165" t="str">
        <f t="shared" si="1063"/>
        <v/>
      </c>
      <c r="U1165" t="str">
        <f t="shared" si="1064"/>
        <v/>
      </c>
      <c r="V1165" t="str">
        <f t="shared" si="1065"/>
        <v/>
      </c>
      <c r="W1165" t="str">
        <f t="shared" si="1066"/>
        <v/>
      </c>
      <c r="X1165" t="str">
        <f t="shared" si="1067"/>
        <v/>
      </c>
      <c r="Y1165" t="str">
        <f t="shared" si="1068"/>
        <v/>
      </c>
      <c r="Z1165" t="str">
        <f t="shared" si="1069"/>
        <v/>
      </c>
      <c r="AA1165" t="str">
        <f t="shared" si="1070"/>
        <v>Emberi erőf. gazd. term. váll. (, web)</v>
      </c>
      <c r="AB1165" t="str">
        <f t="shared" si="1071"/>
        <v/>
      </c>
      <c r="AC1165" t="str">
        <f t="shared" si="1072"/>
        <v/>
      </c>
      <c r="AD1165" t="str">
        <f t="shared" si="1073"/>
        <v/>
      </c>
      <c r="AE1165" t="str">
        <f t="shared" si="1074"/>
        <v/>
      </c>
      <c r="AF1165" t="str">
        <f t="shared" si="1075"/>
        <v/>
      </c>
      <c r="AG1165" t="str">
        <f t="shared" si="1076"/>
        <v/>
      </c>
      <c r="AH1165" t="str">
        <f t="shared" si="1077"/>
        <v/>
      </c>
      <c r="AI1165" t="str">
        <f t="shared" si="1078"/>
        <v/>
      </c>
      <c r="AJ1165" t="str">
        <f t="shared" si="1079"/>
        <v/>
      </c>
      <c r="AK1165" t="str">
        <f t="shared" si="1080"/>
        <v/>
      </c>
      <c r="AL1165" t="str">
        <f t="shared" si="1081"/>
        <v/>
      </c>
      <c r="AM1165" t="str">
        <f t="shared" si="1082"/>
        <v>11212</v>
      </c>
      <c r="AN1165" t="str">
        <f t="shared" si="1083"/>
        <v/>
      </c>
      <c r="AO1165" t="str">
        <f t="shared" si="1084"/>
        <v/>
      </c>
      <c r="AP1165" t="str">
        <f t="shared" si="1085"/>
        <v/>
      </c>
      <c r="AQ1165" t="str">
        <f t="shared" si="1086"/>
        <v/>
      </c>
      <c r="AR1165" t="str">
        <f t="shared" si="1087"/>
        <v/>
      </c>
      <c r="AS1165" t="str">
        <f t="shared" si="1088"/>
        <v/>
      </c>
      <c r="AT1165" t="str">
        <f t="shared" si="1089"/>
        <v/>
      </c>
      <c r="AU1165" t="str">
        <f t="shared" si="1090"/>
        <v/>
      </c>
      <c r="AV1165" t="str">
        <f t="shared" si="1091"/>
        <v/>
      </c>
      <c r="AW1165" t="str">
        <f t="shared" si="1092"/>
        <v/>
      </c>
      <c r="AX1165" t="str">
        <f t="shared" si="1093"/>
        <v/>
      </c>
      <c r="AY1165" t="str">
        <f t="shared" si="1094"/>
        <v/>
      </c>
      <c r="AZ1165" t="str">
        <f t="shared" si="1095"/>
        <v/>
      </c>
      <c r="BA1165" t="str">
        <f t="shared" si="1096"/>
        <v/>
      </c>
      <c r="BB1165" t="str">
        <f t="shared" si="1097"/>
        <v/>
      </c>
      <c r="BC1165" t="str">
        <f t="shared" si="1098"/>
        <v/>
      </c>
      <c r="BD1165" t="str">
        <f t="shared" si="1099"/>
        <v/>
      </c>
      <c r="BE1165" t="str">
        <f t="shared" si="1100"/>
        <v>Emberi erőf. gazd. term. váll. (401, web)</v>
      </c>
      <c r="BF1165" s="2">
        <v>1121</v>
      </c>
      <c r="BG1165" s="2">
        <v>2</v>
      </c>
      <c r="BH1165" s="18">
        <f>VLOOKUP(BF1165,segéd!$F$9:$G$41,2,FALSE)</f>
        <v>46347</v>
      </c>
      <c r="BI1165" s="2" t="str">
        <f>VLOOKUP(BG1165,segéd!$F$1:$G$7,2,FALSE)</f>
        <v>9.45-11.15</v>
      </c>
      <c r="BJ1165" t="s">
        <v>416</v>
      </c>
      <c r="BK1165" s="20" t="s">
        <v>417</v>
      </c>
      <c r="BL1165" t="s">
        <v>190</v>
      </c>
      <c r="BM1165" s="2"/>
      <c r="BN1165" s="2">
        <v>401</v>
      </c>
      <c r="BO1165" s="2" t="s">
        <v>117</v>
      </c>
      <c r="BP1165" s="33" t="s">
        <v>587</v>
      </c>
      <c r="BQ1165" s="2">
        <f t="shared" si="1101"/>
        <v>4</v>
      </c>
      <c r="BR1165" s="2" t="str">
        <f>IF(BM1165="","",IFERROR(VLOOKUP(BJ1165,segéd!T:U,2,FALSE),"x"))</f>
        <v/>
      </c>
      <c r="BS1165" s="2">
        <f>IF(BN1165="","",IFERROR(VLOOKUP(BJ1165,segéd!O:P,2,FALSE),"x"))</f>
        <v>4</v>
      </c>
      <c r="BV1165" s="2"/>
      <c r="CY1165" s="2">
        <v>3</v>
      </c>
    </row>
    <row r="1166" spans="1:120" ht="15" customHeight="1" x14ac:dyDescent="0.3">
      <c r="A1166" t="str">
        <f t="shared" si="1044"/>
        <v>20111212</v>
      </c>
      <c r="B1166" t="str">
        <f t="shared" si="1045"/>
        <v>EU tanulmányok - Vigh László (web) 48</v>
      </c>
      <c r="C1166" t="str">
        <f t="shared" si="1046"/>
        <v>11212</v>
      </c>
      <c r="D1166" t="str">
        <f t="shared" si="1047"/>
        <v xml:space="preserve">EU tanulmányok - Vigh László (web) </v>
      </c>
      <c r="E1166" t="str">
        <f t="shared" si="1048"/>
        <v>Vigh László11212</v>
      </c>
      <c r="F1166" t="str">
        <f t="shared" si="1049"/>
        <v>EU tanulmányok (Bp. 201, web)</v>
      </c>
      <c r="G1166" t="str">
        <f t="shared" si="1050"/>
        <v/>
      </c>
      <c r="H1166" t="str">
        <f t="shared" si="1051"/>
        <v/>
      </c>
      <c r="I1166" t="str">
        <f t="shared" si="1052"/>
        <v/>
      </c>
      <c r="J1166" t="str">
        <f t="shared" si="1053"/>
        <v/>
      </c>
      <c r="K1166" t="str">
        <f t="shared" si="1054"/>
        <v/>
      </c>
      <c r="L1166" t="str">
        <f t="shared" si="1055"/>
        <v/>
      </c>
      <c r="M1166" t="str">
        <f t="shared" si="1056"/>
        <v>11212</v>
      </c>
      <c r="N1166" t="str">
        <f t="shared" si="1057"/>
        <v>11212</v>
      </c>
      <c r="O1166" t="str">
        <f t="shared" si="1058"/>
        <v>11212</v>
      </c>
      <c r="P1166" t="str">
        <f t="shared" si="1059"/>
        <v/>
      </c>
      <c r="Q1166" t="str">
        <f t="shared" si="1060"/>
        <v/>
      </c>
      <c r="R1166" t="str">
        <f t="shared" si="1061"/>
        <v/>
      </c>
      <c r="S1166" t="str">
        <f t="shared" si="1062"/>
        <v/>
      </c>
      <c r="T1166" t="str">
        <f t="shared" si="1063"/>
        <v/>
      </c>
      <c r="U1166" t="str">
        <f t="shared" si="1064"/>
        <v/>
      </c>
      <c r="V1166" t="str">
        <f t="shared" si="1065"/>
        <v/>
      </c>
      <c r="W1166" t="str">
        <f t="shared" si="1066"/>
        <v/>
      </c>
      <c r="X1166" t="str">
        <f t="shared" si="1067"/>
        <v/>
      </c>
      <c r="Y1166" t="str">
        <f t="shared" si="1068"/>
        <v/>
      </c>
      <c r="Z1166" t="str">
        <f t="shared" si="1069"/>
        <v/>
      </c>
      <c r="AA1166" t="str">
        <f t="shared" si="1070"/>
        <v>EU tanulmányok (201, web)</v>
      </c>
      <c r="AB1166" t="str">
        <f t="shared" si="1071"/>
        <v/>
      </c>
      <c r="AC1166" t="str">
        <f t="shared" si="1072"/>
        <v/>
      </c>
      <c r="AD1166" t="str">
        <f t="shared" si="1073"/>
        <v/>
      </c>
      <c r="AE1166" t="str">
        <f t="shared" si="1074"/>
        <v/>
      </c>
      <c r="AF1166" t="str">
        <f t="shared" si="1075"/>
        <v/>
      </c>
      <c r="AG1166" t="str">
        <f t="shared" si="1076"/>
        <v/>
      </c>
      <c r="AH1166" t="str">
        <f t="shared" si="1077"/>
        <v/>
      </c>
      <c r="AI1166" t="str">
        <f t="shared" si="1078"/>
        <v/>
      </c>
      <c r="AJ1166" t="str">
        <f t="shared" si="1079"/>
        <v/>
      </c>
      <c r="AK1166" t="str">
        <f t="shared" si="1080"/>
        <v/>
      </c>
      <c r="AL1166" t="str">
        <f t="shared" si="1081"/>
        <v/>
      </c>
      <c r="AM1166" t="str">
        <f t="shared" si="1082"/>
        <v/>
      </c>
      <c r="AN1166" t="str">
        <f t="shared" si="1083"/>
        <v/>
      </c>
      <c r="AO1166" t="str">
        <f t="shared" si="1084"/>
        <v/>
      </c>
      <c r="AP1166" t="str">
        <f t="shared" si="1085"/>
        <v/>
      </c>
      <c r="AQ1166" t="str">
        <f t="shared" si="1086"/>
        <v/>
      </c>
      <c r="AR1166" t="str">
        <f t="shared" si="1087"/>
        <v/>
      </c>
      <c r="AS1166" t="str">
        <f t="shared" si="1088"/>
        <v/>
      </c>
      <c r="AT1166" t="str">
        <f t="shared" si="1089"/>
        <v/>
      </c>
      <c r="AU1166" t="str">
        <f t="shared" si="1090"/>
        <v/>
      </c>
      <c r="AV1166" t="str">
        <f t="shared" si="1091"/>
        <v/>
      </c>
      <c r="AW1166" t="str">
        <f t="shared" si="1092"/>
        <v/>
      </c>
      <c r="AX1166" t="str">
        <f t="shared" si="1093"/>
        <v/>
      </c>
      <c r="AY1166" t="str">
        <f t="shared" si="1094"/>
        <v/>
      </c>
      <c r="AZ1166" t="str">
        <f t="shared" si="1095"/>
        <v/>
      </c>
      <c r="BA1166" t="str">
        <f t="shared" si="1096"/>
        <v/>
      </c>
      <c r="BB1166" t="str">
        <f t="shared" si="1097"/>
        <v/>
      </c>
      <c r="BC1166" t="str">
        <f t="shared" si="1098"/>
        <v/>
      </c>
      <c r="BD1166" t="str">
        <f t="shared" si="1099"/>
        <v/>
      </c>
      <c r="BE1166" t="str">
        <f t="shared" si="1100"/>
        <v>EU tanulmányok (, web)</v>
      </c>
      <c r="BF1166" s="2">
        <v>1121</v>
      </c>
      <c r="BG1166" s="2">
        <v>2</v>
      </c>
      <c r="BH1166" s="18">
        <f>VLOOKUP(BF1166,segéd!$F$9:$G$41,2,FALSE)</f>
        <v>46347</v>
      </c>
      <c r="BI1166" s="2" t="str">
        <f>VLOOKUP(BG1166,segéd!$F$1:$G$7,2,FALSE)</f>
        <v>9.45-11.15</v>
      </c>
      <c r="BJ1166" t="s">
        <v>138</v>
      </c>
      <c r="BK1166" s="20" t="s">
        <v>37</v>
      </c>
      <c r="BL1166" t="s">
        <v>194</v>
      </c>
      <c r="BM1166" s="2">
        <v>201</v>
      </c>
      <c r="BO1166" s="2" t="s">
        <v>117</v>
      </c>
      <c r="BP1166" s="33" t="s">
        <v>735</v>
      </c>
      <c r="BQ1166" s="2">
        <f t="shared" si="1101"/>
        <v>48</v>
      </c>
      <c r="BR1166" s="2">
        <f>IF(BM1166="","",IFERROR(VLOOKUP(BJ1166,segéd!T:U,2,FALSE),"x"))</f>
        <v>48</v>
      </c>
      <c r="BS1166" s="2" t="str">
        <f>IF(BN1166="","",IFERROR(VLOOKUP(BJ1166,segéd!O:P,2,FALSE),"x"))</f>
        <v/>
      </c>
      <c r="BT1166" s="2"/>
      <c r="BU1166" s="2"/>
      <c r="BV1166" s="2"/>
      <c r="BW1166" s="19"/>
      <c r="BX1166" s="2"/>
      <c r="BY1166" s="19"/>
      <c r="BZ1166" s="2">
        <v>15</v>
      </c>
      <c r="CA1166" s="2">
        <v>37</v>
      </c>
      <c r="CB1166" s="2">
        <v>8</v>
      </c>
      <c r="CC1166" s="19"/>
      <c r="CQ1166" s="2"/>
      <c r="CR1166" s="2"/>
    </row>
    <row r="1167" spans="1:120" ht="15" customHeight="1" x14ac:dyDescent="0.3">
      <c r="A1167" t="str">
        <f t="shared" si="1044"/>
        <v>21711212</v>
      </c>
      <c r="B1167" t="str">
        <f t="shared" si="1045"/>
        <v>Fenntarth. a projektmen. - Szabó Veronika Anna (web) 15</v>
      </c>
      <c r="C1167" t="str">
        <f t="shared" si="1046"/>
        <v>11212</v>
      </c>
      <c r="D1167" t="str">
        <f t="shared" si="1047"/>
        <v xml:space="preserve">Fenntarth. a projektmen. - Szabó Veronika Anna (web) </v>
      </c>
      <c r="E1167" t="str">
        <f t="shared" si="1048"/>
        <v>Szabó Veronika Anna11212</v>
      </c>
      <c r="F1167" t="str">
        <f t="shared" si="1049"/>
        <v>Fenntarth. a projektmen. (Bp. 217, web)</v>
      </c>
      <c r="G1167" t="str">
        <f t="shared" si="1050"/>
        <v/>
      </c>
      <c r="H1167" t="str">
        <f t="shared" si="1051"/>
        <v/>
      </c>
      <c r="I1167" t="str">
        <f t="shared" si="1052"/>
        <v/>
      </c>
      <c r="J1167" t="str">
        <f t="shared" si="1053"/>
        <v/>
      </c>
      <c r="K1167" t="str">
        <f t="shared" si="1054"/>
        <v/>
      </c>
      <c r="L1167" t="str">
        <f t="shared" si="1055"/>
        <v/>
      </c>
      <c r="M1167" t="str">
        <f t="shared" si="1056"/>
        <v/>
      </c>
      <c r="N1167" t="str">
        <f t="shared" si="1057"/>
        <v/>
      </c>
      <c r="O1167" t="str">
        <f t="shared" si="1058"/>
        <v/>
      </c>
      <c r="P1167" t="str">
        <f t="shared" si="1059"/>
        <v/>
      </c>
      <c r="Q1167" t="str">
        <f t="shared" si="1060"/>
        <v/>
      </c>
      <c r="R1167" t="str">
        <f t="shared" si="1061"/>
        <v/>
      </c>
      <c r="S1167" t="str">
        <f t="shared" si="1062"/>
        <v>11212</v>
      </c>
      <c r="T1167" t="str">
        <f t="shared" si="1063"/>
        <v/>
      </c>
      <c r="U1167" t="str">
        <f t="shared" si="1064"/>
        <v/>
      </c>
      <c r="V1167" t="str">
        <f t="shared" si="1065"/>
        <v/>
      </c>
      <c r="W1167" t="str">
        <f t="shared" si="1066"/>
        <v/>
      </c>
      <c r="X1167" t="str">
        <f t="shared" si="1067"/>
        <v/>
      </c>
      <c r="Y1167" t="str">
        <f t="shared" si="1068"/>
        <v/>
      </c>
      <c r="Z1167" t="str">
        <f t="shared" si="1069"/>
        <v/>
      </c>
      <c r="AA1167" t="str">
        <f t="shared" si="1070"/>
        <v>Fenntarth. a projektmen. (217, web)</v>
      </c>
      <c r="AB1167" t="str">
        <f t="shared" si="1071"/>
        <v/>
      </c>
      <c r="AC1167" t="str">
        <f t="shared" si="1072"/>
        <v/>
      </c>
      <c r="AD1167" t="str">
        <f t="shared" si="1073"/>
        <v/>
      </c>
      <c r="AE1167" t="str">
        <f t="shared" si="1074"/>
        <v/>
      </c>
      <c r="AF1167" t="str">
        <f t="shared" si="1075"/>
        <v/>
      </c>
      <c r="AG1167" t="str">
        <f t="shared" si="1076"/>
        <v/>
      </c>
      <c r="AH1167" t="str">
        <f t="shared" si="1077"/>
        <v/>
      </c>
      <c r="AI1167" t="str">
        <f t="shared" si="1078"/>
        <v/>
      </c>
      <c r="AJ1167" t="str">
        <f t="shared" si="1079"/>
        <v/>
      </c>
      <c r="AK1167" t="str">
        <f t="shared" si="1080"/>
        <v/>
      </c>
      <c r="AL1167" t="str">
        <f t="shared" si="1081"/>
        <v/>
      </c>
      <c r="AM1167" t="str">
        <f t="shared" si="1082"/>
        <v/>
      </c>
      <c r="AN1167" t="str">
        <f t="shared" si="1083"/>
        <v/>
      </c>
      <c r="AO1167" t="str">
        <f t="shared" si="1084"/>
        <v/>
      </c>
      <c r="AP1167" t="str">
        <f t="shared" si="1085"/>
        <v/>
      </c>
      <c r="AQ1167" t="str">
        <f t="shared" si="1086"/>
        <v/>
      </c>
      <c r="AR1167" t="str">
        <f t="shared" si="1087"/>
        <v/>
      </c>
      <c r="AS1167" t="str">
        <f t="shared" si="1088"/>
        <v/>
      </c>
      <c r="AT1167" t="str">
        <f t="shared" si="1089"/>
        <v/>
      </c>
      <c r="AU1167" t="str">
        <f t="shared" si="1090"/>
        <v/>
      </c>
      <c r="AV1167" t="str">
        <f t="shared" si="1091"/>
        <v/>
      </c>
      <c r="AW1167" t="str">
        <f t="shared" si="1092"/>
        <v/>
      </c>
      <c r="AX1167" t="str">
        <f t="shared" si="1093"/>
        <v/>
      </c>
      <c r="AY1167" t="str">
        <f t="shared" si="1094"/>
        <v/>
      </c>
      <c r="AZ1167" t="str">
        <f t="shared" si="1095"/>
        <v/>
      </c>
      <c r="BA1167" t="str">
        <f t="shared" si="1096"/>
        <v/>
      </c>
      <c r="BB1167" t="str">
        <f t="shared" si="1097"/>
        <v/>
      </c>
      <c r="BC1167" t="str">
        <f t="shared" si="1098"/>
        <v/>
      </c>
      <c r="BD1167" t="str">
        <f t="shared" si="1099"/>
        <v/>
      </c>
      <c r="BE1167" t="str">
        <f t="shared" si="1100"/>
        <v>Fenntarth. a projektmen. (, web)</v>
      </c>
      <c r="BF1167" s="2">
        <v>1121</v>
      </c>
      <c r="BG1167" s="2">
        <v>2</v>
      </c>
      <c r="BH1167" s="18">
        <f>VLOOKUP(BF1167,segéd!$F$9:$G$41,2,FALSE)</f>
        <v>46347</v>
      </c>
      <c r="BI1167" s="2" t="str">
        <f>VLOOKUP(BG1167,segéd!$F$1:$G$7,2,FALSE)</f>
        <v>9.45-11.15</v>
      </c>
      <c r="BJ1167" t="s">
        <v>527</v>
      </c>
      <c r="BK1167" s="20" t="s">
        <v>539</v>
      </c>
      <c r="BL1167" t="s">
        <v>206</v>
      </c>
      <c r="BM1167" s="2">
        <v>217</v>
      </c>
      <c r="BO1167" s="2" t="s">
        <v>117</v>
      </c>
      <c r="BP1167" s="33" t="s">
        <v>632</v>
      </c>
      <c r="BQ1167" s="2">
        <f t="shared" si="1101"/>
        <v>15</v>
      </c>
      <c r="BR1167" s="2">
        <f>IF(BM1167="","",IFERROR(VLOOKUP(BJ1167,segéd!T:U,2,FALSE),"x"))</f>
        <v>15</v>
      </c>
      <c r="BS1167" s="2" t="str">
        <f>IF(BN1167="","",IFERROR(VLOOKUP(BJ1167,segéd!O:P,2,FALSE),"x"))</f>
        <v/>
      </c>
      <c r="BT1167" s="2"/>
      <c r="BU1167" s="2"/>
      <c r="BV1167" s="2"/>
      <c r="BX1167" s="2"/>
      <c r="CF1167" s="2">
        <v>11</v>
      </c>
      <c r="CQ1167" s="2"/>
      <c r="CR1167" s="2"/>
    </row>
    <row r="1168" spans="1:120" ht="15" customHeight="1" x14ac:dyDescent="0.3">
      <c r="A1168" t="str">
        <f t="shared" si="1044"/>
        <v>11212</v>
      </c>
      <c r="B1168" t="str">
        <f t="shared" si="1045"/>
        <v xml:space="preserve">Folyamatok modellezése - Böcz Gábor (gépterem, web) </v>
      </c>
      <c r="C1168" t="str">
        <f t="shared" si="1046"/>
        <v>60511212</v>
      </c>
      <c r="D1168" t="str">
        <f t="shared" si="1047"/>
        <v>Folyamatok modellezése - Böcz Gábor (gépterem, web) 29</v>
      </c>
      <c r="E1168" t="str">
        <f t="shared" si="1048"/>
        <v>Böcz Gábor11212</v>
      </c>
      <c r="F1168" t="str">
        <f t="shared" si="1049"/>
        <v>Folyamatok modellezése (Tb. 605, gépterem, web)</v>
      </c>
      <c r="G1168" t="str">
        <f t="shared" si="1050"/>
        <v/>
      </c>
      <c r="H1168" t="str">
        <f t="shared" si="1051"/>
        <v/>
      </c>
      <c r="I1168" t="str">
        <f t="shared" si="1052"/>
        <v/>
      </c>
      <c r="J1168" t="str">
        <f t="shared" si="1053"/>
        <v/>
      </c>
      <c r="K1168" t="str">
        <f t="shared" si="1054"/>
        <v/>
      </c>
      <c r="L1168" t="str">
        <f t="shared" si="1055"/>
        <v/>
      </c>
      <c r="M1168" t="str">
        <f t="shared" si="1056"/>
        <v/>
      </c>
      <c r="N1168" t="str">
        <f t="shared" si="1057"/>
        <v/>
      </c>
      <c r="O1168" t="str">
        <f t="shared" si="1058"/>
        <v/>
      </c>
      <c r="P1168" t="str">
        <f t="shared" si="1059"/>
        <v/>
      </c>
      <c r="Q1168" t="str">
        <f t="shared" si="1060"/>
        <v/>
      </c>
      <c r="R1168" t="str">
        <f t="shared" si="1061"/>
        <v/>
      </c>
      <c r="S1168" t="str">
        <f t="shared" si="1062"/>
        <v/>
      </c>
      <c r="T1168" t="str">
        <f t="shared" si="1063"/>
        <v/>
      </c>
      <c r="U1168" t="str">
        <f t="shared" si="1064"/>
        <v/>
      </c>
      <c r="V1168" t="str">
        <f t="shared" si="1065"/>
        <v/>
      </c>
      <c r="W1168" t="str">
        <f t="shared" si="1066"/>
        <v/>
      </c>
      <c r="X1168" t="str">
        <f t="shared" si="1067"/>
        <v/>
      </c>
      <c r="Y1168" t="str">
        <f t="shared" si="1068"/>
        <v/>
      </c>
      <c r="Z1168" t="str">
        <f t="shared" si="1069"/>
        <v/>
      </c>
      <c r="AA1168" t="str">
        <f t="shared" si="1070"/>
        <v>Folyamatok modellezése (, gépterem, web)</v>
      </c>
      <c r="AB1168" t="str">
        <f t="shared" si="1071"/>
        <v/>
      </c>
      <c r="AC1168" t="str">
        <f t="shared" si="1072"/>
        <v/>
      </c>
      <c r="AD1168" t="str">
        <f t="shared" si="1073"/>
        <v/>
      </c>
      <c r="AE1168" t="str">
        <f t="shared" si="1074"/>
        <v/>
      </c>
      <c r="AF1168" t="str">
        <f t="shared" si="1075"/>
        <v/>
      </c>
      <c r="AG1168" t="str">
        <f t="shared" si="1076"/>
        <v/>
      </c>
      <c r="AH1168" t="str">
        <f t="shared" si="1077"/>
        <v/>
      </c>
      <c r="AI1168" t="str">
        <f t="shared" si="1078"/>
        <v/>
      </c>
      <c r="AJ1168" t="str">
        <f t="shared" si="1079"/>
        <v/>
      </c>
      <c r="AK1168" t="str">
        <f t="shared" si="1080"/>
        <v/>
      </c>
      <c r="AL1168" t="str">
        <f t="shared" si="1081"/>
        <v/>
      </c>
      <c r="AM1168" t="str">
        <f t="shared" si="1082"/>
        <v/>
      </c>
      <c r="AN1168" t="str">
        <f t="shared" si="1083"/>
        <v/>
      </c>
      <c r="AO1168" t="str">
        <f t="shared" si="1084"/>
        <v/>
      </c>
      <c r="AP1168" t="str">
        <f t="shared" si="1085"/>
        <v/>
      </c>
      <c r="AQ1168" t="str">
        <f t="shared" si="1086"/>
        <v/>
      </c>
      <c r="AR1168" t="str">
        <f t="shared" si="1087"/>
        <v/>
      </c>
      <c r="AS1168" t="str">
        <f t="shared" si="1088"/>
        <v/>
      </c>
      <c r="AT1168" t="str">
        <f t="shared" si="1089"/>
        <v>11212</v>
      </c>
      <c r="AU1168" t="str">
        <f t="shared" si="1090"/>
        <v/>
      </c>
      <c r="AV1168" t="str">
        <f t="shared" si="1091"/>
        <v/>
      </c>
      <c r="AW1168" t="str">
        <f t="shared" si="1092"/>
        <v/>
      </c>
      <c r="AX1168" t="str">
        <f t="shared" si="1093"/>
        <v/>
      </c>
      <c r="AY1168" t="str">
        <f t="shared" si="1094"/>
        <v/>
      </c>
      <c r="AZ1168" t="str">
        <f t="shared" si="1095"/>
        <v/>
      </c>
      <c r="BA1168" t="str">
        <f t="shared" si="1096"/>
        <v/>
      </c>
      <c r="BB1168" t="str">
        <f t="shared" si="1097"/>
        <v/>
      </c>
      <c r="BC1168" t="str">
        <f t="shared" si="1098"/>
        <v/>
      </c>
      <c r="BD1168" t="str">
        <f t="shared" si="1099"/>
        <v/>
      </c>
      <c r="BE1168" t="str">
        <f t="shared" si="1100"/>
        <v>Folyamatok modellezése (605, gépterem, web)</v>
      </c>
      <c r="BF1168" s="2">
        <v>1121</v>
      </c>
      <c r="BG1168" s="2">
        <v>2</v>
      </c>
      <c r="BH1168" s="18">
        <f>VLOOKUP(BF1168,segéd!$F$9:$G$41,2,FALSE)</f>
        <v>46347</v>
      </c>
      <c r="BI1168" s="2" t="str">
        <f>VLOOKUP(BG1168,segéd!$F$1:$G$7,2,FALSE)</f>
        <v>9.45-11.15</v>
      </c>
      <c r="BJ1168" t="s">
        <v>235</v>
      </c>
      <c r="BK1168" s="20" t="s">
        <v>540</v>
      </c>
      <c r="BL1168" t="s">
        <v>191</v>
      </c>
      <c r="BM1168" s="2"/>
      <c r="BN1168" s="2">
        <v>605</v>
      </c>
      <c r="BO1168" s="2" t="s">
        <v>216</v>
      </c>
      <c r="BP1168" s="33" t="s">
        <v>623</v>
      </c>
      <c r="BQ1168" s="2">
        <f t="shared" si="1101"/>
        <v>29</v>
      </c>
      <c r="BR1168" s="2" t="str">
        <f>IF(BM1168="","",IFERROR(VLOOKUP(BJ1168,segéd!T:U,2,FALSE),"x"))</f>
        <v/>
      </c>
      <c r="BS1168" s="2">
        <f>IF(BN1168="","",IFERROR(VLOOKUP(BJ1168,segéd!O:P,2,FALSE),"x"))</f>
        <v>29</v>
      </c>
      <c r="BU1168" s="2"/>
      <c r="BV1168" s="2"/>
      <c r="DF1168" s="2">
        <v>27</v>
      </c>
    </row>
    <row r="1169" spans="1:120" ht="15" customHeight="1" x14ac:dyDescent="0.3">
      <c r="A1169" t="str">
        <f t="shared" si="1044"/>
        <v>11212</v>
      </c>
      <c r="B1169" t="str">
        <f t="shared" si="1045"/>
        <v xml:space="preserve">Gépek üzemtana - Lukács András (web) </v>
      </c>
      <c r="C1169" t="str">
        <f t="shared" si="1046"/>
        <v>21711212</v>
      </c>
      <c r="D1169" t="str">
        <f t="shared" si="1047"/>
        <v>Gépek üzemtana - Lukács András (web) 13</v>
      </c>
      <c r="E1169" t="str">
        <f t="shared" si="1048"/>
        <v>Lukács András11212</v>
      </c>
      <c r="F1169" t="str">
        <f t="shared" si="1049"/>
        <v>Gépek üzemtana (Tb. 217, web)</v>
      </c>
      <c r="G1169" t="str">
        <f t="shared" si="1050"/>
        <v/>
      </c>
      <c r="H1169" t="str">
        <f t="shared" si="1051"/>
        <v/>
      </c>
      <c r="I1169" t="str">
        <f t="shared" si="1052"/>
        <v/>
      </c>
      <c r="J1169" t="str">
        <f t="shared" si="1053"/>
        <v/>
      </c>
      <c r="K1169" t="str">
        <f t="shared" si="1054"/>
        <v/>
      </c>
      <c r="L1169" t="str">
        <f t="shared" si="1055"/>
        <v/>
      </c>
      <c r="M1169" t="str">
        <f t="shared" si="1056"/>
        <v/>
      </c>
      <c r="N1169" t="str">
        <f t="shared" si="1057"/>
        <v/>
      </c>
      <c r="O1169" t="str">
        <f t="shared" si="1058"/>
        <v/>
      </c>
      <c r="P1169" t="str">
        <f t="shared" si="1059"/>
        <v/>
      </c>
      <c r="Q1169" t="str">
        <f t="shared" si="1060"/>
        <v/>
      </c>
      <c r="R1169" t="str">
        <f t="shared" si="1061"/>
        <v/>
      </c>
      <c r="S1169" t="str">
        <f t="shared" si="1062"/>
        <v/>
      </c>
      <c r="T1169" t="str">
        <f t="shared" si="1063"/>
        <v/>
      </c>
      <c r="U1169" t="str">
        <f t="shared" si="1064"/>
        <v/>
      </c>
      <c r="V1169" t="str">
        <f t="shared" si="1065"/>
        <v/>
      </c>
      <c r="W1169" t="str">
        <f t="shared" si="1066"/>
        <v/>
      </c>
      <c r="X1169" t="str">
        <f t="shared" si="1067"/>
        <v/>
      </c>
      <c r="Y1169" t="str">
        <f t="shared" si="1068"/>
        <v/>
      </c>
      <c r="Z1169" t="str">
        <f t="shared" si="1069"/>
        <v/>
      </c>
      <c r="AA1169" t="str">
        <f t="shared" si="1070"/>
        <v>Gépek üzemtana (, web)</v>
      </c>
      <c r="AB1169" t="str">
        <f t="shared" si="1071"/>
        <v/>
      </c>
      <c r="AC1169" t="str">
        <f t="shared" si="1072"/>
        <v/>
      </c>
      <c r="AD1169" t="str">
        <f t="shared" si="1073"/>
        <v/>
      </c>
      <c r="AE1169" t="str">
        <f t="shared" si="1074"/>
        <v/>
      </c>
      <c r="AF1169" t="str">
        <f t="shared" si="1075"/>
        <v/>
      </c>
      <c r="AG1169" t="str">
        <f t="shared" si="1076"/>
        <v/>
      </c>
      <c r="AH1169" t="str">
        <f t="shared" si="1077"/>
        <v/>
      </c>
      <c r="AI1169" t="str">
        <f t="shared" si="1078"/>
        <v/>
      </c>
      <c r="AJ1169" t="str">
        <f t="shared" si="1079"/>
        <v/>
      </c>
      <c r="AK1169" t="str">
        <f t="shared" si="1080"/>
        <v/>
      </c>
      <c r="AL1169" t="str">
        <f t="shared" si="1081"/>
        <v/>
      </c>
      <c r="AM1169" t="str">
        <f t="shared" si="1082"/>
        <v/>
      </c>
      <c r="AN1169" t="str">
        <f t="shared" si="1083"/>
        <v/>
      </c>
      <c r="AO1169" t="str">
        <f t="shared" si="1084"/>
        <v/>
      </c>
      <c r="AP1169" t="str">
        <f t="shared" si="1085"/>
        <v/>
      </c>
      <c r="AQ1169" t="str">
        <f t="shared" si="1086"/>
        <v/>
      </c>
      <c r="AR1169" t="str">
        <f t="shared" si="1087"/>
        <v/>
      </c>
      <c r="AS1169" t="str">
        <f t="shared" si="1088"/>
        <v/>
      </c>
      <c r="AT1169" t="str">
        <f t="shared" si="1089"/>
        <v/>
      </c>
      <c r="AU1169" t="str">
        <f t="shared" si="1090"/>
        <v/>
      </c>
      <c r="AV1169" t="str">
        <f t="shared" si="1091"/>
        <v/>
      </c>
      <c r="AW1169" t="str">
        <f t="shared" si="1092"/>
        <v>11212</v>
      </c>
      <c r="AX1169" t="str">
        <f t="shared" si="1093"/>
        <v/>
      </c>
      <c r="AY1169" t="str">
        <f t="shared" si="1094"/>
        <v/>
      </c>
      <c r="AZ1169" t="str">
        <f t="shared" si="1095"/>
        <v/>
      </c>
      <c r="BA1169" t="str">
        <f t="shared" si="1096"/>
        <v/>
      </c>
      <c r="BB1169" t="str">
        <f t="shared" si="1097"/>
        <v/>
      </c>
      <c r="BC1169" t="str">
        <f t="shared" si="1098"/>
        <v/>
      </c>
      <c r="BD1169" t="str">
        <f t="shared" si="1099"/>
        <v/>
      </c>
      <c r="BE1169" t="str">
        <f t="shared" si="1100"/>
        <v>Gépek üzemtana (217, web)</v>
      </c>
      <c r="BF1169" s="2">
        <v>1121</v>
      </c>
      <c r="BG1169" s="2">
        <v>2</v>
      </c>
      <c r="BH1169" s="18">
        <f>VLOOKUP(BF1169,segéd!$F$9:$G$41,2,FALSE)</f>
        <v>46347</v>
      </c>
      <c r="BI1169" s="2" t="str">
        <f>VLOOKUP(BG1169,segéd!$F$1:$G$7,2,FALSE)</f>
        <v>9.45-11.15</v>
      </c>
      <c r="BJ1169" t="s">
        <v>405</v>
      </c>
      <c r="BK1169" s="20" t="s">
        <v>421</v>
      </c>
      <c r="BL1169" t="s">
        <v>191</v>
      </c>
      <c r="BM1169" s="2"/>
      <c r="BN1169" s="2">
        <v>217</v>
      </c>
      <c r="BO1169" s="2" t="s">
        <v>117</v>
      </c>
      <c r="BP1169" s="33" t="s">
        <v>719</v>
      </c>
      <c r="BQ1169" s="2">
        <f t="shared" si="1101"/>
        <v>13</v>
      </c>
      <c r="BR1169" s="2" t="str">
        <f>IF(BM1169="","",IFERROR(VLOOKUP(BJ1169,segéd!T:U,2,FALSE),"x"))</f>
        <v/>
      </c>
      <c r="BS1169" s="2">
        <f>IF(BN1169="","",IFERROR(VLOOKUP(BJ1169,segéd!O:P,2,FALSE),"x"))</f>
        <v>13</v>
      </c>
      <c r="BU1169" s="2"/>
      <c r="BV1169" s="2"/>
      <c r="DI1169" s="2">
        <v>14</v>
      </c>
    </row>
    <row r="1170" spans="1:120" ht="15" customHeight="1" x14ac:dyDescent="0.3">
      <c r="A1170" t="str">
        <f t="shared" si="1044"/>
        <v>20911212</v>
      </c>
      <c r="B1170" t="str">
        <f t="shared" si="1045"/>
        <v>Költségelemzés és árképzés - Menner Petra (Bp.-ről web) 21</v>
      </c>
      <c r="C1170" t="str">
        <f t="shared" si="1046"/>
        <v>40311212</v>
      </c>
      <c r="D1170" t="str">
        <f t="shared" si="1047"/>
        <v>Költségelemzés és árképzés - Menner Petra (Bp.-ről web) 18</v>
      </c>
      <c r="E1170" t="str">
        <f t="shared" si="1048"/>
        <v>Menner Petra11212</v>
      </c>
      <c r="F1170" t="str">
        <f t="shared" si="1049"/>
        <v>Költségelemzés és árképzés (Bp. 209, Bp.-ről web)</v>
      </c>
      <c r="G1170" t="str">
        <f t="shared" si="1050"/>
        <v/>
      </c>
      <c r="H1170" t="str">
        <f t="shared" si="1051"/>
        <v/>
      </c>
      <c r="I1170" t="str">
        <f t="shared" si="1052"/>
        <v/>
      </c>
      <c r="J1170" t="str">
        <f t="shared" si="1053"/>
        <v/>
      </c>
      <c r="K1170" t="str">
        <f t="shared" si="1054"/>
        <v/>
      </c>
      <c r="L1170" t="str">
        <f t="shared" si="1055"/>
        <v/>
      </c>
      <c r="M1170" t="str">
        <f t="shared" si="1056"/>
        <v/>
      </c>
      <c r="N1170" t="str">
        <f t="shared" si="1057"/>
        <v/>
      </c>
      <c r="O1170" t="str">
        <f t="shared" si="1058"/>
        <v/>
      </c>
      <c r="P1170" t="str">
        <f t="shared" si="1059"/>
        <v/>
      </c>
      <c r="Q1170" t="str">
        <f t="shared" si="1060"/>
        <v/>
      </c>
      <c r="R1170" t="str">
        <f t="shared" si="1061"/>
        <v/>
      </c>
      <c r="S1170" t="str">
        <f t="shared" si="1062"/>
        <v/>
      </c>
      <c r="T1170" t="str">
        <f t="shared" si="1063"/>
        <v/>
      </c>
      <c r="U1170" t="str">
        <f t="shared" si="1064"/>
        <v/>
      </c>
      <c r="V1170" t="str">
        <f t="shared" si="1065"/>
        <v/>
      </c>
      <c r="W1170" t="str">
        <f t="shared" si="1066"/>
        <v>11212</v>
      </c>
      <c r="X1170" t="str">
        <f t="shared" si="1067"/>
        <v>11212</v>
      </c>
      <c r="Y1170" t="str">
        <f t="shared" si="1068"/>
        <v>11212</v>
      </c>
      <c r="Z1170" t="str">
        <f t="shared" si="1069"/>
        <v/>
      </c>
      <c r="AA1170" t="str">
        <f t="shared" si="1070"/>
        <v>Költségelemzés és árképzés (209, Bp.-ről web)</v>
      </c>
      <c r="AB1170" t="str">
        <f t="shared" si="1071"/>
        <v/>
      </c>
      <c r="AC1170" t="str">
        <f t="shared" si="1072"/>
        <v/>
      </c>
      <c r="AD1170" t="str">
        <f t="shared" si="1073"/>
        <v/>
      </c>
      <c r="AE1170" t="str">
        <f t="shared" si="1074"/>
        <v/>
      </c>
      <c r="AF1170" t="str">
        <f t="shared" si="1075"/>
        <v/>
      </c>
      <c r="AG1170" t="str">
        <f t="shared" si="1076"/>
        <v/>
      </c>
      <c r="AH1170" t="str">
        <f t="shared" si="1077"/>
        <v/>
      </c>
      <c r="AI1170" t="str">
        <f t="shared" si="1078"/>
        <v/>
      </c>
      <c r="AJ1170" t="str">
        <f t="shared" si="1079"/>
        <v/>
      </c>
      <c r="AK1170" t="str">
        <f t="shared" si="1080"/>
        <v/>
      </c>
      <c r="AL1170" t="str">
        <f t="shared" si="1081"/>
        <v/>
      </c>
      <c r="AM1170" t="str">
        <f t="shared" si="1082"/>
        <v/>
      </c>
      <c r="AN1170" t="str">
        <f t="shared" si="1083"/>
        <v/>
      </c>
      <c r="AO1170" t="str">
        <f t="shared" si="1084"/>
        <v/>
      </c>
      <c r="AP1170" t="str">
        <f t="shared" si="1085"/>
        <v/>
      </c>
      <c r="AQ1170" t="str">
        <f t="shared" si="1086"/>
        <v>11212</v>
      </c>
      <c r="AR1170" t="str">
        <f t="shared" si="1087"/>
        <v>11212</v>
      </c>
      <c r="AS1170" t="str">
        <f t="shared" si="1088"/>
        <v>11212</v>
      </c>
      <c r="AT1170" t="str">
        <f t="shared" si="1089"/>
        <v/>
      </c>
      <c r="AU1170" t="str">
        <f t="shared" si="1090"/>
        <v/>
      </c>
      <c r="AV1170" t="str">
        <f t="shared" si="1091"/>
        <v/>
      </c>
      <c r="AW1170" t="str">
        <f t="shared" si="1092"/>
        <v/>
      </c>
      <c r="AX1170" t="str">
        <f t="shared" si="1093"/>
        <v/>
      </c>
      <c r="AY1170" t="str">
        <f t="shared" si="1094"/>
        <v/>
      </c>
      <c r="AZ1170" t="str">
        <f t="shared" si="1095"/>
        <v/>
      </c>
      <c r="BA1170" t="str">
        <f t="shared" si="1096"/>
        <v/>
      </c>
      <c r="BB1170" t="str">
        <f t="shared" si="1097"/>
        <v/>
      </c>
      <c r="BC1170" t="str">
        <f t="shared" si="1098"/>
        <v/>
      </c>
      <c r="BD1170" t="str">
        <f t="shared" si="1099"/>
        <v/>
      </c>
      <c r="BE1170" t="str">
        <f t="shared" si="1100"/>
        <v>Költségelemzés és árképzés (403, Bp.-ről web)</v>
      </c>
      <c r="BF1170" s="2">
        <v>1121</v>
      </c>
      <c r="BG1170" s="2">
        <v>2</v>
      </c>
      <c r="BH1170" s="18">
        <f>VLOOKUP(BF1170,segéd!$F$9:$G$41,2,FALSE)</f>
        <v>46347</v>
      </c>
      <c r="BI1170" s="2" t="str">
        <f>VLOOKUP(BG1170,segéd!$F$1:$G$7,2,FALSE)</f>
        <v>9.45-11.15</v>
      </c>
      <c r="BJ1170" t="s">
        <v>196</v>
      </c>
      <c r="BK1170" s="20" t="s">
        <v>567</v>
      </c>
      <c r="BL1170" t="s">
        <v>192</v>
      </c>
      <c r="BM1170" s="2">
        <v>209</v>
      </c>
      <c r="BN1170" s="2">
        <v>403</v>
      </c>
      <c r="BO1170" s="2" t="s">
        <v>118</v>
      </c>
      <c r="BP1170" s="33" t="s">
        <v>618</v>
      </c>
      <c r="BQ1170" s="2">
        <f t="shared" si="1101"/>
        <v>39</v>
      </c>
      <c r="BR1170" s="2">
        <f>IF(BM1170="","",IFERROR(VLOOKUP(BJ1170,segéd!T:U,2,FALSE),"x"))</f>
        <v>21</v>
      </c>
      <c r="BS1170" s="2">
        <f>IF(BN1170="","",IFERROR(VLOOKUP(BJ1170,segéd!O:P,2,FALSE),"x"))</f>
        <v>18</v>
      </c>
      <c r="BU1170" s="2"/>
      <c r="BV1170" s="2"/>
      <c r="BX1170" s="2"/>
      <c r="CD1170" s="19"/>
      <c r="CE1170" s="19"/>
      <c r="CH1170" s="19"/>
      <c r="CJ1170" s="2">
        <v>6</v>
      </c>
      <c r="CK1170" s="2">
        <v>13</v>
      </c>
      <c r="CL1170" s="2">
        <v>4</v>
      </c>
      <c r="DC1170" s="2">
        <v>3</v>
      </c>
      <c r="DD1170" s="2">
        <v>2</v>
      </c>
      <c r="DE1170" s="2">
        <v>6</v>
      </c>
    </row>
    <row r="1171" spans="1:120" ht="15" customHeight="1" x14ac:dyDescent="0.3">
      <c r="A1171" t="str">
        <f t="shared" si="1044"/>
        <v>11212</v>
      </c>
      <c r="B1171" t="str">
        <f t="shared" si="1045"/>
        <v xml:space="preserve">Közgazdaságtan I. - Tóth Zsuzsanna (web) </v>
      </c>
      <c r="C1171" t="str">
        <f t="shared" si="1046"/>
        <v>50111212</v>
      </c>
      <c r="D1171" t="str">
        <f t="shared" si="1047"/>
        <v>Közgazdaságtan I. - Tóth Zsuzsanna (web) 165</v>
      </c>
      <c r="E1171" t="str">
        <f t="shared" si="1048"/>
        <v>Tóth Zsuzsanna11212</v>
      </c>
      <c r="F1171" t="str">
        <f t="shared" si="1049"/>
        <v>Közgazdaságtan I. (Tb. 501, web)</v>
      </c>
      <c r="G1171" t="str">
        <f t="shared" si="1050"/>
        <v/>
      </c>
      <c r="H1171" t="str">
        <f t="shared" si="1051"/>
        <v/>
      </c>
      <c r="I1171" t="str">
        <f t="shared" si="1052"/>
        <v/>
      </c>
      <c r="J1171" t="str">
        <f t="shared" si="1053"/>
        <v/>
      </c>
      <c r="K1171" t="str">
        <f t="shared" si="1054"/>
        <v/>
      </c>
      <c r="L1171" t="str">
        <f t="shared" si="1055"/>
        <v/>
      </c>
      <c r="M1171" t="str">
        <f t="shared" si="1056"/>
        <v/>
      </c>
      <c r="N1171" t="str">
        <f t="shared" si="1057"/>
        <v/>
      </c>
      <c r="O1171" t="str">
        <f t="shared" si="1058"/>
        <v/>
      </c>
      <c r="P1171" t="str">
        <f t="shared" si="1059"/>
        <v/>
      </c>
      <c r="Q1171" t="str">
        <f t="shared" si="1060"/>
        <v/>
      </c>
      <c r="R1171" t="str">
        <f t="shared" si="1061"/>
        <v/>
      </c>
      <c r="S1171" t="str">
        <f t="shared" si="1062"/>
        <v/>
      </c>
      <c r="T1171" t="str">
        <f t="shared" si="1063"/>
        <v/>
      </c>
      <c r="U1171" t="str">
        <f t="shared" si="1064"/>
        <v/>
      </c>
      <c r="V1171" t="str">
        <f t="shared" si="1065"/>
        <v/>
      </c>
      <c r="W1171" t="str">
        <f t="shared" si="1066"/>
        <v/>
      </c>
      <c r="X1171" t="str">
        <f t="shared" si="1067"/>
        <v/>
      </c>
      <c r="Y1171" t="str">
        <f t="shared" si="1068"/>
        <v/>
      </c>
      <c r="Z1171" t="str">
        <f t="shared" si="1069"/>
        <v/>
      </c>
      <c r="AA1171" t="str">
        <f t="shared" si="1070"/>
        <v>Közgazdaságtan I. (, web)</v>
      </c>
      <c r="AB1171" t="str">
        <f t="shared" si="1071"/>
        <v>11212</v>
      </c>
      <c r="AC1171" t="str">
        <f t="shared" si="1072"/>
        <v/>
      </c>
      <c r="AD1171" t="str">
        <f t="shared" si="1073"/>
        <v/>
      </c>
      <c r="AE1171" t="str">
        <f t="shared" si="1074"/>
        <v>11212</v>
      </c>
      <c r="AF1171" t="str">
        <f t="shared" si="1075"/>
        <v/>
      </c>
      <c r="AG1171" t="str">
        <f t="shared" si="1076"/>
        <v/>
      </c>
      <c r="AH1171" t="str">
        <f t="shared" si="1077"/>
        <v/>
      </c>
      <c r="AI1171" t="str">
        <f t="shared" si="1078"/>
        <v/>
      </c>
      <c r="AJ1171" t="str">
        <f t="shared" si="1079"/>
        <v/>
      </c>
      <c r="AK1171" t="str">
        <f t="shared" si="1080"/>
        <v/>
      </c>
      <c r="AL1171" t="str">
        <f t="shared" si="1081"/>
        <v/>
      </c>
      <c r="AM1171" t="str">
        <f t="shared" si="1082"/>
        <v/>
      </c>
      <c r="AN1171" t="str">
        <f t="shared" si="1083"/>
        <v/>
      </c>
      <c r="AO1171" t="str">
        <f t="shared" si="1084"/>
        <v/>
      </c>
      <c r="AP1171" t="str">
        <f t="shared" si="1085"/>
        <v/>
      </c>
      <c r="AQ1171" t="str">
        <f t="shared" si="1086"/>
        <v/>
      </c>
      <c r="AR1171" t="str">
        <f t="shared" si="1087"/>
        <v/>
      </c>
      <c r="AS1171" t="str">
        <f t="shared" si="1088"/>
        <v/>
      </c>
      <c r="AT1171" t="str">
        <f t="shared" si="1089"/>
        <v/>
      </c>
      <c r="AU1171" t="str">
        <f t="shared" si="1090"/>
        <v/>
      </c>
      <c r="AV1171" t="str">
        <f t="shared" si="1091"/>
        <v/>
      </c>
      <c r="AW1171" t="str">
        <f t="shared" si="1092"/>
        <v/>
      </c>
      <c r="AX1171" t="str">
        <f t="shared" si="1093"/>
        <v/>
      </c>
      <c r="AY1171" t="str">
        <f t="shared" si="1094"/>
        <v/>
      </c>
      <c r="AZ1171" t="str">
        <f t="shared" si="1095"/>
        <v/>
      </c>
      <c r="BA1171" t="str">
        <f t="shared" si="1096"/>
        <v/>
      </c>
      <c r="BB1171" t="str">
        <f t="shared" si="1097"/>
        <v/>
      </c>
      <c r="BC1171" t="str">
        <f t="shared" si="1098"/>
        <v/>
      </c>
      <c r="BD1171" t="str">
        <f t="shared" si="1099"/>
        <v/>
      </c>
      <c r="BE1171" t="str">
        <f t="shared" si="1100"/>
        <v>Közgazdaságtan I. (501, web)</v>
      </c>
      <c r="BF1171" s="2">
        <v>1121</v>
      </c>
      <c r="BG1171" s="2">
        <v>2</v>
      </c>
      <c r="BH1171" s="18">
        <f>VLOOKUP(BF1171,segéd!$F$9:$G$41,2,FALSE)</f>
        <v>46347</v>
      </c>
      <c r="BI1171" s="2" t="str">
        <f>VLOOKUP(BG1171,segéd!$F$1:$G$7,2,FALSE)</f>
        <v>9.45-11.15</v>
      </c>
      <c r="BJ1171" t="s">
        <v>25</v>
      </c>
      <c r="BK1171" s="20" t="s">
        <v>530</v>
      </c>
      <c r="BL1171" t="s">
        <v>191</v>
      </c>
      <c r="BM1171" s="2"/>
      <c r="BN1171" s="2">
        <v>501</v>
      </c>
      <c r="BO1171" s="2" t="s">
        <v>117</v>
      </c>
      <c r="BP1171" s="33" t="s">
        <v>736</v>
      </c>
      <c r="BQ1171" s="2">
        <f t="shared" si="1101"/>
        <v>165</v>
      </c>
      <c r="BR1171" s="2" t="str">
        <f>IF(BM1171="","",IFERROR(VLOOKUP(BJ1171,segéd!T:U,2,FALSE),"x"))</f>
        <v/>
      </c>
      <c r="BS1171" s="2">
        <f>IF(BN1171="","",IFERROR(VLOOKUP(BJ1171,segéd!O:P,2,FALSE),"x"))</f>
        <v>165</v>
      </c>
      <c r="BT1171" s="2"/>
      <c r="BU1171" s="2"/>
      <c r="BV1171" s="2"/>
      <c r="BX1171" s="2"/>
      <c r="CN1171" s="2">
        <v>53</v>
      </c>
      <c r="CQ1171" s="2">
        <v>74</v>
      </c>
      <c r="CR1171" s="2"/>
    </row>
    <row r="1172" spans="1:120" ht="15" customHeight="1" x14ac:dyDescent="0.3">
      <c r="A1172" t="str">
        <f t="shared" si="1044"/>
        <v>11212</v>
      </c>
      <c r="B1172" t="str">
        <f t="shared" si="1045"/>
        <v xml:space="preserve">Létesítmény- és szolgáltatásmen. - Nagy Judit (web) </v>
      </c>
      <c r="C1172" t="str">
        <f t="shared" si="1046"/>
        <v>40411212</v>
      </c>
      <c r="D1172" t="str">
        <f t="shared" si="1047"/>
        <v>Létesítmény- és szolgáltatásmen. - Nagy Judit (web) 8</v>
      </c>
      <c r="E1172" t="str">
        <f t="shared" si="1048"/>
        <v>Nagy Judit11212</v>
      </c>
      <c r="F1172" t="str">
        <f t="shared" si="1049"/>
        <v>Létesítmény- és szolgáltatásmen. (Tb. 404, web)</v>
      </c>
      <c r="G1172" t="str">
        <f t="shared" si="1050"/>
        <v/>
      </c>
      <c r="H1172" t="str">
        <f t="shared" si="1051"/>
        <v/>
      </c>
      <c r="I1172" t="str">
        <f t="shared" si="1052"/>
        <v/>
      </c>
      <c r="J1172" t="str">
        <f t="shared" si="1053"/>
        <v/>
      </c>
      <c r="K1172" t="str">
        <f t="shared" si="1054"/>
        <v/>
      </c>
      <c r="L1172" t="str">
        <f t="shared" si="1055"/>
        <v/>
      </c>
      <c r="M1172" t="str">
        <f t="shared" si="1056"/>
        <v/>
      </c>
      <c r="N1172" t="str">
        <f t="shared" si="1057"/>
        <v/>
      </c>
      <c r="O1172" t="str">
        <f t="shared" si="1058"/>
        <v/>
      </c>
      <c r="P1172" t="str">
        <f t="shared" si="1059"/>
        <v/>
      </c>
      <c r="Q1172" t="str">
        <f t="shared" si="1060"/>
        <v/>
      </c>
      <c r="R1172" t="str">
        <f t="shared" si="1061"/>
        <v/>
      </c>
      <c r="S1172" t="str">
        <f t="shared" si="1062"/>
        <v/>
      </c>
      <c r="T1172" t="str">
        <f t="shared" si="1063"/>
        <v/>
      </c>
      <c r="U1172" t="str">
        <f t="shared" si="1064"/>
        <v/>
      </c>
      <c r="V1172" t="str">
        <f t="shared" si="1065"/>
        <v/>
      </c>
      <c r="W1172" t="str">
        <f t="shared" si="1066"/>
        <v/>
      </c>
      <c r="X1172" t="str">
        <f t="shared" si="1067"/>
        <v/>
      </c>
      <c r="Y1172" t="str">
        <f t="shared" si="1068"/>
        <v/>
      </c>
      <c r="Z1172" t="str">
        <f t="shared" si="1069"/>
        <v/>
      </c>
      <c r="AA1172" t="str">
        <f t="shared" si="1070"/>
        <v>Létesítmény- és szolgáltatásmen. (, web)</v>
      </c>
      <c r="AB1172" t="str">
        <f t="shared" si="1071"/>
        <v/>
      </c>
      <c r="AC1172" t="str">
        <f t="shared" si="1072"/>
        <v/>
      </c>
      <c r="AD1172" t="str">
        <f t="shared" si="1073"/>
        <v/>
      </c>
      <c r="AE1172" t="str">
        <f t="shared" si="1074"/>
        <v/>
      </c>
      <c r="AF1172" t="str">
        <f t="shared" si="1075"/>
        <v/>
      </c>
      <c r="AG1172" t="str">
        <f t="shared" si="1076"/>
        <v/>
      </c>
      <c r="AH1172" t="str">
        <f t="shared" si="1077"/>
        <v/>
      </c>
      <c r="AI1172" t="str">
        <f t="shared" si="1078"/>
        <v/>
      </c>
      <c r="AJ1172" t="str">
        <f t="shared" si="1079"/>
        <v/>
      </c>
      <c r="AK1172" t="str">
        <f t="shared" si="1080"/>
        <v/>
      </c>
      <c r="AL1172" t="str">
        <f t="shared" si="1081"/>
        <v/>
      </c>
      <c r="AM1172" t="str">
        <f t="shared" si="1082"/>
        <v/>
      </c>
      <c r="AN1172" t="str">
        <f t="shared" si="1083"/>
        <v/>
      </c>
      <c r="AO1172" t="str">
        <f t="shared" si="1084"/>
        <v/>
      </c>
      <c r="AP1172" t="str">
        <f t="shared" si="1085"/>
        <v/>
      </c>
      <c r="AQ1172" t="str">
        <f t="shared" si="1086"/>
        <v/>
      </c>
      <c r="AR1172" t="str">
        <f t="shared" si="1087"/>
        <v/>
      </c>
      <c r="AS1172" t="str">
        <f t="shared" si="1088"/>
        <v/>
      </c>
      <c r="AT1172" t="str">
        <f t="shared" si="1089"/>
        <v/>
      </c>
      <c r="AU1172" t="str">
        <f t="shared" si="1090"/>
        <v>11212</v>
      </c>
      <c r="AV1172" t="str">
        <f t="shared" si="1091"/>
        <v/>
      </c>
      <c r="AW1172" t="str">
        <f t="shared" si="1092"/>
        <v/>
      </c>
      <c r="AX1172" t="str">
        <f t="shared" si="1093"/>
        <v/>
      </c>
      <c r="AY1172" t="str">
        <f t="shared" si="1094"/>
        <v/>
      </c>
      <c r="AZ1172" t="str">
        <f t="shared" si="1095"/>
        <v/>
      </c>
      <c r="BA1172" t="str">
        <f t="shared" si="1096"/>
        <v/>
      </c>
      <c r="BB1172" t="str">
        <f t="shared" si="1097"/>
        <v/>
      </c>
      <c r="BC1172" t="str">
        <f t="shared" si="1098"/>
        <v/>
      </c>
      <c r="BD1172" t="str">
        <f t="shared" si="1099"/>
        <v/>
      </c>
      <c r="BE1172" t="str">
        <f t="shared" si="1100"/>
        <v>Létesítmény- és szolgáltatásmen. (404, web)</v>
      </c>
      <c r="BF1172" s="2">
        <v>1121</v>
      </c>
      <c r="BG1172" s="2">
        <v>2</v>
      </c>
      <c r="BH1172" s="18">
        <f>VLOOKUP(BF1172,segéd!$F$9:$G$41,2,FALSE)</f>
        <v>46347</v>
      </c>
      <c r="BI1172" s="2" t="str">
        <f>VLOOKUP(BG1172,segéd!$F$1:$G$7,2,FALSE)</f>
        <v>9.45-11.15</v>
      </c>
      <c r="BJ1172" t="s">
        <v>397</v>
      </c>
      <c r="BK1172" s="20" t="s">
        <v>418</v>
      </c>
      <c r="BL1172" t="s">
        <v>191</v>
      </c>
      <c r="BM1172" s="2"/>
      <c r="BN1172" s="2">
        <v>404</v>
      </c>
      <c r="BO1172" s="2" t="s">
        <v>117</v>
      </c>
      <c r="BP1172" s="33" t="s">
        <v>636</v>
      </c>
      <c r="BQ1172" s="2">
        <f t="shared" si="1101"/>
        <v>8</v>
      </c>
      <c r="BR1172" s="2" t="str">
        <f>IF(BM1172="","",IFERROR(VLOOKUP(BJ1172,segéd!T:U,2,FALSE),"x"))</f>
        <v/>
      </c>
      <c r="BS1172" s="2">
        <f>IF(BN1172="","",IFERROR(VLOOKUP(BJ1172,segéd!O:P,2,FALSE),"x"))</f>
        <v>8</v>
      </c>
      <c r="BU1172" s="2"/>
      <c r="BV1172" s="2"/>
      <c r="DG1172" s="2">
        <v>8</v>
      </c>
    </row>
    <row r="1173" spans="1:120" ht="15" customHeight="1" x14ac:dyDescent="0.3">
      <c r="A1173" t="str">
        <f t="shared" si="1044"/>
        <v>11212</v>
      </c>
      <c r="B1173" t="str">
        <f t="shared" si="1045"/>
        <v xml:space="preserve">Logisztika - Nemes Ágnes (web) </v>
      </c>
      <c r="C1173" t="str">
        <f t="shared" si="1046"/>
        <v>21211212</v>
      </c>
      <c r="D1173" t="str">
        <f t="shared" si="1047"/>
        <v>Logisztika - Nemes Ágnes (web) 63</v>
      </c>
      <c r="E1173" t="str">
        <f t="shared" si="1048"/>
        <v>Nemes Ágnes11212</v>
      </c>
      <c r="F1173" t="str">
        <f t="shared" si="1049"/>
        <v>Logisztika (Tb. 212, web)</v>
      </c>
      <c r="G1173" t="str">
        <f t="shared" si="1050"/>
        <v/>
      </c>
      <c r="H1173" t="str">
        <f t="shared" si="1051"/>
        <v/>
      </c>
      <c r="I1173" t="str">
        <f t="shared" si="1052"/>
        <v/>
      </c>
      <c r="J1173" t="str">
        <f t="shared" si="1053"/>
        <v/>
      </c>
      <c r="K1173" t="str">
        <f t="shared" si="1054"/>
        <v/>
      </c>
      <c r="L1173" t="str">
        <f t="shared" si="1055"/>
        <v/>
      </c>
      <c r="M1173" t="str">
        <f t="shared" si="1056"/>
        <v/>
      </c>
      <c r="N1173" t="str">
        <f t="shared" si="1057"/>
        <v/>
      </c>
      <c r="O1173" t="str">
        <f t="shared" si="1058"/>
        <v/>
      </c>
      <c r="P1173" t="str">
        <f t="shared" si="1059"/>
        <v/>
      </c>
      <c r="Q1173" t="str">
        <f t="shared" si="1060"/>
        <v/>
      </c>
      <c r="R1173" t="str">
        <f t="shared" si="1061"/>
        <v/>
      </c>
      <c r="S1173" t="str">
        <f t="shared" si="1062"/>
        <v/>
      </c>
      <c r="T1173" t="str">
        <f t="shared" si="1063"/>
        <v/>
      </c>
      <c r="U1173" t="str">
        <f t="shared" si="1064"/>
        <v/>
      </c>
      <c r="V1173" t="str">
        <f t="shared" si="1065"/>
        <v/>
      </c>
      <c r="W1173" t="str">
        <f t="shared" si="1066"/>
        <v/>
      </c>
      <c r="X1173" t="str">
        <f t="shared" si="1067"/>
        <v/>
      </c>
      <c r="Y1173" t="str">
        <f t="shared" si="1068"/>
        <v/>
      </c>
      <c r="Z1173" t="str">
        <f t="shared" si="1069"/>
        <v/>
      </c>
      <c r="AA1173" t="str">
        <f t="shared" si="1070"/>
        <v>Logisztika (, web)</v>
      </c>
      <c r="AB1173" t="str">
        <f t="shared" si="1071"/>
        <v/>
      </c>
      <c r="AC1173" t="str">
        <f t="shared" si="1072"/>
        <v>11212</v>
      </c>
      <c r="AD1173" t="str">
        <f t="shared" si="1073"/>
        <v/>
      </c>
      <c r="AE1173" t="str">
        <f t="shared" si="1074"/>
        <v/>
      </c>
      <c r="AF1173" t="str">
        <f t="shared" si="1075"/>
        <v/>
      </c>
      <c r="AG1173" t="str">
        <f t="shared" si="1076"/>
        <v/>
      </c>
      <c r="AH1173" t="str">
        <f t="shared" si="1077"/>
        <v>11212</v>
      </c>
      <c r="AI1173" t="str">
        <f t="shared" si="1078"/>
        <v>11212</v>
      </c>
      <c r="AJ1173" t="str">
        <f t="shared" si="1079"/>
        <v/>
      </c>
      <c r="AK1173" t="str">
        <f t="shared" si="1080"/>
        <v/>
      </c>
      <c r="AL1173" t="str">
        <f t="shared" si="1081"/>
        <v/>
      </c>
      <c r="AM1173" t="str">
        <f t="shared" si="1082"/>
        <v/>
      </c>
      <c r="AN1173" t="str">
        <f t="shared" si="1083"/>
        <v/>
      </c>
      <c r="AO1173" t="str">
        <f t="shared" si="1084"/>
        <v/>
      </c>
      <c r="AP1173" t="str">
        <f t="shared" si="1085"/>
        <v/>
      </c>
      <c r="AQ1173" t="str">
        <f t="shared" si="1086"/>
        <v/>
      </c>
      <c r="AR1173" t="str">
        <f t="shared" si="1087"/>
        <v/>
      </c>
      <c r="AS1173" t="str">
        <f t="shared" si="1088"/>
        <v/>
      </c>
      <c r="AT1173" t="str">
        <f t="shared" si="1089"/>
        <v/>
      </c>
      <c r="AU1173" t="str">
        <f t="shared" si="1090"/>
        <v/>
      </c>
      <c r="AV1173" t="str">
        <f t="shared" si="1091"/>
        <v/>
      </c>
      <c r="AW1173" t="str">
        <f t="shared" si="1092"/>
        <v/>
      </c>
      <c r="AX1173" t="str">
        <f t="shared" si="1093"/>
        <v/>
      </c>
      <c r="AY1173" t="str">
        <f t="shared" si="1094"/>
        <v>11212</v>
      </c>
      <c r="AZ1173" t="str">
        <f t="shared" si="1095"/>
        <v>11212</v>
      </c>
      <c r="BA1173" t="str">
        <f t="shared" si="1096"/>
        <v>11212</v>
      </c>
      <c r="BB1173" t="str">
        <f t="shared" si="1097"/>
        <v/>
      </c>
      <c r="BC1173" t="str">
        <f t="shared" si="1098"/>
        <v/>
      </c>
      <c r="BD1173" t="str">
        <f t="shared" si="1099"/>
        <v/>
      </c>
      <c r="BE1173" t="str">
        <f t="shared" si="1100"/>
        <v>Logisztika (212, web)</v>
      </c>
      <c r="BF1173" s="2">
        <v>1121</v>
      </c>
      <c r="BG1173" s="2">
        <v>2</v>
      </c>
      <c r="BH1173" s="18">
        <f>VLOOKUP(BF1173,segéd!$F$9:$G$41,2,FALSE)</f>
        <v>46347</v>
      </c>
      <c r="BI1173" s="2" t="str">
        <f>VLOOKUP(BG1173,segéd!$F$1:$G$7,2,FALSE)</f>
        <v>9.45-11.15</v>
      </c>
      <c r="BJ1173" t="s">
        <v>102</v>
      </c>
      <c r="BK1173" s="20" t="s">
        <v>302</v>
      </c>
      <c r="BL1173" t="s">
        <v>193</v>
      </c>
      <c r="BM1173" s="2"/>
      <c r="BN1173" s="2">
        <v>212</v>
      </c>
      <c r="BO1173" s="2" t="s">
        <v>117</v>
      </c>
      <c r="BP1173" s="33" t="s">
        <v>730</v>
      </c>
      <c r="BQ1173" s="2">
        <f t="shared" si="1101"/>
        <v>63</v>
      </c>
      <c r="BR1173" s="2" t="str">
        <f>IF(BM1173="","",IFERROR(VLOOKUP(BJ1173,segéd!T:U,2,FALSE),"x"))</f>
        <v/>
      </c>
      <c r="BS1173" s="2">
        <f>IF(BN1173="","",IFERROR(VLOOKUP(BJ1173,segéd!O:P,2,FALSE),"x"))</f>
        <v>63</v>
      </c>
      <c r="BT1173" s="2"/>
      <c r="BU1173" s="2"/>
      <c r="BV1173" s="2"/>
      <c r="BX1173" s="2"/>
      <c r="CO1173" s="2">
        <v>6</v>
      </c>
      <c r="CQ1173" s="2"/>
      <c r="CR1173" s="2"/>
      <c r="CT1173" s="2">
        <v>31</v>
      </c>
      <c r="CU1173" s="2">
        <v>25</v>
      </c>
      <c r="DK1173" s="2">
        <v>8</v>
      </c>
      <c r="DL1173" s="2">
        <v>4</v>
      </c>
      <c r="DM1173" s="2">
        <v>11</v>
      </c>
    </row>
    <row r="1174" spans="1:120" ht="15" customHeight="1" x14ac:dyDescent="0.3">
      <c r="A1174" t="str">
        <f t="shared" si="1044"/>
        <v>20311212</v>
      </c>
      <c r="B1174" t="str">
        <f t="shared" si="1045"/>
        <v>Marketingmenedzsment - Gaál Béla (web) 9</v>
      </c>
      <c r="C1174" t="str">
        <f t="shared" si="1046"/>
        <v>11212</v>
      </c>
      <c r="D1174" t="str">
        <f t="shared" si="1047"/>
        <v xml:space="preserve">Marketingmenedzsment - Gaál Béla (web) </v>
      </c>
      <c r="E1174" t="str">
        <f t="shared" si="1048"/>
        <v>Gaál Béla11212</v>
      </c>
      <c r="F1174" t="str">
        <f t="shared" si="1049"/>
        <v>Marketingmenedzsment (Bp. 203, web)</v>
      </c>
      <c r="G1174" t="str">
        <f t="shared" si="1050"/>
        <v/>
      </c>
      <c r="H1174" t="str">
        <f t="shared" si="1051"/>
        <v/>
      </c>
      <c r="I1174" t="str">
        <f t="shared" si="1052"/>
        <v/>
      </c>
      <c r="J1174" t="str">
        <f t="shared" si="1053"/>
        <v>11212</v>
      </c>
      <c r="K1174" t="str">
        <f t="shared" si="1054"/>
        <v/>
      </c>
      <c r="L1174" t="str">
        <f t="shared" si="1055"/>
        <v/>
      </c>
      <c r="M1174" t="str">
        <f t="shared" si="1056"/>
        <v/>
      </c>
      <c r="N1174" t="str">
        <f t="shared" si="1057"/>
        <v/>
      </c>
      <c r="O1174" t="str">
        <f t="shared" si="1058"/>
        <v/>
      </c>
      <c r="P1174" t="str">
        <f t="shared" si="1059"/>
        <v/>
      </c>
      <c r="Q1174" t="str">
        <f t="shared" si="1060"/>
        <v/>
      </c>
      <c r="R1174" t="str">
        <f t="shared" si="1061"/>
        <v/>
      </c>
      <c r="S1174" t="str">
        <f t="shared" si="1062"/>
        <v/>
      </c>
      <c r="T1174" t="str">
        <f t="shared" si="1063"/>
        <v/>
      </c>
      <c r="U1174" t="str">
        <f t="shared" si="1064"/>
        <v/>
      </c>
      <c r="V1174" t="str">
        <f t="shared" si="1065"/>
        <v/>
      </c>
      <c r="W1174" t="str">
        <f t="shared" si="1066"/>
        <v/>
      </c>
      <c r="X1174" t="str">
        <f t="shared" si="1067"/>
        <v/>
      </c>
      <c r="Y1174" t="str">
        <f t="shared" si="1068"/>
        <v/>
      </c>
      <c r="Z1174" t="str">
        <f t="shared" si="1069"/>
        <v/>
      </c>
      <c r="AA1174" t="str">
        <f t="shared" si="1070"/>
        <v>Marketingmenedzsment (203, web)</v>
      </c>
      <c r="AB1174" t="str">
        <f t="shared" si="1071"/>
        <v/>
      </c>
      <c r="AC1174" t="str">
        <f t="shared" si="1072"/>
        <v/>
      </c>
      <c r="AD1174" t="str">
        <f t="shared" si="1073"/>
        <v/>
      </c>
      <c r="AE1174" t="str">
        <f t="shared" si="1074"/>
        <v/>
      </c>
      <c r="AF1174" t="str">
        <f t="shared" si="1075"/>
        <v/>
      </c>
      <c r="AG1174" t="str">
        <f t="shared" si="1076"/>
        <v/>
      </c>
      <c r="AH1174" t="str">
        <f t="shared" si="1077"/>
        <v/>
      </c>
      <c r="AI1174" t="str">
        <f t="shared" si="1078"/>
        <v/>
      </c>
      <c r="AJ1174" t="str">
        <f t="shared" si="1079"/>
        <v/>
      </c>
      <c r="AK1174" t="str">
        <f t="shared" si="1080"/>
        <v/>
      </c>
      <c r="AL1174" t="str">
        <f t="shared" si="1081"/>
        <v/>
      </c>
      <c r="AM1174" t="str">
        <f t="shared" si="1082"/>
        <v/>
      </c>
      <c r="AN1174" t="str">
        <f t="shared" si="1083"/>
        <v/>
      </c>
      <c r="AO1174" t="str">
        <f t="shared" si="1084"/>
        <v/>
      </c>
      <c r="AP1174" t="str">
        <f t="shared" si="1085"/>
        <v/>
      </c>
      <c r="AQ1174" t="str">
        <f t="shared" si="1086"/>
        <v/>
      </c>
      <c r="AR1174" t="str">
        <f t="shared" si="1087"/>
        <v/>
      </c>
      <c r="AS1174" t="str">
        <f t="shared" si="1088"/>
        <v/>
      </c>
      <c r="AT1174" t="str">
        <f t="shared" si="1089"/>
        <v/>
      </c>
      <c r="AU1174" t="str">
        <f t="shared" si="1090"/>
        <v/>
      </c>
      <c r="AV1174" t="str">
        <f t="shared" si="1091"/>
        <v/>
      </c>
      <c r="AW1174" t="str">
        <f t="shared" si="1092"/>
        <v/>
      </c>
      <c r="AX1174" t="str">
        <f t="shared" si="1093"/>
        <v/>
      </c>
      <c r="AY1174" t="str">
        <f t="shared" si="1094"/>
        <v/>
      </c>
      <c r="AZ1174" t="str">
        <f t="shared" si="1095"/>
        <v/>
      </c>
      <c r="BA1174" t="str">
        <f t="shared" si="1096"/>
        <v/>
      </c>
      <c r="BB1174" t="str">
        <f t="shared" si="1097"/>
        <v/>
      </c>
      <c r="BC1174" t="str">
        <f t="shared" si="1098"/>
        <v/>
      </c>
      <c r="BD1174" t="str">
        <f t="shared" si="1099"/>
        <v/>
      </c>
      <c r="BE1174" t="str">
        <f t="shared" si="1100"/>
        <v>Marketingmenedzsment (, web)</v>
      </c>
      <c r="BF1174" s="2">
        <v>1121</v>
      </c>
      <c r="BG1174" s="2">
        <v>2</v>
      </c>
      <c r="BH1174" s="18">
        <f>VLOOKUP(BF1174,segéd!$F$9:$G$41,2,FALSE)</f>
        <v>46347</v>
      </c>
      <c r="BI1174" s="2" t="str">
        <f>VLOOKUP(BG1174,segéd!$F$1:$G$7,2,FALSE)</f>
        <v>9.45-11.15</v>
      </c>
      <c r="BJ1174" t="s">
        <v>86</v>
      </c>
      <c r="BK1174" s="20" t="s">
        <v>307</v>
      </c>
      <c r="BL1174" t="s">
        <v>206</v>
      </c>
      <c r="BM1174" s="2">
        <v>203</v>
      </c>
      <c r="BO1174" s="2" t="s">
        <v>117</v>
      </c>
      <c r="BP1174" s="33" t="s">
        <v>698</v>
      </c>
      <c r="BQ1174" s="2">
        <f t="shared" si="1101"/>
        <v>9</v>
      </c>
      <c r="BR1174" s="2">
        <f>IF(BM1174="","",IFERROR(VLOOKUP(BJ1174,segéd!T:U,2,FALSE),"x"))</f>
        <v>9</v>
      </c>
      <c r="BS1174" s="2" t="str">
        <f>IF(BN1174="","",IFERROR(VLOOKUP(BJ1174,segéd!O:P,2,FALSE),"x"))</f>
        <v/>
      </c>
      <c r="BU1174" s="2"/>
      <c r="BV1174" s="2"/>
      <c r="BW1174" s="2">
        <v>5</v>
      </c>
      <c r="BX1174" s="2"/>
    </row>
    <row r="1175" spans="1:120" ht="15" customHeight="1" x14ac:dyDescent="0.3">
      <c r="A1175" t="str">
        <f t="shared" si="1044"/>
        <v>11212</v>
      </c>
      <c r="B1175" t="str">
        <f t="shared" si="1045"/>
        <v xml:space="preserve">Mechatronikai rend. mod. - Molnár László (web) </v>
      </c>
      <c r="C1175" t="str">
        <f t="shared" si="1046"/>
        <v>60411212</v>
      </c>
      <c r="D1175" t="str">
        <f t="shared" si="1047"/>
        <v>Mechatronikai rend. mod. - Molnár László (web) 46</v>
      </c>
      <c r="E1175" t="str">
        <f t="shared" si="1048"/>
        <v>Molnár László11212</v>
      </c>
      <c r="F1175" t="str">
        <f t="shared" si="1049"/>
        <v>Mechatronikai rend. mod. (Tb. 604, web)</v>
      </c>
      <c r="G1175" t="str">
        <f t="shared" si="1050"/>
        <v/>
      </c>
      <c r="H1175" t="str">
        <f t="shared" si="1051"/>
        <v/>
      </c>
      <c r="I1175" t="str">
        <f t="shared" si="1052"/>
        <v/>
      </c>
      <c r="J1175" t="str">
        <f t="shared" si="1053"/>
        <v/>
      </c>
      <c r="K1175" t="str">
        <f t="shared" si="1054"/>
        <v/>
      </c>
      <c r="L1175" t="str">
        <f t="shared" si="1055"/>
        <v/>
      </c>
      <c r="M1175" t="str">
        <f t="shared" si="1056"/>
        <v/>
      </c>
      <c r="N1175" t="str">
        <f t="shared" si="1057"/>
        <v/>
      </c>
      <c r="O1175" t="str">
        <f t="shared" si="1058"/>
        <v/>
      </c>
      <c r="P1175" t="str">
        <f t="shared" si="1059"/>
        <v/>
      </c>
      <c r="Q1175" t="str">
        <f t="shared" si="1060"/>
        <v/>
      </c>
      <c r="R1175" t="str">
        <f t="shared" si="1061"/>
        <v/>
      </c>
      <c r="S1175" t="str">
        <f t="shared" si="1062"/>
        <v/>
      </c>
      <c r="T1175" t="str">
        <f t="shared" si="1063"/>
        <v/>
      </c>
      <c r="U1175" t="str">
        <f t="shared" si="1064"/>
        <v/>
      </c>
      <c r="V1175" t="str">
        <f t="shared" si="1065"/>
        <v/>
      </c>
      <c r="W1175" t="str">
        <f t="shared" si="1066"/>
        <v/>
      </c>
      <c r="X1175" t="str">
        <f t="shared" si="1067"/>
        <v/>
      </c>
      <c r="Y1175" t="str">
        <f t="shared" si="1068"/>
        <v/>
      </c>
      <c r="Z1175" t="str">
        <f t="shared" si="1069"/>
        <v/>
      </c>
      <c r="AA1175" t="str">
        <f t="shared" si="1070"/>
        <v>Mechatronikai rend. mod. (, web)</v>
      </c>
      <c r="AB1175" t="str">
        <f t="shared" si="1071"/>
        <v/>
      </c>
      <c r="AC1175" t="str">
        <f t="shared" si="1072"/>
        <v/>
      </c>
      <c r="AD1175" t="str">
        <f t="shared" si="1073"/>
        <v/>
      </c>
      <c r="AE1175" t="str">
        <f t="shared" si="1074"/>
        <v/>
      </c>
      <c r="AF1175" t="str">
        <f t="shared" si="1075"/>
        <v/>
      </c>
      <c r="AG1175" t="str">
        <f t="shared" si="1076"/>
        <v/>
      </c>
      <c r="AH1175" t="str">
        <f t="shared" si="1077"/>
        <v/>
      </c>
      <c r="AI1175" t="str">
        <f t="shared" si="1078"/>
        <v/>
      </c>
      <c r="AJ1175" t="str">
        <f t="shared" si="1079"/>
        <v/>
      </c>
      <c r="AK1175" t="str">
        <f t="shared" si="1080"/>
        <v/>
      </c>
      <c r="AL1175" t="str">
        <f t="shared" si="1081"/>
        <v>11212</v>
      </c>
      <c r="AM1175" t="str">
        <f t="shared" si="1082"/>
        <v/>
      </c>
      <c r="AN1175" t="str">
        <f t="shared" si="1083"/>
        <v/>
      </c>
      <c r="AO1175" t="str">
        <f t="shared" si="1084"/>
        <v/>
      </c>
      <c r="AP1175" t="str">
        <f t="shared" si="1085"/>
        <v/>
      </c>
      <c r="AQ1175" t="str">
        <f t="shared" si="1086"/>
        <v/>
      </c>
      <c r="AR1175" t="str">
        <f t="shared" si="1087"/>
        <v/>
      </c>
      <c r="AS1175" t="str">
        <f t="shared" si="1088"/>
        <v/>
      </c>
      <c r="AT1175" t="str">
        <f t="shared" si="1089"/>
        <v/>
      </c>
      <c r="AU1175" t="str">
        <f t="shared" si="1090"/>
        <v/>
      </c>
      <c r="AV1175" t="str">
        <f t="shared" si="1091"/>
        <v/>
      </c>
      <c r="AW1175" t="str">
        <f t="shared" si="1092"/>
        <v/>
      </c>
      <c r="AX1175" t="str">
        <f t="shared" si="1093"/>
        <v/>
      </c>
      <c r="AY1175" t="str">
        <f t="shared" si="1094"/>
        <v/>
      </c>
      <c r="AZ1175" t="str">
        <f t="shared" si="1095"/>
        <v/>
      </c>
      <c r="BA1175" t="str">
        <f t="shared" si="1096"/>
        <v/>
      </c>
      <c r="BB1175" t="str">
        <f t="shared" si="1097"/>
        <v/>
      </c>
      <c r="BC1175" t="str">
        <f t="shared" si="1098"/>
        <v/>
      </c>
      <c r="BD1175" t="str">
        <f t="shared" si="1099"/>
        <v/>
      </c>
      <c r="BE1175" t="str">
        <f t="shared" si="1100"/>
        <v>Mechatronikai rend. mod. (604, web)</v>
      </c>
      <c r="BF1175" s="2">
        <v>1121</v>
      </c>
      <c r="BG1175" s="2">
        <v>2</v>
      </c>
      <c r="BH1175" s="18">
        <f>VLOOKUP(BF1175,segéd!$F$9:$G$41,2,FALSE)</f>
        <v>46347</v>
      </c>
      <c r="BI1175" s="2" t="str">
        <f>VLOOKUP(BG1175,segéd!$F$1:$G$7,2,FALSE)</f>
        <v>9.45-11.15</v>
      </c>
      <c r="BJ1175" t="s">
        <v>111</v>
      </c>
      <c r="BK1175" s="20" t="s">
        <v>48</v>
      </c>
      <c r="BL1175" t="s">
        <v>191</v>
      </c>
      <c r="BM1175" s="2"/>
      <c r="BN1175" s="2">
        <v>604</v>
      </c>
      <c r="BO1175" s="2" t="s">
        <v>117</v>
      </c>
      <c r="BP1175" s="33" t="s">
        <v>687</v>
      </c>
      <c r="BQ1175" s="2">
        <f t="shared" si="1101"/>
        <v>46</v>
      </c>
      <c r="BR1175" s="2" t="str">
        <f>IF(BM1175="","",IFERROR(VLOOKUP(BJ1175,segéd!T:U,2,FALSE),"x"))</f>
        <v/>
      </c>
      <c r="BS1175" s="2">
        <f>IF(BN1175="","",IFERROR(VLOOKUP(BJ1175,segéd!O:P,2,FALSE),"x"))</f>
        <v>46</v>
      </c>
      <c r="BU1175" s="2"/>
      <c r="BV1175" s="2"/>
      <c r="BX1175" s="2"/>
      <c r="CX1175" s="2">
        <v>56</v>
      </c>
      <c r="DC1175" s="19"/>
      <c r="DD1175" s="19"/>
      <c r="DE1175" s="19"/>
      <c r="DF1175" s="19"/>
      <c r="DI1175" s="19"/>
      <c r="DL1175" s="19"/>
    </row>
    <row r="1176" spans="1:120" ht="15" customHeight="1" x14ac:dyDescent="0.3">
      <c r="A1176" t="str">
        <f t="shared" si="1044"/>
        <v>11212</v>
      </c>
      <c r="B1176" t="str">
        <f t="shared" si="1045"/>
        <v xml:space="preserve">Mechatronikai rend. mod. (dupla) - Molnár László (web) </v>
      </c>
      <c r="C1176" t="str">
        <f t="shared" si="1046"/>
        <v>60311212</v>
      </c>
      <c r="D1176" t="str">
        <f t="shared" si="1047"/>
        <v xml:space="preserve">Mechatronikai rend. mod. (dupla) - Molnár László (web) </v>
      </c>
      <c r="E1176" t="str">
        <f t="shared" si="1048"/>
        <v>Molnár László11212</v>
      </c>
      <c r="F1176" t="str">
        <f t="shared" si="1049"/>
        <v>Mechatronikai rend. mod. (dupla) (Tb. 603, web)</v>
      </c>
      <c r="G1176" t="str">
        <f t="shared" si="1050"/>
        <v/>
      </c>
      <c r="H1176" t="str">
        <f t="shared" si="1051"/>
        <v/>
      </c>
      <c r="I1176" t="str">
        <f t="shared" si="1052"/>
        <v/>
      </c>
      <c r="J1176" t="str">
        <f t="shared" si="1053"/>
        <v/>
      </c>
      <c r="K1176" t="str">
        <f t="shared" si="1054"/>
        <v/>
      </c>
      <c r="L1176" t="str">
        <f t="shared" si="1055"/>
        <v/>
      </c>
      <c r="M1176" t="str">
        <f t="shared" si="1056"/>
        <v/>
      </c>
      <c r="N1176" t="str">
        <f t="shared" si="1057"/>
        <v/>
      </c>
      <c r="O1176" t="str">
        <f t="shared" si="1058"/>
        <v/>
      </c>
      <c r="P1176" t="str">
        <f t="shared" si="1059"/>
        <v/>
      </c>
      <c r="Q1176" t="str">
        <f t="shared" si="1060"/>
        <v/>
      </c>
      <c r="R1176" t="str">
        <f t="shared" si="1061"/>
        <v/>
      </c>
      <c r="S1176" t="str">
        <f t="shared" si="1062"/>
        <v/>
      </c>
      <c r="T1176" t="str">
        <f t="shared" si="1063"/>
        <v/>
      </c>
      <c r="U1176" t="str">
        <f t="shared" si="1064"/>
        <v/>
      </c>
      <c r="V1176" t="str">
        <f t="shared" si="1065"/>
        <v/>
      </c>
      <c r="W1176" t="str">
        <f t="shared" si="1066"/>
        <v/>
      </c>
      <c r="X1176" t="str">
        <f t="shared" si="1067"/>
        <v/>
      </c>
      <c r="Y1176" t="str">
        <f t="shared" si="1068"/>
        <v/>
      </c>
      <c r="Z1176" t="str">
        <f t="shared" si="1069"/>
        <v/>
      </c>
      <c r="AA1176" t="str">
        <f t="shared" si="1070"/>
        <v>Mechatronikai rend. mod. (dupla) (, web)</v>
      </c>
      <c r="AB1176" t="str">
        <f t="shared" si="1071"/>
        <v/>
      </c>
      <c r="AC1176" t="str">
        <f t="shared" si="1072"/>
        <v/>
      </c>
      <c r="AD1176" t="str">
        <f t="shared" si="1073"/>
        <v/>
      </c>
      <c r="AE1176" t="str">
        <f t="shared" si="1074"/>
        <v/>
      </c>
      <c r="AF1176" t="str">
        <f t="shared" si="1075"/>
        <v/>
      </c>
      <c r="AG1176" t="str">
        <f t="shared" si="1076"/>
        <v/>
      </c>
      <c r="AH1176" t="str">
        <f t="shared" si="1077"/>
        <v/>
      </c>
      <c r="AI1176" t="str">
        <f t="shared" si="1078"/>
        <v/>
      </c>
      <c r="AJ1176" t="str">
        <f t="shared" si="1079"/>
        <v/>
      </c>
      <c r="AK1176" t="str">
        <f t="shared" si="1080"/>
        <v/>
      </c>
      <c r="AL1176" t="str">
        <f t="shared" si="1081"/>
        <v/>
      </c>
      <c r="AM1176" t="str">
        <f t="shared" si="1082"/>
        <v/>
      </c>
      <c r="AN1176" t="str">
        <f t="shared" si="1083"/>
        <v/>
      </c>
      <c r="AO1176" t="str">
        <f t="shared" si="1084"/>
        <v/>
      </c>
      <c r="AP1176" t="str">
        <f t="shared" si="1085"/>
        <v/>
      </c>
      <c r="AQ1176" t="str">
        <f t="shared" si="1086"/>
        <v/>
      </c>
      <c r="AR1176" t="str">
        <f t="shared" si="1087"/>
        <v/>
      </c>
      <c r="AS1176" t="str">
        <f t="shared" si="1088"/>
        <v/>
      </c>
      <c r="AT1176" t="str">
        <f t="shared" si="1089"/>
        <v/>
      </c>
      <c r="AU1176" t="str">
        <f t="shared" si="1090"/>
        <v/>
      </c>
      <c r="AV1176" t="str">
        <f t="shared" si="1091"/>
        <v/>
      </c>
      <c r="AW1176" t="str">
        <f t="shared" si="1092"/>
        <v/>
      </c>
      <c r="AX1176" t="str">
        <f t="shared" si="1093"/>
        <v/>
      </c>
      <c r="AY1176" t="str">
        <f t="shared" si="1094"/>
        <v/>
      </c>
      <c r="AZ1176" t="str">
        <f t="shared" si="1095"/>
        <v/>
      </c>
      <c r="BA1176" t="str">
        <f t="shared" si="1096"/>
        <v/>
      </c>
      <c r="BB1176" t="str">
        <f t="shared" si="1097"/>
        <v/>
      </c>
      <c r="BC1176" t="str">
        <f t="shared" si="1098"/>
        <v/>
      </c>
      <c r="BD1176" t="str">
        <f t="shared" si="1099"/>
        <v/>
      </c>
      <c r="BE1176" t="str">
        <f t="shared" si="1100"/>
        <v>Mechatronikai rend. mod. (dupla) (603, web)</v>
      </c>
      <c r="BF1176" s="2">
        <v>1121</v>
      </c>
      <c r="BG1176" s="2">
        <v>2</v>
      </c>
      <c r="BH1176" s="18">
        <f>VLOOKUP(BF1176,segéd!$F$9:$G$41,2,FALSE)</f>
        <v>46347</v>
      </c>
      <c r="BI1176" s="2" t="str">
        <f>VLOOKUP(BG1176,segéd!$F$1:$G$7,2,FALSE)</f>
        <v>9.45-11.15</v>
      </c>
      <c r="BJ1176" t="s">
        <v>312</v>
      </c>
      <c r="BK1176" s="20" t="s">
        <v>48</v>
      </c>
      <c r="BL1176" t="s">
        <v>191</v>
      </c>
      <c r="BM1176" s="2"/>
      <c r="BN1176" s="2">
        <v>603</v>
      </c>
      <c r="BO1176" s="2" t="s">
        <v>117</v>
      </c>
      <c r="BP1176" s="33" t="s">
        <v>687</v>
      </c>
      <c r="BQ1176" s="2">
        <f t="shared" si="1101"/>
        <v>0</v>
      </c>
      <c r="BR1176" s="2" t="str">
        <f>IF(BM1176="","",IFERROR(VLOOKUP(BJ1176,segéd!T:U,2,FALSE),"x"))</f>
        <v/>
      </c>
      <c r="BS1176" s="2"/>
      <c r="BU1176" s="2"/>
      <c r="BV1176" s="2"/>
      <c r="BX1176" s="2"/>
      <c r="DC1176" s="19"/>
      <c r="DD1176" s="19"/>
      <c r="DE1176" s="19"/>
      <c r="DF1176" s="19"/>
      <c r="DI1176" s="19"/>
      <c r="DL1176" s="19"/>
    </row>
    <row r="1177" spans="1:120" ht="15" customHeight="1" x14ac:dyDescent="0.3">
      <c r="A1177" t="str">
        <f t="shared" si="1044"/>
        <v>20611212</v>
      </c>
      <c r="B1177" t="str">
        <f t="shared" si="1045"/>
        <v>Nemzetközi keresk. és piac - Buda Lorina (web) 3</v>
      </c>
      <c r="C1177" t="str">
        <f t="shared" si="1046"/>
        <v>11212</v>
      </c>
      <c r="D1177" t="str">
        <f t="shared" si="1047"/>
        <v xml:space="preserve">Nemzetközi keresk. és piac - Buda Lorina (web) </v>
      </c>
      <c r="E1177" t="str">
        <f t="shared" si="1048"/>
        <v>Buda Lorina11212</v>
      </c>
      <c r="F1177" t="str">
        <f t="shared" si="1049"/>
        <v>Nemzetközi keresk. és piac (Bp. 206, web)</v>
      </c>
      <c r="G1177" t="str">
        <f t="shared" si="1050"/>
        <v/>
      </c>
      <c r="H1177" t="str">
        <f t="shared" si="1051"/>
        <v/>
      </c>
      <c r="I1177" t="str">
        <f t="shared" si="1052"/>
        <v/>
      </c>
      <c r="J1177" t="str">
        <f t="shared" si="1053"/>
        <v/>
      </c>
      <c r="K1177" t="str">
        <f t="shared" si="1054"/>
        <v/>
      </c>
      <c r="L1177" t="str">
        <f t="shared" si="1055"/>
        <v/>
      </c>
      <c r="M1177" t="str">
        <f t="shared" si="1056"/>
        <v/>
      </c>
      <c r="N1177" t="str">
        <f t="shared" si="1057"/>
        <v/>
      </c>
      <c r="O1177" t="str">
        <f t="shared" si="1058"/>
        <v/>
      </c>
      <c r="P1177" t="str">
        <f t="shared" si="1059"/>
        <v/>
      </c>
      <c r="Q1177" t="str">
        <f t="shared" si="1060"/>
        <v>11212</v>
      </c>
      <c r="R1177" t="str">
        <f t="shared" si="1061"/>
        <v/>
      </c>
      <c r="S1177" t="str">
        <f t="shared" si="1062"/>
        <v/>
      </c>
      <c r="T1177" t="str">
        <f t="shared" si="1063"/>
        <v/>
      </c>
      <c r="U1177" t="str">
        <f t="shared" si="1064"/>
        <v/>
      </c>
      <c r="V1177" t="str">
        <f t="shared" si="1065"/>
        <v/>
      </c>
      <c r="W1177" t="str">
        <f t="shared" si="1066"/>
        <v/>
      </c>
      <c r="X1177" t="str">
        <f t="shared" si="1067"/>
        <v/>
      </c>
      <c r="Y1177" t="str">
        <f t="shared" si="1068"/>
        <v/>
      </c>
      <c r="Z1177" t="str">
        <f t="shared" si="1069"/>
        <v/>
      </c>
      <c r="AA1177" t="str">
        <f t="shared" si="1070"/>
        <v>Nemzetközi keresk. és piac (206, web)</v>
      </c>
      <c r="AB1177" t="str">
        <f t="shared" si="1071"/>
        <v/>
      </c>
      <c r="AC1177" t="str">
        <f t="shared" si="1072"/>
        <v/>
      </c>
      <c r="AD1177" t="str">
        <f t="shared" si="1073"/>
        <v/>
      </c>
      <c r="AE1177" t="str">
        <f t="shared" si="1074"/>
        <v/>
      </c>
      <c r="AF1177" t="str">
        <f t="shared" si="1075"/>
        <v/>
      </c>
      <c r="AG1177" t="str">
        <f t="shared" si="1076"/>
        <v/>
      </c>
      <c r="AH1177" t="str">
        <f t="shared" si="1077"/>
        <v/>
      </c>
      <c r="AI1177" t="str">
        <f t="shared" si="1078"/>
        <v/>
      </c>
      <c r="AJ1177" t="str">
        <f t="shared" si="1079"/>
        <v/>
      </c>
      <c r="AK1177" t="str">
        <f t="shared" si="1080"/>
        <v/>
      </c>
      <c r="AL1177" t="str">
        <f t="shared" si="1081"/>
        <v/>
      </c>
      <c r="AM1177" t="str">
        <f t="shared" si="1082"/>
        <v/>
      </c>
      <c r="AN1177" t="str">
        <f t="shared" si="1083"/>
        <v/>
      </c>
      <c r="AO1177" t="str">
        <f t="shared" si="1084"/>
        <v/>
      </c>
      <c r="AP1177" t="str">
        <f t="shared" si="1085"/>
        <v/>
      </c>
      <c r="AQ1177" t="str">
        <f t="shared" si="1086"/>
        <v/>
      </c>
      <c r="AR1177" t="str">
        <f t="shared" si="1087"/>
        <v/>
      </c>
      <c r="AS1177" t="str">
        <f t="shared" si="1088"/>
        <v/>
      </c>
      <c r="AT1177" t="str">
        <f t="shared" si="1089"/>
        <v/>
      </c>
      <c r="AU1177" t="str">
        <f t="shared" si="1090"/>
        <v/>
      </c>
      <c r="AV1177" t="str">
        <f t="shared" si="1091"/>
        <v/>
      </c>
      <c r="AW1177" t="str">
        <f t="shared" si="1092"/>
        <v/>
      </c>
      <c r="AX1177" t="str">
        <f t="shared" si="1093"/>
        <v/>
      </c>
      <c r="AY1177" t="str">
        <f t="shared" si="1094"/>
        <v/>
      </c>
      <c r="AZ1177" t="str">
        <f t="shared" si="1095"/>
        <v/>
      </c>
      <c r="BA1177" t="str">
        <f t="shared" si="1096"/>
        <v/>
      </c>
      <c r="BB1177" t="str">
        <f t="shared" si="1097"/>
        <v/>
      </c>
      <c r="BC1177" t="str">
        <f t="shared" si="1098"/>
        <v/>
      </c>
      <c r="BD1177" t="str">
        <f t="shared" si="1099"/>
        <v/>
      </c>
      <c r="BE1177" t="str">
        <f t="shared" si="1100"/>
        <v>Nemzetközi keresk. és piac (, web)</v>
      </c>
      <c r="BF1177" s="2">
        <v>1121</v>
      </c>
      <c r="BG1177" s="2">
        <v>2</v>
      </c>
      <c r="BH1177" s="18">
        <f>VLOOKUP(BF1177,segéd!$F$9:$G$41,2,FALSE)</f>
        <v>46347</v>
      </c>
      <c r="BI1177" s="2" t="str">
        <f>VLOOKUP(BG1177,segéd!$F$1:$G$7,2,FALSE)</f>
        <v>9.45-11.15</v>
      </c>
      <c r="BJ1177" t="s">
        <v>98</v>
      </c>
      <c r="BK1177" s="20" t="s">
        <v>277</v>
      </c>
      <c r="BL1177" t="s">
        <v>206</v>
      </c>
      <c r="BM1177" s="2">
        <v>206</v>
      </c>
      <c r="BO1177" s="19" t="s">
        <v>117</v>
      </c>
      <c r="BP1177" s="33" t="s">
        <v>727</v>
      </c>
      <c r="BQ1177" s="2">
        <f t="shared" si="1101"/>
        <v>3</v>
      </c>
      <c r="BR1177" s="2">
        <f>IF(BM1177="","",IFERROR(VLOOKUP(BJ1177,segéd!T:U,2,FALSE),"x"))</f>
        <v>3</v>
      </c>
      <c r="BS1177" s="2" t="str">
        <f>IF(BN1177="","",IFERROR(VLOOKUP(BJ1177,segéd!O:P,2,FALSE),"x"))</f>
        <v/>
      </c>
      <c r="BU1177" s="2"/>
      <c r="BV1177" s="2"/>
      <c r="BX1177" s="2"/>
      <c r="CD1177" s="2">
        <v>3</v>
      </c>
      <c r="DC1177" s="19"/>
      <c r="DD1177" s="19"/>
      <c r="DE1177" s="19"/>
      <c r="DF1177" s="19"/>
      <c r="DI1177" s="19"/>
      <c r="DL1177" s="19"/>
    </row>
    <row r="1178" spans="1:120" ht="15" customHeight="1" x14ac:dyDescent="0.3">
      <c r="A1178" t="str">
        <f t="shared" si="1044"/>
        <v>11212</v>
      </c>
      <c r="B1178" t="str">
        <f t="shared" si="1045"/>
        <v xml:space="preserve">Operációkutatás műszakiaknak - Kovács Gergely (web) </v>
      </c>
      <c r="C1178" t="str">
        <f t="shared" si="1046"/>
        <v>311212</v>
      </c>
      <c r="D1178" t="str">
        <f t="shared" si="1047"/>
        <v>Operációkutatás műszakiaknak - Kovács Gergely (web) 7</v>
      </c>
      <c r="E1178" t="str">
        <f t="shared" si="1048"/>
        <v>Kovács Gergely11212</v>
      </c>
      <c r="F1178" t="str">
        <f t="shared" si="1049"/>
        <v>Operációkutatás műszakiaknak (Tb. 3, web)</v>
      </c>
      <c r="G1178" t="str">
        <f t="shared" si="1050"/>
        <v/>
      </c>
      <c r="H1178" t="str">
        <f t="shared" si="1051"/>
        <v/>
      </c>
      <c r="I1178" t="str">
        <f t="shared" si="1052"/>
        <v/>
      </c>
      <c r="J1178" t="str">
        <f t="shared" si="1053"/>
        <v/>
      </c>
      <c r="K1178" t="str">
        <f t="shared" si="1054"/>
        <v/>
      </c>
      <c r="L1178" t="str">
        <f t="shared" si="1055"/>
        <v/>
      </c>
      <c r="M1178" t="str">
        <f t="shared" si="1056"/>
        <v/>
      </c>
      <c r="N1178" t="str">
        <f t="shared" si="1057"/>
        <v/>
      </c>
      <c r="O1178" t="str">
        <f t="shared" si="1058"/>
        <v/>
      </c>
      <c r="P1178" t="str">
        <f t="shared" si="1059"/>
        <v/>
      </c>
      <c r="Q1178" t="str">
        <f t="shared" si="1060"/>
        <v/>
      </c>
      <c r="R1178" t="str">
        <f t="shared" si="1061"/>
        <v/>
      </c>
      <c r="S1178" t="str">
        <f t="shared" si="1062"/>
        <v/>
      </c>
      <c r="T1178" t="str">
        <f t="shared" si="1063"/>
        <v/>
      </c>
      <c r="U1178" t="str">
        <f t="shared" si="1064"/>
        <v/>
      </c>
      <c r="V1178" t="str">
        <f t="shared" si="1065"/>
        <v/>
      </c>
      <c r="W1178" t="str">
        <f t="shared" si="1066"/>
        <v/>
      </c>
      <c r="X1178" t="str">
        <f t="shared" si="1067"/>
        <v/>
      </c>
      <c r="Y1178" t="str">
        <f t="shared" si="1068"/>
        <v/>
      </c>
      <c r="Z1178" t="str">
        <f t="shared" si="1069"/>
        <v/>
      </c>
      <c r="AA1178" t="str">
        <f t="shared" si="1070"/>
        <v>Operációkutatás műszakiaknak (, web)</v>
      </c>
      <c r="AB1178" t="str">
        <f t="shared" si="1071"/>
        <v/>
      </c>
      <c r="AC1178" t="str">
        <f t="shared" si="1072"/>
        <v/>
      </c>
      <c r="AD1178" t="str">
        <f t="shared" si="1073"/>
        <v/>
      </c>
      <c r="AE1178" t="str">
        <f t="shared" si="1074"/>
        <v/>
      </c>
      <c r="AF1178" t="str">
        <f t="shared" si="1075"/>
        <v/>
      </c>
      <c r="AG1178" t="str">
        <f t="shared" si="1076"/>
        <v>11212</v>
      </c>
      <c r="AH1178" t="str">
        <f t="shared" si="1077"/>
        <v/>
      </c>
      <c r="AI1178" t="str">
        <f t="shared" si="1078"/>
        <v/>
      </c>
      <c r="AJ1178" t="str">
        <f t="shared" si="1079"/>
        <v/>
      </c>
      <c r="AK1178" t="str">
        <f t="shared" si="1080"/>
        <v/>
      </c>
      <c r="AL1178" t="str">
        <f t="shared" si="1081"/>
        <v/>
      </c>
      <c r="AM1178" t="str">
        <f t="shared" si="1082"/>
        <v/>
      </c>
      <c r="AN1178" t="str">
        <f t="shared" si="1083"/>
        <v/>
      </c>
      <c r="AO1178" t="str">
        <f t="shared" si="1084"/>
        <v/>
      </c>
      <c r="AP1178" t="str">
        <f t="shared" si="1085"/>
        <v/>
      </c>
      <c r="AQ1178" t="str">
        <f t="shared" si="1086"/>
        <v/>
      </c>
      <c r="AR1178" t="str">
        <f t="shared" si="1087"/>
        <v/>
      </c>
      <c r="AS1178" t="str">
        <f t="shared" si="1088"/>
        <v/>
      </c>
      <c r="AT1178" t="str">
        <f t="shared" si="1089"/>
        <v/>
      </c>
      <c r="AU1178" t="str">
        <f t="shared" si="1090"/>
        <v/>
      </c>
      <c r="AV1178" t="str">
        <f t="shared" si="1091"/>
        <v/>
      </c>
      <c r="AW1178" t="str">
        <f t="shared" si="1092"/>
        <v/>
      </c>
      <c r="AX1178" t="str">
        <f t="shared" si="1093"/>
        <v/>
      </c>
      <c r="AY1178" t="str">
        <f t="shared" si="1094"/>
        <v/>
      </c>
      <c r="AZ1178" t="str">
        <f t="shared" si="1095"/>
        <v/>
      </c>
      <c r="BA1178" t="str">
        <f t="shared" si="1096"/>
        <v/>
      </c>
      <c r="BB1178" t="str">
        <f t="shared" si="1097"/>
        <v/>
      </c>
      <c r="BC1178" t="str">
        <f t="shared" si="1098"/>
        <v/>
      </c>
      <c r="BD1178" t="str">
        <f t="shared" si="1099"/>
        <v/>
      </c>
      <c r="BE1178" t="str">
        <f t="shared" si="1100"/>
        <v>Operációkutatás műszakiaknak (3, web)</v>
      </c>
      <c r="BF1178" s="2">
        <v>1121</v>
      </c>
      <c r="BG1178" s="2">
        <v>2</v>
      </c>
      <c r="BH1178" s="18">
        <f>VLOOKUP(BF1178,segéd!$F$9:$G$41,2,FALSE)</f>
        <v>46347</v>
      </c>
      <c r="BI1178" s="2" t="str">
        <f>VLOOKUP(BG1178,segéd!$F$1:$G$7,2,FALSE)</f>
        <v>9.45-11.15</v>
      </c>
      <c r="BJ1178" t="s">
        <v>149</v>
      </c>
      <c r="BK1178" s="20" t="s">
        <v>9</v>
      </c>
      <c r="BL1178" t="s">
        <v>190</v>
      </c>
      <c r="BM1178" s="2"/>
      <c r="BN1178" s="2">
        <v>3</v>
      </c>
      <c r="BO1178" s="2" t="s">
        <v>117</v>
      </c>
      <c r="BP1178" s="33" t="s">
        <v>615</v>
      </c>
      <c r="BQ1178" s="2">
        <f t="shared" si="1101"/>
        <v>7</v>
      </c>
      <c r="BR1178" s="2" t="str">
        <f>IF(BM1178="","",IFERROR(VLOOKUP(BJ1178,segéd!T:U,2,FALSE),"x"))</f>
        <v/>
      </c>
      <c r="BS1178" s="2">
        <f>IF(BN1178="","",IFERROR(VLOOKUP(BJ1178,segéd!O:P,2,FALSE),"x"))</f>
        <v>7</v>
      </c>
      <c r="BT1178" s="2"/>
      <c r="BU1178" s="2"/>
      <c r="BV1178" s="2"/>
      <c r="BX1178" s="2"/>
      <c r="CQ1178" s="2"/>
      <c r="CR1178" s="2"/>
      <c r="CS1178" s="2">
        <v>8</v>
      </c>
    </row>
    <row r="1179" spans="1:120" ht="15" customHeight="1" x14ac:dyDescent="0.3">
      <c r="A1179" t="str">
        <f t="shared" si="1044"/>
        <v>11212</v>
      </c>
      <c r="B1179" t="str">
        <f t="shared" si="1045"/>
        <v xml:space="preserve">Robotszerkezetek és perifériák - Szilágyi Zoltán (web) </v>
      </c>
      <c r="C1179" t="str">
        <f t="shared" si="1046"/>
        <v>21411212</v>
      </c>
      <c r="D1179" t="str">
        <f t="shared" si="1047"/>
        <v>Robotszerkezetek és perifériák - Szilágyi Zoltán (web) 41</v>
      </c>
      <c r="E1179" t="str">
        <f t="shared" si="1048"/>
        <v>Szilágyi Zoltán11212</v>
      </c>
      <c r="F1179" t="str">
        <f t="shared" si="1049"/>
        <v>Robotszerkezetek és perifériák (Tb. 214, web)</v>
      </c>
      <c r="G1179" t="str">
        <f t="shared" si="1050"/>
        <v/>
      </c>
      <c r="H1179" t="str">
        <f t="shared" si="1051"/>
        <v/>
      </c>
      <c r="I1179" t="str">
        <f t="shared" si="1052"/>
        <v/>
      </c>
      <c r="J1179" t="str">
        <f t="shared" si="1053"/>
        <v/>
      </c>
      <c r="K1179" t="str">
        <f t="shared" si="1054"/>
        <v/>
      </c>
      <c r="L1179" t="str">
        <f t="shared" si="1055"/>
        <v/>
      </c>
      <c r="M1179" t="str">
        <f t="shared" si="1056"/>
        <v/>
      </c>
      <c r="N1179" t="str">
        <f t="shared" si="1057"/>
        <v/>
      </c>
      <c r="O1179" t="str">
        <f t="shared" si="1058"/>
        <v/>
      </c>
      <c r="P1179" t="str">
        <f t="shared" si="1059"/>
        <v/>
      </c>
      <c r="Q1179" t="str">
        <f t="shared" si="1060"/>
        <v/>
      </c>
      <c r="R1179" t="str">
        <f t="shared" si="1061"/>
        <v/>
      </c>
      <c r="S1179" t="str">
        <f t="shared" si="1062"/>
        <v/>
      </c>
      <c r="T1179" t="str">
        <f t="shared" si="1063"/>
        <v/>
      </c>
      <c r="U1179" t="str">
        <f t="shared" si="1064"/>
        <v/>
      </c>
      <c r="V1179" t="str">
        <f t="shared" si="1065"/>
        <v/>
      </c>
      <c r="W1179" t="str">
        <f t="shared" si="1066"/>
        <v/>
      </c>
      <c r="X1179" t="str">
        <f t="shared" si="1067"/>
        <v/>
      </c>
      <c r="Y1179" t="str">
        <f t="shared" si="1068"/>
        <v/>
      </c>
      <c r="Z1179" t="str">
        <f t="shared" si="1069"/>
        <v/>
      </c>
      <c r="AA1179" t="str">
        <f t="shared" si="1070"/>
        <v>Robotszerkezetek és perifériák (, web)</v>
      </c>
      <c r="AB1179" t="str">
        <f t="shared" si="1071"/>
        <v/>
      </c>
      <c r="AC1179" t="str">
        <f t="shared" si="1072"/>
        <v/>
      </c>
      <c r="AD1179" t="str">
        <f t="shared" si="1073"/>
        <v/>
      </c>
      <c r="AE1179" t="str">
        <f t="shared" si="1074"/>
        <v/>
      </c>
      <c r="AF1179" t="str">
        <f t="shared" si="1075"/>
        <v/>
      </c>
      <c r="AG1179" t="str">
        <f t="shared" si="1076"/>
        <v/>
      </c>
      <c r="AH1179" t="str">
        <f t="shared" si="1077"/>
        <v/>
      </c>
      <c r="AI1179" t="str">
        <f t="shared" si="1078"/>
        <v/>
      </c>
      <c r="AJ1179" t="str">
        <f t="shared" si="1079"/>
        <v/>
      </c>
      <c r="AK1179" t="str">
        <f t="shared" si="1080"/>
        <v/>
      </c>
      <c r="AL1179" t="str">
        <f t="shared" si="1081"/>
        <v/>
      </c>
      <c r="AM1179" t="str">
        <f t="shared" si="1082"/>
        <v/>
      </c>
      <c r="AN1179" t="str">
        <f t="shared" si="1083"/>
        <v/>
      </c>
      <c r="AO1179" t="str">
        <f t="shared" si="1084"/>
        <v/>
      </c>
      <c r="AP1179" t="str">
        <f t="shared" si="1085"/>
        <v/>
      </c>
      <c r="AQ1179" t="str">
        <f t="shared" si="1086"/>
        <v/>
      </c>
      <c r="AR1179" t="str">
        <f t="shared" si="1087"/>
        <v/>
      </c>
      <c r="AS1179" t="str">
        <f t="shared" si="1088"/>
        <v/>
      </c>
      <c r="AT1179" t="str">
        <f t="shared" si="1089"/>
        <v/>
      </c>
      <c r="AU1179" t="str">
        <f t="shared" si="1090"/>
        <v/>
      </c>
      <c r="AV1179" t="str">
        <f t="shared" si="1091"/>
        <v/>
      </c>
      <c r="AW1179" t="str">
        <f t="shared" si="1092"/>
        <v/>
      </c>
      <c r="AX1179" t="str">
        <f t="shared" si="1093"/>
        <v/>
      </c>
      <c r="AY1179" t="str">
        <f t="shared" si="1094"/>
        <v/>
      </c>
      <c r="AZ1179" t="str">
        <f t="shared" si="1095"/>
        <v/>
      </c>
      <c r="BA1179" t="str">
        <f t="shared" si="1096"/>
        <v/>
      </c>
      <c r="BB1179" t="str">
        <f t="shared" si="1097"/>
        <v/>
      </c>
      <c r="BC1179" t="str">
        <f t="shared" si="1098"/>
        <v/>
      </c>
      <c r="BD1179" t="str">
        <f t="shared" si="1099"/>
        <v>11212</v>
      </c>
      <c r="BE1179" t="str">
        <f t="shared" si="1100"/>
        <v>Robotszerkezetek és perifériák (214, web)</v>
      </c>
      <c r="BF1179" s="2">
        <v>1121</v>
      </c>
      <c r="BG1179" s="2">
        <v>2</v>
      </c>
      <c r="BH1179" s="18">
        <f>VLOOKUP(BF1179,segéd!$F$9:$G$41,2,FALSE)</f>
        <v>46347</v>
      </c>
      <c r="BI1179" s="2" t="str">
        <f>VLOOKUP(BG1179,segéd!$F$1:$G$7,2,FALSE)</f>
        <v>9.45-11.15</v>
      </c>
      <c r="BJ1179" t="s">
        <v>525</v>
      </c>
      <c r="BK1179" s="20" t="s">
        <v>218</v>
      </c>
      <c r="BL1179" t="s">
        <v>191</v>
      </c>
      <c r="BM1179" s="2"/>
      <c r="BN1179" s="2">
        <v>214</v>
      </c>
      <c r="BO1179" s="2" t="s">
        <v>117</v>
      </c>
      <c r="BP1179" s="33" t="s">
        <v>643</v>
      </c>
      <c r="BQ1179" s="2">
        <f t="shared" si="1101"/>
        <v>41</v>
      </c>
      <c r="BR1179" s="2" t="str">
        <f>IF(BM1179="","",IFERROR(VLOOKUP(BJ1179,segéd!T:U,2,FALSE),"x"))</f>
        <v/>
      </c>
      <c r="BS1179" s="2">
        <f>IF(BN1179="","",IFERROR(VLOOKUP(BJ1179,segéd!O:P,2,FALSE),"x"))</f>
        <v>41</v>
      </c>
      <c r="BU1179" s="2"/>
      <c r="BV1179" s="2"/>
      <c r="DP1179" s="2">
        <v>32</v>
      </c>
    </row>
    <row r="1180" spans="1:120" ht="15" customHeight="1" x14ac:dyDescent="0.3">
      <c r="A1180" t="str">
        <f t="shared" si="1044"/>
        <v>11212</v>
      </c>
      <c r="B1180" t="str">
        <f t="shared" si="1045"/>
        <v xml:space="preserve">Statisztikai folyamatirányítás - Szamosi Barna (web) </v>
      </c>
      <c r="C1180" t="str">
        <f t="shared" si="1046"/>
        <v>40211212</v>
      </c>
      <c r="D1180" t="str">
        <f t="shared" si="1047"/>
        <v>Statisztikai folyamatirányítás - Szamosi Barna (web) 12</v>
      </c>
      <c r="E1180" t="str">
        <f t="shared" si="1048"/>
        <v>Szamosi Barna11212</v>
      </c>
      <c r="F1180" t="str">
        <f t="shared" si="1049"/>
        <v>Statisztikai folyamatirányítás (Tb. 402, web)</v>
      </c>
      <c r="G1180" t="str">
        <f t="shared" si="1050"/>
        <v/>
      </c>
      <c r="H1180" t="str">
        <f t="shared" si="1051"/>
        <v/>
      </c>
      <c r="I1180" t="str">
        <f t="shared" si="1052"/>
        <v/>
      </c>
      <c r="J1180" t="str">
        <f t="shared" si="1053"/>
        <v/>
      </c>
      <c r="K1180" t="str">
        <f t="shared" si="1054"/>
        <v/>
      </c>
      <c r="L1180" t="str">
        <f t="shared" si="1055"/>
        <v/>
      </c>
      <c r="M1180" t="str">
        <f t="shared" si="1056"/>
        <v/>
      </c>
      <c r="N1180" t="str">
        <f t="shared" si="1057"/>
        <v/>
      </c>
      <c r="O1180" t="str">
        <f t="shared" si="1058"/>
        <v/>
      </c>
      <c r="P1180" t="str">
        <f t="shared" si="1059"/>
        <v/>
      </c>
      <c r="Q1180" t="str">
        <f t="shared" si="1060"/>
        <v/>
      </c>
      <c r="R1180" t="str">
        <f t="shared" si="1061"/>
        <v/>
      </c>
      <c r="S1180" t="str">
        <f t="shared" si="1062"/>
        <v/>
      </c>
      <c r="T1180" t="str">
        <f t="shared" si="1063"/>
        <v/>
      </c>
      <c r="U1180" t="str">
        <f t="shared" si="1064"/>
        <v/>
      </c>
      <c r="V1180" t="str">
        <f t="shared" si="1065"/>
        <v/>
      </c>
      <c r="W1180" t="str">
        <f t="shared" si="1066"/>
        <v/>
      </c>
      <c r="X1180" t="str">
        <f t="shared" si="1067"/>
        <v/>
      </c>
      <c r="Y1180" t="str">
        <f t="shared" si="1068"/>
        <v/>
      </c>
      <c r="Z1180" t="str">
        <f t="shared" si="1069"/>
        <v/>
      </c>
      <c r="AA1180" t="str">
        <f t="shared" si="1070"/>
        <v>Statisztikai folyamatirányítás (, web)</v>
      </c>
      <c r="AB1180" t="str">
        <f t="shared" si="1071"/>
        <v/>
      </c>
      <c r="AC1180" t="str">
        <f t="shared" si="1072"/>
        <v/>
      </c>
      <c r="AD1180" t="str">
        <f t="shared" si="1073"/>
        <v/>
      </c>
      <c r="AE1180" t="str">
        <f t="shared" si="1074"/>
        <v/>
      </c>
      <c r="AF1180" t="str">
        <f t="shared" si="1075"/>
        <v/>
      </c>
      <c r="AG1180" t="str">
        <f t="shared" si="1076"/>
        <v/>
      </c>
      <c r="AH1180" t="str">
        <f t="shared" si="1077"/>
        <v/>
      </c>
      <c r="AI1180" t="str">
        <f t="shared" si="1078"/>
        <v/>
      </c>
      <c r="AJ1180" t="str">
        <f t="shared" si="1079"/>
        <v/>
      </c>
      <c r="AK1180" t="str">
        <f t="shared" si="1080"/>
        <v/>
      </c>
      <c r="AL1180" t="str">
        <f t="shared" si="1081"/>
        <v/>
      </c>
      <c r="AM1180" t="str">
        <f t="shared" si="1082"/>
        <v/>
      </c>
      <c r="AN1180" t="str">
        <f t="shared" si="1083"/>
        <v/>
      </c>
      <c r="AO1180" t="str">
        <f t="shared" si="1084"/>
        <v/>
      </c>
      <c r="AP1180" t="str">
        <f t="shared" si="1085"/>
        <v/>
      </c>
      <c r="AQ1180" t="str">
        <f t="shared" si="1086"/>
        <v/>
      </c>
      <c r="AR1180" t="str">
        <f t="shared" si="1087"/>
        <v/>
      </c>
      <c r="AS1180" t="str">
        <f t="shared" si="1088"/>
        <v/>
      </c>
      <c r="AT1180" t="str">
        <f t="shared" si="1089"/>
        <v/>
      </c>
      <c r="AU1180" t="str">
        <f t="shared" si="1090"/>
        <v/>
      </c>
      <c r="AV1180" t="str">
        <f t="shared" si="1091"/>
        <v>11212</v>
      </c>
      <c r="AW1180" t="str">
        <f t="shared" si="1092"/>
        <v/>
      </c>
      <c r="AX1180" t="str">
        <f t="shared" si="1093"/>
        <v/>
      </c>
      <c r="AY1180" t="str">
        <f t="shared" si="1094"/>
        <v/>
      </c>
      <c r="AZ1180" t="str">
        <f t="shared" si="1095"/>
        <v/>
      </c>
      <c r="BA1180" t="str">
        <f t="shared" si="1096"/>
        <v/>
      </c>
      <c r="BB1180" t="str">
        <f t="shared" si="1097"/>
        <v/>
      </c>
      <c r="BC1180" t="str">
        <f t="shared" si="1098"/>
        <v/>
      </c>
      <c r="BD1180" t="str">
        <f t="shared" si="1099"/>
        <v/>
      </c>
      <c r="BE1180" t="str">
        <f t="shared" si="1100"/>
        <v>Statisztikai folyamatirányítás (402, web)</v>
      </c>
      <c r="BF1180" s="2">
        <v>1121</v>
      </c>
      <c r="BG1180" s="2">
        <v>2</v>
      </c>
      <c r="BH1180" s="18">
        <f>VLOOKUP(BF1180,segéd!$F$9:$G$41,2,FALSE)</f>
        <v>46347</v>
      </c>
      <c r="BI1180" s="2" t="str">
        <f>VLOOKUP(BG1180,segéd!$F$1:$G$7,2,FALSE)</f>
        <v>9.45-11.15</v>
      </c>
      <c r="BJ1180" t="s">
        <v>401</v>
      </c>
      <c r="BK1180" s="20" t="s">
        <v>318</v>
      </c>
      <c r="BL1180" t="s">
        <v>191</v>
      </c>
      <c r="BM1180" s="2"/>
      <c r="BN1180" s="2">
        <v>402</v>
      </c>
      <c r="BO1180" s="2" t="s">
        <v>117</v>
      </c>
      <c r="BP1180" s="33" t="s">
        <v>644</v>
      </c>
      <c r="BQ1180" s="2">
        <f t="shared" si="1101"/>
        <v>12</v>
      </c>
      <c r="BR1180" s="2" t="str">
        <f>IF(BM1180="","",IFERROR(VLOOKUP(BJ1180,segéd!T:U,2,FALSE),"x"))</f>
        <v/>
      </c>
      <c r="BS1180" s="2">
        <f>IF(BN1180="","",IFERROR(VLOOKUP(BJ1180,segéd!O:P,2,FALSE),"x"))</f>
        <v>12</v>
      </c>
      <c r="BU1180" s="2"/>
      <c r="BV1180" s="2"/>
      <c r="DH1180" s="2">
        <v>13</v>
      </c>
    </row>
    <row r="1181" spans="1:120" ht="15" customHeight="1" x14ac:dyDescent="0.3">
      <c r="A1181" t="str">
        <f t="shared" si="1044"/>
        <v>11212</v>
      </c>
      <c r="B1181" t="str">
        <f t="shared" si="1045"/>
        <v xml:space="preserve">Számvitel III. - Labossa Ildikó (web) </v>
      </c>
      <c r="C1181" t="str">
        <f t="shared" si="1046"/>
        <v>21611212</v>
      </c>
      <c r="D1181" t="str">
        <f t="shared" si="1047"/>
        <v>Számvitel III. - Labossa Ildikó (web) 24</v>
      </c>
      <c r="E1181" t="str">
        <f t="shared" si="1048"/>
        <v>Labossa Ildikó11212</v>
      </c>
      <c r="F1181" t="str">
        <f t="shared" si="1049"/>
        <v>Számvitel III. (Tb. 216, web)</v>
      </c>
      <c r="G1181" t="str">
        <f t="shared" si="1050"/>
        <v/>
      </c>
      <c r="H1181" t="str">
        <f t="shared" si="1051"/>
        <v/>
      </c>
      <c r="I1181" t="str">
        <f t="shared" si="1052"/>
        <v/>
      </c>
      <c r="J1181" t="str">
        <f t="shared" si="1053"/>
        <v/>
      </c>
      <c r="K1181" t="str">
        <f t="shared" si="1054"/>
        <v/>
      </c>
      <c r="L1181" t="str">
        <f t="shared" si="1055"/>
        <v/>
      </c>
      <c r="M1181" t="str">
        <f t="shared" si="1056"/>
        <v/>
      </c>
      <c r="N1181" t="str">
        <f t="shared" si="1057"/>
        <v/>
      </c>
      <c r="O1181" t="str">
        <f t="shared" si="1058"/>
        <v/>
      </c>
      <c r="P1181" t="str">
        <f t="shared" si="1059"/>
        <v/>
      </c>
      <c r="Q1181" t="str">
        <f t="shared" si="1060"/>
        <v/>
      </c>
      <c r="R1181" t="str">
        <f t="shared" si="1061"/>
        <v/>
      </c>
      <c r="S1181" t="str">
        <f t="shared" si="1062"/>
        <v/>
      </c>
      <c r="T1181" t="str">
        <f t="shared" si="1063"/>
        <v/>
      </c>
      <c r="U1181" t="str">
        <f t="shared" si="1064"/>
        <v/>
      </c>
      <c r="V1181" t="str">
        <f t="shared" si="1065"/>
        <v/>
      </c>
      <c r="W1181" t="str">
        <f t="shared" si="1066"/>
        <v/>
      </c>
      <c r="X1181" t="str">
        <f t="shared" si="1067"/>
        <v/>
      </c>
      <c r="Y1181" t="str">
        <f t="shared" si="1068"/>
        <v/>
      </c>
      <c r="Z1181" t="str">
        <f t="shared" si="1069"/>
        <v/>
      </c>
      <c r="AA1181" t="str">
        <f t="shared" si="1070"/>
        <v>Számvitel III. (, web)</v>
      </c>
      <c r="AB1181" t="str">
        <f t="shared" si="1071"/>
        <v/>
      </c>
      <c r="AC1181" t="str">
        <f t="shared" si="1072"/>
        <v/>
      </c>
      <c r="AD1181" t="str">
        <f t="shared" si="1073"/>
        <v/>
      </c>
      <c r="AE1181" t="str">
        <f t="shared" si="1074"/>
        <v/>
      </c>
      <c r="AF1181" t="str">
        <f t="shared" si="1075"/>
        <v/>
      </c>
      <c r="AG1181" t="str">
        <f t="shared" si="1076"/>
        <v/>
      </c>
      <c r="AH1181" t="str">
        <f t="shared" si="1077"/>
        <v/>
      </c>
      <c r="AI1181" t="str">
        <f t="shared" si="1078"/>
        <v/>
      </c>
      <c r="AJ1181" t="str">
        <f t="shared" si="1079"/>
        <v/>
      </c>
      <c r="AK1181" t="str">
        <f t="shared" si="1080"/>
        <v/>
      </c>
      <c r="AL1181" t="str">
        <f t="shared" si="1081"/>
        <v/>
      </c>
      <c r="AM1181" t="str">
        <f t="shared" si="1082"/>
        <v/>
      </c>
      <c r="AN1181" t="str">
        <f t="shared" si="1083"/>
        <v>11212</v>
      </c>
      <c r="AO1181" t="str">
        <f t="shared" si="1084"/>
        <v>11212</v>
      </c>
      <c r="AP1181" t="str">
        <f t="shared" si="1085"/>
        <v>11212</v>
      </c>
      <c r="AQ1181" t="str">
        <f t="shared" si="1086"/>
        <v/>
      </c>
      <c r="AR1181" t="str">
        <f t="shared" si="1087"/>
        <v/>
      </c>
      <c r="AS1181" t="str">
        <f t="shared" si="1088"/>
        <v/>
      </c>
      <c r="AT1181" t="str">
        <f t="shared" si="1089"/>
        <v/>
      </c>
      <c r="AU1181" t="str">
        <f t="shared" si="1090"/>
        <v/>
      </c>
      <c r="AV1181" t="str">
        <f t="shared" si="1091"/>
        <v/>
      </c>
      <c r="AW1181" t="str">
        <f t="shared" si="1092"/>
        <v/>
      </c>
      <c r="AX1181" t="str">
        <f t="shared" si="1093"/>
        <v/>
      </c>
      <c r="AY1181" t="str">
        <f t="shared" si="1094"/>
        <v/>
      </c>
      <c r="AZ1181" t="str">
        <f t="shared" si="1095"/>
        <v/>
      </c>
      <c r="BA1181" t="str">
        <f t="shared" si="1096"/>
        <v/>
      </c>
      <c r="BB1181" t="str">
        <f t="shared" si="1097"/>
        <v/>
      </c>
      <c r="BC1181" t="str">
        <f t="shared" si="1098"/>
        <v/>
      </c>
      <c r="BD1181" t="str">
        <f t="shared" si="1099"/>
        <v/>
      </c>
      <c r="BE1181" t="str">
        <f t="shared" si="1100"/>
        <v>Számvitel III. (216, web)</v>
      </c>
      <c r="BF1181" s="2">
        <v>1121</v>
      </c>
      <c r="BG1181" s="2">
        <v>2</v>
      </c>
      <c r="BH1181" s="18">
        <f>VLOOKUP(BF1181,segéd!$F$9:$G$41,2,FALSE)</f>
        <v>46347</v>
      </c>
      <c r="BI1181" s="2" t="str">
        <f>VLOOKUP(BG1181,segéd!$F$1:$G$7,2,FALSE)</f>
        <v>9.45-11.15</v>
      </c>
      <c r="BJ1181" t="s">
        <v>93</v>
      </c>
      <c r="BK1181" s="20" t="s">
        <v>220</v>
      </c>
      <c r="BL1181" t="s">
        <v>191</v>
      </c>
      <c r="BM1181" s="2"/>
      <c r="BN1181" s="2">
        <v>216</v>
      </c>
      <c r="BO1181" s="2" t="s">
        <v>117</v>
      </c>
      <c r="BP1181" s="33" t="s">
        <v>595</v>
      </c>
      <c r="BQ1181" s="2">
        <f t="shared" si="1101"/>
        <v>24</v>
      </c>
      <c r="BR1181" s="2" t="str">
        <f>IF(BM1181="","",IFERROR(VLOOKUP(BJ1181,segéd!T:U,2,FALSE),"x"))</f>
        <v/>
      </c>
      <c r="BS1181" s="2">
        <f>IF(BN1181="","",IFERROR(VLOOKUP(BJ1181,segéd!O:P,2,FALSE),"x"))</f>
        <v>24</v>
      </c>
      <c r="BT1181" s="2"/>
      <c r="BU1181" s="2"/>
      <c r="BV1181" s="2"/>
      <c r="BX1181" s="2"/>
      <c r="CQ1181" s="2"/>
      <c r="CR1181" s="2"/>
      <c r="CZ1181" s="2">
        <v>3</v>
      </c>
      <c r="DA1181" s="2">
        <v>7</v>
      </c>
      <c r="DB1181" s="2">
        <v>8</v>
      </c>
    </row>
    <row r="1182" spans="1:120" ht="15" customHeight="1" x14ac:dyDescent="0.3">
      <c r="A1182" t="str">
        <f t="shared" si="1044"/>
        <v>21411212</v>
      </c>
      <c r="B1182" t="str">
        <f t="shared" si="1045"/>
        <v>Számvitel III. - Péter Sára (web) 24</v>
      </c>
      <c r="C1182" t="str">
        <f t="shared" si="1046"/>
        <v>11212</v>
      </c>
      <c r="D1182" t="str">
        <f t="shared" si="1047"/>
        <v xml:space="preserve">Számvitel III. - Péter Sára (web) </v>
      </c>
      <c r="E1182" t="str">
        <f t="shared" si="1048"/>
        <v>Péter Sára11212</v>
      </c>
      <c r="F1182" t="str">
        <f t="shared" si="1049"/>
        <v>Számvitel III. (Bp. 214, web)</v>
      </c>
      <c r="G1182" t="str">
        <f t="shared" si="1050"/>
        <v/>
      </c>
      <c r="H1182" t="str">
        <f t="shared" si="1051"/>
        <v/>
      </c>
      <c r="I1182" t="str">
        <f t="shared" si="1052"/>
        <v/>
      </c>
      <c r="J1182" t="str">
        <f t="shared" si="1053"/>
        <v/>
      </c>
      <c r="K1182" t="str">
        <f t="shared" si="1054"/>
        <v/>
      </c>
      <c r="L1182" t="str">
        <f t="shared" si="1055"/>
        <v/>
      </c>
      <c r="M1182" t="str">
        <f t="shared" si="1056"/>
        <v/>
      </c>
      <c r="N1182" t="str">
        <f t="shared" si="1057"/>
        <v/>
      </c>
      <c r="O1182" t="str">
        <f t="shared" si="1058"/>
        <v/>
      </c>
      <c r="P1182" t="str">
        <f t="shared" si="1059"/>
        <v/>
      </c>
      <c r="Q1182" t="str">
        <f t="shared" si="1060"/>
        <v/>
      </c>
      <c r="R1182" t="str">
        <f t="shared" si="1061"/>
        <v/>
      </c>
      <c r="S1182" t="str">
        <f t="shared" si="1062"/>
        <v/>
      </c>
      <c r="T1182" t="str">
        <f t="shared" si="1063"/>
        <v>11212</v>
      </c>
      <c r="U1182" t="str">
        <f t="shared" si="1064"/>
        <v>11212</v>
      </c>
      <c r="V1182" t="str">
        <f t="shared" si="1065"/>
        <v>11212</v>
      </c>
      <c r="W1182" t="str">
        <f t="shared" si="1066"/>
        <v/>
      </c>
      <c r="X1182" t="str">
        <f t="shared" si="1067"/>
        <v/>
      </c>
      <c r="Y1182" t="str">
        <f t="shared" si="1068"/>
        <v/>
      </c>
      <c r="Z1182" t="str">
        <f t="shared" si="1069"/>
        <v/>
      </c>
      <c r="AA1182" t="str">
        <f t="shared" si="1070"/>
        <v>Számvitel III. (214, web)</v>
      </c>
      <c r="AB1182" t="str">
        <f t="shared" si="1071"/>
        <v/>
      </c>
      <c r="AC1182" t="str">
        <f t="shared" si="1072"/>
        <v/>
      </c>
      <c r="AD1182" t="str">
        <f t="shared" si="1073"/>
        <v/>
      </c>
      <c r="AE1182" t="str">
        <f t="shared" si="1074"/>
        <v/>
      </c>
      <c r="AF1182" t="str">
        <f t="shared" si="1075"/>
        <v/>
      </c>
      <c r="AG1182" t="str">
        <f t="shared" si="1076"/>
        <v/>
      </c>
      <c r="AH1182" t="str">
        <f t="shared" si="1077"/>
        <v/>
      </c>
      <c r="AI1182" t="str">
        <f t="shared" si="1078"/>
        <v/>
      </c>
      <c r="AJ1182" t="str">
        <f t="shared" si="1079"/>
        <v/>
      </c>
      <c r="AK1182" t="str">
        <f t="shared" si="1080"/>
        <v/>
      </c>
      <c r="AL1182" t="str">
        <f t="shared" si="1081"/>
        <v/>
      </c>
      <c r="AM1182" t="str">
        <f t="shared" si="1082"/>
        <v/>
      </c>
      <c r="AN1182" t="str">
        <f t="shared" si="1083"/>
        <v/>
      </c>
      <c r="AO1182" t="str">
        <f t="shared" si="1084"/>
        <v/>
      </c>
      <c r="AP1182" t="str">
        <f t="shared" si="1085"/>
        <v/>
      </c>
      <c r="AQ1182" t="str">
        <f t="shared" si="1086"/>
        <v/>
      </c>
      <c r="AR1182" t="str">
        <f t="shared" si="1087"/>
        <v/>
      </c>
      <c r="AS1182" t="str">
        <f t="shared" si="1088"/>
        <v/>
      </c>
      <c r="AT1182" t="str">
        <f t="shared" si="1089"/>
        <v/>
      </c>
      <c r="AU1182" t="str">
        <f t="shared" si="1090"/>
        <v/>
      </c>
      <c r="AV1182" t="str">
        <f t="shared" si="1091"/>
        <v/>
      </c>
      <c r="AW1182" t="str">
        <f t="shared" si="1092"/>
        <v/>
      </c>
      <c r="AX1182" t="str">
        <f t="shared" si="1093"/>
        <v/>
      </c>
      <c r="AY1182" t="str">
        <f t="shared" si="1094"/>
        <v/>
      </c>
      <c r="AZ1182" t="str">
        <f t="shared" si="1095"/>
        <v/>
      </c>
      <c r="BA1182" t="str">
        <f t="shared" si="1096"/>
        <v/>
      </c>
      <c r="BB1182" t="str">
        <f t="shared" si="1097"/>
        <v/>
      </c>
      <c r="BC1182" t="str">
        <f t="shared" si="1098"/>
        <v/>
      </c>
      <c r="BD1182" t="str">
        <f t="shared" si="1099"/>
        <v/>
      </c>
      <c r="BE1182" t="str">
        <f t="shared" si="1100"/>
        <v>Számvitel III. (, web)</v>
      </c>
      <c r="BF1182" s="2">
        <v>1121</v>
      </c>
      <c r="BG1182" s="2">
        <v>2</v>
      </c>
      <c r="BH1182" s="18">
        <f>VLOOKUP(BF1182,segéd!$F$9:$G$41,2,FALSE)</f>
        <v>46347</v>
      </c>
      <c r="BI1182" s="2" t="str">
        <f>VLOOKUP(BG1182,segéd!$F$1:$G$7,2,FALSE)</f>
        <v>9.45-11.15</v>
      </c>
      <c r="BJ1182" t="s">
        <v>93</v>
      </c>
      <c r="BK1182" s="20" t="s">
        <v>305</v>
      </c>
      <c r="BL1182" t="s">
        <v>194</v>
      </c>
      <c r="BM1182" s="2">
        <v>214</v>
      </c>
      <c r="BO1182" s="2" t="s">
        <v>117</v>
      </c>
      <c r="BP1182" s="33" t="s">
        <v>733</v>
      </c>
      <c r="BQ1182" s="2">
        <f t="shared" si="1101"/>
        <v>24</v>
      </c>
      <c r="BR1182" s="2">
        <f>IF(BM1182="","",IFERROR(VLOOKUP(BJ1182,segéd!T:U,2,FALSE),"x"))</f>
        <v>24</v>
      </c>
      <c r="BS1182" s="2" t="str">
        <f>IF(BN1182="","",IFERROR(VLOOKUP(BJ1182,segéd!O:P,2,FALSE),"x"))</f>
        <v/>
      </c>
      <c r="BT1182" s="2"/>
      <c r="BU1182" s="2"/>
      <c r="BV1182" s="2"/>
      <c r="BX1182" s="2"/>
      <c r="CG1182" s="2">
        <v>6</v>
      </c>
      <c r="CH1182" s="2">
        <v>6</v>
      </c>
      <c r="CI1182" s="2">
        <v>7</v>
      </c>
      <c r="CQ1182" s="2"/>
      <c r="CR1182" s="2"/>
    </row>
    <row r="1183" spans="1:120" ht="15" customHeight="1" x14ac:dyDescent="0.3">
      <c r="A1183" t="str">
        <f t="shared" si="1044"/>
        <v>20211212</v>
      </c>
      <c r="B1183" t="str">
        <f t="shared" si="1045"/>
        <v>Turizmus menedzsment - Wirth Gábor (web) 5</v>
      </c>
      <c r="C1183" t="str">
        <f t="shared" si="1046"/>
        <v>11212</v>
      </c>
      <c r="D1183" t="str">
        <f t="shared" si="1047"/>
        <v xml:space="preserve">Turizmus menedzsment - Wirth Gábor (web) </v>
      </c>
      <c r="E1183" t="str">
        <f t="shared" si="1048"/>
        <v>Wirth Gábor11212</v>
      </c>
      <c r="F1183" t="str">
        <f t="shared" si="1049"/>
        <v>Turizmus menedzsment (Bp. 202, web)</v>
      </c>
      <c r="G1183" t="str">
        <f t="shared" si="1050"/>
        <v/>
      </c>
      <c r="H1183" t="str">
        <f t="shared" si="1051"/>
        <v/>
      </c>
      <c r="I1183" t="str">
        <f t="shared" si="1052"/>
        <v/>
      </c>
      <c r="J1183" t="str">
        <f t="shared" si="1053"/>
        <v/>
      </c>
      <c r="K1183" t="str">
        <f t="shared" si="1054"/>
        <v/>
      </c>
      <c r="L1183" t="str">
        <f t="shared" si="1055"/>
        <v/>
      </c>
      <c r="M1183" t="str">
        <f t="shared" si="1056"/>
        <v/>
      </c>
      <c r="N1183" t="str">
        <f t="shared" si="1057"/>
        <v/>
      </c>
      <c r="O1183" t="str">
        <f t="shared" si="1058"/>
        <v/>
      </c>
      <c r="P1183" t="str">
        <f t="shared" si="1059"/>
        <v/>
      </c>
      <c r="Q1183" t="str">
        <f t="shared" si="1060"/>
        <v/>
      </c>
      <c r="R1183" t="str">
        <f t="shared" si="1061"/>
        <v/>
      </c>
      <c r="S1183" t="str">
        <f t="shared" si="1062"/>
        <v/>
      </c>
      <c r="T1183" t="str">
        <f t="shared" si="1063"/>
        <v/>
      </c>
      <c r="U1183" t="str">
        <f t="shared" si="1064"/>
        <v/>
      </c>
      <c r="V1183" t="str">
        <f t="shared" si="1065"/>
        <v/>
      </c>
      <c r="W1183" t="str">
        <f t="shared" si="1066"/>
        <v/>
      </c>
      <c r="X1183" t="str">
        <f t="shared" si="1067"/>
        <v/>
      </c>
      <c r="Y1183" t="str">
        <f t="shared" si="1068"/>
        <v/>
      </c>
      <c r="Z1183" t="str">
        <f t="shared" si="1069"/>
        <v>11212</v>
      </c>
      <c r="AA1183" t="str">
        <f t="shared" si="1070"/>
        <v>Turizmus menedzsment (202, web)</v>
      </c>
      <c r="AB1183" t="str">
        <f t="shared" si="1071"/>
        <v/>
      </c>
      <c r="AC1183" t="str">
        <f t="shared" si="1072"/>
        <v/>
      </c>
      <c r="AD1183" t="str">
        <f t="shared" si="1073"/>
        <v/>
      </c>
      <c r="AE1183" t="str">
        <f t="shared" si="1074"/>
        <v/>
      </c>
      <c r="AF1183" t="str">
        <f t="shared" si="1075"/>
        <v/>
      </c>
      <c r="AG1183" t="str">
        <f t="shared" si="1076"/>
        <v/>
      </c>
      <c r="AH1183" t="str">
        <f t="shared" si="1077"/>
        <v/>
      </c>
      <c r="AI1183" t="str">
        <f t="shared" si="1078"/>
        <v/>
      </c>
      <c r="AJ1183" t="str">
        <f t="shared" si="1079"/>
        <v/>
      </c>
      <c r="AK1183" t="str">
        <f t="shared" si="1080"/>
        <v/>
      </c>
      <c r="AL1183" t="str">
        <f t="shared" si="1081"/>
        <v/>
      </c>
      <c r="AM1183" t="str">
        <f t="shared" si="1082"/>
        <v/>
      </c>
      <c r="AN1183" t="str">
        <f t="shared" si="1083"/>
        <v/>
      </c>
      <c r="AO1183" t="str">
        <f t="shared" si="1084"/>
        <v/>
      </c>
      <c r="AP1183" t="str">
        <f t="shared" si="1085"/>
        <v/>
      </c>
      <c r="AQ1183" t="str">
        <f t="shared" si="1086"/>
        <v/>
      </c>
      <c r="AR1183" t="str">
        <f t="shared" si="1087"/>
        <v/>
      </c>
      <c r="AS1183" t="str">
        <f t="shared" si="1088"/>
        <v/>
      </c>
      <c r="AT1183" t="str">
        <f t="shared" si="1089"/>
        <v/>
      </c>
      <c r="AU1183" t="str">
        <f t="shared" si="1090"/>
        <v/>
      </c>
      <c r="AV1183" t="str">
        <f t="shared" si="1091"/>
        <v/>
      </c>
      <c r="AW1183" t="str">
        <f t="shared" si="1092"/>
        <v/>
      </c>
      <c r="AX1183" t="str">
        <f t="shared" si="1093"/>
        <v/>
      </c>
      <c r="AY1183" t="str">
        <f t="shared" si="1094"/>
        <v/>
      </c>
      <c r="AZ1183" t="str">
        <f t="shared" si="1095"/>
        <v/>
      </c>
      <c r="BA1183" t="str">
        <f t="shared" si="1096"/>
        <v/>
      </c>
      <c r="BB1183" t="str">
        <f t="shared" si="1097"/>
        <v/>
      </c>
      <c r="BC1183" t="str">
        <f t="shared" si="1098"/>
        <v/>
      </c>
      <c r="BD1183" t="str">
        <f t="shared" si="1099"/>
        <v/>
      </c>
      <c r="BE1183" t="str">
        <f t="shared" si="1100"/>
        <v>Turizmus menedzsment (, web)</v>
      </c>
      <c r="BF1183" s="2">
        <v>1121</v>
      </c>
      <c r="BG1183" s="2">
        <v>2</v>
      </c>
      <c r="BH1183" s="18">
        <f>VLOOKUP(BF1183,segéd!$F$9:$G$41,2,FALSE)</f>
        <v>46347</v>
      </c>
      <c r="BI1183" s="2" t="str">
        <f>VLOOKUP(BG1183,segéd!$F$1:$G$7,2,FALSE)</f>
        <v>9.45-11.15</v>
      </c>
      <c r="BJ1183" t="s">
        <v>518</v>
      </c>
      <c r="BK1183" s="20" t="s">
        <v>143</v>
      </c>
      <c r="BL1183" t="s">
        <v>194</v>
      </c>
      <c r="BM1183" s="2">
        <v>202</v>
      </c>
      <c r="BO1183" s="2" t="s">
        <v>117</v>
      </c>
      <c r="BP1183" s="33" t="s">
        <v>684</v>
      </c>
      <c r="BQ1183" s="2">
        <f t="shared" si="1101"/>
        <v>5</v>
      </c>
      <c r="BR1183" s="2">
        <f>IF(BM1183="","",IFERROR(VLOOKUP(BJ1183,segéd!T:U,2,FALSE),"x"))</f>
        <v>5</v>
      </c>
      <c r="BS1183" s="2" t="str">
        <f>IF(BN1183="","",IFERROR(VLOOKUP(BJ1183,segéd!O:P,2,FALSE),"x"))</f>
        <v/>
      </c>
      <c r="BU1183" s="2"/>
      <c r="BV1183" s="2"/>
      <c r="BX1183" s="2"/>
      <c r="CM1183" s="2">
        <v>6</v>
      </c>
    </row>
    <row r="1184" spans="1:120" ht="15" customHeight="1" x14ac:dyDescent="0.3">
      <c r="A1184" t="str">
        <f t="shared" si="1044"/>
        <v>11213</v>
      </c>
      <c r="B1184" t="str">
        <f t="shared" si="1045"/>
        <v xml:space="preserve">Általános és gazdasági jog - Zalahegyi Zoltán (web) </v>
      </c>
      <c r="C1184" t="str">
        <f t="shared" si="1046"/>
        <v>60111213</v>
      </c>
      <c r="D1184" t="str">
        <f t="shared" si="1047"/>
        <v>Általános és gazdasági jog - Zalahegyi Zoltán (web) 171</v>
      </c>
      <c r="E1184" t="str">
        <f t="shared" si="1048"/>
        <v>Zalahegyi Zoltán11213</v>
      </c>
      <c r="F1184" t="str">
        <f t="shared" si="1049"/>
        <v>Általános és gazdasági jog (Tb. 601, web)</v>
      </c>
      <c r="G1184" t="str">
        <f t="shared" si="1050"/>
        <v/>
      </c>
      <c r="H1184" t="str">
        <f t="shared" si="1051"/>
        <v/>
      </c>
      <c r="I1184" t="str">
        <f t="shared" si="1052"/>
        <v/>
      </c>
      <c r="J1184" t="str">
        <f t="shared" si="1053"/>
        <v/>
      </c>
      <c r="K1184" t="str">
        <f t="shared" si="1054"/>
        <v/>
      </c>
      <c r="L1184" t="str">
        <f t="shared" si="1055"/>
        <v/>
      </c>
      <c r="M1184" t="str">
        <f t="shared" si="1056"/>
        <v/>
      </c>
      <c r="N1184" t="str">
        <f t="shared" si="1057"/>
        <v/>
      </c>
      <c r="O1184" t="str">
        <f t="shared" si="1058"/>
        <v/>
      </c>
      <c r="P1184" t="str">
        <f t="shared" si="1059"/>
        <v/>
      </c>
      <c r="Q1184" t="str">
        <f t="shared" si="1060"/>
        <v/>
      </c>
      <c r="R1184" t="str">
        <f t="shared" si="1061"/>
        <v/>
      </c>
      <c r="S1184" t="str">
        <f t="shared" si="1062"/>
        <v/>
      </c>
      <c r="T1184" t="str">
        <f t="shared" si="1063"/>
        <v/>
      </c>
      <c r="U1184" t="str">
        <f t="shared" si="1064"/>
        <v/>
      </c>
      <c r="V1184" t="str">
        <f t="shared" si="1065"/>
        <v/>
      </c>
      <c r="W1184" t="str">
        <f t="shared" si="1066"/>
        <v/>
      </c>
      <c r="X1184" t="str">
        <f t="shared" si="1067"/>
        <v/>
      </c>
      <c r="Y1184" t="str">
        <f t="shared" si="1068"/>
        <v/>
      </c>
      <c r="Z1184" t="str">
        <f t="shared" si="1069"/>
        <v/>
      </c>
      <c r="AA1184" t="str">
        <f t="shared" si="1070"/>
        <v>Általános és gazdasági jog (, web)</v>
      </c>
      <c r="AB1184" t="str">
        <f t="shared" si="1071"/>
        <v>11213</v>
      </c>
      <c r="AC1184" t="str">
        <f t="shared" si="1072"/>
        <v/>
      </c>
      <c r="AD1184" t="str">
        <f t="shared" si="1073"/>
        <v/>
      </c>
      <c r="AE1184" t="str">
        <f t="shared" si="1074"/>
        <v/>
      </c>
      <c r="AF1184" t="str">
        <f t="shared" si="1075"/>
        <v/>
      </c>
      <c r="AG1184" t="str">
        <f t="shared" si="1076"/>
        <v/>
      </c>
      <c r="AH1184" t="str">
        <f t="shared" si="1077"/>
        <v/>
      </c>
      <c r="AI1184" t="str">
        <f t="shared" si="1078"/>
        <v/>
      </c>
      <c r="AJ1184" t="str">
        <f t="shared" si="1079"/>
        <v/>
      </c>
      <c r="AK1184" t="str">
        <f t="shared" si="1080"/>
        <v/>
      </c>
      <c r="AL1184" t="str">
        <f t="shared" si="1081"/>
        <v/>
      </c>
      <c r="AM1184" t="str">
        <f t="shared" si="1082"/>
        <v/>
      </c>
      <c r="AN1184" t="str">
        <f t="shared" si="1083"/>
        <v/>
      </c>
      <c r="AO1184" t="str">
        <f t="shared" si="1084"/>
        <v/>
      </c>
      <c r="AP1184" t="str">
        <f t="shared" si="1085"/>
        <v/>
      </c>
      <c r="AQ1184" t="str">
        <f t="shared" si="1086"/>
        <v/>
      </c>
      <c r="AR1184" t="str">
        <f t="shared" si="1087"/>
        <v/>
      </c>
      <c r="AS1184" t="str">
        <f t="shared" si="1088"/>
        <v/>
      </c>
      <c r="AT1184" t="str">
        <f t="shared" si="1089"/>
        <v>11213</v>
      </c>
      <c r="AU1184" t="str">
        <f t="shared" si="1090"/>
        <v>11213</v>
      </c>
      <c r="AV1184" t="str">
        <f t="shared" si="1091"/>
        <v>11213</v>
      </c>
      <c r="AW1184" t="str">
        <f t="shared" si="1092"/>
        <v>11213</v>
      </c>
      <c r="AX1184" t="str">
        <f t="shared" si="1093"/>
        <v>11213</v>
      </c>
      <c r="AY1184" t="str">
        <f t="shared" si="1094"/>
        <v/>
      </c>
      <c r="AZ1184" t="str">
        <f t="shared" si="1095"/>
        <v/>
      </c>
      <c r="BA1184" t="str">
        <f t="shared" si="1096"/>
        <v/>
      </c>
      <c r="BB1184" t="str">
        <f t="shared" si="1097"/>
        <v/>
      </c>
      <c r="BC1184" t="str">
        <f t="shared" si="1098"/>
        <v/>
      </c>
      <c r="BD1184" t="str">
        <f t="shared" si="1099"/>
        <v/>
      </c>
      <c r="BE1184" t="str">
        <f t="shared" si="1100"/>
        <v>Általános és gazdasági jog (601, web)</v>
      </c>
      <c r="BF1184" s="2">
        <v>1121</v>
      </c>
      <c r="BG1184" s="2">
        <v>3</v>
      </c>
      <c r="BH1184" s="18">
        <f>VLOOKUP(BF1184,segéd!$F$9:$G$41,2,FALSE)</f>
        <v>46347</v>
      </c>
      <c r="BI1184" s="2" t="str">
        <f>VLOOKUP(BG1184,segéd!$F$1:$G$7,2,FALSE)</f>
        <v>11.30-13.00</v>
      </c>
      <c r="BJ1184" t="s">
        <v>84</v>
      </c>
      <c r="BK1184" s="20" t="s">
        <v>303</v>
      </c>
      <c r="BL1184" t="s">
        <v>191</v>
      </c>
      <c r="BM1184" s="2"/>
      <c r="BN1184" s="2">
        <v>601</v>
      </c>
      <c r="BO1184" s="2" t="s">
        <v>117</v>
      </c>
      <c r="BP1184" s="33" t="s">
        <v>734</v>
      </c>
      <c r="BQ1184" s="2">
        <f t="shared" si="1101"/>
        <v>171</v>
      </c>
      <c r="BR1184" s="2" t="str">
        <f>IF(BM1184="","",IFERROR(VLOOKUP(BJ1184,segéd!T:U,2,FALSE),"x"))</f>
        <v/>
      </c>
      <c r="BS1184" s="2">
        <f>IF(BN1184="","",IFERROR(VLOOKUP(BJ1184,segéd!O:P,2,FALSE),"x"))</f>
        <v>171</v>
      </c>
      <c r="BT1184" s="2"/>
      <c r="BU1184" s="2"/>
      <c r="BV1184" s="2"/>
      <c r="BX1184" s="2"/>
      <c r="CN1184" s="2">
        <v>53</v>
      </c>
      <c r="CQ1184" s="2"/>
      <c r="CR1184" s="2"/>
      <c r="DF1184" s="2">
        <v>27</v>
      </c>
      <c r="DG1184" s="2">
        <v>8</v>
      </c>
      <c r="DH1184" s="2">
        <v>13</v>
      </c>
      <c r="DI1184" s="2">
        <v>14</v>
      </c>
      <c r="DJ1184" s="2">
        <v>44</v>
      </c>
    </row>
    <row r="1185" spans="1:119" ht="15" customHeight="1" x14ac:dyDescent="0.3">
      <c r="A1185" t="str">
        <f t="shared" si="1044"/>
        <v>20811213</v>
      </c>
      <c r="B1185" t="str">
        <f t="shared" si="1045"/>
        <v>Angol gazdasági szaknyelv I., 2. csoport - Steiner Imre 19</v>
      </c>
      <c r="C1185" t="str">
        <f t="shared" si="1046"/>
        <v>11213</v>
      </c>
      <c r="D1185" t="str">
        <f t="shared" si="1047"/>
        <v xml:space="preserve">Angol gazdasági szaknyelv I., 2. csoport - Steiner Imre </v>
      </c>
      <c r="E1185" t="str">
        <f t="shared" si="1048"/>
        <v>Steiner Imre11213</v>
      </c>
      <c r="F1185" t="str">
        <f t="shared" si="1049"/>
        <v>Angol gazdasági szaknyelv I., 2. csoport (Bp. 208)</v>
      </c>
      <c r="G1185" t="str">
        <f t="shared" si="1050"/>
        <v>11213</v>
      </c>
      <c r="H1185" t="str">
        <f t="shared" si="1051"/>
        <v>11213</v>
      </c>
      <c r="I1185" t="str">
        <f t="shared" si="1052"/>
        <v/>
      </c>
      <c r="J1185" t="str">
        <f t="shared" si="1053"/>
        <v/>
      </c>
      <c r="K1185" t="str">
        <f t="shared" si="1054"/>
        <v/>
      </c>
      <c r="L1185" t="str">
        <f t="shared" si="1055"/>
        <v/>
      </c>
      <c r="M1185" t="str">
        <f t="shared" si="1056"/>
        <v/>
      </c>
      <c r="N1185" t="str">
        <f t="shared" si="1057"/>
        <v/>
      </c>
      <c r="O1185" t="str">
        <f t="shared" si="1058"/>
        <v/>
      </c>
      <c r="P1185" t="str">
        <f t="shared" si="1059"/>
        <v/>
      </c>
      <c r="Q1185" t="str">
        <f t="shared" si="1060"/>
        <v/>
      </c>
      <c r="R1185" t="str">
        <f t="shared" si="1061"/>
        <v/>
      </c>
      <c r="S1185" t="str">
        <f t="shared" si="1062"/>
        <v/>
      </c>
      <c r="T1185" t="str">
        <f t="shared" si="1063"/>
        <v/>
      </c>
      <c r="U1185" t="str">
        <f t="shared" si="1064"/>
        <v/>
      </c>
      <c r="V1185" t="str">
        <f t="shared" si="1065"/>
        <v/>
      </c>
      <c r="W1185" t="str">
        <f t="shared" si="1066"/>
        <v/>
      </c>
      <c r="X1185" t="str">
        <f t="shared" si="1067"/>
        <v/>
      </c>
      <c r="Y1185" t="str">
        <f t="shared" si="1068"/>
        <v/>
      </c>
      <c r="Z1185" t="str">
        <f t="shared" si="1069"/>
        <v/>
      </c>
      <c r="AA1185" t="str">
        <f t="shared" si="1070"/>
        <v>Angol gazdasági szaknyelv I., 2. csoport (208)</v>
      </c>
      <c r="AB1185" t="str">
        <f t="shared" si="1071"/>
        <v/>
      </c>
      <c r="AC1185" t="str">
        <f t="shared" si="1072"/>
        <v/>
      </c>
      <c r="AD1185" t="str">
        <f t="shared" si="1073"/>
        <v/>
      </c>
      <c r="AE1185" t="str">
        <f t="shared" si="1074"/>
        <v/>
      </c>
      <c r="AF1185" t="str">
        <f t="shared" si="1075"/>
        <v/>
      </c>
      <c r="AG1185" t="str">
        <f t="shared" si="1076"/>
        <v/>
      </c>
      <c r="AH1185" t="str">
        <f t="shared" si="1077"/>
        <v/>
      </c>
      <c r="AI1185" t="str">
        <f t="shared" si="1078"/>
        <v/>
      </c>
      <c r="AJ1185" t="str">
        <f t="shared" si="1079"/>
        <v/>
      </c>
      <c r="AK1185" t="str">
        <f t="shared" si="1080"/>
        <v/>
      </c>
      <c r="AL1185" t="str">
        <f t="shared" si="1081"/>
        <v/>
      </c>
      <c r="AM1185" t="str">
        <f t="shared" si="1082"/>
        <v/>
      </c>
      <c r="AN1185" t="str">
        <f t="shared" si="1083"/>
        <v/>
      </c>
      <c r="AO1185" t="str">
        <f t="shared" si="1084"/>
        <v/>
      </c>
      <c r="AP1185" t="str">
        <f t="shared" si="1085"/>
        <v/>
      </c>
      <c r="AQ1185" t="str">
        <f t="shared" si="1086"/>
        <v/>
      </c>
      <c r="AR1185" t="str">
        <f t="shared" si="1087"/>
        <v/>
      </c>
      <c r="AS1185" t="str">
        <f t="shared" si="1088"/>
        <v/>
      </c>
      <c r="AT1185" t="str">
        <f t="shared" si="1089"/>
        <v/>
      </c>
      <c r="AU1185" t="str">
        <f t="shared" si="1090"/>
        <v/>
      </c>
      <c r="AV1185" t="str">
        <f t="shared" si="1091"/>
        <v/>
      </c>
      <c r="AW1185" t="str">
        <f t="shared" si="1092"/>
        <v/>
      </c>
      <c r="AX1185" t="str">
        <f t="shared" si="1093"/>
        <v/>
      </c>
      <c r="AY1185" t="str">
        <f t="shared" si="1094"/>
        <v/>
      </c>
      <c r="AZ1185" t="str">
        <f t="shared" si="1095"/>
        <v/>
      </c>
      <c r="BA1185" t="str">
        <f t="shared" si="1096"/>
        <v/>
      </c>
      <c r="BB1185" t="str">
        <f t="shared" si="1097"/>
        <v/>
      </c>
      <c r="BC1185" t="str">
        <f t="shared" si="1098"/>
        <v/>
      </c>
      <c r="BD1185" t="str">
        <f t="shared" si="1099"/>
        <v/>
      </c>
      <c r="BE1185" t="str">
        <f t="shared" si="1100"/>
        <v>Angol gazdasági szaknyelv I., 2. csoport ()</v>
      </c>
      <c r="BF1185" s="2">
        <v>1121</v>
      </c>
      <c r="BG1185" s="2">
        <v>3</v>
      </c>
      <c r="BH1185" s="18">
        <f>VLOOKUP(BF1185,segéd!$F$9:$G$41,2,FALSE)</f>
        <v>46347</v>
      </c>
      <c r="BI1185" s="2" t="str">
        <f>VLOOKUP(BG1185,segéd!$F$1:$G$7,2,FALSE)</f>
        <v>11.30-13.00</v>
      </c>
      <c r="BJ1185" t="s">
        <v>270</v>
      </c>
      <c r="BK1185" s="20" t="s">
        <v>549</v>
      </c>
      <c r="BL1185" t="s">
        <v>194</v>
      </c>
      <c r="BM1185" s="2">
        <v>208</v>
      </c>
      <c r="BO1185" s="2"/>
      <c r="BP1185" s="33"/>
      <c r="BQ1185" s="2">
        <f t="shared" si="1101"/>
        <v>19</v>
      </c>
      <c r="BR1185" s="2">
        <f>IF(BM1185="","",IFERROR(VLOOKUP(BJ1185,segéd!T:U,2,FALSE),"x"))</f>
        <v>19</v>
      </c>
      <c r="BS1185" s="2" t="str">
        <f>IF(BN1185="","",IFERROR(VLOOKUP(BJ1185,segéd!O:P,2,FALSE),"x"))</f>
        <v/>
      </c>
      <c r="BT1185" s="2">
        <v>27</v>
      </c>
      <c r="BU1185" s="2">
        <v>7</v>
      </c>
      <c r="BV1185" s="2"/>
      <c r="BX1185" s="2"/>
      <c r="CQ1185" s="2"/>
      <c r="CR1185" s="2"/>
    </row>
    <row r="1186" spans="1:119" ht="15" customHeight="1" x14ac:dyDescent="0.3">
      <c r="A1186" t="str">
        <f t="shared" si="1044"/>
        <v>21011213</v>
      </c>
      <c r="B1186" t="str">
        <f t="shared" si="1045"/>
        <v>Beszerzés és készletgazdálkodás - Mészáros Sándor (web) 7</v>
      </c>
      <c r="C1186" t="str">
        <f t="shared" si="1046"/>
        <v>11213</v>
      </c>
      <c r="D1186" t="str">
        <f t="shared" si="1047"/>
        <v xml:space="preserve">Beszerzés és készletgazdálkodás - Mészáros Sándor (web) </v>
      </c>
      <c r="E1186" t="str">
        <f t="shared" si="1048"/>
        <v>Mészáros Sándor11213</v>
      </c>
      <c r="F1186" t="str">
        <f t="shared" si="1049"/>
        <v>Beszerzés és készletgazdálkodás (Bp. 210, web)</v>
      </c>
      <c r="G1186" t="str">
        <f t="shared" si="1050"/>
        <v/>
      </c>
      <c r="H1186" t="str">
        <f t="shared" si="1051"/>
        <v/>
      </c>
      <c r="I1186" t="str">
        <f t="shared" si="1052"/>
        <v/>
      </c>
      <c r="J1186" t="str">
        <f t="shared" si="1053"/>
        <v/>
      </c>
      <c r="K1186" t="str">
        <f t="shared" si="1054"/>
        <v/>
      </c>
      <c r="L1186" t="str">
        <f t="shared" si="1055"/>
        <v/>
      </c>
      <c r="M1186" t="str">
        <f t="shared" si="1056"/>
        <v/>
      </c>
      <c r="N1186" t="str">
        <f t="shared" si="1057"/>
        <v/>
      </c>
      <c r="O1186" t="str">
        <f t="shared" si="1058"/>
        <v/>
      </c>
      <c r="P1186" t="str">
        <f t="shared" si="1059"/>
        <v>11213</v>
      </c>
      <c r="Q1186" t="str">
        <f t="shared" si="1060"/>
        <v/>
      </c>
      <c r="R1186" t="str">
        <f t="shared" si="1061"/>
        <v/>
      </c>
      <c r="S1186" t="str">
        <f t="shared" si="1062"/>
        <v/>
      </c>
      <c r="T1186" t="str">
        <f t="shared" si="1063"/>
        <v/>
      </c>
      <c r="U1186" t="str">
        <f t="shared" si="1064"/>
        <v/>
      </c>
      <c r="V1186" t="str">
        <f t="shared" si="1065"/>
        <v/>
      </c>
      <c r="W1186" t="str">
        <f t="shared" si="1066"/>
        <v/>
      </c>
      <c r="X1186" t="str">
        <f t="shared" si="1067"/>
        <v/>
      </c>
      <c r="Y1186" t="str">
        <f t="shared" si="1068"/>
        <v/>
      </c>
      <c r="Z1186" t="str">
        <f t="shared" si="1069"/>
        <v/>
      </c>
      <c r="AA1186" t="str">
        <f t="shared" si="1070"/>
        <v>Beszerzés és készletgazdálkodás (210, web)</v>
      </c>
      <c r="AB1186" t="str">
        <f t="shared" si="1071"/>
        <v/>
      </c>
      <c r="AC1186" t="str">
        <f t="shared" si="1072"/>
        <v/>
      </c>
      <c r="AD1186" t="str">
        <f t="shared" si="1073"/>
        <v/>
      </c>
      <c r="AE1186" t="str">
        <f t="shared" si="1074"/>
        <v/>
      </c>
      <c r="AF1186" t="str">
        <f t="shared" si="1075"/>
        <v/>
      </c>
      <c r="AG1186" t="str">
        <f t="shared" si="1076"/>
        <v/>
      </c>
      <c r="AH1186" t="str">
        <f t="shared" si="1077"/>
        <v/>
      </c>
      <c r="AI1186" t="str">
        <f t="shared" si="1078"/>
        <v/>
      </c>
      <c r="AJ1186" t="str">
        <f t="shared" si="1079"/>
        <v/>
      </c>
      <c r="AK1186" t="str">
        <f t="shared" si="1080"/>
        <v/>
      </c>
      <c r="AL1186" t="str">
        <f t="shared" si="1081"/>
        <v/>
      </c>
      <c r="AM1186" t="str">
        <f t="shared" si="1082"/>
        <v/>
      </c>
      <c r="AN1186" t="str">
        <f t="shared" si="1083"/>
        <v/>
      </c>
      <c r="AO1186" t="str">
        <f t="shared" si="1084"/>
        <v/>
      </c>
      <c r="AP1186" t="str">
        <f t="shared" si="1085"/>
        <v/>
      </c>
      <c r="AQ1186" t="str">
        <f t="shared" si="1086"/>
        <v/>
      </c>
      <c r="AR1186" t="str">
        <f t="shared" si="1087"/>
        <v/>
      </c>
      <c r="AS1186" t="str">
        <f t="shared" si="1088"/>
        <v/>
      </c>
      <c r="AT1186" t="str">
        <f t="shared" si="1089"/>
        <v/>
      </c>
      <c r="AU1186" t="str">
        <f t="shared" si="1090"/>
        <v/>
      </c>
      <c r="AV1186" t="str">
        <f t="shared" si="1091"/>
        <v/>
      </c>
      <c r="AW1186" t="str">
        <f t="shared" si="1092"/>
        <v/>
      </c>
      <c r="AX1186" t="str">
        <f t="shared" si="1093"/>
        <v/>
      </c>
      <c r="AY1186" t="str">
        <f t="shared" si="1094"/>
        <v/>
      </c>
      <c r="AZ1186" t="str">
        <f t="shared" si="1095"/>
        <v/>
      </c>
      <c r="BA1186" t="str">
        <f t="shared" si="1096"/>
        <v/>
      </c>
      <c r="BB1186" t="str">
        <f t="shared" si="1097"/>
        <v/>
      </c>
      <c r="BC1186" t="str">
        <f t="shared" si="1098"/>
        <v/>
      </c>
      <c r="BD1186" t="str">
        <f t="shared" si="1099"/>
        <v/>
      </c>
      <c r="BE1186" t="str">
        <f t="shared" si="1100"/>
        <v>Beszerzés és készletgazdálkodás (, web)</v>
      </c>
      <c r="BF1186" s="2">
        <v>1121</v>
      </c>
      <c r="BG1186" s="2">
        <v>3</v>
      </c>
      <c r="BH1186" s="18">
        <f>VLOOKUP(BF1186,segéd!$F$9:$G$41,2,FALSE)</f>
        <v>46347</v>
      </c>
      <c r="BI1186" s="2" t="str">
        <f>VLOOKUP(BG1186,segéd!$F$1:$G$7,2,FALSE)</f>
        <v>11.30-13.00</v>
      </c>
      <c r="BJ1186" t="s">
        <v>515</v>
      </c>
      <c r="BK1186" s="20" t="s">
        <v>306</v>
      </c>
      <c r="BL1186" t="s">
        <v>395</v>
      </c>
      <c r="BM1186" s="2">
        <v>210</v>
      </c>
      <c r="BO1186" s="2" t="s">
        <v>117</v>
      </c>
      <c r="BP1186" s="33" t="s">
        <v>724</v>
      </c>
      <c r="BQ1186" s="2">
        <f t="shared" si="1101"/>
        <v>7</v>
      </c>
      <c r="BR1186" s="2">
        <f>IF(BM1186="","",IFERROR(VLOOKUP(BJ1186,segéd!T:U,2,FALSE),"x"))</f>
        <v>7</v>
      </c>
      <c r="BS1186" s="2" t="str">
        <f>IF(BN1186="","",IFERROR(VLOOKUP(BJ1186,segéd!O:P,2,FALSE),"x"))</f>
        <v/>
      </c>
      <c r="BU1186" s="2"/>
      <c r="BV1186" s="2"/>
      <c r="BX1186" s="2"/>
      <c r="CC1186" s="2">
        <v>6</v>
      </c>
    </row>
    <row r="1187" spans="1:119" ht="15" customHeight="1" x14ac:dyDescent="0.3">
      <c r="A1187" t="str">
        <f t="shared" si="1044"/>
        <v>20511213</v>
      </c>
      <c r="B1187" t="str">
        <f t="shared" si="1045"/>
        <v>Bevezetés az ellátási láncok men. - Lakatos Péter (otthonról web) 10</v>
      </c>
      <c r="C1187" t="str">
        <f t="shared" si="1046"/>
        <v>11213</v>
      </c>
      <c r="D1187" t="str">
        <f t="shared" si="1047"/>
        <v xml:space="preserve">Bevezetés az ellátási láncok men. - Lakatos Péter (otthonról web) </v>
      </c>
      <c r="E1187" t="str">
        <f t="shared" si="1048"/>
        <v>Lakatos Péter11213</v>
      </c>
      <c r="F1187" t="str">
        <f t="shared" si="1049"/>
        <v>Bevezetés az ellátási láncok men. (Bp. 205, otthonról web)</v>
      </c>
      <c r="G1187" t="str">
        <f t="shared" si="1050"/>
        <v/>
      </c>
      <c r="H1187" t="str">
        <f t="shared" si="1051"/>
        <v/>
      </c>
      <c r="I1187" t="str">
        <f t="shared" si="1052"/>
        <v/>
      </c>
      <c r="J1187" t="str">
        <f t="shared" si="1053"/>
        <v/>
      </c>
      <c r="K1187" t="str">
        <f t="shared" si="1054"/>
        <v>11213</v>
      </c>
      <c r="L1187" t="str">
        <f t="shared" si="1055"/>
        <v/>
      </c>
      <c r="M1187" t="str">
        <f t="shared" si="1056"/>
        <v/>
      </c>
      <c r="N1187" t="str">
        <f t="shared" si="1057"/>
        <v/>
      </c>
      <c r="O1187" t="str">
        <f t="shared" si="1058"/>
        <v/>
      </c>
      <c r="P1187" t="str">
        <f t="shared" si="1059"/>
        <v/>
      </c>
      <c r="Q1187" t="str">
        <f t="shared" si="1060"/>
        <v/>
      </c>
      <c r="R1187" t="str">
        <f t="shared" si="1061"/>
        <v/>
      </c>
      <c r="S1187" t="str">
        <f t="shared" si="1062"/>
        <v/>
      </c>
      <c r="T1187" t="str">
        <f t="shared" si="1063"/>
        <v/>
      </c>
      <c r="U1187" t="str">
        <f t="shared" si="1064"/>
        <v/>
      </c>
      <c r="V1187" t="str">
        <f t="shared" si="1065"/>
        <v/>
      </c>
      <c r="W1187" t="str">
        <f t="shared" si="1066"/>
        <v/>
      </c>
      <c r="X1187" t="str">
        <f t="shared" si="1067"/>
        <v/>
      </c>
      <c r="Y1187" t="str">
        <f t="shared" si="1068"/>
        <v/>
      </c>
      <c r="Z1187" t="str">
        <f t="shared" si="1069"/>
        <v/>
      </c>
      <c r="AA1187" t="str">
        <f t="shared" si="1070"/>
        <v>Bevezetés az ellátási láncok men. (205, otthonról web)</v>
      </c>
      <c r="AB1187" t="str">
        <f t="shared" si="1071"/>
        <v/>
      </c>
      <c r="AC1187" t="str">
        <f t="shared" si="1072"/>
        <v/>
      </c>
      <c r="AD1187" t="str">
        <f t="shared" si="1073"/>
        <v/>
      </c>
      <c r="AE1187" t="str">
        <f t="shared" si="1074"/>
        <v/>
      </c>
      <c r="AF1187" t="str">
        <f t="shared" si="1075"/>
        <v/>
      </c>
      <c r="AG1187" t="str">
        <f t="shared" si="1076"/>
        <v/>
      </c>
      <c r="AH1187" t="str">
        <f t="shared" si="1077"/>
        <v/>
      </c>
      <c r="AI1187" t="str">
        <f t="shared" si="1078"/>
        <v/>
      </c>
      <c r="AJ1187" t="str">
        <f t="shared" si="1079"/>
        <v/>
      </c>
      <c r="AK1187" t="str">
        <f t="shared" si="1080"/>
        <v/>
      </c>
      <c r="AL1187" t="str">
        <f t="shared" si="1081"/>
        <v/>
      </c>
      <c r="AM1187" t="str">
        <f t="shared" si="1082"/>
        <v/>
      </c>
      <c r="AN1187" t="str">
        <f t="shared" si="1083"/>
        <v/>
      </c>
      <c r="AO1187" t="str">
        <f t="shared" si="1084"/>
        <v/>
      </c>
      <c r="AP1187" t="str">
        <f t="shared" si="1085"/>
        <v/>
      </c>
      <c r="AQ1187" t="str">
        <f t="shared" si="1086"/>
        <v/>
      </c>
      <c r="AR1187" t="str">
        <f t="shared" si="1087"/>
        <v/>
      </c>
      <c r="AS1187" t="str">
        <f t="shared" si="1088"/>
        <v/>
      </c>
      <c r="AT1187" t="str">
        <f t="shared" si="1089"/>
        <v/>
      </c>
      <c r="AU1187" t="str">
        <f t="shared" si="1090"/>
        <v/>
      </c>
      <c r="AV1187" t="str">
        <f t="shared" si="1091"/>
        <v/>
      </c>
      <c r="AW1187" t="str">
        <f t="shared" si="1092"/>
        <v/>
      </c>
      <c r="AX1187" t="str">
        <f t="shared" si="1093"/>
        <v/>
      </c>
      <c r="AY1187" t="str">
        <f t="shared" si="1094"/>
        <v/>
      </c>
      <c r="AZ1187" t="str">
        <f t="shared" si="1095"/>
        <v/>
      </c>
      <c r="BA1187" t="str">
        <f t="shared" si="1096"/>
        <v/>
      </c>
      <c r="BB1187" t="str">
        <f t="shared" si="1097"/>
        <v/>
      </c>
      <c r="BC1187" t="str">
        <f t="shared" si="1098"/>
        <v/>
      </c>
      <c r="BD1187" t="str">
        <f t="shared" si="1099"/>
        <v/>
      </c>
      <c r="BE1187" t="str">
        <f t="shared" si="1100"/>
        <v>Bevezetés az ellátási láncok men. (, otthonról web)</v>
      </c>
      <c r="BF1187" s="2">
        <v>1121</v>
      </c>
      <c r="BG1187" s="2">
        <v>3</v>
      </c>
      <c r="BH1187" s="18">
        <f>VLOOKUP(BF1187,segéd!$F$9:$G$41,2,FALSE)</f>
        <v>46347</v>
      </c>
      <c r="BI1187" s="2" t="str">
        <f>VLOOKUP(BG1187,segéd!$F$1:$G$7,2,FALSE)</f>
        <v>11.30-13.00</v>
      </c>
      <c r="BJ1187" t="s">
        <v>322</v>
      </c>
      <c r="BK1187" s="20" t="s">
        <v>217</v>
      </c>
      <c r="BL1187" t="s">
        <v>206</v>
      </c>
      <c r="BM1187" s="2">
        <v>205</v>
      </c>
      <c r="BO1187" s="2" t="s">
        <v>423</v>
      </c>
      <c r="BP1187" s="33" t="s">
        <v>721</v>
      </c>
      <c r="BQ1187" s="2">
        <f t="shared" si="1101"/>
        <v>10</v>
      </c>
      <c r="BR1187" s="2">
        <f>IF(BM1187="","",IFERROR(VLOOKUP(BJ1187,segéd!T:U,2,FALSE),"x"))</f>
        <v>10</v>
      </c>
      <c r="BS1187" s="2" t="str">
        <f>IF(BN1187="","",IFERROR(VLOOKUP(BJ1187,segéd!O:P,2,FALSE),"x"))</f>
        <v/>
      </c>
      <c r="BU1187" s="2"/>
      <c r="BV1187" s="2"/>
      <c r="BX1187" s="2">
        <v>10</v>
      </c>
      <c r="CD1187" s="19"/>
      <c r="CE1187" s="19"/>
      <c r="CH1187" s="19"/>
    </row>
    <row r="1188" spans="1:119" ht="15" customHeight="1" x14ac:dyDescent="0.3">
      <c r="A1188" t="str">
        <f t="shared" si="1044"/>
        <v>20111213</v>
      </c>
      <c r="B1188" t="str">
        <f t="shared" si="1045"/>
        <v>EU tanulmányok - Vigh László (web) 48</v>
      </c>
      <c r="C1188" t="str">
        <f t="shared" si="1046"/>
        <v>11213</v>
      </c>
      <c r="D1188" t="str">
        <f t="shared" si="1047"/>
        <v xml:space="preserve">EU tanulmányok - Vigh László (web) </v>
      </c>
      <c r="E1188" t="str">
        <f t="shared" si="1048"/>
        <v>Vigh László11213</v>
      </c>
      <c r="F1188" t="str">
        <f t="shared" si="1049"/>
        <v>EU tanulmányok (Bp. 201, web)</v>
      </c>
      <c r="G1188" t="str">
        <f t="shared" si="1050"/>
        <v/>
      </c>
      <c r="H1188" t="str">
        <f t="shared" si="1051"/>
        <v/>
      </c>
      <c r="I1188" t="str">
        <f t="shared" si="1052"/>
        <v/>
      </c>
      <c r="J1188" t="str">
        <f t="shared" si="1053"/>
        <v/>
      </c>
      <c r="K1188" t="str">
        <f t="shared" si="1054"/>
        <v/>
      </c>
      <c r="L1188" t="str">
        <f t="shared" si="1055"/>
        <v/>
      </c>
      <c r="M1188" t="str">
        <f t="shared" si="1056"/>
        <v>11213</v>
      </c>
      <c r="N1188" t="str">
        <f t="shared" si="1057"/>
        <v>11213</v>
      </c>
      <c r="O1188" t="str">
        <f t="shared" si="1058"/>
        <v>11213</v>
      </c>
      <c r="P1188" t="str">
        <f t="shared" si="1059"/>
        <v/>
      </c>
      <c r="Q1188" t="str">
        <f t="shared" si="1060"/>
        <v/>
      </c>
      <c r="R1188" t="str">
        <f t="shared" si="1061"/>
        <v/>
      </c>
      <c r="S1188" t="str">
        <f t="shared" si="1062"/>
        <v/>
      </c>
      <c r="T1188" t="str">
        <f t="shared" si="1063"/>
        <v/>
      </c>
      <c r="U1188" t="str">
        <f t="shared" si="1064"/>
        <v/>
      </c>
      <c r="V1188" t="str">
        <f t="shared" si="1065"/>
        <v/>
      </c>
      <c r="W1188" t="str">
        <f t="shared" si="1066"/>
        <v/>
      </c>
      <c r="X1188" t="str">
        <f t="shared" si="1067"/>
        <v/>
      </c>
      <c r="Y1188" t="str">
        <f t="shared" si="1068"/>
        <v/>
      </c>
      <c r="Z1188" t="str">
        <f t="shared" si="1069"/>
        <v/>
      </c>
      <c r="AA1188" t="str">
        <f t="shared" si="1070"/>
        <v>EU tanulmányok (201, web)</v>
      </c>
      <c r="AB1188" t="str">
        <f t="shared" si="1071"/>
        <v/>
      </c>
      <c r="AC1188" t="str">
        <f t="shared" si="1072"/>
        <v/>
      </c>
      <c r="AD1188" t="str">
        <f t="shared" si="1073"/>
        <v/>
      </c>
      <c r="AE1188" t="str">
        <f t="shared" si="1074"/>
        <v/>
      </c>
      <c r="AF1188" t="str">
        <f t="shared" si="1075"/>
        <v/>
      </c>
      <c r="AG1188" t="str">
        <f t="shared" si="1076"/>
        <v/>
      </c>
      <c r="AH1188" t="str">
        <f t="shared" si="1077"/>
        <v/>
      </c>
      <c r="AI1188" t="str">
        <f t="shared" si="1078"/>
        <v/>
      </c>
      <c r="AJ1188" t="str">
        <f t="shared" si="1079"/>
        <v/>
      </c>
      <c r="AK1188" t="str">
        <f t="shared" si="1080"/>
        <v/>
      </c>
      <c r="AL1188" t="str">
        <f t="shared" si="1081"/>
        <v/>
      </c>
      <c r="AM1188" t="str">
        <f t="shared" si="1082"/>
        <v/>
      </c>
      <c r="AN1188" t="str">
        <f t="shared" si="1083"/>
        <v/>
      </c>
      <c r="AO1188" t="str">
        <f t="shared" si="1084"/>
        <v/>
      </c>
      <c r="AP1188" t="str">
        <f t="shared" si="1085"/>
        <v/>
      </c>
      <c r="AQ1188" t="str">
        <f t="shared" si="1086"/>
        <v/>
      </c>
      <c r="AR1188" t="str">
        <f t="shared" si="1087"/>
        <v/>
      </c>
      <c r="AS1188" t="str">
        <f t="shared" si="1088"/>
        <v/>
      </c>
      <c r="AT1188" t="str">
        <f t="shared" si="1089"/>
        <v/>
      </c>
      <c r="AU1188" t="str">
        <f t="shared" si="1090"/>
        <v/>
      </c>
      <c r="AV1188" t="str">
        <f t="shared" si="1091"/>
        <v/>
      </c>
      <c r="AW1188" t="str">
        <f t="shared" si="1092"/>
        <v/>
      </c>
      <c r="AX1188" t="str">
        <f t="shared" si="1093"/>
        <v/>
      </c>
      <c r="AY1188" t="str">
        <f t="shared" si="1094"/>
        <v/>
      </c>
      <c r="AZ1188" t="str">
        <f t="shared" si="1095"/>
        <v/>
      </c>
      <c r="BA1188" t="str">
        <f t="shared" si="1096"/>
        <v/>
      </c>
      <c r="BB1188" t="str">
        <f t="shared" si="1097"/>
        <v/>
      </c>
      <c r="BC1188" t="str">
        <f t="shared" si="1098"/>
        <v/>
      </c>
      <c r="BD1188" t="str">
        <f t="shared" si="1099"/>
        <v/>
      </c>
      <c r="BE1188" t="str">
        <f t="shared" si="1100"/>
        <v>EU tanulmányok (, web)</v>
      </c>
      <c r="BF1188" s="2">
        <v>1121</v>
      </c>
      <c r="BG1188" s="2">
        <v>3</v>
      </c>
      <c r="BH1188" s="18">
        <f>VLOOKUP(BF1188,segéd!$F$9:$G$41,2,FALSE)</f>
        <v>46347</v>
      </c>
      <c r="BI1188" s="2" t="str">
        <f>VLOOKUP(BG1188,segéd!$F$1:$G$7,2,FALSE)</f>
        <v>11.30-13.00</v>
      </c>
      <c r="BJ1188" t="s">
        <v>138</v>
      </c>
      <c r="BK1188" s="20" t="s">
        <v>37</v>
      </c>
      <c r="BL1188" t="s">
        <v>194</v>
      </c>
      <c r="BM1188" s="2">
        <v>201</v>
      </c>
      <c r="BO1188" s="2" t="s">
        <v>117</v>
      </c>
      <c r="BP1188" s="33" t="s">
        <v>735</v>
      </c>
      <c r="BQ1188" s="2">
        <f t="shared" si="1101"/>
        <v>48</v>
      </c>
      <c r="BR1188" s="2">
        <f>IF(BM1188="","",IFERROR(VLOOKUP(BJ1188,segéd!T:U,2,FALSE),"x"))</f>
        <v>48</v>
      </c>
      <c r="BS1188" s="2" t="str">
        <f>IF(BN1188="","",IFERROR(VLOOKUP(BJ1188,segéd!O:P,2,FALSE),"x"))</f>
        <v/>
      </c>
      <c r="BT1188" s="2"/>
      <c r="BU1188" s="2"/>
      <c r="BV1188" s="2"/>
      <c r="BW1188" s="19"/>
      <c r="BX1188" s="2"/>
      <c r="BY1188" s="19"/>
      <c r="BZ1188" s="2">
        <v>15</v>
      </c>
      <c r="CA1188" s="2">
        <v>37</v>
      </c>
      <c r="CB1188" s="2">
        <v>8</v>
      </c>
      <c r="CC1188" s="19"/>
      <c r="CQ1188" s="2"/>
      <c r="CR1188" s="2"/>
    </row>
    <row r="1189" spans="1:119" ht="15" customHeight="1" x14ac:dyDescent="0.3">
      <c r="A1189" t="str">
        <f t="shared" si="1044"/>
        <v>21711213</v>
      </c>
      <c r="B1189" t="str">
        <f t="shared" si="1045"/>
        <v>Fenntarth. a projektmen. - Szabó Veronika Anna (web) 15</v>
      </c>
      <c r="C1189" t="str">
        <f t="shared" si="1046"/>
        <v>11213</v>
      </c>
      <c r="D1189" t="str">
        <f t="shared" si="1047"/>
        <v xml:space="preserve">Fenntarth. a projektmen. - Szabó Veronika Anna (web) </v>
      </c>
      <c r="E1189" t="str">
        <f t="shared" si="1048"/>
        <v>Szabó Veronika Anna11213</v>
      </c>
      <c r="F1189" t="str">
        <f t="shared" si="1049"/>
        <v>Fenntarth. a projektmen. (Bp. 217, web)</v>
      </c>
      <c r="G1189" t="str">
        <f t="shared" si="1050"/>
        <v/>
      </c>
      <c r="H1189" t="str">
        <f t="shared" si="1051"/>
        <v/>
      </c>
      <c r="I1189" t="str">
        <f t="shared" si="1052"/>
        <v/>
      </c>
      <c r="J1189" t="str">
        <f t="shared" si="1053"/>
        <v/>
      </c>
      <c r="K1189" t="str">
        <f t="shared" si="1054"/>
        <v/>
      </c>
      <c r="L1189" t="str">
        <f t="shared" si="1055"/>
        <v/>
      </c>
      <c r="M1189" t="str">
        <f t="shared" si="1056"/>
        <v/>
      </c>
      <c r="N1189" t="str">
        <f t="shared" si="1057"/>
        <v/>
      </c>
      <c r="O1189" t="str">
        <f t="shared" si="1058"/>
        <v/>
      </c>
      <c r="P1189" t="str">
        <f t="shared" si="1059"/>
        <v/>
      </c>
      <c r="Q1189" t="str">
        <f t="shared" si="1060"/>
        <v/>
      </c>
      <c r="R1189" t="str">
        <f t="shared" si="1061"/>
        <v/>
      </c>
      <c r="S1189" t="str">
        <f t="shared" si="1062"/>
        <v>11213</v>
      </c>
      <c r="T1189" t="str">
        <f t="shared" si="1063"/>
        <v/>
      </c>
      <c r="U1189" t="str">
        <f t="shared" si="1064"/>
        <v/>
      </c>
      <c r="V1189" t="str">
        <f t="shared" si="1065"/>
        <v/>
      </c>
      <c r="W1189" t="str">
        <f t="shared" si="1066"/>
        <v/>
      </c>
      <c r="X1189" t="str">
        <f t="shared" si="1067"/>
        <v/>
      </c>
      <c r="Y1189" t="str">
        <f t="shared" si="1068"/>
        <v/>
      </c>
      <c r="Z1189" t="str">
        <f t="shared" si="1069"/>
        <v/>
      </c>
      <c r="AA1189" t="str">
        <f t="shared" si="1070"/>
        <v>Fenntarth. a projektmen. (217, web)</v>
      </c>
      <c r="AB1189" t="str">
        <f t="shared" si="1071"/>
        <v/>
      </c>
      <c r="AC1189" t="str">
        <f t="shared" si="1072"/>
        <v/>
      </c>
      <c r="AD1189" t="str">
        <f t="shared" si="1073"/>
        <v/>
      </c>
      <c r="AE1189" t="str">
        <f t="shared" si="1074"/>
        <v/>
      </c>
      <c r="AF1189" t="str">
        <f t="shared" si="1075"/>
        <v/>
      </c>
      <c r="AG1189" t="str">
        <f t="shared" si="1076"/>
        <v/>
      </c>
      <c r="AH1189" t="str">
        <f t="shared" si="1077"/>
        <v/>
      </c>
      <c r="AI1189" t="str">
        <f t="shared" si="1078"/>
        <v/>
      </c>
      <c r="AJ1189" t="str">
        <f t="shared" si="1079"/>
        <v/>
      </c>
      <c r="AK1189" t="str">
        <f t="shared" si="1080"/>
        <v/>
      </c>
      <c r="AL1189" t="str">
        <f t="shared" si="1081"/>
        <v/>
      </c>
      <c r="AM1189" t="str">
        <f t="shared" si="1082"/>
        <v/>
      </c>
      <c r="AN1189" t="str">
        <f t="shared" si="1083"/>
        <v/>
      </c>
      <c r="AO1189" t="str">
        <f t="shared" si="1084"/>
        <v/>
      </c>
      <c r="AP1189" t="str">
        <f t="shared" si="1085"/>
        <v/>
      </c>
      <c r="AQ1189" t="str">
        <f t="shared" si="1086"/>
        <v/>
      </c>
      <c r="AR1189" t="str">
        <f t="shared" si="1087"/>
        <v/>
      </c>
      <c r="AS1189" t="str">
        <f t="shared" si="1088"/>
        <v/>
      </c>
      <c r="AT1189" t="str">
        <f t="shared" si="1089"/>
        <v/>
      </c>
      <c r="AU1189" t="str">
        <f t="shared" si="1090"/>
        <v/>
      </c>
      <c r="AV1189" t="str">
        <f t="shared" si="1091"/>
        <v/>
      </c>
      <c r="AW1189" t="str">
        <f t="shared" si="1092"/>
        <v/>
      </c>
      <c r="AX1189" t="str">
        <f t="shared" si="1093"/>
        <v/>
      </c>
      <c r="AY1189" t="str">
        <f t="shared" si="1094"/>
        <v/>
      </c>
      <c r="AZ1189" t="str">
        <f t="shared" si="1095"/>
        <v/>
      </c>
      <c r="BA1189" t="str">
        <f t="shared" si="1096"/>
        <v/>
      </c>
      <c r="BB1189" t="str">
        <f t="shared" si="1097"/>
        <v/>
      </c>
      <c r="BC1189" t="str">
        <f t="shared" si="1098"/>
        <v/>
      </c>
      <c r="BD1189" t="str">
        <f t="shared" si="1099"/>
        <v/>
      </c>
      <c r="BE1189" t="str">
        <f t="shared" si="1100"/>
        <v>Fenntarth. a projektmen. (, web)</v>
      </c>
      <c r="BF1189" s="2">
        <v>1121</v>
      </c>
      <c r="BG1189" s="2">
        <v>3</v>
      </c>
      <c r="BH1189" s="18">
        <f>VLOOKUP(BF1189,segéd!$F$9:$G$41,2,FALSE)</f>
        <v>46347</v>
      </c>
      <c r="BI1189" s="2" t="str">
        <f>VLOOKUP(BG1189,segéd!$F$1:$G$7,2,FALSE)</f>
        <v>11.30-13.00</v>
      </c>
      <c r="BJ1189" t="s">
        <v>527</v>
      </c>
      <c r="BK1189" s="20" t="s">
        <v>539</v>
      </c>
      <c r="BL1189" t="s">
        <v>206</v>
      </c>
      <c r="BM1189" s="2">
        <v>217</v>
      </c>
      <c r="BO1189" s="2" t="s">
        <v>117</v>
      </c>
      <c r="BP1189" s="33" t="s">
        <v>632</v>
      </c>
      <c r="BQ1189" s="2">
        <f t="shared" si="1101"/>
        <v>15</v>
      </c>
      <c r="BR1189" s="2">
        <f>IF(BM1189="","",IFERROR(VLOOKUP(BJ1189,segéd!T:U,2,FALSE),"x"))</f>
        <v>15</v>
      </c>
      <c r="BS1189" s="2" t="str">
        <f>IF(BN1189="","",IFERROR(VLOOKUP(BJ1189,segéd!O:P,2,FALSE),"x"))</f>
        <v/>
      </c>
      <c r="BT1189" s="2"/>
      <c r="BU1189" s="2"/>
      <c r="BV1189" s="2"/>
      <c r="BX1189" s="2"/>
      <c r="CF1189" s="2">
        <v>11</v>
      </c>
      <c r="CQ1189" s="2"/>
      <c r="CR1189" s="2"/>
    </row>
    <row r="1190" spans="1:119" ht="15" customHeight="1" x14ac:dyDescent="0.3">
      <c r="A1190" t="str">
        <f t="shared" si="1044"/>
        <v>11213</v>
      </c>
      <c r="B1190" t="str">
        <f t="shared" si="1045"/>
        <v xml:space="preserve">Gépipari technológiák - Szamosi Barna (web) </v>
      </c>
      <c r="C1190" t="str">
        <f t="shared" si="1046"/>
        <v>40411213</v>
      </c>
      <c r="D1190" t="str">
        <f t="shared" si="1047"/>
        <v>Gépipari technológiák - Szamosi Barna (web) 4</v>
      </c>
      <c r="E1190" t="str">
        <f t="shared" si="1048"/>
        <v>Szamosi Barna11213</v>
      </c>
      <c r="F1190" t="str">
        <f t="shared" si="1049"/>
        <v>Gépipari technológiák (Tb. 404, web)</v>
      </c>
      <c r="G1190" t="str">
        <f t="shared" si="1050"/>
        <v/>
      </c>
      <c r="H1190" t="str">
        <f t="shared" si="1051"/>
        <v/>
      </c>
      <c r="I1190" t="str">
        <f t="shared" si="1052"/>
        <v/>
      </c>
      <c r="J1190" t="str">
        <f t="shared" si="1053"/>
        <v/>
      </c>
      <c r="K1190" t="str">
        <f t="shared" si="1054"/>
        <v/>
      </c>
      <c r="L1190" t="str">
        <f t="shared" si="1055"/>
        <v/>
      </c>
      <c r="M1190" t="str">
        <f t="shared" si="1056"/>
        <v/>
      </c>
      <c r="N1190" t="str">
        <f t="shared" si="1057"/>
        <v/>
      </c>
      <c r="O1190" t="str">
        <f t="shared" si="1058"/>
        <v/>
      </c>
      <c r="P1190" t="str">
        <f t="shared" si="1059"/>
        <v/>
      </c>
      <c r="Q1190" t="str">
        <f t="shared" si="1060"/>
        <v/>
      </c>
      <c r="R1190" t="str">
        <f t="shared" si="1061"/>
        <v/>
      </c>
      <c r="S1190" t="str">
        <f t="shared" si="1062"/>
        <v/>
      </c>
      <c r="T1190" t="str">
        <f t="shared" si="1063"/>
        <v/>
      </c>
      <c r="U1190" t="str">
        <f t="shared" si="1064"/>
        <v/>
      </c>
      <c r="V1190" t="str">
        <f t="shared" si="1065"/>
        <v/>
      </c>
      <c r="W1190" t="str">
        <f t="shared" si="1066"/>
        <v/>
      </c>
      <c r="X1190" t="str">
        <f t="shared" si="1067"/>
        <v/>
      </c>
      <c r="Y1190" t="str">
        <f t="shared" si="1068"/>
        <v/>
      </c>
      <c r="Z1190" t="str">
        <f t="shared" si="1069"/>
        <v/>
      </c>
      <c r="AA1190" t="str">
        <f t="shared" si="1070"/>
        <v>Gépipari technológiák (, web)</v>
      </c>
      <c r="AB1190" t="str">
        <f t="shared" si="1071"/>
        <v/>
      </c>
      <c r="AC1190" t="str">
        <f t="shared" si="1072"/>
        <v/>
      </c>
      <c r="AD1190" t="str">
        <f t="shared" si="1073"/>
        <v/>
      </c>
      <c r="AE1190" t="str">
        <f t="shared" si="1074"/>
        <v/>
      </c>
      <c r="AF1190" t="str">
        <f t="shared" si="1075"/>
        <v/>
      </c>
      <c r="AG1190" t="str">
        <f t="shared" si="1076"/>
        <v>11213</v>
      </c>
      <c r="AH1190" t="str">
        <f t="shared" si="1077"/>
        <v/>
      </c>
      <c r="AI1190" t="str">
        <f t="shared" si="1078"/>
        <v/>
      </c>
      <c r="AJ1190" t="str">
        <f t="shared" si="1079"/>
        <v/>
      </c>
      <c r="AK1190" t="str">
        <f t="shared" si="1080"/>
        <v/>
      </c>
      <c r="AL1190" t="str">
        <f t="shared" si="1081"/>
        <v/>
      </c>
      <c r="AM1190" t="str">
        <f t="shared" si="1082"/>
        <v>11213</v>
      </c>
      <c r="AN1190" t="str">
        <f t="shared" si="1083"/>
        <v/>
      </c>
      <c r="AO1190" t="str">
        <f t="shared" si="1084"/>
        <v/>
      </c>
      <c r="AP1190" t="str">
        <f t="shared" si="1085"/>
        <v/>
      </c>
      <c r="AQ1190" t="str">
        <f t="shared" si="1086"/>
        <v/>
      </c>
      <c r="AR1190" t="str">
        <f t="shared" si="1087"/>
        <v/>
      </c>
      <c r="AS1190" t="str">
        <f t="shared" si="1088"/>
        <v/>
      </c>
      <c r="AT1190" t="str">
        <f t="shared" si="1089"/>
        <v/>
      </c>
      <c r="AU1190" t="str">
        <f t="shared" si="1090"/>
        <v/>
      </c>
      <c r="AV1190" t="str">
        <f t="shared" si="1091"/>
        <v/>
      </c>
      <c r="AW1190" t="str">
        <f t="shared" si="1092"/>
        <v/>
      </c>
      <c r="AX1190" t="str">
        <f t="shared" si="1093"/>
        <v/>
      </c>
      <c r="AY1190" t="str">
        <f t="shared" si="1094"/>
        <v/>
      </c>
      <c r="AZ1190" t="str">
        <f t="shared" si="1095"/>
        <v/>
      </c>
      <c r="BA1190" t="str">
        <f t="shared" si="1096"/>
        <v/>
      </c>
      <c r="BB1190" t="str">
        <f t="shared" si="1097"/>
        <v/>
      </c>
      <c r="BC1190" t="str">
        <f t="shared" si="1098"/>
        <v/>
      </c>
      <c r="BD1190" t="str">
        <f t="shared" si="1099"/>
        <v/>
      </c>
      <c r="BE1190" t="str">
        <f t="shared" si="1100"/>
        <v>Gépipari technológiák (404, web)</v>
      </c>
      <c r="BF1190" s="2">
        <v>1121</v>
      </c>
      <c r="BG1190" s="2">
        <v>3</v>
      </c>
      <c r="BH1190" s="18">
        <f>VLOOKUP(BF1190,segéd!$F$9:$G$41,2,FALSE)</f>
        <v>46347</v>
      </c>
      <c r="BI1190" s="2" t="str">
        <f>VLOOKUP(BG1190,segéd!$F$1:$G$7,2,FALSE)</f>
        <v>11.30-13.00</v>
      </c>
      <c r="BJ1190" t="s">
        <v>202</v>
      </c>
      <c r="BK1190" s="20" t="s">
        <v>318</v>
      </c>
      <c r="BL1190" t="s">
        <v>190</v>
      </c>
      <c r="BM1190" s="2"/>
      <c r="BN1190" s="2">
        <v>404</v>
      </c>
      <c r="BO1190" s="2" t="s">
        <v>117</v>
      </c>
      <c r="BP1190" s="33" t="s">
        <v>647</v>
      </c>
      <c r="BQ1190" s="2">
        <f t="shared" si="1101"/>
        <v>4</v>
      </c>
      <c r="BR1190" s="2" t="str">
        <f>IF(BM1190="","",IFERROR(VLOOKUP(BJ1190,segéd!T:U,2,FALSE),"x"))</f>
        <v/>
      </c>
      <c r="BS1190" s="2">
        <f>IF(BN1190="","",IFERROR(VLOOKUP(BJ1190,segéd!O:P,2,FALSE),"x"))</f>
        <v>4</v>
      </c>
      <c r="BU1190" s="2"/>
      <c r="BV1190" s="2"/>
      <c r="CS1190" s="2">
        <v>2</v>
      </c>
      <c r="CY1190" s="2">
        <v>4</v>
      </c>
    </row>
    <row r="1191" spans="1:119" ht="15" customHeight="1" x14ac:dyDescent="0.3">
      <c r="A1191" t="str">
        <f t="shared" si="1044"/>
        <v>20611213</v>
      </c>
      <c r="B1191" t="str">
        <f t="shared" si="1045"/>
        <v>Információs rendszerek fejl. az ell. - Szabó László (web) 13</v>
      </c>
      <c r="C1191" t="str">
        <f t="shared" si="1046"/>
        <v>11213</v>
      </c>
      <c r="D1191" t="str">
        <f t="shared" si="1047"/>
        <v xml:space="preserve">Információs rendszerek fejl. az ell. - Szabó László (web) </v>
      </c>
      <c r="E1191" t="str">
        <f t="shared" si="1048"/>
        <v>Szabó László11213</v>
      </c>
      <c r="F1191" t="str">
        <f t="shared" si="1049"/>
        <v>Információs rendszerek fejl. az ell. (Bp. 206, web)</v>
      </c>
      <c r="G1191" t="str">
        <f t="shared" si="1050"/>
        <v/>
      </c>
      <c r="H1191" t="str">
        <f t="shared" si="1051"/>
        <v/>
      </c>
      <c r="I1191" t="str">
        <f t="shared" si="1052"/>
        <v/>
      </c>
      <c r="J1191" t="str">
        <f t="shared" si="1053"/>
        <v/>
      </c>
      <c r="K1191" t="str">
        <f t="shared" si="1054"/>
        <v>11213</v>
      </c>
      <c r="L1191" t="str">
        <f t="shared" si="1055"/>
        <v/>
      </c>
      <c r="M1191" t="str">
        <f t="shared" si="1056"/>
        <v/>
      </c>
      <c r="N1191" t="str">
        <f t="shared" si="1057"/>
        <v/>
      </c>
      <c r="O1191" t="str">
        <f t="shared" si="1058"/>
        <v/>
      </c>
      <c r="P1191" t="str">
        <f t="shared" si="1059"/>
        <v/>
      </c>
      <c r="Q1191" t="str">
        <f t="shared" si="1060"/>
        <v/>
      </c>
      <c r="R1191" t="str">
        <f t="shared" si="1061"/>
        <v>11213</v>
      </c>
      <c r="S1191" t="str">
        <f t="shared" si="1062"/>
        <v/>
      </c>
      <c r="T1191" t="str">
        <f t="shared" si="1063"/>
        <v/>
      </c>
      <c r="U1191" t="str">
        <f t="shared" si="1064"/>
        <v/>
      </c>
      <c r="V1191" t="str">
        <f t="shared" si="1065"/>
        <v/>
      </c>
      <c r="W1191" t="str">
        <f t="shared" si="1066"/>
        <v/>
      </c>
      <c r="X1191" t="str">
        <f t="shared" si="1067"/>
        <v/>
      </c>
      <c r="Y1191" t="str">
        <f t="shared" si="1068"/>
        <v/>
      </c>
      <c r="Z1191" t="str">
        <f t="shared" si="1069"/>
        <v/>
      </c>
      <c r="AA1191" t="str">
        <f t="shared" si="1070"/>
        <v>Információs rendszerek fejl. az ell. (206, web)</v>
      </c>
      <c r="AB1191" t="str">
        <f t="shared" si="1071"/>
        <v/>
      </c>
      <c r="AC1191" t="str">
        <f t="shared" si="1072"/>
        <v/>
      </c>
      <c r="AD1191" t="str">
        <f t="shared" si="1073"/>
        <v/>
      </c>
      <c r="AE1191" t="str">
        <f t="shared" si="1074"/>
        <v/>
      </c>
      <c r="AF1191" t="str">
        <f t="shared" si="1075"/>
        <v/>
      </c>
      <c r="AG1191" t="str">
        <f t="shared" si="1076"/>
        <v/>
      </c>
      <c r="AH1191" t="str">
        <f t="shared" si="1077"/>
        <v/>
      </c>
      <c r="AI1191" t="str">
        <f t="shared" si="1078"/>
        <v/>
      </c>
      <c r="AJ1191" t="str">
        <f t="shared" si="1079"/>
        <v/>
      </c>
      <c r="AK1191" t="str">
        <f t="shared" si="1080"/>
        <v/>
      </c>
      <c r="AL1191" t="str">
        <f t="shared" si="1081"/>
        <v/>
      </c>
      <c r="AM1191" t="str">
        <f t="shared" si="1082"/>
        <v/>
      </c>
      <c r="AN1191" t="str">
        <f t="shared" si="1083"/>
        <v/>
      </c>
      <c r="AO1191" t="str">
        <f t="shared" si="1084"/>
        <v/>
      </c>
      <c r="AP1191" t="str">
        <f t="shared" si="1085"/>
        <v/>
      </c>
      <c r="AQ1191" t="str">
        <f t="shared" si="1086"/>
        <v/>
      </c>
      <c r="AR1191" t="str">
        <f t="shared" si="1087"/>
        <v/>
      </c>
      <c r="AS1191" t="str">
        <f t="shared" si="1088"/>
        <v/>
      </c>
      <c r="AT1191" t="str">
        <f t="shared" si="1089"/>
        <v/>
      </c>
      <c r="AU1191" t="str">
        <f t="shared" si="1090"/>
        <v/>
      </c>
      <c r="AV1191" t="str">
        <f t="shared" si="1091"/>
        <v/>
      </c>
      <c r="AW1191" t="str">
        <f t="shared" si="1092"/>
        <v/>
      </c>
      <c r="AX1191" t="str">
        <f t="shared" si="1093"/>
        <v/>
      </c>
      <c r="AY1191" t="str">
        <f t="shared" si="1094"/>
        <v/>
      </c>
      <c r="AZ1191" t="str">
        <f t="shared" si="1095"/>
        <v/>
      </c>
      <c r="BA1191" t="str">
        <f t="shared" si="1096"/>
        <v/>
      </c>
      <c r="BB1191" t="str">
        <f t="shared" si="1097"/>
        <v/>
      </c>
      <c r="BC1191" t="str">
        <f t="shared" si="1098"/>
        <v/>
      </c>
      <c r="BD1191" t="str">
        <f t="shared" si="1099"/>
        <v/>
      </c>
      <c r="BE1191" t="str">
        <f t="shared" si="1100"/>
        <v>Információs rendszerek fejl. az ell. (, web)</v>
      </c>
      <c r="BF1191" s="2">
        <v>1121</v>
      </c>
      <c r="BG1191" s="2">
        <v>3</v>
      </c>
      <c r="BH1191" s="18">
        <f>VLOOKUP(BF1191,segéd!$F$9:$G$41,2,FALSE)</f>
        <v>46347</v>
      </c>
      <c r="BI1191" s="2" t="str">
        <f>VLOOKUP(BG1191,segéd!$F$1:$G$7,2,FALSE)</f>
        <v>11.30-13.00</v>
      </c>
      <c r="BJ1191" t="s">
        <v>283</v>
      </c>
      <c r="BK1191" s="20" t="s">
        <v>536</v>
      </c>
      <c r="BL1191" t="s">
        <v>206</v>
      </c>
      <c r="BM1191" s="2">
        <v>206</v>
      </c>
      <c r="BO1191" s="19" t="s">
        <v>117</v>
      </c>
      <c r="BP1191" s="33" t="s">
        <v>697</v>
      </c>
      <c r="BQ1191" s="2">
        <f t="shared" si="1101"/>
        <v>13</v>
      </c>
      <c r="BR1191" s="2">
        <f>IF(BM1191="","",IFERROR(VLOOKUP(BJ1191,segéd!T:U,2,FALSE),"x"))</f>
        <v>13</v>
      </c>
      <c r="BS1191" s="2" t="str">
        <f>IF(BN1191="","",IFERROR(VLOOKUP(BJ1191,segéd!O:P,2,FALSE),"x"))</f>
        <v/>
      </c>
      <c r="BT1191" s="2"/>
      <c r="BU1191" s="2"/>
      <c r="BV1191" s="2"/>
      <c r="BX1191" s="2">
        <v>10</v>
      </c>
      <c r="CE1191" s="2">
        <v>9</v>
      </c>
      <c r="CQ1191" s="2"/>
      <c r="CR1191" s="2"/>
    </row>
    <row r="1192" spans="1:119" ht="15" customHeight="1" x14ac:dyDescent="0.3">
      <c r="A1192" t="str">
        <f t="shared" si="1044"/>
        <v>11213</v>
      </c>
      <c r="B1192" t="str">
        <f t="shared" si="1045"/>
        <v xml:space="preserve">Irányítástechnika, autom. alapjai - Böcz Gábor (web) </v>
      </c>
      <c r="C1192" t="str">
        <f t="shared" si="1046"/>
        <v>21711213</v>
      </c>
      <c r="D1192" t="str">
        <f t="shared" si="1047"/>
        <v>Irányítástechnika, autom. alapjai - Böcz Gábor (web) 10</v>
      </c>
      <c r="E1192" t="str">
        <f t="shared" si="1048"/>
        <v>Böcz Gábor11213</v>
      </c>
      <c r="F1192" t="str">
        <f t="shared" si="1049"/>
        <v>Irányítástechnika, autom. alapjai (Tb. 217, web)</v>
      </c>
      <c r="G1192" t="str">
        <f t="shared" si="1050"/>
        <v/>
      </c>
      <c r="H1192" t="str">
        <f t="shared" si="1051"/>
        <v/>
      </c>
      <c r="I1192" t="str">
        <f t="shared" si="1052"/>
        <v/>
      </c>
      <c r="J1192" t="str">
        <f t="shared" si="1053"/>
        <v/>
      </c>
      <c r="K1192" t="str">
        <f t="shared" si="1054"/>
        <v/>
      </c>
      <c r="L1192" t="str">
        <f t="shared" si="1055"/>
        <v/>
      </c>
      <c r="M1192" t="str">
        <f t="shared" si="1056"/>
        <v/>
      </c>
      <c r="N1192" t="str">
        <f t="shared" si="1057"/>
        <v/>
      </c>
      <c r="O1192" t="str">
        <f t="shared" si="1058"/>
        <v/>
      </c>
      <c r="P1192" t="str">
        <f t="shared" si="1059"/>
        <v/>
      </c>
      <c r="Q1192" t="str">
        <f t="shared" si="1060"/>
        <v/>
      </c>
      <c r="R1192" t="str">
        <f t="shared" si="1061"/>
        <v/>
      </c>
      <c r="S1192" t="str">
        <f t="shared" si="1062"/>
        <v/>
      </c>
      <c r="T1192" t="str">
        <f t="shared" si="1063"/>
        <v/>
      </c>
      <c r="U1192" t="str">
        <f t="shared" si="1064"/>
        <v/>
      </c>
      <c r="V1192" t="str">
        <f t="shared" si="1065"/>
        <v/>
      </c>
      <c r="W1192" t="str">
        <f t="shared" si="1066"/>
        <v/>
      </c>
      <c r="X1192" t="str">
        <f t="shared" si="1067"/>
        <v/>
      </c>
      <c r="Y1192" t="str">
        <f t="shared" si="1068"/>
        <v/>
      </c>
      <c r="Z1192" t="str">
        <f t="shared" si="1069"/>
        <v/>
      </c>
      <c r="AA1192" t="str">
        <f t="shared" si="1070"/>
        <v>Irányítástechnika, autom. alapjai (, web)</v>
      </c>
      <c r="AB1192" t="str">
        <f t="shared" si="1071"/>
        <v/>
      </c>
      <c r="AC1192" t="str">
        <f t="shared" si="1072"/>
        <v/>
      </c>
      <c r="AD1192" t="str">
        <f t="shared" si="1073"/>
        <v/>
      </c>
      <c r="AE1192" t="str">
        <f t="shared" si="1074"/>
        <v/>
      </c>
      <c r="AF1192" t="str">
        <f t="shared" si="1075"/>
        <v/>
      </c>
      <c r="AG1192" t="str">
        <f t="shared" si="1076"/>
        <v/>
      </c>
      <c r="AH1192" t="str">
        <f t="shared" si="1077"/>
        <v/>
      </c>
      <c r="AI1192" t="str">
        <f t="shared" si="1078"/>
        <v/>
      </c>
      <c r="AJ1192" t="str">
        <f t="shared" si="1079"/>
        <v>11213</v>
      </c>
      <c r="AK1192" t="str">
        <f t="shared" si="1080"/>
        <v/>
      </c>
      <c r="AL1192" t="str">
        <f t="shared" si="1081"/>
        <v/>
      </c>
      <c r="AM1192" t="str">
        <f t="shared" si="1082"/>
        <v/>
      </c>
      <c r="AN1192" t="str">
        <f t="shared" si="1083"/>
        <v/>
      </c>
      <c r="AO1192" t="str">
        <f t="shared" si="1084"/>
        <v/>
      </c>
      <c r="AP1192" t="str">
        <f t="shared" si="1085"/>
        <v/>
      </c>
      <c r="AQ1192" t="str">
        <f t="shared" si="1086"/>
        <v/>
      </c>
      <c r="AR1192" t="str">
        <f t="shared" si="1087"/>
        <v/>
      </c>
      <c r="AS1192" t="str">
        <f t="shared" si="1088"/>
        <v/>
      </c>
      <c r="AT1192" t="str">
        <f t="shared" si="1089"/>
        <v/>
      </c>
      <c r="AU1192" t="str">
        <f t="shared" si="1090"/>
        <v/>
      </c>
      <c r="AV1192" t="str">
        <f t="shared" si="1091"/>
        <v/>
      </c>
      <c r="AW1192" t="str">
        <f t="shared" si="1092"/>
        <v/>
      </c>
      <c r="AX1192" t="str">
        <f t="shared" si="1093"/>
        <v/>
      </c>
      <c r="AY1192" t="str">
        <f t="shared" si="1094"/>
        <v/>
      </c>
      <c r="AZ1192" t="str">
        <f t="shared" si="1095"/>
        <v/>
      </c>
      <c r="BA1192" t="str">
        <f t="shared" si="1096"/>
        <v/>
      </c>
      <c r="BB1192" t="str">
        <f t="shared" si="1097"/>
        <v/>
      </c>
      <c r="BC1192" t="str">
        <f t="shared" si="1098"/>
        <v/>
      </c>
      <c r="BD1192" t="str">
        <f t="shared" si="1099"/>
        <v/>
      </c>
      <c r="BE1192" t="str">
        <f t="shared" si="1100"/>
        <v>Irányítástechnika, autom. alapjai (217, web)</v>
      </c>
      <c r="BF1192" s="2">
        <v>1121</v>
      </c>
      <c r="BG1192" s="2">
        <v>3</v>
      </c>
      <c r="BH1192" s="18">
        <f>VLOOKUP(BF1192,segéd!$F$9:$G$41,2,FALSE)</f>
        <v>46347</v>
      </c>
      <c r="BI1192" s="2" t="str">
        <f>VLOOKUP(BG1192,segéd!$F$1:$G$7,2,FALSE)</f>
        <v>11.30-13.00</v>
      </c>
      <c r="BJ1192" t="s">
        <v>199</v>
      </c>
      <c r="BK1192" s="20" t="s">
        <v>540</v>
      </c>
      <c r="BL1192" t="s">
        <v>114</v>
      </c>
      <c r="BM1192" s="2"/>
      <c r="BN1192" s="2">
        <v>217</v>
      </c>
      <c r="BO1192" s="2" t="s">
        <v>117</v>
      </c>
      <c r="BP1192" s="33" t="s">
        <v>680</v>
      </c>
      <c r="BQ1192" s="2">
        <f t="shared" si="1101"/>
        <v>10</v>
      </c>
      <c r="BR1192" s="2" t="str">
        <f>IF(BM1192="","",IFERROR(VLOOKUP(BJ1192,segéd!T:U,2,FALSE),"x"))</f>
        <v/>
      </c>
      <c r="BS1192" s="2">
        <f>IF(BN1192="","",IFERROR(VLOOKUP(BJ1192,segéd!O:P,2,FALSE),"x"))</f>
        <v>10</v>
      </c>
      <c r="BU1192" s="2"/>
      <c r="BV1192" s="2"/>
      <c r="CV1192" s="2">
        <v>7</v>
      </c>
    </row>
    <row r="1193" spans="1:119" ht="15" customHeight="1" x14ac:dyDescent="0.3">
      <c r="A1193" t="str">
        <f t="shared" si="1044"/>
        <v>20911213</v>
      </c>
      <c r="B1193" t="str">
        <f t="shared" si="1045"/>
        <v>Költségelemzés és árképzés - Menner Petra (Bp.-ről web) 21</v>
      </c>
      <c r="C1193" t="str">
        <f t="shared" si="1046"/>
        <v>40311213</v>
      </c>
      <c r="D1193" t="str">
        <f t="shared" si="1047"/>
        <v>Költségelemzés és árképzés - Menner Petra (Bp.-ről web) 18</v>
      </c>
      <c r="E1193" t="str">
        <f t="shared" si="1048"/>
        <v>Menner Petra11213</v>
      </c>
      <c r="F1193" t="str">
        <f t="shared" si="1049"/>
        <v>Költségelemzés és árképzés (Bp. 209, Bp.-ről web)</v>
      </c>
      <c r="G1193" t="str">
        <f t="shared" si="1050"/>
        <v/>
      </c>
      <c r="H1193" t="str">
        <f t="shared" si="1051"/>
        <v/>
      </c>
      <c r="I1193" t="str">
        <f t="shared" si="1052"/>
        <v/>
      </c>
      <c r="J1193" t="str">
        <f t="shared" si="1053"/>
        <v/>
      </c>
      <c r="K1193" t="str">
        <f t="shared" si="1054"/>
        <v/>
      </c>
      <c r="L1193" t="str">
        <f t="shared" si="1055"/>
        <v/>
      </c>
      <c r="M1193" t="str">
        <f t="shared" si="1056"/>
        <v/>
      </c>
      <c r="N1193" t="str">
        <f t="shared" si="1057"/>
        <v/>
      </c>
      <c r="O1193" t="str">
        <f t="shared" si="1058"/>
        <v/>
      </c>
      <c r="P1193" t="str">
        <f t="shared" si="1059"/>
        <v/>
      </c>
      <c r="Q1193" t="str">
        <f t="shared" si="1060"/>
        <v/>
      </c>
      <c r="R1193" t="str">
        <f t="shared" si="1061"/>
        <v/>
      </c>
      <c r="S1193" t="str">
        <f t="shared" si="1062"/>
        <v/>
      </c>
      <c r="T1193" t="str">
        <f t="shared" si="1063"/>
        <v/>
      </c>
      <c r="U1193" t="str">
        <f t="shared" si="1064"/>
        <v/>
      </c>
      <c r="V1193" t="str">
        <f t="shared" si="1065"/>
        <v/>
      </c>
      <c r="W1193" t="str">
        <f t="shared" si="1066"/>
        <v>11213</v>
      </c>
      <c r="X1193" t="str">
        <f t="shared" si="1067"/>
        <v>11213</v>
      </c>
      <c r="Y1193" t="str">
        <f t="shared" si="1068"/>
        <v>11213</v>
      </c>
      <c r="Z1193" t="str">
        <f t="shared" si="1069"/>
        <v/>
      </c>
      <c r="AA1193" t="str">
        <f t="shared" si="1070"/>
        <v>Költségelemzés és árképzés (209, Bp.-ről web)</v>
      </c>
      <c r="AB1193" t="str">
        <f t="shared" si="1071"/>
        <v/>
      </c>
      <c r="AC1193" t="str">
        <f t="shared" si="1072"/>
        <v/>
      </c>
      <c r="AD1193" t="str">
        <f t="shared" si="1073"/>
        <v/>
      </c>
      <c r="AE1193" t="str">
        <f t="shared" si="1074"/>
        <v/>
      </c>
      <c r="AF1193" t="str">
        <f t="shared" si="1075"/>
        <v/>
      </c>
      <c r="AG1193" t="str">
        <f t="shared" si="1076"/>
        <v/>
      </c>
      <c r="AH1193" t="str">
        <f t="shared" si="1077"/>
        <v/>
      </c>
      <c r="AI1193" t="str">
        <f t="shared" si="1078"/>
        <v/>
      </c>
      <c r="AJ1193" t="str">
        <f t="shared" si="1079"/>
        <v/>
      </c>
      <c r="AK1193" t="str">
        <f t="shared" si="1080"/>
        <v/>
      </c>
      <c r="AL1193" t="str">
        <f t="shared" si="1081"/>
        <v/>
      </c>
      <c r="AM1193" t="str">
        <f t="shared" si="1082"/>
        <v/>
      </c>
      <c r="AN1193" t="str">
        <f t="shared" si="1083"/>
        <v/>
      </c>
      <c r="AO1193" t="str">
        <f t="shared" si="1084"/>
        <v/>
      </c>
      <c r="AP1193" t="str">
        <f t="shared" si="1085"/>
        <v/>
      </c>
      <c r="AQ1193" t="str">
        <f t="shared" si="1086"/>
        <v>11213</v>
      </c>
      <c r="AR1193" t="str">
        <f t="shared" si="1087"/>
        <v>11213</v>
      </c>
      <c r="AS1193" t="str">
        <f t="shared" si="1088"/>
        <v>11213</v>
      </c>
      <c r="AT1193" t="str">
        <f t="shared" si="1089"/>
        <v/>
      </c>
      <c r="AU1193" t="str">
        <f t="shared" si="1090"/>
        <v/>
      </c>
      <c r="AV1193" t="str">
        <f t="shared" si="1091"/>
        <v/>
      </c>
      <c r="AW1193" t="str">
        <f t="shared" si="1092"/>
        <v/>
      </c>
      <c r="AX1193" t="str">
        <f t="shared" si="1093"/>
        <v/>
      </c>
      <c r="AY1193" t="str">
        <f t="shared" si="1094"/>
        <v/>
      </c>
      <c r="AZ1193" t="str">
        <f t="shared" si="1095"/>
        <v/>
      </c>
      <c r="BA1193" t="str">
        <f t="shared" si="1096"/>
        <v/>
      </c>
      <c r="BB1193" t="str">
        <f t="shared" si="1097"/>
        <v/>
      </c>
      <c r="BC1193" t="str">
        <f t="shared" si="1098"/>
        <v/>
      </c>
      <c r="BD1193" t="str">
        <f t="shared" si="1099"/>
        <v/>
      </c>
      <c r="BE1193" t="str">
        <f t="shared" si="1100"/>
        <v>Költségelemzés és árképzés (403, Bp.-ről web)</v>
      </c>
      <c r="BF1193" s="2">
        <v>1121</v>
      </c>
      <c r="BG1193" s="2">
        <v>3</v>
      </c>
      <c r="BH1193" s="18">
        <f>VLOOKUP(BF1193,segéd!$F$9:$G$41,2,FALSE)</f>
        <v>46347</v>
      </c>
      <c r="BI1193" s="2" t="str">
        <f>VLOOKUP(BG1193,segéd!$F$1:$G$7,2,FALSE)</f>
        <v>11.30-13.00</v>
      </c>
      <c r="BJ1193" t="s">
        <v>196</v>
      </c>
      <c r="BK1193" s="20" t="s">
        <v>567</v>
      </c>
      <c r="BL1193" t="s">
        <v>192</v>
      </c>
      <c r="BM1193" s="2">
        <v>209</v>
      </c>
      <c r="BN1193" s="2">
        <v>403</v>
      </c>
      <c r="BO1193" s="2" t="s">
        <v>118</v>
      </c>
      <c r="BP1193" s="33" t="s">
        <v>618</v>
      </c>
      <c r="BQ1193" s="2">
        <f t="shared" si="1101"/>
        <v>39</v>
      </c>
      <c r="BR1193" s="2">
        <f>IF(BM1193="","",IFERROR(VLOOKUP(BJ1193,segéd!T:U,2,FALSE),"x"))</f>
        <v>21</v>
      </c>
      <c r="BS1193" s="2">
        <f>IF(BN1193="","",IFERROR(VLOOKUP(BJ1193,segéd!O:P,2,FALSE),"x"))</f>
        <v>18</v>
      </c>
      <c r="BU1193" s="2"/>
      <c r="BV1193" s="2"/>
      <c r="BX1193" s="2"/>
      <c r="CJ1193" s="2">
        <v>6</v>
      </c>
      <c r="CK1193" s="2">
        <v>13</v>
      </c>
      <c r="CL1193" s="2">
        <v>4</v>
      </c>
      <c r="DC1193" s="2">
        <v>3</v>
      </c>
      <c r="DD1193" s="2">
        <v>2</v>
      </c>
      <c r="DE1193" s="2">
        <v>6</v>
      </c>
    </row>
    <row r="1194" spans="1:119" ht="15" customHeight="1" x14ac:dyDescent="0.3">
      <c r="A1194" t="str">
        <f t="shared" si="1044"/>
        <v>11213</v>
      </c>
      <c r="B1194" t="str">
        <f t="shared" si="1045"/>
        <v xml:space="preserve">Lézerbiztonsági alapok - Vavra Gábor (web) </v>
      </c>
      <c r="C1194" t="str">
        <f t="shared" si="1046"/>
        <v>311213</v>
      </c>
      <c r="D1194" t="str">
        <f t="shared" si="1047"/>
        <v>Lézerbiztonsági alapok - Vavra Gábor (web) 9</v>
      </c>
      <c r="E1194" t="str">
        <f t="shared" si="1048"/>
        <v>Vavra Gábor11213</v>
      </c>
      <c r="F1194" t="str">
        <f t="shared" si="1049"/>
        <v>Lézerbiztonsági alapok (Tb. 3, web)</v>
      </c>
      <c r="G1194" t="str">
        <f t="shared" si="1050"/>
        <v/>
      </c>
      <c r="H1194" t="str">
        <f t="shared" si="1051"/>
        <v/>
      </c>
      <c r="I1194" t="str">
        <f t="shared" si="1052"/>
        <v/>
      </c>
      <c r="J1194" t="str">
        <f t="shared" si="1053"/>
        <v/>
      </c>
      <c r="K1194" t="str">
        <f t="shared" si="1054"/>
        <v/>
      </c>
      <c r="L1194" t="str">
        <f t="shared" si="1055"/>
        <v/>
      </c>
      <c r="M1194" t="str">
        <f t="shared" si="1056"/>
        <v/>
      </c>
      <c r="N1194" t="str">
        <f t="shared" si="1057"/>
        <v/>
      </c>
      <c r="O1194" t="str">
        <f t="shared" si="1058"/>
        <v/>
      </c>
      <c r="P1194" t="str">
        <f t="shared" si="1059"/>
        <v/>
      </c>
      <c r="Q1194" t="str">
        <f t="shared" si="1060"/>
        <v/>
      </c>
      <c r="R1194" t="str">
        <f t="shared" si="1061"/>
        <v/>
      </c>
      <c r="S1194" t="str">
        <f t="shared" si="1062"/>
        <v/>
      </c>
      <c r="T1194" t="str">
        <f t="shared" si="1063"/>
        <v/>
      </c>
      <c r="U1194" t="str">
        <f t="shared" si="1064"/>
        <v/>
      </c>
      <c r="V1194" t="str">
        <f t="shared" si="1065"/>
        <v/>
      </c>
      <c r="W1194" t="str">
        <f t="shared" si="1066"/>
        <v/>
      </c>
      <c r="X1194" t="str">
        <f t="shared" si="1067"/>
        <v/>
      </c>
      <c r="Y1194" t="str">
        <f t="shared" si="1068"/>
        <v/>
      </c>
      <c r="Z1194" t="str">
        <f t="shared" si="1069"/>
        <v/>
      </c>
      <c r="AA1194" t="str">
        <f t="shared" si="1070"/>
        <v>Lézerbiztonsági alapok (, web)</v>
      </c>
      <c r="AB1194" t="str">
        <f t="shared" si="1071"/>
        <v/>
      </c>
      <c r="AC1194" t="str">
        <f t="shared" si="1072"/>
        <v/>
      </c>
      <c r="AD1194" t="str">
        <f t="shared" si="1073"/>
        <v/>
      </c>
      <c r="AE1194" t="str">
        <f t="shared" si="1074"/>
        <v/>
      </c>
      <c r="AF1194" t="str">
        <f t="shared" si="1075"/>
        <v/>
      </c>
      <c r="AG1194" t="str">
        <f t="shared" si="1076"/>
        <v/>
      </c>
      <c r="AH1194" t="str">
        <f t="shared" si="1077"/>
        <v/>
      </c>
      <c r="AI1194" t="str">
        <f t="shared" si="1078"/>
        <v/>
      </c>
      <c r="AJ1194" t="str">
        <f t="shared" si="1079"/>
        <v/>
      </c>
      <c r="AK1194" t="str">
        <f t="shared" si="1080"/>
        <v/>
      </c>
      <c r="AL1194" t="str">
        <f t="shared" si="1081"/>
        <v/>
      </c>
      <c r="AM1194" t="str">
        <f t="shared" si="1082"/>
        <v/>
      </c>
      <c r="AN1194" t="str">
        <f t="shared" si="1083"/>
        <v/>
      </c>
      <c r="AO1194" t="str">
        <f t="shared" si="1084"/>
        <v/>
      </c>
      <c r="AP1194" t="str">
        <f t="shared" si="1085"/>
        <v/>
      </c>
      <c r="AQ1194" t="str">
        <f t="shared" si="1086"/>
        <v/>
      </c>
      <c r="AR1194" t="str">
        <f t="shared" si="1087"/>
        <v/>
      </c>
      <c r="AS1194" t="str">
        <f t="shared" si="1088"/>
        <v/>
      </c>
      <c r="AT1194" t="str">
        <f t="shared" si="1089"/>
        <v/>
      </c>
      <c r="AU1194" t="str">
        <f t="shared" si="1090"/>
        <v/>
      </c>
      <c r="AV1194" t="str">
        <f t="shared" si="1091"/>
        <v/>
      </c>
      <c r="AW1194" t="str">
        <f t="shared" si="1092"/>
        <v/>
      </c>
      <c r="AX1194" t="str">
        <f t="shared" si="1093"/>
        <v/>
      </c>
      <c r="AY1194" t="str">
        <f t="shared" si="1094"/>
        <v/>
      </c>
      <c r="AZ1194" t="str">
        <f t="shared" si="1095"/>
        <v/>
      </c>
      <c r="BA1194" t="str">
        <f t="shared" si="1096"/>
        <v/>
      </c>
      <c r="BB1194" t="str">
        <f t="shared" si="1097"/>
        <v/>
      </c>
      <c r="BC1194" t="str">
        <f t="shared" si="1098"/>
        <v>11213</v>
      </c>
      <c r="BD1194" t="str">
        <f t="shared" si="1099"/>
        <v/>
      </c>
      <c r="BE1194" t="str">
        <f t="shared" si="1100"/>
        <v>Lézerbiztonsági alapok (3, web)</v>
      </c>
      <c r="BF1194" s="2">
        <v>1121</v>
      </c>
      <c r="BG1194" s="2">
        <v>3</v>
      </c>
      <c r="BH1194" s="18">
        <f>VLOOKUP(BF1194,segéd!$F$9:$G$41,2,FALSE)</f>
        <v>46347</v>
      </c>
      <c r="BI1194" s="2" t="str">
        <f>VLOOKUP(BG1194,segéd!$F$1:$G$7,2,FALSE)</f>
        <v>11.30-13.00</v>
      </c>
      <c r="BJ1194" t="s">
        <v>524</v>
      </c>
      <c r="BK1194" s="20" t="s">
        <v>419</v>
      </c>
      <c r="BL1194" t="s">
        <v>191</v>
      </c>
      <c r="BM1194"/>
      <c r="BN1194" s="2">
        <v>3</v>
      </c>
      <c r="BO1194" s="2" t="s">
        <v>117</v>
      </c>
      <c r="BP1194" s="33" t="s">
        <v>713</v>
      </c>
      <c r="BQ1194" s="2">
        <f t="shared" si="1101"/>
        <v>9</v>
      </c>
      <c r="BR1194" s="2" t="str">
        <f>IF(BM1194="","",IFERROR(VLOOKUP(BJ1194,segéd!T:U,2,FALSE),"x"))</f>
        <v/>
      </c>
      <c r="BS1194" s="2">
        <f>IF(BN1194="","",IFERROR(VLOOKUP(BJ1194,segéd!O:P,2,FALSE),"x"))</f>
        <v>9</v>
      </c>
      <c r="BT1194" s="20"/>
      <c r="BU1194" s="2"/>
      <c r="BV1194" s="2"/>
      <c r="BW1194"/>
      <c r="BX1194" s="20"/>
      <c r="BY1194"/>
      <c r="BZ1194"/>
      <c r="CA1194"/>
      <c r="CB1194"/>
      <c r="CC1194"/>
      <c r="CD1194"/>
      <c r="CE1194"/>
      <c r="CF1194"/>
      <c r="CH1194"/>
      <c r="CI1194"/>
      <c r="CJ1194"/>
      <c r="CK1194"/>
      <c r="CL1194"/>
      <c r="CM1194"/>
      <c r="CN1194"/>
      <c r="CO1194"/>
      <c r="CP1194"/>
      <c r="CQ1194" s="20"/>
      <c r="CR1194" s="20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O1194" s="2">
        <v>10</v>
      </c>
    </row>
    <row r="1195" spans="1:119" ht="15" customHeight="1" x14ac:dyDescent="0.3">
      <c r="A1195" t="str">
        <f t="shared" si="1044"/>
        <v>11213</v>
      </c>
      <c r="B1195" t="str">
        <f t="shared" si="1045"/>
        <v xml:space="preserve">Logisztika - Nemes Ágnes (web) </v>
      </c>
      <c r="C1195" t="str">
        <f t="shared" si="1046"/>
        <v>21211213</v>
      </c>
      <c r="D1195" t="str">
        <f t="shared" si="1047"/>
        <v>Logisztika - Nemes Ágnes (web) 63</v>
      </c>
      <c r="E1195" t="str">
        <f t="shared" si="1048"/>
        <v>Nemes Ágnes11213</v>
      </c>
      <c r="F1195" t="str">
        <f t="shared" si="1049"/>
        <v>Logisztika (Tb. 212, web)</v>
      </c>
      <c r="G1195" t="str">
        <f t="shared" si="1050"/>
        <v/>
      </c>
      <c r="H1195" t="str">
        <f t="shared" si="1051"/>
        <v/>
      </c>
      <c r="I1195" t="str">
        <f t="shared" si="1052"/>
        <v/>
      </c>
      <c r="J1195" t="str">
        <f t="shared" si="1053"/>
        <v/>
      </c>
      <c r="K1195" t="str">
        <f t="shared" si="1054"/>
        <v/>
      </c>
      <c r="L1195" t="str">
        <f t="shared" si="1055"/>
        <v/>
      </c>
      <c r="M1195" t="str">
        <f t="shared" si="1056"/>
        <v/>
      </c>
      <c r="N1195" t="str">
        <f t="shared" si="1057"/>
        <v/>
      </c>
      <c r="O1195" t="str">
        <f t="shared" si="1058"/>
        <v/>
      </c>
      <c r="P1195" t="str">
        <f t="shared" si="1059"/>
        <v/>
      </c>
      <c r="Q1195" t="str">
        <f t="shared" si="1060"/>
        <v/>
      </c>
      <c r="R1195" t="str">
        <f t="shared" si="1061"/>
        <v/>
      </c>
      <c r="S1195" t="str">
        <f t="shared" si="1062"/>
        <v/>
      </c>
      <c r="T1195" t="str">
        <f t="shared" si="1063"/>
        <v/>
      </c>
      <c r="U1195" t="str">
        <f t="shared" si="1064"/>
        <v/>
      </c>
      <c r="V1195" t="str">
        <f t="shared" si="1065"/>
        <v/>
      </c>
      <c r="W1195" t="str">
        <f t="shared" si="1066"/>
        <v/>
      </c>
      <c r="X1195" t="str">
        <f t="shared" si="1067"/>
        <v/>
      </c>
      <c r="Y1195" t="str">
        <f t="shared" si="1068"/>
        <v/>
      </c>
      <c r="Z1195" t="str">
        <f t="shared" si="1069"/>
        <v/>
      </c>
      <c r="AA1195" t="str">
        <f t="shared" si="1070"/>
        <v>Logisztika (, web)</v>
      </c>
      <c r="AB1195" t="str">
        <f t="shared" si="1071"/>
        <v/>
      </c>
      <c r="AC1195" t="str">
        <f t="shared" si="1072"/>
        <v>11213</v>
      </c>
      <c r="AD1195" t="str">
        <f t="shared" si="1073"/>
        <v/>
      </c>
      <c r="AE1195" t="str">
        <f t="shared" si="1074"/>
        <v/>
      </c>
      <c r="AF1195" t="str">
        <f t="shared" si="1075"/>
        <v/>
      </c>
      <c r="AG1195" t="str">
        <f t="shared" si="1076"/>
        <v/>
      </c>
      <c r="AH1195" t="str">
        <f t="shared" si="1077"/>
        <v>11213</v>
      </c>
      <c r="AI1195" t="str">
        <f t="shared" si="1078"/>
        <v>11213</v>
      </c>
      <c r="AJ1195" t="str">
        <f t="shared" si="1079"/>
        <v/>
      </c>
      <c r="AK1195" t="str">
        <f t="shared" si="1080"/>
        <v/>
      </c>
      <c r="AL1195" t="str">
        <f t="shared" si="1081"/>
        <v/>
      </c>
      <c r="AM1195" t="str">
        <f t="shared" si="1082"/>
        <v/>
      </c>
      <c r="AN1195" t="str">
        <f t="shared" si="1083"/>
        <v/>
      </c>
      <c r="AO1195" t="str">
        <f t="shared" si="1084"/>
        <v/>
      </c>
      <c r="AP1195" t="str">
        <f t="shared" si="1085"/>
        <v/>
      </c>
      <c r="AQ1195" t="str">
        <f t="shared" si="1086"/>
        <v/>
      </c>
      <c r="AR1195" t="str">
        <f t="shared" si="1087"/>
        <v/>
      </c>
      <c r="AS1195" t="str">
        <f t="shared" si="1088"/>
        <v/>
      </c>
      <c r="AT1195" t="str">
        <f t="shared" si="1089"/>
        <v/>
      </c>
      <c r="AU1195" t="str">
        <f t="shared" si="1090"/>
        <v/>
      </c>
      <c r="AV1195" t="str">
        <f t="shared" si="1091"/>
        <v/>
      </c>
      <c r="AW1195" t="str">
        <f t="shared" si="1092"/>
        <v/>
      </c>
      <c r="AX1195" t="str">
        <f t="shared" si="1093"/>
        <v/>
      </c>
      <c r="AY1195" t="str">
        <f t="shared" si="1094"/>
        <v>11213</v>
      </c>
      <c r="AZ1195" t="str">
        <f t="shared" si="1095"/>
        <v>11213</v>
      </c>
      <c r="BA1195" t="str">
        <f t="shared" si="1096"/>
        <v>11213</v>
      </c>
      <c r="BB1195" t="str">
        <f t="shared" si="1097"/>
        <v/>
      </c>
      <c r="BC1195" t="str">
        <f t="shared" si="1098"/>
        <v/>
      </c>
      <c r="BD1195" t="str">
        <f t="shared" si="1099"/>
        <v/>
      </c>
      <c r="BE1195" t="str">
        <f t="shared" si="1100"/>
        <v>Logisztika (212, web)</v>
      </c>
      <c r="BF1195" s="2">
        <v>1121</v>
      </c>
      <c r="BG1195" s="2">
        <v>3</v>
      </c>
      <c r="BH1195" s="18">
        <f>VLOOKUP(BF1195,segéd!$F$9:$G$41,2,FALSE)</f>
        <v>46347</v>
      </c>
      <c r="BI1195" s="2" t="str">
        <f>VLOOKUP(BG1195,segéd!$F$1:$G$7,2,FALSE)</f>
        <v>11.30-13.00</v>
      </c>
      <c r="BJ1195" t="s">
        <v>102</v>
      </c>
      <c r="BK1195" s="20" t="s">
        <v>302</v>
      </c>
      <c r="BL1195" t="s">
        <v>193</v>
      </c>
      <c r="BM1195" s="2"/>
      <c r="BN1195" s="2">
        <v>212</v>
      </c>
      <c r="BO1195" s="2" t="s">
        <v>117</v>
      </c>
      <c r="BP1195" s="33" t="s">
        <v>730</v>
      </c>
      <c r="BQ1195" s="2">
        <f t="shared" si="1101"/>
        <v>63</v>
      </c>
      <c r="BR1195" s="2" t="str">
        <f>IF(BM1195="","",IFERROR(VLOOKUP(BJ1195,segéd!T:U,2,FALSE),"x"))</f>
        <v/>
      </c>
      <c r="BS1195" s="2">
        <f>IF(BN1195="","",IFERROR(VLOOKUP(BJ1195,segéd!O:P,2,FALSE),"x"))</f>
        <v>63</v>
      </c>
      <c r="BT1195" s="2"/>
      <c r="BU1195" s="2"/>
      <c r="BV1195" s="2"/>
      <c r="BX1195" s="2"/>
      <c r="CO1195" s="2">
        <v>6</v>
      </c>
      <c r="CQ1195" s="2"/>
      <c r="CR1195" s="2"/>
      <c r="CT1195" s="2">
        <v>31</v>
      </c>
      <c r="CU1195" s="2">
        <v>25</v>
      </c>
      <c r="DK1195" s="2">
        <v>8</v>
      </c>
      <c r="DL1195" s="2">
        <v>4</v>
      </c>
      <c r="DM1195" s="2">
        <v>11</v>
      </c>
    </row>
    <row r="1196" spans="1:119" ht="15" customHeight="1" x14ac:dyDescent="0.3">
      <c r="A1196" t="str">
        <f t="shared" si="1044"/>
        <v>20311213</v>
      </c>
      <c r="B1196" t="str">
        <f t="shared" si="1045"/>
        <v>Marketingmenedzsment - Gaál Béla (web) 9</v>
      </c>
      <c r="C1196" t="str">
        <f t="shared" si="1046"/>
        <v>11213</v>
      </c>
      <c r="D1196" t="str">
        <f t="shared" si="1047"/>
        <v xml:space="preserve">Marketingmenedzsment - Gaál Béla (web) </v>
      </c>
      <c r="E1196" t="str">
        <f t="shared" si="1048"/>
        <v>Gaál Béla11213</v>
      </c>
      <c r="F1196" t="str">
        <f t="shared" si="1049"/>
        <v>Marketingmenedzsment (Bp. 203, web)</v>
      </c>
      <c r="G1196" t="str">
        <f t="shared" si="1050"/>
        <v/>
      </c>
      <c r="H1196" t="str">
        <f t="shared" si="1051"/>
        <v/>
      </c>
      <c r="I1196" t="str">
        <f t="shared" si="1052"/>
        <v/>
      </c>
      <c r="J1196" t="str">
        <f t="shared" si="1053"/>
        <v>11213</v>
      </c>
      <c r="K1196" t="str">
        <f t="shared" si="1054"/>
        <v/>
      </c>
      <c r="L1196" t="str">
        <f t="shared" si="1055"/>
        <v/>
      </c>
      <c r="M1196" t="str">
        <f t="shared" si="1056"/>
        <v/>
      </c>
      <c r="N1196" t="str">
        <f t="shared" si="1057"/>
        <v/>
      </c>
      <c r="O1196" t="str">
        <f t="shared" si="1058"/>
        <v/>
      </c>
      <c r="P1196" t="str">
        <f t="shared" si="1059"/>
        <v/>
      </c>
      <c r="Q1196" t="str">
        <f t="shared" si="1060"/>
        <v/>
      </c>
      <c r="R1196" t="str">
        <f t="shared" si="1061"/>
        <v/>
      </c>
      <c r="S1196" t="str">
        <f t="shared" si="1062"/>
        <v/>
      </c>
      <c r="T1196" t="str">
        <f t="shared" si="1063"/>
        <v/>
      </c>
      <c r="U1196" t="str">
        <f t="shared" si="1064"/>
        <v/>
      </c>
      <c r="V1196" t="str">
        <f t="shared" si="1065"/>
        <v/>
      </c>
      <c r="W1196" t="str">
        <f t="shared" si="1066"/>
        <v/>
      </c>
      <c r="X1196" t="str">
        <f t="shared" si="1067"/>
        <v/>
      </c>
      <c r="Y1196" t="str">
        <f t="shared" si="1068"/>
        <v/>
      </c>
      <c r="Z1196" t="str">
        <f t="shared" si="1069"/>
        <v/>
      </c>
      <c r="AA1196" t="str">
        <f t="shared" si="1070"/>
        <v>Marketingmenedzsment (203, web)</v>
      </c>
      <c r="AB1196" t="str">
        <f t="shared" si="1071"/>
        <v/>
      </c>
      <c r="AC1196" t="str">
        <f t="shared" si="1072"/>
        <v/>
      </c>
      <c r="AD1196" t="str">
        <f t="shared" si="1073"/>
        <v/>
      </c>
      <c r="AE1196" t="str">
        <f t="shared" si="1074"/>
        <v/>
      </c>
      <c r="AF1196" t="str">
        <f t="shared" si="1075"/>
        <v/>
      </c>
      <c r="AG1196" t="str">
        <f t="shared" si="1076"/>
        <v/>
      </c>
      <c r="AH1196" t="str">
        <f t="shared" si="1077"/>
        <v/>
      </c>
      <c r="AI1196" t="str">
        <f t="shared" si="1078"/>
        <v/>
      </c>
      <c r="AJ1196" t="str">
        <f t="shared" si="1079"/>
        <v/>
      </c>
      <c r="AK1196" t="str">
        <f t="shared" si="1080"/>
        <v/>
      </c>
      <c r="AL1196" t="str">
        <f t="shared" si="1081"/>
        <v/>
      </c>
      <c r="AM1196" t="str">
        <f t="shared" si="1082"/>
        <v/>
      </c>
      <c r="AN1196" t="str">
        <f t="shared" si="1083"/>
        <v/>
      </c>
      <c r="AO1196" t="str">
        <f t="shared" si="1084"/>
        <v/>
      </c>
      <c r="AP1196" t="str">
        <f t="shared" si="1085"/>
        <v/>
      </c>
      <c r="AQ1196" t="str">
        <f t="shared" si="1086"/>
        <v/>
      </c>
      <c r="AR1196" t="str">
        <f t="shared" si="1087"/>
        <v/>
      </c>
      <c r="AS1196" t="str">
        <f t="shared" si="1088"/>
        <v/>
      </c>
      <c r="AT1196" t="str">
        <f t="shared" si="1089"/>
        <v/>
      </c>
      <c r="AU1196" t="str">
        <f t="shared" si="1090"/>
        <v/>
      </c>
      <c r="AV1196" t="str">
        <f t="shared" si="1091"/>
        <v/>
      </c>
      <c r="AW1196" t="str">
        <f t="shared" si="1092"/>
        <v/>
      </c>
      <c r="AX1196" t="str">
        <f t="shared" si="1093"/>
        <v/>
      </c>
      <c r="AY1196" t="str">
        <f t="shared" si="1094"/>
        <v/>
      </c>
      <c r="AZ1196" t="str">
        <f t="shared" si="1095"/>
        <v/>
      </c>
      <c r="BA1196" t="str">
        <f t="shared" si="1096"/>
        <v/>
      </c>
      <c r="BB1196" t="str">
        <f t="shared" si="1097"/>
        <v/>
      </c>
      <c r="BC1196" t="str">
        <f t="shared" si="1098"/>
        <v/>
      </c>
      <c r="BD1196" t="str">
        <f t="shared" si="1099"/>
        <v/>
      </c>
      <c r="BE1196" t="str">
        <f t="shared" si="1100"/>
        <v>Marketingmenedzsment (, web)</v>
      </c>
      <c r="BF1196" s="2">
        <v>1121</v>
      </c>
      <c r="BG1196" s="2">
        <v>3</v>
      </c>
      <c r="BH1196" s="18">
        <f>VLOOKUP(BF1196,segéd!$F$9:$G$41,2,FALSE)</f>
        <v>46347</v>
      </c>
      <c r="BI1196" s="2" t="str">
        <f>VLOOKUP(BG1196,segéd!$F$1:$G$7,2,FALSE)</f>
        <v>11.30-13.00</v>
      </c>
      <c r="BJ1196" t="s">
        <v>86</v>
      </c>
      <c r="BK1196" s="20" t="s">
        <v>307</v>
      </c>
      <c r="BL1196" t="s">
        <v>206</v>
      </c>
      <c r="BM1196" s="2">
        <v>203</v>
      </c>
      <c r="BO1196" s="2" t="s">
        <v>117</v>
      </c>
      <c r="BP1196" s="33" t="s">
        <v>698</v>
      </c>
      <c r="BQ1196" s="2">
        <f t="shared" si="1101"/>
        <v>9</v>
      </c>
      <c r="BR1196" s="2">
        <f>IF(BM1196="","",IFERROR(VLOOKUP(BJ1196,segéd!T:U,2,FALSE),"x"))</f>
        <v>9</v>
      </c>
      <c r="BS1196" s="2" t="str">
        <f>IF(BN1196="","",IFERROR(VLOOKUP(BJ1196,segéd!O:P,2,FALSE),"x"))</f>
        <v/>
      </c>
      <c r="BU1196" s="2"/>
      <c r="BV1196" s="2"/>
      <c r="BW1196" s="2">
        <v>5</v>
      </c>
      <c r="BX1196" s="2"/>
    </row>
    <row r="1197" spans="1:119" ht="15" customHeight="1" x14ac:dyDescent="0.3">
      <c r="A1197" t="str">
        <f t="shared" si="1044"/>
        <v>11213</v>
      </c>
      <c r="B1197" t="str">
        <f t="shared" si="1045"/>
        <v xml:space="preserve">Mechanika alapjai - Szentgyörgyiné Gyöngyösi Éva (web) </v>
      </c>
      <c r="C1197" t="str">
        <f t="shared" si="1046"/>
        <v>50111213</v>
      </c>
      <c r="D1197" t="str">
        <f t="shared" si="1047"/>
        <v>Mechanika alapjai - Szentgyörgyiné Gyöngyösi Éva (web) 148</v>
      </c>
      <c r="E1197" t="str">
        <f t="shared" si="1048"/>
        <v>Szentgyörgyiné Gyöngyösi Éva11213</v>
      </c>
      <c r="F1197" t="str">
        <f t="shared" si="1049"/>
        <v>Mechanika alapjai (Tb. 501, web)</v>
      </c>
      <c r="G1197" t="str">
        <f t="shared" si="1050"/>
        <v/>
      </c>
      <c r="H1197" t="str">
        <f t="shared" si="1051"/>
        <v/>
      </c>
      <c r="I1197" t="str">
        <f t="shared" si="1052"/>
        <v/>
      </c>
      <c r="J1197" t="str">
        <f t="shared" si="1053"/>
        <v/>
      </c>
      <c r="K1197" t="str">
        <f t="shared" si="1054"/>
        <v/>
      </c>
      <c r="L1197" t="str">
        <f t="shared" si="1055"/>
        <v/>
      </c>
      <c r="M1197" t="str">
        <f t="shared" si="1056"/>
        <v/>
      </c>
      <c r="N1197" t="str">
        <f t="shared" si="1057"/>
        <v/>
      </c>
      <c r="O1197" t="str">
        <f t="shared" si="1058"/>
        <v/>
      </c>
      <c r="P1197" t="str">
        <f t="shared" si="1059"/>
        <v/>
      </c>
      <c r="Q1197" t="str">
        <f t="shared" si="1060"/>
        <v/>
      </c>
      <c r="R1197" t="str">
        <f t="shared" si="1061"/>
        <v/>
      </c>
      <c r="S1197" t="str">
        <f t="shared" si="1062"/>
        <v/>
      </c>
      <c r="T1197" t="str">
        <f t="shared" si="1063"/>
        <v/>
      </c>
      <c r="U1197" t="str">
        <f t="shared" si="1064"/>
        <v/>
      </c>
      <c r="V1197" t="str">
        <f t="shared" si="1065"/>
        <v/>
      </c>
      <c r="W1197" t="str">
        <f t="shared" si="1066"/>
        <v/>
      </c>
      <c r="X1197" t="str">
        <f t="shared" si="1067"/>
        <v/>
      </c>
      <c r="Y1197" t="str">
        <f t="shared" si="1068"/>
        <v/>
      </c>
      <c r="Z1197" t="str">
        <f t="shared" si="1069"/>
        <v/>
      </c>
      <c r="AA1197" t="str">
        <f t="shared" si="1070"/>
        <v>Mechanika alapjai (, web)</v>
      </c>
      <c r="AB1197" t="str">
        <f t="shared" si="1071"/>
        <v/>
      </c>
      <c r="AC1197" t="str">
        <f t="shared" si="1072"/>
        <v/>
      </c>
      <c r="AD1197" t="str">
        <f t="shared" si="1073"/>
        <v>11213</v>
      </c>
      <c r="AE1197" t="str">
        <f t="shared" si="1074"/>
        <v>11213</v>
      </c>
      <c r="AF1197" t="str">
        <f t="shared" si="1075"/>
        <v>11213</v>
      </c>
      <c r="AG1197" t="str">
        <f t="shared" si="1076"/>
        <v/>
      </c>
      <c r="AH1197" t="str">
        <f t="shared" si="1077"/>
        <v/>
      </c>
      <c r="AI1197" t="str">
        <f t="shared" si="1078"/>
        <v/>
      </c>
      <c r="AJ1197" t="str">
        <f t="shared" si="1079"/>
        <v/>
      </c>
      <c r="AK1197" t="str">
        <f t="shared" si="1080"/>
        <v/>
      </c>
      <c r="AL1197" t="str">
        <f t="shared" si="1081"/>
        <v/>
      </c>
      <c r="AM1197" t="str">
        <f t="shared" si="1082"/>
        <v/>
      </c>
      <c r="AN1197" t="str">
        <f t="shared" si="1083"/>
        <v/>
      </c>
      <c r="AO1197" t="str">
        <f t="shared" si="1084"/>
        <v/>
      </c>
      <c r="AP1197" t="str">
        <f t="shared" si="1085"/>
        <v/>
      </c>
      <c r="AQ1197" t="str">
        <f t="shared" si="1086"/>
        <v/>
      </c>
      <c r="AR1197" t="str">
        <f t="shared" si="1087"/>
        <v/>
      </c>
      <c r="AS1197" t="str">
        <f t="shared" si="1088"/>
        <v/>
      </c>
      <c r="AT1197" t="str">
        <f t="shared" si="1089"/>
        <v/>
      </c>
      <c r="AU1197" t="str">
        <f t="shared" si="1090"/>
        <v/>
      </c>
      <c r="AV1197" t="str">
        <f t="shared" si="1091"/>
        <v/>
      </c>
      <c r="AW1197" t="str">
        <f t="shared" si="1092"/>
        <v/>
      </c>
      <c r="AX1197" t="str">
        <f t="shared" si="1093"/>
        <v/>
      </c>
      <c r="AY1197" t="str">
        <f t="shared" si="1094"/>
        <v/>
      </c>
      <c r="AZ1197" t="str">
        <f t="shared" si="1095"/>
        <v/>
      </c>
      <c r="BA1197" t="str">
        <f t="shared" si="1096"/>
        <v/>
      </c>
      <c r="BB1197" t="str">
        <f t="shared" si="1097"/>
        <v/>
      </c>
      <c r="BC1197" t="str">
        <f t="shared" si="1098"/>
        <v/>
      </c>
      <c r="BD1197" t="str">
        <f t="shared" si="1099"/>
        <v/>
      </c>
      <c r="BE1197" t="str">
        <f t="shared" si="1100"/>
        <v>Mechanika alapjai (501, web)</v>
      </c>
      <c r="BF1197" s="2">
        <v>1121</v>
      </c>
      <c r="BG1197" s="2">
        <v>3</v>
      </c>
      <c r="BH1197" s="18">
        <f>VLOOKUP(BF1197,segéd!$F$9:$G$41,2,FALSE)</f>
        <v>46347</v>
      </c>
      <c r="BI1197" s="2" t="str">
        <f>VLOOKUP(BG1197,segéd!$F$1:$G$7,2,FALSE)</f>
        <v>11.30-13.00</v>
      </c>
      <c r="BJ1197" t="s">
        <v>131</v>
      </c>
      <c r="BK1197" s="20" t="s">
        <v>320</v>
      </c>
      <c r="BL1197" t="s">
        <v>193</v>
      </c>
      <c r="BM1197" s="2"/>
      <c r="BN1197" s="2">
        <v>501</v>
      </c>
      <c r="BO1197" s="2" t="s">
        <v>117</v>
      </c>
      <c r="BP1197" s="33" t="s">
        <v>624</v>
      </c>
      <c r="BQ1197" s="2">
        <f t="shared" si="1101"/>
        <v>148</v>
      </c>
      <c r="BR1197" s="2" t="str">
        <f>IF(BM1197="","",IFERROR(VLOOKUP(BJ1197,segéd!T:U,2,FALSE),"x"))</f>
        <v/>
      </c>
      <c r="BS1197" s="2">
        <f>IF(BN1197="","",IFERROR(VLOOKUP(BJ1197,segéd!O:P,2,FALSE),"x"))</f>
        <v>148</v>
      </c>
      <c r="BT1197" s="2"/>
      <c r="BU1197" s="2"/>
      <c r="BV1197" s="2"/>
      <c r="BX1197" s="2"/>
      <c r="CP1197" s="2">
        <v>8</v>
      </c>
      <c r="CQ1197" s="2">
        <v>74</v>
      </c>
      <c r="CR1197" s="2">
        <v>48</v>
      </c>
    </row>
    <row r="1198" spans="1:119" ht="15" customHeight="1" x14ac:dyDescent="0.3">
      <c r="A1198" t="str">
        <f t="shared" si="1044"/>
        <v>11213</v>
      </c>
      <c r="B1198" t="str">
        <f t="shared" si="1045"/>
        <v xml:space="preserve">Méréstechnika, 2. csoport - Csrenkovics Antónia </v>
      </c>
      <c r="C1198" t="str">
        <f t="shared" si="1046"/>
        <v>411213</v>
      </c>
      <c r="D1198" t="str">
        <f t="shared" si="1047"/>
        <v>Méréstechnika, 2. csoport - Csrenkovics Antónia 0</v>
      </c>
      <c r="E1198" t="str">
        <f t="shared" si="1048"/>
        <v>Csrenkovics Antónia11213</v>
      </c>
      <c r="F1198" t="str">
        <f t="shared" si="1049"/>
        <v>Méréstechnika, 2. csoport (Tb. 4)</v>
      </c>
      <c r="G1198" t="str">
        <f t="shared" si="1050"/>
        <v/>
      </c>
      <c r="H1198" t="str">
        <f t="shared" si="1051"/>
        <v/>
      </c>
      <c r="I1198" t="str">
        <f t="shared" si="1052"/>
        <v/>
      </c>
      <c r="J1198" t="str">
        <f t="shared" si="1053"/>
        <v/>
      </c>
      <c r="K1198" t="str">
        <f t="shared" si="1054"/>
        <v/>
      </c>
      <c r="L1198" t="str">
        <f t="shared" si="1055"/>
        <v/>
      </c>
      <c r="M1198" t="str">
        <f t="shared" si="1056"/>
        <v/>
      </c>
      <c r="N1198" t="str">
        <f t="shared" si="1057"/>
        <v/>
      </c>
      <c r="O1198" t="str">
        <f t="shared" si="1058"/>
        <v/>
      </c>
      <c r="P1198" t="str">
        <f t="shared" si="1059"/>
        <v/>
      </c>
      <c r="Q1198" t="str">
        <f t="shared" si="1060"/>
        <v/>
      </c>
      <c r="R1198" t="str">
        <f t="shared" si="1061"/>
        <v/>
      </c>
      <c r="S1198" t="str">
        <f t="shared" si="1062"/>
        <v/>
      </c>
      <c r="T1198" t="str">
        <f t="shared" si="1063"/>
        <v/>
      </c>
      <c r="U1198" t="str">
        <f t="shared" si="1064"/>
        <v/>
      </c>
      <c r="V1198" t="str">
        <f t="shared" si="1065"/>
        <v/>
      </c>
      <c r="W1198" t="str">
        <f t="shared" si="1066"/>
        <v/>
      </c>
      <c r="X1198" t="str">
        <f t="shared" si="1067"/>
        <v/>
      </c>
      <c r="Y1198" t="str">
        <f t="shared" si="1068"/>
        <v/>
      </c>
      <c r="Z1198" t="str">
        <f t="shared" si="1069"/>
        <v/>
      </c>
      <c r="AA1198" t="str">
        <f t="shared" si="1070"/>
        <v>Méréstechnika, 2. csoport ()</v>
      </c>
      <c r="AB1198" t="str">
        <f t="shared" si="1071"/>
        <v/>
      </c>
      <c r="AC1198" t="str">
        <f t="shared" si="1072"/>
        <v/>
      </c>
      <c r="AD1198" t="str">
        <f t="shared" si="1073"/>
        <v/>
      </c>
      <c r="AE1198" t="str">
        <f t="shared" si="1074"/>
        <v/>
      </c>
      <c r="AF1198" t="str">
        <f t="shared" si="1075"/>
        <v/>
      </c>
      <c r="AG1198" t="str">
        <f t="shared" si="1076"/>
        <v/>
      </c>
      <c r="AH1198" t="str">
        <f t="shared" si="1077"/>
        <v/>
      </c>
      <c r="AI1198" t="str">
        <f t="shared" si="1078"/>
        <v/>
      </c>
      <c r="AJ1198" t="str">
        <f t="shared" si="1079"/>
        <v/>
      </c>
      <c r="AK1198" t="str">
        <f t="shared" si="1080"/>
        <v>11213</v>
      </c>
      <c r="AL1198" t="str">
        <f t="shared" si="1081"/>
        <v/>
      </c>
      <c r="AM1198" t="str">
        <f t="shared" si="1082"/>
        <v/>
      </c>
      <c r="AN1198" t="str">
        <f t="shared" si="1083"/>
        <v/>
      </c>
      <c r="AO1198" t="str">
        <f t="shared" si="1084"/>
        <v/>
      </c>
      <c r="AP1198" t="str">
        <f t="shared" si="1085"/>
        <v/>
      </c>
      <c r="AQ1198" t="str">
        <f t="shared" si="1086"/>
        <v/>
      </c>
      <c r="AR1198" t="str">
        <f t="shared" si="1087"/>
        <v/>
      </c>
      <c r="AS1198" t="str">
        <f t="shared" si="1088"/>
        <v/>
      </c>
      <c r="AT1198" t="str">
        <f t="shared" si="1089"/>
        <v/>
      </c>
      <c r="AU1198" t="str">
        <f t="shared" si="1090"/>
        <v/>
      </c>
      <c r="AV1198" t="str">
        <f t="shared" si="1091"/>
        <v/>
      </c>
      <c r="AW1198" t="str">
        <f t="shared" si="1092"/>
        <v/>
      </c>
      <c r="AX1198" t="str">
        <f t="shared" si="1093"/>
        <v/>
      </c>
      <c r="AY1198" t="str">
        <f t="shared" si="1094"/>
        <v/>
      </c>
      <c r="AZ1198" t="str">
        <f t="shared" si="1095"/>
        <v/>
      </c>
      <c r="BA1198" t="str">
        <f t="shared" si="1096"/>
        <v/>
      </c>
      <c r="BB1198" t="str">
        <f t="shared" si="1097"/>
        <v/>
      </c>
      <c r="BC1198" t="str">
        <f t="shared" si="1098"/>
        <v/>
      </c>
      <c r="BD1198" t="str">
        <f t="shared" si="1099"/>
        <v/>
      </c>
      <c r="BE1198" t="str">
        <f t="shared" si="1100"/>
        <v>Méréstechnika, 2. csoport (4)</v>
      </c>
      <c r="BF1198" s="2">
        <v>1121</v>
      </c>
      <c r="BG1198" s="2">
        <v>3</v>
      </c>
      <c r="BH1198" s="18">
        <f>VLOOKUP(BF1198,segéd!$F$9:$G$41,2,FALSE)</f>
        <v>46347</v>
      </c>
      <c r="BI1198" s="2" t="str">
        <f>VLOOKUP(BG1198,segéd!$F$1:$G$7,2,FALSE)</f>
        <v>11.30-13.00</v>
      </c>
      <c r="BJ1198" t="s">
        <v>296</v>
      </c>
      <c r="BK1198" s="20" t="s">
        <v>743</v>
      </c>
      <c r="BL1198" t="s">
        <v>191</v>
      </c>
      <c r="BM1198" s="2"/>
      <c r="BN1198" s="2">
        <v>4</v>
      </c>
      <c r="BO1198" s="2"/>
      <c r="BP1198" s="33"/>
      <c r="BQ1198" s="2">
        <f t="shared" si="1101"/>
        <v>0</v>
      </c>
      <c r="BR1198" s="2" t="str">
        <f>IF(BM1198="","",IFERROR(VLOOKUP(BJ1198,segéd!T:U,2,FALSE),"x"))</f>
        <v/>
      </c>
      <c r="BS1198" s="2">
        <f>IF(BN1198="","",IFERROR(VLOOKUP(BJ1198,segéd!O:P,2,FALSE),"x"))</f>
        <v>0</v>
      </c>
      <c r="BU1198" s="2"/>
      <c r="BV1198" s="2"/>
      <c r="BX1198" s="2"/>
      <c r="CJ1198" s="19"/>
      <c r="CK1198" s="19"/>
      <c r="CW1198" s="2">
        <v>18</v>
      </c>
    </row>
    <row r="1199" spans="1:119" ht="15" customHeight="1" x14ac:dyDescent="0.3">
      <c r="A1199" t="str">
        <f t="shared" si="1044"/>
        <v>11213</v>
      </c>
      <c r="B1199" t="str">
        <f t="shared" si="1045"/>
        <v xml:space="preserve">Műszaki szaknyelv I., 1. csoport - Gellért Judit Márta </v>
      </c>
      <c r="C1199" t="str">
        <f t="shared" si="1046"/>
        <v>21311213</v>
      </c>
      <c r="D1199" t="str">
        <f t="shared" si="1047"/>
        <v>Műszaki szaknyelv I., 1. csoport - Gellért Judit Márta 0</v>
      </c>
      <c r="E1199" t="str">
        <f t="shared" si="1048"/>
        <v>Gellért Judit Márta11213</v>
      </c>
      <c r="F1199" t="str">
        <f t="shared" si="1049"/>
        <v>Műszaki szaknyelv I., 1. csoport (Tb. 213)</v>
      </c>
      <c r="G1199" t="str">
        <f t="shared" si="1050"/>
        <v/>
      </c>
      <c r="H1199" t="str">
        <f t="shared" si="1051"/>
        <v/>
      </c>
      <c r="I1199" t="str">
        <f t="shared" si="1052"/>
        <v/>
      </c>
      <c r="J1199" t="str">
        <f t="shared" si="1053"/>
        <v/>
      </c>
      <c r="K1199" t="str">
        <f t="shared" si="1054"/>
        <v/>
      </c>
      <c r="L1199" t="str">
        <f t="shared" si="1055"/>
        <v/>
      </c>
      <c r="M1199" t="str">
        <f t="shared" si="1056"/>
        <v/>
      </c>
      <c r="N1199" t="str">
        <f t="shared" si="1057"/>
        <v/>
      </c>
      <c r="O1199" t="str">
        <f t="shared" si="1058"/>
        <v/>
      </c>
      <c r="P1199" t="str">
        <f t="shared" si="1059"/>
        <v/>
      </c>
      <c r="Q1199" t="str">
        <f t="shared" si="1060"/>
        <v/>
      </c>
      <c r="R1199" t="str">
        <f t="shared" si="1061"/>
        <v/>
      </c>
      <c r="S1199" t="str">
        <f t="shared" si="1062"/>
        <v/>
      </c>
      <c r="T1199" t="str">
        <f t="shared" si="1063"/>
        <v/>
      </c>
      <c r="U1199" t="str">
        <f t="shared" si="1064"/>
        <v/>
      </c>
      <c r="V1199" t="str">
        <f t="shared" si="1065"/>
        <v/>
      </c>
      <c r="W1199" t="str">
        <f t="shared" si="1066"/>
        <v/>
      </c>
      <c r="X1199" t="str">
        <f t="shared" si="1067"/>
        <v/>
      </c>
      <c r="Y1199" t="str">
        <f t="shared" si="1068"/>
        <v/>
      </c>
      <c r="Z1199" t="str">
        <f t="shared" si="1069"/>
        <v/>
      </c>
      <c r="AA1199" t="str">
        <f t="shared" si="1070"/>
        <v>Műszaki szaknyelv I., 1. csoport ()</v>
      </c>
      <c r="AB1199" t="str">
        <f t="shared" si="1071"/>
        <v/>
      </c>
      <c r="AC1199" t="str">
        <f t="shared" si="1072"/>
        <v/>
      </c>
      <c r="AD1199" t="str">
        <f t="shared" si="1073"/>
        <v/>
      </c>
      <c r="AE1199" t="str">
        <f t="shared" si="1074"/>
        <v/>
      </c>
      <c r="AF1199" t="str">
        <f t="shared" si="1075"/>
        <v/>
      </c>
      <c r="AG1199" t="str">
        <f t="shared" si="1076"/>
        <v/>
      </c>
      <c r="AH1199" t="str">
        <f t="shared" si="1077"/>
        <v/>
      </c>
      <c r="AI1199" t="str">
        <f t="shared" si="1078"/>
        <v/>
      </c>
      <c r="AJ1199" t="str">
        <f t="shared" si="1079"/>
        <v/>
      </c>
      <c r="AK1199" t="str">
        <f t="shared" si="1080"/>
        <v>11213</v>
      </c>
      <c r="AL1199" t="str">
        <f t="shared" si="1081"/>
        <v/>
      </c>
      <c r="AM1199" t="str">
        <f t="shared" si="1082"/>
        <v/>
      </c>
      <c r="AN1199" t="str">
        <f t="shared" si="1083"/>
        <v/>
      </c>
      <c r="AO1199" t="str">
        <f t="shared" si="1084"/>
        <v/>
      </c>
      <c r="AP1199" t="str">
        <f t="shared" si="1085"/>
        <v/>
      </c>
      <c r="AQ1199" t="str">
        <f t="shared" si="1086"/>
        <v/>
      </c>
      <c r="AR1199" t="str">
        <f t="shared" si="1087"/>
        <v/>
      </c>
      <c r="AS1199" t="str">
        <f t="shared" si="1088"/>
        <v/>
      </c>
      <c r="AT1199" t="str">
        <f t="shared" si="1089"/>
        <v/>
      </c>
      <c r="AU1199" t="str">
        <f t="shared" si="1090"/>
        <v/>
      </c>
      <c r="AV1199" t="str">
        <f t="shared" si="1091"/>
        <v/>
      </c>
      <c r="AW1199" t="str">
        <f t="shared" si="1092"/>
        <v/>
      </c>
      <c r="AX1199" t="str">
        <f t="shared" si="1093"/>
        <v/>
      </c>
      <c r="AY1199" t="str">
        <f t="shared" si="1094"/>
        <v/>
      </c>
      <c r="AZ1199" t="str">
        <f t="shared" si="1095"/>
        <v/>
      </c>
      <c r="BA1199" t="str">
        <f t="shared" si="1096"/>
        <v/>
      </c>
      <c r="BB1199" t="str">
        <f t="shared" si="1097"/>
        <v/>
      </c>
      <c r="BC1199" t="str">
        <f t="shared" si="1098"/>
        <v/>
      </c>
      <c r="BD1199" t="str">
        <f t="shared" si="1099"/>
        <v/>
      </c>
      <c r="BE1199" t="str">
        <f t="shared" si="1100"/>
        <v>Műszaki szaknyelv I., 1. csoport (213)</v>
      </c>
      <c r="BF1199" s="2">
        <v>1121</v>
      </c>
      <c r="BG1199" s="2">
        <v>3</v>
      </c>
      <c r="BH1199" s="18">
        <f>VLOOKUP(BF1199,segéd!$F$9:$G$41,2,FALSE)</f>
        <v>46347</v>
      </c>
      <c r="BI1199" s="2" t="str">
        <f>VLOOKUP(BG1199,segéd!$F$1:$G$7,2,FALSE)</f>
        <v>11.30-13.00</v>
      </c>
      <c r="BJ1199" t="s">
        <v>299</v>
      </c>
      <c r="BK1199" s="20" t="s">
        <v>281</v>
      </c>
      <c r="BL1199" t="s">
        <v>191</v>
      </c>
      <c r="BM1199" s="2"/>
      <c r="BN1199" s="2">
        <v>213</v>
      </c>
      <c r="BO1199" s="2"/>
      <c r="BP1199" s="33"/>
      <c r="BQ1199" s="2">
        <f t="shared" si="1101"/>
        <v>0</v>
      </c>
      <c r="BR1199" s="2" t="str">
        <f>IF(BM1199="","",IFERROR(VLOOKUP(BJ1199,segéd!T:U,2,FALSE),"x"))</f>
        <v/>
      </c>
      <c r="BS1199" s="2">
        <f>IF(BN1199="","",IFERROR(VLOOKUP(BJ1199,segéd!O:P,2,FALSE),"x"))</f>
        <v>0</v>
      </c>
      <c r="BT1199" s="2"/>
      <c r="BU1199" s="2"/>
      <c r="BV1199" s="2"/>
      <c r="BX1199" s="2"/>
      <c r="CQ1199" s="2"/>
      <c r="CR1199" s="2"/>
      <c r="CW1199" s="2">
        <v>17</v>
      </c>
    </row>
    <row r="1200" spans="1:119" ht="15" customHeight="1" x14ac:dyDescent="0.3">
      <c r="A1200" t="str">
        <f t="shared" si="1044"/>
        <v>11213</v>
      </c>
      <c r="B1200" t="str">
        <f t="shared" si="1045"/>
        <v xml:space="preserve">Műszaki szaknyelv I., 3. csoport - Nagy Mónika </v>
      </c>
      <c r="C1200" t="str">
        <f t="shared" si="1046"/>
        <v>40811213</v>
      </c>
      <c r="D1200" t="str">
        <f t="shared" si="1047"/>
        <v>Műszaki szaknyelv I., 3. csoport - Nagy Mónika 0</v>
      </c>
      <c r="E1200" t="str">
        <f t="shared" si="1048"/>
        <v>Nagy Mónika11213</v>
      </c>
      <c r="F1200" t="str">
        <f t="shared" si="1049"/>
        <v>Műszaki szaknyelv I., 3. csoport (Tb. 408)</v>
      </c>
      <c r="G1200" t="str">
        <f t="shared" si="1050"/>
        <v/>
      </c>
      <c r="H1200" t="str">
        <f t="shared" si="1051"/>
        <v/>
      </c>
      <c r="I1200" t="str">
        <f t="shared" si="1052"/>
        <v/>
      </c>
      <c r="J1200" t="str">
        <f t="shared" si="1053"/>
        <v/>
      </c>
      <c r="K1200" t="str">
        <f t="shared" si="1054"/>
        <v/>
      </c>
      <c r="L1200" t="str">
        <f t="shared" si="1055"/>
        <v/>
      </c>
      <c r="M1200" t="str">
        <f t="shared" si="1056"/>
        <v/>
      </c>
      <c r="N1200" t="str">
        <f t="shared" si="1057"/>
        <v/>
      </c>
      <c r="O1200" t="str">
        <f t="shared" si="1058"/>
        <v/>
      </c>
      <c r="P1200" t="str">
        <f t="shared" si="1059"/>
        <v/>
      </c>
      <c r="Q1200" t="str">
        <f t="shared" si="1060"/>
        <v/>
      </c>
      <c r="R1200" t="str">
        <f t="shared" si="1061"/>
        <v/>
      </c>
      <c r="S1200" t="str">
        <f t="shared" si="1062"/>
        <v/>
      </c>
      <c r="T1200" t="str">
        <f t="shared" si="1063"/>
        <v/>
      </c>
      <c r="U1200" t="str">
        <f t="shared" si="1064"/>
        <v/>
      </c>
      <c r="V1200" t="str">
        <f t="shared" si="1065"/>
        <v/>
      </c>
      <c r="W1200" t="str">
        <f t="shared" si="1066"/>
        <v/>
      </c>
      <c r="X1200" t="str">
        <f t="shared" si="1067"/>
        <v/>
      </c>
      <c r="Y1200" t="str">
        <f t="shared" si="1068"/>
        <v/>
      </c>
      <c r="Z1200" t="str">
        <f t="shared" si="1069"/>
        <v/>
      </c>
      <c r="AA1200" t="str">
        <f t="shared" si="1070"/>
        <v>Műszaki szaknyelv I., 3. csoport ()</v>
      </c>
      <c r="AB1200" t="str">
        <f t="shared" si="1071"/>
        <v/>
      </c>
      <c r="AC1200" t="str">
        <f t="shared" si="1072"/>
        <v/>
      </c>
      <c r="AD1200" t="str">
        <f t="shared" si="1073"/>
        <v/>
      </c>
      <c r="AE1200" t="str">
        <f t="shared" si="1074"/>
        <v/>
      </c>
      <c r="AF1200" t="str">
        <f t="shared" si="1075"/>
        <v/>
      </c>
      <c r="AG1200" t="str">
        <f t="shared" si="1076"/>
        <v/>
      </c>
      <c r="AH1200" t="str">
        <f t="shared" si="1077"/>
        <v/>
      </c>
      <c r="AI1200" t="str">
        <f t="shared" si="1078"/>
        <v/>
      </c>
      <c r="AJ1200" t="str">
        <f t="shared" si="1079"/>
        <v/>
      </c>
      <c r="AK1200" t="str">
        <f t="shared" si="1080"/>
        <v/>
      </c>
      <c r="AL1200" t="str">
        <f t="shared" si="1081"/>
        <v>11213</v>
      </c>
      <c r="AM1200" t="str">
        <f t="shared" si="1082"/>
        <v/>
      </c>
      <c r="AN1200" t="str">
        <f t="shared" si="1083"/>
        <v/>
      </c>
      <c r="AO1200" t="str">
        <f t="shared" si="1084"/>
        <v/>
      </c>
      <c r="AP1200" t="str">
        <f t="shared" si="1085"/>
        <v/>
      </c>
      <c r="AQ1200" t="str">
        <f t="shared" si="1086"/>
        <v/>
      </c>
      <c r="AR1200" t="str">
        <f t="shared" si="1087"/>
        <v/>
      </c>
      <c r="AS1200" t="str">
        <f t="shared" si="1088"/>
        <v/>
      </c>
      <c r="AT1200" t="str">
        <f t="shared" si="1089"/>
        <v/>
      </c>
      <c r="AU1200" t="str">
        <f t="shared" si="1090"/>
        <v/>
      </c>
      <c r="AV1200" t="str">
        <f t="shared" si="1091"/>
        <v/>
      </c>
      <c r="AW1200" t="str">
        <f t="shared" si="1092"/>
        <v/>
      </c>
      <c r="AX1200" t="str">
        <f t="shared" si="1093"/>
        <v/>
      </c>
      <c r="AY1200" t="str">
        <f t="shared" si="1094"/>
        <v/>
      </c>
      <c r="AZ1200" t="str">
        <f t="shared" si="1095"/>
        <v/>
      </c>
      <c r="BA1200" t="str">
        <f t="shared" si="1096"/>
        <v/>
      </c>
      <c r="BB1200" t="str">
        <f t="shared" si="1097"/>
        <v/>
      </c>
      <c r="BC1200" t="str">
        <f t="shared" si="1098"/>
        <v/>
      </c>
      <c r="BD1200" t="str">
        <f t="shared" si="1099"/>
        <v/>
      </c>
      <c r="BE1200" t="str">
        <f t="shared" si="1100"/>
        <v>Műszaki szaknyelv I., 3. csoport (408)</v>
      </c>
      <c r="BF1200" s="2">
        <v>1121</v>
      </c>
      <c r="BG1200" s="2">
        <v>3</v>
      </c>
      <c r="BH1200" s="18">
        <f>VLOOKUP(BF1200,segéd!$F$9:$G$41,2,FALSE)</f>
        <v>46347</v>
      </c>
      <c r="BI1200" s="2" t="str">
        <f>VLOOKUP(BG1200,segéd!$F$1:$G$7,2,FALSE)</f>
        <v>11.30-13.00</v>
      </c>
      <c r="BJ1200" t="s">
        <v>301</v>
      </c>
      <c r="BK1200" s="20" t="s">
        <v>543</v>
      </c>
      <c r="BL1200" t="s">
        <v>191</v>
      </c>
      <c r="BM1200" s="2"/>
      <c r="BN1200" s="2">
        <v>408</v>
      </c>
      <c r="BO1200" s="2"/>
      <c r="BP1200" s="33"/>
      <c r="BQ1200" s="2">
        <f t="shared" si="1101"/>
        <v>0</v>
      </c>
      <c r="BR1200" s="2" t="str">
        <f>IF(BM1200="","",IFERROR(VLOOKUP(BJ1200,segéd!T:U,2,FALSE),"x"))</f>
        <v/>
      </c>
      <c r="BS1200" s="2">
        <f>IF(BN1200="","",IFERROR(VLOOKUP(BJ1200,segéd!O:P,2,FALSE),"x"))</f>
        <v>0</v>
      </c>
      <c r="BT1200" s="2"/>
      <c r="BU1200" s="2"/>
      <c r="BV1200" s="2"/>
      <c r="BX1200" s="2"/>
      <c r="CQ1200" s="2"/>
      <c r="CR1200" s="2"/>
      <c r="CX1200" s="2">
        <v>25</v>
      </c>
    </row>
    <row r="1201" spans="1:120" ht="15" customHeight="1" x14ac:dyDescent="0.3">
      <c r="A1201" t="str">
        <f t="shared" si="1044"/>
        <v>11213</v>
      </c>
      <c r="B1201" t="str">
        <f t="shared" si="1045"/>
        <v xml:space="preserve">Műszaki szaknyelv I., 4. csoport - Balog Mónika </v>
      </c>
      <c r="C1201" t="str">
        <f t="shared" si="1046"/>
        <v>21511213</v>
      </c>
      <c r="D1201" t="str">
        <f t="shared" si="1047"/>
        <v>Műszaki szaknyelv I., 4. csoport - Balog Mónika 1</v>
      </c>
      <c r="E1201" t="str">
        <f t="shared" si="1048"/>
        <v>Balog Mónika11213</v>
      </c>
      <c r="F1201" t="str">
        <f t="shared" si="1049"/>
        <v>Műszaki szaknyelv I., 4. csoport (Tb. 215)</v>
      </c>
      <c r="G1201" t="str">
        <f t="shared" si="1050"/>
        <v/>
      </c>
      <c r="H1201" t="str">
        <f t="shared" si="1051"/>
        <v/>
      </c>
      <c r="I1201" t="str">
        <f t="shared" si="1052"/>
        <v/>
      </c>
      <c r="J1201" t="str">
        <f t="shared" si="1053"/>
        <v/>
      </c>
      <c r="K1201" t="str">
        <f t="shared" si="1054"/>
        <v/>
      </c>
      <c r="L1201" t="str">
        <f t="shared" si="1055"/>
        <v/>
      </c>
      <c r="M1201" t="str">
        <f t="shared" si="1056"/>
        <v/>
      </c>
      <c r="N1201" t="str">
        <f t="shared" si="1057"/>
        <v/>
      </c>
      <c r="O1201" t="str">
        <f t="shared" si="1058"/>
        <v/>
      </c>
      <c r="P1201" t="str">
        <f t="shared" si="1059"/>
        <v/>
      </c>
      <c r="Q1201" t="str">
        <f t="shared" si="1060"/>
        <v/>
      </c>
      <c r="R1201" t="str">
        <f t="shared" si="1061"/>
        <v/>
      </c>
      <c r="S1201" t="str">
        <f t="shared" si="1062"/>
        <v/>
      </c>
      <c r="T1201" t="str">
        <f t="shared" si="1063"/>
        <v/>
      </c>
      <c r="U1201" t="str">
        <f t="shared" si="1064"/>
        <v/>
      </c>
      <c r="V1201" t="str">
        <f t="shared" si="1065"/>
        <v/>
      </c>
      <c r="W1201" t="str">
        <f t="shared" si="1066"/>
        <v/>
      </c>
      <c r="X1201" t="str">
        <f t="shared" si="1067"/>
        <v/>
      </c>
      <c r="Y1201" t="str">
        <f t="shared" si="1068"/>
        <v/>
      </c>
      <c r="Z1201" t="str">
        <f t="shared" si="1069"/>
        <v/>
      </c>
      <c r="AA1201" t="str">
        <f t="shared" si="1070"/>
        <v>Műszaki szaknyelv I., 4. csoport ()</v>
      </c>
      <c r="AB1201" t="str">
        <f t="shared" si="1071"/>
        <v/>
      </c>
      <c r="AC1201" t="str">
        <f t="shared" si="1072"/>
        <v/>
      </c>
      <c r="AD1201" t="str">
        <f t="shared" si="1073"/>
        <v/>
      </c>
      <c r="AE1201" t="str">
        <f t="shared" si="1074"/>
        <v/>
      </c>
      <c r="AF1201" t="str">
        <f t="shared" si="1075"/>
        <v/>
      </c>
      <c r="AG1201" t="str">
        <f t="shared" si="1076"/>
        <v/>
      </c>
      <c r="AH1201" t="str">
        <f t="shared" si="1077"/>
        <v/>
      </c>
      <c r="AI1201" t="str">
        <f t="shared" si="1078"/>
        <v/>
      </c>
      <c r="AJ1201" t="str">
        <f t="shared" si="1079"/>
        <v/>
      </c>
      <c r="AK1201" t="str">
        <f t="shared" si="1080"/>
        <v/>
      </c>
      <c r="AL1201" t="str">
        <f t="shared" si="1081"/>
        <v>11213</v>
      </c>
      <c r="AM1201" t="str">
        <f t="shared" si="1082"/>
        <v/>
      </c>
      <c r="AN1201" t="str">
        <f t="shared" si="1083"/>
        <v/>
      </c>
      <c r="AO1201" t="str">
        <f t="shared" si="1084"/>
        <v/>
      </c>
      <c r="AP1201" t="str">
        <f t="shared" si="1085"/>
        <v/>
      </c>
      <c r="AQ1201" t="str">
        <f t="shared" si="1086"/>
        <v/>
      </c>
      <c r="AR1201" t="str">
        <f t="shared" si="1087"/>
        <v/>
      </c>
      <c r="AS1201" t="str">
        <f t="shared" si="1088"/>
        <v/>
      </c>
      <c r="AT1201" t="str">
        <f t="shared" si="1089"/>
        <v/>
      </c>
      <c r="AU1201" t="str">
        <f t="shared" si="1090"/>
        <v/>
      </c>
      <c r="AV1201" t="str">
        <f t="shared" si="1091"/>
        <v/>
      </c>
      <c r="AW1201" t="str">
        <f t="shared" si="1092"/>
        <v/>
      </c>
      <c r="AX1201" t="str">
        <f t="shared" si="1093"/>
        <v/>
      </c>
      <c r="AY1201" t="str">
        <f t="shared" si="1094"/>
        <v/>
      </c>
      <c r="AZ1201" t="str">
        <f t="shared" si="1095"/>
        <v/>
      </c>
      <c r="BA1201" t="str">
        <f t="shared" si="1096"/>
        <v/>
      </c>
      <c r="BB1201" t="str">
        <f t="shared" si="1097"/>
        <v/>
      </c>
      <c r="BC1201" t="str">
        <f t="shared" si="1098"/>
        <v/>
      </c>
      <c r="BD1201" t="str">
        <f t="shared" si="1099"/>
        <v/>
      </c>
      <c r="BE1201" t="str">
        <f t="shared" si="1100"/>
        <v>Műszaki szaknyelv I., 4. csoport (215)</v>
      </c>
      <c r="BF1201" s="2">
        <v>1121</v>
      </c>
      <c r="BG1201" s="2">
        <v>3</v>
      </c>
      <c r="BH1201" s="18">
        <f>VLOOKUP(BF1201,segéd!$F$9:$G$41,2,FALSE)</f>
        <v>46347</v>
      </c>
      <c r="BI1201" s="2" t="str">
        <f>VLOOKUP(BG1201,segéd!$F$1:$G$7,2,FALSE)</f>
        <v>11.30-13.00</v>
      </c>
      <c r="BJ1201" t="s">
        <v>396</v>
      </c>
      <c r="BK1201" s="20" t="s">
        <v>70</v>
      </c>
      <c r="BL1201" t="s">
        <v>191</v>
      </c>
      <c r="BM1201" s="2"/>
      <c r="BN1201" s="2">
        <v>215</v>
      </c>
      <c r="BO1201" s="2"/>
      <c r="BP1201" s="33"/>
      <c r="BQ1201" s="2">
        <f t="shared" si="1101"/>
        <v>1</v>
      </c>
      <c r="BR1201" s="2" t="str">
        <f>IF(BM1201="","",IFERROR(VLOOKUP(BJ1201,segéd!T:U,2,FALSE),"x"))</f>
        <v/>
      </c>
      <c r="BS1201" s="2">
        <f>IF(BN1201="","",IFERROR(VLOOKUP(BJ1201,segéd!O:P,2,FALSE),"x"))</f>
        <v>1</v>
      </c>
      <c r="BT1201" s="2"/>
      <c r="BU1201" s="2"/>
      <c r="BV1201" s="2"/>
      <c r="BX1201" s="2"/>
      <c r="CQ1201" s="2"/>
      <c r="CR1201" s="2"/>
      <c r="CX1201" s="2">
        <v>25</v>
      </c>
    </row>
    <row r="1202" spans="1:120" ht="15" customHeight="1" x14ac:dyDescent="0.3">
      <c r="A1202" t="str">
        <f t="shared" si="1044"/>
        <v>20611213</v>
      </c>
      <c r="B1202" t="str">
        <f t="shared" si="1045"/>
        <v>Nemzetközi keresk. és piac - Buda Lorina (web) 3</v>
      </c>
      <c r="C1202" t="str">
        <f t="shared" si="1046"/>
        <v>11213</v>
      </c>
      <c r="D1202" t="str">
        <f t="shared" si="1047"/>
        <v xml:space="preserve">Nemzetközi keresk. és piac - Buda Lorina (web) </v>
      </c>
      <c r="E1202" t="str">
        <f t="shared" si="1048"/>
        <v>Buda Lorina11213</v>
      </c>
      <c r="F1202" t="str">
        <f t="shared" si="1049"/>
        <v>Nemzetközi keresk. és piac (Bp. 206, web)</v>
      </c>
      <c r="G1202" t="str">
        <f t="shared" si="1050"/>
        <v/>
      </c>
      <c r="H1202" t="str">
        <f t="shared" si="1051"/>
        <v/>
      </c>
      <c r="I1202" t="str">
        <f t="shared" si="1052"/>
        <v/>
      </c>
      <c r="J1202" t="str">
        <f t="shared" si="1053"/>
        <v/>
      </c>
      <c r="K1202" t="str">
        <f t="shared" si="1054"/>
        <v/>
      </c>
      <c r="L1202" t="str">
        <f t="shared" si="1055"/>
        <v/>
      </c>
      <c r="M1202" t="str">
        <f t="shared" si="1056"/>
        <v/>
      </c>
      <c r="N1202" t="str">
        <f t="shared" si="1057"/>
        <v/>
      </c>
      <c r="O1202" t="str">
        <f t="shared" si="1058"/>
        <v/>
      </c>
      <c r="P1202" t="str">
        <f t="shared" si="1059"/>
        <v/>
      </c>
      <c r="Q1202" t="str">
        <f t="shared" si="1060"/>
        <v>11213</v>
      </c>
      <c r="R1202" t="str">
        <f t="shared" si="1061"/>
        <v/>
      </c>
      <c r="S1202" t="str">
        <f t="shared" si="1062"/>
        <v/>
      </c>
      <c r="T1202" t="str">
        <f t="shared" si="1063"/>
        <v/>
      </c>
      <c r="U1202" t="str">
        <f t="shared" si="1064"/>
        <v/>
      </c>
      <c r="V1202" t="str">
        <f t="shared" si="1065"/>
        <v/>
      </c>
      <c r="W1202" t="str">
        <f t="shared" si="1066"/>
        <v/>
      </c>
      <c r="X1202" t="str">
        <f t="shared" si="1067"/>
        <v/>
      </c>
      <c r="Y1202" t="str">
        <f t="shared" si="1068"/>
        <v/>
      </c>
      <c r="Z1202" t="str">
        <f t="shared" si="1069"/>
        <v/>
      </c>
      <c r="AA1202" t="str">
        <f t="shared" si="1070"/>
        <v>Nemzetközi keresk. és piac (206, web)</v>
      </c>
      <c r="AB1202" t="str">
        <f t="shared" si="1071"/>
        <v/>
      </c>
      <c r="AC1202" t="str">
        <f t="shared" si="1072"/>
        <v/>
      </c>
      <c r="AD1202" t="str">
        <f t="shared" si="1073"/>
        <v/>
      </c>
      <c r="AE1202" t="str">
        <f t="shared" si="1074"/>
        <v/>
      </c>
      <c r="AF1202" t="str">
        <f t="shared" si="1075"/>
        <v/>
      </c>
      <c r="AG1202" t="str">
        <f t="shared" si="1076"/>
        <v/>
      </c>
      <c r="AH1202" t="str">
        <f t="shared" si="1077"/>
        <v/>
      </c>
      <c r="AI1202" t="str">
        <f t="shared" si="1078"/>
        <v/>
      </c>
      <c r="AJ1202" t="str">
        <f t="shared" si="1079"/>
        <v/>
      </c>
      <c r="AK1202" t="str">
        <f t="shared" si="1080"/>
        <v/>
      </c>
      <c r="AL1202" t="str">
        <f t="shared" si="1081"/>
        <v/>
      </c>
      <c r="AM1202" t="str">
        <f t="shared" si="1082"/>
        <v/>
      </c>
      <c r="AN1202" t="str">
        <f t="shared" si="1083"/>
        <v/>
      </c>
      <c r="AO1202" t="str">
        <f t="shared" si="1084"/>
        <v/>
      </c>
      <c r="AP1202" t="str">
        <f t="shared" si="1085"/>
        <v/>
      </c>
      <c r="AQ1202" t="str">
        <f t="shared" si="1086"/>
        <v/>
      </c>
      <c r="AR1202" t="str">
        <f t="shared" si="1087"/>
        <v/>
      </c>
      <c r="AS1202" t="str">
        <f t="shared" si="1088"/>
        <v/>
      </c>
      <c r="AT1202" t="str">
        <f t="shared" si="1089"/>
        <v/>
      </c>
      <c r="AU1202" t="str">
        <f t="shared" si="1090"/>
        <v/>
      </c>
      <c r="AV1202" t="str">
        <f t="shared" si="1091"/>
        <v/>
      </c>
      <c r="AW1202" t="str">
        <f t="shared" si="1092"/>
        <v/>
      </c>
      <c r="AX1202" t="str">
        <f t="shared" si="1093"/>
        <v/>
      </c>
      <c r="AY1202" t="str">
        <f t="shared" si="1094"/>
        <v/>
      </c>
      <c r="AZ1202" t="str">
        <f t="shared" si="1095"/>
        <v/>
      </c>
      <c r="BA1202" t="str">
        <f t="shared" si="1096"/>
        <v/>
      </c>
      <c r="BB1202" t="str">
        <f t="shared" si="1097"/>
        <v/>
      </c>
      <c r="BC1202" t="str">
        <f t="shared" si="1098"/>
        <v/>
      </c>
      <c r="BD1202" t="str">
        <f t="shared" si="1099"/>
        <v/>
      </c>
      <c r="BE1202" t="str">
        <f t="shared" si="1100"/>
        <v>Nemzetközi keresk. és piac (, web)</v>
      </c>
      <c r="BF1202" s="2">
        <v>1121</v>
      </c>
      <c r="BG1202" s="2">
        <v>3</v>
      </c>
      <c r="BH1202" s="18">
        <f>VLOOKUP(BF1202,segéd!$F$9:$G$41,2,FALSE)</f>
        <v>46347</v>
      </c>
      <c r="BI1202" s="2" t="str">
        <f>VLOOKUP(BG1202,segéd!$F$1:$G$7,2,FALSE)</f>
        <v>11.30-13.00</v>
      </c>
      <c r="BJ1202" t="s">
        <v>98</v>
      </c>
      <c r="BK1202" s="20" t="s">
        <v>277</v>
      </c>
      <c r="BL1202" t="s">
        <v>206</v>
      </c>
      <c r="BM1202" s="2">
        <v>206</v>
      </c>
      <c r="BO1202" s="19" t="s">
        <v>117</v>
      </c>
      <c r="BP1202" s="33" t="s">
        <v>727</v>
      </c>
      <c r="BQ1202" s="2">
        <f t="shared" si="1101"/>
        <v>3</v>
      </c>
      <c r="BR1202" s="2">
        <f>IF(BM1202="","",IFERROR(VLOOKUP(BJ1202,segéd!T:U,2,FALSE),"x"))</f>
        <v>3</v>
      </c>
      <c r="BS1202" s="2" t="str">
        <f>IF(BN1202="","",IFERROR(VLOOKUP(BJ1202,segéd!O:P,2,FALSE),"x"))</f>
        <v/>
      </c>
      <c r="BU1202" s="2"/>
      <c r="BV1202" s="2"/>
      <c r="BX1202" s="2"/>
      <c r="CD1202" s="2">
        <v>3</v>
      </c>
    </row>
    <row r="1203" spans="1:120" ht="15" customHeight="1" x14ac:dyDescent="0.3">
      <c r="A1203" t="str">
        <f t="shared" si="1044"/>
        <v>11213</v>
      </c>
      <c r="B1203" t="str">
        <f t="shared" si="1045"/>
        <v xml:space="preserve">Robotszerkezetek és perifériák - Szilágyi Zoltán (web) </v>
      </c>
      <c r="C1203" t="str">
        <f t="shared" si="1046"/>
        <v>21411213</v>
      </c>
      <c r="D1203" t="str">
        <f t="shared" si="1047"/>
        <v>Robotszerkezetek és perifériák - Szilágyi Zoltán (web) 41</v>
      </c>
      <c r="E1203" t="str">
        <f t="shared" si="1048"/>
        <v>Szilágyi Zoltán11213</v>
      </c>
      <c r="F1203" t="str">
        <f t="shared" si="1049"/>
        <v>Robotszerkezetek és perifériák (Tb. 214, web)</v>
      </c>
      <c r="G1203" t="str">
        <f t="shared" si="1050"/>
        <v/>
      </c>
      <c r="H1203" t="str">
        <f t="shared" si="1051"/>
        <v/>
      </c>
      <c r="I1203" t="str">
        <f t="shared" si="1052"/>
        <v/>
      </c>
      <c r="J1203" t="str">
        <f t="shared" si="1053"/>
        <v/>
      </c>
      <c r="K1203" t="str">
        <f t="shared" si="1054"/>
        <v/>
      </c>
      <c r="L1203" t="str">
        <f t="shared" si="1055"/>
        <v/>
      </c>
      <c r="M1203" t="str">
        <f t="shared" si="1056"/>
        <v/>
      </c>
      <c r="N1203" t="str">
        <f t="shared" si="1057"/>
        <v/>
      </c>
      <c r="O1203" t="str">
        <f t="shared" si="1058"/>
        <v/>
      </c>
      <c r="P1203" t="str">
        <f t="shared" si="1059"/>
        <v/>
      </c>
      <c r="Q1203" t="str">
        <f t="shared" si="1060"/>
        <v/>
      </c>
      <c r="R1203" t="str">
        <f t="shared" si="1061"/>
        <v/>
      </c>
      <c r="S1203" t="str">
        <f t="shared" si="1062"/>
        <v/>
      </c>
      <c r="T1203" t="str">
        <f t="shared" si="1063"/>
        <v/>
      </c>
      <c r="U1203" t="str">
        <f t="shared" si="1064"/>
        <v/>
      </c>
      <c r="V1203" t="str">
        <f t="shared" si="1065"/>
        <v/>
      </c>
      <c r="W1203" t="str">
        <f t="shared" si="1066"/>
        <v/>
      </c>
      <c r="X1203" t="str">
        <f t="shared" si="1067"/>
        <v/>
      </c>
      <c r="Y1203" t="str">
        <f t="shared" si="1068"/>
        <v/>
      </c>
      <c r="Z1203" t="str">
        <f t="shared" si="1069"/>
        <v/>
      </c>
      <c r="AA1203" t="str">
        <f t="shared" si="1070"/>
        <v>Robotszerkezetek és perifériák (, web)</v>
      </c>
      <c r="AB1203" t="str">
        <f t="shared" si="1071"/>
        <v/>
      </c>
      <c r="AC1203" t="str">
        <f t="shared" si="1072"/>
        <v/>
      </c>
      <c r="AD1203" t="str">
        <f t="shared" si="1073"/>
        <v/>
      </c>
      <c r="AE1203" t="str">
        <f t="shared" si="1074"/>
        <v/>
      </c>
      <c r="AF1203" t="str">
        <f t="shared" si="1075"/>
        <v/>
      </c>
      <c r="AG1203" t="str">
        <f t="shared" si="1076"/>
        <v/>
      </c>
      <c r="AH1203" t="str">
        <f t="shared" si="1077"/>
        <v/>
      </c>
      <c r="AI1203" t="str">
        <f t="shared" si="1078"/>
        <v/>
      </c>
      <c r="AJ1203" t="str">
        <f t="shared" si="1079"/>
        <v/>
      </c>
      <c r="AK1203" t="str">
        <f t="shared" si="1080"/>
        <v/>
      </c>
      <c r="AL1203" t="str">
        <f t="shared" si="1081"/>
        <v/>
      </c>
      <c r="AM1203" t="str">
        <f t="shared" si="1082"/>
        <v/>
      </c>
      <c r="AN1203" t="str">
        <f t="shared" si="1083"/>
        <v/>
      </c>
      <c r="AO1203" t="str">
        <f t="shared" si="1084"/>
        <v/>
      </c>
      <c r="AP1203" t="str">
        <f t="shared" si="1085"/>
        <v/>
      </c>
      <c r="AQ1203" t="str">
        <f t="shared" si="1086"/>
        <v/>
      </c>
      <c r="AR1203" t="str">
        <f t="shared" si="1087"/>
        <v/>
      </c>
      <c r="AS1203" t="str">
        <f t="shared" si="1088"/>
        <v/>
      </c>
      <c r="AT1203" t="str">
        <f t="shared" si="1089"/>
        <v/>
      </c>
      <c r="AU1203" t="str">
        <f t="shared" si="1090"/>
        <v/>
      </c>
      <c r="AV1203" t="str">
        <f t="shared" si="1091"/>
        <v/>
      </c>
      <c r="AW1203" t="str">
        <f t="shared" si="1092"/>
        <v/>
      </c>
      <c r="AX1203" t="str">
        <f t="shared" si="1093"/>
        <v/>
      </c>
      <c r="AY1203" t="str">
        <f t="shared" si="1094"/>
        <v/>
      </c>
      <c r="AZ1203" t="str">
        <f t="shared" si="1095"/>
        <v/>
      </c>
      <c r="BA1203" t="str">
        <f t="shared" si="1096"/>
        <v/>
      </c>
      <c r="BB1203" t="str">
        <f t="shared" si="1097"/>
        <v/>
      </c>
      <c r="BC1203" t="str">
        <f t="shared" si="1098"/>
        <v/>
      </c>
      <c r="BD1203" t="str">
        <f t="shared" si="1099"/>
        <v>11213</v>
      </c>
      <c r="BE1203" t="str">
        <f t="shared" si="1100"/>
        <v>Robotszerkezetek és perifériák (214, web)</v>
      </c>
      <c r="BF1203" s="2">
        <v>1121</v>
      </c>
      <c r="BG1203" s="2">
        <v>3</v>
      </c>
      <c r="BH1203" s="18">
        <f>VLOOKUP(BF1203,segéd!$F$9:$G$41,2,FALSE)</f>
        <v>46347</v>
      </c>
      <c r="BI1203" s="2" t="str">
        <f>VLOOKUP(BG1203,segéd!$F$1:$G$7,2,FALSE)</f>
        <v>11.30-13.00</v>
      </c>
      <c r="BJ1203" t="s">
        <v>525</v>
      </c>
      <c r="BK1203" s="20" t="s">
        <v>218</v>
      </c>
      <c r="BL1203" t="s">
        <v>191</v>
      </c>
      <c r="BM1203" s="2"/>
      <c r="BN1203" s="2">
        <v>214</v>
      </c>
      <c r="BO1203" s="2" t="s">
        <v>117</v>
      </c>
      <c r="BP1203" s="33" t="s">
        <v>643</v>
      </c>
      <c r="BQ1203" s="2">
        <f t="shared" si="1101"/>
        <v>41</v>
      </c>
      <c r="BR1203" s="2" t="str">
        <f>IF(BM1203="","",IFERROR(VLOOKUP(BJ1203,segéd!T:U,2,FALSE),"x"))</f>
        <v/>
      </c>
      <c r="BS1203" s="2">
        <f>IF(BN1203="","",IFERROR(VLOOKUP(BJ1203,segéd!O:P,2,FALSE),"x"))</f>
        <v>41</v>
      </c>
      <c r="BU1203" s="2"/>
      <c r="BV1203" s="2"/>
      <c r="DP1203" s="2">
        <v>32</v>
      </c>
    </row>
    <row r="1204" spans="1:120" ht="15" customHeight="1" x14ac:dyDescent="0.3">
      <c r="A1204" t="str">
        <f t="shared" si="1044"/>
        <v>11213</v>
      </c>
      <c r="B1204" t="str">
        <f t="shared" si="1045"/>
        <v xml:space="preserve">Számvitel III. - Labossa Ildikó (web) </v>
      </c>
      <c r="C1204" t="str">
        <f t="shared" si="1046"/>
        <v>21611213</v>
      </c>
      <c r="D1204" t="str">
        <f t="shared" si="1047"/>
        <v>Számvitel III. - Labossa Ildikó (web) 24</v>
      </c>
      <c r="E1204" t="str">
        <f t="shared" si="1048"/>
        <v>Labossa Ildikó11213</v>
      </c>
      <c r="F1204" t="str">
        <f t="shared" si="1049"/>
        <v>Számvitel III. (Tb. 216, web)</v>
      </c>
      <c r="G1204" t="str">
        <f t="shared" si="1050"/>
        <v/>
      </c>
      <c r="H1204" t="str">
        <f t="shared" si="1051"/>
        <v/>
      </c>
      <c r="I1204" t="str">
        <f t="shared" si="1052"/>
        <v/>
      </c>
      <c r="J1204" t="str">
        <f t="shared" si="1053"/>
        <v/>
      </c>
      <c r="K1204" t="str">
        <f t="shared" si="1054"/>
        <v/>
      </c>
      <c r="L1204" t="str">
        <f t="shared" si="1055"/>
        <v/>
      </c>
      <c r="M1204" t="str">
        <f t="shared" si="1056"/>
        <v/>
      </c>
      <c r="N1204" t="str">
        <f t="shared" si="1057"/>
        <v/>
      </c>
      <c r="O1204" t="str">
        <f t="shared" si="1058"/>
        <v/>
      </c>
      <c r="P1204" t="str">
        <f t="shared" si="1059"/>
        <v/>
      </c>
      <c r="Q1204" t="str">
        <f t="shared" si="1060"/>
        <v/>
      </c>
      <c r="R1204" t="str">
        <f t="shared" si="1061"/>
        <v/>
      </c>
      <c r="S1204" t="str">
        <f t="shared" si="1062"/>
        <v/>
      </c>
      <c r="T1204" t="str">
        <f t="shared" si="1063"/>
        <v/>
      </c>
      <c r="U1204" t="str">
        <f t="shared" si="1064"/>
        <v/>
      </c>
      <c r="V1204" t="str">
        <f t="shared" si="1065"/>
        <v/>
      </c>
      <c r="W1204" t="str">
        <f t="shared" si="1066"/>
        <v/>
      </c>
      <c r="X1204" t="str">
        <f t="shared" si="1067"/>
        <v/>
      </c>
      <c r="Y1204" t="str">
        <f t="shared" si="1068"/>
        <v/>
      </c>
      <c r="Z1204" t="str">
        <f t="shared" si="1069"/>
        <v/>
      </c>
      <c r="AA1204" t="str">
        <f t="shared" si="1070"/>
        <v>Számvitel III. (, web)</v>
      </c>
      <c r="AB1204" t="str">
        <f t="shared" si="1071"/>
        <v/>
      </c>
      <c r="AC1204" t="str">
        <f t="shared" si="1072"/>
        <v/>
      </c>
      <c r="AD1204" t="str">
        <f t="shared" si="1073"/>
        <v/>
      </c>
      <c r="AE1204" t="str">
        <f t="shared" si="1074"/>
        <v/>
      </c>
      <c r="AF1204" t="str">
        <f t="shared" si="1075"/>
        <v/>
      </c>
      <c r="AG1204" t="str">
        <f t="shared" si="1076"/>
        <v/>
      </c>
      <c r="AH1204" t="str">
        <f t="shared" si="1077"/>
        <v/>
      </c>
      <c r="AI1204" t="str">
        <f t="shared" si="1078"/>
        <v/>
      </c>
      <c r="AJ1204" t="str">
        <f t="shared" si="1079"/>
        <v/>
      </c>
      <c r="AK1204" t="str">
        <f t="shared" si="1080"/>
        <v/>
      </c>
      <c r="AL1204" t="str">
        <f t="shared" si="1081"/>
        <v/>
      </c>
      <c r="AM1204" t="str">
        <f t="shared" si="1082"/>
        <v/>
      </c>
      <c r="AN1204" t="str">
        <f t="shared" si="1083"/>
        <v>11213</v>
      </c>
      <c r="AO1204" t="str">
        <f t="shared" si="1084"/>
        <v>11213</v>
      </c>
      <c r="AP1204" t="str">
        <f t="shared" si="1085"/>
        <v>11213</v>
      </c>
      <c r="AQ1204" t="str">
        <f t="shared" si="1086"/>
        <v/>
      </c>
      <c r="AR1204" t="str">
        <f t="shared" si="1087"/>
        <v/>
      </c>
      <c r="AS1204" t="str">
        <f t="shared" si="1088"/>
        <v/>
      </c>
      <c r="AT1204" t="str">
        <f t="shared" si="1089"/>
        <v/>
      </c>
      <c r="AU1204" t="str">
        <f t="shared" si="1090"/>
        <v/>
      </c>
      <c r="AV1204" t="str">
        <f t="shared" si="1091"/>
        <v/>
      </c>
      <c r="AW1204" t="str">
        <f t="shared" si="1092"/>
        <v/>
      </c>
      <c r="AX1204" t="str">
        <f t="shared" si="1093"/>
        <v/>
      </c>
      <c r="AY1204" t="str">
        <f t="shared" si="1094"/>
        <v/>
      </c>
      <c r="AZ1204" t="str">
        <f t="shared" si="1095"/>
        <v/>
      </c>
      <c r="BA1204" t="str">
        <f t="shared" si="1096"/>
        <v/>
      </c>
      <c r="BB1204" t="str">
        <f t="shared" si="1097"/>
        <v/>
      </c>
      <c r="BC1204" t="str">
        <f t="shared" si="1098"/>
        <v/>
      </c>
      <c r="BD1204" t="str">
        <f t="shared" si="1099"/>
        <v/>
      </c>
      <c r="BE1204" t="str">
        <f t="shared" si="1100"/>
        <v>Számvitel III. (216, web)</v>
      </c>
      <c r="BF1204" s="2">
        <v>1121</v>
      </c>
      <c r="BG1204" s="2">
        <v>3</v>
      </c>
      <c r="BH1204" s="18">
        <f>VLOOKUP(BF1204,segéd!$F$9:$G$41,2,FALSE)</f>
        <v>46347</v>
      </c>
      <c r="BI1204" s="2" t="str">
        <f>VLOOKUP(BG1204,segéd!$F$1:$G$7,2,FALSE)</f>
        <v>11.30-13.00</v>
      </c>
      <c r="BJ1204" t="s">
        <v>93</v>
      </c>
      <c r="BK1204" s="20" t="s">
        <v>220</v>
      </c>
      <c r="BL1204" t="s">
        <v>191</v>
      </c>
      <c r="BM1204" s="2"/>
      <c r="BN1204" s="2">
        <v>216</v>
      </c>
      <c r="BO1204" s="2" t="s">
        <v>117</v>
      </c>
      <c r="BP1204" s="33" t="s">
        <v>595</v>
      </c>
      <c r="BQ1204" s="2">
        <f t="shared" si="1101"/>
        <v>24</v>
      </c>
      <c r="BR1204" s="2" t="str">
        <f>IF(BM1204="","",IFERROR(VLOOKUP(BJ1204,segéd!T:U,2,FALSE),"x"))</f>
        <v/>
      </c>
      <c r="BS1204" s="2">
        <f>IF(BN1204="","",IFERROR(VLOOKUP(BJ1204,segéd!O:P,2,FALSE),"x"))</f>
        <v>24</v>
      </c>
      <c r="BT1204" s="2"/>
      <c r="BU1204" s="2"/>
      <c r="BV1204" s="2"/>
      <c r="BX1204" s="2"/>
      <c r="CQ1204" s="2"/>
      <c r="CR1204" s="2"/>
      <c r="CZ1204" s="2">
        <v>3</v>
      </c>
      <c r="DA1204" s="2">
        <v>7</v>
      </c>
      <c r="DB1204" s="2">
        <v>8</v>
      </c>
    </row>
    <row r="1205" spans="1:120" ht="15" customHeight="1" x14ac:dyDescent="0.3">
      <c r="A1205" t="str">
        <f t="shared" si="1044"/>
        <v>21411213</v>
      </c>
      <c r="B1205" t="str">
        <f t="shared" si="1045"/>
        <v>Számvitel III. - Péter Sára (web) 24</v>
      </c>
      <c r="C1205" t="str">
        <f t="shared" si="1046"/>
        <v>11213</v>
      </c>
      <c r="D1205" t="str">
        <f t="shared" si="1047"/>
        <v xml:space="preserve">Számvitel III. - Péter Sára (web) </v>
      </c>
      <c r="E1205" t="str">
        <f t="shared" si="1048"/>
        <v>Péter Sára11213</v>
      </c>
      <c r="F1205" t="str">
        <f t="shared" si="1049"/>
        <v>Számvitel III. (Bp. 214, web)</v>
      </c>
      <c r="G1205" t="str">
        <f t="shared" si="1050"/>
        <v/>
      </c>
      <c r="H1205" t="str">
        <f t="shared" si="1051"/>
        <v/>
      </c>
      <c r="I1205" t="str">
        <f t="shared" si="1052"/>
        <v/>
      </c>
      <c r="J1205" t="str">
        <f t="shared" si="1053"/>
        <v/>
      </c>
      <c r="K1205" t="str">
        <f t="shared" si="1054"/>
        <v/>
      </c>
      <c r="L1205" t="str">
        <f t="shared" si="1055"/>
        <v/>
      </c>
      <c r="M1205" t="str">
        <f t="shared" si="1056"/>
        <v/>
      </c>
      <c r="N1205" t="str">
        <f t="shared" si="1057"/>
        <v/>
      </c>
      <c r="O1205" t="str">
        <f t="shared" si="1058"/>
        <v/>
      </c>
      <c r="P1205" t="str">
        <f t="shared" si="1059"/>
        <v/>
      </c>
      <c r="Q1205" t="str">
        <f t="shared" si="1060"/>
        <v/>
      </c>
      <c r="R1205" t="str">
        <f t="shared" si="1061"/>
        <v/>
      </c>
      <c r="S1205" t="str">
        <f t="shared" si="1062"/>
        <v/>
      </c>
      <c r="T1205" t="str">
        <f t="shared" si="1063"/>
        <v>11213</v>
      </c>
      <c r="U1205" t="str">
        <f t="shared" si="1064"/>
        <v>11213</v>
      </c>
      <c r="V1205" t="str">
        <f t="shared" si="1065"/>
        <v>11213</v>
      </c>
      <c r="W1205" t="str">
        <f t="shared" si="1066"/>
        <v/>
      </c>
      <c r="X1205" t="str">
        <f t="shared" si="1067"/>
        <v/>
      </c>
      <c r="Y1205" t="str">
        <f t="shared" si="1068"/>
        <v/>
      </c>
      <c r="Z1205" t="str">
        <f t="shared" si="1069"/>
        <v/>
      </c>
      <c r="AA1205" t="str">
        <f t="shared" si="1070"/>
        <v>Számvitel III. (214, web)</v>
      </c>
      <c r="AB1205" t="str">
        <f t="shared" si="1071"/>
        <v/>
      </c>
      <c r="AC1205" t="str">
        <f t="shared" si="1072"/>
        <v/>
      </c>
      <c r="AD1205" t="str">
        <f t="shared" si="1073"/>
        <v/>
      </c>
      <c r="AE1205" t="str">
        <f t="shared" si="1074"/>
        <v/>
      </c>
      <c r="AF1205" t="str">
        <f t="shared" si="1075"/>
        <v/>
      </c>
      <c r="AG1205" t="str">
        <f t="shared" si="1076"/>
        <v/>
      </c>
      <c r="AH1205" t="str">
        <f t="shared" si="1077"/>
        <v/>
      </c>
      <c r="AI1205" t="str">
        <f t="shared" si="1078"/>
        <v/>
      </c>
      <c r="AJ1205" t="str">
        <f t="shared" si="1079"/>
        <v/>
      </c>
      <c r="AK1205" t="str">
        <f t="shared" si="1080"/>
        <v/>
      </c>
      <c r="AL1205" t="str">
        <f t="shared" si="1081"/>
        <v/>
      </c>
      <c r="AM1205" t="str">
        <f t="shared" si="1082"/>
        <v/>
      </c>
      <c r="AN1205" t="str">
        <f t="shared" si="1083"/>
        <v/>
      </c>
      <c r="AO1205" t="str">
        <f t="shared" si="1084"/>
        <v/>
      </c>
      <c r="AP1205" t="str">
        <f t="shared" si="1085"/>
        <v/>
      </c>
      <c r="AQ1205" t="str">
        <f t="shared" si="1086"/>
        <v/>
      </c>
      <c r="AR1205" t="str">
        <f t="shared" si="1087"/>
        <v/>
      </c>
      <c r="AS1205" t="str">
        <f t="shared" si="1088"/>
        <v/>
      </c>
      <c r="AT1205" t="str">
        <f t="shared" si="1089"/>
        <v/>
      </c>
      <c r="AU1205" t="str">
        <f t="shared" si="1090"/>
        <v/>
      </c>
      <c r="AV1205" t="str">
        <f t="shared" si="1091"/>
        <v/>
      </c>
      <c r="AW1205" t="str">
        <f t="shared" si="1092"/>
        <v/>
      </c>
      <c r="AX1205" t="str">
        <f t="shared" si="1093"/>
        <v/>
      </c>
      <c r="AY1205" t="str">
        <f t="shared" si="1094"/>
        <v/>
      </c>
      <c r="AZ1205" t="str">
        <f t="shared" si="1095"/>
        <v/>
      </c>
      <c r="BA1205" t="str">
        <f t="shared" si="1096"/>
        <v/>
      </c>
      <c r="BB1205" t="str">
        <f t="shared" si="1097"/>
        <v/>
      </c>
      <c r="BC1205" t="str">
        <f t="shared" si="1098"/>
        <v/>
      </c>
      <c r="BD1205" t="str">
        <f t="shared" si="1099"/>
        <v/>
      </c>
      <c r="BE1205" t="str">
        <f t="shared" si="1100"/>
        <v>Számvitel III. (, web)</v>
      </c>
      <c r="BF1205" s="2">
        <v>1121</v>
      </c>
      <c r="BG1205" s="2">
        <v>3</v>
      </c>
      <c r="BH1205" s="18">
        <f>VLOOKUP(BF1205,segéd!$F$9:$G$41,2,FALSE)</f>
        <v>46347</v>
      </c>
      <c r="BI1205" s="2" t="str">
        <f>VLOOKUP(BG1205,segéd!$F$1:$G$7,2,FALSE)</f>
        <v>11.30-13.00</v>
      </c>
      <c r="BJ1205" t="s">
        <v>93</v>
      </c>
      <c r="BK1205" s="20" t="s">
        <v>305</v>
      </c>
      <c r="BL1205" t="s">
        <v>194</v>
      </c>
      <c r="BM1205" s="2">
        <v>214</v>
      </c>
      <c r="BO1205" s="2" t="s">
        <v>117</v>
      </c>
      <c r="BP1205" s="33" t="s">
        <v>733</v>
      </c>
      <c r="BQ1205" s="2">
        <f t="shared" si="1101"/>
        <v>24</v>
      </c>
      <c r="BR1205" s="2">
        <f>IF(BM1205="","",IFERROR(VLOOKUP(BJ1205,segéd!T:U,2,FALSE),"x"))</f>
        <v>24</v>
      </c>
      <c r="BS1205" s="2" t="str">
        <f>IF(BN1205="","",IFERROR(VLOOKUP(BJ1205,segéd!O:P,2,FALSE),"x"))</f>
        <v/>
      </c>
      <c r="BT1205" s="2"/>
      <c r="BU1205" s="2"/>
      <c r="BV1205" s="2"/>
      <c r="BX1205" s="2"/>
      <c r="CG1205" s="2">
        <v>6</v>
      </c>
      <c r="CH1205" s="2">
        <v>6</v>
      </c>
      <c r="CI1205" s="2">
        <v>7</v>
      </c>
      <c r="CQ1205" s="2"/>
      <c r="CR1205" s="2"/>
    </row>
    <row r="1206" spans="1:120" ht="15" customHeight="1" x14ac:dyDescent="0.3">
      <c r="A1206" t="str">
        <f t="shared" si="1044"/>
        <v>20211213</v>
      </c>
      <c r="B1206" t="str">
        <f t="shared" si="1045"/>
        <v>Turizmus menedzsment - Wirth Gábor (web) 5</v>
      </c>
      <c r="C1206" t="str">
        <f t="shared" si="1046"/>
        <v>11213</v>
      </c>
      <c r="D1206" t="str">
        <f t="shared" si="1047"/>
        <v xml:space="preserve">Turizmus menedzsment - Wirth Gábor (web) </v>
      </c>
      <c r="E1206" t="str">
        <f t="shared" si="1048"/>
        <v>Wirth Gábor11213</v>
      </c>
      <c r="F1206" t="str">
        <f t="shared" si="1049"/>
        <v>Turizmus menedzsment (Bp. 202, web)</v>
      </c>
      <c r="G1206" t="str">
        <f t="shared" si="1050"/>
        <v/>
      </c>
      <c r="H1206" t="str">
        <f t="shared" si="1051"/>
        <v/>
      </c>
      <c r="I1206" t="str">
        <f t="shared" si="1052"/>
        <v/>
      </c>
      <c r="J1206" t="str">
        <f t="shared" si="1053"/>
        <v/>
      </c>
      <c r="K1206" t="str">
        <f t="shared" si="1054"/>
        <v/>
      </c>
      <c r="L1206" t="str">
        <f t="shared" si="1055"/>
        <v/>
      </c>
      <c r="M1206" t="str">
        <f t="shared" si="1056"/>
        <v/>
      </c>
      <c r="N1206" t="str">
        <f t="shared" si="1057"/>
        <v/>
      </c>
      <c r="O1206" t="str">
        <f t="shared" si="1058"/>
        <v/>
      </c>
      <c r="P1206" t="str">
        <f t="shared" si="1059"/>
        <v/>
      </c>
      <c r="Q1206" t="str">
        <f t="shared" si="1060"/>
        <v/>
      </c>
      <c r="R1206" t="str">
        <f t="shared" si="1061"/>
        <v/>
      </c>
      <c r="S1206" t="str">
        <f t="shared" si="1062"/>
        <v/>
      </c>
      <c r="T1206" t="str">
        <f t="shared" si="1063"/>
        <v/>
      </c>
      <c r="U1206" t="str">
        <f t="shared" si="1064"/>
        <v/>
      </c>
      <c r="V1206" t="str">
        <f t="shared" si="1065"/>
        <v/>
      </c>
      <c r="W1206" t="str">
        <f t="shared" si="1066"/>
        <v/>
      </c>
      <c r="X1206" t="str">
        <f t="shared" si="1067"/>
        <v/>
      </c>
      <c r="Y1206" t="str">
        <f t="shared" si="1068"/>
        <v/>
      </c>
      <c r="Z1206" t="str">
        <f t="shared" si="1069"/>
        <v>11213</v>
      </c>
      <c r="AA1206" t="str">
        <f t="shared" si="1070"/>
        <v>Turizmus menedzsment (202, web)</v>
      </c>
      <c r="AB1206" t="str">
        <f t="shared" si="1071"/>
        <v/>
      </c>
      <c r="AC1206" t="str">
        <f t="shared" si="1072"/>
        <v/>
      </c>
      <c r="AD1206" t="str">
        <f t="shared" si="1073"/>
        <v/>
      </c>
      <c r="AE1206" t="str">
        <f t="shared" si="1074"/>
        <v/>
      </c>
      <c r="AF1206" t="str">
        <f t="shared" si="1075"/>
        <v/>
      </c>
      <c r="AG1206" t="str">
        <f t="shared" si="1076"/>
        <v/>
      </c>
      <c r="AH1206" t="str">
        <f t="shared" si="1077"/>
        <v/>
      </c>
      <c r="AI1206" t="str">
        <f t="shared" si="1078"/>
        <v/>
      </c>
      <c r="AJ1206" t="str">
        <f t="shared" si="1079"/>
        <v/>
      </c>
      <c r="AK1206" t="str">
        <f t="shared" si="1080"/>
        <v/>
      </c>
      <c r="AL1206" t="str">
        <f t="shared" si="1081"/>
        <v/>
      </c>
      <c r="AM1206" t="str">
        <f t="shared" si="1082"/>
        <v/>
      </c>
      <c r="AN1206" t="str">
        <f t="shared" si="1083"/>
        <v/>
      </c>
      <c r="AO1206" t="str">
        <f t="shared" si="1084"/>
        <v/>
      </c>
      <c r="AP1206" t="str">
        <f t="shared" si="1085"/>
        <v/>
      </c>
      <c r="AQ1206" t="str">
        <f t="shared" si="1086"/>
        <v/>
      </c>
      <c r="AR1206" t="str">
        <f t="shared" si="1087"/>
        <v/>
      </c>
      <c r="AS1206" t="str">
        <f t="shared" si="1088"/>
        <v/>
      </c>
      <c r="AT1206" t="str">
        <f t="shared" si="1089"/>
        <v/>
      </c>
      <c r="AU1206" t="str">
        <f t="shared" si="1090"/>
        <v/>
      </c>
      <c r="AV1206" t="str">
        <f t="shared" si="1091"/>
        <v/>
      </c>
      <c r="AW1206" t="str">
        <f t="shared" si="1092"/>
        <v/>
      </c>
      <c r="AX1206" t="str">
        <f t="shared" si="1093"/>
        <v/>
      </c>
      <c r="AY1206" t="str">
        <f t="shared" si="1094"/>
        <v/>
      </c>
      <c r="AZ1206" t="str">
        <f t="shared" si="1095"/>
        <v/>
      </c>
      <c r="BA1206" t="str">
        <f t="shared" si="1096"/>
        <v/>
      </c>
      <c r="BB1206" t="str">
        <f t="shared" si="1097"/>
        <v/>
      </c>
      <c r="BC1206" t="str">
        <f t="shared" si="1098"/>
        <v/>
      </c>
      <c r="BD1206" t="str">
        <f t="shared" si="1099"/>
        <v/>
      </c>
      <c r="BE1206" t="str">
        <f t="shared" si="1100"/>
        <v>Turizmus menedzsment (, web)</v>
      </c>
      <c r="BF1206" s="2">
        <v>1121</v>
      </c>
      <c r="BG1206" s="2">
        <v>3</v>
      </c>
      <c r="BH1206" s="18">
        <f>VLOOKUP(BF1206,segéd!$F$9:$G$41,2,FALSE)</f>
        <v>46347</v>
      </c>
      <c r="BI1206" s="2" t="str">
        <f>VLOOKUP(BG1206,segéd!$F$1:$G$7,2,FALSE)</f>
        <v>11.30-13.00</v>
      </c>
      <c r="BJ1206" t="s">
        <v>518</v>
      </c>
      <c r="BK1206" s="20" t="s">
        <v>143</v>
      </c>
      <c r="BL1206" t="s">
        <v>194</v>
      </c>
      <c r="BM1206" s="2">
        <v>202</v>
      </c>
      <c r="BO1206" s="2" t="s">
        <v>117</v>
      </c>
      <c r="BP1206" s="33" t="s">
        <v>684</v>
      </c>
      <c r="BQ1206" s="2">
        <f t="shared" si="1101"/>
        <v>5</v>
      </c>
      <c r="BR1206" s="2">
        <f>IF(BM1206="","",IFERROR(VLOOKUP(BJ1206,segéd!T:U,2,FALSE),"x"))</f>
        <v>5</v>
      </c>
      <c r="BS1206" s="2" t="str">
        <f>IF(BN1206="","",IFERROR(VLOOKUP(BJ1206,segéd!O:P,2,FALSE),"x"))</f>
        <v/>
      </c>
      <c r="BU1206" s="2"/>
      <c r="BV1206" s="2"/>
      <c r="BX1206" s="2"/>
      <c r="CM1206" s="2">
        <v>6</v>
      </c>
    </row>
    <row r="1207" spans="1:120" ht="15" customHeight="1" x14ac:dyDescent="0.3">
      <c r="A1207" t="str">
        <f t="shared" si="1044"/>
        <v>11214</v>
      </c>
      <c r="B1207" t="str">
        <f t="shared" si="1045"/>
        <v xml:space="preserve">Általános és gazdasági jog - Zalahegyi Zoltán (web) </v>
      </c>
      <c r="C1207" t="str">
        <f t="shared" si="1046"/>
        <v>60111214</v>
      </c>
      <c r="D1207" t="str">
        <f t="shared" si="1047"/>
        <v>Általános és gazdasági jog - Zalahegyi Zoltán (web) 171</v>
      </c>
      <c r="E1207" t="str">
        <f t="shared" si="1048"/>
        <v>Zalahegyi Zoltán11214</v>
      </c>
      <c r="F1207" t="str">
        <f t="shared" si="1049"/>
        <v>Általános és gazdasági jog (Tb. 601, web)</v>
      </c>
      <c r="G1207" t="str">
        <f t="shared" si="1050"/>
        <v/>
      </c>
      <c r="H1207" t="str">
        <f t="shared" si="1051"/>
        <v/>
      </c>
      <c r="I1207" t="str">
        <f t="shared" si="1052"/>
        <v/>
      </c>
      <c r="J1207" t="str">
        <f t="shared" si="1053"/>
        <v/>
      </c>
      <c r="K1207" t="str">
        <f t="shared" si="1054"/>
        <v/>
      </c>
      <c r="L1207" t="str">
        <f t="shared" si="1055"/>
        <v/>
      </c>
      <c r="M1207" t="str">
        <f t="shared" si="1056"/>
        <v/>
      </c>
      <c r="N1207" t="str">
        <f t="shared" si="1057"/>
        <v/>
      </c>
      <c r="O1207" t="str">
        <f t="shared" si="1058"/>
        <v/>
      </c>
      <c r="P1207" t="str">
        <f t="shared" si="1059"/>
        <v/>
      </c>
      <c r="Q1207" t="str">
        <f t="shared" si="1060"/>
        <v/>
      </c>
      <c r="R1207" t="str">
        <f t="shared" si="1061"/>
        <v/>
      </c>
      <c r="S1207" t="str">
        <f t="shared" si="1062"/>
        <v/>
      </c>
      <c r="T1207" t="str">
        <f t="shared" si="1063"/>
        <v/>
      </c>
      <c r="U1207" t="str">
        <f t="shared" si="1064"/>
        <v/>
      </c>
      <c r="V1207" t="str">
        <f t="shared" si="1065"/>
        <v/>
      </c>
      <c r="W1207" t="str">
        <f t="shared" si="1066"/>
        <v/>
      </c>
      <c r="X1207" t="str">
        <f t="shared" si="1067"/>
        <v/>
      </c>
      <c r="Y1207" t="str">
        <f t="shared" si="1068"/>
        <v/>
      </c>
      <c r="Z1207" t="str">
        <f t="shared" si="1069"/>
        <v/>
      </c>
      <c r="AA1207" t="str">
        <f t="shared" si="1070"/>
        <v>Általános és gazdasági jog (, web)</v>
      </c>
      <c r="AB1207" t="str">
        <f t="shared" si="1071"/>
        <v>11214</v>
      </c>
      <c r="AC1207" t="str">
        <f t="shared" si="1072"/>
        <v/>
      </c>
      <c r="AD1207" t="str">
        <f t="shared" si="1073"/>
        <v/>
      </c>
      <c r="AE1207" t="str">
        <f t="shared" si="1074"/>
        <v/>
      </c>
      <c r="AF1207" t="str">
        <f t="shared" si="1075"/>
        <v/>
      </c>
      <c r="AG1207" t="str">
        <f t="shared" si="1076"/>
        <v/>
      </c>
      <c r="AH1207" t="str">
        <f t="shared" si="1077"/>
        <v/>
      </c>
      <c r="AI1207" t="str">
        <f t="shared" si="1078"/>
        <v/>
      </c>
      <c r="AJ1207" t="str">
        <f t="shared" si="1079"/>
        <v/>
      </c>
      <c r="AK1207" t="str">
        <f t="shared" si="1080"/>
        <v/>
      </c>
      <c r="AL1207" t="str">
        <f t="shared" si="1081"/>
        <v/>
      </c>
      <c r="AM1207" t="str">
        <f t="shared" si="1082"/>
        <v/>
      </c>
      <c r="AN1207" t="str">
        <f t="shared" si="1083"/>
        <v/>
      </c>
      <c r="AO1207" t="str">
        <f t="shared" si="1084"/>
        <v/>
      </c>
      <c r="AP1207" t="str">
        <f t="shared" si="1085"/>
        <v/>
      </c>
      <c r="AQ1207" t="str">
        <f t="shared" si="1086"/>
        <v/>
      </c>
      <c r="AR1207" t="str">
        <f t="shared" si="1087"/>
        <v/>
      </c>
      <c r="AS1207" t="str">
        <f t="shared" si="1088"/>
        <v/>
      </c>
      <c r="AT1207" t="str">
        <f t="shared" si="1089"/>
        <v>11214</v>
      </c>
      <c r="AU1207" t="str">
        <f t="shared" si="1090"/>
        <v>11214</v>
      </c>
      <c r="AV1207" t="str">
        <f t="shared" si="1091"/>
        <v>11214</v>
      </c>
      <c r="AW1207" t="str">
        <f t="shared" si="1092"/>
        <v>11214</v>
      </c>
      <c r="AX1207" t="str">
        <f t="shared" si="1093"/>
        <v>11214</v>
      </c>
      <c r="AY1207" t="str">
        <f t="shared" si="1094"/>
        <v/>
      </c>
      <c r="AZ1207" t="str">
        <f t="shared" si="1095"/>
        <v/>
      </c>
      <c r="BA1207" t="str">
        <f t="shared" si="1096"/>
        <v/>
      </c>
      <c r="BB1207" t="str">
        <f t="shared" si="1097"/>
        <v/>
      </c>
      <c r="BC1207" t="str">
        <f t="shared" si="1098"/>
        <v/>
      </c>
      <c r="BD1207" t="str">
        <f t="shared" si="1099"/>
        <v/>
      </c>
      <c r="BE1207" t="str">
        <f t="shared" si="1100"/>
        <v>Általános és gazdasági jog (601, web)</v>
      </c>
      <c r="BF1207" s="2">
        <v>1121</v>
      </c>
      <c r="BG1207" s="2">
        <v>4</v>
      </c>
      <c r="BH1207" s="18">
        <f>VLOOKUP(BF1207,segéd!$F$9:$G$41,2,FALSE)</f>
        <v>46347</v>
      </c>
      <c r="BI1207" s="2" t="str">
        <f>VLOOKUP(BG1207,segéd!$F$1:$G$7,2,FALSE)</f>
        <v>13.30-15.00</v>
      </c>
      <c r="BJ1207" t="s">
        <v>84</v>
      </c>
      <c r="BK1207" s="20" t="s">
        <v>303</v>
      </c>
      <c r="BL1207" t="s">
        <v>191</v>
      </c>
      <c r="BM1207" s="2"/>
      <c r="BN1207" s="2">
        <v>601</v>
      </c>
      <c r="BO1207" s="2" t="s">
        <v>117</v>
      </c>
      <c r="BP1207" s="33" t="s">
        <v>734</v>
      </c>
      <c r="BQ1207" s="2">
        <f t="shared" si="1101"/>
        <v>171</v>
      </c>
      <c r="BR1207" s="2" t="str">
        <f>IF(BM1207="","",IFERROR(VLOOKUP(BJ1207,segéd!T:U,2,FALSE),"x"))</f>
        <v/>
      </c>
      <c r="BS1207" s="2">
        <f>IF(BN1207="","",IFERROR(VLOOKUP(BJ1207,segéd!O:P,2,FALSE),"x"))</f>
        <v>171</v>
      </c>
      <c r="BT1207" s="2"/>
      <c r="BU1207" s="2"/>
      <c r="BV1207" s="2"/>
      <c r="BX1207" s="2"/>
      <c r="CN1207" s="2">
        <v>53</v>
      </c>
      <c r="CQ1207" s="2"/>
      <c r="CR1207" s="2"/>
      <c r="DF1207" s="2">
        <v>27</v>
      </c>
      <c r="DG1207" s="2">
        <v>8</v>
      </c>
      <c r="DH1207" s="2">
        <v>13</v>
      </c>
      <c r="DI1207" s="2">
        <v>14</v>
      </c>
      <c r="DJ1207" s="2">
        <v>44</v>
      </c>
    </row>
    <row r="1208" spans="1:120" ht="15" customHeight="1" x14ac:dyDescent="0.3">
      <c r="A1208" t="str">
        <f t="shared" si="1044"/>
        <v>21011214</v>
      </c>
      <c r="B1208" t="str">
        <f t="shared" si="1045"/>
        <v>Beszerzés és készletgazdálkodás - Mészáros Sándor (web) 7</v>
      </c>
      <c r="C1208" t="str">
        <f t="shared" si="1046"/>
        <v>11214</v>
      </c>
      <c r="D1208" t="str">
        <f t="shared" si="1047"/>
        <v xml:space="preserve">Beszerzés és készletgazdálkodás - Mészáros Sándor (web) </v>
      </c>
      <c r="E1208" t="str">
        <f t="shared" si="1048"/>
        <v>Mészáros Sándor11214</v>
      </c>
      <c r="F1208" t="str">
        <f t="shared" si="1049"/>
        <v>Beszerzés és készletgazdálkodás (Bp. 210, web)</v>
      </c>
      <c r="G1208" t="str">
        <f t="shared" si="1050"/>
        <v/>
      </c>
      <c r="H1208" t="str">
        <f t="shared" si="1051"/>
        <v/>
      </c>
      <c r="I1208" t="str">
        <f t="shared" si="1052"/>
        <v/>
      </c>
      <c r="J1208" t="str">
        <f t="shared" si="1053"/>
        <v/>
      </c>
      <c r="K1208" t="str">
        <f t="shared" si="1054"/>
        <v/>
      </c>
      <c r="L1208" t="str">
        <f t="shared" si="1055"/>
        <v/>
      </c>
      <c r="M1208" t="str">
        <f t="shared" si="1056"/>
        <v/>
      </c>
      <c r="N1208" t="str">
        <f t="shared" si="1057"/>
        <v/>
      </c>
      <c r="O1208" t="str">
        <f t="shared" si="1058"/>
        <v/>
      </c>
      <c r="P1208" t="str">
        <f t="shared" si="1059"/>
        <v>11214</v>
      </c>
      <c r="Q1208" t="str">
        <f t="shared" si="1060"/>
        <v/>
      </c>
      <c r="R1208" t="str">
        <f t="shared" si="1061"/>
        <v/>
      </c>
      <c r="S1208" t="str">
        <f t="shared" si="1062"/>
        <v/>
      </c>
      <c r="T1208" t="str">
        <f t="shared" si="1063"/>
        <v/>
      </c>
      <c r="U1208" t="str">
        <f t="shared" si="1064"/>
        <v/>
      </c>
      <c r="V1208" t="str">
        <f t="shared" si="1065"/>
        <v/>
      </c>
      <c r="W1208" t="str">
        <f t="shared" si="1066"/>
        <v/>
      </c>
      <c r="X1208" t="str">
        <f t="shared" si="1067"/>
        <v/>
      </c>
      <c r="Y1208" t="str">
        <f t="shared" si="1068"/>
        <v/>
      </c>
      <c r="Z1208" t="str">
        <f t="shared" si="1069"/>
        <v/>
      </c>
      <c r="AA1208" t="str">
        <f t="shared" si="1070"/>
        <v>Beszerzés és készletgazdálkodás (210, web)</v>
      </c>
      <c r="AB1208" t="str">
        <f t="shared" si="1071"/>
        <v/>
      </c>
      <c r="AC1208" t="str">
        <f t="shared" si="1072"/>
        <v/>
      </c>
      <c r="AD1208" t="str">
        <f t="shared" si="1073"/>
        <v/>
      </c>
      <c r="AE1208" t="str">
        <f t="shared" si="1074"/>
        <v/>
      </c>
      <c r="AF1208" t="str">
        <f t="shared" si="1075"/>
        <v/>
      </c>
      <c r="AG1208" t="str">
        <f t="shared" si="1076"/>
        <v/>
      </c>
      <c r="AH1208" t="str">
        <f t="shared" si="1077"/>
        <v/>
      </c>
      <c r="AI1208" t="str">
        <f t="shared" si="1078"/>
        <v/>
      </c>
      <c r="AJ1208" t="str">
        <f t="shared" si="1079"/>
        <v/>
      </c>
      <c r="AK1208" t="str">
        <f t="shared" si="1080"/>
        <v/>
      </c>
      <c r="AL1208" t="str">
        <f t="shared" si="1081"/>
        <v/>
      </c>
      <c r="AM1208" t="str">
        <f t="shared" si="1082"/>
        <v/>
      </c>
      <c r="AN1208" t="str">
        <f t="shared" si="1083"/>
        <v/>
      </c>
      <c r="AO1208" t="str">
        <f t="shared" si="1084"/>
        <v/>
      </c>
      <c r="AP1208" t="str">
        <f t="shared" si="1085"/>
        <v/>
      </c>
      <c r="AQ1208" t="str">
        <f t="shared" si="1086"/>
        <v/>
      </c>
      <c r="AR1208" t="str">
        <f t="shared" si="1087"/>
        <v/>
      </c>
      <c r="AS1208" t="str">
        <f t="shared" si="1088"/>
        <v/>
      </c>
      <c r="AT1208" t="str">
        <f t="shared" si="1089"/>
        <v/>
      </c>
      <c r="AU1208" t="str">
        <f t="shared" si="1090"/>
        <v/>
      </c>
      <c r="AV1208" t="str">
        <f t="shared" si="1091"/>
        <v/>
      </c>
      <c r="AW1208" t="str">
        <f t="shared" si="1092"/>
        <v/>
      </c>
      <c r="AX1208" t="str">
        <f t="shared" si="1093"/>
        <v/>
      </c>
      <c r="AY1208" t="str">
        <f t="shared" si="1094"/>
        <v/>
      </c>
      <c r="AZ1208" t="str">
        <f t="shared" si="1095"/>
        <v/>
      </c>
      <c r="BA1208" t="str">
        <f t="shared" si="1096"/>
        <v/>
      </c>
      <c r="BB1208" t="str">
        <f t="shared" si="1097"/>
        <v/>
      </c>
      <c r="BC1208" t="str">
        <f t="shared" si="1098"/>
        <v/>
      </c>
      <c r="BD1208" t="str">
        <f t="shared" si="1099"/>
        <v/>
      </c>
      <c r="BE1208" t="str">
        <f t="shared" si="1100"/>
        <v>Beszerzés és készletgazdálkodás (, web)</v>
      </c>
      <c r="BF1208" s="2">
        <v>1121</v>
      </c>
      <c r="BG1208" s="2">
        <v>4</v>
      </c>
      <c r="BH1208" s="18">
        <f>VLOOKUP(BF1208,segéd!$F$9:$G$41,2,FALSE)</f>
        <v>46347</v>
      </c>
      <c r="BI1208" s="2" t="str">
        <f>VLOOKUP(BG1208,segéd!$F$1:$G$7,2,FALSE)</f>
        <v>13.30-15.00</v>
      </c>
      <c r="BJ1208" t="s">
        <v>515</v>
      </c>
      <c r="BK1208" s="20" t="s">
        <v>306</v>
      </c>
      <c r="BL1208" t="s">
        <v>395</v>
      </c>
      <c r="BM1208" s="2">
        <v>210</v>
      </c>
      <c r="BO1208" s="2" t="s">
        <v>117</v>
      </c>
      <c r="BP1208" s="33" t="s">
        <v>724</v>
      </c>
      <c r="BQ1208" s="2">
        <f t="shared" si="1101"/>
        <v>7</v>
      </c>
      <c r="BR1208" s="2">
        <f>IF(BM1208="","",IFERROR(VLOOKUP(BJ1208,segéd!T:U,2,FALSE),"x"))</f>
        <v>7</v>
      </c>
      <c r="BS1208" s="2" t="str">
        <f>IF(BN1208="","",IFERROR(VLOOKUP(BJ1208,segéd!O:P,2,FALSE),"x"))</f>
        <v/>
      </c>
      <c r="BU1208" s="2"/>
      <c r="BV1208" s="2"/>
      <c r="BX1208" s="2"/>
      <c r="CC1208" s="2">
        <v>6</v>
      </c>
    </row>
    <row r="1209" spans="1:120" ht="15" customHeight="1" x14ac:dyDescent="0.3">
      <c r="A1209" t="str">
        <f t="shared" si="1044"/>
        <v>20511214</v>
      </c>
      <c r="B1209" t="str">
        <f t="shared" si="1045"/>
        <v>Beszerzési menedzsment alapjai - Lakatos Péter (otthonról web) 6</v>
      </c>
      <c r="C1209" t="str">
        <f t="shared" si="1046"/>
        <v>40311214</v>
      </c>
      <c r="D1209" t="str">
        <f t="shared" si="1047"/>
        <v>Beszerzési menedzsment alapjai - Lakatos Péter (otthonról web) 4</v>
      </c>
      <c r="E1209" t="str">
        <f t="shared" si="1048"/>
        <v>Lakatos Péter11214</v>
      </c>
      <c r="F1209" t="str">
        <f t="shared" si="1049"/>
        <v>Beszerzési menedzsment alapjai (Bp. 205Tb. 403, otthonról web)</v>
      </c>
      <c r="G1209" t="str">
        <f t="shared" si="1050"/>
        <v/>
      </c>
      <c r="H1209" t="str">
        <f t="shared" si="1051"/>
        <v/>
      </c>
      <c r="I1209" t="str">
        <f t="shared" si="1052"/>
        <v/>
      </c>
      <c r="J1209" t="str">
        <f t="shared" si="1053"/>
        <v/>
      </c>
      <c r="K1209" t="str">
        <f t="shared" si="1054"/>
        <v/>
      </c>
      <c r="L1209" t="str">
        <f t="shared" si="1055"/>
        <v/>
      </c>
      <c r="M1209" t="str">
        <f t="shared" si="1056"/>
        <v/>
      </c>
      <c r="N1209" t="str">
        <f t="shared" si="1057"/>
        <v/>
      </c>
      <c r="O1209" t="str">
        <f t="shared" si="1058"/>
        <v/>
      </c>
      <c r="P1209" t="str">
        <f t="shared" si="1059"/>
        <v/>
      </c>
      <c r="Q1209" t="str">
        <f t="shared" si="1060"/>
        <v/>
      </c>
      <c r="R1209" t="str">
        <f t="shared" si="1061"/>
        <v/>
      </c>
      <c r="S1209" t="str">
        <f t="shared" si="1062"/>
        <v/>
      </c>
      <c r="T1209" t="str">
        <f t="shared" si="1063"/>
        <v/>
      </c>
      <c r="U1209" t="str">
        <f t="shared" si="1064"/>
        <v/>
      </c>
      <c r="V1209" t="str">
        <f t="shared" si="1065"/>
        <v/>
      </c>
      <c r="W1209" t="str">
        <f t="shared" si="1066"/>
        <v>11214</v>
      </c>
      <c r="X1209" t="str">
        <f t="shared" si="1067"/>
        <v/>
      </c>
      <c r="Y1209" t="str">
        <f t="shared" si="1068"/>
        <v/>
      </c>
      <c r="Z1209" t="str">
        <f t="shared" si="1069"/>
        <v/>
      </c>
      <c r="AA1209" t="str">
        <f t="shared" si="1070"/>
        <v>Beszerzési menedzsment alapjai (205, otthonról web)</v>
      </c>
      <c r="AB1209" t="str">
        <f t="shared" si="1071"/>
        <v/>
      </c>
      <c r="AC1209" t="str">
        <f t="shared" si="1072"/>
        <v/>
      </c>
      <c r="AD1209" t="str">
        <f t="shared" si="1073"/>
        <v/>
      </c>
      <c r="AE1209" t="str">
        <f t="shared" si="1074"/>
        <v/>
      </c>
      <c r="AF1209" t="str">
        <f t="shared" si="1075"/>
        <v/>
      </c>
      <c r="AG1209" t="str">
        <f t="shared" si="1076"/>
        <v/>
      </c>
      <c r="AH1209" t="str">
        <f t="shared" si="1077"/>
        <v/>
      </c>
      <c r="AI1209" t="str">
        <f t="shared" si="1078"/>
        <v/>
      </c>
      <c r="AJ1209" t="str">
        <f t="shared" si="1079"/>
        <v/>
      </c>
      <c r="AK1209" t="str">
        <f t="shared" si="1080"/>
        <v/>
      </c>
      <c r="AL1209" t="str">
        <f t="shared" si="1081"/>
        <v/>
      </c>
      <c r="AM1209" t="str">
        <f t="shared" si="1082"/>
        <v/>
      </c>
      <c r="AN1209" t="str">
        <f t="shared" si="1083"/>
        <v/>
      </c>
      <c r="AO1209" t="str">
        <f t="shared" si="1084"/>
        <v/>
      </c>
      <c r="AP1209" t="str">
        <f t="shared" si="1085"/>
        <v/>
      </c>
      <c r="AQ1209" t="str">
        <f t="shared" si="1086"/>
        <v>11214</v>
      </c>
      <c r="AR1209" t="str">
        <f t="shared" si="1087"/>
        <v/>
      </c>
      <c r="AS1209" t="str">
        <f t="shared" si="1088"/>
        <v/>
      </c>
      <c r="AT1209" t="str">
        <f t="shared" si="1089"/>
        <v/>
      </c>
      <c r="AU1209" t="str">
        <f t="shared" si="1090"/>
        <v/>
      </c>
      <c r="AV1209" t="str">
        <f t="shared" si="1091"/>
        <v/>
      </c>
      <c r="AW1209" t="str">
        <f t="shared" si="1092"/>
        <v/>
      </c>
      <c r="AX1209" t="str">
        <f t="shared" si="1093"/>
        <v/>
      </c>
      <c r="AY1209" t="str">
        <f t="shared" si="1094"/>
        <v/>
      </c>
      <c r="AZ1209" t="str">
        <f t="shared" si="1095"/>
        <v/>
      </c>
      <c r="BA1209" t="str">
        <f t="shared" si="1096"/>
        <v/>
      </c>
      <c r="BB1209" t="str">
        <f t="shared" si="1097"/>
        <v/>
      </c>
      <c r="BC1209" t="str">
        <f t="shared" si="1098"/>
        <v/>
      </c>
      <c r="BD1209" t="str">
        <f t="shared" si="1099"/>
        <v/>
      </c>
      <c r="BE1209" t="str">
        <f t="shared" si="1100"/>
        <v>Beszerzési menedzsment alapjai (403, otthonról web)</v>
      </c>
      <c r="BF1209" s="2">
        <v>1121</v>
      </c>
      <c r="BG1209" s="2">
        <v>4</v>
      </c>
      <c r="BH1209" s="18">
        <f>VLOOKUP(BF1209,segéd!$F$9:$G$41,2,FALSE)</f>
        <v>46347</v>
      </c>
      <c r="BI1209" s="2" t="str">
        <f>VLOOKUP(BG1209,segéd!$F$1:$G$7,2,FALSE)</f>
        <v>13.30-15.00</v>
      </c>
      <c r="BJ1209" t="s">
        <v>282</v>
      </c>
      <c r="BK1209" s="20" t="s">
        <v>217</v>
      </c>
      <c r="BL1209" t="s">
        <v>192</v>
      </c>
      <c r="BM1209" s="2">
        <v>205</v>
      </c>
      <c r="BN1209" s="2">
        <v>403</v>
      </c>
      <c r="BO1209" s="2" t="s">
        <v>423</v>
      </c>
      <c r="BP1209" s="33" t="s">
        <v>718</v>
      </c>
      <c r="BQ1209" s="2">
        <f t="shared" si="1101"/>
        <v>10</v>
      </c>
      <c r="BR1209" s="2">
        <f>IF(BM1209="","",IFERROR(VLOOKUP(BJ1209,segéd!T:U,2,FALSE),"x"))</f>
        <v>6</v>
      </c>
      <c r="BS1209" s="2">
        <f>IF(BN1209="","",IFERROR(VLOOKUP(BJ1209,segéd!O:P,2,FALSE),"x"))</f>
        <v>4</v>
      </c>
      <c r="BU1209" s="2"/>
      <c r="BV1209" s="2"/>
      <c r="BX1209" s="2"/>
      <c r="CJ1209" s="2">
        <v>6</v>
      </c>
      <c r="DC1209" s="2">
        <v>3</v>
      </c>
    </row>
    <row r="1210" spans="1:120" ht="15" customHeight="1" x14ac:dyDescent="0.3">
      <c r="A1210" t="str">
        <f t="shared" si="1044"/>
        <v>11214</v>
      </c>
      <c r="B1210" t="str">
        <f t="shared" si="1045"/>
        <v xml:space="preserve">Gépipari technológiák - Szamosi Barna (web) </v>
      </c>
      <c r="C1210" t="str">
        <f t="shared" si="1046"/>
        <v>40411214</v>
      </c>
      <c r="D1210" t="str">
        <f t="shared" si="1047"/>
        <v>Gépipari technológiák - Szamosi Barna (web) 4</v>
      </c>
      <c r="E1210" t="str">
        <f t="shared" si="1048"/>
        <v>Szamosi Barna11214</v>
      </c>
      <c r="F1210" t="str">
        <f t="shared" si="1049"/>
        <v>Gépipari technológiák (Tb. 404, web)</v>
      </c>
      <c r="G1210" t="str">
        <f t="shared" si="1050"/>
        <v/>
      </c>
      <c r="H1210" t="str">
        <f t="shared" si="1051"/>
        <v/>
      </c>
      <c r="I1210" t="str">
        <f t="shared" si="1052"/>
        <v/>
      </c>
      <c r="J1210" t="str">
        <f t="shared" si="1053"/>
        <v/>
      </c>
      <c r="K1210" t="str">
        <f t="shared" si="1054"/>
        <v/>
      </c>
      <c r="L1210" t="str">
        <f t="shared" si="1055"/>
        <v/>
      </c>
      <c r="M1210" t="str">
        <f t="shared" si="1056"/>
        <v/>
      </c>
      <c r="N1210" t="str">
        <f t="shared" si="1057"/>
        <v/>
      </c>
      <c r="O1210" t="str">
        <f t="shared" si="1058"/>
        <v/>
      </c>
      <c r="P1210" t="str">
        <f t="shared" si="1059"/>
        <v/>
      </c>
      <c r="Q1210" t="str">
        <f t="shared" si="1060"/>
        <v/>
      </c>
      <c r="R1210" t="str">
        <f t="shared" si="1061"/>
        <v/>
      </c>
      <c r="S1210" t="str">
        <f t="shared" si="1062"/>
        <v/>
      </c>
      <c r="T1210" t="str">
        <f t="shared" si="1063"/>
        <v/>
      </c>
      <c r="U1210" t="str">
        <f t="shared" si="1064"/>
        <v/>
      </c>
      <c r="V1210" t="str">
        <f t="shared" si="1065"/>
        <v/>
      </c>
      <c r="W1210" t="str">
        <f t="shared" si="1066"/>
        <v/>
      </c>
      <c r="X1210" t="str">
        <f t="shared" si="1067"/>
        <v/>
      </c>
      <c r="Y1210" t="str">
        <f t="shared" si="1068"/>
        <v/>
      </c>
      <c r="Z1210" t="str">
        <f t="shared" si="1069"/>
        <v/>
      </c>
      <c r="AA1210" t="str">
        <f t="shared" si="1070"/>
        <v>Gépipari technológiák (, web)</v>
      </c>
      <c r="AB1210" t="str">
        <f t="shared" si="1071"/>
        <v/>
      </c>
      <c r="AC1210" t="str">
        <f t="shared" si="1072"/>
        <v/>
      </c>
      <c r="AD1210" t="str">
        <f t="shared" si="1073"/>
        <v/>
      </c>
      <c r="AE1210" t="str">
        <f t="shared" si="1074"/>
        <v/>
      </c>
      <c r="AF1210" t="str">
        <f t="shared" si="1075"/>
        <v/>
      </c>
      <c r="AG1210" t="str">
        <f t="shared" si="1076"/>
        <v>11214</v>
      </c>
      <c r="AH1210" t="str">
        <f t="shared" si="1077"/>
        <v/>
      </c>
      <c r="AI1210" t="str">
        <f t="shared" si="1078"/>
        <v/>
      </c>
      <c r="AJ1210" t="str">
        <f t="shared" si="1079"/>
        <v/>
      </c>
      <c r="AK1210" t="str">
        <f t="shared" si="1080"/>
        <v/>
      </c>
      <c r="AL1210" t="str">
        <f t="shared" si="1081"/>
        <v/>
      </c>
      <c r="AM1210" t="str">
        <f t="shared" si="1082"/>
        <v>11214</v>
      </c>
      <c r="AN1210" t="str">
        <f t="shared" si="1083"/>
        <v/>
      </c>
      <c r="AO1210" t="str">
        <f t="shared" si="1084"/>
        <v/>
      </c>
      <c r="AP1210" t="str">
        <f t="shared" si="1085"/>
        <v/>
      </c>
      <c r="AQ1210" t="str">
        <f t="shared" si="1086"/>
        <v/>
      </c>
      <c r="AR1210" t="str">
        <f t="shared" si="1087"/>
        <v/>
      </c>
      <c r="AS1210" t="str">
        <f t="shared" si="1088"/>
        <v/>
      </c>
      <c r="AT1210" t="str">
        <f t="shared" si="1089"/>
        <v/>
      </c>
      <c r="AU1210" t="str">
        <f t="shared" si="1090"/>
        <v/>
      </c>
      <c r="AV1210" t="str">
        <f t="shared" si="1091"/>
        <v/>
      </c>
      <c r="AW1210" t="str">
        <f t="shared" si="1092"/>
        <v/>
      </c>
      <c r="AX1210" t="str">
        <f t="shared" si="1093"/>
        <v/>
      </c>
      <c r="AY1210" t="str">
        <f t="shared" si="1094"/>
        <v/>
      </c>
      <c r="AZ1210" t="str">
        <f t="shared" si="1095"/>
        <v/>
      </c>
      <c r="BA1210" t="str">
        <f t="shared" si="1096"/>
        <v/>
      </c>
      <c r="BB1210" t="str">
        <f t="shared" si="1097"/>
        <v/>
      </c>
      <c r="BC1210" t="str">
        <f t="shared" si="1098"/>
        <v/>
      </c>
      <c r="BD1210" t="str">
        <f t="shared" si="1099"/>
        <v/>
      </c>
      <c r="BE1210" t="str">
        <f t="shared" si="1100"/>
        <v>Gépipari technológiák (404, web)</v>
      </c>
      <c r="BF1210" s="2">
        <v>1121</v>
      </c>
      <c r="BG1210" s="2">
        <v>4</v>
      </c>
      <c r="BH1210" s="18">
        <f>VLOOKUP(BF1210,segéd!$F$9:$G$41,2,FALSE)</f>
        <v>46347</v>
      </c>
      <c r="BI1210" s="2" t="str">
        <f>VLOOKUP(BG1210,segéd!$F$1:$G$7,2,FALSE)</f>
        <v>13.30-15.00</v>
      </c>
      <c r="BJ1210" t="s">
        <v>202</v>
      </c>
      <c r="BK1210" s="20" t="s">
        <v>318</v>
      </c>
      <c r="BL1210" t="s">
        <v>190</v>
      </c>
      <c r="BM1210" s="2"/>
      <c r="BN1210" s="2">
        <v>404</v>
      </c>
      <c r="BO1210" s="2" t="s">
        <v>117</v>
      </c>
      <c r="BP1210" s="33" t="s">
        <v>647</v>
      </c>
      <c r="BQ1210" s="2">
        <f t="shared" si="1101"/>
        <v>4</v>
      </c>
      <c r="BR1210" s="2" t="str">
        <f>IF(BM1210="","",IFERROR(VLOOKUP(BJ1210,segéd!T:U,2,FALSE),"x"))</f>
        <v/>
      </c>
      <c r="BS1210" s="2">
        <f>IF(BN1210="","",IFERROR(VLOOKUP(BJ1210,segéd!O:P,2,FALSE),"x"))</f>
        <v>4</v>
      </c>
      <c r="BU1210" s="2"/>
      <c r="BV1210" s="2"/>
      <c r="CS1210" s="2">
        <v>2</v>
      </c>
      <c r="CY1210" s="2">
        <v>4</v>
      </c>
    </row>
    <row r="1211" spans="1:120" ht="15" customHeight="1" x14ac:dyDescent="0.3">
      <c r="A1211" t="str">
        <f t="shared" si="1044"/>
        <v>20911214</v>
      </c>
      <c r="B1211" t="str">
        <f t="shared" si="1045"/>
        <v>Inbound marketing - Vargáné Bukucs Zsuzsanna (Bp.-ről web) 11</v>
      </c>
      <c r="C1211" t="str">
        <f t="shared" si="1046"/>
        <v>otthon11214</v>
      </c>
      <c r="D1211" t="str">
        <f t="shared" si="1047"/>
        <v>Inbound marketing - Vargáné Bukucs Zsuzsanna (Bp.-ről web) 1</v>
      </c>
      <c r="E1211" t="str">
        <f t="shared" si="1048"/>
        <v>Vargáné Bukucs Zsuzsanna11214</v>
      </c>
      <c r="F1211" t="str">
        <f t="shared" si="1049"/>
        <v>Inbound marketing (Bp. 209, Bp.-ről web)</v>
      </c>
      <c r="G1211" t="str">
        <f t="shared" si="1050"/>
        <v/>
      </c>
      <c r="H1211" t="str">
        <f t="shared" si="1051"/>
        <v/>
      </c>
      <c r="I1211" t="str">
        <f t="shared" si="1052"/>
        <v/>
      </c>
      <c r="J1211" t="str">
        <f t="shared" si="1053"/>
        <v/>
      </c>
      <c r="K1211" t="str">
        <f t="shared" si="1054"/>
        <v/>
      </c>
      <c r="L1211" t="str">
        <f t="shared" si="1055"/>
        <v/>
      </c>
      <c r="M1211" t="str">
        <f t="shared" si="1056"/>
        <v/>
      </c>
      <c r="N1211" t="str">
        <f t="shared" si="1057"/>
        <v/>
      </c>
      <c r="O1211" t="str">
        <f t="shared" si="1058"/>
        <v/>
      </c>
      <c r="P1211" t="str">
        <f t="shared" si="1059"/>
        <v/>
      </c>
      <c r="Q1211" t="str">
        <f t="shared" si="1060"/>
        <v/>
      </c>
      <c r="R1211" t="str">
        <f t="shared" si="1061"/>
        <v/>
      </c>
      <c r="S1211" t="str">
        <f t="shared" si="1062"/>
        <v/>
      </c>
      <c r="T1211" t="str">
        <f t="shared" si="1063"/>
        <v/>
      </c>
      <c r="U1211" t="str">
        <f t="shared" si="1064"/>
        <v/>
      </c>
      <c r="V1211" t="str">
        <f t="shared" si="1065"/>
        <v/>
      </c>
      <c r="W1211" t="str">
        <f t="shared" si="1066"/>
        <v/>
      </c>
      <c r="X1211" t="str">
        <f t="shared" si="1067"/>
        <v>11214</v>
      </c>
      <c r="Y1211" t="str">
        <f t="shared" si="1068"/>
        <v/>
      </c>
      <c r="Z1211" t="str">
        <f t="shared" si="1069"/>
        <v/>
      </c>
      <c r="AA1211" t="str">
        <f t="shared" si="1070"/>
        <v>Inbound marketing (209, Bp.-ről web)</v>
      </c>
      <c r="AB1211" t="str">
        <f t="shared" si="1071"/>
        <v/>
      </c>
      <c r="AC1211" t="str">
        <f t="shared" si="1072"/>
        <v/>
      </c>
      <c r="AD1211" t="str">
        <f t="shared" si="1073"/>
        <v/>
      </c>
      <c r="AE1211" t="str">
        <f t="shared" si="1074"/>
        <v/>
      </c>
      <c r="AF1211" t="str">
        <f t="shared" si="1075"/>
        <v/>
      </c>
      <c r="AG1211" t="str">
        <f t="shared" si="1076"/>
        <v/>
      </c>
      <c r="AH1211" t="str">
        <f t="shared" si="1077"/>
        <v/>
      </c>
      <c r="AI1211" t="str">
        <f t="shared" si="1078"/>
        <v/>
      </c>
      <c r="AJ1211" t="str">
        <f t="shared" si="1079"/>
        <v/>
      </c>
      <c r="AK1211" t="str">
        <f t="shared" si="1080"/>
        <v/>
      </c>
      <c r="AL1211" t="str">
        <f t="shared" si="1081"/>
        <v/>
      </c>
      <c r="AM1211" t="str">
        <f t="shared" si="1082"/>
        <v/>
      </c>
      <c r="AN1211" t="str">
        <f t="shared" si="1083"/>
        <v/>
      </c>
      <c r="AO1211" t="str">
        <f t="shared" si="1084"/>
        <v/>
      </c>
      <c r="AP1211" t="str">
        <f t="shared" si="1085"/>
        <v/>
      </c>
      <c r="AQ1211" t="str">
        <f t="shared" si="1086"/>
        <v/>
      </c>
      <c r="AR1211" t="str">
        <f t="shared" si="1087"/>
        <v>11214</v>
      </c>
      <c r="AS1211" t="str">
        <f t="shared" si="1088"/>
        <v/>
      </c>
      <c r="AT1211" t="str">
        <f t="shared" si="1089"/>
        <v/>
      </c>
      <c r="AU1211" t="str">
        <f t="shared" si="1090"/>
        <v/>
      </c>
      <c r="AV1211" t="str">
        <f t="shared" si="1091"/>
        <v/>
      </c>
      <c r="AW1211" t="str">
        <f t="shared" si="1092"/>
        <v/>
      </c>
      <c r="AX1211" t="str">
        <f t="shared" si="1093"/>
        <v/>
      </c>
      <c r="AY1211" t="str">
        <f t="shared" si="1094"/>
        <v/>
      </c>
      <c r="AZ1211" t="str">
        <f t="shared" si="1095"/>
        <v/>
      </c>
      <c r="BA1211" t="str">
        <f t="shared" si="1096"/>
        <v/>
      </c>
      <c r="BB1211" t="str">
        <f t="shared" si="1097"/>
        <v/>
      </c>
      <c r="BC1211" t="str">
        <f t="shared" si="1098"/>
        <v/>
      </c>
      <c r="BD1211" t="str">
        <f t="shared" si="1099"/>
        <v/>
      </c>
      <c r="BE1211" t="str">
        <f t="shared" si="1100"/>
        <v>Inbound marketing (otthon, Bp.-ről web)</v>
      </c>
      <c r="BF1211" s="2">
        <v>1121</v>
      </c>
      <c r="BG1211" s="2">
        <v>4</v>
      </c>
      <c r="BH1211" s="18">
        <f>VLOOKUP(BF1211,segéd!$F$9:$G$41,2,FALSE)</f>
        <v>46347</v>
      </c>
      <c r="BI1211" s="2" t="str">
        <f>VLOOKUP(BG1211,segéd!$F$1:$G$7,2,FALSE)</f>
        <v>13.30-15.00</v>
      </c>
      <c r="BJ1211" t="s">
        <v>384</v>
      </c>
      <c r="BK1211" s="20" t="s">
        <v>558</v>
      </c>
      <c r="BL1211" t="s">
        <v>192</v>
      </c>
      <c r="BM1211" s="2">
        <v>209</v>
      </c>
      <c r="BN1211" s="2" t="s">
        <v>424</v>
      </c>
      <c r="BO1211" s="2" t="s">
        <v>118</v>
      </c>
      <c r="BP1211" s="33" t="s">
        <v>658</v>
      </c>
      <c r="BQ1211" s="2">
        <f t="shared" si="1101"/>
        <v>12</v>
      </c>
      <c r="BR1211" s="2">
        <f>IF(BM1211="","",IFERROR(VLOOKUP(BJ1211,segéd!T:U,2,FALSE),"x"))</f>
        <v>11</v>
      </c>
      <c r="BS1211" s="2">
        <f>IF(BN1211="","",IFERROR(VLOOKUP(BJ1211,segéd!O:P,2,FALSE),"x"))</f>
        <v>1</v>
      </c>
      <c r="BU1211" s="2"/>
      <c r="BV1211" s="2"/>
      <c r="BX1211" s="2"/>
      <c r="CK1211" s="2">
        <v>13</v>
      </c>
      <c r="CQ1211" s="2"/>
      <c r="CR1211" s="2"/>
      <c r="DD1211" s="2">
        <v>2</v>
      </c>
    </row>
    <row r="1212" spans="1:120" ht="15" customHeight="1" x14ac:dyDescent="0.3">
      <c r="A1212" t="str">
        <f t="shared" si="1044"/>
        <v>20611214</v>
      </c>
      <c r="B1212" t="str">
        <f t="shared" si="1045"/>
        <v>Információs rendszerek fejl. az ell. - Szabó László (web) 13</v>
      </c>
      <c r="C1212" t="str">
        <f t="shared" si="1046"/>
        <v>11214</v>
      </c>
      <c r="D1212" t="str">
        <f t="shared" si="1047"/>
        <v xml:space="preserve">Információs rendszerek fejl. az ell. - Szabó László (web) </v>
      </c>
      <c r="E1212" t="str">
        <f t="shared" si="1048"/>
        <v>Szabó László11214</v>
      </c>
      <c r="F1212" t="str">
        <f t="shared" si="1049"/>
        <v>Információs rendszerek fejl. az ell. (Bp. 206, web)</v>
      </c>
      <c r="G1212" t="str">
        <f t="shared" si="1050"/>
        <v/>
      </c>
      <c r="H1212" t="str">
        <f t="shared" si="1051"/>
        <v/>
      </c>
      <c r="I1212" t="str">
        <f t="shared" si="1052"/>
        <v/>
      </c>
      <c r="J1212" t="str">
        <f t="shared" si="1053"/>
        <v/>
      </c>
      <c r="K1212" t="str">
        <f t="shared" si="1054"/>
        <v>11214</v>
      </c>
      <c r="L1212" t="str">
        <f t="shared" si="1055"/>
        <v/>
      </c>
      <c r="M1212" t="str">
        <f t="shared" si="1056"/>
        <v/>
      </c>
      <c r="N1212" t="str">
        <f t="shared" si="1057"/>
        <v/>
      </c>
      <c r="O1212" t="str">
        <f t="shared" si="1058"/>
        <v/>
      </c>
      <c r="P1212" t="str">
        <f t="shared" si="1059"/>
        <v/>
      </c>
      <c r="Q1212" t="str">
        <f t="shared" si="1060"/>
        <v/>
      </c>
      <c r="R1212" t="str">
        <f t="shared" si="1061"/>
        <v>11214</v>
      </c>
      <c r="S1212" t="str">
        <f t="shared" si="1062"/>
        <v/>
      </c>
      <c r="T1212" t="str">
        <f t="shared" si="1063"/>
        <v/>
      </c>
      <c r="U1212" t="str">
        <f t="shared" si="1064"/>
        <v/>
      </c>
      <c r="V1212" t="str">
        <f t="shared" si="1065"/>
        <v/>
      </c>
      <c r="W1212" t="str">
        <f t="shared" si="1066"/>
        <v/>
      </c>
      <c r="X1212" t="str">
        <f t="shared" si="1067"/>
        <v/>
      </c>
      <c r="Y1212" t="str">
        <f t="shared" si="1068"/>
        <v/>
      </c>
      <c r="Z1212" t="str">
        <f t="shared" si="1069"/>
        <v/>
      </c>
      <c r="AA1212" t="str">
        <f t="shared" si="1070"/>
        <v>Információs rendszerek fejl. az ell. (206, web)</v>
      </c>
      <c r="AB1212" t="str">
        <f t="shared" si="1071"/>
        <v/>
      </c>
      <c r="AC1212" t="str">
        <f t="shared" si="1072"/>
        <v/>
      </c>
      <c r="AD1212" t="str">
        <f t="shared" si="1073"/>
        <v/>
      </c>
      <c r="AE1212" t="str">
        <f t="shared" si="1074"/>
        <v/>
      </c>
      <c r="AF1212" t="str">
        <f t="shared" si="1075"/>
        <v/>
      </c>
      <c r="AG1212" t="str">
        <f t="shared" si="1076"/>
        <v/>
      </c>
      <c r="AH1212" t="str">
        <f t="shared" si="1077"/>
        <v/>
      </c>
      <c r="AI1212" t="str">
        <f t="shared" si="1078"/>
        <v/>
      </c>
      <c r="AJ1212" t="str">
        <f t="shared" si="1079"/>
        <v/>
      </c>
      <c r="AK1212" t="str">
        <f t="shared" si="1080"/>
        <v/>
      </c>
      <c r="AL1212" t="str">
        <f t="shared" si="1081"/>
        <v/>
      </c>
      <c r="AM1212" t="str">
        <f t="shared" si="1082"/>
        <v/>
      </c>
      <c r="AN1212" t="str">
        <f t="shared" si="1083"/>
        <v/>
      </c>
      <c r="AO1212" t="str">
        <f t="shared" si="1084"/>
        <v/>
      </c>
      <c r="AP1212" t="str">
        <f t="shared" si="1085"/>
        <v/>
      </c>
      <c r="AQ1212" t="str">
        <f t="shared" si="1086"/>
        <v/>
      </c>
      <c r="AR1212" t="str">
        <f t="shared" si="1087"/>
        <v/>
      </c>
      <c r="AS1212" t="str">
        <f t="shared" si="1088"/>
        <v/>
      </c>
      <c r="AT1212" t="str">
        <f t="shared" si="1089"/>
        <v/>
      </c>
      <c r="AU1212" t="str">
        <f t="shared" si="1090"/>
        <v/>
      </c>
      <c r="AV1212" t="str">
        <f t="shared" si="1091"/>
        <v/>
      </c>
      <c r="AW1212" t="str">
        <f t="shared" si="1092"/>
        <v/>
      </c>
      <c r="AX1212" t="str">
        <f t="shared" si="1093"/>
        <v/>
      </c>
      <c r="AY1212" t="str">
        <f t="shared" si="1094"/>
        <v/>
      </c>
      <c r="AZ1212" t="str">
        <f t="shared" si="1095"/>
        <v/>
      </c>
      <c r="BA1212" t="str">
        <f t="shared" si="1096"/>
        <v/>
      </c>
      <c r="BB1212" t="str">
        <f t="shared" si="1097"/>
        <v/>
      </c>
      <c r="BC1212" t="str">
        <f t="shared" si="1098"/>
        <v/>
      </c>
      <c r="BD1212" t="str">
        <f t="shared" si="1099"/>
        <v/>
      </c>
      <c r="BE1212" t="str">
        <f t="shared" si="1100"/>
        <v>Információs rendszerek fejl. az ell. (, web)</v>
      </c>
      <c r="BF1212" s="2">
        <v>1121</v>
      </c>
      <c r="BG1212" s="2">
        <v>4</v>
      </c>
      <c r="BH1212" s="18">
        <f>VLOOKUP(BF1212,segéd!$F$9:$G$41,2,FALSE)</f>
        <v>46347</v>
      </c>
      <c r="BI1212" s="2" t="str">
        <f>VLOOKUP(BG1212,segéd!$F$1:$G$7,2,FALSE)</f>
        <v>13.30-15.00</v>
      </c>
      <c r="BJ1212" t="s">
        <v>283</v>
      </c>
      <c r="BK1212" s="20" t="s">
        <v>536</v>
      </c>
      <c r="BL1212" t="s">
        <v>206</v>
      </c>
      <c r="BM1212" s="2">
        <v>206</v>
      </c>
      <c r="BO1212" s="19" t="s">
        <v>117</v>
      </c>
      <c r="BP1212" s="33" t="s">
        <v>697</v>
      </c>
      <c r="BQ1212" s="2">
        <f t="shared" si="1101"/>
        <v>13</v>
      </c>
      <c r="BR1212" s="2">
        <f>IF(BM1212="","",IFERROR(VLOOKUP(BJ1212,segéd!T:U,2,FALSE),"x"))</f>
        <v>13</v>
      </c>
      <c r="BS1212" s="2" t="str">
        <f>IF(BN1212="","",IFERROR(VLOOKUP(BJ1212,segéd!O:P,2,FALSE),"x"))</f>
        <v/>
      </c>
      <c r="BT1212" s="2"/>
      <c r="BU1212" s="2"/>
      <c r="BV1212" s="2"/>
      <c r="BX1212" s="2">
        <v>10</v>
      </c>
      <c r="CE1212" s="2">
        <v>9</v>
      </c>
      <c r="CQ1212" s="2"/>
      <c r="CR1212" s="2"/>
    </row>
    <row r="1213" spans="1:120" ht="15" customHeight="1" x14ac:dyDescent="0.3">
      <c r="A1213" t="str">
        <f t="shared" si="1044"/>
        <v>11214</v>
      </c>
      <c r="B1213" t="str">
        <f t="shared" si="1045"/>
        <v xml:space="preserve">Irányítástechnika, autom. alapjai - Böcz Gábor (web) </v>
      </c>
      <c r="C1213" t="str">
        <f t="shared" si="1046"/>
        <v>21711214</v>
      </c>
      <c r="D1213" t="str">
        <f t="shared" si="1047"/>
        <v>Irányítástechnika, autom. alapjai - Böcz Gábor (web) 10</v>
      </c>
      <c r="E1213" t="str">
        <f t="shared" si="1048"/>
        <v>Böcz Gábor11214</v>
      </c>
      <c r="F1213" t="str">
        <f t="shared" si="1049"/>
        <v>Irányítástechnika, autom. alapjai (Tb. 217, web)</v>
      </c>
      <c r="G1213" t="str">
        <f t="shared" si="1050"/>
        <v/>
      </c>
      <c r="H1213" t="str">
        <f t="shared" si="1051"/>
        <v/>
      </c>
      <c r="I1213" t="str">
        <f t="shared" si="1052"/>
        <v/>
      </c>
      <c r="J1213" t="str">
        <f t="shared" si="1053"/>
        <v/>
      </c>
      <c r="K1213" t="str">
        <f t="shared" si="1054"/>
        <v/>
      </c>
      <c r="L1213" t="str">
        <f t="shared" si="1055"/>
        <v/>
      </c>
      <c r="M1213" t="str">
        <f t="shared" si="1056"/>
        <v/>
      </c>
      <c r="N1213" t="str">
        <f t="shared" si="1057"/>
        <v/>
      </c>
      <c r="O1213" t="str">
        <f t="shared" si="1058"/>
        <v/>
      </c>
      <c r="P1213" t="str">
        <f t="shared" si="1059"/>
        <v/>
      </c>
      <c r="Q1213" t="str">
        <f t="shared" si="1060"/>
        <v/>
      </c>
      <c r="R1213" t="str">
        <f t="shared" si="1061"/>
        <v/>
      </c>
      <c r="S1213" t="str">
        <f t="shared" si="1062"/>
        <v/>
      </c>
      <c r="T1213" t="str">
        <f t="shared" si="1063"/>
        <v/>
      </c>
      <c r="U1213" t="str">
        <f t="shared" si="1064"/>
        <v/>
      </c>
      <c r="V1213" t="str">
        <f t="shared" si="1065"/>
        <v/>
      </c>
      <c r="W1213" t="str">
        <f t="shared" si="1066"/>
        <v/>
      </c>
      <c r="X1213" t="str">
        <f t="shared" si="1067"/>
        <v/>
      </c>
      <c r="Y1213" t="str">
        <f t="shared" si="1068"/>
        <v/>
      </c>
      <c r="Z1213" t="str">
        <f t="shared" si="1069"/>
        <v/>
      </c>
      <c r="AA1213" t="str">
        <f t="shared" si="1070"/>
        <v>Irányítástechnika, autom. alapjai (, web)</v>
      </c>
      <c r="AB1213" t="str">
        <f t="shared" si="1071"/>
        <v/>
      </c>
      <c r="AC1213" t="str">
        <f t="shared" si="1072"/>
        <v/>
      </c>
      <c r="AD1213" t="str">
        <f t="shared" si="1073"/>
        <v/>
      </c>
      <c r="AE1213" t="str">
        <f t="shared" si="1074"/>
        <v/>
      </c>
      <c r="AF1213" t="str">
        <f t="shared" si="1075"/>
        <v/>
      </c>
      <c r="AG1213" t="str">
        <f t="shared" si="1076"/>
        <v/>
      </c>
      <c r="AH1213" t="str">
        <f t="shared" si="1077"/>
        <v/>
      </c>
      <c r="AI1213" t="str">
        <f t="shared" si="1078"/>
        <v/>
      </c>
      <c r="AJ1213" t="str">
        <f t="shared" si="1079"/>
        <v>11214</v>
      </c>
      <c r="AK1213" t="str">
        <f t="shared" si="1080"/>
        <v/>
      </c>
      <c r="AL1213" t="str">
        <f t="shared" si="1081"/>
        <v/>
      </c>
      <c r="AM1213" t="str">
        <f t="shared" si="1082"/>
        <v/>
      </c>
      <c r="AN1213" t="str">
        <f t="shared" si="1083"/>
        <v/>
      </c>
      <c r="AO1213" t="str">
        <f t="shared" si="1084"/>
        <v/>
      </c>
      <c r="AP1213" t="str">
        <f t="shared" si="1085"/>
        <v/>
      </c>
      <c r="AQ1213" t="str">
        <f t="shared" si="1086"/>
        <v/>
      </c>
      <c r="AR1213" t="str">
        <f t="shared" si="1087"/>
        <v/>
      </c>
      <c r="AS1213" t="str">
        <f t="shared" si="1088"/>
        <v/>
      </c>
      <c r="AT1213" t="str">
        <f t="shared" si="1089"/>
        <v/>
      </c>
      <c r="AU1213" t="str">
        <f t="shared" si="1090"/>
        <v/>
      </c>
      <c r="AV1213" t="str">
        <f t="shared" si="1091"/>
        <v/>
      </c>
      <c r="AW1213" t="str">
        <f t="shared" si="1092"/>
        <v/>
      </c>
      <c r="AX1213" t="str">
        <f t="shared" si="1093"/>
        <v/>
      </c>
      <c r="AY1213" t="str">
        <f t="shared" si="1094"/>
        <v/>
      </c>
      <c r="AZ1213" t="str">
        <f t="shared" si="1095"/>
        <v/>
      </c>
      <c r="BA1213" t="str">
        <f t="shared" si="1096"/>
        <v/>
      </c>
      <c r="BB1213" t="str">
        <f t="shared" si="1097"/>
        <v/>
      </c>
      <c r="BC1213" t="str">
        <f t="shared" si="1098"/>
        <v/>
      </c>
      <c r="BD1213" t="str">
        <f t="shared" si="1099"/>
        <v/>
      </c>
      <c r="BE1213" t="str">
        <f t="shared" si="1100"/>
        <v>Irányítástechnika, autom. alapjai (217, web)</v>
      </c>
      <c r="BF1213" s="2">
        <v>1121</v>
      </c>
      <c r="BG1213" s="2">
        <v>4</v>
      </c>
      <c r="BH1213" s="18">
        <f>VLOOKUP(BF1213,segéd!$F$9:$G$41,2,FALSE)</f>
        <v>46347</v>
      </c>
      <c r="BI1213" s="2" t="str">
        <f>VLOOKUP(BG1213,segéd!$F$1:$G$7,2,FALSE)</f>
        <v>13.30-15.00</v>
      </c>
      <c r="BJ1213" t="s">
        <v>199</v>
      </c>
      <c r="BK1213" s="20" t="s">
        <v>540</v>
      </c>
      <c r="BL1213" t="s">
        <v>114</v>
      </c>
      <c r="BM1213" s="2"/>
      <c r="BN1213" s="2">
        <v>217</v>
      </c>
      <c r="BO1213" s="2" t="s">
        <v>117</v>
      </c>
      <c r="BP1213" s="33" t="s">
        <v>680</v>
      </c>
      <c r="BQ1213" s="2">
        <f t="shared" si="1101"/>
        <v>10</v>
      </c>
      <c r="BR1213" s="2" t="str">
        <f>IF(BM1213="","",IFERROR(VLOOKUP(BJ1213,segéd!T:U,2,FALSE),"x"))</f>
        <v/>
      </c>
      <c r="BS1213" s="2">
        <f>IF(BN1213="","",IFERROR(VLOOKUP(BJ1213,segéd!O:P,2,FALSE),"x"))</f>
        <v>10</v>
      </c>
      <c r="BU1213" s="2"/>
      <c r="BV1213" s="2"/>
      <c r="CV1213" s="2">
        <v>7</v>
      </c>
    </row>
    <row r="1214" spans="1:120" ht="15" customHeight="1" x14ac:dyDescent="0.3">
      <c r="A1214" t="str">
        <f t="shared" si="1044"/>
        <v>20111214</v>
      </c>
      <c r="B1214" t="str">
        <f t="shared" si="1045"/>
        <v>Közgazdaságtan I. - Tóth Zsuzsanna (web) 120</v>
      </c>
      <c r="C1214" t="str">
        <f t="shared" si="1046"/>
        <v>11214</v>
      </c>
      <c r="D1214" t="str">
        <f t="shared" si="1047"/>
        <v xml:space="preserve">Közgazdaságtan I. - Tóth Zsuzsanna (web) </v>
      </c>
      <c r="E1214" t="str">
        <f t="shared" si="1048"/>
        <v>Tóth Zsuzsanna11214</v>
      </c>
      <c r="F1214" t="str">
        <f t="shared" si="1049"/>
        <v>Közgazdaságtan I. (Bp. 201, web)</v>
      </c>
      <c r="G1214" t="str">
        <f t="shared" si="1050"/>
        <v>11214</v>
      </c>
      <c r="H1214" t="str">
        <f t="shared" si="1051"/>
        <v>11214</v>
      </c>
      <c r="I1214" t="str">
        <f t="shared" si="1052"/>
        <v/>
      </c>
      <c r="J1214" t="str">
        <f t="shared" si="1053"/>
        <v/>
      </c>
      <c r="K1214" t="str">
        <f t="shared" si="1054"/>
        <v/>
      </c>
      <c r="L1214" t="str">
        <f t="shared" si="1055"/>
        <v/>
      </c>
      <c r="M1214" t="str">
        <f t="shared" si="1056"/>
        <v/>
      </c>
      <c r="N1214" t="str">
        <f t="shared" si="1057"/>
        <v/>
      </c>
      <c r="O1214" t="str">
        <f t="shared" si="1058"/>
        <v/>
      </c>
      <c r="P1214" t="str">
        <f t="shared" si="1059"/>
        <v/>
      </c>
      <c r="Q1214" t="str">
        <f t="shared" si="1060"/>
        <v/>
      </c>
      <c r="R1214" t="str">
        <f t="shared" si="1061"/>
        <v/>
      </c>
      <c r="S1214" t="str">
        <f t="shared" si="1062"/>
        <v/>
      </c>
      <c r="T1214" t="str">
        <f t="shared" si="1063"/>
        <v/>
      </c>
      <c r="U1214" t="str">
        <f t="shared" si="1064"/>
        <v/>
      </c>
      <c r="V1214" t="str">
        <f t="shared" si="1065"/>
        <v/>
      </c>
      <c r="W1214" t="str">
        <f t="shared" si="1066"/>
        <v/>
      </c>
      <c r="X1214" t="str">
        <f t="shared" si="1067"/>
        <v/>
      </c>
      <c r="Y1214" t="str">
        <f t="shared" si="1068"/>
        <v/>
      </c>
      <c r="Z1214" t="str">
        <f t="shared" si="1069"/>
        <v/>
      </c>
      <c r="AA1214" t="str">
        <f t="shared" si="1070"/>
        <v>Közgazdaságtan I. (201, web)</v>
      </c>
      <c r="AB1214" t="str">
        <f t="shared" si="1071"/>
        <v/>
      </c>
      <c r="AC1214" t="str">
        <f t="shared" si="1072"/>
        <v/>
      </c>
      <c r="AD1214" t="str">
        <f t="shared" si="1073"/>
        <v/>
      </c>
      <c r="AE1214" t="str">
        <f t="shared" si="1074"/>
        <v/>
      </c>
      <c r="AF1214" t="str">
        <f t="shared" si="1075"/>
        <v/>
      </c>
      <c r="AG1214" t="str">
        <f t="shared" si="1076"/>
        <v/>
      </c>
      <c r="AH1214" t="str">
        <f t="shared" si="1077"/>
        <v/>
      </c>
      <c r="AI1214" t="str">
        <f t="shared" si="1078"/>
        <v/>
      </c>
      <c r="AJ1214" t="str">
        <f t="shared" si="1079"/>
        <v/>
      </c>
      <c r="AK1214" t="str">
        <f t="shared" si="1080"/>
        <v/>
      </c>
      <c r="AL1214" t="str">
        <f t="shared" si="1081"/>
        <v/>
      </c>
      <c r="AM1214" t="str">
        <f t="shared" si="1082"/>
        <v/>
      </c>
      <c r="AN1214" t="str">
        <f t="shared" si="1083"/>
        <v/>
      </c>
      <c r="AO1214" t="str">
        <f t="shared" si="1084"/>
        <v/>
      </c>
      <c r="AP1214" t="str">
        <f t="shared" si="1085"/>
        <v/>
      </c>
      <c r="AQ1214" t="str">
        <f t="shared" si="1086"/>
        <v/>
      </c>
      <c r="AR1214" t="str">
        <f t="shared" si="1087"/>
        <v/>
      </c>
      <c r="AS1214" t="str">
        <f t="shared" si="1088"/>
        <v/>
      </c>
      <c r="AT1214" t="str">
        <f t="shared" si="1089"/>
        <v/>
      </c>
      <c r="AU1214" t="str">
        <f t="shared" si="1090"/>
        <v/>
      </c>
      <c r="AV1214" t="str">
        <f t="shared" si="1091"/>
        <v/>
      </c>
      <c r="AW1214" t="str">
        <f t="shared" si="1092"/>
        <v/>
      </c>
      <c r="AX1214" t="str">
        <f t="shared" si="1093"/>
        <v/>
      </c>
      <c r="AY1214" t="str">
        <f t="shared" si="1094"/>
        <v/>
      </c>
      <c r="AZ1214" t="str">
        <f t="shared" si="1095"/>
        <v/>
      </c>
      <c r="BA1214" t="str">
        <f t="shared" si="1096"/>
        <v/>
      </c>
      <c r="BB1214" t="str">
        <f t="shared" si="1097"/>
        <v/>
      </c>
      <c r="BC1214" t="str">
        <f t="shared" si="1098"/>
        <v/>
      </c>
      <c r="BD1214" t="str">
        <f t="shared" si="1099"/>
        <v/>
      </c>
      <c r="BE1214" t="str">
        <f t="shared" si="1100"/>
        <v>Közgazdaságtan I. (, web)</v>
      </c>
      <c r="BF1214" s="2">
        <v>1121</v>
      </c>
      <c r="BG1214" s="2">
        <v>4</v>
      </c>
      <c r="BH1214" s="18">
        <f>VLOOKUP(BF1214,segéd!$F$9:$G$41,2,FALSE)</f>
        <v>46347</v>
      </c>
      <c r="BI1214" s="2" t="str">
        <f>VLOOKUP(BG1214,segéd!$F$1:$G$7,2,FALSE)</f>
        <v>13.30-15.00</v>
      </c>
      <c r="BJ1214" t="s">
        <v>25</v>
      </c>
      <c r="BK1214" s="20" t="s">
        <v>530</v>
      </c>
      <c r="BL1214" t="s">
        <v>194</v>
      </c>
      <c r="BM1214" s="2">
        <v>201</v>
      </c>
      <c r="BO1214" s="2" t="s">
        <v>117</v>
      </c>
      <c r="BP1214" s="33" t="s">
        <v>650</v>
      </c>
      <c r="BQ1214" s="2">
        <f t="shared" si="1101"/>
        <v>120</v>
      </c>
      <c r="BR1214" s="2">
        <f>IF(BM1214="","",IFERROR(VLOOKUP(BJ1214,segéd!T:U,2,FALSE),"x"))</f>
        <v>120</v>
      </c>
      <c r="BS1214" s="2" t="str">
        <f>IF(BN1214="","",IFERROR(VLOOKUP(BJ1214,segéd!O:P,2,FALSE),"x"))</f>
        <v/>
      </c>
      <c r="BT1214" s="2">
        <v>67</v>
      </c>
      <c r="BU1214" s="2">
        <v>18</v>
      </c>
      <c r="BV1214" s="2"/>
      <c r="BX1214" s="2"/>
      <c r="CQ1214" s="2"/>
      <c r="CR1214" s="2"/>
    </row>
    <row r="1215" spans="1:120" ht="15" customHeight="1" x14ac:dyDescent="0.3">
      <c r="A1215" t="str">
        <f t="shared" si="1044"/>
        <v>11214</v>
      </c>
      <c r="B1215" t="str">
        <f t="shared" si="1045"/>
        <v xml:space="preserve">Lézerbiztonsági alapok - Vavra Gábor </v>
      </c>
      <c r="C1215" t="str">
        <f t="shared" si="1046"/>
        <v>211214</v>
      </c>
      <c r="D1215" t="str">
        <f t="shared" si="1047"/>
        <v>Lézerbiztonsági alapok - Vavra Gábor 9</v>
      </c>
      <c r="E1215" t="str">
        <f t="shared" si="1048"/>
        <v>Vavra Gábor11214</v>
      </c>
      <c r="F1215" t="str">
        <f t="shared" si="1049"/>
        <v>Lézerbiztonsági alapok (Tb. 2)</v>
      </c>
      <c r="G1215" t="str">
        <f t="shared" si="1050"/>
        <v/>
      </c>
      <c r="H1215" t="str">
        <f t="shared" si="1051"/>
        <v/>
      </c>
      <c r="I1215" t="str">
        <f t="shared" si="1052"/>
        <v/>
      </c>
      <c r="J1215" t="str">
        <f t="shared" si="1053"/>
        <v/>
      </c>
      <c r="K1215" t="str">
        <f t="shared" si="1054"/>
        <v/>
      </c>
      <c r="L1215" t="str">
        <f t="shared" si="1055"/>
        <v/>
      </c>
      <c r="M1215" t="str">
        <f t="shared" si="1056"/>
        <v/>
      </c>
      <c r="N1215" t="str">
        <f t="shared" si="1057"/>
        <v/>
      </c>
      <c r="O1215" t="str">
        <f t="shared" si="1058"/>
        <v/>
      </c>
      <c r="P1215" t="str">
        <f t="shared" si="1059"/>
        <v/>
      </c>
      <c r="Q1215" t="str">
        <f t="shared" si="1060"/>
        <v/>
      </c>
      <c r="R1215" t="str">
        <f t="shared" si="1061"/>
        <v/>
      </c>
      <c r="S1215" t="str">
        <f t="shared" si="1062"/>
        <v/>
      </c>
      <c r="T1215" t="str">
        <f t="shared" si="1063"/>
        <v/>
      </c>
      <c r="U1215" t="str">
        <f t="shared" si="1064"/>
        <v/>
      </c>
      <c r="V1215" t="str">
        <f t="shared" si="1065"/>
        <v/>
      </c>
      <c r="W1215" t="str">
        <f t="shared" si="1066"/>
        <v/>
      </c>
      <c r="X1215" t="str">
        <f t="shared" si="1067"/>
        <v/>
      </c>
      <c r="Y1215" t="str">
        <f t="shared" si="1068"/>
        <v/>
      </c>
      <c r="Z1215" t="str">
        <f t="shared" si="1069"/>
        <v/>
      </c>
      <c r="AA1215" t="str">
        <f t="shared" si="1070"/>
        <v>Lézerbiztonsági alapok ()</v>
      </c>
      <c r="AB1215" t="str">
        <f t="shared" si="1071"/>
        <v/>
      </c>
      <c r="AC1215" t="str">
        <f t="shared" si="1072"/>
        <v/>
      </c>
      <c r="AD1215" t="str">
        <f t="shared" si="1073"/>
        <v/>
      </c>
      <c r="AE1215" t="str">
        <f t="shared" si="1074"/>
        <v/>
      </c>
      <c r="AF1215" t="str">
        <f t="shared" si="1075"/>
        <v/>
      </c>
      <c r="AG1215" t="str">
        <f t="shared" si="1076"/>
        <v/>
      </c>
      <c r="AH1215" t="str">
        <f t="shared" si="1077"/>
        <v/>
      </c>
      <c r="AI1215" t="str">
        <f t="shared" si="1078"/>
        <v/>
      </c>
      <c r="AJ1215" t="str">
        <f t="shared" si="1079"/>
        <v/>
      </c>
      <c r="AK1215" t="str">
        <f t="shared" si="1080"/>
        <v/>
      </c>
      <c r="AL1215" t="str">
        <f t="shared" si="1081"/>
        <v/>
      </c>
      <c r="AM1215" t="str">
        <f t="shared" si="1082"/>
        <v/>
      </c>
      <c r="AN1215" t="str">
        <f t="shared" si="1083"/>
        <v/>
      </c>
      <c r="AO1215" t="str">
        <f t="shared" si="1084"/>
        <v/>
      </c>
      <c r="AP1215" t="str">
        <f t="shared" si="1085"/>
        <v/>
      </c>
      <c r="AQ1215" t="str">
        <f t="shared" si="1086"/>
        <v/>
      </c>
      <c r="AR1215" t="str">
        <f t="shared" si="1087"/>
        <v/>
      </c>
      <c r="AS1215" t="str">
        <f t="shared" si="1088"/>
        <v/>
      </c>
      <c r="AT1215" t="str">
        <f t="shared" si="1089"/>
        <v/>
      </c>
      <c r="AU1215" t="str">
        <f t="shared" si="1090"/>
        <v/>
      </c>
      <c r="AV1215" t="str">
        <f t="shared" si="1091"/>
        <v/>
      </c>
      <c r="AW1215" t="str">
        <f t="shared" si="1092"/>
        <v/>
      </c>
      <c r="AX1215" t="str">
        <f t="shared" si="1093"/>
        <v/>
      </c>
      <c r="AY1215" t="str">
        <f t="shared" si="1094"/>
        <v/>
      </c>
      <c r="AZ1215" t="str">
        <f t="shared" si="1095"/>
        <v/>
      </c>
      <c r="BA1215" t="str">
        <f t="shared" si="1096"/>
        <v/>
      </c>
      <c r="BB1215" t="str">
        <f t="shared" si="1097"/>
        <v/>
      </c>
      <c r="BC1215" t="str">
        <f t="shared" si="1098"/>
        <v>11214</v>
      </c>
      <c r="BD1215" t="str">
        <f t="shared" si="1099"/>
        <v/>
      </c>
      <c r="BE1215" t="str">
        <f t="shared" si="1100"/>
        <v>Lézerbiztonsági alapok (2)</v>
      </c>
      <c r="BF1215" s="2">
        <v>1121</v>
      </c>
      <c r="BG1215" s="2">
        <v>4</v>
      </c>
      <c r="BH1215" s="18">
        <f>VLOOKUP(BF1215,segéd!$F$9:$G$41,2,FALSE)</f>
        <v>46347</v>
      </c>
      <c r="BI1215" s="2" t="str">
        <f>VLOOKUP(BG1215,segéd!$F$1:$G$7,2,FALSE)</f>
        <v>13.30-15.00</v>
      </c>
      <c r="BJ1215" t="s">
        <v>524</v>
      </c>
      <c r="BK1215" s="20" t="s">
        <v>419</v>
      </c>
      <c r="BL1215" t="s">
        <v>191</v>
      </c>
      <c r="BM1215"/>
      <c r="BN1215" s="2">
        <v>2</v>
      </c>
      <c r="BO1215" s="2"/>
      <c r="BP1215" s="33"/>
      <c r="BQ1215" s="2">
        <f t="shared" si="1101"/>
        <v>9</v>
      </c>
      <c r="BR1215" s="2" t="str">
        <f>IF(BM1215="","",IFERROR(VLOOKUP(BJ1215,segéd!T:U,2,FALSE),"x"))</f>
        <v/>
      </c>
      <c r="BS1215" s="2">
        <f>IF(BN1215="","",IFERROR(VLOOKUP(BJ1215,segéd!O:P,2,FALSE),"x"))</f>
        <v>9</v>
      </c>
      <c r="BT1215" s="20"/>
      <c r="BU1215" s="2"/>
      <c r="BV1215" s="2"/>
      <c r="BW1215"/>
      <c r="BX1215" s="20"/>
      <c r="BY1215"/>
      <c r="BZ1215"/>
      <c r="CA1215"/>
      <c r="CB1215"/>
      <c r="CC1215"/>
      <c r="CD1215"/>
      <c r="CE1215"/>
      <c r="CF1215"/>
      <c r="CH1215"/>
      <c r="CI1215"/>
      <c r="CJ1215"/>
      <c r="CK1215"/>
      <c r="CL1215"/>
      <c r="CM1215"/>
      <c r="CN1215"/>
      <c r="CO1215"/>
      <c r="CP1215"/>
      <c r="CQ1215" s="20"/>
      <c r="CR1215" s="20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O1215" s="2">
        <v>10</v>
      </c>
    </row>
    <row r="1216" spans="1:120" ht="15" customHeight="1" x14ac:dyDescent="0.3">
      <c r="A1216" t="str">
        <f t="shared" si="1044"/>
        <v>21411214</v>
      </c>
      <c r="B1216" t="str">
        <f t="shared" si="1045"/>
        <v>Marketing tervezés és kont. - Rojkovich Ádám Konstantin (web) 6</v>
      </c>
      <c r="C1216" t="str">
        <f t="shared" si="1046"/>
        <v>11214</v>
      </c>
      <c r="D1216" t="str">
        <f t="shared" si="1047"/>
        <v xml:space="preserve">Marketing tervezés és kont. - Rojkovich Ádám Konstantin (web) </v>
      </c>
      <c r="E1216" t="str">
        <f t="shared" si="1048"/>
        <v>Rojkovich Ádám Konstantin11214</v>
      </c>
      <c r="F1216" t="str">
        <f t="shared" si="1049"/>
        <v>Marketing tervezés és kont. (Bp. 214, web)</v>
      </c>
      <c r="G1216" t="str">
        <f t="shared" si="1050"/>
        <v/>
      </c>
      <c r="H1216" t="str">
        <f t="shared" si="1051"/>
        <v/>
      </c>
      <c r="I1216" t="str">
        <f t="shared" si="1052"/>
        <v/>
      </c>
      <c r="J1216" t="str">
        <f t="shared" si="1053"/>
        <v>11214</v>
      </c>
      <c r="K1216" t="str">
        <f t="shared" si="1054"/>
        <v/>
      </c>
      <c r="L1216" t="str">
        <f t="shared" si="1055"/>
        <v/>
      </c>
      <c r="M1216" t="str">
        <f t="shared" si="1056"/>
        <v/>
      </c>
      <c r="N1216" t="str">
        <f t="shared" si="1057"/>
        <v/>
      </c>
      <c r="O1216" t="str">
        <f t="shared" si="1058"/>
        <v/>
      </c>
      <c r="P1216" t="str">
        <f t="shared" si="1059"/>
        <v/>
      </c>
      <c r="Q1216" t="str">
        <f t="shared" si="1060"/>
        <v>11214</v>
      </c>
      <c r="R1216" t="str">
        <f t="shared" si="1061"/>
        <v/>
      </c>
      <c r="S1216" t="str">
        <f t="shared" si="1062"/>
        <v/>
      </c>
      <c r="T1216" t="str">
        <f t="shared" si="1063"/>
        <v/>
      </c>
      <c r="U1216" t="str">
        <f t="shared" si="1064"/>
        <v/>
      </c>
      <c r="V1216" t="str">
        <f t="shared" si="1065"/>
        <v/>
      </c>
      <c r="W1216" t="str">
        <f t="shared" si="1066"/>
        <v/>
      </c>
      <c r="X1216" t="str">
        <f t="shared" si="1067"/>
        <v/>
      </c>
      <c r="Y1216" t="str">
        <f t="shared" si="1068"/>
        <v/>
      </c>
      <c r="Z1216" t="str">
        <f t="shared" si="1069"/>
        <v/>
      </c>
      <c r="AA1216" t="str">
        <f t="shared" si="1070"/>
        <v>Marketing tervezés és kont. (214, web)</v>
      </c>
      <c r="AB1216" t="str">
        <f t="shared" si="1071"/>
        <v/>
      </c>
      <c r="AC1216" t="str">
        <f t="shared" si="1072"/>
        <v/>
      </c>
      <c r="AD1216" t="str">
        <f t="shared" si="1073"/>
        <v/>
      </c>
      <c r="AE1216" t="str">
        <f t="shared" si="1074"/>
        <v/>
      </c>
      <c r="AF1216" t="str">
        <f t="shared" si="1075"/>
        <v/>
      </c>
      <c r="AG1216" t="str">
        <f t="shared" si="1076"/>
        <v/>
      </c>
      <c r="AH1216" t="str">
        <f t="shared" si="1077"/>
        <v/>
      </c>
      <c r="AI1216" t="str">
        <f t="shared" si="1078"/>
        <v/>
      </c>
      <c r="AJ1216" t="str">
        <f t="shared" si="1079"/>
        <v/>
      </c>
      <c r="AK1216" t="str">
        <f t="shared" si="1080"/>
        <v/>
      </c>
      <c r="AL1216" t="str">
        <f t="shared" si="1081"/>
        <v/>
      </c>
      <c r="AM1216" t="str">
        <f t="shared" si="1082"/>
        <v/>
      </c>
      <c r="AN1216" t="str">
        <f t="shared" si="1083"/>
        <v/>
      </c>
      <c r="AO1216" t="str">
        <f t="shared" si="1084"/>
        <v/>
      </c>
      <c r="AP1216" t="str">
        <f t="shared" si="1085"/>
        <v/>
      </c>
      <c r="AQ1216" t="str">
        <f t="shared" si="1086"/>
        <v/>
      </c>
      <c r="AR1216" t="str">
        <f t="shared" si="1087"/>
        <v/>
      </c>
      <c r="AS1216" t="str">
        <f t="shared" si="1088"/>
        <v/>
      </c>
      <c r="AT1216" t="str">
        <f t="shared" si="1089"/>
        <v/>
      </c>
      <c r="AU1216" t="str">
        <f t="shared" si="1090"/>
        <v/>
      </c>
      <c r="AV1216" t="str">
        <f t="shared" si="1091"/>
        <v/>
      </c>
      <c r="AW1216" t="str">
        <f t="shared" si="1092"/>
        <v/>
      </c>
      <c r="AX1216" t="str">
        <f t="shared" si="1093"/>
        <v/>
      </c>
      <c r="AY1216" t="str">
        <f t="shared" si="1094"/>
        <v/>
      </c>
      <c r="AZ1216" t="str">
        <f t="shared" si="1095"/>
        <v/>
      </c>
      <c r="BA1216" t="str">
        <f t="shared" si="1096"/>
        <v/>
      </c>
      <c r="BB1216" t="str">
        <f t="shared" si="1097"/>
        <v/>
      </c>
      <c r="BC1216" t="str">
        <f t="shared" si="1098"/>
        <v/>
      </c>
      <c r="BD1216" t="str">
        <f t="shared" si="1099"/>
        <v/>
      </c>
      <c r="BE1216" t="str">
        <f t="shared" si="1100"/>
        <v>Marketing tervezés és kont. (, web)</v>
      </c>
      <c r="BF1216" s="2">
        <v>1121</v>
      </c>
      <c r="BG1216" s="2">
        <v>4</v>
      </c>
      <c r="BH1216" s="18">
        <f>VLOOKUP(BF1216,segéd!$F$9:$G$41,2,FALSE)</f>
        <v>46347</v>
      </c>
      <c r="BI1216" s="2" t="str">
        <f>VLOOKUP(BG1216,segéd!$F$1:$G$7,2,FALSE)</f>
        <v>13.30-15.00</v>
      </c>
      <c r="BJ1216" t="s">
        <v>116</v>
      </c>
      <c r="BK1216" s="20" t="s">
        <v>573</v>
      </c>
      <c r="BL1216" t="s">
        <v>206</v>
      </c>
      <c r="BM1216" s="2">
        <v>214</v>
      </c>
      <c r="BO1216" s="2" t="s">
        <v>117</v>
      </c>
      <c r="BP1216" s="33" t="s">
        <v>692</v>
      </c>
      <c r="BQ1216" s="2">
        <f t="shared" si="1101"/>
        <v>6</v>
      </c>
      <c r="BR1216" s="2">
        <f>IF(BM1216="","",IFERROR(VLOOKUP(BJ1216,segéd!T:U,2,FALSE),"x"))</f>
        <v>6</v>
      </c>
      <c r="BS1216" s="2" t="str">
        <f>IF(BN1216="","",IFERROR(VLOOKUP(BJ1216,segéd!O:P,2,FALSE),"x"))</f>
        <v/>
      </c>
      <c r="BT1216" s="2"/>
      <c r="BU1216" s="2"/>
      <c r="BV1216" s="2"/>
      <c r="BW1216" s="2">
        <v>8</v>
      </c>
      <c r="BX1216" s="2"/>
      <c r="CD1216" s="2">
        <v>5</v>
      </c>
      <c r="CQ1216" s="2"/>
      <c r="CR1216" s="2"/>
    </row>
    <row r="1217" spans="1:119" ht="15" customHeight="1" x14ac:dyDescent="0.3">
      <c r="A1217" t="str">
        <f t="shared" si="1044"/>
        <v>11214</v>
      </c>
      <c r="B1217" t="str">
        <f t="shared" si="1045"/>
        <v xml:space="preserve">Mechanika alapjai - Szentgyörgyiné Gyöngyösi Éva (web) </v>
      </c>
      <c r="C1217" t="str">
        <f t="shared" si="1046"/>
        <v>50111214</v>
      </c>
      <c r="D1217" t="str">
        <f t="shared" si="1047"/>
        <v>Mechanika alapjai - Szentgyörgyiné Gyöngyösi Éva (web) 148</v>
      </c>
      <c r="E1217" t="str">
        <f t="shared" si="1048"/>
        <v>Szentgyörgyiné Gyöngyösi Éva11214</v>
      </c>
      <c r="F1217" t="str">
        <f t="shared" si="1049"/>
        <v>Mechanika alapjai (Tb. 501, web)</v>
      </c>
      <c r="G1217" t="str">
        <f t="shared" si="1050"/>
        <v/>
      </c>
      <c r="H1217" t="str">
        <f t="shared" si="1051"/>
        <v/>
      </c>
      <c r="I1217" t="str">
        <f t="shared" si="1052"/>
        <v/>
      </c>
      <c r="J1217" t="str">
        <f t="shared" si="1053"/>
        <v/>
      </c>
      <c r="K1217" t="str">
        <f t="shared" si="1054"/>
        <v/>
      </c>
      <c r="L1217" t="str">
        <f t="shared" si="1055"/>
        <v/>
      </c>
      <c r="M1217" t="str">
        <f t="shared" si="1056"/>
        <v/>
      </c>
      <c r="N1217" t="str">
        <f t="shared" si="1057"/>
        <v/>
      </c>
      <c r="O1217" t="str">
        <f t="shared" si="1058"/>
        <v/>
      </c>
      <c r="P1217" t="str">
        <f t="shared" si="1059"/>
        <v/>
      </c>
      <c r="Q1217" t="str">
        <f t="shared" si="1060"/>
        <v/>
      </c>
      <c r="R1217" t="str">
        <f t="shared" si="1061"/>
        <v/>
      </c>
      <c r="S1217" t="str">
        <f t="shared" si="1062"/>
        <v/>
      </c>
      <c r="T1217" t="str">
        <f t="shared" si="1063"/>
        <v/>
      </c>
      <c r="U1217" t="str">
        <f t="shared" si="1064"/>
        <v/>
      </c>
      <c r="V1217" t="str">
        <f t="shared" si="1065"/>
        <v/>
      </c>
      <c r="W1217" t="str">
        <f t="shared" si="1066"/>
        <v/>
      </c>
      <c r="X1217" t="str">
        <f t="shared" si="1067"/>
        <v/>
      </c>
      <c r="Y1217" t="str">
        <f t="shared" si="1068"/>
        <v/>
      </c>
      <c r="Z1217" t="str">
        <f t="shared" si="1069"/>
        <v/>
      </c>
      <c r="AA1217" t="str">
        <f t="shared" si="1070"/>
        <v>Mechanika alapjai (, web)</v>
      </c>
      <c r="AB1217" t="str">
        <f t="shared" si="1071"/>
        <v/>
      </c>
      <c r="AC1217" t="str">
        <f t="shared" si="1072"/>
        <v/>
      </c>
      <c r="AD1217" t="str">
        <f t="shared" si="1073"/>
        <v>11214</v>
      </c>
      <c r="AE1217" t="str">
        <f t="shared" si="1074"/>
        <v>11214</v>
      </c>
      <c r="AF1217" t="str">
        <f t="shared" si="1075"/>
        <v>11214</v>
      </c>
      <c r="AG1217" t="str">
        <f t="shared" si="1076"/>
        <v/>
      </c>
      <c r="AH1217" t="str">
        <f t="shared" si="1077"/>
        <v/>
      </c>
      <c r="AI1217" t="str">
        <f t="shared" si="1078"/>
        <v/>
      </c>
      <c r="AJ1217" t="str">
        <f t="shared" si="1079"/>
        <v/>
      </c>
      <c r="AK1217" t="str">
        <f t="shared" si="1080"/>
        <v/>
      </c>
      <c r="AL1217" t="str">
        <f t="shared" si="1081"/>
        <v/>
      </c>
      <c r="AM1217" t="str">
        <f t="shared" si="1082"/>
        <v/>
      </c>
      <c r="AN1217" t="str">
        <f t="shared" si="1083"/>
        <v/>
      </c>
      <c r="AO1217" t="str">
        <f t="shared" si="1084"/>
        <v/>
      </c>
      <c r="AP1217" t="str">
        <f t="shared" si="1085"/>
        <v/>
      </c>
      <c r="AQ1217" t="str">
        <f t="shared" si="1086"/>
        <v/>
      </c>
      <c r="AR1217" t="str">
        <f t="shared" si="1087"/>
        <v/>
      </c>
      <c r="AS1217" t="str">
        <f t="shared" si="1088"/>
        <v/>
      </c>
      <c r="AT1217" t="str">
        <f t="shared" si="1089"/>
        <v/>
      </c>
      <c r="AU1217" t="str">
        <f t="shared" si="1090"/>
        <v/>
      </c>
      <c r="AV1217" t="str">
        <f t="shared" si="1091"/>
        <v/>
      </c>
      <c r="AW1217" t="str">
        <f t="shared" si="1092"/>
        <v/>
      </c>
      <c r="AX1217" t="str">
        <f t="shared" si="1093"/>
        <v/>
      </c>
      <c r="AY1217" t="str">
        <f t="shared" si="1094"/>
        <v/>
      </c>
      <c r="AZ1217" t="str">
        <f t="shared" si="1095"/>
        <v/>
      </c>
      <c r="BA1217" t="str">
        <f t="shared" si="1096"/>
        <v/>
      </c>
      <c r="BB1217" t="str">
        <f t="shared" si="1097"/>
        <v/>
      </c>
      <c r="BC1217" t="str">
        <f t="shared" si="1098"/>
        <v/>
      </c>
      <c r="BD1217" t="str">
        <f t="shared" si="1099"/>
        <v/>
      </c>
      <c r="BE1217" t="str">
        <f t="shared" si="1100"/>
        <v>Mechanika alapjai (501, web)</v>
      </c>
      <c r="BF1217" s="2">
        <v>1121</v>
      </c>
      <c r="BG1217" s="2">
        <v>4</v>
      </c>
      <c r="BH1217" s="18">
        <f>VLOOKUP(BF1217,segéd!$F$9:$G$41,2,FALSE)</f>
        <v>46347</v>
      </c>
      <c r="BI1217" s="2" t="str">
        <f>VLOOKUP(BG1217,segéd!$F$1:$G$7,2,FALSE)</f>
        <v>13.30-15.00</v>
      </c>
      <c r="BJ1217" t="s">
        <v>131</v>
      </c>
      <c r="BK1217" s="20" t="s">
        <v>320</v>
      </c>
      <c r="BL1217" t="s">
        <v>193</v>
      </c>
      <c r="BM1217" s="2"/>
      <c r="BN1217" s="2">
        <v>501</v>
      </c>
      <c r="BO1217" s="2" t="s">
        <v>117</v>
      </c>
      <c r="BP1217" s="33" t="s">
        <v>624</v>
      </c>
      <c r="BQ1217" s="2">
        <f t="shared" si="1101"/>
        <v>148</v>
      </c>
      <c r="BR1217" s="2" t="str">
        <f>IF(BM1217="","",IFERROR(VLOOKUP(BJ1217,segéd!T:U,2,FALSE),"x"))</f>
        <v/>
      </c>
      <c r="BS1217" s="2">
        <f>IF(BN1217="","",IFERROR(VLOOKUP(BJ1217,segéd!O:P,2,FALSE),"x"))</f>
        <v>148</v>
      </c>
      <c r="BT1217" s="2"/>
      <c r="BU1217" s="2"/>
      <c r="BV1217" s="2"/>
      <c r="BX1217" s="2"/>
      <c r="CP1217" s="2">
        <v>8</v>
      </c>
      <c r="CQ1217" s="2">
        <v>74</v>
      </c>
      <c r="CR1217" s="2">
        <v>48</v>
      </c>
    </row>
    <row r="1218" spans="1:119" ht="15" customHeight="1" x14ac:dyDescent="0.3">
      <c r="A1218" t="str">
        <f t="shared" si="1044"/>
        <v>11214</v>
      </c>
      <c r="B1218" t="str">
        <f t="shared" si="1045"/>
        <v xml:space="preserve">Méréstechnika, 2. csoport - Csrenkovics Antónia </v>
      </c>
      <c r="C1218" t="str">
        <f t="shared" si="1046"/>
        <v>411214</v>
      </c>
      <c r="D1218" t="str">
        <f t="shared" si="1047"/>
        <v>Méréstechnika, 2. csoport - Csrenkovics Antónia 0</v>
      </c>
      <c r="E1218" t="str">
        <f t="shared" si="1048"/>
        <v>Csrenkovics Antónia11214</v>
      </c>
      <c r="F1218" t="str">
        <f t="shared" si="1049"/>
        <v>Méréstechnika, 2. csoport (Tb. 4)</v>
      </c>
      <c r="G1218" t="str">
        <f t="shared" si="1050"/>
        <v/>
      </c>
      <c r="H1218" t="str">
        <f t="shared" si="1051"/>
        <v/>
      </c>
      <c r="I1218" t="str">
        <f t="shared" si="1052"/>
        <v/>
      </c>
      <c r="J1218" t="str">
        <f t="shared" si="1053"/>
        <v/>
      </c>
      <c r="K1218" t="str">
        <f t="shared" si="1054"/>
        <v/>
      </c>
      <c r="L1218" t="str">
        <f t="shared" si="1055"/>
        <v/>
      </c>
      <c r="M1218" t="str">
        <f t="shared" si="1056"/>
        <v/>
      </c>
      <c r="N1218" t="str">
        <f t="shared" si="1057"/>
        <v/>
      </c>
      <c r="O1218" t="str">
        <f t="shared" si="1058"/>
        <v/>
      </c>
      <c r="P1218" t="str">
        <f t="shared" si="1059"/>
        <v/>
      </c>
      <c r="Q1218" t="str">
        <f t="shared" si="1060"/>
        <v/>
      </c>
      <c r="R1218" t="str">
        <f t="shared" si="1061"/>
        <v/>
      </c>
      <c r="S1218" t="str">
        <f t="shared" si="1062"/>
        <v/>
      </c>
      <c r="T1218" t="str">
        <f t="shared" si="1063"/>
        <v/>
      </c>
      <c r="U1218" t="str">
        <f t="shared" si="1064"/>
        <v/>
      </c>
      <c r="V1218" t="str">
        <f t="shared" si="1065"/>
        <v/>
      </c>
      <c r="W1218" t="str">
        <f t="shared" si="1066"/>
        <v/>
      </c>
      <c r="X1218" t="str">
        <f t="shared" si="1067"/>
        <v/>
      </c>
      <c r="Y1218" t="str">
        <f t="shared" si="1068"/>
        <v/>
      </c>
      <c r="Z1218" t="str">
        <f t="shared" si="1069"/>
        <v/>
      </c>
      <c r="AA1218" t="str">
        <f t="shared" si="1070"/>
        <v>Méréstechnika, 2. csoport ()</v>
      </c>
      <c r="AB1218" t="str">
        <f t="shared" si="1071"/>
        <v/>
      </c>
      <c r="AC1218" t="str">
        <f t="shared" si="1072"/>
        <v/>
      </c>
      <c r="AD1218" t="str">
        <f t="shared" si="1073"/>
        <v/>
      </c>
      <c r="AE1218" t="str">
        <f t="shared" si="1074"/>
        <v/>
      </c>
      <c r="AF1218" t="str">
        <f t="shared" si="1075"/>
        <v/>
      </c>
      <c r="AG1218" t="str">
        <f t="shared" si="1076"/>
        <v/>
      </c>
      <c r="AH1218" t="str">
        <f t="shared" si="1077"/>
        <v/>
      </c>
      <c r="AI1218" t="str">
        <f t="shared" si="1078"/>
        <v/>
      </c>
      <c r="AJ1218" t="str">
        <f t="shared" si="1079"/>
        <v/>
      </c>
      <c r="AK1218" t="str">
        <f t="shared" si="1080"/>
        <v>11214</v>
      </c>
      <c r="AL1218" t="str">
        <f t="shared" si="1081"/>
        <v/>
      </c>
      <c r="AM1218" t="str">
        <f t="shared" si="1082"/>
        <v/>
      </c>
      <c r="AN1218" t="str">
        <f t="shared" si="1083"/>
        <v/>
      </c>
      <c r="AO1218" t="str">
        <f t="shared" si="1084"/>
        <v/>
      </c>
      <c r="AP1218" t="str">
        <f t="shared" si="1085"/>
        <v/>
      </c>
      <c r="AQ1218" t="str">
        <f t="shared" si="1086"/>
        <v/>
      </c>
      <c r="AR1218" t="str">
        <f t="shared" si="1087"/>
        <v/>
      </c>
      <c r="AS1218" t="str">
        <f t="shared" si="1088"/>
        <v/>
      </c>
      <c r="AT1218" t="str">
        <f t="shared" si="1089"/>
        <v/>
      </c>
      <c r="AU1218" t="str">
        <f t="shared" si="1090"/>
        <v/>
      </c>
      <c r="AV1218" t="str">
        <f t="shared" si="1091"/>
        <v/>
      </c>
      <c r="AW1218" t="str">
        <f t="shared" si="1092"/>
        <v/>
      </c>
      <c r="AX1218" t="str">
        <f t="shared" si="1093"/>
        <v/>
      </c>
      <c r="AY1218" t="str">
        <f t="shared" si="1094"/>
        <v/>
      </c>
      <c r="AZ1218" t="str">
        <f t="shared" si="1095"/>
        <v/>
      </c>
      <c r="BA1218" t="str">
        <f t="shared" si="1096"/>
        <v/>
      </c>
      <c r="BB1218" t="str">
        <f t="shared" si="1097"/>
        <v/>
      </c>
      <c r="BC1218" t="str">
        <f t="shared" si="1098"/>
        <v/>
      </c>
      <c r="BD1218" t="str">
        <f t="shared" si="1099"/>
        <v/>
      </c>
      <c r="BE1218" t="str">
        <f t="shared" si="1100"/>
        <v>Méréstechnika, 2. csoport (4)</v>
      </c>
      <c r="BF1218" s="2">
        <v>1121</v>
      </c>
      <c r="BG1218" s="2">
        <v>4</v>
      </c>
      <c r="BH1218" s="18">
        <f>VLOOKUP(BF1218,segéd!$F$9:$G$41,2,FALSE)</f>
        <v>46347</v>
      </c>
      <c r="BI1218" s="2" t="str">
        <f>VLOOKUP(BG1218,segéd!$F$1:$G$7,2,FALSE)</f>
        <v>13.30-15.00</v>
      </c>
      <c r="BJ1218" t="s">
        <v>296</v>
      </c>
      <c r="BK1218" s="20" t="s">
        <v>743</v>
      </c>
      <c r="BL1218" t="s">
        <v>191</v>
      </c>
      <c r="BM1218" s="2"/>
      <c r="BN1218" s="2">
        <v>4</v>
      </c>
      <c r="BO1218" s="2"/>
      <c r="BP1218" s="33"/>
      <c r="BQ1218" s="2">
        <f t="shared" si="1101"/>
        <v>0</v>
      </c>
      <c r="BR1218" s="2" t="str">
        <f>IF(BM1218="","",IFERROR(VLOOKUP(BJ1218,segéd!T:U,2,FALSE),"x"))</f>
        <v/>
      </c>
      <c r="BS1218" s="2">
        <f>IF(BN1218="","",IFERROR(VLOOKUP(BJ1218,segéd!O:P,2,FALSE),"x"))</f>
        <v>0</v>
      </c>
      <c r="BU1218" s="2"/>
      <c r="BV1218" s="2"/>
      <c r="BX1218" s="2"/>
      <c r="CJ1218" s="19"/>
      <c r="CK1218" s="19"/>
      <c r="CW1218" s="2">
        <v>18</v>
      </c>
    </row>
    <row r="1219" spans="1:119" ht="15" customHeight="1" x14ac:dyDescent="0.3">
      <c r="A1219" t="str">
        <f t="shared" ref="A1219:A1282" si="1102">CONCATENATE(BM1219,BF1219,BG1219)</f>
        <v>11214</v>
      </c>
      <c r="B1219" t="str">
        <f t="shared" ref="B1219:B1282" si="1103">CONCATENATE(BJ1219," - ",BK1219,IF(BO1219="","",CONCATENATE(" (",BO1219,")"))," ",BR1219)</f>
        <v xml:space="preserve">Műszaki szaknyelv I., 1. csoport - Gellért Judit Márta </v>
      </c>
      <c r="C1219" t="str">
        <f t="shared" ref="C1219:C1282" si="1104">CONCATENATE(BN1219,BF1219,BG1219)</f>
        <v>21311214</v>
      </c>
      <c r="D1219" t="str">
        <f t="shared" ref="D1219:D1282" si="1105">CONCATENATE(BJ1219," - ",BK1219,IF(BO1219="","",CONCATENATE(" (",BO1219,")"))," ",BS1219)</f>
        <v>Műszaki szaknyelv I., 1. csoport - Gellért Judit Márta 0</v>
      </c>
      <c r="E1219" t="str">
        <f t="shared" ref="E1219:E1282" si="1106">CONCATENATE(BK1219,BF1219,BG1219)</f>
        <v>Gellért Judit Márta11214</v>
      </c>
      <c r="F1219" t="str">
        <f t="shared" ref="F1219:F1282" si="1107">CONCATENATE(BJ1219," (",IF(OR(BM1219="",BO1219="Tb.-ről web"),"",CONCATENATE("Bp. ",BM1219)),IF(OR(BN1219="",BO1219="Bp.-ről web"),"",CONCATENATE("Tb. ",BN1219)),IF(BO1219="","",CONCATENATE(", ",BO1219)),")")</f>
        <v>Műszaki szaknyelv I., 1. csoport (Tb. 213)</v>
      </c>
      <c r="G1219" t="str">
        <f t="shared" ref="G1219:G1282" si="1108">IF(BT1219="","",CONCATENATE($BF1219,$BG1219))</f>
        <v/>
      </c>
      <c r="H1219" t="str">
        <f t="shared" ref="H1219:H1282" si="1109">IF(BU1219="","",CONCATENATE($BF1219,$BG1219))</f>
        <v/>
      </c>
      <c r="I1219" t="str">
        <f t="shared" ref="I1219:I1282" si="1110">IF(BV1219="","",CONCATENATE($BF1219,$BG1219))</f>
        <v/>
      </c>
      <c r="J1219" t="str">
        <f t="shared" ref="J1219:J1282" si="1111">IF(BW1219="","",CONCATENATE($BF1219,$BG1219))</f>
        <v/>
      </c>
      <c r="K1219" t="str">
        <f t="shared" ref="K1219:K1282" si="1112">IF(BX1219="","",CONCATENATE($BF1219,$BG1219))</f>
        <v/>
      </c>
      <c r="L1219" t="str">
        <f t="shared" ref="L1219:L1282" si="1113">IF(BY1219="","",CONCATENATE($BF1219,$BG1219))</f>
        <v/>
      </c>
      <c r="M1219" t="str">
        <f t="shared" ref="M1219:M1282" si="1114">IF(BZ1219="","",CONCATENATE($BF1219,$BG1219))</f>
        <v/>
      </c>
      <c r="N1219" t="str">
        <f t="shared" ref="N1219:N1282" si="1115">IF(CA1219="","",CONCATENATE($BF1219,$BG1219))</f>
        <v/>
      </c>
      <c r="O1219" t="str">
        <f t="shared" ref="O1219:O1282" si="1116">IF(CB1219="","",CONCATENATE($BF1219,$BG1219))</f>
        <v/>
      </c>
      <c r="P1219" t="str">
        <f t="shared" ref="P1219:P1282" si="1117">IF(CC1219="","",CONCATENATE($BF1219,$BG1219))</f>
        <v/>
      </c>
      <c r="Q1219" t="str">
        <f t="shared" ref="Q1219:Q1282" si="1118">IF(CD1219="","",CONCATENATE($BF1219,$BG1219))</f>
        <v/>
      </c>
      <c r="R1219" t="str">
        <f t="shared" ref="R1219:R1282" si="1119">IF(CE1219="","",CONCATENATE($BF1219,$BG1219))</f>
        <v/>
      </c>
      <c r="S1219" t="str">
        <f t="shared" ref="S1219:S1282" si="1120">IF(CF1219="","",CONCATENATE($BF1219,$BG1219))</f>
        <v/>
      </c>
      <c r="T1219" t="str">
        <f t="shared" ref="T1219:T1282" si="1121">IF(CG1219="","",CONCATENATE($BF1219,$BG1219))</f>
        <v/>
      </c>
      <c r="U1219" t="str">
        <f t="shared" ref="U1219:U1282" si="1122">IF(CH1219="","",CONCATENATE($BF1219,$BG1219))</f>
        <v/>
      </c>
      <c r="V1219" t="str">
        <f t="shared" ref="V1219:V1282" si="1123">IF(CI1219="","",CONCATENATE($BF1219,$BG1219))</f>
        <v/>
      </c>
      <c r="W1219" t="str">
        <f t="shared" ref="W1219:W1282" si="1124">IF(CJ1219="","",CONCATENATE($BF1219,$BG1219))</f>
        <v/>
      </c>
      <c r="X1219" t="str">
        <f t="shared" ref="X1219:X1282" si="1125">IF(CK1219="","",CONCATENATE($BF1219,$BG1219))</f>
        <v/>
      </c>
      <c r="Y1219" t="str">
        <f t="shared" ref="Y1219:Y1282" si="1126">IF(CL1219="","",CONCATENATE($BF1219,$BG1219))</f>
        <v/>
      </c>
      <c r="Z1219" t="str">
        <f t="shared" ref="Z1219:Z1282" si="1127">IF(CM1219="","",CONCATENATE($BF1219,$BG1219))</f>
        <v/>
      </c>
      <c r="AA1219" t="str">
        <f t="shared" ref="AA1219:AA1282" si="1128">CONCATENATE(BJ1219," (",BM1219,IF(BO1219="","",CONCATENATE(", ",BO1219)),")")</f>
        <v>Műszaki szaknyelv I., 1. csoport ()</v>
      </c>
      <c r="AB1219" t="str">
        <f t="shared" ref="AB1219:AB1282" si="1129">IF(CN1219="","",CONCATENATE($BF1219,$BG1219))</f>
        <v/>
      </c>
      <c r="AC1219" t="str">
        <f t="shared" ref="AC1219:AC1282" si="1130">IF(CO1219="","",CONCATENATE($BF1219,$BG1219))</f>
        <v/>
      </c>
      <c r="AD1219" t="str">
        <f t="shared" ref="AD1219:AD1282" si="1131">IF(CP1219="","",CONCATENATE($BF1219,$BG1219))</f>
        <v/>
      </c>
      <c r="AE1219" t="str">
        <f t="shared" ref="AE1219:AE1282" si="1132">IF(CQ1219="","",CONCATENATE($BF1219,$BG1219))</f>
        <v/>
      </c>
      <c r="AF1219" t="str">
        <f t="shared" ref="AF1219:AF1282" si="1133">IF(CR1219="","",CONCATENATE($BF1219,$BG1219))</f>
        <v/>
      </c>
      <c r="AG1219" t="str">
        <f t="shared" ref="AG1219:AG1282" si="1134">IF(CS1219="","",CONCATENATE($BF1219,$BG1219))</f>
        <v/>
      </c>
      <c r="AH1219" t="str">
        <f t="shared" ref="AH1219:AH1282" si="1135">IF(CT1219="","",CONCATENATE($BF1219,$BG1219))</f>
        <v/>
      </c>
      <c r="AI1219" t="str">
        <f t="shared" ref="AI1219:AI1282" si="1136">IF(CU1219="","",CONCATENATE($BF1219,$BG1219))</f>
        <v/>
      </c>
      <c r="AJ1219" t="str">
        <f t="shared" ref="AJ1219:AJ1282" si="1137">IF(CV1219="","",CONCATENATE($BF1219,$BG1219))</f>
        <v/>
      </c>
      <c r="AK1219" t="str">
        <f t="shared" ref="AK1219:AK1282" si="1138">IF(CW1219="","",CONCATENATE($BF1219,$BG1219))</f>
        <v>11214</v>
      </c>
      <c r="AL1219" t="str">
        <f t="shared" ref="AL1219:AL1282" si="1139">IF(CX1219="","",CONCATENATE($BF1219,$BG1219))</f>
        <v/>
      </c>
      <c r="AM1219" t="str">
        <f t="shared" ref="AM1219:AM1282" si="1140">IF(CY1219="","",CONCATENATE($BF1219,$BG1219))</f>
        <v/>
      </c>
      <c r="AN1219" t="str">
        <f t="shared" ref="AN1219:AN1282" si="1141">IF(CZ1219="","",CONCATENATE($BF1219,$BG1219))</f>
        <v/>
      </c>
      <c r="AO1219" t="str">
        <f t="shared" ref="AO1219:AO1282" si="1142">IF(DA1219="","",CONCATENATE($BF1219,$BG1219))</f>
        <v/>
      </c>
      <c r="AP1219" t="str">
        <f t="shared" ref="AP1219:AP1282" si="1143">IF(DB1219="","",CONCATENATE($BF1219,$BG1219))</f>
        <v/>
      </c>
      <c r="AQ1219" t="str">
        <f t="shared" ref="AQ1219:AQ1282" si="1144">IF(DC1219="","",CONCATENATE($BF1219,$BG1219))</f>
        <v/>
      </c>
      <c r="AR1219" t="str">
        <f t="shared" ref="AR1219:AR1282" si="1145">IF(DD1219="","",CONCATENATE($BF1219,$BG1219))</f>
        <v/>
      </c>
      <c r="AS1219" t="str">
        <f t="shared" ref="AS1219:AS1282" si="1146">IF(DE1219="","",CONCATENATE($BF1219,$BG1219))</f>
        <v/>
      </c>
      <c r="AT1219" t="str">
        <f t="shared" ref="AT1219:AT1282" si="1147">IF(DF1219="","",CONCATENATE($BF1219,$BG1219))</f>
        <v/>
      </c>
      <c r="AU1219" t="str">
        <f t="shared" ref="AU1219:AU1282" si="1148">IF(DG1219="","",CONCATENATE($BF1219,$BG1219))</f>
        <v/>
      </c>
      <c r="AV1219" t="str">
        <f t="shared" ref="AV1219:AV1282" si="1149">IF(DH1219="","",CONCATENATE($BF1219,$BG1219))</f>
        <v/>
      </c>
      <c r="AW1219" t="str">
        <f t="shared" ref="AW1219:AW1282" si="1150">IF(DI1219="","",CONCATENATE($BF1219,$BG1219))</f>
        <v/>
      </c>
      <c r="AX1219" t="str">
        <f t="shared" ref="AX1219:AX1282" si="1151">IF(DJ1219="","",CONCATENATE($BF1219,$BG1219))</f>
        <v/>
      </c>
      <c r="AY1219" t="str">
        <f t="shared" ref="AY1219:AY1282" si="1152">IF(DK1219="","",CONCATENATE($BF1219,$BG1219))</f>
        <v/>
      </c>
      <c r="AZ1219" t="str">
        <f t="shared" ref="AZ1219:AZ1282" si="1153">IF(DL1219="","",CONCATENATE($BF1219,$BG1219))</f>
        <v/>
      </c>
      <c r="BA1219" t="str">
        <f t="shared" ref="BA1219:BA1282" si="1154">IF(DM1219="","",CONCATENATE($BF1219,$BG1219))</f>
        <v/>
      </c>
      <c r="BB1219" t="str">
        <f t="shared" ref="BB1219:BB1282" si="1155">IF(DN1219="","",CONCATENATE($BF1219,$BG1219))</f>
        <v/>
      </c>
      <c r="BC1219" t="str">
        <f t="shared" ref="BC1219:BC1282" si="1156">IF(DO1219="","",CONCATENATE($BF1219,$BG1219))</f>
        <v/>
      </c>
      <c r="BD1219" t="str">
        <f t="shared" ref="BD1219:BD1282" si="1157">IF(DP1219="","",CONCATENATE($BF1219,$BG1219))</f>
        <v/>
      </c>
      <c r="BE1219" t="str">
        <f t="shared" ref="BE1219:BE1282" si="1158">CONCATENATE(BJ1219," (",BN1219,IF(BO1219="","",CONCATENATE(", ",BO1219)),")")</f>
        <v>Műszaki szaknyelv I., 1. csoport (213)</v>
      </c>
      <c r="BF1219" s="2">
        <v>1121</v>
      </c>
      <c r="BG1219" s="2">
        <v>4</v>
      </c>
      <c r="BH1219" s="18">
        <f>VLOOKUP(BF1219,segéd!$F$9:$G$41,2,FALSE)</f>
        <v>46347</v>
      </c>
      <c r="BI1219" s="2" t="str">
        <f>VLOOKUP(BG1219,segéd!$F$1:$G$7,2,FALSE)</f>
        <v>13.30-15.00</v>
      </c>
      <c r="BJ1219" t="s">
        <v>299</v>
      </c>
      <c r="BK1219" s="20" t="s">
        <v>281</v>
      </c>
      <c r="BL1219" t="s">
        <v>191</v>
      </c>
      <c r="BM1219" s="2"/>
      <c r="BN1219" s="2">
        <v>213</v>
      </c>
      <c r="BO1219" s="2"/>
      <c r="BP1219" s="33"/>
      <c r="BQ1219" s="2">
        <f t="shared" ref="BQ1219:BQ1282" si="1159">IF(BR1219="",0,BR1219)+IF(BS1219="",0,BS1219)</f>
        <v>0</v>
      </c>
      <c r="BR1219" s="2" t="str">
        <f>IF(BM1219="","",IFERROR(VLOOKUP(BJ1219,segéd!T:U,2,FALSE),"x"))</f>
        <v/>
      </c>
      <c r="BS1219" s="2">
        <f>IF(BN1219="","",IFERROR(VLOOKUP(BJ1219,segéd!O:P,2,FALSE),"x"))</f>
        <v>0</v>
      </c>
      <c r="BT1219" s="2"/>
      <c r="BU1219" s="2"/>
      <c r="BV1219" s="2"/>
      <c r="BX1219" s="2"/>
      <c r="CQ1219" s="2"/>
      <c r="CR1219" s="2"/>
      <c r="CW1219" s="2">
        <v>17</v>
      </c>
      <c r="DC1219" s="19"/>
      <c r="DD1219" s="19"/>
      <c r="DE1219" s="19"/>
      <c r="DF1219" s="19"/>
      <c r="DI1219" s="19"/>
      <c r="DL1219" s="19"/>
    </row>
    <row r="1220" spans="1:119" ht="15" customHeight="1" x14ac:dyDescent="0.3">
      <c r="A1220" t="str">
        <f t="shared" si="1102"/>
        <v>11214</v>
      </c>
      <c r="B1220" t="str">
        <f t="shared" si="1103"/>
        <v xml:space="preserve">Műszaki szaknyelv I., 3. csoport - Nagy Mónika </v>
      </c>
      <c r="C1220" t="str">
        <f t="shared" si="1104"/>
        <v>40811214</v>
      </c>
      <c r="D1220" t="str">
        <f t="shared" si="1105"/>
        <v>Műszaki szaknyelv I., 3. csoport - Nagy Mónika 0</v>
      </c>
      <c r="E1220" t="str">
        <f t="shared" si="1106"/>
        <v>Nagy Mónika11214</v>
      </c>
      <c r="F1220" t="str">
        <f t="shared" si="1107"/>
        <v>Műszaki szaknyelv I., 3. csoport (Tb. 408)</v>
      </c>
      <c r="G1220" t="str">
        <f t="shared" si="1108"/>
        <v/>
      </c>
      <c r="H1220" t="str">
        <f t="shared" si="1109"/>
        <v/>
      </c>
      <c r="I1220" t="str">
        <f t="shared" si="1110"/>
        <v/>
      </c>
      <c r="J1220" t="str">
        <f t="shared" si="1111"/>
        <v/>
      </c>
      <c r="K1220" t="str">
        <f t="shared" si="1112"/>
        <v/>
      </c>
      <c r="L1220" t="str">
        <f t="shared" si="1113"/>
        <v/>
      </c>
      <c r="M1220" t="str">
        <f t="shared" si="1114"/>
        <v/>
      </c>
      <c r="N1220" t="str">
        <f t="shared" si="1115"/>
        <v/>
      </c>
      <c r="O1220" t="str">
        <f t="shared" si="1116"/>
        <v/>
      </c>
      <c r="P1220" t="str">
        <f t="shared" si="1117"/>
        <v/>
      </c>
      <c r="Q1220" t="str">
        <f t="shared" si="1118"/>
        <v/>
      </c>
      <c r="R1220" t="str">
        <f t="shared" si="1119"/>
        <v/>
      </c>
      <c r="S1220" t="str">
        <f t="shared" si="1120"/>
        <v/>
      </c>
      <c r="T1220" t="str">
        <f t="shared" si="1121"/>
        <v/>
      </c>
      <c r="U1220" t="str">
        <f t="shared" si="1122"/>
        <v/>
      </c>
      <c r="V1220" t="str">
        <f t="shared" si="1123"/>
        <v/>
      </c>
      <c r="W1220" t="str">
        <f t="shared" si="1124"/>
        <v/>
      </c>
      <c r="X1220" t="str">
        <f t="shared" si="1125"/>
        <v/>
      </c>
      <c r="Y1220" t="str">
        <f t="shared" si="1126"/>
        <v/>
      </c>
      <c r="Z1220" t="str">
        <f t="shared" si="1127"/>
        <v/>
      </c>
      <c r="AA1220" t="str">
        <f t="shared" si="1128"/>
        <v>Műszaki szaknyelv I., 3. csoport ()</v>
      </c>
      <c r="AB1220" t="str">
        <f t="shared" si="1129"/>
        <v/>
      </c>
      <c r="AC1220" t="str">
        <f t="shared" si="1130"/>
        <v/>
      </c>
      <c r="AD1220" t="str">
        <f t="shared" si="1131"/>
        <v/>
      </c>
      <c r="AE1220" t="str">
        <f t="shared" si="1132"/>
        <v/>
      </c>
      <c r="AF1220" t="str">
        <f t="shared" si="1133"/>
        <v/>
      </c>
      <c r="AG1220" t="str">
        <f t="shared" si="1134"/>
        <v/>
      </c>
      <c r="AH1220" t="str">
        <f t="shared" si="1135"/>
        <v/>
      </c>
      <c r="AI1220" t="str">
        <f t="shared" si="1136"/>
        <v/>
      </c>
      <c r="AJ1220" t="str">
        <f t="shared" si="1137"/>
        <v/>
      </c>
      <c r="AK1220" t="str">
        <f t="shared" si="1138"/>
        <v/>
      </c>
      <c r="AL1220" t="str">
        <f t="shared" si="1139"/>
        <v>11214</v>
      </c>
      <c r="AM1220" t="str">
        <f t="shared" si="1140"/>
        <v/>
      </c>
      <c r="AN1220" t="str">
        <f t="shared" si="1141"/>
        <v/>
      </c>
      <c r="AO1220" t="str">
        <f t="shared" si="1142"/>
        <v/>
      </c>
      <c r="AP1220" t="str">
        <f t="shared" si="1143"/>
        <v/>
      </c>
      <c r="AQ1220" t="str">
        <f t="shared" si="1144"/>
        <v/>
      </c>
      <c r="AR1220" t="str">
        <f t="shared" si="1145"/>
        <v/>
      </c>
      <c r="AS1220" t="str">
        <f t="shared" si="1146"/>
        <v/>
      </c>
      <c r="AT1220" t="str">
        <f t="shared" si="1147"/>
        <v/>
      </c>
      <c r="AU1220" t="str">
        <f t="shared" si="1148"/>
        <v/>
      </c>
      <c r="AV1220" t="str">
        <f t="shared" si="1149"/>
        <v/>
      </c>
      <c r="AW1220" t="str">
        <f t="shared" si="1150"/>
        <v/>
      </c>
      <c r="AX1220" t="str">
        <f t="shared" si="1151"/>
        <v/>
      </c>
      <c r="AY1220" t="str">
        <f t="shared" si="1152"/>
        <v/>
      </c>
      <c r="AZ1220" t="str">
        <f t="shared" si="1153"/>
        <v/>
      </c>
      <c r="BA1220" t="str">
        <f t="shared" si="1154"/>
        <v/>
      </c>
      <c r="BB1220" t="str">
        <f t="shared" si="1155"/>
        <v/>
      </c>
      <c r="BC1220" t="str">
        <f t="shared" si="1156"/>
        <v/>
      </c>
      <c r="BD1220" t="str">
        <f t="shared" si="1157"/>
        <v/>
      </c>
      <c r="BE1220" t="str">
        <f t="shared" si="1158"/>
        <v>Műszaki szaknyelv I., 3. csoport (408)</v>
      </c>
      <c r="BF1220" s="2">
        <v>1121</v>
      </c>
      <c r="BG1220" s="2">
        <v>4</v>
      </c>
      <c r="BH1220" s="18">
        <f>VLOOKUP(BF1220,segéd!$F$9:$G$41,2,FALSE)</f>
        <v>46347</v>
      </c>
      <c r="BI1220" s="2" t="str">
        <f>VLOOKUP(BG1220,segéd!$F$1:$G$7,2,FALSE)</f>
        <v>13.30-15.00</v>
      </c>
      <c r="BJ1220" t="s">
        <v>301</v>
      </c>
      <c r="BK1220" s="20" t="s">
        <v>543</v>
      </c>
      <c r="BL1220" t="s">
        <v>191</v>
      </c>
      <c r="BM1220" s="2"/>
      <c r="BN1220" s="2">
        <v>408</v>
      </c>
      <c r="BO1220" s="2"/>
      <c r="BP1220" s="33"/>
      <c r="BQ1220" s="2">
        <f t="shared" si="1159"/>
        <v>0</v>
      </c>
      <c r="BR1220" s="2" t="str">
        <f>IF(BM1220="","",IFERROR(VLOOKUP(BJ1220,segéd!T:U,2,FALSE),"x"))</f>
        <v/>
      </c>
      <c r="BS1220" s="2">
        <f>IF(BN1220="","",IFERROR(VLOOKUP(BJ1220,segéd!O:P,2,FALSE),"x"))</f>
        <v>0</v>
      </c>
      <c r="BT1220" s="2"/>
      <c r="BU1220" s="2"/>
      <c r="BV1220" s="2"/>
      <c r="BX1220" s="2"/>
      <c r="CQ1220" s="2"/>
      <c r="CR1220" s="2"/>
      <c r="CX1220" s="2">
        <v>25</v>
      </c>
    </row>
    <row r="1221" spans="1:119" ht="15" customHeight="1" x14ac:dyDescent="0.3">
      <c r="A1221" t="str">
        <f t="shared" si="1102"/>
        <v>11214</v>
      </c>
      <c r="B1221" t="str">
        <f t="shared" si="1103"/>
        <v xml:space="preserve">Műszaki szaknyelv I., 4. csoport - Balog Mónika </v>
      </c>
      <c r="C1221" t="str">
        <f t="shared" si="1104"/>
        <v>21511214</v>
      </c>
      <c r="D1221" t="str">
        <f t="shared" si="1105"/>
        <v>Műszaki szaknyelv I., 4. csoport - Balog Mónika 1</v>
      </c>
      <c r="E1221" t="str">
        <f t="shared" si="1106"/>
        <v>Balog Mónika11214</v>
      </c>
      <c r="F1221" t="str">
        <f t="shared" si="1107"/>
        <v>Műszaki szaknyelv I., 4. csoport (Tb. 215)</v>
      </c>
      <c r="G1221" t="str">
        <f t="shared" si="1108"/>
        <v/>
      </c>
      <c r="H1221" t="str">
        <f t="shared" si="1109"/>
        <v/>
      </c>
      <c r="I1221" t="str">
        <f t="shared" si="1110"/>
        <v/>
      </c>
      <c r="J1221" t="str">
        <f t="shared" si="1111"/>
        <v/>
      </c>
      <c r="K1221" t="str">
        <f t="shared" si="1112"/>
        <v/>
      </c>
      <c r="L1221" t="str">
        <f t="shared" si="1113"/>
        <v/>
      </c>
      <c r="M1221" t="str">
        <f t="shared" si="1114"/>
        <v/>
      </c>
      <c r="N1221" t="str">
        <f t="shared" si="1115"/>
        <v/>
      </c>
      <c r="O1221" t="str">
        <f t="shared" si="1116"/>
        <v/>
      </c>
      <c r="P1221" t="str">
        <f t="shared" si="1117"/>
        <v/>
      </c>
      <c r="Q1221" t="str">
        <f t="shared" si="1118"/>
        <v/>
      </c>
      <c r="R1221" t="str">
        <f t="shared" si="1119"/>
        <v/>
      </c>
      <c r="S1221" t="str">
        <f t="shared" si="1120"/>
        <v/>
      </c>
      <c r="T1221" t="str">
        <f t="shared" si="1121"/>
        <v/>
      </c>
      <c r="U1221" t="str">
        <f t="shared" si="1122"/>
        <v/>
      </c>
      <c r="V1221" t="str">
        <f t="shared" si="1123"/>
        <v/>
      </c>
      <c r="W1221" t="str">
        <f t="shared" si="1124"/>
        <v/>
      </c>
      <c r="X1221" t="str">
        <f t="shared" si="1125"/>
        <v/>
      </c>
      <c r="Y1221" t="str">
        <f t="shared" si="1126"/>
        <v/>
      </c>
      <c r="Z1221" t="str">
        <f t="shared" si="1127"/>
        <v/>
      </c>
      <c r="AA1221" t="str">
        <f t="shared" si="1128"/>
        <v>Műszaki szaknyelv I., 4. csoport ()</v>
      </c>
      <c r="AB1221" t="str">
        <f t="shared" si="1129"/>
        <v/>
      </c>
      <c r="AC1221" t="str">
        <f t="shared" si="1130"/>
        <v/>
      </c>
      <c r="AD1221" t="str">
        <f t="shared" si="1131"/>
        <v/>
      </c>
      <c r="AE1221" t="str">
        <f t="shared" si="1132"/>
        <v/>
      </c>
      <c r="AF1221" t="str">
        <f t="shared" si="1133"/>
        <v/>
      </c>
      <c r="AG1221" t="str">
        <f t="shared" si="1134"/>
        <v/>
      </c>
      <c r="AH1221" t="str">
        <f t="shared" si="1135"/>
        <v/>
      </c>
      <c r="AI1221" t="str">
        <f t="shared" si="1136"/>
        <v/>
      </c>
      <c r="AJ1221" t="str">
        <f t="shared" si="1137"/>
        <v/>
      </c>
      <c r="AK1221" t="str">
        <f t="shared" si="1138"/>
        <v/>
      </c>
      <c r="AL1221" t="str">
        <f t="shared" si="1139"/>
        <v>11214</v>
      </c>
      <c r="AM1221" t="str">
        <f t="shared" si="1140"/>
        <v/>
      </c>
      <c r="AN1221" t="str">
        <f t="shared" si="1141"/>
        <v/>
      </c>
      <c r="AO1221" t="str">
        <f t="shared" si="1142"/>
        <v/>
      </c>
      <c r="AP1221" t="str">
        <f t="shared" si="1143"/>
        <v/>
      </c>
      <c r="AQ1221" t="str">
        <f t="shared" si="1144"/>
        <v/>
      </c>
      <c r="AR1221" t="str">
        <f t="shared" si="1145"/>
        <v/>
      </c>
      <c r="AS1221" t="str">
        <f t="shared" si="1146"/>
        <v/>
      </c>
      <c r="AT1221" t="str">
        <f t="shared" si="1147"/>
        <v/>
      </c>
      <c r="AU1221" t="str">
        <f t="shared" si="1148"/>
        <v/>
      </c>
      <c r="AV1221" t="str">
        <f t="shared" si="1149"/>
        <v/>
      </c>
      <c r="AW1221" t="str">
        <f t="shared" si="1150"/>
        <v/>
      </c>
      <c r="AX1221" t="str">
        <f t="shared" si="1151"/>
        <v/>
      </c>
      <c r="AY1221" t="str">
        <f t="shared" si="1152"/>
        <v/>
      </c>
      <c r="AZ1221" t="str">
        <f t="shared" si="1153"/>
        <v/>
      </c>
      <c r="BA1221" t="str">
        <f t="shared" si="1154"/>
        <v/>
      </c>
      <c r="BB1221" t="str">
        <f t="shared" si="1155"/>
        <v/>
      </c>
      <c r="BC1221" t="str">
        <f t="shared" si="1156"/>
        <v/>
      </c>
      <c r="BD1221" t="str">
        <f t="shared" si="1157"/>
        <v/>
      </c>
      <c r="BE1221" t="str">
        <f t="shared" si="1158"/>
        <v>Műszaki szaknyelv I., 4. csoport (215)</v>
      </c>
      <c r="BF1221" s="2">
        <v>1121</v>
      </c>
      <c r="BG1221" s="2">
        <v>4</v>
      </c>
      <c r="BH1221" s="18">
        <f>VLOOKUP(BF1221,segéd!$F$9:$G$41,2,FALSE)</f>
        <v>46347</v>
      </c>
      <c r="BI1221" s="2" t="str">
        <f>VLOOKUP(BG1221,segéd!$F$1:$G$7,2,FALSE)</f>
        <v>13.30-15.00</v>
      </c>
      <c r="BJ1221" t="s">
        <v>396</v>
      </c>
      <c r="BK1221" s="20" t="s">
        <v>70</v>
      </c>
      <c r="BL1221" t="s">
        <v>191</v>
      </c>
      <c r="BM1221" s="2"/>
      <c r="BN1221" s="2">
        <v>215</v>
      </c>
      <c r="BO1221" s="2"/>
      <c r="BP1221" s="33"/>
      <c r="BQ1221" s="2">
        <f t="shared" si="1159"/>
        <v>1</v>
      </c>
      <c r="BR1221" s="2" t="str">
        <f>IF(BM1221="","",IFERROR(VLOOKUP(BJ1221,segéd!T:U,2,FALSE),"x"))</f>
        <v/>
      </c>
      <c r="BS1221" s="2">
        <f>IF(BN1221="","",IFERROR(VLOOKUP(BJ1221,segéd!O:P,2,FALSE),"x"))</f>
        <v>1</v>
      </c>
      <c r="BT1221" s="2"/>
      <c r="BU1221" s="2"/>
      <c r="BV1221" s="2"/>
      <c r="BX1221" s="2"/>
      <c r="CQ1221" s="2"/>
      <c r="CR1221" s="2"/>
      <c r="CX1221" s="2">
        <v>25</v>
      </c>
    </row>
    <row r="1222" spans="1:119" ht="15" customHeight="1" x14ac:dyDescent="0.3">
      <c r="A1222" t="str">
        <f t="shared" si="1102"/>
        <v>20211214</v>
      </c>
      <c r="B1222" t="str">
        <f t="shared" si="1103"/>
        <v>Szálloda fejlesztés és üzem. - Krompaszky Gábor (web) 4</v>
      </c>
      <c r="C1222" t="str">
        <f t="shared" si="1104"/>
        <v>11214</v>
      </c>
      <c r="D1222" t="str">
        <f t="shared" si="1105"/>
        <v xml:space="preserve">Szálloda fejlesztés és üzem. - Krompaszky Gábor (web) </v>
      </c>
      <c r="E1222" t="str">
        <f t="shared" si="1106"/>
        <v>Krompaszky Gábor11214</v>
      </c>
      <c r="F1222" t="str">
        <f t="shared" si="1107"/>
        <v>Szálloda fejlesztés és üzem. (Bp. 202, web)</v>
      </c>
      <c r="G1222" t="str">
        <f t="shared" si="1108"/>
        <v/>
      </c>
      <c r="H1222" t="str">
        <f t="shared" si="1109"/>
        <v/>
      </c>
      <c r="I1222" t="str">
        <f t="shared" si="1110"/>
        <v/>
      </c>
      <c r="J1222" t="str">
        <f t="shared" si="1111"/>
        <v/>
      </c>
      <c r="K1222" t="str">
        <f t="shared" si="1112"/>
        <v/>
      </c>
      <c r="L1222" t="str">
        <f t="shared" si="1113"/>
        <v/>
      </c>
      <c r="M1222" t="str">
        <f t="shared" si="1114"/>
        <v/>
      </c>
      <c r="N1222" t="str">
        <f t="shared" si="1115"/>
        <v/>
      </c>
      <c r="O1222" t="str">
        <f t="shared" si="1116"/>
        <v/>
      </c>
      <c r="P1222" t="str">
        <f t="shared" si="1117"/>
        <v/>
      </c>
      <c r="Q1222" t="str">
        <f t="shared" si="1118"/>
        <v/>
      </c>
      <c r="R1222" t="str">
        <f t="shared" si="1119"/>
        <v/>
      </c>
      <c r="S1222" t="str">
        <f t="shared" si="1120"/>
        <v/>
      </c>
      <c r="T1222" t="str">
        <f t="shared" si="1121"/>
        <v/>
      </c>
      <c r="U1222" t="str">
        <f t="shared" si="1122"/>
        <v/>
      </c>
      <c r="V1222" t="str">
        <f t="shared" si="1123"/>
        <v/>
      </c>
      <c r="W1222" t="str">
        <f t="shared" si="1124"/>
        <v/>
      </c>
      <c r="X1222" t="str">
        <f t="shared" si="1125"/>
        <v/>
      </c>
      <c r="Y1222" t="str">
        <f t="shared" si="1126"/>
        <v/>
      </c>
      <c r="Z1222" t="str">
        <f t="shared" si="1127"/>
        <v>11214</v>
      </c>
      <c r="AA1222" t="str">
        <f t="shared" si="1128"/>
        <v>Szálloda fejlesztés és üzem. (202, web)</v>
      </c>
      <c r="AB1222" t="str">
        <f t="shared" si="1129"/>
        <v/>
      </c>
      <c r="AC1222" t="str">
        <f t="shared" si="1130"/>
        <v/>
      </c>
      <c r="AD1222" t="str">
        <f t="shared" si="1131"/>
        <v/>
      </c>
      <c r="AE1222" t="str">
        <f t="shared" si="1132"/>
        <v/>
      </c>
      <c r="AF1222" t="str">
        <f t="shared" si="1133"/>
        <v/>
      </c>
      <c r="AG1222" t="str">
        <f t="shared" si="1134"/>
        <v/>
      </c>
      <c r="AH1222" t="str">
        <f t="shared" si="1135"/>
        <v/>
      </c>
      <c r="AI1222" t="str">
        <f t="shared" si="1136"/>
        <v/>
      </c>
      <c r="AJ1222" t="str">
        <f t="shared" si="1137"/>
        <v/>
      </c>
      <c r="AK1222" t="str">
        <f t="shared" si="1138"/>
        <v/>
      </c>
      <c r="AL1222" t="str">
        <f t="shared" si="1139"/>
        <v/>
      </c>
      <c r="AM1222" t="str">
        <f t="shared" si="1140"/>
        <v/>
      </c>
      <c r="AN1222" t="str">
        <f t="shared" si="1141"/>
        <v/>
      </c>
      <c r="AO1222" t="str">
        <f t="shared" si="1142"/>
        <v/>
      </c>
      <c r="AP1222" t="str">
        <f t="shared" si="1143"/>
        <v/>
      </c>
      <c r="AQ1222" t="str">
        <f t="shared" si="1144"/>
        <v/>
      </c>
      <c r="AR1222" t="str">
        <f t="shared" si="1145"/>
        <v/>
      </c>
      <c r="AS1222" t="str">
        <f t="shared" si="1146"/>
        <v/>
      </c>
      <c r="AT1222" t="str">
        <f t="shared" si="1147"/>
        <v/>
      </c>
      <c r="AU1222" t="str">
        <f t="shared" si="1148"/>
        <v/>
      </c>
      <c r="AV1222" t="str">
        <f t="shared" si="1149"/>
        <v/>
      </c>
      <c r="AW1222" t="str">
        <f t="shared" si="1150"/>
        <v/>
      </c>
      <c r="AX1222" t="str">
        <f t="shared" si="1151"/>
        <v/>
      </c>
      <c r="AY1222" t="str">
        <f t="shared" si="1152"/>
        <v/>
      </c>
      <c r="AZ1222" t="str">
        <f t="shared" si="1153"/>
        <v/>
      </c>
      <c r="BA1222" t="str">
        <f t="shared" si="1154"/>
        <v/>
      </c>
      <c r="BB1222" t="str">
        <f t="shared" si="1155"/>
        <v/>
      </c>
      <c r="BC1222" t="str">
        <f t="shared" si="1156"/>
        <v/>
      </c>
      <c r="BD1222" t="str">
        <f t="shared" si="1157"/>
        <v/>
      </c>
      <c r="BE1222" t="str">
        <f t="shared" si="1158"/>
        <v>Szálloda fejlesztés és üzem. (, web)</v>
      </c>
      <c r="BF1222" s="2">
        <v>1121</v>
      </c>
      <c r="BG1222" s="2">
        <v>4</v>
      </c>
      <c r="BH1222" s="18">
        <f>VLOOKUP(BF1222,segéd!$F$9:$G$41,2,FALSE)</f>
        <v>46347</v>
      </c>
      <c r="BI1222" s="2" t="str">
        <f>VLOOKUP(BG1222,segéd!$F$1:$G$7,2,FALSE)</f>
        <v>13.30-15.00</v>
      </c>
      <c r="BJ1222" t="s">
        <v>521</v>
      </c>
      <c r="BK1222" s="20" t="s">
        <v>535</v>
      </c>
      <c r="BL1222" t="s">
        <v>194</v>
      </c>
      <c r="BM1222" s="2">
        <v>202</v>
      </c>
      <c r="BO1222" s="2" t="s">
        <v>117</v>
      </c>
      <c r="BP1222" s="33" t="s">
        <v>617</v>
      </c>
      <c r="BQ1222" s="2">
        <f t="shared" si="1159"/>
        <v>4</v>
      </c>
      <c r="BR1222" s="2">
        <f>IF(BM1222="","",IFERROR(VLOOKUP(BJ1222,segéd!T:U,2,FALSE),"x"))</f>
        <v>4</v>
      </c>
      <c r="BS1222" s="2" t="str">
        <f>IF(BN1222="","",IFERROR(VLOOKUP(BJ1222,segéd!O:P,2,FALSE),"x"))</f>
        <v/>
      </c>
      <c r="BU1222" s="2"/>
      <c r="BV1222" s="2"/>
      <c r="BX1222" s="2"/>
      <c r="CM1222" s="2">
        <v>5</v>
      </c>
    </row>
    <row r="1223" spans="1:119" ht="15" customHeight="1" x14ac:dyDescent="0.3">
      <c r="A1223" t="str">
        <f t="shared" si="1102"/>
        <v>11214</v>
      </c>
      <c r="B1223" t="str">
        <f t="shared" si="1103"/>
        <v xml:space="preserve">Számvitel I. - Labossa Ildikó (web) </v>
      </c>
      <c r="C1223" t="str">
        <f t="shared" si="1104"/>
        <v>21211214</v>
      </c>
      <c r="D1223" t="str">
        <f t="shared" si="1105"/>
        <v>Számvitel I. - Labossa Ildikó (web) 35</v>
      </c>
      <c r="E1223" t="str">
        <f t="shared" si="1106"/>
        <v>Labossa Ildikó11214</v>
      </c>
      <c r="F1223" t="str">
        <f t="shared" si="1107"/>
        <v>Számvitel I. (Tb. 212, web)</v>
      </c>
      <c r="G1223" t="str">
        <f t="shared" si="1108"/>
        <v/>
      </c>
      <c r="H1223" t="str">
        <f t="shared" si="1109"/>
        <v/>
      </c>
      <c r="I1223" t="str">
        <f t="shared" si="1110"/>
        <v/>
      </c>
      <c r="J1223" t="str">
        <f t="shared" si="1111"/>
        <v/>
      </c>
      <c r="K1223" t="str">
        <f t="shared" si="1112"/>
        <v/>
      </c>
      <c r="L1223" t="str">
        <f t="shared" si="1113"/>
        <v/>
      </c>
      <c r="M1223" t="str">
        <f t="shared" si="1114"/>
        <v/>
      </c>
      <c r="N1223" t="str">
        <f t="shared" si="1115"/>
        <v/>
      </c>
      <c r="O1223" t="str">
        <f t="shared" si="1116"/>
        <v/>
      </c>
      <c r="P1223" t="str">
        <f t="shared" si="1117"/>
        <v/>
      </c>
      <c r="Q1223" t="str">
        <f t="shared" si="1118"/>
        <v/>
      </c>
      <c r="R1223" t="str">
        <f t="shared" si="1119"/>
        <v/>
      </c>
      <c r="S1223" t="str">
        <f t="shared" si="1120"/>
        <v/>
      </c>
      <c r="T1223" t="str">
        <f t="shared" si="1121"/>
        <v/>
      </c>
      <c r="U1223" t="str">
        <f t="shared" si="1122"/>
        <v/>
      </c>
      <c r="V1223" t="str">
        <f t="shared" si="1123"/>
        <v/>
      </c>
      <c r="W1223" t="str">
        <f t="shared" si="1124"/>
        <v/>
      </c>
      <c r="X1223" t="str">
        <f t="shared" si="1125"/>
        <v/>
      </c>
      <c r="Y1223" t="str">
        <f t="shared" si="1126"/>
        <v/>
      </c>
      <c r="Z1223" t="str">
        <f t="shared" si="1127"/>
        <v/>
      </c>
      <c r="AA1223" t="str">
        <f t="shared" si="1128"/>
        <v>Számvitel I. (, web)</v>
      </c>
      <c r="AB1223" t="str">
        <f t="shared" si="1129"/>
        <v/>
      </c>
      <c r="AC1223" t="str">
        <f t="shared" si="1130"/>
        <v/>
      </c>
      <c r="AD1223" t="str">
        <f t="shared" si="1131"/>
        <v/>
      </c>
      <c r="AE1223" t="str">
        <f t="shared" si="1132"/>
        <v/>
      </c>
      <c r="AF1223" t="str">
        <f t="shared" si="1133"/>
        <v/>
      </c>
      <c r="AG1223" t="str">
        <f t="shared" si="1134"/>
        <v/>
      </c>
      <c r="AH1223" t="str">
        <f t="shared" si="1135"/>
        <v>11214</v>
      </c>
      <c r="AI1223" t="str">
        <f t="shared" si="1136"/>
        <v>11214</v>
      </c>
      <c r="AJ1223" t="str">
        <f t="shared" si="1137"/>
        <v/>
      </c>
      <c r="AK1223" t="str">
        <f t="shared" si="1138"/>
        <v/>
      </c>
      <c r="AL1223" t="str">
        <f t="shared" si="1139"/>
        <v/>
      </c>
      <c r="AM1223" t="str">
        <f t="shared" si="1140"/>
        <v/>
      </c>
      <c r="AN1223" t="str">
        <f t="shared" si="1141"/>
        <v/>
      </c>
      <c r="AO1223" t="str">
        <f t="shared" si="1142"/>
        <v/>
      </c>
      <c r="AP1223" t="str">
        <f t="shared" si="1143"/>
        <v/>
      </c>
      <c r="AQ1223" t="str">
        <f t="shared" si="1144"/>
        <v/>
      </c>
      <c r="AR1223" t="str">
        <f t="shared" si="1145"/>
        <v/>
      </c>
      <c r="AS1223" t="str">
        <f t="shared" si="1146"/>
        <v/>
      </c>
      <c r="AT1223" t="str">
        <f t="shared" si="1147"/>
        <v/>
      </c>
      <c r="AU1223" t="str">
        <f t="shared" si="1148"/>
        <v/>
      </c>
      <c r="AV1223" t="str">
        <f t="shared" si="1149"/>
        <v/>
      </c>
      <c r="AW1223" t="str">
        <f t="shared" si="1150"/>
        <v/>
      </c>
      <c r="AX1223" t="str">
        <f t="shared" si="1151"/>
        <v/>
      </c>
      <c r="AY1223" t="str">
        <f t="shared" si="1152"/>
        <v/>
      </c>
      <c r="AZ1223" t="str">
        <f t="shared" si="1153"/>
        <v/>
      </c>
      <c r="BA1223" t="str">
        <f t="shared" si="1154"/>
        <v/>
      </c>
      <c r="BB1223" t="str">
        <f t="shared" si="1155"/>
        <v/>
      </c>
      <c r="BC1223" t="str">
        <f t="shared" si="1156"/>
        <v/>
      </c>
      <c r="BD1223" t="str">
        <f t="shared" si="1157"/>
        <v/>
      </c>
      <c r="BE1223" t="str">
        <f t="shared" si="1158"/>
        <v>Számvitel I. (212, web)</v>
      </c>
      <c r="BF1223" s="2">
        <v>1121</v>
      </c>
      <c r="BG1223" s="2">
        <v>4</v>
      </c>
      <c r="BH1223" s="18">
        <f>VLOOKUP(BF1223,segéd!$F$9:$G$41,2,FALSE)</f>
        <v>46347</v>
      </c>
      <c r="BI1223" s="2" t="str">
        <f>VLOOKUP(BG1223,segéd!$F$1:$G$7,2,FALSE)</f>
        <v>13.30-15.00</v>
      </c>
      <c r="BJ1223" t="s">
        <v>92</v>
      </c>
      <c r="BK1223" s="20" t="s">
        <v>220</v>
      </c>
      <c r="BL1223" t="s">
        <v>191</v>
      </c>
      <c r="BM1223" s="2"/>
      <c r="BN1223" s="2">
        <v>212</v>
      </c>
      <c r="BO1223" s="2" t="s">
        <v>117</v>
      </c>
      <c r="BP1223" s="33" t="s">
        <v>652</v>
      </c>
      <c r="BQ1223" s="2">
        <f t="shared" si="1159"/>
        <v>35</v>
      </c>
      <c r="BR1223" s="2" t="str">
        <f>IF(BM1223="","",IFERROR(VLOOKUP(BJ1223,segéd!T:U,2,FALSE),"x"))</f>
        <v/>
      </c>
      <c r="BS1223" s="2">
        <f>IF(BN1223="","",IFERROR(VLOOKUP(BJ1223,segéd!O:P,2,FALSE),"x"))</f>
        <v>35</v>
      </c>
      <c r="BT1223" s="2"/>
      <c r="BU1223" s="2"/>
      <c r="BV1223" s="2"/>
      <c r="BX1223" s="2"/>
      <c r="CQ1223" s="2"/>
      <c r="CR1223" s="2"/>
      <c r="CT1223" s="2">
        <v>31</v>
      </c>
      <c r="CU1223" s="2">
        <v>25</v>
      </c>
    </row>
    <row r="1224" spans="1:119" ht="15" customHeight="1" x14ac:dyDescent="0.3">
      <c r="A1224" t="str">
        <f t="shared" si="1102"/>
        <v>20811214</v>
      </c>
      <c r="B1224" t="str">
        <f t="shared" si="1103"/>
        <v>Számvitel I. - Péter Sára (web) 44</v>
      </c>
      <c r="C1224" t="str">
        <f t="shared" si="1104"/>
        <v>11214</v>
      </c>
      <c r="D1224" t="str">
        <f t="shared" si="1105"/>
        <v xml:space="preserve">Számvitel I. - Péter Sára (web) </v>
      </c>
      <c r="E1224" t="str">
        <f t="shared" si="1106"/>
        <v>Péter Sára11214</v>
      </c>
      <c r="F1224" t="str">
        <f t="shared" si="1107"/>
        <v>Számvitel I. (Bp. 208, web)</v>
      </c>
      <c r="G1224" t="str">
        <f t="shared" si="1108"/>
        <v/>
      </c>
      <c r="H1224" t="str">
        <f t="shared" si="1109"/>
        <v/>
      </c>
      <c r="I1224" t="str">
        <f t="shared" si="1110"/>
        <v/>
      </c>
      <c r="J1224" t="str">
        <f t="shared" si="1111"/>
        <v/>
      </c>
      <c r="K1224" t="str">
        <f t="shared" si="1112"/>
        <v/>
      </c>
      <c r="L1224" t="str">
        <f t="shared" si="1113"/>
        <v/>
      </c>
      <c r="M1224" t="str">
        <f t="shared" si="1114"/>
        <v>11214</v>
      </c>
      <c r="N1224" t="str">
        <f t="shared" si="1115"/>
        <v>11214</v>
      </c>
      <c r="O1224" t="str">
        <f t="shared" si="1116"/>
        <v>11214</v>
      </c>
      <c r="P1224" t="str">
        <f t="shared" si="1117"/>
        <v/>
      </c>
      <c r="Q1224" t="str">
        <f t="shared" si="1118"/>
        <v/>
      </c>
      <c r="R1224" t="str">
        <f t="shared" si="1119"/>
        <v/>
      </c>
      <c r="S1224" t="str">
        <f t="shared" si="1120"/>
        <v/>
      </c>
      <c r="T1224" t="str">
        <f t="shared" si="1121"/>
        <v/>
      </c>
      <c r="U1224" t="str">
        <f t="shared" si="1122"/>
        <v/>
      </c>
      <c r="V1224" t="str">
        <f t="shared" si="1123"/>
        <v/>
      </c>
      <c r="W1224" t="str">
        <f t="shared" si="1124"/>
        <v/>
      </c>
      <c r="X1224" t="str">
        <f t="shared" si="1125"/>
        <v/>
      </c>
      <c r="Y1224" t="str">
        <f t="shared" si="1126"/>
        <v/>
      </c>
      <c r="Z1224" t="str">
        <f t="shared" si="1127"/>
        <v/>
      </c>
      <c r="AA1224" t="str">
        <f t="shared" si="1128"/>
        <v>Számvitel I. (208, web)</v>
      </c>
      <c r="AB1224" t="str">
        <f t="shared" si="1129"/>
        <v/>
      </c>
      <c r="AC1224" t="str">
        <f t="shared" si="1130"/>
        <v/>
      </c>
      <c r="AD1224" t="str">
        <f t="shared" si="1131"/>
        <v/>
      </c>
      <c r="AE1224" t="str">
        <f t="shared" si="1132"/>
        <v/>
      </c>
      <c r="AF1224" t="str">
        <f t="shared" si="1133"/>
        <v/>
      </c>
      <c r="AG1224" t="str">
        <f t="shared" si="1134"/>
        <v/>
      </c>
      <c r="AH1224" t="str">
        <f t="shared" si="1135"/>
        <v/>
      </c>
      <c r="AI1224" t="str">
        <f t="shared" si="1136"/>
        <v/>
      </c>
      <c r="AJ1224" t="str">
        <f t="shared" si="1137"/>
        <v/>
      </c>
      <c r="AK1224" t="str">
        <f t="shared" si="1138"/>
        <v/>
      </c>
      <c r="AL1224" t="str">
        <f t="shared" si="1139"/>
        <v/>
      </c>
      <c r="AM1224" t="str">
        <f t="shared" si="1140"/>
        <v/>
      </c>
      <c r="AN1224" t="str">
        <f t="shared" si="1141"/>
        <v/>
      </c>
      <c r="AO1224" t="str">
        <f t="shared" si="1142"/>
        <v/>
      </c>
      <c r="AP1224" t="str">
        <f t="shared" si="1143"/>
        <v/>
      </c>
      <c r="AQ1224" t="str">
        <f t="shared" si="1144"/>
        <v/>
      </c>
      <c r="AR1224" t="str">
        <f t="shared" si="1145"/>
        <v/>
      </c>
      <c r="AS1224" t="str">
        <f t="shared" si="1146"/>
        <v/>
      </c>
      <c r="AT1224" t="str">
        <f t="shared" si="1147"/>
        <v/>
      </c>
      <c r="AU1224" t="str">
        <f t="shared" si="1148"/>
        <v/>
      </c>
      <c r="AV1224" t="str">
        <f t="shared" si="1149"/>
        <v/>
      </c>
      <c r="AW1224" t="str">
        <f t="shared" si="1150"/>
        <v/>
      </c>
      <c r="AX1224" t="str">
        <f t="shared" si="1151"/>
        <v/>
      </c>
      <c r="AY1224" t="str">
        <f t="shared" si="1152"/>
        <v/>
      </c>
      <c r="AZ1224" t="str">
        <f t="shared" si="1153"/>
        <v/>
      </c>
      <c r="BA1224" t="str">
        <f t="shared" si="1154"/>
        <v/>
      </c>
      <c r="BB1224" t="str">
        <f t="shared" si="1155"/>
        <v/>
      </c>
      <c r="BC1224" t="str">
        <f t="shared" si="1156"/>
        <v/>
      </c>
      <c r="BD1224" t="str">
        <f t="shared" si="1157"/>
        <v/>
      </c>
      <c r="BE1224" t="str">
        <f t="shared" si="1158"/>
        <v>Számvitel I. (, web)</v>
      </c>
      <c r="BF1224" s="2">
        <v>1121</v>
      </c>
      <c r="BG1224" s="2">
        <v>4</v>
      </c>
      <c r="BH1224" s="18">
        <f>VLOOKUP(BF1224,segéd!$F$9:$G$41,2,FALSE)</f>
        <v>46347</v>
      </c>
      <c r="BI1224" s="2" t="str">
        <f>VLOOKUP(BG1224,segéd!$F$1:$G$7,2,FALSE)</f>
        <v>13.30-15.00</v>
      </c>
      <c r="BJ1224" t="s">
        <v>92</v>
      </c>
      <c r="BK1224" s="20" t="s">
        <v>305</v>
      </c>
      <c r="BL1224" t="s">
        <v>194</v>
      </c>
      <c r="BM1224" s="2">
        <v>208</v>
      </c>
      <c r="BO1224" s="2" t="s">
        <v>117</v>
      </c>
      <c r="BP1224" s="33" t="s">
        <v>732</v>
      </c>
      <c r="BQ1224" s="2">
        <f t="shared" si="1159"/>
        <v>44</v>
      </c>
      <c r="BR1224" s="2">
        <f>IF(BM1224="","",IFERROR(VLOOKUP(BJ1224,segéd!T:U,2,FALSE),"x"))</f>
        <v>44</v>
      </c>
      <c r="BS1224" s="2" t="str">
        <f>IF(BN1224="","",IFERROR(VLOOKUP(BJ1224,segéd!O:P,2,FALSE),"x"))</f>
        <v/>
      </c>
      <c r="BT1224" s="2"/>
      <c r="BU1224" s="2"/>
      <c r="BV1224" s="2"/>
      <c r="BX1224" s="2"/>
      <c r="BZ1224" s="2">
        <v>15</v>
      </c>
      <c r="CA1224" s="2">
        <v>37</v>
      </c>
      <c r="CB1224" s="2">
        <v>8</v>
      </c>
      <c r="CQ1224" s="2"/>
      <c r="CR1224" s="2"/>
    </row>
    <row r="1225" spans="1:119" ht="15" customHeight="1" x14ac:dyDescent="0.3">
      <c r="A1225" t="str">
        <f t="shared" si="1102"/>
        <v>21711214</v>
      </c>
      <c r="B1225" t="str">
        <f t="shared" si="1103"/>
        <v>Vállalatok a glokális térben - Buda Lorina (Bp.-ről web) 10</v>
      </c>
      <c r="C1225" t="str">
        <f t="shared" si="1104"/>
        <v>21611214</v>
      </c>
      <c r="D1225" t="str">
        <f t="shared" si="1105"/>
        <v>Vállalatok a glokális térben - Buda Lorina (Bp.-ről web) 14</v>
      </c>
      <c r="E1225" t="str">
        <f t="shared" si="1106"/>
        <v>Buda Lorina11214</v>
      </c>
      <c r="F1225" t="str">
        <f t="shared" si="1107"/>
        <v>Vállalatok a glokális térben (Bp. 217, Bp.-ről web)</v>
      </c>
      <c r="G1225" t="str">
        <f t="shared" si="1108"/>
        <v/>
      </c>
      <c r="H1225" t="str">
        <f t="shared" si="1109"/>
        <v/>
      </c>
      <c r="I1225" t="str">
        <f t="shared" si="1110"/>
        <v/>
      </c>
      <c r="J1225" t="str">
        <f t="shared" si="1111"/>
        <v/>
      </c>
      <c r="K1225" t="str">
        <f t="shared" si="1112"/>
        <v/>
      </c>
      <c r="L1225" t="str">
        <f t="shared" si="1113"/>
        <v/>
      </c>
      <c r="M1225" t="str">
        <f t="shared" si="1114"/>
        <v/>
      </c>
      <c r="N1225" t="str">
        <f t="shared" si="1115"/>
        <v/>
      </c>
      <c r="O1225" t="str">
        <f t="shared" si="1116"/>
        <v/>
      </c>
      <c r="P1225" t="str">
        <f t="shared" si="1117"/>
        <v/>
      </c>
      <c r="Q1225" t="str">
        <f t="shared" si="1118"/>
        <v/>
      </c>
      <c r="R1225" t="str">
        <f t="shared" si="1119"/>
        <v/>
      </c>
      <c r="S1225" t="str">
        <f t="shared" si="1120"/>
        <v/>
      </c>
      <c r="T1225" t="str">
        <f t="shared" si="1121"/>
        <v/>
      </c>
      <c r="U1225" t="str">
        <f t="shared" si="1122"/>
        <v/>
      </c>
      <c r="V1225" t="str">
        <f t="shared" si="1123"/>
        <v>11214</v>
      </c>
      <c r="W1225" t="str">
        <f t="shared" si="1124"/>
        <v/>
      </c>
      <c r="X1225" t="str">
        <f t="shared" si="1125"/>
        <v/>
      </c>
      <c r="Y1225" t="str">
        <f t="shared" si="1126"/>
        <v>11214</v>
      </c>
      <c r="Z1225" t="str">
        <f t="shared" si="1127"/>
        <v/>
      </c>
      <c r="AA1225" t="str">
        <f t="shared" si="1128"/>
        <v>Vállalatok a glokális térben (217, Bp.-ről web)</v>
      </c>
      <c r="AB1225" t="str">
        <f t="shared" si="1129"/>
        <v/>
      </c>
      <c r="AC1225" t="str">
        <f t="shared" si="1130"/>
        <v/>
      </c>
      <c r="AD1225" t="str">
        <f t="shared" si="1131"/>
        <v/>
      </c>
      <c r="AE1225" t="str">
        <f t="shared" si="1132"/>
        <v/>
      </c>
      <c r="AF1225" t="str">
        <f t="shared" si="1133"/>
        <v/>
      </c>
      <c r="AG1225" t="str">
        <f t="shared" si="1134"/>
        <v/>
      </c>
      <c r="AH1225" t="str">
        <f t="shared" si="1135"/>
        <v/>
      </c>
      <c r="AI1225" t="str">
        <f t="shared" si="1136"/>
        <v/>
      </c>
      <c r="AJ1225" t="str">
        <f t="shared" si="1137"/>
        <v/>
      </c>
      <c r="AK1225" t="str">
        <f t="shared" si="1138"/>
        <v/>
      </c>
      <c r="AL1225" t="str">
        <f t="shared" si="1139"/>
        <v/>
      </c>
      <c r="AM1225" t="str">
        <f t="shared" si="1140"/>
        <v/>
      </c>
      <c r="AN1225" t="str">
        <f t="shared" si="1141"/>
        <v/>
      </c>
      <c r="AO1225" t="str">
        <f t="shared" si="1142"/>
        <v/>
      </c>
      <c r="AP1225" t="str">
        <f t="shared" si="1143"/>
        <v>11214</v>
      </c>
      <c r="AQ1225" t="str">
        <f t="shared" si="1144"/>
        <v/>
      </c>
      <c r="AR1225" t="str">
        <f t="shared" si="1145"/>
        <v/>
      </c>
      <c r="AS1225" t="str">
        <f t="shared" si="1146"/>
        <v>11214</v>
      </c>
      <c r="AT1225" t="str">
        <f t="shared" si="1147"/>
        <v/>
      </c>
      <c r="AU1225" t="str">
        <f t="shared" si="1148"/>
        <v/>
      </c>
      <c r="AV1225" t="str">
        <f t="shared" si="1149"/>
        <v/>
      </c>
      <c r="AW1225" t="str">
        <f t="shared" si="1150"/>
        <v/>
      </c>
      <c r="AX1225" t="str">
        <f t="shared" si="1151"/>
        <v/>
      </c>
      <c r="AY1225" t="str">
        <f t="shared" si="1152"/>
        <v/>
      </c>
      <c r="AZ1225" t="str">
        <f t="shared" si="1153"/>
        <v/>
      </c>
      <c r="BA1225" t="str">
        <f t="shared" si="1154"/>
        <v/>
      </c>
      <c r="BB1225" t="str">
        <f t="shared" si="1155"/>
        <v/>
      </c>
      <c r="BC1225" t="str">
        <f t="shared" si="1156"/>
        <v/>
      </c>
      <c r="BD1225" t="str">
        <f t="shared" si="1157"/>
        <v/>
      </c>
      <c r="BE1225" t="str">
        <f t="shared" si="1158"/>
        <v>Vállalatok a glokális térben (216, Bp.-ről web)</v>
      </c>
      <c r="BF1225" s="2">
        <v>1121</v>
      </c>
      <c r="BG1225" s="2">
        <v>4</v>
      </c>
      <c r="BH1225" s="18">
        <f>VLOOKUP(BF1225,segéd!$F$9:$G$41,2,FALSE)</f>
        <v>46347</v>
      </c>
      <c r="BI1225" s="2" t="str">
        <f>VLOOKUP(BG1225,segéd!$F$1:$G$7,2,FALSE)</f>
        <v>13.30-15.00</v>
      </c>
      <c r="BJ1225" t="s">
        <v>273</v>
      </c>
      <c r="BK1225" s="20" t="s">
        <v>277</v>
      </c>
      <c r="BL1225" t="s">
        <v>192</v>
      </c>
      <c r="BM1225" s="2">
        <v>217</v>
      </c>
      <c r="BN1225" s="2">
        <v>216</v>
      </c>
      <c r="BO1225" s="2" t="s">
        <v>118</v>
      </c>
      <c r="BP1225" s="33" t="s">
        <v>711</v>
      </c>
      <c r="BQ1225" s="2">
        <f t="shared" si="1159"/>
        <v>24</v>
      </c>
      <c r="BR1225" s="2">
        <f>IF(BM1225="","",IFERROR(VLOOKUP(BJ1225,segéd!T:U,2,FALSE),"x"))</f>
        <v>10</v>
      </c>
      <c r="BS1225" s="2">
        <f>IF(BN1225="","",IFERROR(VLOOKUP(BJ1225,segéd!O:P,2,FALSE),"x"))</f>
        <v>14</v>
      </c>
      <c r="BU1225" s="2"/>
      <c r="BV1225" s="2"/>
      <c r="BX1225" s="2"/>
      <c r="CI1225" s="2">
        <v>7</v>
      </c>
      <c r="CL1225" s="2">
        <v>4</v>
      </c>
      <c r="CQ1225" s="2"/>
      <c r="CR1225" s="2"/>
      <c r="DB1225" s="2">
        <v>8</v>
      </c>
      <c r="DE1225" s="2">
        <v>6</v>
      </c>
    </row>
    <row r="1226" spans="1:119" ht="15" customHeight="1" x14ac:dyDescent="0.3">
      <c r="A1226" t="str">
        <f t="shared" si="1102"/>
        <v>11215</v>
      </c>
      <c r="B1226" t="str">
        <f t="shared" si="1103"/>
        <v xml:space="preserve">Általános és gazdasági jog - Zalahegyi Zoltán (web) </v>
      </c>
      <c r="C1226" t="str">
        <f t="shared" si="1104"/>
        <v>60111215</v>
      </c>
      <c r="D1226" t="str">
        <f t="shared" si="1105"/>
        <v>Általános és gazdasági jog - Zalahegyi Zoltán (web) 171</v>
      </c>
      <c r="E1226" t="str">
        <f t="shared" si="1106"/>
        <v>Zalahegyi Zoltán11215</v>
      </c>
      <c r="F1226" t="str">
        <f t="shared" si="1107"/>
        <v>Általános és gazdasági jog (Tb. 601, web)</v>
      </c>
      <c r="G1226" t="str">
        <f t="shared" si="1108"/>
        <v/>
      </c>
      <c r="H1226" t="str">
        <f t="shared" si="1109"/>
        <v/>
      </c>
      <c r="I1226" t="str">
        <f t="shared" si="1110"/>
        <v/>
      </c>
      <c r="J1226" t="str">
        <f t="shared" si="1111"/>
        <v/>
      </c>
      <c r="K1226" t="str">
        <f t="shared" si="1112"/>
        <v/>
      </c>
      <c r="L1226" t="str">
        <f t="shared" si="1113"/>
        <v/>
      </c>
      <c r="M1226" t="str">
        <f t="shared" si="1114"/>
        <v/>
      </c>
      <c r="N1226" t="str">
        <f t="shared" si="1115"/>
        <v/>
      </c>
      <c r="O1226" t="str">
        <f t="shared" si="1116"/>
        <v/>
      </c>
      <c r="P1226" t="str">
        <f t="shared" si="1117"/>
        <v/>
      </c>
      <c r="Q1226" t="str">
        <f t="shared" si="1118"/>
        <v/>
      </c>
      <c r="R1226" t="str">
        <f t="shared" si="1119"/>
        <v/>
      </c>
      <c r="S1226" t="str">
        <f t="shared" si="1120"/>
        <v/>
      </c>
      <c r="T1226" t="str">
        <f t="shared" si="1121"/>
        <v/>
      </c>
      <c r="U1226" t="str">
        <f t="shared" si="1122"/>
        <v/>
      </c>
      <c r="V1226" t="str">
        <f t="shared" si="1123"/>
        <v/>
      </c>
      <c r="W1226" t="str">
        <f t="shared" si="1124"/>
        <v/>
      </c>
      <c r="X1226" t="str">
        <f t="shared" si="1125"/>
        <v/>
      </c>
      <c r="Y1226" t="str">
        <f t="shared" si="1126"/>
        <v/>
      </c>
      <c r="Z1226" t="str">
        <f t="shared" si="1127"/>
        <v/>
      </c>
      <c r="AA1226" t="str">
        <f t="shared" si="1128"/>
        <v>Általános és gazdasági jog (, web)</v>
      </c>
      <c r="AB1226" t="str">
        <f t="shared" si="1129"/>
        <v>11215</v>
      </c>
      <c r="AC1226" t="str">
        <f t="shared" si="1130"/>
        <v/>
      </c>
      <c r="AD1226" t="str">
        <f t="shared" si="1131"/>
        <v/>
      </c>
      <c r="AE1226" t="str">
        <f t="shared" si="1132"/>
        <v/>
      </c>
      <c r="AF1226" t="str">
        <f t="shared" si="1133"/>
        <v/>
      </c>
      <c r="AG1226" t="str">
        <f t="shared" si="1134"/>
        <v/>
      </c>
      <c r="AH1226" t="str">
        <f t="shared" si="1135"/>
        <v/>
      </c>
      <c r="AI1226" t="str">
        <f t="shared" si="1136"/>
        <v/>
      </c>
      <c r="AJ1226" t="str">
        <f t="shared" si="1137"/>
        <v/>
      </c>
      <c r="AK1226" t="str">
        <f t="shared" si="1138"/>
        <v/>
      </c>
      <c r="AL1226" t="str">
        <f t="shared" si="1139"/>
        <v/>
      </c>
      <c r="AM1226" t="str">
        <f t="shared" si="1140"/>
        <v/>
      </c>
      <c r="AN1226" t="str">
        <f t="shared" si="1141"/>
        <v/>
      </c>
      <c r="AO1226" t="str">
        <f t="shared" si="1142"/>
        <v/>
      </c>
      <c r="AP1226" t="str">
        <f t="shared" si="1143"/>
        <v/>
      </c>
      <c r="AQ1226" t="str">
        <f t="shared" si="1144"/>
        <v/>
      </c>
      <c r="AR1226" t="str">
        <f t="shared" si="1145"/>
        <v/>
      </c>
      <c r="AS1226" t="str">
        <f t="shared" si="1146"/>
        <v/>
      </c>
      <c r="AT1226" t="str">
        <f t="shared" si="1147"/>
        <v>11215</v>
      </c>
      <c r="AU1226" t="str">
        <f t="shared" si="1148"/>
        <v>11215</v>
      </c>
      <c r="AV1226" t="str">
        <f t="shared" si="1149"/>
        <v>11215</v>
      </c>
      <c r="AW1226" t="str">
        <f t="shared" si="1150"/>
        <v>11215</v>
      </c>
      <c r="AX1226" t="str">
        <f t="shared" si="1151"/>
        <v>11215</v>
      </c>
      <c r="AY1226" t="str">
        <f t="shared" si="1152"/>
        <v/>
      </c>
      <c r="AZ1226" t="str">
        <f t="shared" si="1153"/>
        <v/>
      </c>
      <c r="BA1226" t="str">
        <f t="shared" si="1154"/>
        <v/>
      </c>
      <c r="BB1226" t="str">
        <f t="shared" si="1155"/>
        <v/>
      </c>
      <c r="BC1226" t="str">
        <f t="shared" si="1156"/>
        <v/>
      </c>
      <c r="BD1226" t="str">
        <f t="shared" si="1157"/>
        <v/>
      </c>
      <c r="BE1226" t="str">
        <f t="shared" si="1158"/>
        <v>Általános és gazdasági jog (601, web)</v>
      </c>
      <c r="BF1226" s="2">
        <v>1121</v>
      </c>
      <c r="BG1226" s="2">
        <v>5</v>
      </c>
      <c r="BH1226" s="18">
        <f>VLOOKUP(BF1226,segéd!$F$9:$G$41,2,FALSE)</f>
        <v>46347</v>
      </c>
      <c r="BI1226" s="2" t="str">
        <f>VLOOKUP(BG1226,segéd!$F$1:$G$7,2,FALSE)</f>
        <v>15.15-16.45</v>
      </c>
      <c r="BJ1226" t="s">
        <v>84</v>
      </c>
      <c r="BK1226" s="20" t="s">
        <v>303</v>
      </c>
      <c r="BL1226" t="s">
        <v>191</v>
      </c>
      <c r="BM1226" s="2"/>
      <c r="BN1226" s="2">
        <v>601</v>
      </c>
      <c r="BO1226" s="2" t="s">
        <v>117</v>
      </c>
      <c r="BP1226" s="33" t="s">
        <v>734</v>
      </c>
      <c r="BQ1226" s="2">
        <f t="shared" si="1159"/>
        <v>171</v>
      </c>
      <c r="BR1226" s="2" t="str">
        <f>IF(BM1226="","",IFERROR(VLOOKUP(BJ1226,segéd!T:U,2,FALSE),"x"))</f>
        <v/>
      </c>
      <c r="BS1226" s="2">
        <f>IF(BN1226="","",IFERROR(VLOOKUP(BJ1226,segéd!O:P,2,FALSE),"x"))</f>
        <v>171</v>
      </c>
      <c r="BT1226" s="2"/>
      <c r="BU1226" s="2"/>
      <c r="BV1226" s="2"/>
      <c r="BX1226" s="2"/>
      <c r="CN1226" s="2">
        <v>53</v>
      </c>
      <c r="CQ1226" s="2"/>
      <c r="CR1226" s="2"/>
      <c r="DF1226" s="2">
        <v>27</v>
      </c>
      <c r="DG1226" s="2">
        <v>8</v>
      </c>
      <c r="DH1226" s="2">
        <v>13</v>
      </c>
      <c r="DI1226" s="2">
        <v>14</v>
      </c>
      <c r="DJ1226" s="2">
        <v>44</v>
      </c>
    </row>
    <row r="1227" spans="1:119" ht="15" customHeight="1" x14ac:dyDescent="0.3">
      <c r="A1227" t="str">
        <f t="shared" si="1102"/>
        <v>20911215</v>
      </c>
      <c r="B1227" t="str">
        <f t="shared" si="1103"/>
        <v>Inbound marketing - Vargáné Bukucs Zsuzsanna (Bp.-ről web) 11</v>
      </c>
      <c r="C1227" t="str">
        <f t="shared" si="1104"/>
        <v>otthon11215</v>
      </c>
      <c r="D1227" t="str">
        <f t="shared" si="1105"/>
        <v>Inbound marketing - Vargáné Bukucs Zsuzsanna (Bp.-ről web) 1</v>
      </c>
      <c r="E1227" t="str">
        <f t="shared" si="1106"/>
        <v>Vargáné Bukucs Zsuzsanna11215</v>
      </c>
      <c r="F1227" t="str">
        <f t="shared" si="1107"/>
        <v>Inbound marketing (Bp. 209, Bp.-ről web)</v>
      </c>
      <c r="G1227" t="str">
        <f t="shared" si="1108"/>
        <v/>
      </c>
      <c r="H1227" t="str">
        <f t="shared" si="1109"/>
        <v/>
      </c>
      <c r="I1227" t="str">
        <f t="shared" si="1110"/>
        <v/>
      </c>
      <c r="J1227" t="str">
        <f t="shared" si="1111"/>
        <v/>
      </c>
      <c r="K1227" t="str">
        <f t="shared" si="1112"/>
        <v/>
      </c>
      <c r="L1227" t="str">
        <f t="shared" si="1113"/>
        <v/>
      </c>
      <c r="M1227" t="str">
        <f t="shared" si="1114"/>
        <v/>
      </c>
      <c r="N1227" t="str">
        <f t="shared" si="1115"/>
        <v/>
      </c>
      <c r="O1227" t="str">
        <f t="shared" si="1116"/>
        <v/>
      </c>
      <c r="P1227" t="str">
        <f t="shared" si="1117"/>
        <v/>
      </c>
      <c r="Q1227" t="str">
        <f t="shared" si="1118"/>
        <v/>
      </c>
      <c r="R1227" t="str">
        <f t="shared" si="1119"/>
        <v/>
      </c>
      <c r="S1227" t="str">
        <f t="shared" si="1120"/>
        <v/>
      </c>
      <c r="T1227" t="str">
        <f t="shared" si="1121"/>
        <v/>
      </c>
      <c r="U1227" t="str">
        <f t="shared" si="1122"/>
        <v/>
      </c>
      <c r="V1227" t="str">
        <f t="shared" si="1123"/>
        <v/>
      </c>
      <c r="W1227" t="str">
        <f t="shared" si="1124"/>
        <v/>
      </c>
      <c r="X1227" t="str">
        <f t="shared" si="1125"/>
        <v>11215</v>
      </c>
      <c r="Y1227" t="str">
        <f t="shared" si="1126"/>
        <v/>
      </c>
      <c r="Z1227" t="str">
        <f t="shared" si="1127"/>
        <v/>
      </c>
      <c r="AA1227" t="str">
        <f t="shared" si="1128"/>
        <v>Inbound marketing (209, Bp.-ről web)</v>
      </c>
      <c r="AB1227" t="str">
        <f t="shared" si="1129"/>
        <v/>
      </c>
      <c r="AC1227" t="str">
        <f t="shared" si="1130"/>
        <v/>
      </c>
      <c r="AD1227" t="str">
        <f t="shared" si="1131"/>
        <v/>
      </c>
      <c r="AE1227" t="str">
        <f t="shared" si="1132"/>
        <v/>
      </c>
      <c r="AF1227" t="str">
        <f t="shared" si="1133"/>
        <v/>
      </c>
      <c r="AG1227" t="str">
        <f t="shared" si="1134"/>
        <v/>
      </c>
      <c r="AH1227" t="str">
        <f t="shared" si="1135"/>
        <v/>
      </c>
      <c r="AI1227" t="str">
        <f t="shared" si="1136"/>
        <v/>
      </c>
      <c r="AJ1227" t="str">
        <f t="shared" si="1137"/>
        <v/>
      </c>
      <c r="AK1227" t="str">
        <f t="shared" si="1138"/>
        <v/>
      </c>
      <c r="AL1227" t="str">
        <f t="shared" si="1139"/>
        <v/>
      </c>
      <c r="AM1227" t="str">
        <f t="shared" si="1140"/>
        <v/>
      </c>
      <c r="AN1227" t="str">
        <f t="shared" si="1141"/>
        <v/>
      </c>
      <c r="AO1227" t="str">
        <f t="shared" si="1142"/>
        <v/>
      </c>
      <c r="AP1227" t="str">
        <f t="shared" si="1143"/>
        <v/>
      </c>
      <c r="AQ1227" t="str">
        <f t="shared" si="1144"/>
        <v/>
      </c>
      <c r="AR1227" t="str">
        <f t="shared" si="1145"/>
        <v>11215</v>
      </c>
      <c r="AS1227" t="str">
        <f t="shared" si="1146"/>
        <v/>
      </c>
      <c r="AT1227" t="str">
        <f t="shared" si="1147"/>
        <v/>
      </c>
      <c r="AU1227" t="str">
        <f t="shared" si="1148"/>
        <v/>
      </c>
      <c r="AV1227" t="str">
        <f t="shared" si="1149"/>
        <v/>
      </c>
      <c r="AW1227" t="str">
        <f t="shared" si="1150"/>
        <v/>
      </c>
      <c r="AX1227" t="str">
        <f t="shared" si="1151"/>
        <v/>
      </c>
      <c r="AY1227" t="str">
        <f t="shared" si="1152"/>
        <v/>
      </c>
      <c r="AZ1227" t="str">
        <f t="shared" si="1153"/>
        <v/>
      </c>
      <c r="BA1227" t="str">
        <f t="shared" si="1154"/>
        <v/>
      </c>
      <c r="BB1227" t="str">
        <f t="shared" si="1155"/>
        <v/>
      </c>
      <c r="BC1227" t="str">
        <f t="shared" si="1156"/>
        <v/>
      </c>
      <c r="BD1227" t="str">
        <f t="shared" si="1157"/>
        <v/>
      </c>
      <c r="BE1227" t="str">
        <f t="shared" si="1158"/>
        <v>Inbound marketing (otthon, Bp.-ről web)</v>
      </c>
      <c r="BF1227" s="2">
        <v>1121</v>
      </c>
      <c r="BG1227" s="2">
        <v>5</v>
      </c>
      <c r="BH1227" s="18">
        <f>VLOOKUP(BF1227,segéd!$F$9:$G$41,2,FALSE)</f>
        <v>46347</v>
      </c>
      <c r="BI1227" s="2" t="str">
        <f>VLOOKUP(BG1227,segéd!$F$1:$G$7,2,FALSE)</f>
        <v>15.15-16.45</v>
      </c>
      <c r="BJ1227" t="s">
        <v>384</v>
      </c>
      <c r="BK1227" s="20" t="s">
        <v>558</v>
      </c>
      <c r="BL1227" t="s">
        <v>192</v>
      </c>
      <c r="BM1227" s="2">
        <v>209</v>
      </c>
      <c r="BN1227" s="2" t="s">
        <v>424</v>
      </c>
      <c r="BO1227" s="2" t="s">
        <v>118</v>
      </c>
      <c r="BP1227" s="33" t="s">
        <v>658</v>
      </c>
      <c r="BQ1227" s="2">
        <f t="shared" si="1159"/>
        <v>12</v>
      </c>
      <c r="BR1227" s="2">
        <f>IF(BM1227="","",IFERROR(VLOOKUP(BJ1227,segéd!T:U,2,FALSE),"x"))</f>
        <v>11</v>
      </c>
      <c r="BS1227" s="2">
        <f>IF(BN1227="","",IFERROR(VLOOKUP(BJ1227,segéd!O:P,2,FALSE),"x"))</f>
        <v>1</v>
      </c>
      <c r="BU1227" s="2"/>
      <c r="BV1227" s="2"/>
      <c r="BX1227" s="2"/>
      <c r="CK1227" s="2">
        <v>13</v>
      </c>
      <c r="CQ1227" s="2"/>
      <c r="CR1227" s="2"/>
      <c r="DD1227" s="2">
        <v>2</v>
      </c>
    </row>
    <row r="1228" spans="1:119" ht="15" customHeight="1" x14ac:dyDescent="0.3">
      <c r="A1228" t="str">
        <f t="shared" si="1102"/>
        <v>20111215</v>
      </c>
      <c r="B1228" t="str">
        <f t="shared" si="1103"/>
        <v>Közgazdaságtan I. - Tóth Zsuzsanna (web) 120</v>
      </c>
      <c r="C1228" t="str">
        <f t="shared" si="1104"/>
        <v>11215</v>
      </c>
      <c r="D1228" t="str">
        <f t="shared" si="1105"/>
        <v xml:space="preserve">Közgazdaságtan I. - Tóth Zsuzsanna (web) </v>
      </c>
      <c r="E1228" t="str">
        <f t="shared" si="1106"/>
        <v>Tóth Zsuzsanna11215</v>
      </c>
      <c r="F1228" t="str">
        <f t="shared" si="1107"/>
        <v>Közgazdaságtan I. (Bp. 201, web)</v>
      </c>
      <c r="G1228" t="str">
        <f t="shared" si="1108"/>
        <v>11215</v>
      </c>
      <c r="H1228" t="str">
        <f t="shared" si="1109"/>
        <v>11215</v>
      </c>
      <c r="I1228" t="str">
        <f t="shared" si="1110"/>
        <v/>
      </c>
      <c r="J1228" t="str">
        <f t="shared" si="1111"/>
        <v/>
      </c>
      <c r="K1228" t="str">
        <f t="shared" si="1112"/>
        <v/>
      </c>
      <c r="L1228" t="str">
        <f t="shared" si="1113"/>
        <v/>
      </c>
      <c r="M1228" t="str">
        <f t="shared" si="1114"/>
        <v/>
      </c>
      <c r="N1228" t="str">
        <f t="shared" si="1115"/>
        <v/>
      </c>
      <c r="O1228" t="str">
        <f t="shared" si="1116"/>
        <v/>
      </c>
      <c r="P1228" t="str">
        <f t="shared" si="1117"/>
        <v/>
      </c>
      <c r="Q1228" t="str">
        <f t="shared" si="1118"/>
        <v/>
      </c>
      <c r="R1228" t="str">
        <f t="shared" si="1119"/>
        <v/>
      </c>
      <c r="S1228" t="str">
        <f t="shared" si="1120"/>
        <v/>
      </c>
      <c r="T1228" t="str">
        <f t="shared" si="1121"/>
        <v/>
      </c>
      <c r="U1228" t="str">
        <f t="shared" si="1122"/>
        <v/>
      </c>
      <c r="V1228" t="str">
        <f t="shared" si="1123"/>
        <v/>
      </c>
      <c r="W1228" t="str">
        <f t="shared" si="1124"/>
        <v/>
      </c>
      <c r="X1228" t="str">
        <f t="shared" si="1125"/>
        <v/>
      </c>
      <c r="Y1228" t="str">
        <f t="shared" si="1126"/>
        <v/>
      </c>
      <c r="Z1228" t="str">
        <f t="shared" si="1127"/>
        <v/>
      </c>
      <c r="AA1228" t="str">
        <f t="shared" si="1128"/>
        <v>Közgazdaságtan I. (201, web)</v>
      </c>
      <c r="AB1228" t="str">
        <f t="shared" si="1129"/>
        <v/>
      </c>
      <c r="AC1228" t="str">
        <f t="shared" si="1130"/>
        <v/>
      </c>
      <c r="AD1228" t="str">
        <f t="shared" si="1131"/>
        <v/>
      </c>
      <c r="AE1228" t="str">
        <f t="shared" si="1132"/>
        <v/>
      </c>
      <c r="AF1228" t="str">
        <f t="shared" si="1133"/>
        <v/>
      </c>
      <c r="AG1228" t="str">
        <f t="shared" si="1134"/>
        <v/>
      </c>
      <c r="AH1228" t="str">
        <f t="shared" si="1135"/>
        <v/>
      </c>
      <c r="AI1228" t="str">
        <f t="shared" si="1136"/>
        <v/>
      </c>
      <c r="AJ1228" t="str">
        <f t="shared" si="1137"/>
        <v/>
      </c>
      <c r="AK1228" t="str">
        <f t="shared" si="1138"/>
        <v/>
      </c>
      <c r="AL1228" t="str">
        <f t="shared" si="1139"/>
        <v/>
      </c>
      <c r="AM1228" t="str">
        <f t="shared" si="1140"/>
        <v/>
      </c>
      <c r="AN1228" t="str">
        <f t="shared" si="1141"/>
        <v/>
      </c>
      <c r="AO1228" t="str">
        <f t="shared" si="1142"/>
        <v/>
      </c>
      <c r="AP1228" t="str">
        <f t="shared" si="1143"/>
        <v/>
      </c>
      <c r="AQ1228" t="str">
        <f t="shared" si="1144"/>
        <v/>
      </c>
      <c r="AR1228" t="str">
        <f t="shared" si="1145"/>
        <v/>
      </c>
      <c r="AS1228" t="str">
        <f t="shared" si="1146"/>
        <v/>
      </c>
      <c r="AT1228" t="str">
        <f t="shared" si="1147"/>
        <v/>
      </c>
      <c r="AU1228" t="str">
        <f t="shared" si="1148"/>
        <v/>
      </c>
      <c r="AV1228" t="str">
        <f t="shared" si="1149"/>
        <v/>
      </c>
      <c r="AW1228" t="str">
        <f t="shared" si="1150"/>
        <v/>
      </c>
      <c r="AX1228" t="str">
        <f t="shared" si="1151"/>
        <v/>
      </c>
      <c r="AY1228" t="str">
        <f t="shared" si="1152"/>
        <v/>
      </c>
      <c r="AZ1228" t="str">
        <f t="shared" si="1153"/>
        <v/>
      </c>
      <c r="BA1228" t="str">
        <f t="shared" si="1154"/>
        <v/>
      </c>
      <c r="BB1228" t="str">
        <f t="shared" si="1155"/>
        <v/>
      </c>
      <c r="BC1228" t="str">
        <f t="shared" si="1156"/>
        <v/>
      </c>
      <c r="BD1228" t="str">
        <f t="shared" si="1157"/>
        <v/>
      </c>
      <c r="BE1228" t="str">
        <f t="shared" si="1158"/>
        <v>Közgazdaságtan I. (, web)</v>
      </c>
      <c r="BF1228" s="2">
        <v>1121</v>
      </c>
      <c r="BG1228" s="2">
        <v>5</v>
      </c>
      <c r="BH1228" s="18">
        <f>VLOOKUP(BF1228,segéd!$F$9:$G$41,2,FALSE)</f>
        <v>46347</v>
      </c>
      <c r="BI1228" s="2" t="str">
        <f>VLOOKUP(BG1228,segéd!$F$1:$G$7,2,FALSE)</f>
        <v>15.15-16.45</v>
      </c>
      <c r="BJ1228" t="s">
        <v>25</v>
      </c>
      <c r="BK1228" s="20" t="s">
        <v>530</v>
      </c>
      <c r="BL1228" t="s">
        <v>194</v>
      </c>
      <c r="BM1228" s="2">
        <v>201</v>
      </c>
      <c r="BO1228" s="2" t="s">
        <v>117</v>
      </c>
      <c r="BP1228" s="33" t="s">
        <v>650</v>
      </c>
      <c r="BQ1228" s="2">
        <f t="shared" si="1159"/>
        <v>120</v>
      </c>
      <c r="BR1228" s="2">
        <f>IF(BM1228="","",IFERROR(VLOOKUP(BJ1228,segéd!T:U,2,FALSE),"x"))</f>
        <v>120</v>
      </c>
      <c r="BS1228" s="2" t="str">
        <f>IF(BN1228="","",IFERROR(VLOOKUP(BJ1228,segéd!O:P,2,FALSE),"x"))</f>
        <v/>
      </c>
      <c r="BT1228" s="2">
        <v>67</v>
      </c>
      <c r="BU1228" s="2">
        <v>18</v>
      </c>
      <c r="BV1228" s="2"/>
      <c r="BX1228" s="2"/>
      <c r="CQ1228" s="2"/>
      <c r="CR1228" s="2"/>
    </row>
    <row r="1229" spans="1:119" ht="15" customHeight="1" x14ac:dyDescent="0.3">
      <c r="A1229" t="str">
        <f t="shared" si="1102"/>
        <v>11215</v>
      </c>
      <c r="B1229" t="str">
        <f t="shared" si="1103"/>
        <v xml:space="preserve">Lézerbiztonsági alapok - Vavra Gábor </v>
      </c>
      <c r="C1229" t="str">
        <f t="shared" si="1104"/>
        <v>211215</v>
      </c>
      <c r="D1229" t="str">
        <f t="shared" si="1105"/>
        <v>Lézerbiztonsági alapok - Vavra Gábor 9</v>
      </c>
      <c r="E1229" t="str">
        <f t="shared" si="1106"/>
        <v>Vavra Gábor11215</v>
      </c>
      <c r="F1229" t="str">
        <f t="shared" si="1107"/>
        <v>Lézerbiztonsági alapok (Tb. 2)</v>
      </c>
      <c r="G1229" t="str">
        <f t="shared" si="1108"/>
        <v/>
      </c>
      <c r="H1229" t="str">
        <f t="shared" si="1109"/>
        <v/>
      </c>
      <c r="I1229" t="str">
        <f t="shared" si="1110"/>
        <v/>
      </c>
      <c r="J1229" t="str">
        <f t="shared" si="1111"/>
        <v/>
      </c>
      <c r="K1229" t="str">
        <f t="shared" si="1112"/>
        <v/>
      </c>
      <c r="L1229" t="str">
        <f t="shared" si="1113"/>
        <v/>
      </c>
      <c r="M1229" t="str">
        <f t="shared" si="1114"/>
        <v/>
      </c>
      <c r="N1229" t="str">
        <f t="shared" si="1115"/>
        <v/>
      </c>
      <c r="O1229" t="str">
        <f t="shared" si="1116"/>
        <v/>
      </c>
      <c r="P1229" t="str">
        <f t="shared" si="1117"/>
        <v/>
      </c>
      <c r="Q1229" t="str">
        <f t="shared" si="1118"/>
        <v/>
      </c>
      <c r="R1229" t="str">
        <f t="shared" si="1119"/>
        <v/>
      </c>
      <c r="S1229" t="str">
        <f t="shared" si="1120"/>
        <v/>
      </c>
      <c r="T1229" t="str">
        <f t="shared" si="1121"/>
        <v/>
      </c>
      <c r="U1229" t="str">
        <f t="shared" si="1122"/>
        <v/>
      </c>
      <c r="V1229" t="str">
        <f t="shared" si="1123"/>
        <v/>
      </c>
      <c r="W1229" t="str">
        <f t="shared" si="1124"/>
        <v/>
      </c>
      <c r="X1229" t="str">
        <f t="shared" si="1125"/>
        <v/>
      </c>
      <c r="Y1229" t="str">
        <f t="shared" si="1126"/>
        <v/>
      </c>
      <c r="Z1229" t="str">
        <f t="shared" si="1127"/>
        <v/>
      </c>
      <c r="AA1229" t="str">
        <f t="shared" si="1128"/>
        <v>Lézerbiztonsági alapok ()</v>
      </c>
      <c r="AB1229" t="str">
        <f t="shared" si="1129"/>
        <v/>
      </c>
      <c r="AC1229" t="str">
        <f t="shared" si="1130"/>
        <v/>
      </c>
      <c r="AD1229" t="str">
        <f t="shared" si="1131"/>
        <v/>
      </c>
      <c r="AE1229" t="str">
        <f t="shared" si="1132"/>
        <v/>
      </c>
      <c r="AF1229" t="str">
        <f t="shared" si="1133"/>
        <v/>
      </c>
      <c r="AG1229" t="str">
        <f t="shared" si="1134"/>
        <v/>
      </c>
      <c r="AH1229" t="str">
        <f t="shared" si="1135"/>
        <v/>
      </c>
      <c r="AI1229" t="str">
        <f t="shared" si="1136"/>
        <v/>
      </c>
      <c r="AJ1229" t="str">
        <f t="shared" si="1137"/>
        <v/>
      </c>
      <c r="AK1229" t="str">
        <f t="shared" si="1138"/>
        <v/>
      </c>
      <c r="AL1229" t="str">
        <f t="shared" si="1139"/>
        <v/>
      </c>
      <c r="AM1229" t="str">
        <f t="shared" si="1140"/>
        <v/>
      </c>
      <c r="AN1229" t="str">
        <f t="shared" si="1141"/>
        <v/>
      </c>
      <c r="AO1229" t="str">
        <f t="shared" si="1142"/>
        <v/>
      </c>
      <c r="AP1229" t="str">
        <f t="shared" si="1143"/>
        <v/>
      </c>
      <c r="AQ1229" t="str">
        <f t="shared" si="1144"/>
        <v/>
      </c>
      <c r="AR1229" t="str">
        <f t="shared" si="1145"/>
        <v/>
      </c>
      <c r="AS1229" t="str">
        <f t="shared" si="1146"/>
        <v/>
      </c>
      <c r="AT1229" t="str">
        <f t="shared" si="1147"/>
        <v/>
      </c>
      <c r="AU1229" t="str">
        <f t="shared" si="1148"/>
        <v/>
      </c>
      <c r="AV1229" t="str">
        <f t="shared" si="1149"/>
        <v/>
      </c>
      <c r="AW1229" t="str">
        <f t="shared" si="1150"/>
        <v/>
      </c>
      <c r="AX1229" t="str">
        <f t="shared" si="1151"/>
        <v/>
      </c>
      <c r="AY1229" t="str">
        <f t="shared" si="1152"/>
        <v/>
      </c>
      <c r="AZ1229" t="str">
        <f t="shared" si="1153"/>
        <v/>
      </c>
      <c r="BA1229" t="str">
        <f t="shared" si="1154"/>
        <v/>
      </c>
      <c r="BB1229" t="str">
        <f t="shared" si="1155"/>
        <v/>
      </c>
      <c r="BC1229" t="str">
        <f t="shared" si="1156"/>
        <v>11215</v>
      </c>
      <c r="BD1229" t="str">
        <f t="shared" si="1157"/>
        <v/>
      </c>
      <c r="BE1229" t="str">
        <f t="shared" si="1158"/>
        <v>Lézerbiztonsági alapok (2)</v>
      </c>
      <c r="BF1229" s="2">
        <v>1121</v>
      </c>
      <c r="BG1229" s="2">
        <v>5</v>
      </c>
      <c r="BH1229" s="18">
        <f>VLOOKUP(BF1229,segéd!$F$9:$G$41,2,FALSE)</f>
        <v>46347</v>
      </c>
      <c r="BI1229" s="2" t="str">
        <f>VLOOKUP(BG1229,segéd!$F$1:$G$7,2,FALSE)</f>
        <v>15.15-16.45</v>
      </c>
      <c r="BJ1229" t="s">
        <v>524</v>
      </c>
      <c r="BK1229" s="20" t="s">
        <v>419</v>
      </c>
      <c r="BL1229" t="s">
        <v>191</v>
      </c>
      <c r="BM1229" s="2"/>
      <c r="BN1229" s="2">
        <v>2</v>
      </c>
      <c r="BO1229" s="2"/>
      <c r="BP1229" s="33"/>
      <c r="BQ1229" s="2">
        <f t="shared" si="1159"/>
        <v>9</v>
      </c>
      <c r="BR1229" s="2" t="str">
        <f>IF(BM1229="","",IFERROR(VLOOKUP(BJ1229,segéd!T:U,2,FALSE),"x"))</f>
        <v/>
      </c>
      <c r="BS1229" s="2">
        <f>IF(BN1229="","",IFERROR(VLOOKUP(BJ1229,segéd!O:P,2,FALSE),"x"))</f>
        <v>9</v>
      </c>
      <c r="BU1229" s="2"/>
      <c r="BV1229" s="2"/>
      <c r="DO1229" s="2">
        <v>10</v>
      </c>
    </row>
    <row r="1230" spans="1:119" ht="15" customHeight="1" x14ac:dyDescent="0.3">
      <c r="A1230" t="str">
        <f t="shared" si="1102"/>
        <v>21411215</v>
      </c>
      <c r="B1230" t="str">
        <f t="shared" si="1103"/>
        <v>Marketing tervezés és kont. - Rojkovich Ádám Konstantin (web) 6</v>
      </c>
      <c r="C1230" t="str">
        <f t="shared" si="1104"/>
        <v>11215</v>
      </c>
      <c r="D1230" t="str">
        <f t="shared" si="1105"/>
        <v xml:space="preserve">Marketing tervezés és kont. - Rojkovich Ádám Konstantin (web) </v>
      </c>
      <c r="E1230" t="str">
        <f t="shared" si="1106"/>
        <v>Rojkovich Ádám Konstantin11215</v>
      </c>
      <c r="F1230" t="str">
        <f t="shared" si="1107"/>
        <v>Marketing tervezés és kont. (Bp. 214, web)</v>
      </c>
      <c r="G1230" t="str">
        <f t="shared" si="1108"/>
        <v/>
      </c>
      <c r="H1230" t="str">
        <f t="shared" si="1109"/>
        <v/>
      </c>
      <c r="I1230" t="str">
        <f t="shared" si="1110"/>
        <v/>
      </c>
      <c r="J1230" t="str">
        <f t="shared" si="1111"/>
        <v>11215</v>
      </c>
      <c r="K1230" t="str">
        <f t="shared" si="1112"/>
        <v/>
      </c>
      <c r="L1230" t="str">
        <f t="shared" si="1113"/>
        <v/>
      </c>
      <c r="M1230" t="str">
        <f t="shared" si="1114"/>
        <v/>
      </c>
      <c r="N1230" t="str">
        <f t="shared" si="1115"/>
        <v/>
      </c>
      <c r="O1230" t="str">
        <f t="shared" si="1116"/>
        <v/>
      </c>
      <c r="P1230" t="str">
        <f t="shared" si="1117"/>
        <v/>
      </c>
      <c r="Q1230" t="str">
        <f t="shared" si="1118"/>
        <v>11215</v>
      </c>
      <c r="R1230" t="str">
        <f t="shared" si="1119"/>
        <v/>
      </c>
      <c r="S1230" t="str">
        <f t="shared" si="1120"/>
        <v/>
      </c>
      <c r="T1230" t="str">
        <f t="shared" si="1121"/>
        <v/>
      </c>
      <c r="U1230" t="str">
        <f t="shared" si="1122"/>
        <v/>
      </c>
      <c r="V1230" t="str">
        <f t="shared" si="1123"/>
        <v/>
      </c>
      <c r="W1230" t="str">
        <f t="shared" si="1124"/>
        <v/>
      </c>
      <c r="X1230" t="str">
        <f t="shared" si="1125"/>
        <v/>
      </c>
      <c r="Y1230" t="str">
        <f t="shared" si="1126"/>
        <v/>
      </c>
      <c r="Z1230" t="str">
        <f t="shared" si="1127"/>
        <v/>
      </c>
      <c r="AA1230" t="str">
        <f t="shared" si="1128"/>
        <v>Marketing tervezés és kont. (214, web)</v>
      </c>
      <c r="AB1230" t="str">
        <f t="shared" si="1129"/>
        <v/>
      </c>
      <c r="AC1230" t="str">
        <f t="shared" si="1130"/>
        <v/>
      </c>
      <c r="AD1230" t="str">
        <f t="shared" si="1131"/>
        <v/>
      </c>
      <c r="AE1230" t="str">
        <f t="shared" si="1132"/>
        <v/>
      </c>
      <c r="AF1230" t="str">
        <f t="shared" si="1133"/>
        <v/>
      </c>
      <c r="AG1230" t="str">
        <f t="shared" si="1134"/>
        <v/>
      </c>
      <c r="AH1230" t="str">
        <f t="shared" si="1135"/>
        <v/>
      </c>
      <c r="AI1230" t="str">
        <f t="shared" si="1136"/>
        <v/>
      </c>
      <c r="AJ1230" t="str">
        <f t="shared" si="1137"/>
        <v/>
      </c>
      <c r="AK1230" t="str">
        <f t="shared" si="1138"/>
        <v/>
      </c>
      <c r="AL1230" t="str">
        <f t="shared" si="1139"/>
        <v/>
      </c>
      <c r="AM1230" t="str">
        <f t="shared" si="1140"/>
        <v/>
      </c>
      <c r="AN1230" t="str">
        <f t="shared" si="1141"/>
        <v/>
      </c>
      <c r="AO1230" t="str">
        <f t="shared" si="1142"/>
        <v/>
      </c>
      <c r="AP1230" t="str">
        <f t="shared" si="1143"/>
        <v/>
      </c>
      <c r="AQ1230" t="str">
        <f t="shared" si="1144"/>
        <v/>
      </c>
      <c r="AR1230" t="str">
        <f t="shared" si="1145"/>
        <v/>
      </c>
      <c r="AS1230" t="str">
        <f t="shared" si="1146"/>
        <v/>
      </c>
      <c r="AT1230" t="str">
        <f t="shared" si="1147"/>
        <v/>
      </c>
      <c r="AU1230" t="str">
        <f t="shared" si="1148"/>
        <v/>
      </c>
      <c r="AV1230" t="str">
        <f t="shared" si="1149"/>
        <v/>
      </c>
      <c r="AW1230" t="str">
        <f t="shared" si="1150"/>
        <v/>
      </c>
      <c r="AX1230" t="str">
        <f t="shared" si="1151"/>
        <v/>
      </c>
      <c r="AY1230" t="str">
        <f t="shared" si="1152"/>
        <v/>
      </c>
      <c r="AZ1230" t="str">
        <f t="shared" si="1153"/>
        <v/>
      </c>
      <c r="BA1230" t="str">
        <f t="shared" si="1154"/>
        <v/>
      </c>
      <c r="BB1230" t="str">
        <f t="shared" si="1155"/>
        <v/>
      </c>
      <c r="BC1230" t="str">
        <f t="shared" si="1156"/>
        <v/>
      </c>
      <c r="BD1230" t="str">
        <f t="shared" si="1157"/>
        <v/>
      </c>
      <c r="BE1230" t="str">
        <f t="shared" si="1158"/>
        <v>Marketing tervezés és kont. (, web)</v>
      </c>
      <c r="BF1230" s="2">
        <v>1121</v>
      </c>
      <c r="BG1230" s="2">
        <v>5</v>
      </c>
      <c r="BH1230" s="18">
        <f>VLOOKUP(BF1230,segéd!$F$9:$G$41,2,FALSE)</f>
        <v>46347</v>
      </c>
      <c r="BI1230" s="2" t="str">
        <f>VLOOKUP(BG1230,segéd!$F$1:$G$7,2,FALSE)</f>
        <v>15.15-16.45</v>
      </c>
      <c r="BJ1230" t="s">
        <v>116</v>
      </c>
      <c r="BK1230" s="20" t="s">
        <v>573</v>
      </c>
      <c r="BL1230" t="s">
        <v>206</v>
      </c>
      <c r="BM1230" s="2">
        <v>214</v>
      </c>
      <c r="BO1230" s="2" t="s">
        <v>117</v>
      </c>
      <c r="BP1230" s="33" t="s">
        <v>692</v>
      </c>
      <c r="BQ1230" s="2">
        <f t="shared" si="1159"/>
        <v>6</v>
      </c>
      <c r="BR1230" s="2">
        <f>IF(BM1230="","",IFERROR(VLOOKUP(BJ1230,segéd!T:U,2,FALSE),"x"))</f>
        <v>6</v>
      </c>
      <c r="BS1230" s="2" t="str">
        <f>IF(BN1230="","",IFERROR(VLOOKUP(BJ1230,segéd!O:P,2,FALSE),"x"))</f>
        <v/>
      </c>
      <c r="BT1230" s="2"/>
      <c r="BU1230" s="2"/>
      <c r="BV1230" s="2"/>
      <c r="BW1230" s="2">
        <v>8</v>
      </c>
      <c r="BX1230" s="2"/>
      <c r="CD1230" s="2">
        <v>5</v>
      </c>
      <c r="CQ1230" s="2"/>
      <c r="CR1230" s="2"/>
    </row>
    <row r="1231" spans="1:119" ht="15" customHeight="1" x14ac:dyDescent="0.3">
      <c r="A1231" t="str">
        <f t="shared" si="1102"/>
        <v>11215</v>
      </c>
      <c r="B1231" t="str">
        <f t="shared" si="1103"/>
        <v xml:space="preserve">Mechanika alapjai - Szentgyörgyiné Gyöngyösi Éva (web) </v>
      </c>
      <c r="C1231" t="str">
        <f t="shared" si="1104"/>
        <v>50111215</v>
      </c>
      <c r="D1231" t="str">
        <f t="shared" si="1105"/>
        <v>Mechanika alapjai - Szentgyörgyiné Gyöngyösi Éva (web) 148</v>
      </c>
      <c r="E1231" t="str">
        <f t="shared" si="1106"/>
        <v>Szentgyörgyiné Gyöngyösi Éva11215</v>
      </c>
      <c r="F1231" t="str">
        <f t="shared" si="1107"/>
        <v>Mechanika alapjai (Tb. 501, web)</v>
      </c>
      <c r="G1231" t="str">
        <f t="shared" si="1108"/>
        <v/>
      </c>
      <c r="H1231" t="str">
        <f t="shared" si="1109"/>
        <v/>
      </c>
      <c r="I1231" t="str">
        <f t="shared" si="1110"/>
        <v/>
      </c>
      <c r="J1231" t="str">
        <f t="shared" si="1111"/>
        <v/>
      </c>
      <c r="K1231" t="str">
        <f t="shared" si="1112"/>
        <v/>
      </c>
      <c r="L1231" t="str">
        <f t="shared" si="1113"/>
        <v/>
      </c>
      <c r="M1231" t="str">
        <f t="shared" si="1114"/>
        <v/>
      </c>
      <c r="N1231" t="str">
        <f t="shared" si="1115"/>
        <v/>
      </c>
      <c r="O1231" t="str">
        <f t="shared" si="1116"/>
        <v/>
      </c>
      <c r="P1231" t="str">
        <f t="shared" si="1117"/>
        <v/>
      </c>
      <c r="Q1231" t="str">
        <f t="shared" si="1118"/>
        <v/>
      </c>
      <c r="R1231" t="str">
        <f t="shared" si="1119"/>
        <v/>
      </c>
      <c r="S1231" t="str">
        <f t="shared" si="1120"/>
        <v/>
      </c>
      <c r="T1231" t="str">
        <f t="shared" si="1121"/>
        <v/>
      </c>
      <c r="U1231" t="str">
        <f t="shared" si="1122"/>
        <v/>
      </c>
      <c r="V1231" t="str">
        <f t="shared" si="1123"/>
        <v/>
      </c>
      <c r="W1231" t="str">
        <f t="shared" si="1124"/>
        <v/>
      </c>
      <c r="X1231" t="str">
        <f t="shared" si="1125"/>
        <v/>
      </c>
      <c r="Y1231" t="str">
        <f t="shared" si="1126"/>
        <v/>
      </c>
      <c r="Z1231" t="str">
        <f t="shared" si="1127"/>
        <v/>
      </c>
      <c r="AA1231" t="str">
        <f t="shared" si="1128"/>
        <v>Mechanika alapjai (, web)</v>
      </c>
      <c r="AB1231" t="str">
        <f t="shared" si="1129"/>
        <v/>
      </c>
      <c r="AC1231" t="str">
        <f t="shared" si="1130"/>
        <v/>
      </c>
      <c r="AD1231" t="str">
        <f t="shared" si="1131"/>
        <v>11215</v>
      </c>
      <c r="AE1231" t="str">
        <f t="shared" si="1132"/>
        <v>11215</v>
      </c>
      <c r="AF1231" t="str">
        <f t="shared" si="1133"/>
        <v>11215</v>
      </c>
      <c r="AG1231" t="str">
        <f t="shared" si="1134"/>
        <v/>
      </c>
      <c r="AH1231" t="str">
        <f t="shared" si="1135"/>
        <v/>
      </c>
      <c r="AI1231" t="str">
        <f t="shared" si="1136"/>
        <v/>
      </c>
      <c r="AJ1231" t="str">
        <f t="shared" si="1137"/>
        <v/>
      </c>
      <c r="AK1231" t="str">
        <f t="shared" si="1138"/>
        <v/>
      </c>
      <c r="AL1231" t="str">
        <f t="shared" si="1139"/>
        <v/>
      </c>
      <c r="AM1231" t="str">
        <f t="shared" si="1140"/>
        <v/>
      </c>
      <c r="AN1231" t="str">
        <f t="shared" si="1141"/>
        <v/>
      </c>
      <c r="AO1231" t="str">
        <f t="shared" si="1142"/>
        <v/>
      </c>
      <c r="AP1231" t="str">
        <f t="shared" si="1143"/>
        <v/>
      </c>
      <c r="AQ1231" t="str">
        <f t="shared" si="1144"/>
        <v/>
      </c>
      <c r="AR1231" t="str">
        <f t="shared" si="1145"/>
        <v/>
      </c>
      <c r="AS1231" t="str">
        <f t="shared" si="1146"/>
        <v/>
      </c>
      <c r="AT1231" t="str">
        <f t="shared" si="1147"/>
        <v/>
      </c>
      <c r="AU1231" t="str">
        <f t="shared" si="1148"/>
        <v/>
      </c>
      <c r="AV1231" t="str">
        <f t="shared" si="1149"/>
        <v/>
      </c>
      <c r="AW1231" t="str">
        <f t="shared" si="1150"/>
        <v/>
      </c>
      <c r="AX1231" t="str">
        <f t="shared" si="1151"/>
        <v/>
      </c>
      <c r="AY1231" t="str">
        <f t="shared" si="1152"/>
        <v/>
      </c>
      <c r="AZ1231" t="str">
        <f t="shared" si="1153"/>
        <v/>
      </c>
      <c r="BA1231" t="str">
        <f t="shared" si="1154"/>
        <v/>
      </c>
      <c r="BB1231" t="str">
        <f t="shared" si="1155"/>
        <v/>
      </c>
      <c r="BC1231" t="str">
        <f t="shared" si="1156"/>
        <v/>
      </c>
      <c r="BD1231" t="str">
        <f t="shared" si="1157"/>
        <v/>
      </c>
      <c r="BE1231" t="str">
        <f t="shared" si="1158"/>
        <v>Mechanika alapjai (501, web)</v>
      </c>
      <c r="BF1231" s="2">
        <v>1121</v>
      </c>
      <c r="BG1231" s="2">
        <v>5</v>
      </c>
      <c r="BH1231" s="18">
        <f>VLOOKUP(BF1231,segéd!$F$9:$G$41,2,FALSE)</f>
        <v>46347</v>
      </c>
      <c r="BI1231" s="2" t="str">
        <f>VLOOKUP(BG1231,segéd!$F$1:$G$7,2,FALSE)</f>
        <v>15.15-16.45</v>
      </c>
      <c r="BJ1231" t="s">
        <v>131</v>
      </c>
      <c r="BK1231" s="20" t="s">
        <v>320</v>
      </c>
      <c r="BL1231" t="s">
        <v>193</v>
      </c>
      <c r="BM1231" s="2"/>
      <c r="BN1231" s="2">
        <v>501</v>
      </c>
      <c r="BO1231" s="2" t="s">
        <v>117</v>
      </c>
      <c r="BP1231" s="33" t="s">
        <v>624</v>
      </c>
      <c r="BQ1231" s="2">
        <f t="shared" si="1159"/>
        <v>148</v>
      </c>
      <c r="BR1231" s="2" t="str">
        <f>IF(BM1231="","",IFERROR(VLOOKUP(BJ1231,segéd!T:U,2,FALSE),"x"))</f>
        <v/>
      </c>
      <c r="BS1231" s="2">
        <f>IF(BN1231="","",IFERROR(VLOOKUP(BJ1231,segéd!O:P,2,FALSE),"x"))</f>
        <v>148</v>
      </c>
      <c r="BT1231" s="2"/>
      <c r="BU1231" s="2"/>
      <c r="BV1231" s="2"/>
      <c r="BX1231" s="2"/>
      <c r="CP1231" s="2">
        <v>8</v>
      </c>
      <c r="CQ1231" s="2">
        <v>74</v>
      </c>
      <c r="CR1231" s="2">
        <v>48</v>
      </c>
    </row>
    <row r="1232" spans="1:119" ht="15" customHeight="1" x14ac:dyDescent="0.3">
      <c r="A1232" t="str">
        <f t="shared" si="1102"/>
        <v>11215</v>
      </c>
      <c r="B1232" t="str">
        <f t="shared" si="1103"/>
        <v xml:space="preserve">Men. és minőségmen. alapjai - Szabó Veronika Anna (web) </v>
      </c>
      <c r="C1232" t="str">
        <f t="shared" si="1104"/>
        <v>21711215</v>
      </c>
      <c r="D1232" t="str">
        <f t="shared" si="1105"/>
        <v>Men. és minőségmen. alapjai - Szabó Veronika Anna (web) 8</v>
      </c>
      <c r="E1232" t="str">
        <f t="shared" si="1106"/>
        <v>Szabó Veronika Anna11215</v>
      </c>
      <c r="F1232" t="str">
        <f t="shared" si="1107"/>
        <v>Men. és minőségmen. alapjai (Tb. 217, web)</v>
      </c>
      <c r="G1232" t="str">
        <f t="shared" si="1108"/>
        <v/>
      </c>
      <c r="H1232" t="str">
        <f t="shared" si="1109"/>
        <v/>
      </c>
      <c r="I1232" t="str">
        <f t="shared" si="1110"/>
        <v/>
      </c>
      <c r="J1232" t="str">
        <f t="shared" si="1111"/>
        <v/>
      </c>
      <c r="K1232" t="str">
        <f t="shared" si="1112"/>
        <v/>
      </c>
      <c r="L1232" t="str">
        <f t="shared" si="1113"/>
        <v/>
      </c>
      <c r="M1232" t="str">
        <f t="shared" si="1114"/>
        <v/>
      </c>
      <c r="N1232" t="str">
        <f t="shared" si="1115"/>
        <v/>
      </c>
      <c r="O1232" t="str">
        <f t="shared" si="1116"/>
        <v/>
      </c>
      <c r="P1232" t="str">
        <f t="shared" si="1117"/>
        <v/>
      </c>
      <c r="Q1232" t="str">
        <f t="shared" si="1118"/>
        <v/>
      </c>
      <c r="R1232" t="str">
        <f t="shared" si="1119"/>
        <v/>
      </c>
      <c r="S1232" t="str">
        <f t="shared" si="1120"/>
        <v/>
      </c>
      <c r="T1232" t="str">
        <f t="shared" si="1121"/>
        <v/>
      </c>
      <c r="U1232" t="str">
        <f t="shared" si="1122"/>
        <v/>
      </c>
      <c r="V1232" t="str">
        <f t="shared" si="1123"/>
        <v/>
      </c>
      <c r="W1232" t="str">
        <f t="shared" si="1124"/>
        <v/>
      </c>
      <c r="X1232" t="str">
        <f t="shared" si="1125"/>
        <v/>
      </c>
      <c r="Y1232" t="str">
        <f t="shared" si="1126"/>
        <v/>
      </c>
      <c r="Z1232" t="str">
        <f t="shared" si="1127"/>
        <v/>
      </c>
      <c r="AA1232" t="str">
        <f t="shared" si="1128"/>
        <v>Men. és minőségmen. alapjai (, web)</v>
      </c>
      <c r="AB1232" t="str">
        <f t="shared" si="1129"/>
        <v/>
      </c>
      <c r="AC1232" t="str">
        <f t="shared" si="1130"/>
        <v/>
      </c>
      <c r="AD1232" t="str">
        <f t="shared" si="1131"/>
        <v/>
      </c>
      <c r="AE1232" t="str">
        <f t="shared" si="1132"/>
        <v/>
      </c>
      <c r="AF1232" t="str">
        <f t="shared" si="1133"/>
        <v/>
      </c>
      <c r="AG1232" t="str">
        <f t="shared" si="1134"/>
        <v/>
      </c>
      <c r="AH1232" t="str">
        <f t="shared" si="1135"/>
        <v/>
      </c>
      <c r="AI1232" t="str">
        <f t="shared" si="1136"/>
        <v/>
      </c>
      <c r="AJ1232" t="str">
        <f t="shared" si="1137"/>
        <v>11215</v>
      </c>
      <c r="AK1232" t="str">
        <f t="shared" si="1138"/>
        <v/>
      </c>
      <c r="AL1232" t="str">
        <f t="shared" si="1139"/>
        <v/>
      </c>
      <c r="AM1232" t="str">
        <f t="shared" si="1140"/>
        <v/>
      </c>
      <c r="AN1232" t="str">
        <f t="shared" si="1141"/>
        <v/>
      </c>
      <c r="AO1232" t="str">
        <f t="shared" si="1142"/>
        <v/>
      </c>
      <c r="AP1232" t="str">
        <f t="shared" si="1143"/>
        <v/>
      </c>
      <c r="AQ1232" t="str">
        <f t="shared" si="1144"/>
        <v/>
      </c>
      <c r="AR1232" t="str">
        <f t="shared" si="1145"/>
        <v/>
      </c>
      <c r="AS1232" t="str">
        <f t="shared" si="1146"/>
        <v/>
      </c>
      <c r="AT1232" t="str">
        <f t="shared" si="1147"/>
        <v/>
      </c>
      <c r="AU1232" t="str">
        <f t="shared" si="1148"/>
        <v/>
      </c>
      <c r="AV1232" t="str">
        <f t="shared" si="1149"/>
        <v/>
      </c>
      <c r="AW1232" t="str">
        <f t="shared" si="1150"/>
        <v/>
      </c>
      <c r="AX1232" t="str">
        <f t="shared" si="1151"/>
        <v/>
      </c>
      <c r="AY1232" t="str">
        <f t="shared" si="1152"/>
        <v/>
      </c>
      <c r="AZ1232" t="str">
        <f t="shared" si="1153"/>
        <v/>
      </c>
      <c r="BA1232" t="str">
        <f t="shared" si="1154"/>
        <v/>
      </c>
      <c r="BB1232" t="str">
        <f t="shared" si="1155"/>
        <v/>
      </c>
      <c r="BC1232" t="str">
        <f t="shared" si="1156"/>
        <v/>
      </c>
      <c r="BD1232" t="str">
        <f t="shared" si="1157"/>
        <v/>
      </c>
      <c r="BE1232" t="str">
        <f t="shared" si="1158"/>
        <v>Men. és minőségmen. alapjai (217, web)</v>
      </c>
      <c r="BF1232" s="2">
        <v>1121</v>
      </c>
      <c r="BG1232" s="2">
        <v>5</v>
      </c>
      <c r="BH1232" s="18">
        <f>VLOOKUP(BF1232,segéd!$F$9:$G$41,2,FALSE)</f>
        <v>46347</v>
      </c>
      <c r="BI1232" s="2" t="str">
        <f>VLOOKUP(BG1232,segéd!$F$1:$G$7,2,FALSE)</f>
        <v>15.15-16.45</v>
      </c>
      <c r="BJ1232" t="s">
        <v>514</v>
      </c>
      <c r="BK1232" s="20" t="s">
        <v>539</v>
      </c>
      <c r="BL1232" t="s">
        <v>114</v>
      </c>
      <c r="BM1232" s="2"/>
      <c r="BN1232" s="2">
        <v>217</v>
      </c>
      <c r="BO1232" s="2" t="s">
        <v>117</v>
      </c>
      <c r="BP1232" s="33" t="s">
        <v>709</v>
      </c>
      <c r="BQ1232" s="2">
        <f t="shared" si="1159"/>
        <v>8</v>
      </c>
      <c r="BR1232" s="2" t="str">
        <f>IF(BM1232="","",IFERROR(VLOOKUP(BJ1232,segéd!T:U,2,FALSE),"x"))</f>
        <v/>
      </c>
      <c r="BS1232" s="2">
        <f>IF(BN1232="","",IFERROR(VLOOKUP(BJ1232,segéd!O:P,2,FALSE),"x"))</f>
        <v>8</v>
      </c>
      <c r="BU1232" s="2"/>
      <c r="BV1232" s="2"/>
      <c r="BX1232" s="2"/>
      <c r="CV1232" s="2">
        <v>7</v>
      </c>
    </row>
    <row r="1233" spans="1:116" ht="15" customHeight="1" x14ac:dyDescent="0.3">
      <c r="A1233" t="str">
        <f t="shared" si="1102"/>
        <v>11215</v>
      </c>
      <c r="B1233" t="str">
        <f t="shared" si="1103"/>
        <v xml:space="preserve">Méréstechnika, 2. csoport - Csrenkovics Antónia </v>
      </c>
      <c r="C1233" t="str">
        <f t="shared" si="1104"/>
        <v>411215</v>
      </c>
      <c r="D1233" t="str">
        <f t="shared" si="1105"/>
        <v>Méréstechnika, 2. csoport - Csrenkovics Antónia 0</v>
      </c>
      <c r="E1233" t="str">
        <f t="shared" si="1106"/>
        <v>Csrenkovics Antónia11215</v>
      </c>
      <c r="F1233" t="str">
        <f t="shared" si="1107"/>
        <v>Méréstechnika, 2. csoport (Tb. 4)</v>
      </c>
      <c r="G1233" t="str">
        <f t="shared" si="1108"/>
        <v/>
      </c>
      <c r="H1233" t="str">
        <f t="shared" si="1109"/>
        <v/>
      </c>
      <c r="I1233" t="str">
        <f t="shared" si="1110"/>
        <v/>
      </c>
      <c r="J1233" t="str">
        <f t="shared" si="1111"/>
        <v/>
      </c>
      <c r="K1233" t="str">
        <f t="shared" si="1112"/>
        <v/>
      </c>
      <c r="L1233" t="str">
        <f t="shared" si="1113"/>
        <v/>
      </c>
      <c r="M1233" t="str">
        <f t="shared" si="1114"/>
        <v/>
      </c>
      <c r="N1233" t="str">
        <f t="shared" si="1115"/>
        <v/>
      </c>
      <c r="O1233" t="str">
        <f t="shared" si="1116"/>
        <v/>
      </c>
      <c r="P1233" t="str">
        <f t="shared" si="1117"/>
        <v/>
      </c>
      <c r="Q1233" t="str">
        <f t="shared" si="1118"/>
        <v/>
      </c>
      <c r="R1233" t="str">
        <f t="shared" si="1119"/>
        <v/>
      </c>
      <c r="S1233" t="str">
        <f t="shared" si="1120"/>
        <v/>
      </c>
      <c r="T1233" t="str">
        <f t="shared" si="1121"/>
        <v/>
      </c>
      <c r="U1233" t="str">
        <f t="shared" si="1122"/>
        <v/>
      </c>
      <c r="V1233" t="str">
        <f t="shared" si="1123"/>
        <v/>
      </c>
      <c r="W1233" t="str">
        <f t="shared" si="1124"/>
        <v/>
      </c>
      <c r="X1233" t="str">
        <f t="shared" si="1125"/>
        <v/>
      </c>
      <c r="Y1233" t="str">
        <f t="shared" si="1126"/>
        <v/>
      </c>
      <c r="Z1233" t="str">
        <f t="shared" si="1127"/>
        <v/>
      </c>
      <c r="AA1233" t="str">
        <f t="shared" si="1128"/>
        <v>Méréstechnika, 2. csoport ()</v>
      </c>
      <c r="AB1233" t="str">
        <f t="shared" si="1129"/>
        <v/>
      </c>
      <c r="AC1233" t="str">
        <f t="shared" si="1130"/>
        <v/>
      </c>
      <c r="AD1233" t="str">
        <f t="shared" si="1131"/>
        <v/>
      </c>
      <c r="AE1233" t="str">
        <f t="shared" si="1132"/>
        <v/>
      </c>
      <c r="AF1233" t="str">
        <f t="shared" si="1133"/>
        <v/>
      </c>
      <c r="AG1233" t="str">
        <f t="shared" si="1134"/>
        <v/>
      </c>
      <c r="AH1233" t="str">
        <f t="shared" si="1135"/>
        <v/>
      </c>
      <c r="AI1233" t="str">
        <f t="shared" si="1136"/>
        <v/>
      </c>
      <c r="AJ1233" t="str">
        <f t="shared" si="1137"/>
        <v/>
      </c>
      <c r="AK1233" t="str">
        <f t="shared" si="1138"/>
        <v>11215</v>
      </c>
      <c r="AL1233" t="str">
        <f t="shared" si="1139"/>
        <v/>
      </c>
      <c r="AM1233" t="str">
        <f t="shared" si="1140"/>
        <v/>
      </c>
      <c r="AN1233" t="str">
        <f t="shared" si="1141"/>
        <v/>
      </c>
      <c r="AO1233" t="str">
        <f t="shared" si="1142"/>
        <v/>
      </c>
      <c r="AP1233" t="str">
        <f t="shared" si="1143"/>
        <v/>
      </c>
      <c r="AQ1233" t="str">
        <f t="shared" si="1144"/>
        <v/>
      </c>
      <c r="AR1233" t="str">
        <f t="shared" si="1145"/>
        <v/>
      </c>
      <c r="AS1233" t="str">
        <f t="shared" si="1146"/>
        <v/>
      </c>
      <c r="AT1233" t="str">
        <f t="shared" si="1147"/>
        <v/>
      </c>
      <c r="AU1233" t="str">
        <f t="shared" si="1148"/>
        <v/>
      </c>
      <c r="AV1233" t="str">
        <f t="shared" si="1149"/>
        <v/>
      </c>
      <c r="AW1233" t="str">
        <f t="shared" si="1150"/>
        <v/>
      </c>
      <c r="AX1233" t="str">
        <f t="shared" si="1151"/>
        <v/>
      </c>
      <c r="AY1233" t="str">
        <f t="shared" si="1152"/>
        <v/>
      </c>
      <c r="AZ1233" t="str">
        <f t="shared" si="1153"/>
        <v/>
      </c>
      <c r="BA1233" t="str">
        <f t="shared" si="1154"/>
        <v/>
      </c>
      <c r="BB1233" t="str">
        <f t="shared" si="1155"/>
        <v/>
      </c>
      <c r="BC1233" t="str">
        <f t="shared" si="1156"/>
        <v/>
      </c>
      <c r="BD1233" t="str">
        <f t="shared" si="1157"/>
        <v/>
      </c>
      <c r="BE1233" t="str">
        <f t="shared" si="1158"/>
        <v>Méréstechnika, 2. csoport (4)</v>
      </c>
      <c r="BF1233" s="2">
        <v>1121</v>
      </c>
      <c r="BG1233" s="2">
        <v>5</v>
      </c>
      <c r="BH1233" s="18">
        <f>VLOOKUP(BF1233,segéd!$F$9:$G$41,2,FALSE)</f>
        <v>46347</v>
      </c>
      <c r="BI1233" s="2" t="str">
        <f>VLOOKUP(BG1233,segéd!$F$1:$G$7,2,FALSE)</f>
        <v>15.15-16.45</v>
      </c>
      <c r="BJ1233" t="s">
        <v>296</v>
      </c>
      <c r="BK1233" s="20" t="s">
        <v>743</v>
      </c>
      <c r="BL1233" t="s">
        <v>191</v>
      </c>
      <c r="BM1233" s="2"/>
      <c r="BN1233" s="2">
        <v>4</v>
      </c>
      <c r="BO1233" s="2"/>
      <c r="BP1233" s="33"/>
      <c r="BQ1233" s="2">
        <f t="shared" si="1159"/>
        <v>0</v>
      </c>
      <c r="BR1233" s="2" t="str">
        <f>IF(BM1233="","",IFERROR(VLOOKUP(BJ1233,segéd!T:U,2,FALSE),"x"))</f>
        <v/>
      </c>
      <c r="BS1233" s="2">
        <f>IF(BN1233="","",IFERROR(VLOOKUP(BJ1233,segéd!O:P,2,FALSE),"x"))</f>
        <v>0</v>
      </c>
      <c r="BU1233" s="2"/>
      <c r="BV1233" s="2"/>
      <c r="BX1233" s="2"/>
      <c r="CJ1233" s="19"/>
      <c r="CK1233" s="19"/>
      <c r="CW1233" s="2">
        <v>18</v>
      </c>
    </row>
    <row r="1234" spans="1:116" ht="15" customHeight="1" x14ac:dyDescent="0.3">
      <c r="A1234" t="str">
        <f t="shared" si="1102"/>
        <v>11215</v>
      </c>
      <c r="B1234" t="str">
        <f t="shared" si="1103"/>
        <v xml:space="preserve">Műszaki szaknyelv I., 1. csoport - Gellért Judit Márta </v>
      </c>
      <c r="C1234" t="str">
        <f t="shared" si="1104"/>
        <v>21311215</v>
      </c>
      <c r="D1234" t="str">
        <f t="shared" si="1105"/>
        <v>Műszaki szaknyelv I., 1. csoport - Gellért Judit Márta 0</v>
      </c>
      <c r="E1234" t="str">
        <f t="shared" si="1106"/>
        <v>Gellért Judit Márta11215</v>
      </c>
      <c r="F1234" t="str">
        <f t="shared" si="1107"/>
        <v>Műszaki szaknyelv I., 1. csoport (Tb. 213)</v>
      </c>
      <c r="G1234" t="str">
        <f t="shared" si="1108"/>
        <v/>
      </c>
      <c r="H1234" t="str">
        <f t="shared" si="1109"/>
        <v/>
      </c>
      <c r="I1234" t="str">
        <f t="shared" si="1110"/>
        <v/>
      </c>
      <c r="J1234" t="str">
        <f t="shared" si="1111"/>
        <v/>
      </c>
      <c r="K1234" t="str">
        <f t="shared" si="1112"/>
        <v/>
      </c>
      <c r="L1234" t="str">
        <f t="shared" si="1113"/>
        <v/>
      </c>
      <c r="M1234" t="str">
        <f t="shared" si="1114"/>
        <v/>
      </c>
      <c r="N1234" t="str">
        <f t="shared" si="1115"/>
        <v/>
      </c>
      <c r="O1234" t="str">
        <f t="shared" si="1116"/>
        <v/>
      </c>
      <c r="P1234" t="str">
        <f t="shared" si="1117"/>
        <v/>
      </c>
      <c r="Q1234" t="str">
        <f t="shared" si="1118"/>
        <v/>
      </c>
      <c r="R1234" t="str">
        <f t="shared" si="1119"/>
        <v/>
      </c>
      <c r="S1234" t="str">
        <f t="shared" si="1120"/>
        <v/>
      </c>
      <c r="T1234" t="str">
        <f t="shared" si="1121"/>
        <v/>
      </c>
      <c r="U1234" t="str">
        <f t="shared" si="1122"/>
        <v/>
      </c>
      <c r="V1234" t="str">
        <f t="shared" si="1123"/>
        <v/>
      </c>
      <c r="W1234" t="str">
        <f t="shared" si="1124"/>
        <v/>
      </c>
      <c r="X1234" t="str">
        <f t="shared" si="1125"/>
        <v/>
      </c>
      <c r="Y1234" t="str">
        <f t="shared" si="1126"/>
        <v/>
      </c>
      <c r="Z1234" t="str">
        <f t="shared" si="1127"/>
        <v/>
      </c>
      <c r="AA1234" t="str">
        <f t="shared" si="1128"/>
        <v>Műszaki szaknyelv I., 1. csoport ()</v>
      </c>
      <c r="AB1234" t="str">
        <f t="shared" si="1129"/>
        <v/>
      </c>
      <c r="AC1234" t="str">
        <f t="shared" si="1130"/>
        <v/>
      </c>
      <c r="AD1234" t="str">
        <f t="shared" si="1131"/>
        <v/>
      </c>
      <c r="AE1234" t="str">
        <f t="shared" si="1132"/>
        <v/>
      </c>
      <c r="AF1234" t="str">
        <f t="shared" si="1133"/>
        <v/>
      </c>
      <c r="AG1234" t="str">
        <f t="shared" si="1134"/>
        <v/>
      </c>
      <c r="AH1234" t="str">
        <f t="shared" si="1135"/>
        <v/>
      </c>
      <c r="AI1234" t="str">
        <f t="shared" si="1136"/>
        <v/>
      </c>
      <c r="AJ1234" t="str">
        <f t="shared" si="1137"/>
        <v/>
      </c>
      <c r="AK1234" t="str">
        <f t="shared" si="1138"/>
        <v>11215</v>
      </c>
      <c r="AL1234" t="str">
        <f t="shared" si="1139"/>
        <v/>
      </c>
      <c r="AM1234" t="str">
        <f t="shared" si="1140"/>
        <v/>
      </c>
      <c r="AN1234" t="str">
        <f t="shared" si="1141"/>
        <v/>
      </c>
      <c r="AO1234" t="str">
        <f t="shared" si="1142"/>
        <v/>
      </c>
      <c r="AP1234" t="str">
        <f t="shared" si="1143"/>
        <v/>
      </c>
      <c r="AQ1234" t="str">
        <f t="shared" si="1144"/>
        <v/>
      </c>
      <c r="AR1234" t="str">
        <f t="shared" si="1145"/>
        <v/>
      </c>
      <c r="AS1234" t="str">
        <f t="shared" si="1146"/>
        <v/>
      </c>
      <c r="AT1234" t="str">
        <f t="shared" si="1147"/>
        <v/>
      </c>
      <c r="AU1234" t="str">
        <f t="shared" si="1148"/>
        <v/>
      </c>
      <c r="AV1234" t="str">
        <f t="shared" si="1149"/>
        <v/>
      </c>
      <c r="AW1234" t="str">
        <f t="shared" si="1150"/>
        <v/>
      </c>
      <c r="AX1234" t="str">
        <f t="shared" si="1151"/>
        <v/>
      </c>
      <c r="AY1234" t="str">
        <f t="shared" si="1152"/>
        <v/>
      </c>
      <c r="AZ1234" t="str">
        <f t="shared" si="1153"/>
        <v/>
      </c>
      <c r="BA1234" t="str">
        <f t="shared" si="1154"/>
        <v/>
      </c>
      <c r="BB1234" t="str">
        <f t="shared" si="1155"/>
        <v/>
      </c>
      <c r="BC1234" t="str">
        <f t="shared" si="1156"/>
        <v/>
      </c>
      <c r="BD1234" t="str">
        <f t="shared" si="1157"/>
        <v/>
      </c>
      <c r="BE1234" t="str">
        <f t="shared" si="1158"/>
        <v>Műszaki szaknyelv I., 1. csoport (213)</v>
      </c>
      <c r="BF1234" s="2">
        <v>1121</v>
      </c>
      <c r="BG1234" s="2">
        <v>5</v>
      </c>
      <c r="BH1234" s="18">
        <f>VLOOKUP(BF1234,segéd!$F$9:$G$41,2,FALSE)</f>
        <v>46347</v>
      </c>
      <c r="BI1234" s="2" t="str">
        <f>VLOOKUP(BG1234,segéd!$F$1:$G$7,2,FALSE)</f>
        <v>15.15-16.45</v>
      </c>
      <c r="BJ1234" t="s">
        <v>299</v>
      </c>
      <c r="BK1234" s="20" t="s">
        <v>281</v>
      </c>
      <c r="BL1234" t="s">
        <v>191</v>
      </c>
      <c r="BM1234" s="2"/>
      <c r="BN1234" s="2">
        <v>213</v>
      </c>
      <c r="BO1234" s="2"/>
      <c r="BP1234" s="33"/>
      <c r="BQ1234" s="2">
        <f t="shared" si="1159"/>
        <v>0</v>
      </c>
      <c r="BR1234" s="2" t="str">
        <f>IF(BM1234="","",IFERROR(VLOOKUP(BJ1234,segéd!T:U,2,FALSE),"x"))</f>
        <v/>
      </c>
      <c r="BS1234" s="2">
        <f>IF(BN1234="","",IFERROR(VLOOKUP(BJ1234,segéd!O:P,2,FALSE),"x"))</f>
        <v>0</v>
      </c>
      <c r="BT1234" s="2"/>
      <c r="BU1234" s="2"/>
      <c r="BV1234" s="2"/>
      <c r="BX1234" s="2"/>
      <c r="CQ1234" s="2"/>
      <c r="CR1234" s="2"/>
      <c r="CW1234" s="2">
        <v>17</v>
      </c>
    </row>
    <row r="1235" spans="1:116" ht="15" customHeight="1" x14ac:dyDescent="0.3">
      <c r="A1235" t="str">
        <f t="shared" si="1102"/>
        <v>11215</v>
      </c>
      <c r="B1235" t="str">
        <f t="shared" si="1103"/>
        <v xml:space="preserve">Műszaki szaknyelv I., 3. csoport - Nagy Mónika </v>
      </c>
      <c r="C1235" t="str">
        <f t="shared" si="1104"/>
        <v>40811215</v>
      </c>
      <c r="D1235" t="str">
        <f t="shared" si="1105"/>
        <v>Műszaki szaknyelv I., 3. csoport - Nagy Mónika 0</v>
      </c>
      <c r="E1235" t="str">
        <f t="shared" si="1106"/>
        <v>Nagy Mónika11215</v>
      </c>
      <c r="F1235" t="str">
        <f t="shared" si="1107"/>
        <v>Műszaki szaknyelv I., 3. csoport (Tb. 408)</v>
      </c>
      <c r="G1235" t="str">
        <f t="shared" si="1108"/>
        <v/>
      </c>
      <c r="H1235" t="str">
        <f t="shared" si="1109"/>
        <v/>
      </c>
      <c r="I1235" t="str">
        <f t="shared" si="1110"/>
        <v/>
      </c>
      <c r="J1235" t="str">
        <f t="shared" si="1111"/>
        <v/>
      </c>
      <c r="K1235" t="str">
        <f t="shared" si="1112"/>
        <v/>
      </c>
      <c r="L1235" t="str">
        <f t="shared" si="1113"/>
        <v/>
      </c>
      <c r="M1235" t="str">
        <f t="shared" si="1114"/>
        <v/>
      </c>
      <c r="N1235" t="str">
        <f t="shared" si="1115"/>
        <v/>
      </c>
      <c r="O1235" t="str">
        <f t="shared" si="1116"/>
        <v/>
      </c>
      <c r="P1235" t="str">
        <f t="shared" si="1117"/>
        <v/>
      </c>
      <c r="Q1235" t="str">
        <f t="shared" si="1118"/>
        <v/>
      </c>
      <c r="R1235" t="str">
        <f t="shared" si="1119"/>
        <v/>
      </c>
      <c r="S1235" t="str">
        <f t="shared" si="1120"/>
        <v/>
      </c>
      <c r="T1235" t="str">
        <f t="shared" si="1121"/>
        <v/>
      </c>
      <c r="U1235" t="str">
        <f t="shared" si="1122"/>
        <v/>
      </c>
      <c r="V1235" t="str">
        <f t="shared" si="1123"/>
        <v/>
      </c>
      <c r="W1235" t="str">
        <f t="shared" si="1124"/>
        <v/>
      </c>
      <c r="X1235" t="str">
        <f t="shared" si="1125"/>
        <v/>
      </c>
      <c r="Y1235" t="str">
        <f t="shared" si="1126"/>
        <v/>
      </c>
      <c r="Z1235" t="str">
        <f t="shared" si="1127"/>
        <v/>
      </c>
      <c r="AA1235" t="str">
        <f t="shared" si="1128"/>
        <v>Műszaki szaknyelv I., 3. csoport ()</v>
      </c>
      <c r="AB1235" t="str">
        <f t="shared" si="1129"/>
        <v/>
      </c>
      <c r="AC1235" t="str">
        <f t="shared" si="1130"/>
        <v/>
      </c>
      <c r="AD1235" t="str">
        <f t="shared" si="1131"/>
        <v/>
      </c>
      <c r="AE1235" t="str">
        <f t="shared" si="1132"/>
        <v/>
      </c>
      <c r="AF1235" t="str">
        <f t="shared" si="1133"/>
        <v/>
      </c>
      <c r="AG1235" t="str">
        <f t="shared" si="1134"/>
        <v/>
      </c>
      <c r="AH1235" t="str">
        <f t="shared" si="1135"/>
        <v/>
      </c>
      <c r="AI1235" t="str">
        <f t="shared" si="1136"/>
        <v/>
      </c>
      <c r="AJ1235" t="str">
        <f t="shared" si="1137"/>
        <v/>
      </c>
      <c r="AK1235" t="str">
        <f t="shared" si="1138"/>
        <v/>
      </c>
      <c r="AL1235" t="str">
        <f t="shared" si="1139"/>
        <v>11215</v>
      </c>
      <c r="AM1235" t="str">
        <f t="shared" si="1140"/>
        <v/>
      </c>
      <c r="AN1235" t="str">
        <f t="shared" si="1141"/>
        <v/>
      </c>
      <c r="AO1235" t="str">
        <f t="shared" si="1142"/>
        <v/>
      </c>
      <c r="AP1235" t="str">
        <f t="shared" si="1143"/>
        <v/>
      </c>
      <c r="AQ1235" t="str">
        <f t="shared" si="1144"/>
        <v/>
      </c>
      <c r="AR1235" t="str">
        <f t="shared" si="1145"/>
        <v/>
      </c>
      <c r="AS1235" t="str">
        <f t="shared" si="1146"/>
        <v/>
      </c>
      <c r="AT1235" t="str">
        <f t="shared" si="1147"/>
        <v/>
      </c>
      <c r="AU1235" t="str">
        <f t="shared" si="1148"/>
        <v/>
      </c>
      <c r="AV1235" t="str">
        <f t="shared" si="1149"/>
        <v/>
      </c>
      <c r="AW1235" t="str">
        <f t="shared" si="1150"/>
        <v/>
      </c>
      <c r="AX1235" t="str">
        <f t="shared" si="1151"/>
        <v/>
      </c>
      <c r="AY1235" t="str">
        <f t="shared" si="1152"/>
        <v/>
      </c>
      <c r="AZ1235" t="str">
        <f t="shared" si="1153"/>
        <v/>
      </c>
      <c r="BA1235" t="str">
        <f t="shared" si="1154"/>
        <v/>
      </c>
      <c r="BB1235" t="str">
        <f t="shared" si="1155"/>
        <v/>
      </c>
      <c r="BC1235" t="str">
        <f t="shared" si="1156"/>
        <v/>
      </c>
      <c r="BD1235" t="str">
        <f t="shared" si="1157"/>
        <v/>
      </c>
      <c r="BE1235" t="str">
        <f t="shared" si="1158"/>
        <v>Műszaki szaknyelv I., 3. csoport (408)</v>
      </c>
      <c r="BF1235" s="2">
        <v>1121</v>
      </c>
      <c r="BG1235" s="2">
        <v>5</v>
      </c>
      <c r="BH1235" s="18">
        <f>VLOOKUP(BF1235,segéd!$F$9:$G$41,2,FALSE)</f>
        <v>46347</v>
      </c>
      <c r="BI1235" s="2" t="str">
        <f>VLOOKUP(BG1235,segéd!$F$1:$G$7,2,FALSE)</f>
        <v>15.15-16.45</v>
      </c>
      <c r="BJ1235" t="s">
        <v>301</v>
      </c>
      <c r="BK1235" s="20" t="s">
        <v>543</v>
      </c>
      <c r="BL1235" t="s">
        <v>191</v>
      </c>
      <c r="BM1235" s="2"/>
      <c r="BN1235" s="2">
        <v>408</v>
      </c>
      <c r="BO1235" s="2"/>
      <c r="BP1235" s="33"/>
      <c r="BQ1235" s="2">
        <f t="shared" si="1159"/>
        <v>0</v>
      </c>
      <c r="BR1235" s="2" t="str">
        <f>IF(BM1235="","",IFERROR(VLOOKUP(BJ1235,segéd!T:U,2,FALSE),"x"))</f>
        <v/>
      </c>
      <c r="BS1235" s="2">
        <f>IF(BN1235="","",IFERROR(VLOOKUP(BJ1235,segéd!O:P,2,FALSE),"x"))</f>
        <v>0</v>
      </c>
      <c r="BT1235" s="2"/>
      <c r="BU1235" s="2"/>
      <c r="BV1235" s="2"/>
      <c r="BX1235" s="2"/>
      <c r="CQ1235" s="2"/>
      <c r="CR1235" s="2"/>
      <c r="CX1235" s="2">
        <v>25</v>
      </c>
    </row>
    <row r="1236" spans="1:116" ht="15" customHeight="1" x14ac:dyDescent="0.3">
      <c r="A1236" t="str">
        <f t="shared" si="1102"/>
        <v>11215</v>
      </c>
      <c r="B1236" t="str">
        <f t="shared" si="1103"/>
        <v xml:space="preserve">Műszaki szaknyelv I., 4. csoport - Balog Mónika </v>
      </c>
      <c r="C1236" t="str">
        <f t="shared" si="1104"/>
        <v>21511215</v>
      </c>
      <c r="D1236" t="str">
        <f t="shared" si="1105"/>
        <v>Műszaki szaknyelv I., 4. csoport - Balog Mónika 1</v>
      </c>
      <c r="E1236" t="str">
        <f t="shared" si="1106"/>
        <v>Balog Mónika11215</v>
      </c>
      <c r="F1236" t="str">
        <f t="shared" si="1107"/>
        <v>Műszaki szaknyelv I., 4. csoport (Tb. 215)</v>
      </c>
      <c r="G1236" t="str">
        <f t="shared" si="1108"/>
        <v/>
      </c>
      <c r="H1236" t="str">
        <f t="shared" si="1109"/>
        <v/>
      </c>
      <c r="I1236" t="str">
        <f t="shared" si="1110"/>
        <v/>
      </c>
      <c r="J1236" t="str">
        <f t="shared" si="1111"/>
        <v/>
      </c>
      <c r="K1236" t="str">
        <f t="shared" si="1112"/>
        <v/>
      </c>
      <c r="L1236" t="str">
        <f t="shared" si="1113"/>
        <v/>
      </c>
      <c r="M1236" t="str">
        <f t="shared" si="1114"/>
        <v/>
      </c>
      <c r="N1236" t="str">
        <f t="shared" si="1115"/>
        <v/>
      </c>
      <c r="O1236" t="str">
        <f t="shared" si="1116"/>
        <v/>
      </c>
      <c r="P1236" t="str">
        <f t="shared" si="1117"/>
        <v/>
      </c>
      <c r="Q1236" t="str">
        <f t="shared" si="1118"/>
        <v/>
      </c>
      <c r="R1236" t="str">
        <f t="shared" si="1119"/>
        <v/>
      </c>
      <c r="S1236" t="str">
        <f t="shared" si="1120"/>
        <v/>
      </c>
      <c r="T1236" t="str">
        <f t="shared" si="1121"/>
        <v/>
      </c>
      <c r="U1236" t="str">
        <f t="shared" si="1122"/>
        <v/>
      </c>
      <c r="V1236" t="str">
        <f t="shared" si="1123"/>
        <v/>
      </c>
      <c r="W1236" t="str">
        <f t="shared" si="1124"/>
        <v/>
      </c>
      <c r="X1236" t="str">
        <f t="shared" si="1125"/>
        <v/>
      </c>
      <c r="Y1236" t="str">
        <f t="shared" si="1126"/>
        <v/>
      </c>
      <c r="Z1236" t="str">
        <f t="shared" si="1127"/>
        <v/>
      </c>
      <c r="AA1236" t="str">
        <f t="shared" si="1128"/>
        <v>Műszaki szaknyelv I., 4. csoport ()</v>
      </c>
      <c r="AB1236" t="str">
        <f t="shared" si="1129"/>
        <v/>
      </c>
      <c r="AC1236" t="str">
        <f t="shared" si="1130"/>
        <v/>
      </c>
      <c r="AD1236" t="str">
        <f t="shared" si="1131"/>
        <v/>
      </c>
      <c r="AE1236" t="str">
        <f t="shared" si="1132"/>
        <v/>
      </c>
      <c r="AF1236" t="str">
        <f t="shared" si="1133"/>
        <v/>
      </c>
      <c r="AG1236" t="str">
        <f t="shared" si="1134"/>
        <v/>
      </c>
      <c r="AH1236" t="str">
        <f t="shared" si="1135"/>
        <v/>
      </c>
      <c r="AI1236" t="str">
        <f t="shared" si="1136"/>
        <v/>
      </c>
      <c r="AJ1236" t="str">
        <f t="shared" si="1137"/>
        <v/>
      </c>
      <c r="AK1236" t="str">
        <f t="shared" si="1138"/>
        <v/>
      </c>
      <c r="AL1236" t="str">
        <f t="shared" si="1139"/>
        <v>11215</v>
      </c>
      <c r="AM1236" t="str">
        <f t="shared" si="1140"/>
        <v/>
      </c>
      <c r="AN1236" t="str">
        <f t="shared" si="1141"/>
        <v/>
      </c>
      <c r="AO1236" t="str">
        <f t="shared" si="1142"/>
        <v/>
      </c>
      <c r="AP1236" t="str">
        <f t="shared" si="1143"/>
        <v/>
      </c>
      <c r="AQ1236" t="str">
        <f t="shared" si="1144"/>
        <v/>
      </c>
      <c r="AR1236" t="str">
        <f t="shared" si="1145"/>
        <v/>
      </c>
      <c r="AS1236" t="str">
        <f t="shared" si="1146"/>
        <v/>
      </c>
      <c r="AT1236" t="str">
        <f t="shared" si="1147"/>
        <v/>
      </c>
      <c r="AU1236" t="str">
        <f t="shared" si="1148"/>
        <v/>
      </c>
      <c r="AV1236" t="str">
        <f t="shared" si="1149"/>
        <v/>
      </c>
      <c r="AW1236" t="str">
        <f t="shared" si="1150"/>
        <v/>
      </c>
      <c r="AX1236" t="str">
        <f t="shared" si="1151"/>
        <v/>
      </c>
      <c r="AY1236" t="str">
        <f t="shared" si="1152"/>
        <v/>
      </c>
      <c r="AZ1236" t="str">
        <f t="shared" si="1153"/>
        <v/>
      </c>
      <c r="BA1236" t="str">
        <f t="shared" si="1154"/>
        <v/>
      </c>
      <c r="BB1236" t="str">
        <f t="shared" si="1155"/>
        <v/>
      </c>
      <c r="BC1236" t="str">
        <f t="shared" si="1156"/>
        <v/>
      </c>
      <c r="BD1236" t="str">
        <f t="shared" si="1157"/>
        <v/>
      </c>
      <c r="BE1236" t="str">
        <f t="shared" si="1158"/>
        <v>Műszaki szaknyelv I., 4. csoport (215)</v>
      </c>
      <c r="BF1236" s="2">
        <v>1121</v>
      </c>
      <c r="BG1236" s="2">
        <v>5</v>
      </c>
      <c r="BH1236" s="18">
        <f>VLOOKUP(BF1236,segéd!$F$9:$G$41,2,FALSE)</f>
        <v>46347</v>
      </c>
      <c r="BI1236" s="2" t="str">
        <f>VLOOKUP(BG1236,segéd!$F$1:$G$7,2,FALSE)</f>
        <v>15.15-16.45</v>
      </c>
      <c r="BJ1236" t="s">
        <v>396</v>
      </c>
      <c r="BK1236" s="20" t="s">
        <v>70</v>
      </c>
      <c r="BL1236" t="s">
        <v>191</v>
      </c>
      <c r="BM1236" s="2"/>
      <c r="BN1236" s="2">
        <v>215</v>
      </c>
      <c r="BO1236" s="2"/>
      <c r="BP1236" s="33"/>
      <c r="BQ1236" s="2">
        <f t="shared" si="1159"/>
        <v>1</v>
      </c>
      <c r="BR1236" s="2" t="str">
        <f>IF(BM1236="","",IFERROR(VLOOKUP(BJ1236,segéd!T:U,2,FALSE),"x"))</f>
        <v/>
      </c>
      <c r="BS1236" s="2">
        <f>IF(BN1236="","",IFERROR(VLOOKUP(BJ1236,segéd!O:P,2,FALSE),"x"))</f>
        <v>1</v>
      </c>
      <c r="BT1236" s="2"/>
      <c r="BU1236" s="2"/>
      <c r="BV1236" s="2"/>
      <c r="BX1236" s="2"/>
      <c r="CQ1236" s="2"/>
      <c r="CR1236" s="2"/>
      <c r="CX1236" s="2">
        <v>25</v>
      </c>
    </row>
    <row r="1237" spans="1:116" ht="15" customHeight="1" x14ac:dyDescent="0.3">
      <c r="A1237" t="str">
        <f t="shared" si="1102"/>
        <v>20211215</v>
      </c>
      <c r="B1237" t="str">
        <f t="shared" si="1103"/>
        <v>Szálloda fejlesztés és üzem. - Krompaszky Gábor (web) 4</v>
      </c>
      <c r="C1237" t="str">
        <f t="shared" si="1104"/>
        <v>11215</v>
      </c>
      <c r="D1237" t="str">
        <f t="shared" si="1105"/>
        <v xml:space="preserve">Szálloda fejlesztés és üzem. - Krompaszky Gábor (web) </v>
      </c>
      <c r="E1237" t="str">
        <f t="shared" si="1106"/>
        <v>Krompaszky Gábor11215</v>
      </c>
      <c r="F1237" t="str">
        <f t="shared" si="1107"/>
        <v>Szálloda fejlesztés és üzem. (Bp. 202, web)</v>
      </c>
      <c r="G1237" t="str">
        <f t="shared" si="1108"/>
        <v/>
      </c>
      <c r="H1237" t="str">
        <f t="shared" si="1109"/>
        <v/>
      </c>
      <c r="I1237" t="str">
        <f t="shared" si="1110"/>
        <v/>
      </c>
      <c r="J1237" t="str">
        <f t="shared" si="1111"/>
        <v/>
      </c>
      <c r="K1237" t="str">
        <f t="shared" si="1112"/>
        <v/>
      </c>
      <c r="L1237" t="str">
        <f t="shared" si="1113"/>
        <v/>
      </c>
      <c r="M1237" t="str">
        <f t="shared" si="1114"/>
        <v/>
      </c>
      <c r="N1237" t="str">
        <f t="shared" si="1115"/>
        <v/>
      </c>
      <c r="O1237" t="str">
        <f t="shared" si="1116"/>
        <v/>
      </c>
      <c r="P1237" t="str">
        <f t="shared" si="1117"/>
        <v/>
      </c>
      <c r="Q1237" t="str">
        <f t="shared" si="1118"/>
        <v/>
      </c>
      <c r="R1237" t="str">
        <f t="shared" si="1119"/>
        <v/>
      </c>
      <c r="S1237" t="str">
        <f t="shared" si="1120"/>
        <v/>
      </c>
      <c r="T1237" t="str">
        <f t="shared" si="1121"/>
        <v/>
      </c>
      <c r="U1237" t="str">
        <f t="shared" si="1122"/>
        <v/>
      </c>
      <c r="V1237" t="str">
        <f t="shared" si="1123"/>
        <v/>
      </c>
      <c r="W1237" t="str">
        <f t="shared" si="1124"/>
        <v/>
      </c>
      <c r="X1237" t="str">
        <f t="shared" si="1125"/>
        <v/>
      </c>
      <c r="Y1237" t="str">
        <f t="shared" si="1126"/>
        <v/>
      </c>
      <c r="Z1237" t="str">
        <f t="shared" si="1127"/>
        <v>11215</v>
      </c>
      <c r="AA1237" t="str">
        <f t="shared" si="1128"/>
        <v>Szálloda fejlesztés és üzem. (202, web)</v>
      </c>
      <c r="AB1237" t="str">
        <f t="shared" si="1129"/>
        <v/>
      </c>
      <c r="AC1237" t="str">
        <f t="shared" si="1130"/>
        <v/>
      </c>
      <c r="AD1237" t="str">
        <f t="shared" si="1131"/>
        <v/>
      </c>
      <c r="AE1237" t="str">
        <f t="shared" si="1132"/>
        <v/>
      </c>
      <c r="AF1237" t="str">
        <f t="shared" si="1133"/>
        <v/>
      </c>
      <c r="AG1237" t="str">
        <f t="shared" si="1134"/>
        <v/>
      </c>
      <c r="AH1237" t="str">
        <f t="shared" si="1135"/>
        <v/>
      </c>
      <c r="AI1237" t="str">
        <f t="shared" si="1136"/>
        <v/>
      </c>
      <c r="AJ1237" t="str">
        <f t="shared" si="1137"/>
        <v/>
      </c>
      <c r="AK1237" t="str">
        <f t="shared" si="1138"/>
        <v/>
      </c>
      <c r="AL1237" t="str">
        <f t="shared" si="1139"/>
        <v/>
      </c>
      <c r="AM1237" t="str">
        <f t="shared" si="1140"/>
        <v/>
      </c>
      <c r="AN1237" t="str">
        <f t="shared" si="1141"/>
        <v/>
      </c>
      <c r="AO1237" t="str">
        <f t="shared" si="1142"/>
        <v/>
      </c>
      <c r="AP1237" t="str">
        <f t="shared" si="1143"/>
        <v/>
      </c>
      <c r="AQ1237" t="str">
        <f t="shared" si="1144"/>
        <v/>
      </c>
      <c r="AR1237" t="str">
        <f t="shared" si="1145"/>
        <v/>
      </c>
      <c r="AS1237" t="str">
        <f t="shared" si="1146"/>
        <v/>
      </c>
      <c r="AT1237" t="str">
        <f t="shared" si="1147"/>
        <v/>
      </c>
      <c r="AU1237" t="str">
        <f t="shared" si="1148"/>
        <v/>
      </c>
      <c r="AV1237" t="str">
        <f t="shared" si="1149"/>
        <v/>
      </c>
      <c r="AW1237" t="str">
        <f t="shared" si="1150"/>
        <v/>
      </c>
      <c r="AX1237" t="str">
        <f t="shared" si="1151"/>
        <v/>
      </c>
      <c r="AY1237" t="str">
        <f t="shared" si="1152"/>
        <v/>
      </c>
      <c r="AZ1237" t="str">
        <f t="shared" si="1153"/>
        <v/>
      </c>
      <c r="BA1237" t="str">
        <f t="shared" si="1154"/>
        <v/>
      </c>
      <c r="BB1237" t="str">
        <f t="shared" si="1155"/>
        <v/>
      </c>
      <c r="BC1237" t="str">
        <f t="shared" si="1156"/>
        <v/>
      </c>
      <c r="BD1237" t="str">
        <f t="shared" si="1157"/>
        <v/>
      </c>
      <c r="BE1237" t="str">
        <f t="shared" si="1158"/>
        <v>Szálloda fejlesztés és üzem. (, web)</v>
      </c>
      <c r="BF1237" s="2">
        <v>1121</v>
      </c>
      <c r="BG1237" s="2">
        <v>5</v>
      </c>
      <c r="BH1237" s="18">
        <f>VLOOKUP(BF1237,segéd!$F$9:$G$41,2,FALSE)</f>
        <v>46347</v>
      </c>
      <c r="BI1237" s="2" t="str">
        <f>VLOOKUP(BG1237,segéd!$F$1:$G$7,2,FALSE)</f>
        <v>15.15-16.45</v>
      </c>
      <c r="BJ1237" t="s">
        <v>521</v>
      </c>
      <c r="BK1237" s="20" t="s">
        <v>535</v>
      </c>
      <c r="BL1237" t="s">
        <v>194</v>
      </c>
      <c r="BM1237" s="2">
        <v>202</v>
      </c>
      <c r="BO1237" s="2" t="s">
        <v>117</v>
      </c>
      <c r="BP1237" s="33" t="s">
        <v>617</v>
      </c>
      <c r="BQ1237" s="2">
        <f t="shared" si="1159"/>
        <v>4</v>
      </c>
      <c r="BR1237" s="2">
        <f>IF(BM1237="","",IFERROR(VLOOKUP(BJ1237,segéd!T:U,2,FALSE),"x"))</f>
        <v>4</v>
      </c>
      <c r="BS1237" s="2" t="str">
        <f>IF(BN1237="","",IFERROR(VLOOKUP(BJ1237,segéd!O:P,2,FALSE),"x"))</f>
        <v/>
      </c>
      <c r="BU1237" s="2"/>
      <c r="BV1237" s="2"/>
      <c r="BX1237" s="2"/>
      <c r="CM1237" s="2">
        <v>5</v>
      </c>
    </row>
    <row r="1238" spans="1:116" ht="15" customHeight="1" x14ac:dyDescent="0.3">
      <c r="A1238" t="str">
        <f t="shared" si="1102"/>
        <v>20811215</v>
      </c>
      <c r="B1238" t="str">
        <f t="shared" si="1103"/>
        <v>Számvitel I. - Péter Sára (web) 44</v>
      </c>
      <c r="C1238" t="str">
        <f t="shared" si="1104"/>
        <v>11215</v>
      </c>
      <c r="D1238" t="str">
        <f t="shared" si="1105"/>
        <v xml:space="preserve">Számvitel I. - Péter Sára (web) </v>
      </c>
      <c r="E1238" t="str">
        <f t="shared" si="1106"/>
        <v>Péter Sára11215</v>
      </c>
      <c r="F1238" t="str">
        <f t="shared" si="1107"/>
        <v>Számvitel I. (Bp. 208, web)</v>
      </c>
      <c r="G1238" t="str">
        <f t="shared" si="1108"/>
        <v/>
      </c>
      <c r="H1238" t="str">
        <f t="shared" si="1109"/>
        <v/>
      </c>
      <c r="I1238" t="str">
        <f t="shared" si="1110"/>
        <v/>
      </c>
      <c r="J1238" t="str">
        <f t="shared" si="1111"/>
        <v/>
      </c>
      <c r="K1238" t="str">
        <f t="shared" si="1112"/>
        <v/>
      </c>
      <c r="L1238" t="str">
        <f t="shared" si="1113"/>
        <v/>
      </c>
      <c r="M1238" t="str">
        <f t="shared" si="1114"/>
        <v>11215</v>
      </c>
      <c r="N1238" t="str">
        <f t="shared" si="1115"/>
        <v>11215</v>
      </c>
      <c r="O1238" t="str">
        <f t="shared" si="1116"/>
        <v>11215</v>
      </c>
      <c r="P1238" t="str">
        <f t="shared" si="1117"/>
        <v/>
      </c>
      <c r="Q1238" t="str">
        <f t="shared" si="1118"/>
        <v/>
      </c>
      <c r="R1238" t="str">
        <f t="shared" si="1119"/>
        <v/>
      </c>
      <c r="S1238" t="str">
        <f t="shared" si="1120"/>
        <v/>
      </c>
      <c r="T1238" t="str">
        <f t="shared" si="1121"/>
        <v/>
      </c>
      <c r="U1238" t="str">
        <f t="shared" si="1122"/>
        <v/>
      </c>
      <c r="V1238" t="str">
        <f t="shared" si="1123"/>
        <v/>
      </c>
      <c r="W1238" t="str">
        <f t="shared" si="1124"/>
        <v/>
      </c>
      <c r="X1238" t="str">
        <f t="shared" si="1125"/>
        <v/>
      </c>
      <c r="Y1238" t="str">
        <f t="shared" si="1126"/>
        <v/>
      </c>
      <c r="Z1238" t="str">
        <f t="shared" si="1127"/>
        <v/>
      </c>
      <c r="AA1238" t="str">
        <f t="shared" si="1128"/>
        <v>Számvitel I. (208, web)</v>
      </c>
      <c r="AB1238" t="str">
        <f t="shared" si="1129"/>
        <v/>
      </c>
      <c r="AC1238" t="str">
        <f t="shared" si="1130"/>
        <v/>
      </c>
      <c r="AD1238" t="str">
        <f t="shared" si="1131"/>
        <v/>
      </c>
      <c r="AE1238" t="str">
        <f t="shared" si="1132"/>
        <v/>
      </c>
      <c r="AF1238" t="str">
        <f t="shared" si="1133"/>
        <v/>
      </c>
      <c r="AG1238" t="str">
        <f t="shared" si="1134"/>
        <v/>
      </c>
      <c r="AH1238" t="str">
        <f t="shared" si="1135"/>
        <v/>
      </c>
      <c r="AI1238" t="str">
        <f t="shared" si="1136"/>
        <v/>
      </c>
      <c r="AJ1238" t="str">
        <f t="shared" si="1137"/>
        <v/>
      </c>
      <c r="AK1238" t="str">
        <f t="shared" si="1138"/>
        <v/>
      </c>
      <c r="AL1238" t="str">
        <f t="shared" si="1139"/>
        <v/>
      </c>
      <c r="AM1238" t="str">
        <f t="shared" si="1140"/>
        <v/>
      </c>
      <c r="AN1238" t="str">
        <f t="shared" si="1141"/>
        <v/>
      </c>
      <c r="AO1238" t="str">
        <f t="shared" si="1142"/>
        <v/>
      </c>
      <c r="AP1238" t="str">
        <f t="shared" si="1143"/>
        <v/>
      </c>
      <c r="AQ1238" t="str">
        <f t="shared" si="1144"/>
        <v/>
      </c>
      <c r="AR1238" t="str">
        <f t="shared" si="1145"/>
        <v/>
      </c>
      <c r="AS1238" t="str">
        <f t="shared" si="1146"/>
        <v/>
      </c>
      <c r="AT1238" t="str">
        <f t="shared" si="1147"/>
        <v/>
      </c>
      <c r="AU1238" t="str">
        <f t="shared" si="1148"/>
        <v/>
      </c>
      <c r="AV1238" t="str">
        <f t="shared" si="1149"/>
        <v/>
      </c>
      <c r="AW1238" t="str">
        <f t="shared" si="1150"/>
        <v/>
      </c>
      <c r="AX1238" t="str">
        <f t="shared" si="1151"/>
        <v/>
      </c>
      <c r="AY1238" t="str">
        <f t="shared" si="1152"/>
        <v/>
      </c>
      <c r="AZ1238" t="str">
        <f t="shared" si="1153"/>
        <v/>
      </c>
      <c r="BA1238" t="str">
        <f t="shared" si="1154"/>
        <v/>
      </c>
      <c r="BB1238" t="str">
        <f t="shared" si="1155"/>
        <v/>
      </c>
      <c r="BC1238" t="str">
        <f t="shared" si="1156"/>
        <v/>
      </c>
      <c r="BD1238" t="str">
        <f t="shared" si="1157"/>
        <v/>
      </c>
      <c r="BE1238" t="str">
        <f t="shared" si="1158"/>
        <v>Számvitel I. (, web)</v>
      </c>
      <c r="BF1238" s="2">
        <v>1121</v>
      </c>
      <c r="BG1238" s="2">
        <v>5</v>
      </c>
      <c r="BH1238" s="18">
        <f>VLOOKUP(BF1238,segéd!$F$9:$G$41,2,FALSE)</f>
        <v>46347</v>
      </c>
      <c r="BI1238" s="2" t="str">
        <f>VLOOKUP(BG1238,segéd!$F$1:$G$7,2,FALSE)</f>
        <v>15.15-16.45</v>
      </c>
      <c r="BJ1238" t="s">
        <v>92</v>
      </c>
      <c r="BK1238" s="20" t="s">
        <v>305</v>
      </c>
      <c r="BL1238" t="s">
        <v>194</v>
      </c>
      <c r="BM1238" s="2">
        <v>208</v>
      </c>
      <c r="BO1238" s="2" t="s">
        <v>117</v>
      </c>
      <c r="BP1238" s="33" t="s">
        <v>732</v>
      </c>
      <c r="BQ1238" s="2">
        <f t="shared" si="1159"/>
        <v>44</v>
      </c>
      <c r="BR1238" s="2">
        <f>IF(BM1238="","",IFERROR(VLOOKUP(BJ1238,segéd!T:U,2,FALSE),"x"))</f>
        <v>44</v>
      </c>
      <c r="BS1238" s="2" t="str">
        <f>IF(BN1238="","",IFERROR(VLOOKUP(BJ1238,segéd!O:P,2,FALSE),"x"))</f>
        <v/>
      </c>
      <c r="BT1238" s="2"/>
      <c r="BU1238" s="2"/>
      <c r="BV1238" s="2"/>
      <c r="BX1238" s="2"/>
      <c r="BZ1238" s="2">
        <v>15</v>
      </c>
      <c r="CA1238" s="2">
        <v>37</v>
      </c>
      <c r="CB1238" s="2">
        <v>8</v>
      </c>
      <c r="CQ1238" s="2"/>
      <c r="CR1238" s="2"/>
    </row>
    <row r="1239" spans="1:116" ht="15" customHeight="1" x14ac:dyDescent="0.3">
      <c r="A1239" t="str">
        <f t="shared" si="1102"/>
        <v>11216</v>
      </c>
      <c r="B1239" t="str">
        <f t="shared" si="1103"/>
        <v xml:space="preserve">Men. és minőségmen. alapjai - Szabó Veronika Anna (web) </v>
      </c>
      <c r="C1239" t="str">
        <f t="shared" si="1104"/>
        <v>21711216</v>
      </c>
      <c r="D1239" t="str">
        <f t="shared" si="1105"/>
        <v>Men. és minőségmen. alapjai - Szabó Veronika Anna (web) 8</v>
      </c>
      <c r="E1239" t="str">
        <f t="shared" si="1106"/>
        <v>Szabó Veronika Anna11216</v>
      </c>
      <c r="F1239" t="str">
        <f t="shared" si="1107"/>
        <v>Men. és minőségmen. alapjai (Tb. 217, web)</v>
      </c>
      <c r="G1239" t="str">
        <f t="shared" si="1108"/>
        <v/>
      </c>
      <c r="H1239" t="str">
        <f t="shared" si="1109"/>
        <v/>
      </c>
      <c r="I1239" t="str">
        <f t="shared" si="1110"/>
        <v/>
      </c>
      <c r="J1239" t="str">
        <f t="shared" si="1111"/>
        <v/>
      </c>
      <c r="K1239" t="str">
        <f t="shared" si="1112"/>
        <v/>
      </c>
      <c r="L1239" t="str">
        <f t="shared" si="1113"/>
        <v/>
      </c>
      <c r="M1239" t="str">
        <f t="shared" si="1114"/>
        <v/>
      </c>
      <c r="N1239" t="str">
        <f t="shared" si="1115"/>
        <v/>
      </c>
      <c r="O1239" t="str">
        <f t="shared" si="1116"/>
        <v/>
      </c>
      <c r="P1239" t="str">
        <f t="shared" si="1117"/>
        <v/>
      </c>
      <c r="Q1239" t="str">
        <f t="shared" si="1118"/>
        <v/>
      </c>
      <c r="R1239" t="str">
        <f t="shared" si="1119"/>
        <v/>
      </c>
      <c r="S1239" t="str">
        <f t="shared" si="1120"/>
        <v/>
      </c>
      <c r="T1239" t="str">
        <f t="shared" si="1121"/>
        <v/>
      </c>
      <c r="U1239" t="str">
        <f t="shared" si="1122"/>
        <v/>
      </c>
      <c r="V1239" t="str">
        <f t="shared" si="1123"/>
        <v/>
      </c>
      <c r="W1239" t="str">
        <f t="shared" si="1124"/>
        <v/>
      </c>
      <c r="X1239" t="str">
        <f t="shared" si="1125"/>
        <v/>
      </c>
      <c r="Y1239" t="str">
        <f t="shared" si="1126"/>
        <v/>
      </c>
      <c r="Z1239" t="str">
        <f t="shared" si="1127"/>
        <v/>
      </c>
      <c r="AA1239" t="str">
        <f t="shared" si="1128"/>
        <v>Men. és minőségmen. alapjai (, web)</v>
      </c>
      <c r="AB1239" t="str">
        <f t="shared" si="1129"/>
        <v/>
      </c>
      <c r="AC1239" t="str">
        <f t="shared" si="1130"/>
        <v/>
      </c>
      <c r="AD1239" t="str">
        <f t="shared" si="1131"/>
        <v/>
      </c>
      <c r="AE1239" t="str">
        <f t="shared" si="1132"/>
        <v/>
      </c>
      <c r="AF1239" t="str">
        <f t="shared" si="1133"/>
        <v/>
      </c>
      <c r="AG1239" t="str">
        <f t="shared" si="1134"/>
        <v/>
      </c>
      <c r="AH1239" t="str">
        <f t="shared" si="1135"/>
        <v/>
      </c>
      <c r="AI1239" t="str">
        <f t="shared" si="1136"/>
        <v/>
      </c>
      <c r="AJ1239" t="str">
        <f t="shared" si="1137"/>
        <v>11216</v>
      </c>
      <c r="AK1239" t="str">
        <f t="shared" si="1138"/>
        <v/>
      </c>
      <c r="AL1239" t="str">
        <f t="shared" si="1139"/>
        <v/>
      </c>
      <c r="AM1239" t="str">
        <f t="shared" si="1140"/>
        <v/>
      </c>
      <c r="AN1239" t="str">
        <f t="shared" si="1141"/>
        <v/>
      </c>
      <c r="AO1239" t="str">
        <f t="shared" si="1142"/>
        <v/>
      </c>
      <c r="AP1239" t="str">
        <f t="shared" si="1143"/>
        <v/>
      </c>
      <c r="AQ1239" t="str">
        <f t="shared" si="1144"/>
        <v/>
      </c>
      <c r="AR1239" t="str">
        <f t="shared" si="1145"/>
        <v/>
      </c>
      <c r="AS1239" t="str">
        <f t="shared" si="1146"/>
        <v/>
      </c>
      <c r="AT1239" t="str">
        <f t="shared" si="1147"/>
        <v/>
      </c>
      <c r="AU1239" t="str">
        <f t="shared" si="1148"/>
        <v/>
      </c>
      <c r="AV1239" t="str">
        <f t="shared" si="1149"/>
        <v/>
      </c>
      <c r="AW1239" t="str">
        <f t="shared" si="1150"/>
        <v/>
      </c>
      <c r="AX1239" t="str">
        <f t="shared" si="1151"/>
        <v/>
      </c>
      <c r="AY1239" t="str">
        <f t="shared" si="1152"/>
        <v/>
      </c>
      <c r="AZ1239" t="str">
        <f t="shared" si="1153"/>
        <v/>
      </c>
      <c r="BA1239" t="str">
        <f t="shared" si="1154"/>
        <v/>
      </c>
      <c r="BB1239" t="str">
        <f t="shared" si="1155"/>
        <v/>
      </c>
      <c r="BC1239" t="str">
        <f t="shared" si="1156"/>
        <v/>
      </c>
      <c r="BD1239" t="str">
        <f t="shared" si="1157"/>
        <v/>
      </c>
      <c r="BE1239" t="str">
        <f t="shared" si="1158"/>
        <v>Men. és minőségmen. alapjai (217, web)</v>
      </c>
      <c r="BF1239" s="2">
        <v>1121</v>
      </c>
      <c r="BG1239" s="2">
        <v>6</v>
      </c>
      <c r="BH1239" s="18">
        <f>VLOOKUP(BF1239,segéd!$F$9:$G$41,2,FALSE)</f>
        <v>46347</v>
      </c>
      <c r="BI1239" s="2" t="str">
        <f>VLOOKUP(BG1239,segéd!$F$1:$G$7,2,FALSE)</f>
        <v>17.00-18.30</v>
      </c>
      <c r="BJ1239" t="s">
        <v>514</v>
      </c>
      <c r="BK1239" s="20" t="s">
        <v>539</v>
      </c>
      <c r="BL1239" t="s">
        <v>114</v>
      </c>
      <c r="BM1239" s="2"/>
      <c r="BN1239" s="2">
        <v>217</v>
      </c>
      <c r="BO1239" s="2" t="s">
        <v>117</v>
      </c>
      <c r="BP1239" s="33" t="s">
        <v>709</v>
      </c>
      <c r="BQ1239" s="2">
        <f t="shared" si="1159"/>
        <v>8</v>
      </c>
      <c r="BR1239" s="2" t="str">
        <f>IF(BM1239="","",IFERROR(VLOOKUP(BJ1239,segéd!T:U,2,FALSE),"x"))</f>
        <v/>
      </c>
      <c r="BS1239" s="2">
        <f>IF(BN1239="","",IFERROR(VLOOKUP(BJ1239,segéd!O:P,2,FALSE),"x"))</f>
        <v>8</v>
      </c>
      <c r="BU1239" s="2"/>
      <c r="BV1239" s="2"/>
      <c r="BX1239" s="2"/>
      <c r="CV1239" s="2">
        <v>7</v>
      </c>
    </row>
    <row r="1240" spans="1:116" ht="15" customHeight="1" x14ac:dyDescent="0.3">
      <c r="A1240" t="str">
        <f t="shared" si="1102"/>
        <v>11216</v>
      </c>
      <c r="B1240" t="str">
        <f t="shared" si="1103"/>
        <v xml:space="preserve">Műszaki szaknyelv I., 2. csoport - Nagy Mónika </v>
      </c>
      <c r="C1240" t="str">
        <f t="shared" si="1104"/>
        <v>40811216</v>
      </c>
      <c r="D1240" t="str">
        <f t="shared" si="1105"/>
        <v>Műszaki szaknyelv I., 2. csoport - Nagy Mónika 0</v>
      </c>
      <c r="E1240" t="str">
        <f t="shared" si="1106"/>
        <v>Nagy Mónika11216</v>
      </c>
      <c r="F1240" t="str">
        <f t="shared" si="1107"/>
        <v>Műszaki szaknyelv I., 2. csoport (Tb. 408)</v>
      </c>
      <c r="G1240" t="str">
        <f t="shared" si="1108"/>
        <v/>
      </c>
      <c r="H1240" t="str">
        <f t="shared" si="1109"/>
        <v/>
      </c>
      <c r="I1240" t="str">
        <f t="shared" si="1110"/>
        <v/>
      </c>
      <c r="J1240" t="str">
        <f t="shared" si="1111"/>
        <v/>
      </c>
      <c r="K1240" t="str">
        <f t="shared" si="1112"/>
        <v/>
      </c>
      <c r="L1240" t="str">
        <f t="shared" si="1113"/>
        <v/>
      </c>
      <c r="M1240" t="str">
        <f t="shared" si="1114"/>
        <v/>
      </c>
      <c r="N1240" t="str">
        <f t="shared" si="1115"/>
        <v/>
      </c>
      <c r="O1240" t="str">
        <f t="shared" si="1116"/>
        <v/>
      </c>
      <c r="P1240" t="str">
        <f t="shared" si="1117"/>
        <v/>
      </c>
      <c r="Q1240" t="str">
        <f t="shared" si="1118"/>
        <v/>
      </c>
      <c r="R1240" t="str">
        <f t="shared" si="1119"/>
        <v/>
      </c>
      <c r="S1240" t="str">
        <f t="shared" si="1120"/>
        <v/>
      </c>
      <c r="T1240" t="str">
        <f t="shared" si="1121"/>
        <v/>
      </c>
      <c r="U1240" t="str">
        <f t="shared" si="1122"/>
        <v/>
      </c>
      <c r="V1240" t="str">
        <f t="shared" si="1123"/>
        <v/>
      </c>
      <c r="W1240" t="str">
        <f t="shared" si="1124"/>
        <v/>
      </c>
      <c r="X1240" t="str">
        <f t="shared" si="1125"/>
        <v/>
      </c>
      <c r="Y1240" t="str">
        <f t="shared" si="1126"/>
        <v/>
      </c>
      <c r="Z1240" t="str">
        <f t="shared" si="1127"/>
        <v/>
      </c>
      <c r="AA1240" t="str">
        <f t="shared" si="1128"/>
        <v>Műszaki szaknyelv I., 2. csoport ()</v>
      </c>
      <c r="AB1240" t="str">
        <f t="shared" si="1129"/>
        <v/>
      </c>
      <c r="AC1240" t="str">
        <f t="shared" si="1130"/>
        <v/>
      </c>
      <c r="AD1240" t="str">
        <f t="shared" si="1131"/>
        <v/>
      </c>
      <c r="AE1240" t="str">
        <f t="shared" si="1132"/>
        <v/>
      </c>
      <c r="AF1240" t="str">
        <f t="shared" si="1133"/>
        <v/>
      </c>
      <c r="AG1240" t="str">
        <f t="shared" si="1134"/>
        <v/>
      </c>
      <c r="AH1240" t="str">
        <f t="shared" si="1135"/>
        <v/>
      </c>
      <c r="AI1240" t="str">
        <f t="shared" si="1136"/>
        <v/>
      </c>
      <c r="AJ1240" t="str">
        <f t="shared" si="1137"/>
        <v/>
      </c>
      <c r="AK1240" t="str">
        <f t="shared" si="1138"/>
        <v>11216</v>
      </c>
      <c r="AL1240" t="str">
        <f t="shared" si="1139"/>
        <v/>
      </c>
      <c r="AM1240" t="str">
        <f t="shared" si="1140"/>
        <v/>
      </c>
      <c r="AN1240" t="str">
        <f t="shared" si="1141"/>
        <v/>
      </c>
      <c r="AO1240" t="str">
        <f t="shared" si="1142"/>
        <v/>
      </c>
      <c r="AP1240" t="str">
        <f t="shared" si="1143"/>
        <v/>
      </c>
      <c r="AQ1240" t="str">
        <f t="shared" si="1144"/>
        <v/>
      </c>
      <c r="AR1240" t="str">
        <f t="shared" si="1145"/>
        <v/>
      </c>
      <c r="AS1240" t="str">
        <f t="shared" si="1146"/>
        <v/>
      </c>
      <c r="AT1240" t="str">
        <f t="shared" si="1147"/>
        <v/>
      </c>
      <c r="AU1240" t="str">
        <f t="shared" si="1148"/>
        <v/>
      </c>
      <c r="AV1240" t="str">
        <f t="shared" si="1149"/>
        <v/>
      </c>
      <c r="AW1240" t="str">
        <f t="shared" si="1150"/>
        <v/>
      </c>
      <c r="AX1240" t="str">
        <f t="shared" si="1151"/>
        <v/>
      </c>
      <c r="AY1240" t="str">
        <f t="shared" si="1152"/>
        <v/>
      </c>
      <c r="AZ1240" t="str">
        <f t="shared" si="1153"/>
        <v/>
      </c>
      <c r="BA1240" t="str">
        <f t="shared" si="1154"/>
        <v/>
      </c>
      <c r="BB1240" t="str">
        <f t="shared" si="1155"/>
        <v/>
      </c>
      <c r="BC1240" t="str">
        <f t="shared" si="1156"/>
        <v/>
      </c>
      <c r="BD1240" t="str">
        <f t="shared" si="1157"/>
        <v/>
      </c>
      <c r="BE1240" t="str">
        <f t="shared" si="1158"/>
        <v>Műszaki szaknyelv I., 2. csoport (408)</v>
      </c>
      <c r="BF1240" s="2">
        <v>1121</v>
      </c>
      <c r="BG1240" s="2">
        <v>6</v>
      </c>
      <c r="BH1240" s="18">
        <f>VLOOKUP(BF1240,segéd!$F$9:$G$41,2,FALSE)</f>
        <v>46347</v>
      </c>
      <c r="BI1240" s="2" t="str">
        <f>VLOOKUP(BG1240,segéd!$F$1:$G$7,2,FALSE)</f>
        <v>17.00-18.30</v>
      </c>
      <c r="BJ1240" t="s">
        <v>300</v>
      </c>
      <c r="BK1240" s="20" t="s">
        <v>543</v>
      </c>
      <c r="BL1240" t="s">
        <v>191</v>
      </c>
      <c r="BM1240" s="2"/>
      <c r="BN1240" s="2">
        <v>408</v>
      </c>
      <c r="BO1240" s="2"/>
      <c r="BP1240" s="33"/>
      <c r="BQ1240" s="2">
        <f t="shared" si="1159"/>
        <v>0</v>
      </c>
      <c r="BR1240" s="2" t="str">
        <f>IF(BM1240="","",IFERROR(VLOOKUP(BJ1240,segéd!T:U,2,FALSE),"x"))</f>
        <v/>
      </c>
      <c r="BS1240" s="2">
        <f>IF(BN1240="","",IFERROR(VLOOKUP(BJ1240,segéd!O:P,2,FALSE),"x"))</f>
        <v>0</v>
      </c>
      <c r="BT1240" s="2"/>
      <c r="BU1240" s="2"/>
      <c r="BV1240" s="2"/>
      <c r="BX1240" s="2"/>
      <c r="CQ1240" s="2"/>
      <c r="CR1240" s="2"/>
      <c r="CW1240" s="2">
        <v>17</v>
      </c>
    </row>
    <row r="1241" spans="1:116" ht="15" customHeight="1" x14ac:dyDescent="0.3">
      <c r="A1241" t="str">
        <f t="shared" si="1102"/>
        <v>otthon11276</v>
      </c>
      <c r="B1241" t="str">
        <f t="shared" si="1103"/>
        <v>Angol gazdasági szaknyelv II. - Balog Mónika (otthonról web) 20</v>
      </c>
      <c r="C1241" t="str">
        <f t="shared" si="1104"/>
        <v>otthon11276</v>
      </c>
      <c r="D1241" t="str">
        <f t="shared" si="1105"/>
        <v>Angol gazdasági szaknyelv II. - Balog Mónika (otthonról web) 10</v>
      </c>
      <c r="E1241" t="str">
        <f t="shared" si="1106"/>
        <v>Balog Mónika11276</v>
      </c>
      <c r="F1241" t="str">
        <f t="shared" si="1107"/>
        <v>Angol gazdasági szaknyelv II. (Bp. otthonTb. otthon, otthonról web)</v>
      </c>
      <c r="G1241" t="str">
        <f t="shared" si="1108"/>
        <v/>
      </c>
      <c r="H1241" t="str">
        <f t="shared" si="1109"/>
        <v/>
      </c>
      <c r="I1241" t="str">
        <f t="shared" si="1110"/>
        <v/>
      </c>
      <c r="J1241" t="str">
        <f t="shared" si="1111"/>
        <v/>
      </c>
      <c r="K1241" t="str">
        <f t="shared" si="1112"/>
        <v/>
      </c>
      <c r="L1241" t="str">
        <f t="shared" si="1113"/>
        <v/>
      </c>
      <c r="M1241" t="str">
        <f t="shared" si="1114"/>
        <v>11276</v>
      </c>
      <c r="N1241" t="str">
        <f t="shared" si="1115"/>
        <v>11276</v>
      </c>
      <c r="O1241" t="str">
        <f t="shared" si="1116"/>
        <v/>
      </c>
      <c r="P1241" t="str">
        <f t="shared" si="1117"/>
        <v/>
      </c>
      <c r="Q1241" t="str">
        <f t="shared" si="1118"/>
        <v/>
      </c>
      <c r="R1241" t="str">
        <f t="shared" si="1119"/>
        <v/>
      </c>
      <c r="S1241" t="str">
        <f t="shared" si="1120"/>
        <v/>
      </c>
      <c r="T1241" t="str">
        <f t="shared" si="1121"/>
        <v/>
      </c>
      <c r="U1241" t="str">
        <f t="shared" si="1122"/>
        <v/>
      </c>
      <c r="V1241" t="str">
        <f t="shared" si="1123"/>
        <v/>
      </c>
      <c r="W1241" t="str">
        <f t="shared" si="1124"/>
        <v/>
      </c>
      <c r="X1241" t="str">
        <f t="shared" si="1125"/>
        <v/>
      </c>
      <c r="Y1241" t="str">
        <f t="shared" si="1126"/>
        <v/>
      </c>
      <c r="Z1241" t="str">
        <f t="shared" si="1127"/>
        <v/>
      </c>
      <c r="AA1241" t="str">
        <f t="shared" si="1128"/>
        <v>Angol gazdasági szaknyelv II. (otthon, otthonról web)</v>
      </c>
      <c r="AB1241" t="str">
        <f t="shared" si="1129"/>
        <v/>
      </c>
      <c r="AC1241" t="str">
        <f t="shared" si="1130"/>
        <v/>
      </c>
      <c r="AD1241" t="str">
        <f t="shared" si="1131"/>
        <v/>
      </c>
      <c r="AE1241" t="str">
        <f t="shared" si="1132"/>
        <v/>
      </c>
      <c r="AF1241" t="str">
        <f t="shared" si="1133"/>
        <v/>
      </c>
      <c r="AG1241" t="str">
        <f t="shared" si="1134"/>
        <v/>
      </c>
      <c r="AH1241" t="str">
        <f t="shared" si="1135"/>
        <v>11276</v>
      </c>
      <c r="AI1241" t="str">
        <f t="shared" si="1136"/>
        <v>11276</v>
      </c>
      <c r="AJ1241" t="str">
        <f t="shared" si="1137"/>
        <v/>
      </c>
      <c r="AK1241" t="str">
        <f t="shared" si="1138"/>
        <v/>
      </c>
      <c r="AL1241" t="str">
        <f t="shared" si="1139"/>
        <v/>
      </c>
      <c r="AM1241" t="str">
        <f t="shared" si="1140"/>
        <v/>
      </c>
      <c r="AN1241" t="str">
        <f t="shared" si="1141"/>
        <v/>
      </c>
      <c r="AO1241" t="str">
        <f t="shared" si="1142"/>
        <v/>
      </c>
      <c r="AP1241" t="str">
        <f t="shared" si="1143"/>
        <v/>
      </c>
      <c r="AQ1241" t="str">
        <f t="shared" si="1144"/>
        <v/>
      </c>
      <c r="AR1241" t="str">
        <f t="shared" si="1145"/>
        <v/>
      </c>
      <c r="AS1241" t="str">
        <f t="shared" si="1146"/>
        <v/>
      </c>
      <c r="AT1241" t="str">
        <f t="shared" si="1147"/>
        <v/>
      </c>
      <c r="AU1241" t="str">
        <f t="shared" si="1148"/>
        <v/>
      </c>
      <c r="AV1241" t="str">
        <f t="shared" si="1149"/>
        <v/>
      </c>
      <c r="AW1241" t="str">
        <f t="shared" si="1150"/>
        <v/>
      </c>
      <c r="AX1241" t="str">
        <f t="shared" si="1151"/>
        <v/>
      </c>
      <c r="AY1241" t="str">
        <f t="shared" si="1152"/>
        <v/>
      </c>
      <c r="AZ1241" t="str">
        <f t="shared" si="1153"/>
        <v/>
      </c>
      <c r="BA1241" t="str">
        <f t="shared" si="1154"/>
        <v/>
      </c>
      <c r="BB1241" t="str">
        <f t="shared" si="1155"/>
        <v/>
      </c>
      <c r="BC1241" t="str">
        <f t="shared" si="1156"/>
        <v/>
      </c>
      <c r="BD1241" t="str">
        <f t="shared" si="1157"/>
        <v/>
      </c>
      <c r="BE1241" t="str">
        <f t="shared" si="1158"/>
        <v>Angol gazdasági szaknyelv II. (otthon, otthonról web)</v>
      </c>
      <c r="BF1241" s="2">
        <v>1127</v>
      </c>
      <c r="BG1241" s="2">
        <v>6</v>
      </c>
      <c r="BH1241" s="18">
        <f>VLOOKUP(BF1241,segéd!$F$9:$G$41,2,FALSE)</f>
        <v>46353</v>
      </c>
      <c r="BI1241" s="2" t="str">
        <f>VLOOKUP(BG1241,segéd!$F$1:$G$7,2,FALSE)</f>
        <v>17.00-18.30</v>
      </c>
      <c r="BJ1241" t="s">
        <v>422</v>
      </c>
      <c r="BK1241" s="20" t="s">
        <v>70</v>
      </c>
      <c r="BL1241" t="s">
        <v>192</v>
      </c>
      <c r="BM1241" s="2" t="s">
        <v>424</v>
      </c>
      <c r="BN1241" s="2" t="s">
        <v>424</v>
      </c>
      <c r="BO1241" s="2" t="s">
        <v>423</v>
      </c>
      <c r="BP1241" s="33" t="s">
        <v>585</v>
      </c>
      <c r="BQ1241" s="2">
        <f t="shared" si="1159"/>
        <v>30</v>
      </c>
      <c r="BR1241" s="2">
        <f>IF(BM1241="","",IFERROR(VLOOKUP(BJ1241,segéd!T:U,2,FALSE),"x"))</f>
        <v>20</v>
      </c>
      <c r="BS1241" s="2">
        <f>IF(BN1241="","",IFERROR(VLOOKUP(BJ1241,segéd!O:P,2,FALSE),"x"))</f>
        <v>10</v>
      </c>
      <c r="BT1241" s="2"/>
      <c r="BU1241" s="2"/>
      <c r="BV1241" s="2"/>
      <c r="BX1241" s="2"/>
      <c r="BZ1241" s="2">
        <v>4</v>
      </c>
      <c r="CA1241" s="2">
        <v>4</v>
      </c>
      <c r="CQ1241" s="2"/>
      <c r="CR1241" s="2"/>
      <c r="CT1241" s="2">
        <v>4</v>
      </c>
      <c r="CU1241" s="2">
        <v>3</v>
      </c>
    </row>
    <row r="1242" spans="1:116" ht="15" customHeight="1" x14ac:dyDescent="0.3">
      <c r="A1242" t="str">
        <f t="shared" si="1102"/>
        <v>11276</v>
      </c>
      <c r="B1242" t="str">
        <f t="shared" si="1103"/>
        <v xml:space="preserve">Német nyelv I. - Árendás Bence (16.00-tól) </v>
      </c>
      <c r="C1242" t="str">
        <f t="shared" si="1104"/>
        <v>40111276</v>
      </c>
      <c r="D1242" t="str">
        <f t="shared" si="1105"/>
        <v>Német nyelv I. - Árendás Bence (16.00-tól) x</v>
      </c>
      <c r="E1242" t="str">
        <f t="shared" si="1106"/>
        <v>Árendás Bence11276</v>
      </c>
      <c r="F1242" t="str">
        <f t="shared" si="1107"/>
        <v>Német nyelv I. (Tb. 401, 16.00-tól)</v>
      </c>
      <c r="G1242" t="str">
        <f t="shared" si="1108"/>
        <v/>
      </c>
      <c r="H1242" t="str">
        <f t="shared" si="1109"/>
        <v/>
      </c>
      <c r="I1242" t="str">
        <f t="shared" si="1110"/>
        <v/>
      </c>
      <c r="J1242" t="str">
        <f t="shared" si="1111"/>
        <v/>
      </c>
      <c r="K1242" t="str">
        <f t="shared" si="1112"/>
        <v/>
      </c>
      <c r="L1242" t="str">
        <f t="shared" si="1113"/>
        <v/>
      </c>
      <c r="M1242" t="str">
        <f t="shared" si="1114"/>
        <v/>
      </c>
      <c r="N1242" t="str">
        <f t="shared" si="1115"/>
        <v/>
      </c>
      <c r="O1242" t="str">
        <f t="shared" si="1116"/>
        <v/>
      </c>
      <c r="P1242" t="str">
        <f t="shared" si="1117"/>
        <v/>
      </c>
      <c r="Q1242" t="str">
        <f t="shared" si="1118"/>
        <v/>
      </c>
      <c r="R1242" t="str">
        <f t="shared" si="1119"/>
        <v/>
      </c>
      <c r="S1242" t="str">
        <f t="shared" si="1120"/>
        <v/>
      </c>
      <c r="T1242" t="str">
        <f t="shared" si="1121"/>
        <v/>
      </c>
      <c r="U1242" t="str">
        <f t="shared" si="1122"/>
        <v/>
      </c>
      <c r="V1242" t="str">
        <f t="shared" si="1123"/>
        <v/>
      </c>
      <c r="W1242" t="str">
        <f t="shared" si="1124"/>
        <v/>
      </c>
      <c r="X1242" t="str">
        <f t="shared" si="1125"/>
        <v/>
      </c>
      <c r="Y1242" t="str">
        <f t="shared" si="1126"/>
        <v/>
      </c>
      <c r="Z1242" t="str">
        <f t="shared" si="1127"/>
        <v/>
      </c>
      <c r="AA1242" t="str">
        <f t="shared" si="1128"/>
        <v>Német nyelv I. (, 16.00-tól)</v>
      </c>
      <c r="AB1242" t="str">
        <f t="shared" si="1129"/>
        <v/>
      </c>
      <c r="AC1242" t="str">
        <f t="shared" si="1130"/>
        <v/>
      </c>
      <c r="AD1242" t="str">
        <f t="shared" si="1131"/>
        <v/>
      </c>
      <c r="AE1242" t="str">
        <f t="shared" si="1132"/>
        <v/>
      </c>
      <c r="AF1242" t="str">
        <f t="shared" si="1133"/>
        <v/>
      </c>
      <c r="AG1242" t="str">
        <f t="shared" si="1134"/>
        <v/>
      </c>
      <c r="AH1242" t="str">
        <f t="shared" si="1135"/>
        <v>11276</v>
      </c>
      <c r="AI1242" t="str">
        <f t="shared" si="1136"/>
        <v>11276</v>
      </c>
      <c r="AJ1242" t="str">
        <f t="shared" si="1137"/>
        <v/>
      </c>
      <c r="AK1242" t="str">
        <f t="shared" si="1138"/>
        <v>11276</v>
      </c>
      <c r="AL1242" t="str">
        <f t="shared" si="1139"/>
        <v>11276</v>
      </c>
      <c r="AM1242" t="str">
        <f t="shared" si="1140"/>
        <v/>
      </c>
      <c r="AN1242" t="str">
        <f t="shared" si="1141"/>
        <v/>
      </c>
      <c r="AO1242" t="str">
        <f t="shared" si="1142"/>
        <v/>
      </c>
      <c r="AP1242" t="str">
        <f t="shared" si="1143"/>
        <v/>
      </c>
      <c r="AQ1242" t="str">
        <f t="shared" si="1144"/>
        <v/>
      </c>
      <c r="AR1242" t="str">
        <f t="shared" si="1145"/>
        <v/>
      </c>
      <c r="AS1242" t="str">
        <f t="shared" si="1146"/>
        <v/>
      </c>
      <c r="AT1242" t="str">
        <f t="shared" si="1147"/>
        <v/>
      </c>
      <c r="AU1242" t="str">
        <f t="shared" si="1148"/>
        <v/>
      </c>
      <c r="AV1242" t="str">
        <f t="shared" si="1149"/>
        <v/>
      </c>
      <c r="AW1242" t="str">
        <f t="shared" si="1150"/>
        <v/>
      </c>
      <c r="AX1242" t="str">
        <f t="shared" si="1151"/>
        <v/>
      </c>
      <c r="AY1242" t="str">
        <f t="shared" si="1152"/>
        <v/>
      </c>
      <c r="AZ1242" t="str">
        <f t="shared" si="1153"/>
        <v/>
      </c>
      <c r="BA1242" t="str">
        <f t="shared" si="1154"/>
        <v/>
      </c>
      <c r="BB1242" t="str">
        <f t="shared" si="1155"/>
        <v/>
      </c>
      <c r="BC1242" t="str">
        <f t="shared" si="1156"/>
        <v/>
      </c>
      <c r="BD1242" t="str">
        <f t="shared" si="1157"/>
        <v/>
      </c>
      <c r="BE1242" t="str">
        <f t="shared" si="1158"/>
        <v>Német nyelv I. (401, 16.00-tól)</v>
      </c>
      <c r="BF1242" s="2">
        <v>1127</v>
      </c>
      <c r="BG1242" s="2">
        <v>6</v>
      </c>
      <c r="BH1242" s="18">
        <f>VLOOKUP(BF1242,segéd!$F$9:$G$41,2,FALSE)</f>
        <v>46353</v>
      </c>
      <c r="BI1242" s="2" t="s">
        <v>2387</v>
      </c>
      <c r="BJ1242" t="s">
        <v>2386</v>
      </c>
      <c r="BK1242" s="20" t="s">
        <v>976</v>
      </c>
      <c r="BL1242" t="s">
        <v>191</v>
      </c>
      <c r="BM1242" s="2"/>
      <c r="BN1242" s="2">
        <v>401</v>
      </c>
      <c r="BO1242" s="2" t="s">
        <v>2389</v>
      </c>
      <c r="BP1242" s="33"/>
      <c r="BQ1242" s="2" t="e">
        <f t="shared" si="1159"/>
        <v>#VALUE!</v>
      </c>
      <c r="BR1242" s="2" t="str">
        <f>IF(BM1242="","",IFERROR(VLOOKUP(BJ1242,segéd!T:U,2,FALSE),"x"))</f>
        <v/>
      </c>
      <c r="BS1242" s="2" t="str">
        <f>IF(BN1242="","",IFERROR(VLOOKUP(BJ1242,segéd!O:P,2,FALSE),"x"))</f>
        <v>x</v>
      </c>
      <c r="BU1242" s="2"/>
      <c r="BV1242" s="2"/>
      <c r="BX1242" s="2"/>
      <c r="CT1242" s="2" t="s">
        <v>2366</v>
      </c>
      <c r="CU1242" s="2" t="s">
        <v>2366</v>
      </c>
      <c r="CW1242" s="2" t="s">
        <v>2366</v>
      </c>
      <c r="CX1242" s="2" t="s">
        <v>2366</v>
      </c>
    </row>
    <row r="1243" spans="1:116" ht="15" customHeight="1" x14ac:dyDescent="0.3">
      <c r="A1243" t="str">
        <f t="shared" si="1102"/>
        <v>otthon11277</v>
      </c>
      <c r="B1243" t="str">
        <f t="shared" si="1103"/>
        <v>Angol gazdasági szaknyelv II. - Balog Mónika (otthonról web) 20</v>
      </c>
      <c r="C1243" t="str">
        <f t="shared" si="1104"/>
        <v>otthon11277</v>
      </c>
      <c r="D1243" t="str">
        <f t="shared" si="1105"/>
        <v>Angol gazdasági szaknyelv II. - Balog Mónika (otthonról web) 10</v>
      </c>
      <c r="E1243" t="str">
        <f t="shared" si="1106"/>
        <v>Balog Mónika11277</v>
      </c>
      <c r="F1243" t="str">
        <f t="shared" si="1107"/>
        <v>Angol gazdasági szaknyelv II. (Bp. otthonTb. otthon, otthonról web)</v>
      </c>
      <c r="G1243" t="str">
        <f t="shared" si="1108"/>
        <v/>
      </c>
      <c r="H1243" t="str">
        <f t="shared" si="1109"/>
        <v/>
      </c>
      <c r="I1243" t="str">
        <f t="shared" si="1110"/>
        <v/>
      </c>
      <c r="J1243" t="str">
        <f t="shared" si="1111"/>
        <v/>
      </c>
      <c r="K1243" t="str">
        <f t="shared" si="1112"/>
        <v/>
      </c>
      <c r="L1243" t="str">
        <f t="shared" si="1113"/>
        <v/>
      </c>
      <c r="M1243" t="str">
        <f t="shared" si="1114"/>
        <v>11277</v>
      </c>
      <c r="N1243" t="str">
        <f t="shared" si="1115"/>
        <v>11277</v>
      </c>
      <c r="O1243" t="str">
        <f t="shared" si="1116"/>
        <v/>
      </c>
      <c r="P1243" t="str">
        <f t="shared" si="1117"/>
        <v/>
      </c>
      <c r="Q1243" t="str">
        <f t="shared" si="1118"/>
        <v/>
      </c>
      <c r="R1243" t="str">
        <f t="shared" si="1119"/>
        <v/>
      </c>
      <c r="S1243" t="str">
        <f t="shared" si="1120"/>
        <v/>
      </c>
      <c r="T1243" t="str">
        <f t="shared" si="1121"/>
        <v/>
      </c>
      <c r="U1243" t="str">
        <f t="shared" si="1122"/>
        <v/>
      </c>
      <c r="V1243" t="str">
        <f t="shared" si="1123"/>
        <v/>
      </c>
      <c r="W1243" t="str">
        <f t="shared" si="1124"/>
        <v/>
      </c>
      <c r="X1243" t="str">
        <f t="shared" si="1125"/>
        <v/>
      </c>
      <c r="Y1243" t="str">
        <f t="shared" si="1126"/>
        <v/>
      </c>
      <c r="Z1243" t="str">
        <f t="shared" si="1127"/>
        <v/>
      </c>
      <c r="AA1243" t="str">
        <f t="shared" si="1128"/>
        <v>Angol gazdasági szaknyelv II. (otthon, otthonról web)</v>
      </c>
      <c r="AB1243" t="str">
        <f t="shared" si="1129"/>
        <v/>
      </c>
      <c r="AC1243" t="str">
        <f t="shared" si="1130"/>
        <v/>
      </c>
      <c r="AD1243" t="str">
        <f t="shared" si="1131"/>
        <v/>
      </c>
      <c r="AE1243" t="str">
        <f t="shared" si="1132"/>
        <v/>
      </c>
      <c r="AF1243" t="str">
        <f t="shared" si="1133"/>
        <v/>
      </c>
      <c r="AG1243" t="str">
        <f t="shared" si="1134"/>
        <v/>
      </c>
      <c r="AH1243" t="str">
        <f t="shared" si="1135"/>
        <v>11277</v>
      </c>
      <c r="AI1243" t="str">
        <f t="shared" si="1136"/>
        <v>11277</v>
      </c>
      <c r="AJ1243" t="str">
        <f t="shared" si="1137"/>
        <v/>
      </c>
      <c r="AK1243" t="str">
        <f t="shared" si="1138"/>
        <v/>
      </c>
      <c r="AL1243" t="str">
        <f t="shared" si="1139"/>
        <v/>
      </c>
      <c r="AM1243" t="str">
        <f t="shared" si="1140"/>
        <v/>
      </c>
      <c r="AN1243" t="str">
        <f t="shared" si="1141"/>
        <v/>
      </c>
      <c r="AO1243" t="str">
        <f t="shared" si="1142"/>
        <v/>
      </c>
      <c r="AP1243" t="str">
        <f t="shared" si="1143"/>
        <v/>
      </c>
      <c r="AQ1243" t="str">
        <f t="shared" si="1144"/>
        <v/>
      </c>
      <c r="AR1243" t="str">
        <f t="shared" si="1145"/>
        <v/>
      </c>
      <c r="AS1243" t="str">
        <f t="shared" si="1146"/>
        <v/>
      </c>
      <c r="AT1243" t="str">
        <f t="shared" si="1147"/>
        <v/>
      </c>
      <c r="AU1243" t="str">
        <f t="shared" si="1148"/>
        <v/>
      </c>
      <c r="AV1243" t="str">
        <f t="shared" si="1149"/>
        <v/>
      </c>
      <c r="AW1243" t="str">
        <f t="shared" si="1150"/>
        <v/>
      </c>
      <c r="AX1243" t="str">
        <f t="shared" si="1151"/>
        <v/>
      </c>
      <c r="AY1243" t="str">
        <f t="shared" si="1152"/>
        <v/>
      </c>
      <c r="AZ1243" t="str">
        <f t="shared" si="1153"/>
        <v/>
      </c>
      <c r="BA1243" t="str">
        <f t="shared" si="1154"/>
        <v/>
      </c>
      <c r="BB1243" t="str">
        <f t="shared" si="1155"/>
        <v/>
      </c>
      <c r="BC1243" t="str">
        <f t="shared" si="1156"/>
        <v/>
      </c>
      <c r="BD1243" t="str">
        <f t="shared" si="1157"/>
        <v/>
      </c>
      <c r="BE1243" t="str">
        <f t="shared" si="1158"/>
        <v>Angol gazdasági szaknyelv II. (otthon, otthonról web)</v>
      </c>
      <c r="BF1243" s="2">
        <v>1127</v>
      </c>
      <c r="BG1243" s="2">
        <v>7</v>
      </c>
      <c r="BH1243" s="18">
        <f>VLOOKUP(BF1243,segéd!$F$9:$G$41,2,FALSE)</f>
        <v>46353</v>
      </c>
      <c r="BI1243" s="2" t="str">
        <f>VLOOKUP(BG1243,segéd!$F$1:$G$7,2,FALSE)</f>
        <v>18.45-20.15</v>
      </c>
      <c r="BJ1243" t="s">
        <v>422</v>
      </c>
      <c r="BK1243" s="20" t="s">
        <v>70</v>
      </c>
      <c r="BL1243" t="s">
        <v>192</v>
      </c>
      <c r="BM1243" s="2" t="s">
        <v>424</v>
      </c>
      <c r="BN1243" s="2" t="s">
        <v>424</v>
      </c>
      <c r="BO1243" s="2" t="s">
        <v>423</v>
      </c>
      <c r="BP1243" s="33" t="s">
        <v>585</v>
      </c>
      <c r="BQ1243" s="2">
        <f t="shared" si="1159"/>
        <v>30</v>
      </c>
      <c r="BR1243" s="2">
        <f>IF(BM1243="","",IFERROR(VLOOKUP(BJ1243,segéd!T:U,2,FALSE),"x"))</f>
        <v>20</v>
      </c>
      <c r="BS1243" s="2">
        <f>IF(BN1243="","",IFERROR(VLOOKUP(BJ1243,segéd!O:P,2,FALSE),"x"))</f>
        <v>10</v>
      </c>
      <c r="BT1243" s="2"/>
      <c r="BU1243" s="2"/>
      <c r="BV1243" s="2"/>
      <c r="BX1243" s="2"/>
      <c r="BZ1243" s="2">
        <v>4</v>
      </c>
      <c r="CA1243" s="2">
        <v>4</v>
      </c>
      <c r="CQ1243" s="2"/>
      <c r="CR1243" s="2"/>
      <c r="CT1243" s="2">
        <v>4</v>
      </c>
      <c r="CU1243" s="2">
        <v>3</v>
      </c>
    </row>
    <row r="1244" spans="1:116" ht="15" customHeight="1" x14ac:dyDescent="0.3">
      <c r="A1244" t="str">
        <f t="shared" si="1102"/>
        <v>11277</v>
      </c>
      <c r="B1244" t="str">
        <f t="shared" si="1103"/>
        <v xml:space="preserve">Német nyelv I. - Árendás Bence (19.15-ig) </v>
      </c>
      <c r="C1244" t="str">
        <f t="shared" si="1104"/>
        <v>40111277</v>
      </c>
      <c r="D1244" t="str">
        <f t="shared" si="1105"/>
        <v>Német nyelv I. - Árendás Bence (19.15-ig) x</v>
      </c>
      <c r="E1244" t="str">
        <f t="shared" si="1106"/>
        <v>Árendás Bence11277</v>
      </c>
      <c r="F1244" t="str">
        <f t="shared" si="1107"/>
        <v>Német nyelv I. (Tb. 401, 19.15-ig)</v>
      </c>
      <c r="G1244" t="str">
        <f t="shared" si="1108"/>
        <v/>
      </c>
      <c r="H1244" t="str">
        <f t="shared" si="1109"/>
        <v/>
      </c>
      <c r="I1244" t="str">
        <f t="shared" si="1110"/>
        <v/>
      </c>
      <c r="J1244" t="str">
        <f t="shared" si="1111"/>
        <v/>
      </c>
      <c r="K1244" t="str">
        <f t="shared" si="1112"/>
        <v/>
      </c>
      <c r="L1244" t="str">
        <f t="shared" si="1113"/>
        <v/>
      </c>
      <c r="M1244" t="str">
        <f t="shared" si="1114"/>
        <v/>
      </c>
      <c r="N1244" t="str">
        <f t="shared" si="1115"/>
        <v/>
      </c>
      <c r="O1244" t="str">
        <f t="shared" si="1116"/>
        <v/>
      </c>
      <c r="P1244" t="str">
        <f t="shared" si="1117"/>
        <v/>
      </c>
      <c r="Q1244" t="str">
        <f t="shared" si="1118"/>
        <v/>
      </c>
      <c r="R1244" t="str">
        <f t="shared" si="1119"/>
        <v/>
      </c>
      <c r="S1244" t="str">
        <f t="shared" si="1120"/>
        <v/>
      </c>
      <c r="T1244" t="str">
        <f t="shared" si="1121"/>
        <v/>
      </c>
      <c r="U1244" t="str">
        <f t="shared" si="1122"/>
        <v/>
      </c>
      <c r="V1244" t="str">
        <f t="shared" si="1123"/>
        <v/>
      </c>
      <c r="W1244" t="str">
        <f t="shared" si="1124"/>
        <v/>
      </c>
      <c r="X1244" t="str">
        <f t="shared" si="1125"/>
        <v/>
      </c>
      <c r="Y1244" t="str">
        <f t="shared" si="1126"/>
        <v/>
      </c>
      <c r="Z1244" t="str">
        <f t="shared" si="1127"/>
        <v/>
      </c>
      <c r="AA1244" t="str">
        <f t="shared" si="1128"/>
        <v>Német nyelv I. (, 19.15-ig)</v>
      </c>
      <c r="AB1244" t="str">
        <f t="shared" si="1129"/>
        <v/>
      </c>
      <c r="AC1244" t="str">
        <f t="shared" si="1130"/>
        <v/>
      </c>
      <c r="AD1244" t="str">
        <f t="shared" si="1131"/>
        <v/>
      </c>
      <c r="AE1244" t="str">
        <f t="shared" si="1132"/>
        <v/>
      </c>
      <c r="AF1244" t="str">
        <f t="shared" si="1133"/>
        <v/>
      </c>
      <c r="AG1244" t="str">
        <f t="shared" si="1134"/>
        <v/>
      </c>
      <c r="AH1244" t="str">
        <f t="shared" si="1135"/>
        <v>11277</v>
      </c>
      <c r="AI1244" t="str">
        <f t="shared" si="1136"/>
        <v>11277</v>
      </c>
      <c r="AJ1244" t="str">
        <f t="shared" si="1137"/>
        <v/>
      </c>
      <c r="AK1244" t="str">
        <f t="shared" si="1138"/>
        <v>11277</v>
      </c>
      <c r="AL1244" t="str">
        <f t="shared" si="1139"/>
        <v>11277</v>
      </c>
      <c r="AM1244" t="str">
        <f t="shared" si="1140"/>
        <v/>
      </c>
      <c r="AN1244" t="str">
        <f t="shared" si="1141"/>
        <v/>
      </c>
      <c r="AO1244" t="str">
        <f t="shared" si="1142"/>
        <v/>
      </c>
      <c r="AP1244" t="str">
        <f t="shared" si="1143"/>
        <v/>
      </c>
      <c r="AQ1244" t="str">
        <f t="shared" si="1144"/>
        <v/>
      </c>
      <c r="AR1244" t="str">
        <f t="shared" si="1145"/>
        <v/>
      </c>
      <c r="AS1244" t="str">
        <f t="shared" si="1146"/>
        <v/>
      </c>
      <c r="AT1244" t="str">
        <f t="shared" si="1147"/>
        <v/>
      </c>
      <c r="AU1244" t="str">
        <f t="shared" si="1148"/>
        <v/>
      </c>
      <c r="AV1244" t="str">
        <f t="shared" si="1149"/>
        <v/>
      </c>
      <c r="AW1244" t="str">
        <f t="shared" si="1150"/>
        <v/>
      </c>
      <c r="AX1244" t="str">
        <f t="shared" si="1151"/>
        <v/>
      </c>
      <c r="AY1244" t="str">
        <f t="shared" si="1152"/>
        <v/>
      </c>
      <c r="AZ1244" t="str">
        <f t="shared" si="1153"/>
        <v/>
      </c>
      <c r="BA1244" t="str">
        <f t="shared" si="1154"/>
        <v/>
      </c>
      <c r="BB1244" t="str">
        <f t="shared" si="1155"/>
        <v/>
      </c>
      <c r="BC1244" t="str">
        <f t="shared" si="1156"/>
        <v/>
      </c>
      <c r="BD1244" t="str">
        <f t="shared" si="1157"/>
        <v/>
      </c>
      <c r="BE1244" t="str">
        <f t="shared" si="1158"/>
        <v>Német nyelv I. (401, 19.15-ig)</v>
      </c>
      <c r="BF1244" s="2">
        <v>1127</v>
      </c>
      <c r="BG1244" s="2">
        <v>7</v>
      </c>
      <c r="BH1244" s="18">
        <f>VLOOKUP(BF1244,segéd!$F$9:$G$41,2,FALSE)</f>
        <v>46353</v>
      </c>
      <c r="BI1244" s="2" t="s">
        <v>2388</v>
      </c>
      <c r="BJ1244" t="s">
        <v>2386</v>
      </c>
      <c r="BK1244" s="20" t="s">
        <v>976</v>
      </c>
      <c r="BL1244" t="s">
        <v>191</v>
      </c>
      <c r="BM1244" s="2"/>
      <c r="BN1244" s="2">
        <v>401</v>
      </c>
      <c r="BO1244" s="2" t="s">
        <v>2390</v>
      </c>
      <c r="BP1244" s="33"/>
      <c r="BQ1244" s="2" t="e">
        <f t="shared" si="1159"/>
        <v>#VALUE!</v>
      </c>
      <c r="BR1244" s="2" t="str">
        <f>IF(BM1244="","",IFERROR(VLOOKUP(BJ1244,segéd!T:U,2,FALSE),"x"))</f>
        <v/>
      </c>
      <c r="BS1244" s="2" t="str">
        <f>IF(BN1244="","",IFERROR(VLOOKUP(BJ1244,segéd!O:P,2,FALSE),"x"))</f>
        <v>x</v>
      </c>
      <c r="BU1244" s="2"/>
      <c r="BV1244" s="2"/>
      <c r="BX1244" s="2"/>
      <c r="CT1244" s="2" t="s">
        <v>2366</v>
      </c>
      <c r="CU1244" s="2" t="s">
        <v>2366</v>
      </c>
      <c r="CW1244" s="2" t="s">
        <v>2366</v>
      </c>
      <c r="CX1244" s="2" t="s">
        <v>2366</v>
      </c>
    </row>
    <row r="1245" spans="1:116" ht="15" customHeight="1" x14ac:dyDescent="0.3">
      <c r="A1245" t="str">
        <f t="shared" si="1102"/>
        <v>11281</v>
      </c>
      <c r="B1245" t="str">
        <f t="shared" si="1103"/>
        <v xml:space="preserve">Adatbányászat, adatvizualizáció - Dobos Ádám (gépterem, web) </v>
      </c>
      <c r="C1245" t="str">
        <f t="shared" si="1104"/>
        <v>60511281</v>
      </c>
      <c r="D1245" t="str">
        <f t="shared" si="1105"/>
        <v>Adatbányászat, adatvizualizáció - Dobos Ádám (gépterem, web) 7</v>
      </c>
      <c r="E1245" t="str">
        <f t="shared" si="1106"/>
        <v>Dobos Ádám11281</v>
      </c>
      <c r="F1245" t="str">
        <f t="shared" si="1107"/>
        <v>Adatbányászat, adatvizualizáció (Tb. 605, gépterem, web)</v>
      </c>
      <c r="G1245" t="str">
        <f t="shared" si="1108"/>
        <v/>
      </c>
      <c r="H1245" t="str">
        <f t="shared" si="1109"/>
        <v/>
      </c>
      <c r="I1245" t="str">
        <f t="shared" si="1110"/>
        <v/>
      </c>
      <c r="J1245" t="str">
        <f t="shared" si="1111"/>
        <v/>
      </c>
      <c r="K1245" t="str">
        <f t="shared" si="1112"/>
        <v/>
      </c>
      <c r="L1245" t="str">
        <f t="shared" si="1113"/>
        <v/>
      </c>
      <c r="M1245" t="str">
        <f t="shared" si="1114"/>
        <v/>
      </c>
      <c r="N1245" t="str">
        <f t="shared" si="1115"/>
        <v/>
      </c>
      <c r="O1245" t="str">
        <f t="shared" si="1116"/>
        <v/>
      </c>
      <c r="P1245" t="str">
        <f t="shared" si="1117"/>
        <v/>
      </c>
      <c r="Q1245" t="str">
        <f t="shared" si="1118"/>
        <v/>
      </c>
      <c r="R1245" t="str">
        <f t="shared" si="1119"/>
        <v/>
      </c>
      <c r="S1245" t="str">
        <f t="shared" si="1120"/>
        <v/>
      </c>
      <c r="T1245" t="str">
        <f t="shared" si="1121"/>
        <v/>
      </c>
      <c r="U1245" t="str">
        <f t="shared" si="1122"/>
        <v/>
      </c>
      <c r="V1245" t="str">
        <f t="shared" si="1123"/>
        <v/>
      </c>
      <c r="W1245" t="str">
        <f t="shared" si="1124"/>
        <v/>
      </c>
      <c r="X1245" t="str">
        <f t="shared" si="1125"/>
        <v/>
      </c>
      <c r="Y1245" t="str">
        <f t="shared" si="1126"/>
        <v/>
      </c>
      <c r="Z1245" t="str">
        <f t="shared" si="1127"/>
        <v/>
      </c>
      <c r="AA1245" t="str">
        <f t="shared" si="1128"/>
        <v>Adatbányászat, adatvizualizáció (, gépterem, web)</v>
      </c>
      <c r="AB1245" t="str">
        <f t="shared" si="1129"/>
        <v/>
      </c>
      <c r="AC1245" t="str">
        <f t="shared" si="1130"/>
        <v/>
      </c>
      <c r="AD1245" t="str">
        <f t="shared" si="1131"/>
        <v/>
      </c>
      <c r="AE1245" t="str">
        <f t="shared" si="1132"/>
        <v/>
      </c>
      <c r="AF1245" t="str">
        <f t="shared" si="1133"/>
        <v/>
      </c>
      <c r="AG1245" t="str">
        <f t="shared" si="1134"/>
        <v>11281</v>
      </c>
      <c r="AH1245" t="str">
        <f t="shared" si="1135"/>
        <v/>
      </c>
      <c r="AI1245" t="str">
        <f t="shared" si="1136"/>
        <v/>
      </c>
      <c r="AJ1245" t="str">
        <f t="shared" si="1137"/>
        <v/>
      </c>
      <c r="AK1245" t="str">
        <f t="shared" si="1138"/>
        <v/>
      </c>
      <c r="AL1245" t="str">
        <f t="shared" si="1139"/>
        <v/>
      </c>
      <c r="AM1245" t="str">
        <f t="shared" si="1140"/>
        <v/>
      </c>
      <c r="AN1245" t="str">
        <f t="shared" si="1141"/>
        <v/>
      </c>
      <c r="AO1245" t="str">
        <f t="shared" si="1142"/>
        <v/>
      </c>
      <c r="AP1245" t="str">
        <f t="shared" si="1143"/>
        <v/>
      </c>
      <c r="AQ1245" t="str">
        <f t="shared" si="1144"/>
        <v/>
      </c>
      <c r="AR1245" t="str">
        <f t="shared" si="1145"/>
        <v/>
      </c>
      <c r="AS1245" t="str">
        <f t="shared" si="1146"/>
        <v/>
      </c>
      <c r="AT1245" t="str">
        <f t="shared" si="1147"/>
        <v/>
      </c>
      <c r="AU1245" t="str">
        <f t="shared" si="1148"/>
        <v/>
      </c>
      <c r="AV1245" t="str">
        <f t="shared" si="1149"/>
        <v/>
      </c>
      <c r="AW1245" t="str">
        <f t="shared" si="1150"/>
        <v/>
      </c>
      <c r="AX1245" t="str">
        <f t="shared" si="1151"/>
        <v/>
      </c>
      <c r="AY1245" t="str">
        <f t="shared" si="1152"/>
        <v/>
      </c>
      <c r="AZ1245" t="str">
        <f t="shared" si="1153"/>
        <v/>
      </c>
      <c r="BA1245" t="str">
        <f t="shared" si="1154"/>
        <v/>
      </c>
      <c r="BB1245" t="str">
        <f t="shared" si="1155"/>
        <v/>
      </c>
      <c r="BC1245" t="str">
        <f t="shared" si="1156"/>
        <v/>
      </c>
      <c r="BD1245" t="str">
        <f t="shared" si="1157"/>
        <v/>
      </c>
      <c r="BE1245" t="str">
        <f t="shared" si="1158"/>
        <v>Adatbányászat, adatvizualizáció (605, gépterem, web)</v>
      </c>
      <c r="BF1245" s="2">
        <v>1128</v>
      </c>
      <c r="BG1245" s="2">
        <v>1</v>
      </c>
      <c r="BH1245" s="18">
        <f>VLOOKUP(BF1245,segéd!$F$9:$G$41,2,FALSE)</f>
        <v>46354</v>
      </c>
      <c r="BI1245" s="2" t="str">
        <f>VLOOKUP(BG1245,segéd!$F$1:$G$7,2,FALSE)</f>
        <v>8.00-9.30</v>
      </c>
      <c r="BJ1245" t="s">
        <v>151</v>
      </c>
      <c r="BK1245" s="20" t="s">
        <v>276</v>
      </c>
      <c r="BL1245" t="s">
        <v>190</v>
      </c>
      <c r="BM1245" s="2"/>
      <c r="BN1245" s="2">
        <v>605</v>
      </c>
      <c r="BO1245" s="2" t="s">
        <v>216</v>
      </c>
      <c r="BP1245" s="33" t="s">
        <v>631</v>
      </c>
      <c r="BQ1245" s="2">
        <f t="shared" si="1159"/>
        <v>7</v>
      </c>
      <c r="BR1245" s="2" t="str">
        <f>IF(BM1245="","",IFERROR(VLOOKUP(BJ1245,segéd!T:U,2,FALSE),"x"))</f>
        <v/>
      </c>
      <c r="BS1245" s="2">
        <f>IF(BN1245="","",IFERROR(VLOOKUP(BJ1245,segéd!O:P,2,FALSE),"x"))</f>
        <v>7</v>
      </c>
      <c r="BU1245" s="2"/>
      <c r="BV1245" s="2"/>
      <c r="CS1245" s="2">
        <v>8</v>
      </c>
    </row>
    <row r="1246" spans="1:116" ht="15" customHeight="1" x14ac:dyDescent="0.3">
      <c r="A1246" t="str">
        <f t="shared" si="1102"/>
        <v>11281</v>
      </c>
      <c r="B1246" t="str">
        <f t="shared" si="1103"/>
        <v xml:space="preserve">Analóg és digitális elekt. - Böcz Gábor (web) </v>
      </c>
      <c r="C1246" t="str">
        <f t="shared" si="1104"/>
        <v>60111281</v>
      </c>
      <c r="D1246" t="str">
        <f t="shared" si="1105"/>
        <v>Analóg és digitális elekt. - Böcz Gábor (web) 103</v>
      </c>
      <c r="E1246" t="str">
        <f t="shared" si="1106"/>
        <v>Böcz Gábor11281</v>
      </c>
      <c r="F1246" t="str">
        <f t="shared" si="1107"/>
        <v>Analóg és digitális elekt. (Tb. 601, web)</v>
      </c>
      <c r="G1246" t="str">
        <f t="shared" si="1108"/>
        <v/>
      </c>
      <c r="H1246" t="str">
        <f t="shared" si="1109"/>
        <v/>
      </c>
      <c r="I1246" t="str">
        <f t="shared" si="1110"/>
        <v/>
      </c>
      <c r="J1246" t="str">
        <f t="shared" si="1111"/>
        <v/>
      </c>
      <c r="K1246" t="str">
        <f t="shared" si="1112"/>
        <v/>
      </c>
      <c r="L1246" t="str">
        <f t="shared" si="1113"/>
        <v/>
      </c>
      <c r="M1246" t="str">
        <f t="shared" si="1114"/>
        <v/>
      </c>
      <c r="N1246" t="str">
        <f t="shared" si="1115"/>
        <v/>
      </c>
      <c r="O1246" t="str">
        <f t="shared" si="1116"/>
        <v/>
      </c>
      <c r="P1246" t="str">
        <f t="shared" si="1117"/>
        <v/>
      </c>
      <c r="Q1246" t="str">
        <f t="shared" si="1118"/>
        <v/>
      </c>
      <c r="R1246" t="str">
        <f t="shared" si="1119"/>
        <v/>
      </c>
      <c r="S1246" t="str">
        <f t="shared" si="1120"/>
        <v/>
      </c>
      <c r="T1246" t="str">
        <f t="shared" si="1121"/>
        <v/>
      </c>
      <c r="U1246" t="str">
        <f t="shared" si="1122"/>
        <v/>
      </c>
      <c r="V1246" t="str">
        <f t="shared" si="1123"/>
        <v/>
      </c>
      <c r="W1246" t="str">
        <f t="shared" si="1124"/>
        <v/>
      </c>
      <c r="X1246" t="str">
        <f t="shared" si="1125"/>
        <v/>
      </c>
      <c r="Y1246" t="str">
        <f t="shared" si="1126"/>
        <v/>
      </c>
      <c r="Z1246" t="str">
        <f t="shared" si="1127"/>
        <v/>
      </c>
      <c r="AA1246" t="str">
        <f t="shared" si="1128"/>
        <v>Analóg és digitális elekt. (, web)</v>
      </c>
      <c r="AB1246" t="str">
        <f t="shared" si="1129"/>
        <v/>
      </c>
      <c r="AC1246" t="str">
        <f t="shared" si="1130"/>
        <v/>
      </c>
      <c r="AD1246" t="str">
        <f t="shared" si="1131"/>
        <v/>
      </c>
      <c r="AE1246" t="str">
        <f t="shared" si="1132"/>
        <v/>
      </c>
      <c r="AF1246" t="str">
        <f t="shared" si="1133"/>
        <v/>
      </c>
      <c r="AG1246" t="str">
        <f t="shared" si="1134"/>
        <v/>
      </c>
      <c r="AH1246" t="str">
        <f t="shared" si="1135"/>
        <v/>
      </c>
      <c r="AI1246" t="str">
        <f t="shared" si="1136"/>
        <v/>
      </c>
      <c r="AJ1246" t="str">
        <f t="shared" si="1137"/>
        <v/>
      </c>
      <c r="AK1246" t="str">
        <f t="shared" si="1138"/>
        <v/>
      </c>
      <c r="AL1246" t="str">
        <f t="shared" si="1139"/>
        <v>11281</v>
      </c>
      <c r="AM1246" t="str">
        <f t="shared" si="1140"/>
        <v/>
      </c>
      <c r="AN1246" t="str">
        <f t="shared" si="1141"/>
        <v/>
      </c>
      <c r="AO1246" t="str">
        <f t="shared" si="1142"/>
        <v/>
      </c>
      <c r="AP1246" t="str">
        <f t="shared" si="1143"/>
        <v/>
      </c>
      <c r="AQ1246" t="str">
        <f t="shared" si="1144"/>
        <v/>
      </c>
      <c r="AR1246" t="str">
        <f t="shared" si="1145"/>
        <v/>
      </c>
      <c r="AS1246" t="str">
        <f t="shared" si="1146"/>
        <v/>
      </c>
      <c r="AT1246" t="str">
        <f t="shared" si="1147"/>
        <v>11281</v>
      </c>
      <c r="AU1246" t="str">
        <f t="shared" si="1148"/>
        <v>11281</v>
      </c>
      <c r="AV1246" t="str">
        <f t="shared" si="1149"/>
        <v>11281</v>
      </c>
      <c r="AW1246" t="str">
        <f t="shared" si="1150"/>
        <v/>
      </c>
      <c r="AX1246" t="str">
        <f t="shared" si="1151"/>
        <v/>
      </c>
      <c r="AY1246" t="str">
        <f t="shared" si="1152"/>
        <v/>
      </c>
      <c r="AZ1246" t="str">
        <f t="shared" si="1153"/>
        <v/>
      </c>
      <c r="BA1246" t="str">
        <f t="shared" si="1154"/>
        <v/>
      </c>
      <c r="BB1246" t="str">
        <f t="shared" si="1155"/>
        <v/>
      </c>
      <c r="BC1246" t="str">
        <f t="shared" si="1156"/>
        <v/>
      </c>
      <c r="BD1246" t="str">
        <f t="shared" si="1157"/>
        <v/>
      </c>
      <c r="BE1246" t="str">
        <f t="shared" si="1158"/>
        <v>Analóg és digitális elekt. (601, web)</v>
      </c>
      <c r="BF1246" s="2">
        <v>1128</v>
      </c>
      <c r="BG1246" s="2">
        <v>1</v>
      </c>
      <c r="BH1246" s="18">
        <f>VLOOKUP(BF1246,segéd!$F$9:$G$41,2,FALSE)</f>
        <v>46354</v>
      </c>
      <c r="BI1246" s="2" t="str">
        <f>VLOOKUP(BG1246,segéd!$F$1:$G$7,2,FALSE)</f>
        <v>8.00-9.30</v>
      </c>
      <c r="BJ1246" t="s">
        <v>109</v>
      </c>
      <c r="BK1246" s="20" t="s">
        <v>540</v>
      </c>
      <c r="BL1246" t="s">
        <v>191</v>
      </c>
      <c r="BM1246" s="2"/>
      <c r="BN1246" s="2">
        <v>601</v>
      </c>
      <c r="BO1246" s="2" t="s">
        <v>117</v>
      </c>
      <c r="BP1246" s="33" t="s">
        <v>586</v>
      </c>
      <c r="BQ1246" s="2">
        <f t="shared" si="1159"/>
        <v>103</v>
      </c>
      <c r="BR1246" s="2" t="str">
        <f>IF(BM1246="","",IFERROR(VLOOKUP(BJ1246,segéd!T:U,2,FALSE),"x"))</f>
        <v/>
      </c>
      <c r="BS1246" s="2">
        <f>IF(BN1246="","",IFERROR(VLOOKUP(BJ1246,segéd!O:P,2,FALSE),"x"))</f>
        <v>103</v>
      </c>
      <c r="BU1246" s="2"/>
      <c r="BV1246" s="2"/>
      <c r="BX1246" s="2"/>
      <c r="CX1246" s="2">
        <v>56</v>
      </c>
      <c r="DF1246" s="2">
        <v>27</v>
      </c>
      <c r="DG1246" s="2">
        <v>8</v>
      </c>
      <c r="DH1246" s="2">
        <v>13</v>
      </c>
    </row>
    <row r="1247" spans="1:116" ht="15" customHeight="1" x14ac:dyDescent="0.3">
      <c r="A1247" t="str">
        <f t="shared" si="1102"/>
        <v>11281</v>
      </c>
      <c r="B1247" t="str">
        <f t="shared" si="1103"/>
        <v xml:space="preserve">Bevezetés a robottechnikába - Vavra Gábor (web) </v>
      </c>
      <c r="C1247" t="str">
        <f t="shared" si="1104"/>
        <v>21211281</v>
      </c>
      <c r="D1247" t="str">
        <f t="shared" si="1105"/>
        <v>Bevezetés a robottechnikába - Vavra Gábor (web) 50</v>
      </c>
      <c r="E1247" t="str">
        <f t="shared" si="1106"/>
        <v>Vavra Gábor11281</v>
      </c>
      <c r="F1247" t="str">
        <f t="shared" si="1107"/>
        <v>Bevezetés a robottechnikába (Tb. 212, web)</v>
      </c>
      <c r="G1247" t="str">
        <f t="shared" si="1108"/>
        <v/>
      </c>
      <c r="H1247" t="str">
        <f t="shared" si="1109"/>
        <v/>
      </c>
      <c r="I1247" t="str">
        <f t="shared" si="1110"/>
        <v/>
      </c>
      <c r="J1247" t="str">
        <f t="shared" si="1111"/>
        <v/>
      </c>
      <c r="K1247" t="str">
        <f t="shared" si="1112"/>
        <v/>
      </c>
      <c r="L1247" t="str">
        <f t="shared" si="1113"/>
        <v/>
      </c>
      <c r="M1247" t="str">
        <f t="shared" si="1114"/>
        <v/>
      </c>
      <c r="N1247" t="str">
        <f t="shared" si="1115"/>
        <v/>
      </c>
      <c r="O1247" t="str">
        <f t="shared" si="1116"/>
        <v/>
      </c>
      <c r="P1247" t="str">
        <f t="shared" si="1117"/>
        <v/>
      </c>
      <c r="Q1247" t="str">
        <f t="shared" si="1118"/>
        <v/>
      </c>
      <c r="R1247" t="str">
        <f t="shared" si="1119"/>
        <v/>
      </c>
      <c r="S1247" t="str">
        <f t="shared" si="1120"/>
        <v/>
      </c>
      <c r="T1247" t="str">
        <f t="shared" si="1121"/>
        <v/>
      </c>
      <c r="U1247" t="str">
        <f t="shared" si="1122"/>
        <v/>
      </c>
      <c r="V1247" t="str">
        <f t="shared" si="1123"/>
        <v/>
      </c>
      <c r="W1247" t="str">
        <f t="shared" si="1124"/>
        <v/>
      </c>
      <c r="X1247" t="str">
        <f t="shared" si="1125"/>
        <v/>
      </c>
      <c r="Y1247" t="str">
        <f t="shared" si="1126"/>
        <v/>
      </c>
      <c r="Z1247" t="str">
        <f t="shared" si="1127"/>
        <v/>
      </c>
      <c r="AA1247" t="str">
        <f t="shared" si="1128"/>
        <v>Bevezetés a robottechnikába (, web)</v>
      </c>
      <c r="AB1247" t="str">
        <f t="shared" si="1129"/>
        <v/>
      </c>
      <c r="AC1247" t="str">
        <f t="shared" si="1130"/>
        <v/>
      </c>
      <c r="AD1247" t="str">
        <f t="shared" si="1131"/>
        <v/>
      </c>
      <c r="AE1247" t="str">
        <f t="shared" si="1132"/>
        <v/>
      </c>
      <c r="AF1247" t="str">
        <f t="shared" si="1133"/>
        <v/>
      </c>
      <c r="AG1247" t="str">
        <f t="shared" si="1134"/>
        <v/>
      </c>
      <c r="AH1247" t="str">
        <f t="shared" si="1135"/>
        <v/>
      </c>
      <c r="AI1247" t="str">
        <f t="shared" si="1136"/>
        <v/>
      </c>
      <c r="AJ1247" t="str">
        <f t="shared" si="1137"/>
        <v/>
      </c>
      <c r="AK1247" t="str">
        <f t="shared" si="1138"/>
        <v/>
      </c>
      <c r="AL1247" t="str">
        <f t="shared" si="1139"/>
        <v/>
      </c>
      <c r="AM1247" t="str">
        <f t="shared" si="1140"/>
        <v/>
      </c>
      <c r="AN1247" t="str">
        <f t="shared" si="1141"/>
        <v/>
      </c>
      <c r="AO1247" t="str">
        <f t="shared" si="1142"/>
        <v/>
      </c>
      <c r="AP1247" t="str">
        <f t="shared" si="1143"/>
        <v/>
      </c>
      <c r="AQ1247" t="str">
        <f t="shared" si="1144"/>
        <v/>
      </c>
      <c r="AR1247" t="str">
        <f t="shared" si="1145"/>
        <v/>
      </c>
      <c r="AS1247" t="str">
        <f t="shared" si="1146"/>
        <v/>
      </c>
      <c r="AT1247" t="str">
        <f t="shared" si="1147"/>
        <v/>
      </c>
      <c r="AU1247" t="str">
        <f t="shared" si="1148"/>
        <v/>
      </c>
      <c r="AV1247" t="str">
        <f t="shared" si="1149"/>
        <v/>
      </c>
      <c r="AW1247" t="str">
        <f t="shared" si="1150"/>
        <v/>
      </c>
      <c r="AX1247" t="str">
        <f t="shared" si="1151"/>
        <v>11281</v>
      </c>
      <c r="AY1247" t="str">
        <f t="shared" si="1152"/>
        <v/>
      </c>
      <c r="AZ1247" t="str">
        <f t="shared" si="1153"/>
        <v/>
      </c>
      <c r="BA1247" t="str">
        <f t="shared" si="1154"/>
        <v/>
      </c>
      <c r="BB1247" t="str">
        <f t="shared" si="1155"/>
        <v/>
      </c>
      <c r="BC1247" t="str">
        <f t="shared" si="1156"/>
        <v/>
      </c>
      <c r="BD1247" t="str">
        <f t="shared" si="1157"/>
        <v/>
      </c>
      <c r="BE1247" t="str">
        <f t="shared" si="1158"/>
        <v>Bevezetés a robottechnikába (212, web)</v>
      </c>
      <c r="BF1247" s="2">
        <v>1128</v>
      </c>
      <c r="BG1247" s="2">
        <v>1</v>
      </c>
      <c r="BH1247" s="18">
        <f>VLOOKUP(BF1247,segéd!$F$9:$G$41,2,FALSE)</f>
        <v>46354</v>
      </c>
      <c r="BI1247" s="2" t="str">
        <f>VLOOKUP(BG1247,segéd!$F$1:$G$7,2,FALSE)</f>
        <v>8.00-9.30</v>
      </c>
      <c r="BJ1247" t="s">
        <v>408</v>
      </c>
      <c r="BK1247" s="20" t="s">
        <v>419</v>
      </c>
      <c r="BL1247" t="s">
        <v>191</v>
      </c>
      <c r="BM1247" s="2"/>
      <c r="BN1247" s="2">
        <v>212</v>
      </c>
      <c r="BO1247" s="2" t="s">
        <v>117</v>
      </c>
      <c r="BP1247" s="33" t="s">
        <v>689</v>
      </c>
      <c r="BQ1247" s="2">
        <f t="shared" si="1159"/>
        <v>50</v>
      </c>
      <c r="BR1247" s="2" t="str">
        <f>IF(BM1247="","",IFERROR(VLOOKUP(BJ1247,segéd!T:U,2,FALSE),"x"))</f>
        <v/>
      </c>
      <c r="BS1247" s="2">
        <f>IF(BN1247="","",IFERROR(VLOOKUP(BJ1247,segéd!O:P,2,FALSE),"x"))</f>
        <v>50</v>
      </c>
      <c r="BU1247" s="2"/>
      <c r="BV1247" s="2"/>
      <c r="DJ1247" s="2">
        <v>44</v>
      </c>
    </row>
    <row r="1248" spans="1:116" ht="15" customHeight="1" x14ac:dyDescent="0.3">
      <c r="A1248" t="str">
        <f t="shared" si="1102"/>
        <v>20711281</v>
      </c>
      <c r="B1248" t="str">
        <f t="shared" si="1103"/>
        <v>Döntéselmélet és módszertan - Kovács Gergely (gépterem, web) 8</v>
      </c>
      <c r="C1248" t="str">
        <f t="shared" si="1104"/>
        <v>11281</v>
      </c>
      <c r="D1248" t="str">
        <f t="shared" si="1105"/>
        <v xml:space="preserve">Döntéselmélet és módszertan - Kovács Gergely (gépterem, web) </v>
      </c>
      <c r="E1248" t="str">
        <f t="shared" si="1106"/>
        <v>Kovács Gergely11281</v>
      </c>
      <c r="F1248" t="str">
        <f t="shared" si="1107"/>
        <v>Döntéselmélet és módszertan (Bp. 207, gépterem, web)</v>
      </c>
      <c r="G1248" t="str">
        <f t="shared" si="1108"/>
        <v/>
      </c>
      <c r="H1248" t="str">
        <f t="shared" si="1109"/>
        <v/>
      </c>
      <c r="I1248" t="str">
        <f t="shared" si="1110"/>
        <v/>
      </c>
      <c r="J1248" t="str">
        <f t="shared" si="1111"/>
        <v>11281</v>
      </c>
      <c r="K1248" t="str">
        <f t="shared" si="1112"/>
        <v/>
      </c>
      <c r="L1248" t="str">
        <f t="shared" si="1113"/>
        <v/>
      </c>
      <c r="M1248" t="str">
        <f t="shared" si="1114"/>
        <v/>
      </c>
      <c r="N1248" t="str">
        <f t="shared" si="1115"/>
        <v/>
      </c>
      <c r="O1248" t="str">
        <f t="shared" si="1116"/>
        <v/>
      </c>
      <c r="P1248" t="str">
        <f t="shared" si="1117"/>
        <v/>
      </c>
      <c r="Q1248" t="str">
        <f t="shared" si="1118"/>
        <v/>
      </c>
      <c r="R1248" t="str">
        <f t="shared" si="1119"/>
        <v/>
      </c>
      <c r="S1248" t="str">
        <f t="shared" si="1120"/>
        <v/>
      </c>
      <c r="T1248" t="str">
        <f t="shared" si="1121"/>
        <v/>
      </c>
      <c r="U1248" t="str">
        <f t="shared" si="1122"/>
        <v/>
      </c>
      <c r="V1248" t="str">
        <f t="shared" si="1123"/>
        <v/>
      </c>
      <c r="W1248" t="str">
        <f t="shared" si="1124"/>
        <v/>
      </c>
      <c r="X1248" t="str">
        <f t="shared" si="1125"/>
        <v/>
      </c>
      <c r="Y1248" t="str">
        <f t="shared" si="1126"/>
        <v/>
      </c>
      <c r="Z1248" t="str">
        <f t="shared" si="1127"/>
        <v/>
      </c>
      <c r="AA1248" t="str">
        <f t="shared" si="1128"/>
        <v>Döntéselmélet és módszertan (207, gépterem, web)</v>
      </c>
      <c r="AB1248" t="str">
        <f t="shared" si="1129"/>
        <v/>
      </c>
      <c r="AC1248" t="str">
        <f t="shared" si="1130"/>
        <v/>
      </c>
      <c r="AD1248" t="str">
        <f t="shared" si="1131"/>
        <v/>
      </c>
      <c r="AE1248" t="str">
        <f t="shared" si="1132"/>
        <v/>
      </c>
      <c r="AF1248" t="str">
        <f t="shared" si="1133"/>
        <v/>
      </c>
      <c r="AG1248" t="str">
        <f t="shared" si="1134"/>
        <v/>
      </c>
      <c r="AH1248" t="str">
        <f t="shared" si="1135"/>
        <v/>
      </c>
      <c r="AI1248" t="str">
        <f t="shared" si="1136"/>
        <v/>
      </c>
      <c r="AJ1248" t="str">
        <f t="shared" si="1137"/>
        <v/>
      </c>
      <c r="AK1248" t="str">
        <f t="shared" si="1138"/>
        <v/>
      </c>
      <c r="AL1248" t="str">
        <f t="shared" si="1139"/>
        <v/>
      </c>
      <c r="AM1248" t="str">
        <f t="shared" si="1140"/>
        <v/>
      </c>
      <c r="AN1248" t="str">
        <f t="shared" si="1141"/>
        <v/>
      </c>
      <c r="AO1248" t="str">
        <f t="shared" si="1142"/>
        <v/>
      </c>
      <c r="AP1248" t="str">
        <f t="shared" si="1143"/>
        <v/>
      </c>
      <c r="AQ1248" t="str">
        <f t="shared" si="1144"/>
        <v/>
      </c>
      <c r="AR1248" t="str">
        <f t="shared" si="1145"/>
        <v/>
      </c>
      <c r="AS1248" t="str">
        <f t="shared" si="1146"/>
        <v/>
      </c>
      <c r="AT1248" t="str">
        <f t="shared" si="1147"/>
        <v/>
      </c>
      <c r="AU1248" t="str">
        <f t="shared" si="1148"/>
        <v/>
      </c>
      <c r="AV1248" t="str">
        <f t="shared" si="1149"/>
        <v/>
      </c>
      <c r="AW1248" t="str">
        <f t="shared" si="1150"/>
        <v/>
      </c>
      <c r="AX1248" t="str">
        <f t="shared" si="1151"/>
        <v/>
      </c>
      <c r="AY1248" t="str">
        <f t="shared" si="1152"/>
        <v/>
      </c>
      <c r="AZ1248" t="str">
        <f t="shared" si="1153"/>
        <v/>
      </c>
      <c r="BA1248" t="str">
        <f t="shared" si="1154"/>
        <v/>
      </c>
      <c r="BB1248" t="str">
        <f t="shared" si="1155"/>
        <v/>
      </c>
      <c r="BC1248" t="str">
        <f t="shared" si="1156"/>
        <v/>
      </c>
      <c r="BD1248" t="str">
        <f t="shared" si="1157"/>
        <v/>
      </c>
      <c r="BE1248" t="str">
        <f t="shared" si="1158"/>
        <v>Döntéselmélet és módszertan (, gépterem, web)</v>
      </c>
      <c r="BF1248" s="2">
        <v>1128</v>
      </c>
      <c r="BG1248" s="2">
        <v>1</v>
      </c>
      <c r="BH1248" s="18">
        <f>VLOOKUP(BF1248,segéd!$F$9:$G$41,2,FALSE)</f>
        <v>46354</v>
      </c>
      <c r="BI1248" s="2" t="str">
        <f>VLOOKUP(BG1248,segéd!$F$1:$G$7,2,FALSE)</f>
        <v>8.00-9.30</v>
      </c>
      <c r="BJ1248" t="s">
        <v>85</v>
      </c>
      <c r="BK1248" s="20" t="s">
        <v>9</v>
      </c>
      <c r="BL1248" t="s">
        <v>206</v>
      </c>
      <c r="BM1248" s="2">
        <v>207</v>
      </c>
      <c r="BO1248" s="2" t="s">
        <v>216</v>
      </c>
      <c r="BP1248" s="33" t="s">
        <v>671</v>
      </c>
      <c r="BQ1248" s="2">
        <f t="shared" si="1159"/>
        <v>8</v>
      </c>
      <c r="BR1248" s="2">
        <f>IF(BM1248="","",IFERROR(VLOOKUP(BJ1248,segéd!T:U,2,FALSE),"x"))</f>
        <v>8</v>
      </c>
      <c r="BS1248" s="2" t="str">
        <f>IF(BN1248="","",IFERROR(VLOOKUP(BJ1248,segéd!O:P,2,FALSE),"x"))</f>
        <v/>
      </c>
      <c r="BT1248" s="2"/>
      <c r="BU1248" s="2"/>
      <c r="BV1248" s="2"/>
      <c r="BW1248" s="2">
        <v>6</v>
      </c>
      <c r="BX1248" s="2"/>
      <c r="CQ1248" s="2"/>
      <c r="CR1248" s="2"/>
      <c r="DC1248" s="19"/>
      <c r="DD1248" s="19"/>
      <c r="DE1248" s="19"/>
      <c r="DF1248" s="19"/>
      <c r="DI1248" s="19"/>
      <c r="DL1248" s="19"/>
    </row>
    <row r="1249" spans="1:118" ht="15" customHeight="1" x14ac:dyDescent="0.3">
      <c r="A1249" t="str">
        <f t="shared" si="1102"/>
        <v>11281</v>
      </c>
      <c r="B1249" t="str">
        <f t="shared" si="1103"/>
        <v xml:space="preserve">Elektrotechnika I. - Varga István (web) </v>
      </c>
      <c r="C1249" t="str">
        <f t="shared" si="1104"/>
        <v>A/Nae.11281</v>
      </c>
      <c r="D1249" t="str">
        <f t="shared" si="1105"/>
        <v>Elektrotechnika I. - Varga István (web) 83</v>
      </c>
      <c r="E1249" t="str">
        <f t="shared" si="1106"/>
        <v>Varga István11281</v>
      </c>
      <c r="F1249" t="str">
        <f t="shared" si="1107"/>
        <v>Elektrotechnika I. (Tb. A/Nae., web)</v>
      </c>
      <c r="G1249" t="str">
        <f t="shared" si="1108"/>
        <v/>
      </c>
      <c r="H1249" t="str">
        <f t="shared" si="1109"/>
        <v/>
      </c>
      <c r="I1249" t="str">
        <f t="shared" si="1110"/>
        <v/>
      </c>
      <c r="J1249" t="str">
        <f t="shared" si="1111"/>
        <v/>
      </c>
      <c r="K1249" t="str">
        <f t="shared" si="1112"/>
        <v/>
      </c>
      <c r="L1249" t="str">
        <f t="shared" si="1113"/>
        <v/>
      </c>
      <c r="M1249" t="str">
        <f t="shared" si="1114"/>
        <v/>
      </c>
      <c r="N1249" t="str">
        <f t="shared" si="1115"/>
        <v/>
      </c>
      <c r="O1249" t="str">
        <f t="shared" si="1116"/>
        <v/>
      </c>
      <c r="P1249" t="str">
        <f t="shared" si="1117"/>
        <v/>
      </c>
      <c r="Q1249" t="str">
        <f t="shared" si="1118"/>
        <v/>
      </c>
      <c r="R1249" t="str">
        <f t="shared" si="1119"/>
        <v/>
      </c>
      <c r="S1249" t="str">
        <f t="shared" si="1120"/>
        <v/>
      </c>
      <c r="T1249" t="str">
        <f t="shared" si="1121"/>
        <v/>
      </c>
      <c r="U1249" t="str">
        <f t="shared" si="1122"/>
        <v/>
      </c>
      <c r="V1249" t="str">
        <f t="shared" si="1123"/>
        <v/>
      </c>
      <c r="W1249" t="str">
        <f t="shared" si="1124"/>
        <v/>
      </c>
      <c r="X1249" t="str">
        <f t="shared" si="1125"/>
        <v/>
      </c>
      <c r="Y1249" t="str">
        <f t="shared" si="1126"/>
        <v/>
      </c>
      <c r="Z1249" t="str">
        <f t="shared" si="1127"/>
        <v/>
      </c>
      <c r="AA1249" t="str">
        <f t="shared" si="1128"/>
        <v>Elektrotechnika I. (, web)</v>
      </c>
      <c r="AB1249" t="str">
        <f t="shared" si="1129"/>
        <v/>
      </c>
      <c r="AC1249" t="str">
        <f t="shared" si="1130"/>
        <v/>
      </c>
      <c r="AD1249" t="str">
        <f t="shared" si="1131"/>
        <v/>
      </c>
      <c r="AE1249" t="str">
        <f t="shared" si="1132"/>
        <v/>
      </c>
      <c r="AF1249" t="str">
        <f t="shared" si="1133"/>
        <v>11281</v>
      </c>
      <c r="AG1249" t="str">
        <f t="shared" si="1134"/>
        <v/>
      </c>
      <c r="AH1249" t="str">
        <f t="shared" si="1135"/>
        <v/>
      </c>
      <c r="AI1249" t="str">
        <f t="shared" si="1136"/>
        <v/>
      </c>
      <c r="AJ1249" t="str">
        <f t="shared" si="1137"/>
        <v/>
      </c>
      <c r="AK1249" t="str">
        <f t="shared" si="1138"/>
        <v>11281</v>
      </c>
      <c r="AL1249" t="str">
        <f t="shared" si="1139"/>
        <v/>
      </c>
      <c r="AM1249" t="str">
        <f t="shared" si="1140"/>
        <v/>
      </c>
      <c r="AN1249" t="str">
        <f t="shared" si="1141"/>
        <v/>
      </c>
      <c r="AO1249" t="str">
        <f t="shared" si="1142"/>
        <v/>
      </c>
      <c r="AP1249" t="str">
        <f t="shared" si="1143"/>
        <v/>
      </c>
      <c r="AQ1249" t="str">
        <f t="shared" si="1144"/>
        <v/>
      </c>
      <c r="AR1249" t="str">
        <f t="shared" si="1145"/>
        <v/>
      </c>
      <c r="AS1249" t="str">
        <f t="shared" si="1146"/>
        <v/>
      </c>
      <c r="AT1249" t="str">
        <f t="shared" si="1147"/>
        <v/>
      </c>
      <c r="AU1249" t="str">
        <f t="shared" si="1148"/>
        <v/>
      </c>
      <c r="AV1249" t="str">
        <f t="shared" si="1149"/>
        <v/>
      </c>
      <c r="AW1249" t="str">
        <f t="shared" si="1150"/>
        <v/>
      </c>
      <c r="AX1249" t="str">
        <f t="shared" si="1151"/>
        <v/>
      </c>
      <c r="AY1249" t="str">
        <f t="shared" si="1152"/>
        <v/>
      </c>
      <c r="AZ1249" t="str">
        <f t="shared" si="1153"/>
        <v/>
      </c>
      <c r="BA1249" t="str">
        <f t="shared" si="1154"/>
        <v/>
      </c>
      <c r="BB1249" t="str">
        <f t="shared" si="1155"/>
        <v/>
      </c>
      <c r="BC1249" t="str">
        <f t="shared" si="1156"/>
        <v/>
      </c>
      <c r="BD1249" t="str">
        <f t="shared" si="1157"/>
        <v/>
      </c>
      <c r="BE1249" t="str">
        <f t="shared" si="1158"/>
        <v>Elektrotechnika I. (A/Nae., web)</v>
      </c>
      <c r="BF1249" s="2">
        <v>1128</v>
      </c>
      <c r="BG1249" s="2">
        <v>1</v>
      </c>
      <c r="BH1249" s="18">
        <f>VLOOKUP(BF1249,segéd!$F$9:$G$41,2,FALSE)</f>
        <v>46354</v>
      </c>
      <c r="BI1249" s="2" t="str">
        <f>VLOOKUP(BG1249,segéd!$F$1:$G$7,2,FALSE)</f>
        <v>8.00-9.30</v>
      </c>
      <c r="BJ1249" t="s">
        <v>105</v>
      </c>
      <c r="BK1249" s="20" t="s">
        <v>278</v>
      </c>
      <c r="BL1249" t="s">
        <v>191</v>
      </c>
      <c r="BM1249" s="2"/>
      <c r="BN1249" s="2" t="s">
        <v>317</v>
      </c>
      <c r="BO1249" s="2" t="s">
        <v>117</v>
      </c>
      <c r="BP1249" s="33" t="s">
        <v>665</v>
      </c>
      <c r="BQ1249" s="2">
        <f t="shared" si="1159"/>
        <v>83</v>
      </c>
      <c r="BR1249" s="2" t="str">
        <f>IF(BM1249="","",IFERROR(VLOOKUP(BJ1249,segéd!T:U,2,FALSE),"x"))</f>
        <v/>
      </c>
      <c r="BS1249" s="2">
        <f>IF(BN1249="","",IFERROR(VLOOKUP(BJ1249,segéd!O:P,2,FALSE),"x"))</f>
        <v>83</v>
      </c>
      <c r="BT1249" s="2"/>
      <c r="BU1249" s="2"/>
      <c r="BV1249" s="2"/>
      <c r="BX1249" s="2"/>
      <c r="CQ1249" s="2"/>
      <c r="CR1249" s="2">
        <v>48</v>
      </c>
      <c r="CW1249" s="2">
        <v>37</v>
      </c>
    </row>
    <row r="1250" spans="1:118" ht="15" customHeight="1" x14ac:dyDescent="0.3">
      <c r="A1250" t="str">
        <f t="shared" si="1102"/>
        <v>21011281</v>
      </c>
      <c r="B1250" t="str">
        <f t="shared" si="1103"/>
        <v>Ellátási lánc menedzsment - Póka Viktor (web) 8</v>
      </c>
      <c r="C1250" t="str">
        <f t="shared" si="1104"/>
        <v>11281</v>
      </c>
      <c r="D1250" t="str">
        <f t="shared" si="1105"/>
        <v xml:space="preserve">Ellátási lánc menedzsment - Póka Viktor (web) </v>
      </c>
      <c r="E1250" t="str">
        <f t="shared" si="1106"/>
        <v>Póka Viktor11281</v>
      </c>
      <c r="F1250" t="str">
        <f t="shared" si="1107"/>
        <v>Ellátási lánc menedzsment (Bp. 210, web)</v>
      </c>
      <c r="G1250" t="str">
        <f t="shared" si="1108"/>
        <v/>
      </c>
      <c r="H1250" t="str">
        <f t="shared" si="1109"/>
        <v/>
      </c>
      <c r="I1250" t="str">
        <f t="shared" si="1110"/>
        <v/>
      </c>
      <c r="J1250" t="str">
        <f t="shared" si="1111"/>
        <v/>
      </c>
      <c r="K1250" t="str">
        <f t="shared" si="1112"/>
        <v/>
      </c>
      <c r="L1250" t="str">
        <f t="shared" si="1113"/>
        <v/>
      </c>
      <c r="M1250" t="str">
        <f t="shared" si="1114"/>
        <v/>
      </c>
      <c r="N1250" t="str">
        <f t="shared" si="1115"/>
        <v/>
      </c>
      <c r="O1250" t="str">
        <f t="shared" si="1116"/>
        <v/>
      </c>
      <c r="P1250" t="str">
        <f t="shared" si="1117"/>
        <v>11281</v>
      </c>
      <c r="Q1250" t="str">
        <f t="shared" si="1118"/>
        <v/>
      </c>
      <c r="R1250" t="str">
        <f t="shared" si="1119"/>
        <v/>
      </c>
      <c r="S1250" t="str">
        <f t="shared" si="1120"/>
        <v/>
      </c>
      <c r="T1250" t="str">
        <f t="shared" si="1121"/>
        <v/>
      </c>
      <c r="U1250" t="str">
        <f t="shared" si="1122"/>
        <v/>
      </c>
      <c r="V1250" t="str">
        <f t="shared" si="1123"/>
        <v/>
      </c>
      <c r="W1250" t="str">
        <f t="shared" si="1124"/>
        <v/>
      </c>
      <c r="X1250" t="str">
        <f t="shared" si="1125"/>
        <v/>
      </c>
      <c r="Y1250" t="str">
        <f t="shared" si="1126"/>
        <v/>
      </c>
      <c r="Z1250" t="str">
        <f t="shared" si="1127"/>
        <v/>
      </c>
      <c r="AA1250" t="str">
        <f t="shared" si="1128"/>
        <v>Ellátási lánc menedzsment (210, web)</v>
      </c>
      <c r="AB1250" t="str">
        <f t="shared" si="1129"/>
        <v/>
      </c>
      <c r="AC1250" t="str">
        <f t="shared" si="1130"/>
        <v/>
      </c>
      <c r="AD1250" t="str">
        <f t="shared" si="1131"/>
        <v/>
      </c>
      <c r="AE1250" t="str">
        <f t="shared" si="1132"/>
        <v/>
      </c>
      <c r="AF1250" t="str">
        <f t="shared" si="1133"/>
        <v/>
      </c>
      <c r="AG1250" t="str">
        <f t="shared" si="1134"/>
        <v/>
      </c>
      <c r="AH1250" t="str">
        <f t="shared" si="1135"/>
        <v/>
      </c>
      <c r="AI1250" t="str">
        <f t="shared" si="1136"/>
        <v/>
      </c>
      <c r="AJ1250" t="str">
        <f t="shared" si="1137"/>
        <v/>
      </c>
      <c r="AK1250" t="str">
        <f t="shared" si="1138"/>
        <v/>
      </c>
      <c r="AL1250" t="str">
        <f t="shared" si="1139"/>
        <v/>
      </c>
      <c r="AM1250" t="str">
        <f t="shared" si="1140"/>
        <v/>
      </c>
      <c r="AN1250" t="str">
        <f t="shared" si="1141"/>
        <v/>
      </c>
      <c r="AO1250" t="str">
        <f t="shared" si="1142"/>
        <v/>
      </c>
      <c r="AP1250" t="str">
        <f t="shared" si="1143"/>
        <v/>
      </c>
      <c r="AQ1250" t="str">
        <f t="shared" si="1144"/>
        <v/>
      </c>
      <c r="AR1250" t="str">
        <f t="shared" si="1145"/>
        <v/>
      </c>
      <c r="AS1250" t="str">
        <f t="shared" si="1146"/>
        <v/>
      </c>
      <c r="AT1250" t="str">
        <f t="shared" si="1147"/>
        <v/>
      </c>
      <c r="AU1250" t="str">
        <f t="shared" si="1148"/>
        <v/>
      </c>
      <c r="AV1250" t="str">
        <f t="shared" si="1149"/>
        <v/>
      </c>
      <c r="AW1250" t="str">
        <f t="shared" si="1150"/>
        <v/>
      </c>
      <c r="AX1250" t="str">
        <f t="shared" si="1151"/>
        <v/>
      </c>
      <c r="AY1250" t="str">
        <f t="shared" si="1152"/>
        <v/>
      </c>
      <c r="AZ1250" t="str">
        <f t="shared" si="1153"/>
        <v/>
      </c>
      <c r="BA1250" t="str">
        <f t="shared" si="1154"/>
        <v/>
      </c>
      <c r="BB1250" t="str">
        <f t="shared" si="1155"/>
        <v/>
      </c>
      <c r="BC1250" t="str">
        <f t="shared" si="1156"/>
        <v/>
      </c>
      <c r="BD1250" t="str">
        <f t="shared" si="1157"/>
        <v/>
      </c>
      <c r="BE1250" t="str">
        <f t="shared" si="1158"/>
        <v>Ellátási lánc menedzsment (, web)</v>
      </c>
      <c r="BF1250" s="2">
        <v>1128</v>
      </c>
      <c r="BG1250" s="2">
        <v>1</v>
      </c>
      <c r="BH1250" s="18">
        <f>VLOOKUP(BF1250,segéd!$F$9:$G$41,2,FALSE)</f>
        <v>46354</v>
      </c>
      <c r="BI1250" s="2" t="str">
        <f>VLOOKUP(BG1250,segéd!$F$1:$G$7,2,FALSE)</f>
        <v>8.00-9.30</v>
      </c>
      <c r="BJ1250" t="s">
        <v>144</v>
      </c>
      <c r="BK1250" s="20" t="s">
        <v>537</v>
      </c>
      <c r="BL1250" t="s">
        <v>395</v>
      </c>
      <c r="BM1250" s="2">
        <v>210</v>
      </c>
      <c r="BO1250" s="2" t="s">
        <v>117</v>
      </c>
      <c r="BP1250" s="33" t="s">
        <v>672</v>
      </c>
      <c r="BQ1250" s="2">
        <f t="shared" si="1159"/>
        <v>8</v>
      </c>
      <c r="BR1250" s="2">
        <f>IF(BM1250="","",IFERROR(VLOOKUP(BJ1250,segéd!T:U,2,FALSE),"x"))</f>
        <v>8</v>
      </c>
      <c r="BS1250" s="2" t="str">
        <f>IF(BN1250="","",IFERROR(VLOOKUP(BJ1250,segéd!O:P,2,FALSE),"x"))</f>
        <v/>
      </c>
      <c r="BU1250" s="2"/>
      <c r="BV1250" s="2"/>
      <c r="BX1250" s="2"/>
      <c r="CC1250" s="2">
        <v>6</v>
      </c>
    </row>
    <row r="1251" spans="1:118" ht="15" customHeight="1" x14ac:dyDescent="0.3">
      <c r="A1251" t="str">
        <f t="shared" si="1102"/>
        <v>11281</v>
      </c>
      <c r="B1251" t="str">
        <f t="shared" si="1103"/>
        <v xml:space="preserve">Épületek műszaki szolg. irányítása - Molnárné Dőry Zsófia (web) </v>
      </c>
      <c r="C1251" t="str">
        <f t="shared" si="1104"/>
        <v>Passzív11281</v>
      </c>
      <c r="D1251" t="str">
        <f t="shared" si="1105"/>
        <v>Épületek műszaki szolg. irányítása - Molnárné Dőry Zsófia (web) 5</v>
      </c>
      <c r="E1251" t="str">
        <f t="shared" si="1106"/>
        <v>Molnárné Dőry Zsófia11281</v>
      </c>
      <c r="F1251" t="str">
        <f t="shared" si="1107"/>
        <v>Épületek műszaki szolg. irányítása (Tb. Passzív, web)</v>
      </c>
      <c r="G1251" t="str">
        <f t="shared" si="1108"/>
        <v/>
      </c>
      <c r="H1251" t="str">
        <f t="shared" si="1109"/>
        <v/>
      </c>
      <c r="I1251" t="str">
        <f t="shared" si="1110"/>
        <v/>
      </c>
      <c r="J1251" t="str">
        <f t="shared" si="1111"/>
        <v/>
      </c>
      <c r="K1251" t="str">
        <f t="shared" si="1112"/>
        <v/>
      </c>
      <c r="L1251" t="str">
        <f t="shared" si="1113"/>
        <v/>
      </c>
      <c r="M1251" t="str">
        <f t="shared" si="1114"/>
        <v/>
      </c>
      <c r="N1251" t="str">
        <f t="shared" si="1115"/>
        <v/>
      </c>
      <c r="O1251" t="str">
        <f t="shared" si="1116"/>
        <v/>
      </c>
      <c r="P1251" t="str">
        <f t="shared" si="1117"/>
        <v/>
      </c>
      <c r="Q1251" t="str">
        <f t="shared" si="1118"/>
        <v/>
      </c>
      <c r="R1251" t="str">
        <f t="shared" si="1119"/>
        <v/>
      </c>
      <c r="S1251" t="str">
        <f t="shared" si="1120"/>
        <v/>
      </c>
      <c r="T1251" t="str">
        <f t="shared" si="1121"/>
        <v/>
      </c>
      <c r="U1251" t="str">
        <f t="shared" si="1122"/>
        <v/>
      </c>
      <c r="V1251" t="str">
        <f t="shared" si="1123"/>
        <v/>
      </c>
      <c r="W1251" t="str">
        <f t="shared" si="1124"/>
        <v/>
      </c>
      <c r="X1251" t="str">
        <f t="shared" si="1125"/>
        <v/>
      </c>
      <c r="Y1251" t="str">
        <f t="shared" si="1126"/>
        <v/>
      </c>
      <c r="Z1251" t="str">
        <f t="shared" si="1127"/>
        <v/>
      </c>
      <c r="AA1251" t="str">
        <f t="shared" si="1128"/>
        <v>Épületek műszaki szolg. irányítása (, web)</v>
      </c>
      <c r="AB1251" t="str">
        <f t="shared" si="1129"/>
        <v/>
      </c>
      <c r="AC1251" t="str">
        <f t="shared" si="1130"/>
        <v/>
      </c>
      <c r="AD1251" t="str">
        <f t="shared" si="1131"/>
        <v/>
      </c>
      <c r="AE1251" t="str">
        <f t="shared" si="1132"/>
        <v/>
      </c>
      <c r="AF1251" t="str">
        <f t="shared" si="1133"/>
        <v/>
      </c>
      <c r="AG1251" t="str">
        <f t="shared" si="1134"/>
        <v/>
      </c>
      <c r="AH1251" t="str">
        <f t="shared" si="1135"/>
        <v/>
      </c>
      <c r="AI1251" t="str">
        <f t="shared" si="1136"/>
        <v/>
      </c>
      <c r="AJ1251" t="str">
        <f t="shared" si="1137"/>
        <v/>
      </c>
      <c r="AK1251" t="str">
        <f t="shared" si="1138"/>
        <v/>
      </c>
      <c r="AL1251" t="str">
        <f t="shared" si="1139"/>
        <v/>
      </c>
      <c r="AM1251" t="str">
        <f t="shared" si="1140"/>
        <v>11281</v>
      </c>
      <c r="AN1251" t="str">
        <f t="shared" si="1141"/>
        <v/>
      </c>
      <c r="AO1251" t="str">
        <f t="shared" si="1142"/>
        <v/>
      </c>
      <c r="AP1251" t="str">
        <f t="shared" si="1143"/>
        <v/>
      </c>
      <c r="AQ1251" t="str">
        <f t="shared" si="1144"/>
        <v/>
      </c>
      <c r="AR1251" t="str">
        <f t="shared" si="1145"/>
        <v/>
      </c>
      <c r="AS1251" t="str">
        <f t="shared" si="1146"/>
        <v/>
      </c>
      <c r="AT1251" t="str">
        <f t="shared" si="1147"/>
        <v/>
      </c>
      <c r="AU1251" t="str">
        <f t="shared" si="1148"/>
        <v/>
      </c>
      <c r="AV1251" t="str">
        <f t="shared" si="1149"/>
        <v/>
      </c>
      <c r="AW1251" t="str">
        <f t="shared" si="1150"/>
        <v/>
      </c>
      <c r="AX1251" t="str">
        <f t="shared" si="1151"/>
        <v/>
      </c>
      <c r="AY1251" t="str">
        <f t="shared" si="1152"/>
        <v/>
      </c>
      <c r="AZ1251" t="str">
        <f t="shared" si="1153"/>
        <v/>
      </c>
      <c r="BA1251" t="str">
        <f t="shared" si="1154"/>
        <v/>
      </c>
      <c r="BB1251" t="str">
        <f t="shared" si="1155"/>
        <v/>
      </c>
      <c r="BC1251" t="str">
        <f t="shared" si="1156"/>
        <v/>
      </c>
      <c r="BD1251" t="str">
        <f t="shared" si="1157"/>
        <v/>
      </c>
      <c r="BE1251" t="str">
        <f t="shared" si="1158"/>
        <v>Épületek műszaki szolg. irányítása (Passzív, web)</v>
      </c>
      <c r="BF1251" s="2">
        <v>1128</v>
      </c>
      <c r="BG1251" s="2">
        <v>1</v>
      </c>
      <c r="BH1251" s="18">
        <f>VLOOKUP(BF1251,segéd!$F$9:$G$41,2,FALSE)</f>
        <v>46354</v>
      </c>
      <c r="BI1251" s="2" t="str">
        <f>VLOOKUP(BG1251,segéd!$F$1:$G$7,2,FALSE)</f>
        <v>8.00-9.30</v>
      </c>
      <c r="BJ1251" t="s">
        <v>205</v>
      </c>
      <c r="BK1251" s="20" t="s">
        <v>219</v>
      </c>
      <c r="BL1251" t="s">
        <v>190</v>
      </c>
      <c r="BM1251" s="2"/>
      <c r="BN1251" s="2" t="s">
        <v>221</v>
      </c>
      <c r="BO1251" s="2" t="s">
        <v>117</v>
      </c>
      <c r="BP1251" s="33" t="s">
        <v>622</v>
      </c>
      <c r="BQ1251" s="2">
        <f t="shared" si="1159"/>
        <v>5</v>
      </c>
      <c r="BR1251" s="2" t="str">
        <f>IF(BM1251="","",IFERROR(VLOOKUP(BJ1251,segéd!T:U,2,FALSE),"x"))</f>
        <v/>
      </c>
      <c r="BS1251" s="2">
        <f>IF(BN1251="","",IFERROR(VLOOKUP(BJ1251,segéd!O:P,2,FALSE),"x"))</f>
        <v>5</v>
      </c>
      <c r="BT1251" s="2"/>
      <c r="BU1251" s="2"/>
      <c r="BV1251" s="2"/>
      <c r="CQ1251" s="2"/>
      <c r="CR1251" s="2"/>
      <c r="CY1251" s="2">
        <v>5</v>
      </c>
    </row>
    <row r="1252" spans="1:118" ht="15" customHeight="1" x14ac:dyDescent="0.3">
      <c r="A1252" t="str">
        <f t="shared" si="1102"/>
        <v>11281</v>
      </c>
      <c r="B1252" t="str">
        <f t="shared" si="1103"/>
        <v xml:space="preserve">Épületszolgáltatások irányítása - Molnárné Dőry Zsófia (web) </v>
      </c>
      <c r="C1252" t="str">
        <f t="shared" si="1104"/>
        <v>Passzív11281</v>
      </c>
      <c r="D1252" t="str">
        <f t="shared" si="1105"/>
        <v>Épületszolgáltatások irányítása - Molnárné Dőry Zsófia (web) 8</v>
      </c>
      <c r="E1252" t="str">
        <f t="shared" si="1106"/>
        <v>Molnárné Dőry Zsófia11281</v>
      </c>
      <c r="F1252" t="str">
        <f t="shared" si="1107"/>
        <v>Épületszolgáltatások irányítása (Tb. Passzív, web)</v>
      </c>
      <c r="G1252" t="str">
        <f t="shared" si="1108"/>
        <v/>
      </c>
      <c r="H1252" t="str">
        <f t="shared" si="1109"/>
        <v/>
      </c>
      <c r="I1252" t="str">
        <f t="shared" si="1110"/>
        <v/>
      </c>
      <c r="J1252" t="str">
        <f t="shared" si="1111"/>
        <v/>
      </c>
      <c r="K1252" t="str">
        <f t="shared" si="1112"/>
        <v/>
      </c>
      <c r="L1252" t="str">
        <f t="shared" si="1113"/>
        <v/>
      </c>
      <c r="M1252" t="str">
        <f t="shared" si="1114"/>
        <v/>
      </c>
      <c r="N1252" t="str">
        <f t="shared" si="1115"/>
        <v/>
      </c>
      <c r="O1252" t="str">
        <f t="shared" si="1116"/>
        <v/>
      </c>
      <c r="P1252" t="str">
        <f t="shared" si="1117"/>
        <v/>
      </c>
      <c r="Q1252" t="str">
        <f t="shared" si="1118"/>
        <v/>
      </c>
      <c r="R1252" t="str">
        <f t="shared" si="1119"/>
        <v/>
      </c>
      <c r="S1252" t="str">
        <f t="shared" si="1120"/>
        <v/>
      </c>
      <c r="T1252" t="str">
        <f t="shared" si="1121"/>
        <v/>
      </c>
      <c r="U1252" t="str">
        <f t="shared" si="1122"/>
        <v/>
      </c>
      <c r="V1252" t="str">
        <f t="shared" si="1123"/>
        <v/>
      </c>
      <c r="W1252" t="str">
        <f t="shared" si="1124"/>
        <v/>
      </c>
      <c r="X1252" t="str">
        <f t="shared" si="1125"/>
        <v/>
      </c>
      <c r="Y1252" t="str">
        <f t="shared" si="1126"/>
        <v/>
      </c>
      <c r="Z1252" t="str">
        <f t="shared" si="1127"/>
        <v/>
      </c>
      <c r="AA1252" t="str">
        <f t="shared" si="1128"/>
        <v>Épületszolgáltatások irányítása (, web)</v>
      </c>
      <c r="AB1252" t="str">
        <f t="shared" si="1129"/>
        <v/>
      </c>
      <c r="AC1252" t="str">
        <f t="shared" si="1130"/>
        <v/>
      </c>
      <c r="AD1252" t="str">
        <f t="shared" si="1131"/>
        <v/>
      </c>
      <c r="AE1252" t="str">
        <f t="shared" si="1132"/>
        <v/>
      </c>
      <c r="AF1252" t="str">
        <f t="shared" si="1133"/>
        <v/>
      </c>
      <c r="AG1252" t="str">
        <f t="shared" si="1134"/>
        <v/>
      </c>
      <c r="AH1252" t="str">
        <f t="shared" si="1135"/>
        <v/>
      </c>
      <c r="AI1252" t="str">
        <f t="shared" si="1136"/>
        <v/>
      </c>
      <c r="AJ1252" t="str">
        <f t="shared" si="1137"/>
        <v/>
      </c>
      <c r="AK1252" t="str">
        <f t="shared" si="1138"/>
        <v/>
      </c>
      <c r="AL1252" t="str">
        <f t="shared" si="1139"/>
        <v/>
      </c>
      <c r="AM1252" t="str">
        <f t="shared" si="1140"/>
        <v/>
      </c>
      <c r="AN1252" t="str">
        <f t="shared" si="1141"/>
        <v/>
      </c>
      <c r="AO1252" t="str">
        <f t="shared" si="1142"/>
        <v/>
      </c>
      <c r="AP1252" t="str">
        <f t="shared" si="1143"/>
        <v/>
      </c>
      <c r="AQ1252" t="str">
        <f t="shared" si="1144"/>
        <v/>
      </c>
      <c r="AR1252" t="str">
        <f t="shared" si="1145"/>
        <v/>
      </c>
      <c r="AS1252" t="str">
        <f t="shared" si="1146"/>
        <v/>
      </c>
      <c r="AT1252" t="str">
        <f t="shared" si="1147"/>
        <v/>
      </c>
      <c r="AU1252" t="str">
        <f t="shared" si="1148"/>
        <v/>
      </c>
      <c r="AV1252" t="str">
        <f t="shared" si="1149"/>
        <v/>
      </c>
      <c r="AW1252" t="str">
        <f t="shared" si="1150"/>
        <v/>
      </c>
      <c r="AX1252" t="str">
        <f t="shared" si="1151"/>
        <v/>
      </c>
      <c r="AY1252" t="str">
        <f t="shared" si="1152"/>
        <v/>
      </c>
      <c r="AZ1252" t="str">
        <f t="shared" si="1153"/>
        <v>11281</v>
      </c>
      <c r="BA1252" t="str">
        <f t="shared" si="1154"/>
        <v/>
      </c>
      <c r="BB1252" t="str">
        <f t="shared" si="1155"/>
        <v/>
      </c>
      <c r="BC1252" t="str">
        <f t="shared" si="1156"/>
        <v/>
      </c>
      <c r="BD1252" t="str">
        <f t="shared" si="1157"/>
        <v/>
      </c>
      <c r="BE1252" t="str">
        <f t="shared" si="1158"/>
        <v>Épületszolgáltatások irányítása (Passzív, web)</v>
      </c>
      <c r="BF1252" s="2">
        <v>1128</v>
      </c>
      <c r="BG1252" s="2">
        <v>1</v>
      </c>
      <c r="BH1252" s="18">
        <f>VLOOKUP(BF1252,segéd!$F$9:$G$41,2,FALSE)</f>
        <v>46354</v>
      </c>
      <c r="BI1252" s="2" t="str">
        <f>VLOOKUP(BG1252,segéd!$F$1:$G$7,2,FALSE)</f>
        <v>8.00-9.30</v>
      </c>
      <c r="BJ1252" t="s">
        <v>523</v>
      </c>
      <c r="BK1252" s="20" t="s">
        <v>219</v>
      </c>
      <c r="BL1252" t="s">
        <v>191</v>
      </c>
      <c r="BM1252" s="2"/>
      <c r="BN1252" s="2" t="s">
        <v>221</v>
      </c>
      <c r="BO1252" s="2" t="s">
        <v>117</v>
      </c>
      <c r="BP1252" s="33" t="s">
        <v>622</v>
      </c>
      <c r="BQ1252" s="2">
        <f t="shared" si="1159"/>
        <v>8</v>
      </c>
      <c r="BR1252" s="2" t="str">
        <f>IF(BM1252="","",IFERROR(VLOOKUP(BJ1252,segéd!T:U,2,FALSE),"x"))</f>
        <v/>
      </c>
      <c r="BS1252" s="2">
        <f>IF(BN1252="","",IFERROR(VLOOKUP(BJ1252,segéd!O:P,2,FALSE),"x"))</f>
        <v>8</v>
      </c>
      <c r="BU1252" s="2"/>
      <c r="BV1252" s="2"/>
      <c r="DL1252" s="2">
        <v>8</v>
      </c>
    </row>
    <row r="1253" spans="1:118" ht="15" customHeight="1" x14ac:dyDescent="0.3">
      <c r="A1253" t="str">
        <f t="shared" si="1102"/>
        <v>11281</v>
      </c>
      <c r="B1253" t="str">
        <f t="shared" si="1103"/>
        <v xml:space="preserve">Gazdasági számítások - Nagyné Csóti Beáta (web) </v>
      </c>
      <c r="C1253" t="str">
        <f t="shared" si="1104"/>
        <v>40111281</v>
      </c>
      <c r="D1253" t="str">
        <f t="shared" si="1105"/>
        <v>Gazdasági számítások - Nagyné Csóti Beáta (web) 8</v>
      </c>
      <c r="E1253" t="str">
        <f t="shared" si="1106"/>
        <v>Nagyné Csóti Beáta11281</v>
      </c>
      <c r="F1253" t="str">
        <f t="shared" si="1107"/>
        <v>Gazdasági számítások (Tb. 401, web)</v>
      </c>
      <c r="G1253" t="str">
        <f t="shared" si="1108"/>
        <v/>
      </c>
      <c r="H1253" t="str">
        <f t="shared" si="1109"/>
        <v/>
      </c>
      <c r="I1253" t="str">
        <f t="shared" si="1110"/>
        <v/>
      </c>
      <c r="J1253" t="str">
        <f t="shared" si="1111"/>
        <v/>
      </c>
      <c r="K1253" t="str">
        <f t="shared" si="1112"/>
        <v/>
      </c>
      <c r="L1253" t="str">
        <f t="shared" si="1113"/>
        <v/>
      </c>
      <c r="M1253" t="str">
        <f t="shared" si="1114"/>
        <v/>
      </c>
      <c r="N1253" t="str">
        <f t="shared" si="1115"/>
        <v/>
      </c>
      <c r="O1253" t="str">
        <f t="shared" si="1116"/>
        <v/>
      </c>
      <c r="P1253" t="str">
        <f t="shared" si="1117"/>
        <v/>
      </c>
      <c r="Q1253" t="str">
        <f t="shared" si="1118"/>
        <v/>
      </c>
      <c r="R1253" t="str">
        <f t="shared" si="1119"/>
        <v/>
      </c>
      <c r="S1253" t="str">
        <f t="shared" si="1120"/>
        <v/>
      </c>
      <c r="T1253" t="str">
        <f t="shared" si="1121"/>
        <v/>
      </c>
      <c r="U1253" t="str">
        <f t="shared" si="1122"/>
        <v/>
      </c>
      <c r="V1253" t="str">
        <f t="shared" si="1123"/>
        <v/>
      </c>
      <c r="W1253" t="str">
        <f t="shared" si="1124"/>
        <v/>
      </c>
      <c r="X1253" t="str">
        <f t="shared" si="1125"/>
        <v/>
      </c>
      <c r="Y1253" t="str">
        <f t="shared" si="1126"/>
        <v/>
      </c>
      <c r="Z1253" t="str">
        <f t="shared" si="1127"/>
        <v/>
      </c>
      <c r="AA1253" t="str">
        <f t="shared" si="1128"/>
        <v>Gazdasági számítások (, web)</v>
      </c>
      <c r="AB1253" t="str">
        <f t="shared" si="1129"/>
        <v/>
      </c>
      <c r="AC1253" t="str">
        <f t="shared" si="1130"/>
        <v>11281</v>
      </c>
      <c r="AD1253" t="str">
        <f t="shared" si="1131"/>
        <v/>
      </c>
      <c r="AE1253" t="str">
        <f t="shared" si="1132"/>
        <v/>
      </c>
      <c r="AF1253" t="str">
        <f t="shared" si="1133"/>
        <v/>
      </c>
      <c r="AG1253" t="str">
        <f t="shared" si="1134"/>
        <v/>
      </c>
      <c r="AH1253" t="str">
        <f t="shared" si="1135"/>
        <v/>
      </c>
      <c r="AI1253" t="str">
        <f t="shared" si="1136"/>
        <v/>
      </c>
      <c r="AJ1253" t="str">
        <f t="shared" si="1137"/>
        <v/>
      </c>
      <c r="AK1253" t="str">
        <f t="shared" si="1138"/>
        <v/>
      </c>
      <c r="AL1253" t="str">
        <f t="shared" si="1139"/>
        <v/>
      </c>
      <c r="AM1253" t="str">
        <f t="shared" si="1140"/>
        <v/>
      </c>
      <c r="AN1253" t="str">
        <f t="shared" si="1141"/>
        <v/>
      </c>
      <c r="AO1253" t="str">
        <f t="shared" si="1142"/>
        <v/>
      </c>
      <c r="AP1253" t="str">
        <f t="shared" si="1143"/>
        <v/>
      </c>
      <c r="AQ1253" t="str">
        <f t="shared" si="1144"/>
        <v/>
      </c>
      <c r="AR1253" t="str">
        <f t="shared" si="1145"/>
        <v/>
      </c>
      <c r="AS1253" t="str">
        <f t="shared" si="1146"/>
        <v/>
      </c>
      <c r="AT1253" t="str">
        <f t="shared" si="1147"/>
        <v/>
      </c>
      <c r="AU1253" t="str">
        <f t="shared" si="1148"/>
        <v/>
      </c>
      <c r="AV1253" t="str">
        <f t="shared" si="1149"/>
        <v/>
      </c>
      <c r="AW1253" t="str">
        <f t="shared" si="1150"/>
        <v/>
      </c>
      <c r="AX1253" t="str">
        <f t="shared" si="1151"/>
        <v/>
      </c>
      <c r="AY1253" t="str">
        <f t="shared" si="1152"/>
        <v/>
      </c>
      <c r="AZ1253" t="str">
        <f t="shared" si="1153"/>
        <v/>
      </c>
      <c r="BA1253" t="str">
        <f t="shared" si="1154"/>
        <v/>
      </c>
      <c r="BB1253" t="str">
        <f t="shared" si="1155"/>
        <v/>
      </c>
      <c r="BC1253" t="str">
        <f t="shared" si="1156"/>
        <v/>
      </c>
      <c r="BD1253" t="str">
        <f t="shared" si="1157"/>
        <v/>
      </c>
      <c r="BE1253" t="str">
        <f t="shared" si="1158"/>
        <v>Gazdasági számítások (401, web)</v>
      </c>
      <c r="BF1253" s="2">
        <v>1128</v>
      </c>
      <c r="BG1253" s="2">
        <v>1</v>
      </c>
      <c r="BH1253" s="18">
        <f>VLOOKUP(BF1253,segéd!$F$9:$G$41,2,FALSE)</f>
        <v>46354</v>
      </c>
      <c r="BI1253" s="2" t="str">
        <f>VLOOKUP(BG1253,segéd!$F$1:$G$7,2,FALSE)</f>
        <v>8.00-9.30</v>
      </c>
      <c r="BJ1253" t="s">
        <v>130</v>
      </c>
      <c r="BK1253" s="20" t="s">
        <v>304</v>
      </c>
      <c r="BL1253" t="s">
        <v>114</v>
      </c>
      <c r="BM1253" s="2"/>
      <c r="BN1253" s="2">
        <v>401</v>
      </c>
      <c r="BO1253" s="2" t="s">
        <v>117</v>
      </c>
      <c r="BP1253" s="33" t="s">
        <v>602</v>
      </c>
      <c r="BQ1253" s="2">
        <f t="shared" si="1159"/>
        <v>8</v>
      </c>
      <c r="BR1253" s="2" t="str">
        <f>IF(BM1253="","",IFERROR(VLOOKUP(BJ1253,segéd!T:U,2,FALSE),"x"))</f>
        <v/>
      </c>
      <c r="BS1253" s="2">
        <f>IF(BN1253="","",IFERROR(VLOOKUP(BJ1253,segéd!O:P,2,FALSE),"x"))</f>
        <v>8</v>
      </c>
      <c r="BT1253" s="2"/>
      <c r="BU1253" s="2"/>
      <c r="BV1253" s="2"/>
      <c r="BX1253" s="2"/>
      <c r="CO1253" s="2">
        <v>6</v>
      </c>
      <c r="CQ1253" s="2"/>
      <c r="CR1253" s="2"/>
    </row>
    <row r="1254" spans="1:118" ht="15" customHeight="1" x14ac:dyDescent="0.3">
      <c r="A1254" t="str">
        <f t="shared" si="1102"/>
        <v>11281</v>
      </c>
      <c r="B1254" t="str">
        <f t="shared" si="1103"/>
        <v xml:space="preserve">Gépek üzemtana - Lukács András (web) </v>
      </c>
      <c r="C1254" t="str">
        <f t="shared" si="1104"/>
        <v>40311281</v>
      </c>
      <c r="D1254" t="str">
        <f t="shared" si="1105"/>
        <v>Gépek üzemtana - Lukács András (web) 13</v>
      </c>
      <c r="E1254" t="str">
        <f t="shared" si="1106"/>
        <v>Lukács András11281</v>
      </c>
      <c r="F1254" t="str">
        <f t="shared" si="1107"/>
        <v>Gépek üzemtana (Tb. 403, web)</v>
      </c>
      <c r="G1254" t="str">
        <f t="shared" si="1108"/>
        <v/>
      </c>
      <c r="H1254" t="str">
        <f t="shared" si="1109"/>
        <v/>
      </c>
      <c r="I1254" t="str">
        <f t="shared" si="1110"/>
        <v/>
      </c>
      <c r="J1254" t="str">
        <f t="shared" si="1111"/>
        <v/>
      </c>
      <c r="K1254" t="str">
        <f t="shared" si="1112"/>
        <v/>
      </c>
      <c r="L1254" t="str">
        <f t="shared" si="1113"/>
        <v/>
      </c>
      <c r="M1254" t="str">
        <f t="shared" si="1114"/>
        <v/>
      </c>
      <c r="N1254" t="str">
        <f t="shared" si="1115"/>
        <v/>
      </c>
      <c r="O1254" t="str">
        <f t="shared" si="1116"/>
        <v/>
      </c>
      <c r="P1254" t="str">
        <f t="shared" si="1117"/>
        <v/>
      </c>
      <c r="Q1254" t="str">
        <f t="shared" si="1118"/>
        <v/>
      </c>
      <c r="R1254" t="str">
        <f t="shared" si="1119"/>
        <v/>
      </c>
      <c r="S1254" t="str">
        <f t="shared" si="1120"/>
        <v/>
      </c>
      <c r="T1254" t="str">
        <f t="shared" si="1121"/>
        <v/>
      </c>
      <c r="U1254" t="str">
        <f t="shared" si="1122"/>
        <v/>
      </c>
      <c r="V1254" t="str">
        <f t="shared" si="1123"/>
        <v/>
      </c>
      <c r="W1254" t="str">
        <f t="shared" si="1124"/>
        <v/>
      </c>
      <c r="X1254" t="str">
        <f t="shared" si="1125"/>
        <v/>
      </c>
      <c r="Y1254" t="str">
        <f t="shared" si="1126"/>
        <v/>
      </c>
      <c r="Z1254" t="str">
        <f t="shared" si="1127"/>
        <v/>
      </c>
      <c r="AA1254" t="str">
        <f t="shared" si="1128"/>
        <v>Gépek üzemtana (, web)</v>
      </c>
      <c r="AB1254" t="str">
        <f t="shared" si="1129"/>
        <v/>
      </c>
      <c r="AC1254" t="str">
        <f t="shared" si="1130"/>
        <v/>
      </c>
      <c r="AD1254" t="str">
        <f t="shared" si="1131"/>
        <v/>
      </c>
      <c r="AE1254" t="str">
        <f t="shared" si="1132"/>
        <v/>
      </c>
      <c r="AF1254" t="str">
        <f t="shared" si="1133"/>
        <v/>
      </c>
      <c r="AG1254" t="str">
        <f t="shared" si="1134"/>
        <v/>
      </c>
      <c r="AH1254" t="str">
        <f t="shared" si="1135"/>
        <v/>
      </c>
      <c r="AI1254" t="str">
        <f t="shared" si="1136"/>
        <v/>
      </c>
      <c r="AJ1254" t="str">
        <f t="shared" si="1137"/>
        <v/>
      </c>
      <c r="AK1254" t="str">
        <f t="shared" si="1138"/>
        <v/>
      </c>
      <c r="AL1254" t="str">
        <f t="shared" si="1139"/>
        <v/>
      </c>
      <c r="AM1254" t="str">
        <f t="shared" si="1140"/>
        <v/>
      </c>
      <c r="AN1254" t="str">
        <f t="shared" si="1141"/>
        <v/>
      </c>
      <c r="AO1254" t="str">
        <f t="shared" si="1142"/>
        <v/>
      </c>
      <c r="AP1254" t="str">
        <f t="shared" si="1143"/>
        <v/>
      </c>
      <c r="AQ1254" t="str">
        <f t="shared" si="1144"/>
        <v/>
      </c>
      <c r="AR1254" t="str">
        <f t="shared" si="1145"/>
        <v/>
      </c>
      <c r="AS1254" t="str">
        <f t="shared" si="1146"/>
        <v/>
      </c>
      <c r="AT1254" t="str">
        <f t="shared" si="1147"/>
        <v/>
      </c>
      <c r="AU1254" t="str">
        <f t="shared" si="1148"/>
        <v/>
      </c>
      <c r="AV1254" t="str">
        <f t="shared" si="1149"/>
        <v/>
      </c>
      <c r="AW1254" t="str">
        <f t="shared" si="1150"/>
        <v>11281</v>
      </c>
      <c r="AX1254" t="str">
        <f t="shared" si="1151"/>
        <v/>
      </c>
      <c r="AY1254" t="str">
        <f t="shared" si="1152"/>
        <v/>
      </c>
      <c r="AZ1254" t="str">
        <f t="shared" si="1153"/>
        <v/>
      </c>
      <c r="BA1254" t="str">
        <f t="shared" si="1154"/>
        <v/>
      </c>
      <c r="BB1254" t="str">
        <f t="shared" si="1155"/>
        <v/>
      </c>
      <c r="BC1254" t="str">
        <f t="shared" si="1156"/>
        <v/>
      </c>
      <c r="BD1254" t="str">
        <f t="shared" si="1157"/>
        <v/>
      </c>
      <c r="BE1254" t="str">
        <f t="shared" si="1158"/>
        <v>Gépek üzemtana (403, web)</v>
      </c>
      <c r="BF1254" s="2">
        <v>1128</v>
      </c>
      <c r="BG1254" s="2">
        <v>1</v>
      </c>
      <c r="BH1254" s="18">
        <f>VLOOKUP(BF1254,segéd!$F$9:$G$41,2,FALSE)</f>
        <v>46354</v>
      </c>
      <c r="BI1254" s="2" t="str">
        <f>VLOOKUP(BG1254,segéd!$F$1:$G$7,2,FALSE)</f>
        <v>8.00-9.30</v>
      </c>
      <c r="BJ1254" t="s">
        <v>405</v>
      </c>
      <c r="BK1254" s="20" t="s">
        <v>421</v>
      </c>
      <c r="BL1254" t="s">
        <v>191</v>
      </c>
      <c r="BM1254" s="2"/>
      <c r="BN1254" s="2">
        <v>403</v>
      </c>
      <c r="BO1254" s="2" t="s">
        <v>117</v>
      </c>
      <c r="BP1254" s="33" t="s">
        <v>719</v>
      </c>
      <c r="BQ1254" s="2">
        <f t="shared" si="1159"/>
        <v>13</v>
      </c>
      <c r="BR1254" s="2" t="str">
        <f>IF(BM1254="","",IFERROR(VLOOKUP(BJ1254,segéd!T:U,2,FALSE),"x"))</f>
        <v/>
      </c>
      <c r="BS1254" s="2">
        <f>IF(BN1254="","",IFERROR(VLOOKUP(BJ1254,segéd!O:P,2,FALSE),"x"))</f>
        <v>13</v>
      </c>
      <c r="BU1254" s="2"/>
      <c r="BV1254" s="2"/>
      <c r="DI1254" s="2">
        <v>14</v>
      </c>
    </row>
    <row r="1255" spans="1:118" ht="15" customHeight="1" x14ac:dyDescent="0.3">
      <c r="A1255" t="str">
        <f t="shared" si="1102"/>
        <v>20511281</v>
      </c>
      <c r="B1255" t="str">
        <f t="shared" si="1103"/>
        <v>Készletgazdálkodás tervezése - Mészáros Sándor (web) 15</v>
      </c>
      <c r="C1255" t="str">
        <f t="shared" si="1104"/>
        <v>11281</v>
      </c>
      <c r="D1255" t="str">
        <f t="shared" si="1105"/>
        <v xml:space="preserve">Készletgazdálkodás tervezése - Mészáros Sándor (web) </v>
      </c>
      <c r="E1255" t="str">
        <f t="shared" si="1106"/>
        <v>Mészáros Sándor11281</v>
      </c>
      <c r="F1255" t="str">
        <f t="shared" si="1107"/>
        <v>Készletgazdálkodás tervezése (Bp. 205, web)</v>
      </c>
      <c r="G1255" t="str">
        <f t="shared" si="1108"/>
        <v/>
      </c>
      <c r="H1255" t="str">
        <f t="shared" si="1109"/>
        <v/>
      </c>
      <c r="I1255" t="str">
        <f t="shared" si="1110"/>
        <v/>
      </c>
      <c r="J1255" t="str">
        <f t="shared" si="1111"/>
        <v/>
      </c>
      <c r="K1255" t="str">
        <f t="shared" si="1112"/>
        <v>11281</v>
      </c>
      <c r="L1255" t="str">
        <f t="shared" si="1113"/>
        <v/>
      </c>
      <c r="M1255" t="str">
        <f t="shared" si="1114"/>
        <v/>
      </c>
      <c r="N1255" t="str">
        <f t="shared" si="1115"/>
        <v/>
      </c>
      <c r="O1255" t="str">
        <f t="shared" si="1116"/>
        <v/>
      </c>
      <c r="P1255" t="str">
        <f t="shared" si="1117"/>
        <v/>
      </c>
      <c r="Q1255" t="str">
        <f t="shared" si="1118"/>
        <v/>
      </c>
      <c r="R1255" t="str">
        <f t="shared" si="1119"/>
        <v>11281</v>
      </c>
      <c r="S1255" t="str">
        <f t="shared" si="1120"/>
        <v/>
      </c>
      <c r="T1255" t="str">
        <f t="shared" si="1121"/>
        <v/>
      </c>
      <c r="U1255" t="str">
        <f t="shared" si="1122"/>
        <v/>
      </c>
      <c r="V1255" t="str">
        <f t="shared" si="1123"/>
        <v/>
      </c>
      <c r="W1255" t="str">
        <f t="shared" si="1124"/>
        <v/>
      </c>
      <c r="X1255" t="str">
        <f t="shared" si="1125"/>
        <v/>
      </c>
      <c r="Y1255" t="str">
        <f t="shared" si="1126"/>
        <v/>
      </c>
      <c r="Z1255" t="str">
        <f t="shared" si="1127"/>
        <v/>
      </c>
      <c r="AA1255" t="str">
        <f t="shared" si="1128"/>
        <v>Készletgazdálkodás tervezése (205, web)</v>
      </c>
      <c r="AB1255" t="str">
        <f t="shared" si="1129"/>
        <v/>
      </c>
      <c r="AC1255" t="str">
        <f t="shared" si="1130"/>
        <v/>
      </c>
      <c r="AD1255" t="str">
        <f t="shared" si="1131"/>
        <v/>
      </c>
      <c r="AE1255" t="str">
        <f t="shared" si="1132"/>
        <v/>
      </c>
      <c r="AF1255" t="str">
        <f t="shared" si="1133"/>
        <v/>
      </c>
      <c r="AG1255" t="str">
        <f t="shared" si="1134"/>
        <v/>
      </c>
      <c r="AH1255" t="str">
        <f t="shared" si="1135"/>
        <v/>
      </c>
      <c r="AI1255" t="str">
        <f t="shared" si="1136"/>
        <v/>
      </c>
      <c r="AJ1255" t="str">
        <f t="shared" si="1137"/>
        <v/>
      </c>
      <c r="AK1255" t="str">
        <f t="shared" si="1138"/>
        <v/>
      </c>
      <c r="AL1255" t="str">
        <f t="shared" si="1139"/>
        <v/>
      </c>
      <c r="AM1255" t="str">
        <f t="shared" si="1140"/>
        <v/>
      </c>
      <c r="AN1255" t="str">
        <f t="shared" si="1141"/>
        <v/>
      </c>
      <c r="AO1255" t="str">
        <f t="shared" si="1142"/>
        <v/>
      </c>
      <c r="AP1255" t="str">
        <f t="shared" si="1143"/>
        <v/>
      </c>
      <c r="AQ1255" t="str">
        <f t="shared" si="1144"/>
        <v/>
      </c>
      <c r="AR1255" t="str">
        <f t="shared" si="1145"/>
        <v/>
      </c>
      <c r="AS1255" t="str">
        <f t="shared" si="1146"/>
        <v/>
      </c>
      <c r="AT1255" t="str">
        <f t="shared" si="1147"/>
        <v/>
      </c>
      <c r="AU1255" t="str">
        <f t="shared" si="1148"/>
        <v/>
      </c>
      <c r="AV1255" t="str">
        <f t="shared" si="1149"/>
        <v/>
      </c>
      <c r="AW1255" t="str">
        <f t="shared" si="1150"/>
        <v/>
      </c>
      <c r="AX1255" t="str">
        <f t="shared" si="1151"/>
        <v/>
      </c>
      <c r="AY1255" t="str">
        <f t="shared" si="1152"/>
        <v/>
      </c>
      <c r="AZ1255" t="str">
        <f t="shared" si="1153"/>
        <v/>
      </c>
      <c r="BA1255" t="str">
        <f t="shared" si="1154"/>
        <v/>
      </c>
      <c r="BB1255" t="str">
        <f t="shared" si="1155"/>
        <v/>
      </c>
      <c r="BC1255" t="str">
        <f t="shared" si="1156"/>
        <v/>
      </c>
      <c r="BD1255" t="str">
        <f t="shared" si="1157"/>
        <v/>
      </c>
      <c r="BE1255" t="str">
        <f t="shared" si="1158"/>
        <v>Készletgazdálkodás tervezése (, web)</v>
      </c>
      <c r="BF1255" s="2">
        <v>1128</v>
      </c>
      <c r="BG1255" s="2">
        <v>1</v>
      </c>
      <c r="BH1255" s="18">
        <f>VLOOKUP(BF1255,segéd!$F$9:$G$41,2,FALSE)</f>
        <v>46354</v>
      </c>
      <c r="BI1255" s="2" t="str">
        <f>VLOOKUP(BG1255,segéd!$F$1:$G$7,2,FALSE)</f>
        <v>8.00-9.30</v>
      </c>
      <c r="BJ1255" t="s">
        <v>292</v>
      </c>
      <c r="BK1255" s="20" t="s">
        <v>306</v>
      </c>
      <c r="BL1255" t="s">
        <v>206</v>
      </c>
      <c r="BM1255" s="2">
        <v>205</v>
      </c>
      <c r="BO1255" s="19" t="s">
        <v>117</v>
      </c>
      <c r="BP1255" s="33" t="s">
        <v>715</v>
      </c>
      <c r="BQ1255" s="2">
        <f t="shared" si="1159"/>
        <v>15</v>
      </c>
      <c r="BR1255" s="2">
        <f>IF(BM1255="","",IFERROR(VLOOKUP(BJ1255,segéd!T:U,2,FALSE),"x"))</f>
        <v>15</v>
      </c>
      <c r="BS1255" s="2" t="str">
        <f>IF(BN1255="","",IFERROR(VLOOKUP(BJ1255,segéd!O:P,2,FALSE),"x"))</f>
        <v/>
      </c>
      <c r="BT1255" s="2"/>
      <c r="BU1255" s="2"/>
      <c r="BV1255" s="2"/>
      <c r="BX1255" s="2">
        <v>12</v>
      </c>
      <c r="CE1255" s="2">
        <v>7</v>
      </c>
      <c r="CQ1255" s="2"/>
      <c r="CR1255" s="2"/>
    </row>
    <row r="1256" spans="1:118" ht="15" customHeight="1" x14ac:dyDescent="0.3">
      <c r="A1256" t="str">
        <f t="shared" si="1102"/>
        <v>20911281</v>
      </c>
      <c r="B1256" t="str">
        <f t="shared" si="1103"/>
        <v>Kommunikáció és média - Néveri Varagya Szilvia (Bp.-ről web) 20</v>
      </c>
      <c r="C1256" t="str">
        <f t="shared" si="1104"/>
        <v>40211281</v>
      </c>
      <c r="D1256" t="str">
        <f t="shared" si="1105"/>
        <v>Kommunikáció és média - Néveri Varagya Szilvia (Bp.-ről web) 10</v>
      </c>
      <c r="E1256" t="str">
        <f t="shared" si="1106"/>
        <v>Néveri Varagya Szilvia11281</v>
      </c>
      <c r="F1256" t="str">
        <f t="shared" si="1107"/>
        <v>Kommunikáció és média (Bp. 209, Bp.-ről web)</v>
      </c>
      <c r="G1256" t="str">
        <f t="shared" si="1108"/>
        <v/>
      </c>
      <c r="H1256" t="str">
        <f t="shared" si="1109"/>
        <v/>
      </c>
      <c r="I1256" t="str">
        <f t="shared" si="1110"/>
        <v/>
      </c>
      <c r="J1256" t="str">
        <f t="shared" si="1111"/>
        <v/>
      </c>
      <c r="K1256" t="str">
        <f t="shared" si="1112"/>
        <v/>
      </c>
      <c r="L1256" t="str">
        <f t="shared" si="1113"/>
        <v/>
      </c>
      <c r="M1256" t="str">
        <f t="shared" si="1114"/>
        <v/>
      </c>
      <c r="N1256" t="str">
        <f t="shared" si="1115"/>
        <v/>
      </c>
      <c r="O1256" t="str">
        <f t="shared" si="1116"/>
        <v/>
      </c>
      <c r="P1256" t="str">
        <f t="shared" si="1117"/>
        <v/>
      </c>
      <c r="Q1256" t="str">
        <f t="shared" si="1118"/>
        <v/>
      </c>
      <c r="R1256" t="str">
        <f t="shared" si="1119"/>
        <v/>
      </c>
      <c r="S1256" t="str">
        <f t="shared" si="1120"/>
        <v/>
      </c>
      <c r="T1256" t="str">
        <f t="shared" si="1121"/>
        <v/>
      </c>
      <c r="U1256" t="str">
        <f t="shared" si="1122"/>
        <v/>
      </c>
      <c r="V1256" t="str">
        <f t="shared" si="1123"/>
        <v/>
      </c>
      <c r="W1256" t="str">
        <f t="shared" si="1124"/>
        <v>11281</v>
      </c>
      <c r="X1256" t="str">
        <f t="shared" si="1125"/>
        <v>11281</v>
      </c>
      <c r="Y1256" t="str">
        <f t="shared" si="1126"/>
        <v>11281</v>
      </c>
      <c r="Z1256" t="str">
        <f t="shared" si="1127"/>
        <v/>
      </c>
      <c r="AA1256" t="str">
        <f t="shared" si="1128"/>
        <v>Kommunikáció és média (209, Bp.-ről web)</v>
      </c>
      <c r="AB1256" t="str">
        <f t="shared" si="1129"/>
        <v/>
      </c>
      <c r="AC1256" t="str">
        <f t="shared" si="1130"/>
        <v/>
      </c>
      <c r="AD1256" t="str">
        <f t="shared" si="1131"/>
        <v/>
      </c>
      <c r="AE1256" t="str">
        <f t="shared" si="1132"/>
        <v/>
      </c>
      <c r="AF1256" t="str">
        <f t="shared" si="1133"/>
        <v/>
      </c>
      <c r="AG1256" t="str">
        <f t="shared" si="1134"/>
        <v/>
      </c>
      <c r="AH1256" t="str">
        <f t="shared" si="1135"/>
        <v/>
      </c>
      <c r="AI1256" t="str">
        <f t="shared" si="1136"/>
        <v/>
      </c>
      <c r="AJ1256" t="str">
        <f t="shared" si="1137"/>
        <v/>
      </c>
      <c r="AK1256" t="str">
        <f t="shared" si="1138"/>
        <v/>
      </c>
      <c r="AL1256" t="str">
        <f t="shared" si="1139"/>
        <v/>
      </c>
      <c r="AM1256" t="str">
        <f t="shared" si="1140"/>
        <v/>
      </c>
      <c r="AN1256" t="str">
        <f t="shared" si="1141"/>
        <v/>
      </c>
      <c r="AO1256" t="str">
        <f t="shared" si="1142"/>
        <v/>
      </c>
      <c r="AP1256" t="str">
        <f t="shared" si="1143"/>
        <v/>
      </c>
      <c r="AQ1256" t="str">
        <f t="shared" si="1144"/>
        <v>11281</v>
      </c>
      <c r="AR1256" t="str">
        <f t="shared" si="1145"/>
        <v>11281</v>
      </c>
      <c r="AS1256" t="str">
        <f t="shared" si="1146"/>
        <v>11281</v>
      </c>
      <c r="AT1256" t="str">
        <f t="shared" si="1147"/>
        <v/>
      </c>
      <c r="AU1256" t="str">
        <f t="shared" si="1148"/>
        <v/>
      </c>
      <c r="AV1256" t="str">
        <f t="shared" si="1149"/>
        <v/>
      </c>
      <c r="AW1256" t="str">
        <f t="shared" si="1150"/>
        <v/>
      </c>
      <c r="AX1256" t="str">
        <f t="shared" si="1151"/>
        <v/>
      </c>
      <c r="AY1256" t="str">
        <f t="shared" si="1152"/>
        <v/>
      </c>
      <c r="AZ1256" t="str">
        <f t="shared" si="1153"/>
        <v/>
      </c>
      <c r="BA1256" t="str">
        <f t="shared" si="1154"/>
        <v/>
      </c>
      <c r="BB1256" t="str">
        <f t="shared" si="1155"/>
        <v/>
      </c>
      <c r="BC1256" t="str">
        <f t="shared" si="1156"/>
        <v/>
      </c>
      <c r="BD1256" t="str">
        <f t="shared" si="1157"/>
        <v/>
      </c>
      <c r="BE1256" t="str">
        <f t="shared" si="1158"/>
        <v>Kommunikáció és média (402, Bp.-ről web)</v>
      </c>
      <c r="BF1256" s="2">
        <v>1128</v>
      </c>
      <c r="BG1256" s="2">
        <v>1</v>
      </c>
      <c r="BH1256" s="18">
        <f>VLOOKUP(BF1256,segéd!$F$9:$G$41,2,FALSE)</f>
        <v>46354</v>
      </c>
      <c r="BI1256" s="2" t="str">
        <f>VLOOKUP(BG1256,segéd!$F$1:$G$7,2,FALSE)</f>
        <v>8.00-9.30</v>
      </c>
      <c r="BJ1256" t="s">
        <v>195</v>
      </c>
      <c r="BK1256" s="20" t="s">
        <v>532</v>
      </c>
      <c r="BL1256" t="s">
        <v>192</v>
      </c>
      <c r="BM1256" s="2">
        <v>209</v>
      </c>
      <c r="BN1256" s="2">
        <v>402</v>
      </c>
      <c r="BO1256" s="2" t="s">
        <v>118</v>
      </c>
      <c r="BP1256" s="33" t="s">
        <v>591</v>
      </c>
      <c r="BQ1256" s="2">
        <f t="shared" si="1159"/>
        <v>30</v>
      </c>
      <c r="BR1256" s="2">
        <f>IF(BM1256="","",IFERROR(VLOOKUP(BJ1256,segéd!T:U,2,FALSE),"x"))</f>
        <v>20</v>
      </c>
      <c r="BS1256" s="2">
        <f>IF(BN1256="","",IFERROR(VLOOKUP(BJ1256,segéd!O:P,2,FALSE),"x"))</f>
        <v>10</v>
      </c>
      <c r="BU1256" s="2"/>
      <c r="BV1256" s="2"/>
      <c r="BX1256" s="2"/>
      <c r="CJ1256" s="2">
        <v>6</v>
      </c>
      <c r="CK1256" s="2">
        <v>13</v>
      </c>
      <c r="CL1256" s="2">
        <v>4</v>
      </c>
      <c r="DC1256" s="2">
        <v>3</v>
      </c>
      <c r="DD1256" s="2">
        <v>2</v>
      </c>
      <c r="DE1256" s="2">
        <v>6</v>
      </c>
    </row>
    <row r="1257" spans="1:118" ht="15" customHeight="1" x14ac:dyDescent="0.3">
      <c r="A1257" t="str">
        <f t="shared" si="1102"/>
        <v>11281</v>
      </c>
      <c r="B1257" t="str">
        <f t="shared" si="1103"/>
        <v xml:space="preserve">Közgazdaságtan I. - Tóth Zsuzsanna (web) </v>
      </c>
      <c r="C1257" t="str">
        <f t="shared" si="1104"/>
        <v>50111281</v>
      </c>
      <c r="D1257" t="str">
        <f t="shared" si="1105"/>
        <v>Közgazdaságtan I. - Tóth Zsuzsanna (web) 165</v>
      </c>
      <c r="E1257" t="str">
        <f t="shared" si="1106"/>
        <v>Tóth Zsuzsanna11281</v>
      </c>
      <c r="F1257" t="str">
        <f t="shared" si="1107"/>
        <v>Közgazdaságtan I. (Tb. 501, web)</v>
      </c>
      <c r="G1257" t="str">
        <f t="shared" si="1108"/>
        <v/>
      </c>
      <c r="H1257" t="str">
        <f t="shared" si="1109"/>
        <v/>
      </c>
      <c r="I1257" t="str">
        <f t="shared" si="1110"/>
        <v/>
      </c>
      <c r="J1257" t="str">
        <f t="shared" si="1111"/>
        <v/>
      </c>
      <c r="K1257" t="str">
        <f t="shared" si="1112"/>
        <v/>
      </c>
      <c r="L1257" t="str">
        <f t="shared" si="1113"/>
        <v/>
      </c>
      <c r="M1257" t="str">
        <f t="shared" si="1114"/>
        <v/>
      </c>
      <c r="N1257" t="str">
        <f t="shared" si="1115"/>
        <v/>
      </c>
      <c r="O1257" t="str">
        <f t="shared" si="1116"/>
        <v/>
      </c>
      <c r="P1257" t="str">
        <f t="shared" si="1117"/>
        <v/>
      </c>
      <c r="Q1257" t="str">
        <f t="shared" si="1118"/>
        <v/>
      </c>
      <c r="R1257" t="str">
        <f t="shared" si="1119"/>
        <v/>
      </c>
      <c r="S1257" t="str">
        <f t="shared" si="1120"/>
        <v/>
      </c>
      <c r="T1257" t="str">
        <f t="shared" si="1121"/>
        <v/>
      </c>
      <c r="U1257" t="str">
        <f t="shared" si="1122"/>
        <v/>
      </c>
      <c r="V1257" t="str">
        <f t="shared" si="1123"/>
        <v/>
      </c>
      <c r="W1257" t="str">
        <f t="shared" si="1124"/>
        <v/>
      </c>
      <c r="X1257" t="str">
        <f t="shared" si="1125"/>
        <v/>
      </c>
      <c r="Y1257" t="str">
        <f t="shared" si="1126"/>
        <v/>
      </c>
      <c r="Z1257" t="str">
        <f t="shared" si="1127"/>
        <v/>
      </c>
      <c r="AA1257" t="str">
        <f t="shared" si="1128"/>
        <v>Közgazdaságtan I. (, web)</v>
      </c>
      <c r="AB1257" t="str">
        <f t="shared" si="1129"/>
        <v>11281</v>
      </c>
      <c r="AC1257" t="str">
        <f t="shared" si="1130"/>
        <v/>
      </c>
      <c r="AD1257" t="str">
        <f t="shared" si="1131"/>
        <v/>
      </c>
      <c r="AE1257" t="str">
        <f t="shared" si="1132"/>
        <v>11281</v>
      </c>
      <c r="AF1257" t="str">
        <f t="shared" si="1133"/>
        <v/>
      </c>
      <c r="AG1257" t="str">
        <f t="shared" si="1134"/>
        <v/>
      </c>
      <c r="AH1257" t="str">
        <f t="shared" si="1135"/>
        <v/>
      </c>
      <c r="AI1257" t="str">
        <f t="shared" si="1136"/>
        <v/>
      </c>
      <c r="AJ1257" t="str">
        <f t="shared" si="1137"/>
        <v/>
      </c>
      <c r="AK1257" t="str">
        <f t="shared" si="1138"/>
        <v/>
      </c>
      <c r="AL1257" t="str">
        <f t="shared" si="1139"/>
        <v/>
      </c>
      <c r="AM1257" t="str">
        <f t="shared" si="1140"/>
        <v/>
      </c>
      <c r="AN1257" t="str">
        <f t="shared" si="1141"/>
        <v/>
      </c>
      <c r="AO1257" t="str">
        <f t="shared" si="1142"/>
        <v/>
      </c>
      <c r="AP1257" t="str">
        <f t="shared" si="1143"/>
        <v/>
      </c>
      <c r="AQ1257" t="str">
        <f t="shared" si="1144"/>
        <v/>
      </c>
      <c r="AR1257" t="str">
        <f t="shared" si="1145"/>
        <v/>
      </c>
      <c r="AS1257" t="str">
        <f t="shared" si="1146"/>
        <v/>
      </c>
      <c r="AT1257" t="str">
        <f t="shared" si="1147"/>
        <v/>
      </c>
      <c r="AU1257" t="str">
        <f t="shared" si="1148"/>
        <v/>
      </c>
      <c r="AV1257" t="str">
        <f t="shared" si="1149"/>
        <v/>
      </c>
      <c r="AW1257" t="str">
        <f t="shared" si="1150"/>
        <v/>
      </c>
      <c r="AX1257" t="str">
        <f t="shared" si="1151"/>
        <v/>
      </c>
      <c r="AY1257" t="str">
        <f t="shared" si="1152"/>
        <v/>
      </c>
      <c r="AZ1257" t="str">
        <f t="shared" si="1153"/>
        <v/>
      </c>
      <c r="BA1257" t="str">
        <f t="shared" si="1154"/>
        <v/>
      </c>
      <c r="BB1257" t="str">
        <f t="shared" si="1155"/>
        <v/>
      </c>
      <c r="BC1257" t="str">
        <f t="shared" si="1156"/>
        <v/>
      </c>
      <c r="BD1257" t="str">
        <f t="shared" si="1157"/>
        <v/>
      </c>
      <c r="BE1257" t="str">
        <f t="shared" si="1158"/>
        <v>Közgazdaságtan I. (501, web)</v>
      </c>
      <c r="BF1257" s="2">
        <v>1128</v>
      </c>
      <c r="BG1257" s="2">
        <v>1</v>
      </c>
      <c r="BH1257" s="18">
        <f>VLOOKUP(BF1257,segéd!$F$9:$G$41,2,FALSE)</f>
        <v>46354</v>
      </c>
      <c r="BI1257" s="2" t="str">
        <f>VLOOKUP(BG1257,segéd!$F$1:$G$7,2,FALSE)</f>
        <v>8.00-9.30</v>
      </c>
      <c r="BJ1257" t="s">
        <v>25</v>
      </c>
      <c r="BK1257" s="20" t="s">
        <v>530</v>
      </c>
      <c r="BL1257" t="s">
        <v>191</v>
      </c>
      <c r="BM1257" s="2"/>
      <c r="BN1257" s="2">
        <v>501</v>
      </c>
      <c r="BO1257" s="2" t="s">
        <v>117</v>
      </c>
      <c r="BP1257" s="33" t="s">
        <v>736</v>
      </c>
      <c r="BQ1257" s="2">
        <f t="shared" si="1159"/>
        <v>165</v>
      </c>
      <c r="BR1257" s="2" t="str">
        <f>IF(BM1257="","",IFERROR(VLOOKUP(BJ1257,segéd!T:U,2,FALSE),"x"))</f>
        <v/>
      </c>
      <c r="BS1257" s="2">
        <f>IF(BN1257="","",IFERROR(VLOOKUP(BJ1257,segéd!O:P,2,FALSE),"x"))</f>
        <v>165</v>
      </c>
      <c r="BT1257" s="2"/>
      <c r="BU1257" s="2"/>
      <c r="BV1257" s="2"/>
      <c r="BX1257" s="2"/>
      <c r="CN1257" s="2">
        <v>53</v>
      </c>
      <c r="CQ1257" s="2">
        <v>74</v>
      </c>
      <c r="CR1257" s="2"/>
    </row>
    <row r="1258" spans="1:118" ht="15" customHeight="1" x14ac:dyDescent="0.3">
      <c r="A1258" t="str">
        <f t="shared" si="1102"/>
        <v>11281</v>
      </c>
      <c r="B1258" t="str">
        <f t="shared" si="1103"/>
        <v xml:space="preserve">Mechatronika építőelemei - Molnár László (web) </v>
      </c>
      <c r="C1258" t="str">
        <f t="shared" si="1104"/>
        <v>311281</v>
      </c>
      <c r="D1258" t="str">
        <f t="shared" si="1105"/>
        <v>Mechatronika építőelemei - Molnár László (web) 15</v>
      </c>
      <c r="E1258" t="str">
        <f t="shared" si="1106"/>
        <v>Molnár László11281</v>
      </c>
      <c r="F1258" t="str">
        <f t="shared" si="1107"/>
        <v>Mechatronika építőelemei (Tb. 3, web)</v>
      </c>
      <c r="G1258" t="str">
        <f t="shared" si="1108"/>
        <v/>
      </c>
      <c r="H1258" t="str">
        <f t="shared" si="1109"/>
        <v/>
      </c>
      <c r="I1258" t="str">
        <f t="shared" si="1110"/>
        <v/>
      </c>
      <c r="J1258" t="str">
        <f t="shared" si="1111"/>
        <v/>
      </c>
      <c r="K1258" t="str">
        <f t="shared" si="1112"/>
        <v/>
      </c>
      <c r="L1258" t="str">
        <f t="shared" si="1113"/>
        <v/>
      </c>
      <c r="M1258" t="str">
        <f t="shared" si="1114"/>
        <v/>
      </c>
      <c r="N1258" t="str">
        <f t="shared" si="1115"/>
        <v/>
      </c>
      <c r="O1258" t="str">
        <f t="shared" si="1116"/>
        <v/>
      </c>
      <c r="P1258" t="str">
        <f t="shared" si="1117"/>
        <v/>
      </c>
      <c r="Q1258" t="str">
        <f t="shared" si="1118"/>
        <v/>
      </c>
      <c r="R1258" t="str">
        <f t="shared" si="1119"/>
        <v/>
      </c>
      <c r="S1258" t="str">
        <f t="shared" si="1120"/>
        <v/>
      </c>
      <c r="T1258" t="str">
        <f t="shared" si="1121"/>
        <v/>
      </c>
      <c r="U1258" t="str">
        <f t="shared" si="1122"/>
        <v/>
      </c>
      <c r="V1258" t="str">
        <f t="shared" si="1123"/>
        <v/>
      </c>
      <c r="W1258" t="str">
        <f t="shared" si="1124"/>
        <v/>
      </c>
      <c r="X1258" t="str">
        <f t="shared" si="1125"/>
        <v/>
      </c>
      <c r="Y1258" t="str">
        <f t="shared" si="1126"/>
        <v/>
      </c>
      <c r="Z1258" t="str">
        <f t="shared" si="1127"/>
        <v/>
      </c>
      <c r="AA1258" t="str">
        <f t="shared" si="1128"/>
        <v>Mechatronika építőelemei (, web)</v>
      </c>
      <c r="AB1258" t="str">
        <f t="shared" si="1129"/>
        <v/>
      </c>
      <c r="AC1258" t="str">
        <f t="shared" si="1130"/>
        <v/>
      </c>
      <c r="AD1258" t="str">
        <f t="shared" si="1131"/>
        <v>11281</v>
      </c>
      <c r="AE1258" t="str">
        <f t="shared" si="1132"/>
        <v/>
      </c>
      <c r="AF1258" t="str">
        <f t="shared" si="1133"/>
        <v/>
      </c>
      <c r="AG1258" t="str">
        <f t="shared" si="1134"/>
        <v/>
      </c>
      <c r="AH1258" t="str">
        <f t="shared" si="1135"/>
        <v/>
      </c>
      <c r="AI1258" t="str">
        <f t="shared" si="1136"/>
        <v/>
      </c>
      <c r="AJ1258" t="str">
        <f t="shared" si="1137"/>
        <v/>
      </c>
      <c r="AK1258" t="str">
        <f t="shared" si="1138"/>
        <v/>
      </c>
      <c r="AL1258" t="str">
        <f t="shared" si="1139"/>
        <v/>
      </c>
      <c r="AM1258" t="str">
        <f t="shared" si="1140"/>
        <v/>
      </c>
      <c r="AN1258" t="str">
        <f t="shared" si="1141"/>
        <v/>
      </c>
      <c r="AO1258" t="str">
        <f t="shared" si="1142"/>
        <v/>
      </c>
      <c r="AP1258" t="str">
        <f t="shared" si="1143"/>
        <v/>
      </c>
      <c r="AQ1258" t="str">
        <f t="shared" si="1144"/>
        <v/>
      </c>
      <c r="AR1258" t="str">
        <f t="shared" si="1145"/>
        <v/>
      </c>
      <c r="AS1258" t="str">
        <f t="shared" si="1146"/>
        <v/>
      </c>
      <c r="AT1258" t="str">
        <f t="shared" si="1147"/>
        <v/>
      </c>
      <c r="AU1258" t="str">
        <f t="shared" si="1148"/>
        <v/>
      </c>
      <c r="AV1258" t="str">
        <f t="shared" si="1149"/>
        <v/>
      </c>
      <c r="AW1258" t="str">
        <f t="shared" si="1150"/>
        <v/>
      </c>
      <c r="AX1258" t="str">
        <f t="shared" si="1151"/>
        <v/>
      </c>
      <c r="AY1258" t="str">
        <f t="shared" si="1152"/>
        <v/>
      </c>
      <c r="AZ1258" t="str">
        <f t="shared" si="1153"/>
        <v/>
      </c>
      <c r="BA1258" t="str">
        <f t="shared" si="1154"/>
        <v/>
      </c>
      <c r="BB1258" t="str">
        <f t="shared" si="1155"/>
        <v/>
      </c>
      <c r="BC1258" t="str">
        <f t="shared" si="1156"/>
        <v/>
      </c>
      <c r="BD1258" t="str">
        <f t="shared" si="1157"/>
        <v/>
      </c>
      <c r="BE1258" t="str">
        <f t="shared" si="1158"/>
        <v>Mechatronika építőelemei (3, web)</v>
      </c>
      <c r="BF1258" s="2">
        <v>1128</v>
      </c>
      <c r="BG1258" s="2">
        <v>1</v>
      </c>
      <c r="BH1258" s="18">
        <f>VLOOKUP(BF1258,segéd!$F$9:$G$41,2,FALSE)</f>
        <v>46354</v>
      </c>
      <c r="BI1258" s="2" t="str">
        <f>VLOOKUP(BG1258,segéd!$F$1:$G$7,2,FALSE)</f>
        <v>8.00-9.30</v>
      </c>
      <c r="BJ1258" t="s">
        <v>275</v>
      </c>
      <c r="BK1258" s="20" t="s">
        <v>48</v>
      </c>
      <c r="BL1258" t="s">
        <v>114</v>
      </c>
      <c r="BM1258" s="2"/>
      <c r="BN1258" s="2">
        <v>3</v>
      </c>
      <c r="BO1258" s="2" t="s">
        <v>117</v>
      </c>
      <c r="BP1258" s="33" t="s">
        <v>667</v>
      </c>
      <c r="BQ1258" s="2">
        <f t="shared" si="1159"/>
        <v>15</v>
      </c>
      <c r="BR1258" s="2" t="str">
        <f>IF(BM1258="","",IFERROR(VLOOKUP(BJ1258,segéd!T:U,2,FALSE),"x"))</f>
        <v/>
      </c>
      <c r="BS1258" s="2">
        <f>IF(BN1258="","",IFERROR(VLOOKUP(BJ1258,segéd!O:P,2,FALSE),"x"))</f>
        <v>15</v>
      </c>
      <c r="BU1258" s="2"/>
      <c r="BV1258" s="2"/>
      <c r="BX1258" s="2"/>
      <c r="CP1258" s="2">
        <v>8</v>
      </c>
    </row>
    <row r="1259" spans="1:118" ht="15" customHeight="1" x14ac:dyDescent="0.3">
      <c r="A1259" t="str">
        <f t="shared" si="1102"/>
        <v>11281</v>
      </c>
      <c r="B1259" t="str">
        <f t="shared" si="1103"/>
        <v xml:space="preserve">Men. és minőségmen. alapjai - Szabó Veronika Anna (web) </v>
      </c>
      <c r="C1259" t="str">
        <f t="shared" si="1104"/>
        <v>21711281</v>
      </c>
      <c r="D1259" t="str">
        <f t="shared" si="1105"/>
        <v>Men. és minőségmen. alapjai - Szabó Veronika Anna (web) 8</v>
      </c>
      <c r="E1259" t="str">
        <f t="shared" si="1106"/>
        <v>Szabó Veronika Anna11281</v>
      </c>
      <c r="F1259" t="str">
        <f t="shared" si="1107"/>
        <v>Men. és minőségmen. alapjai (Tb. 217, web)</v>
      </c>
      <c r="G1259" t="str">
        <f t="shared" si="1108"/>
        <v/>
      </c>
      <c r="H1259" t="str">
        <f t="shared" si="1109"/>
        <v/>
      </c>
      <c r="I1259" t="str">
        <f t="shared" si="1110"/>
        <v/>
      </c>
      <c r="J1259" t="str">
        <f t="shared" si="1111"/>
        <v/>
      </c>
      <c r="K1259" t="str">
        <f t="shared" si="1112"/>
        <v/>
      </c>
      <c r="L1259" t="str">
        <f t="shared" si="1113"/>
        <v/>
      </c>
      <c r="M1259" t="str">
        <f t="shared" si="1114"/>
        <v/>
      </c>
      <c r="N1259" t="str">
        <f t="shared" si="1115"/>
        <v/>
      </c>
      <c r="O1259" t="str">
        <f t="shared" si="1116"/>
        <v/>
      </c>
      <c r="P1259" t="str">
        <f t="shared" si="1117"/>
        <v/>
      </c>
      <c r="Q1259" t="str">
        <f t="shared" si="1118"/>
        <v/>
      </c>
      <c r="R1259" t="str">
        <f t="shared" si="1119"/>
        <v/>
      </c>
      <c r="S1259" t="str">
        <f t="shared" si="1120"/>
        <v/>
      </c>
      <c r="T1259" t="str">
        <f t="shared" si="1121"/>
        <v/>
      </c>
      <c r="U1259" t="str">
        <f t="shared" si="1122"/>
        <v/>
      </c>
      <c r="V1259" t="str">
        <f t="shared" si="1123"/>
        <v/>
      </c>
      <c r="W1259" t="str">
        <f t="shared" si="1124"/>
        <v/>
      </c>
      <c r="X1259" t="str">
        <f t="shared" si="1125"/>
        <v/>
      </c>
      <c r="Y1259" t="str">
        <f t="shared" si="1126"/>
        <v/>
      </c>
      <c r="Z1259" t="str">
        <f t="shared" si="1127"/>
        <v/>
      </c>
      <c r="AA1259" t="str">
        <f t="shared" si="1128"/>
        <v>Men. és minőségmen. alapjai (, web)</v>
      </c>
      <c r="AB1259" t="str">
        <f t="shared" si="1129"/>
        <v/>
      </c>
      <c r="AC1259" t="str">
        <f t="shared" si="1130"/>
        <v/>
      </c>
      <c r="AD1259" t="str">
        <f t="shared" si="1131"/>
        <v/>
      </c>
      <c r="AE1259" t="str">
        <f t="shared" si="1132"/>
        <v/>
      </c>
      <c r="AF1259" t="str">
        <f t="shared" si="1133"/>
        <v/>
      </c>
      <c r="AG1259" t="str">
        <f t="shared" si="1134"/>
        <v/>
      </c>
      <c r="AH1259" t="str">
        <f t="shared" si="1135"/>
        <v/>
      </c>
      <c r="AI1259" t="str">
        <f t="shared" si="1136"/>
        <v/>
      </c>
      <c r="AJ1259" t="str">
        <f t="shared" si="1137"/>
        <v>11281</v>
      </c>
      <c r="AK1259" t="str">
        <f t="shared" si="1138"/>
        <v/>
      </c>
      <c r="AL1259" t="str">
        <f t="shared" si="1139"/>
        <v/>
      </c>
      <c r="AM1259" t="str">
        <f t="shared" si="1140"/>
        <v/>
      </c>
      <c r="AN1259" t="str">
        <f t="shared" si="1141"/>
        <v/>
      </c>
      <c r="AO1259" t="str">
        <f t="shared" si="1142"/>
        <v/>
      </c>
      <c r="AP1259" t="str">
        <f t="shared" si="1143"/>
        <v/>
      </c>
      <c r="AQ1259" t="str">
        <f t="shared" si="1144"/>
        <v/>
      </c>
      <c r="AR1259" t="str">
        <f t="shared" si="1145"/>
        <v/>
      </c>
      <c r="AS1259" t="str">
        <f t="shared" si="1146"/>
        <v/>
      </c>
      <c r="AT1259" t="str">
        <f t="shared" si="1147"/>
        <v/>
      </c>
      <c r="AU1259" t="str">
        <f t="shared" si="1148"/>
        <v/>
      </c>
      <c r="AV1259" t="str">
        <f t="shared" si="1149"/>
        <v/>
      </c>
      <c r="AW1259" t="str">
        <f t="shared" si="1150"/>
        <v/>
      </c>
      <c r="AX1259" t="str">
        <f t="shared" si="1151"/>
        <v/>
      </c>
      <c r="AY1259" t="str">
        <f t="shared" si="1152"/>
        <v/>
      </c>
      <c r="AZ1259" t="str">
        <f t="shared" si="1153"/>
        <v/>
      </c>
      <c r="BA1259" t="str">
        <f t="shared" si="1154"/>
        <v/>
      </c>
      <c r="BB1259" t="str">
        <f t="shared" si="1155"/>
        <v/>
      </c>
      <c r="BC1259" t="str">
        <f t="shared" si="1156"/>
        <v/>
      </c>
      <c r="BD1259" t="str">
        <f t="shared" si="1157"/>
        <v/>
      </c>
      <c r="BE1259" t="str">
        <f t="shared" si="1158"/>
        <v>Men. és minőségmen. alapjai (217, web)</v>
      </c>
      <c r="BF1259" s="2">
        <v>1128</v>
      </c>
      <c r="BG1259" s="2">
        <v>1</v>
      </c>
      <c r="BH1259" s="18">
        <f>VLOOKUP(BF1259,segéd!$F$9:$G$41,2,FALSE)</f>
        <v>46354</v>
      </c>
      <c r="BI1259" s="2" t="str">
        <f>VLOOKUP(BG1259,segéd!$F$1:$G$7,2,FALSE)</f>
        <v>8.00-9.30</v>
      </c>
      <c r="BJ1259" t="s">
        <v>514</v>
      </c>
      <c r="BK1259" s="20" t="s">
        <v>539</v>
      </c>
      <c r="BL1259" t="s">
        <v>114</v>
      </c>
      <c r="BM1259" s="2"/>
      <c r="BN1259" s="2">
        <v>217</v>
      </c>
      <c r="BO1259" s="2" t="s">
        <v>117</v>
      </c>
      <c r="BP1259" s="33" t="s">
        <v>709</v>
      </c>
      <c r="BQ1259" s="2">
        <f t="shared" si="1159"/>
        <v>8</v>
      </c>
      <c r="BR1259" s="2" t="str">
        <f>IF(BM1259="","",IFERROR(VLOOKUP(BJ1259,segéd!T:U,2,FALSE),"x"))</f>
        <v/>
      </c>
      <c r="BS1259" s="2">
        <f>IF(BN1259="","",IFERROR(VLOOKUP(BJ1259,segéd!O:P,2,FALSE),"x"))</f>
        <v>8</v>
      </c>
      <c r="BU1259" s="2"/>
      <c r="BV1259" s="2"/>
      <c r="BX1259" s="2"/>
      <c r="CV1259" s="2">
        <v>7</v>
      </c>
    </row>
    <row r="1260" spans="1:118" ht="15" customHeight="1" x14ac:dyDescent="0.3">
      <c r="A1260" t="str">
        <f t="shared" si="1102"/>
        <v>11281</v>
      </c>
      <c r="B1260" t="str">
        <f t="shared" si="1103"/>
        <v xml:space="preserve">Műszaki diagnosztika II. - Nemes Márk (web) </v>
      </c>
      <c r="C1260" t="str">
        <f t="shared" si="1104"/>
        <v>40411281</v>
      </c>
      <c r="D1260" t="str">
        <f t="shared" si="1105"/>
        <v>Műszaki diagnosztika II. - Nemes Márk (web) 14</v>
      </c>
      <c r="E1260" t="str">
        <f t="shared" si="1106"/>
        <v>Nemes Márk11281</v>
      </c>
      <c r="F1260" t="str">
        <f t="shared" si="1107"/>
        <v>Műszaki diagnosztika II. (Tb. 404, web)</v>
      </c>
      <c r="G1260" t="str">
        <f t="shared" si="1108"/>
        <v/>
      </c>
      <c r="H1260" t="str">
        <f t="shared" si="1109"/>
        <v/>
      </c>
      <c r="I1260" t="str">
        <f t="shared" si="1110"/>
        <v/>
      </c>
      <c r="J1260" t="str">
        <f t="shared" si="1111"/>
        <v/>
      </c>
      <c r="K1260" t="str">
        <f t="shared" si="1112"/>
        <v/>
      </c>
      <c r="L1260" t="str">
        <f t="shared" si="1113"/>
        <v/>
      </c>
      <c r="M1260" t="str">
        <f t="shared" si="1114"/>
        <v/>
      </c>
      <c r="N1260" t="str">
        <f t="shared" si="1115"/>
        <v/>
      </c>
      <c r="O1260" t="str">
        <f t="shared" si="1116"/>
        <v/>
      </c>
      <c r="P1260" t="str">
        <f t="shared" si="1117"/>
        <v/>
      </c>
      <c r="Q1260" t="str">
        <f t="shared" si="1118"/>
        <v/>
      </c>
      <c r="R1260" t="str">
        <f t="shared" si="1119"/>
        <v/>
      </c>
      <c r="S1260" t="str">
        <f t="shared" si="1120"/>
        <v/>
      </c>
      <c r="T1260" t="str">
        <f t="shared" si="1121"/>
        <v/>
      </c>
      <c r="U1260" t="str">
        <f t="shared" si="1122"/>
        <v/>
      </c>
      <c r="V1260" t="str">
        <f t="shared" si="1123"/>
        <v/>
      </c>
      <c r="W1260" t="str">
        <f t="shared" si="1124"/>
        <v/>
      </c>
      <c r="X1260" t="str">
        <f t="shared" si="1125"/>
        <v/>
      </c>
      <c r="Y1260" t="str">
        <f t="shared" si="1126"/>
        <v/>
      </c>
      <c r="Z1260" t="str">
        <f t="shared" si="1127"/>
        <v/>
      </c>
      <c r="AA1260" t="str">
        <f t="shared" si="1128"/>
        <v>Műszaki diagnosztika II. (, web)</v>
      </c>
      <c r="AB1260" t="str">
        <f t="shared" si="1129"/>
        <v/>
      </c>
      <c r="AC1260" t="str">
        <f t="shared" si="1130"/>
        <v/>
      </c>
      <c r="AD1260" t="str">
        <f t="shared" si="1131"/>
        <v/>
      </c>
      <c r="AE1260" t="str">
        <f t="shared" si="1132"/>
        <v/>
      </c>
      <c r="AF1260" t="str">
        <f t="shared" si="1133"/>
        <v/>
      </c>
      <c r="AG1260" t="str">
        <f t="shared" si="1134"/>
        <v/>
      </c>
      <c r="AH1260" t="str">
        <f t="shared" si="1135"/>
        <v/>
      </c>
      <c r="AI1260" t="str">
        <f t="shared" si="1136"/>
        <v/>
      </c>
      <c r="AJ1260" t="str">
        <f t="shared" si="1137"/>
        <v/>
      </c>
      <c r="AK1260" t="str">
        <f t="shared" si="1138"/>
        <v/>
      </c>
      <c r="AL1260" t="str">
        <f t="shared" si="1139"/>
        <v/>
      </c>
      <c r="AM1260" t="str">
        <f t="shared" si="1140"/>
        <v/>
      </c>
      <c r="AN1260" t="str">
        <f t="shared" si="1141"/>
        <v/>
      </c>
      <c r="AO1260" t="str">
        <f t="shared" si="1142"/>
        <v/>
      </c>
      <c r="AP1260" t="str">
        <f t="shared" si="1143"/>
        <v/>
      </c>
      <c r="AQ1260" t="str">
        <f t="shared" si="1144"/>
        <v/>
      </c>
      <c r="AR1260" t="str">
        <f t="shared" si="1145"/>
        <v/>
      </c>
      <c r="AS1260" t="str">
        <f t="shared" si="1146"/>
        <v/>
      </c>
      <c r="AT1260" t="str">
        <f t="shared" si="1147"/>
        <v/>
      </c>
      <c r="AU1260" t="str">
        <f t="shared" si="1148"/>
        <v/>
      </c>
      <c r="AV1260" t="str">
        <f t="shared" si="1149"/>
        <v/>
      </c>
      <c r="AW1260" t="str">
        <f t="shared" si="1150"/>
        <v/>
      </c>
      <c r="AX1260" t="str">
        <f t="shared" si="1151"/>
        <v/>
      </c>
      <c r="AY1260" t="str">
        <f t="shared" si="1152"/>
        <v/>
      </c>
      <c r="AZ1260" t="str">
        <f t="shared" si="1153"/>
        <v/>
      </c>
      <c r="BA1260" t="str">
        <f t="shared" si="1154"/>
        <v/>
      </c>
      <c r="BB1260" t="str">
        <f t="shared" si="1155"/>
        <v>11281</v>
      </c>
      <c r="BC1260" t="str">
        <f t="shared" si="1156"/>
        <v/>
      </c>
      <c r="BD1260" t="str">
        <f t="shared" si="1157"/>
        <v/>
      </c>
      <c r="BE1260" t="str">
        <f t="shared" si="1158"/>
        <v>Műszaki diagnosztika II. (404, web)</v>
      </c>
      <c r="BF1260" s="2">
        <v>1128</v>
      </c>
      <c r="BG1260" s="2">
        <v>1</v>
      </c>
      <c r="BH1260" s="18">
        <f>VLOOKUP(BF1260,segéd!$F$9:$G$41,2,FALSE)</f>
        <v>46354</v>
      </c>
      <c r="BI1260" s="2" t="str">
        <f>VLOOKUP(BG1260,segéd!$F$1:$G$7,2,FALSE)</f>
        <v>8.00-9.30</v>
      </c>
      <c r="BJ1260" t="s">
        <v>526</v>
      </c>
      <c r="BK1260" s="20" t="s">
        <v>542</v>
      </c>
      <c r="BL1260" t="s">
        <v>191</v>
      </c>
      <c r="BM1260" s="2"/>
      <c r="BN1260" s="2">
        <v>404</v>
      </c>
      <c r="BO1260" s="2" t="s">
        <v>117</v>
      </c>
      <c r="BP1260" s="33" t="s">
        <v>640</v>
      </c>
      <c r="BQ1260" s="2">
        <f t="shared" si="1159"/>
        <v>14</v>
      </c>
      <c r="BR1260" s="2" t="str">
        <f>IF(BM1260="","",IFERROR(VLOOKUP(BJ1260,segéd!T:U,2,FALSE),"x"))</f>
        <v/>
      </c>
      <c r="BS1260" s="2">
        <f>IF(BN1260="","",IFERROR(VLOOKUP(BJ1260,segéd!O:P,2,FALSE),"x"))</f>
        <v>14</v>
      </c>
      <c r="BU1260" s="2"/>
      <c r="BV1260" s="2"/>
      <c r="DN1260" s="2">
        <v>8</v>
      </c>
    </row>
    <row r="1261" spans="1:118" ht="15" customHeight="1" x14ac:dyDescent="0.3">
      <c r="A1261" t="str">
        <f t="shared" si="1102"/>
        <v>20811281</v>
      </c>
      <c r="B1261" t="str">
        <f t="shared" si="1103"/>
        <v>Művelődéstörténet - Keszthelyi Csaba (Bp.-ről web) 10</v>
      </c>
      <c r="C1261" t="str">
        <f t="shared" si="1104"/>
        <v>21611281</v>
      </c>
      <c r="D1261" t="str">
        <f t="shared" si="1105"/>
        <v>Művelődéstörténet - Keszthelyi Csaba (Bp.-ről web) 15</v>
      </c>
      <c r="E1261" t="str">
        <f t="shared" si="1106"/>
        <v>Keszthelyi Csaba11281</v>
      </c>
      <c r="F1261" t="str">
        <f t="shared" si="1107"/>
        <v>Művelődéstörténet (Bp. 208, Bp.-ről web)</v>
      </c>
      <c r="G1261" t="str">
        <f t="shared" si="1108"/>
        <v/>
      </c>
      <c r="H1261" t="str">
        <f t="shared" si="1109"/>
        <v/>
      </c>
      <c r="I1261" t="str">
        <f t="shared" si="1110"/>
        <v/>
      </c>
      <c r="J1261" t="str">
        <f t="shared" si="1111"/>
        <v/>
      </c>
      <c r="K1261" t="str">
        <f t="shared" si="1112"/>
        <v/>
      </c>
      <c r="L1261" t="str">
        <f t="shared" si="1113"/>
        <v/>
      </c>
      <c r="M1261" t="str">
        <f t="shared" si="1114"/>
        <v>11281</v>
      </c>
      <c r="N1261" t="str">
        <f t="shared" si="1115"/>
        <v>11281</v>
      </c>
      <c r="O1261" t="str">
        <f t="shared" si="1116"/>
        <v>11281</v>
      </c>
      <c r="P1261" t="str">
        <f t="shared" si="1117"/>
        <v/>
      </c>
      <c r="Q1261" t="str">
        <f t="shared" si="1118"/>
        <v/>
      </c>
      <c r="R1261" t="str">
        <f t="shared" si="1119"/>
        <v/>
      </c>
      <c r="S1261" t="str">
        <f t="shared" si="1120"/>
        <v/>
      </c>
      <c r="T1261" t="str">
        <f t="shared" si="1121"/>
        <v/>
      </c>
      <c r="U1261" t="str">
        <f t="shared" si="1122"/>
        <v/>
      </c>
      <c r="V1261" t="str">
        <f t="shared" si="1123"/>
        <v/>
      </c>
      <c r="W1261" t="str">
        <f t="shared" si="1124"/>
        <v/>
      </c>
      <c r="X1261" t="str">
        <f t="shared" si="1125"/>
        <v/>
      </c>
      <c r="Y1261" t="str">
        <f t="shared" si="1126"/>
        <v/>
      </c>
      <c r="Z1261" t="str">
        <f t="shared" si="1127"/>
        <v/>
      </c>
      <c r="AA1261" t="str">
        <f t="shared" si="1128"/>
        <v>Művelődéstörténet (208, Bp.-ről web)</v>
      </c>
      <c r="AB1261" t="str">
        <f t="shared" si="1129"/>
        <v/>
      </c>
      <c r="AC1261" t="str">
        <f t="shared" si="1130"/>
        <v/>
      </c>
      <c r="AD1261" t="str">
        <f t="shared" si="1131"/>
        <v/>
      </c>
      <c r="AE1261" t="str">
        <f t="shared" si="1132"/>
        <v/>
      </c>
      <c r="AF1261" t="str">
        <f t="shared" si="1133"/>
        <v/>
      </c>
      <c r="AG1261" t="str">
        <f t="shared" si="1134"/>
        <v/>
      </c>
      <c r="AH1261" t="str">
        <f t="shared" si="1135"/>
        <v>11281</v>
      </c>
      <c r="AI1261" t="str">
        <f t="shared" si="1136"/>
        <v>11281</v>
      </c>
      <c r="AJ1261" t="str">
        <f t="shared" si="1137"/>
        <v/>
      </c>
      <c r="AK1261" t="str">
        <f t="shared" si="1138"/>
        <v/>
      </c>
      <c r="AL1261" t="str">
        <f t="shared" si="1139"/>
        <v/>
      </c>
      <c r="AM1261" t="str">
        <f t="shared" si="1140"/>
        <v/>
      </c>
      <c r="AN1261" t="str">
        <f t="shared" si="1141"/>
        <v/>
      </c>
      <c r="AO1261" t="str">
        <f t="shared" si="1142"/>
        <v/>
      </c>
      <c r="AP1261" t="str">
        <f t="shared" si="1143"/>
        <v/>
      </c>
      <c r="AQ1261" t="str">
        <f t="shared" si="1144"/>
        <v/>
      </c>
      <c r="AR1261" t="str">
        <f t="shared" si="1145"/>
        <v/>
      </c>
      <c r="AS1261" t="str">
        <f t="shared" si="1146"/>
        <v/>
      </c>
      <c r="AT1261" t="str">
        <f t="shared" si="1147"/>
        <v/>
      </c>
      <c r="AU1261" t="str">
        <f t="shared" si="1148"/>
        <v/>
      </c>
      <c r="AV1261" t="str">
        <f t="shared" si="1149"/>
        <v/>
      </c>
      <c r="AW1261" t="str">
        <f t="shared" si="1150"/>
        <v/>
      </c>
      <c r="AX1261" t="str">
        <f t="shared" si="1151"/>
        <v/>
      </c>
      <c r="AY1261" t="str">
        <f t="shared" si="1152"/>
        <v/>
      </c>
      <c r="AZ1261" t="str">
        <f t="shared" si="1153"/>
        <v/>
      </c>
      <c r="BA1261" t="str">
        <f t="shared" si="1154"/>
        <v/>
      </c>
      <c r="BB1261" t="str">
        <f t="shared" si="1155"/>
        <v/>
      </c>
      <c r="BC1261" t="str">
        <f t="shared" si="1156"/>
        <v/>
      </c>
      <c r="BD1261" t="str">
        <f t="shared" si="1157"/>
        <v/>
      </c>
      <c r="BE1261" t="str">
        <f t="shared" si="1158"/>
        <v>Művelődéstörténet (216, Bp.-ről web)</v>
      </c>
      <c r="BF1261" s="2">
        <v>1128</v>
      </c>
      <c r="BG1261" s="2">
        <v>1</v>
      </c>
      <c r="BH1261" s="18">
        <f>VLOOKUP(BF1261,segéd!$F$9:$G$41,2,FALSE)</f>
        <v>46354</v>
      </c>
      <c r="BI1261" s="2" t="str">
        <f>VLOOKUP(BG1261,segéd!$F$1:$G$7,2,FALSE)</f>
        <v>8.00-9.30</v>
      </c>
      <c r="BJ1261" t="s">
        <v>39</v>
      </c>
      <c r="BK1261" s="20" t="s">
        <v>38</v>
      </c>
      <c r="BL1261" t="s">
        <v>192</v>
      </c>
      <c r="BM1261" s="2">
        <v>208</v>
      </c>
      <c r="BN1261" s="2">
        <v>216</v>
      </c>
      <c r="BO1261" s="2" t="s">
        <v>118</v>
      </c>
      <c r="BP1261" s="33" t="s">
        <v>693</v>
      </c>
      <c r="BQ1261" s="2">
        <f t="shared" si="1159"/>
        <v>25</v>
      </c>
      <c r="BR1261" s="2">
        <f>IF(BM1261="","",IFERROR(VLOOKUP(BJ1261,segéd!T:U,2,FALSE),"x"))</f>
        <v>10</v>
      </c>
      <c r="BS1261" s="2">
        <f>IF(BN1261="","",IFERROR(VLOOKUP(BJ1261,segéd!O:P,2,FALSE),"x"))</f>
        <v>15</v>
      </c>
      <c r="BU1261" s="2"/>
      <c r="BV1261" s="2"/>
      <c r="BW1261" s="19"/>
      <c r="BX1261" s="2"/>
      <c r="BY1261" s="19"/>
      <c r="BZ1261" s="2">
        <v>5</v>
      </c>
      <c r="CA1261" s="2">
        <v>12</v>
      </c>
      <c r="CB1261" s="2">
        <v>3</v>
      </c>
      <c r="CC1261" s="19"/>
      <c r="CT1261" s="2">
        <v>10</v>
      </c>
      <c r="CU1261" s="2">
        <v>8</v>
      </c>
      <c r="DC1261" s="19"/>
      <c r="DD1261" s="19"/>
      <c r="DE1261" s="19"/>
      <c r="DF1261" s="19"/>
      <c r="DI1261" s="19"/>
      <c r="DL1261" s="19"/>
    </row>
    <row r="1262" spans="1:118" ht="15" customHeight="1" x14ac:dyDescent="0.3">
      <c r="A1262" t="str">
        <f t="shared" si="1102"/>
        <v>20311281</v>
      </c>
      <c r="B1262" t="str">
        <f t="shared" si="1103"/>
        <v>Szálloda fejlesztés és üzem. - Krompaszky Gábor (web) 4</v>
      </c>
      <c r="C1262" t="str">
        <f t="shared" si="1104"/>
        <v>11281</v>
      </c>
      <c r="D1262" t="str">
        <f t="shared" si="1105"/>
        <v xml:space="preserve">Szálloda fejlesztés és üzem. - Krompaszky Gábor (web) </v>
      </c>
      <c r="E1262" t="str">
        <f t="shared" si="1106"/>
        <v>Krompaszky Gábor11281</v>
      </c>
      <c r="F1262" t="str">
        <f t="shared" si="1107"/>
        <v>Szálloda fejlesztés és üzem. (Bp. 203, web)</v>
      </c>
      <c r="G1262" t="str">
        <f t="shared" si="1108"/>
        <v/>
      </c>
      <c r="H1262" t="str">
        <f t="shared" si="1109"/>
        <v/>
      </c>
      <c r="I1262" t="str">
        <f t="shared" si="1110"/>
        <v/>
      </c>
      <c r="J1262" t="str">
        <f t="shared" si="1111"/>
        <v/>
      </c>
      <c r="K1262" t="str">
        <f t="shared" si="1112"/>
        <v/>
      </c>
      <c r="L1262" t="str">
        <f t="shared" si="1113"/>
        <v/>
      </c>
      <c r="M1262" t="str">
        <f t="shared" si="1114"/>
        <v/>
      </c>
      <c r="N1262" t="str">
        <f t="shared" si="1115"/>
        <v/>
      </c>
      <c r="O1262" t="str">
        <f t="shared" si="1116"/>
        <v/>
      </c>
      <c r="P1262" t="str">
        <f t="shared" si="1117"/>
        <v/>
      </c>
      <c r="Q1262" t="str">
        <f t="shared" si="1118"/>
        <v/>
      </c>
      <c r="R1262" t="str">
        <f t="shared" si="1119"/>
        <v/>
      </c>
      <c r="S1262" t="str">
        <f t="shared" si="1120"/>
        <v/>
      </c>
      <c r="T1262" t="str">
        <f t="shared" si="1121"/>
        <v/>
      </c>
      <c r="U1262" t="str">
        <f t="shared" si="1122"/>
        <v/>
      </c>
      <c r="V1262" t="str">
        <f t="shared" si="1123"/>
        <v/>
      </c>
      <c r="W1262" t="str">
        <f t="shared" si="1124"/>
        <v/>
      </c>
      <c r="X1262" t="str">
        <f t="shared" si="1125"/>
        <v/>
      </c>
      <c r="Y1262" t="str">
        <f t="shared" si="1126"/>
        <v/>
      </c>
      <c r="Z1262" t="str">
        <f t="shared" si="1127"/>
        <v>11281</v>
      </c>
      <c r="AA1262" t="str">
        <f t="shared" si="1128"/>
        <v>Szálloda fejlesztés és üzem. (203, web)</v>
      </c>
      <c r="AB1262" t="str">
        <f t="shared" si="1129"/>
        <v/>
      </c>
      <c r="AC1262" t="str">
        <f t="shared" si="1130"/>
        <v/>
      </c>
      <c r="AD1262" t="str">
        <f t="shared" si="1131"/>
        <v/>
      </c>
      <c r="AE1262" t="str">
        <f t="shared" si="1132"/>
        <v/>
      </c>
      <c r="AF1262" t="str">
        <f t="shared" si="1133"/>
        <v/>
      </c>
      <c r="AG1262" t="str">
        <f t="shared" si="1134"/>
        <v/>
      </c>
      <c r="AH1262" t="str">
        <f t="shared" si="1135"/>
        <v/>
      </c>
      <c r="AI1262" t="str">
        <f t="shared" si="1136"/>
        <v/>
      </c>
      <c r="AJ1262" t="str">
        <f t="shared" si="1137"/>
        <v/>
      </c>
      <c r="AK1262" t="str">
        <f t="shared" si="1138"/>
        <v/>
      </c>
      <c r="AL1262" t="str">
        <f t="shared" si="1139"/>
        <v/>
      </c>
      <c r="AM1262" t="str">
        <f t="shared" si="1140"/>
        <v/>
      </c>
      <c r="AN1262" t="str">
        <f t="shared" si="1141"/>
        <v/>
      </c>
      <c r="AO1262" t="str">
        <f t="shared" si="1142"/>
        <v/>
      </c>
      <c r="AP1262" t="str">
        <f t="shared" si="1143"/>
        <v/>
      </c>
      <c r="AQ1262" t="str">
        <f t="shared" si="1144"/>
        <v/>
      </c>
      <c r="AR1262" t="str">
        <f t="shared" si="1145"/>
        <v/>
      </c>
      <c r="AS1262" t="str">
        <f t="shared" si="1146"/>
        <v/>
      </c>
      <c r="AT1262" t="str">
        <f t="shared" si="1147"/>
        <v/>
      </c>
      <c r="AU1262" t="str">
        <f t="shared" si="1148"/>
        <v/>
      </c>
      <c r="AV1262" t="str">
        <f t="shared" si="1149"/>
        <v/>
      </c>
      <c r="AW1262" t="str">
        <f t="shared" si="1150"/>
        <v/>
      </c>
      <c r="AX1262" t="str">
        <f t="shared" si="1151"/>
        <v/>
      </c>
      <c r="AY1262" t="str">
        <f t="shared" si="1152"/>
        <v/>
      </c>
      <c r="AZ1262" t="str">
        <f t="shared" si="1153"/>
        <v/>
      </c>
      <c r="BA1262" t="str">
        <f t="shared" si="1154"/>
        <v/>
      </c>
      <c r="BB1262" t="str">
        <f t="shared" si="1155"/>
        <v/>
      </c>
      <c r="BC1262" t="str">
        <f t="shared" si="1156"/>
        <v/>
      </c>
      <c r="BD1262" t="str">
        <f t="shared" si="1157"/>
        <v/>
      </c>
      <c r="BE1262" t="str">
        <f t="shared" si="1158"/>
        <v>Szálloda fejlesztés és üzem. (, web)</v>
      </c>
      <c r="BF1262" s="2">
        <v>1128</v>
      </c>
      <c r="BG1262" s="2">
        <v>1</v>
      </c>
      <c r="BH1262" s="18">
        <f>VLOOKUP(BF1262,segéd!$F$9:$G$41,2,FALSE)</f>
        <v>46354</v>
      </c>
      <c r="BI1262" s="2" t="str">
        <f>VLOOKUP(BG1262,segéd!$F$1:$G$7,2,FALSE)</f>
        <v>8.00-9.30</v>
      </c>
      <c r="BJ1262" t="s">
        <v>521</v>
      </c>
      <c r="BK1262" s="20" t="s">
        <v>535</v>
      </c>
      <c r="BL1262" t="s">
        <v>194</v>
      </c>
      <c r="BM1262" s="2">
        <v>203</v>
      </c>
      <c r="BO1262" s="2" t="s">
        <v>117</v>
      </c>
      <c r="BP1262" s="33" t="s">
        <v>617</v>
      </c>
      <c r="BQ1262" s="2">
        <f t="shared" si="1159"/>
        <v>4</v>
      </c>
      <c r="BR1262" s="2">
        <f>IF(BM1262="","",IFERROR(VLOOKUP(BJ1262,segéd!T:U,2,FALSE),"x"))</f>
        <v>4</v>
      </c>
      <c r="BS1262" s="2" t="str">
        <f>IF(BN1262="","",IFERROR(VLOOKUP(BJ1262,segéd!O:P,2,FALSE),"x"))</f>
        <v/>
      </c>
      <c r="BU1262" s="2"/>
      <c r="BV1262" s="2"/>
      <c r="BX1262" s="2"/>
      <c r="CM1262" s="2">
        <v>5</v>
      </c>
    </row>
    <row r="1263" spans="1:118" ht="15" customHeight="1" x14ac:dyDescent="0.3">
      <c r="A1263" t="str">
        <f t="shared" si="1102"/>
        <v>20211281</v>
      </c>
      <c r="B1263" t="str">
        <f t="shared" si="1103"/>
        <v>Számvitel III. - Péter Sára (web) 24</v>
      </c>
      <c r="C1263" t="str">
        <f t="shared" si="1104"/>
        <v>11281</v>
      </c>
      <c r="D1263" t="str">
        <f t="shared" si="1105"/>
        <v xml:space="preserve">Számvitel III. - Péter Sára (web) </v>
      </c>
      <c r="E1263" t="str">
        <f t="shared" si="1106"/>
        <v>Péter Sára11281</v>
      </c>
      <c r="F1263" t="str">
        <f t="shared" si="1107"/>
        <v>Számvitel III. (Bp. 202, web)</v>
      </c>
      <c r="G1263" t="str">
        <f t="shared" si="1108"/>
        <v/>
      </c>
      <c r="H1263" t="str">
        <f t="shared" si="1109"/>
        <v/>
      </c>
      <c r="I1263" t="str">
        <f t="shared" si="1110"/>
        <v/>
      </c>
      <c r="J1263" t="str">
        <f t="shared" si="1111"/>
        <v/>
      </c>
      <c r="K1263" t="str">
        <f t="shared" si="1112"/>
        <v/>
      </c>
      <c r="L1263" t="str">
        <f t="shared" si="1113"/>
        <v/>
      </c>
      <c r="M1263" t="str">
        <f t="shared" si="1114"/>
        <v/>
      </c>
      <c r="N1263" t="str">
        <f t="shared" si="1115"/>
        <v/>
      </c>
      <c r="O1263" t="str">
        <f t="shared" si="1116"/>
        <v/>
      </c>
      <c r="P1263" t="str">
        <f t="shared" si="1117"/>
        <v/>
      </c>
      <c r="Q1263" t="str">
        <f t="shared" si="1118"/>
        <v/>
      </c>
      <c r="R1263" t="str">
        <f t="shared" si="1119"/>
        <v/>
      </c>
      <c r="S1263" t="str">
        <f t="shared" si="1120"/>
        <v/>
      </c>
      <c r="T1263" t="str">
        <f t="shared" si="1121"/>
        <v>11281</v>
      </c>
      <c r="U1263" t="str">
        <f t="shared" si="1122"/>
        <v>11281</v>
      </c>
      <c r="V1263" t="str">
        <f t="shared" si="1123"/>
        <v>11281</v>
      </c>
      <c r="W1263" t="str">
        <f t="shared" si="1124"/>
        <v/>
      </c>
      <c r="X1263" t="str">
        <f t="shared" si="1125"/>
        <v/>
      </c>
      <c r="Y1263" t="str">
        <f t="shared" si="1126"/>
        <v/>
      </c>
      <c r="Z1263" t="str">
        <f t="shared" si="1127"/>
        <v/>
      </c>
      <c r="AA1263" t="str">
        <f t="shared" si="1128"/>
        <v>Számvitel III. (202, web)</v>
      </c>
      <c r="AB1263" t="str">
        <f t="shared" si="1129"/>
        <v/>
      </c>
      <c r="AC1263" t="str">
        <f t="shared" si="1130"/>
        <v/>
      </c>
      <c r="AD1263" t="str">
        <f t="shared" si="1131"/>
        <v/>
      </c>
      <c r="AE1263" t="str">
        <f t="shared" si="1132"/>
        <v/>
      </c>
      <c r="AF1263" t="str">
        <f t="shared" si="1133"/>
        <v/>
      </c>
      <c r="AG1263" t="str">
        <f t="shared" si="1134"/>
        <v/>
      </c>
      <c r="AH1263" t="str">
        <f t="shared" si="1135"/>
        <v/>
      </c>
      <c r="AI1263" t="str">
        <f t="shared" si="1136"/>
        <v/>
      </c>
      <c r="AJ1263" t="str">
        <f t="shared" si="1137"/>
        <v/>
      </c>
      <c r="AK1263" t="str">
        <f t="shared" si="1138"/>
        <v/>
      </c>
      <c r="AL1263" t="str">
        <f t="shared" si="1139"/>
        <v/>
      </c>
      <c r="AM1263" t="str">
        <f t="shared" si="1140"/>
        <v/>
      </c>
      <c r="AN1263" t="str">
        <f t="shared" si="1141"/>
        <v/>
      </c>
      <c r="AO1263" t="str">
        <f t="shared" si="1142"/>
        <v/>
      </c>
      <c r="AP1263" t="str">
        <f t="shared" si="1143"/>
        <v/>
      </c>
      <c r="AQ1263" t="str">
        <f t="shared" si="1144"/>
        <v/>
      </c>
      <c r="AR1263" t="str">
        <f t="shared" si="1145"/>
        <v/>
      </c>
      <c r="AS1263" t="str">
        <f t="shared" si="1146"/>
        <v/>
      </c>
      <c r="AT1263" t="str">
        <f t="shared" si="1147"/>
        <v/>
      </c>
      <c r="AU1263" t="str">
        <f t="shared" si="1148"/>
        <v/>
      </c>
      <c r="AV1263" t="str">
        <f t="shared" si="1149"/>
        <v/>
      </c>
      <c r="AW1263" t="str">
        <f t="shared" si="1150"/>
        <v/>
      </c>
      <c r="AX1263" t="str">
        <f t="shared" si="1151"/>
        <v/>
      </c>
      <c r="AY1263" t="str">
        <f t="shared" si="1152"/>
        <v/>
      </c>
      <c r="AZ1263" t="str">
        <f t="shared" si="1153"/>
        <v/>
      </c>
      <c r="BA1263" t="str">
        <f t="shared" si="1154"/>
        <v/>
      </c>
      <c r="BB1263" t="str">
        <f t="shared" si="1155"/>
        <v/>
      </c>
      <c r="BC1263" t="str">
        <f t="shared" si="1156"/>
        <v/>
      </c>
      <c r="BD1263" t="str">
        <f t="shared" si="1157"/>
        <v/>
      </c>
      <c r="BE1263" t="str">
        <f t="shared" si="1158"/>
        <v>Számvitel III. (, web)</v>
      </c>
      <c r="BF1263" s="2">
        <v>1128</v>
      </c>
      <c r="BG1263" s="2">
        <v>1</v>
      </c>
      <c r="BH1263" s="18">
        <f>VLOOKUP(BF1263,segéd!$F$9:$G$41,2,FALSE)</f>
        <v>46354</v>
      </c>
      <c r="BI1263" s="2" t="str">
        <f>VLOOKUP(BG1263,segéd!$F$1:$G$7,2,FALSE)</f>
        <v>8.00-9.30</v>
      </c>
      <c r="BJ1263" t="s">
        <v>93</v>
      </c>
      <c r="BK1263" s="20" t="s">
        <v>305</v>
      </c>
      <c r="BL1263" t="s">
        <v>194</v>
      </c>
      <c r="BM1263" s="2">
        <v>202</v>
      </c>
      <c r="BO1263" s="2" t="s">
        <v>117</v>
      </c>
      <c r="BP1263" s="33" t="s">
        <v>733</v>
      </c>
      <c r="BQ1263" s="2">
        <f t="shared" si="1159"/>
        <v>24</v>
      </c>
      <c r="BR1263" s="2">
        <f>IF(BM1263="","",IFERROR(VLOOKUP(BJ1263,segéd!T:U,2,FALSE),"x"))</f>
        <v>24</v>
      </c>
      <c r="BS1263" s="2" t="str">
        <f>IF(BN1263="","",IFERROR(VLOOKUP(BJ1263,segéd!O:P,2,FALSE),"x"))</f>
        <v/>
      </c>
      <c r="BT1263" s="2"/>
      <c r="BU1263" s="2"/>
      <c r="BV1263" s="2"/>
      <c r="BX1263" s="2"/>
      <c r="CG1263" s="2">
        <v>6</v>
      </c>
      <c r="CH1263" s="2">
        <v>6</v>
      </c>
      <c r="CI1263" s="2">
        <v>7</v>
      </c>
      <c r="CQ1263" s="2"/>
      <c r="CR1263" s="2"/>
    </row>
    <row r="1264" spans="1:118" ht="15" customHeight="1" x14ac:dyDescent="0.3">
      <c r="A1264" t="str">
        <f t="shared" si="1102"/>
        <v>20611281</v>
      </c>
      <c r="B1264" t="str">
        <f t="shared" si="1103"/>
        <v>Termék-, kínálatpolitika - Duga Zsófia (8.45-től, web) 6</v>
      </c>
      <c r="C1264" t="str">
        <f t="shared" si="1104"/>
        <v>11281</v>
      </c>
      <c r="D1264" t="str">
        <f t="shared" si="1105"/>
        <v xml:space="preserve">Termék-, kínálatpolitika - Duga Zsófia (8.45-től, web) </v>
      </c>
      <c r="E1264" t="str">
        <f t="shared" si="1106"/>
        <v>Duga Zsófia11281</v>
      </c>
      <c r="F1264" t="str">
        <f t="shared" si="1107"/>
        <v>Termék-, kínálatpolitika (Bp. 206, 8.45-től, web)</v>
      </c>
      <c r="G1264" t="str">
        <f t="shared" si="1108"/>
        <v/>
      </c>
      <c r="H1264" t="str">
        <f t="shared" si="1109"/>
        <v/>
      </c>
      <c r="I1264" t="str">
        <f t="shared" si="1110"/>
        <v/>
      </c>
      <c r="J1264" t="str">
        <f t="shared" si="1111"/>
        <v/>
      </c>
      <c r="K1264" t="str">
        <f t="shared" si="1112"/>
        <v/>
      </c>
      <c r="L1264" t="str">
        <f t="shared" si="1113"/>
        <v/>
      </c>
      <c r="M1264" t="str">
        <f t="shared" si="1114"/>
        <v/>
      </c>
      <c r="N1264" t="str">
        <f t="shared" si="1115"/>
        <v/>
      </c>
      <c r="O1264" t="str">
        <f t="shared" si="1116"/>
        <v/>
      </c>
      <c r="P1264" t="str">
        <f t="shared" si="1117"/>
        <v/>
      </c>
      <c r="Q1264" t="str">
        <f t="shared" si="1118"/>
        <v>11281</v>
      </c>
      <c r="R1264" t="str">
        <f t="shared" si="1119"/>
        <v/>
      </c>
      <c r="S1264" t="str">
        <f t="shared" si="1120"/>
        <v/>
      </c>
      <c r="T1264" t="str">
        <f t="shared" si="1121"/>
        <v/>
      </c>
      <c r="U1264" t="str">
        <f t="shared" si="1122"/>
        <v/>
      </c>
      <c r="V1264" t="str">
        <f t="shared" si="1123"/>
        <v/>
      </c>
      <c r="W1264" t="str">
        <f t="shared" si="1124"/>
        <v/>
      </c>
      <c r="X1264" t="str">
        <f t="shared" si="1125"/>
        <v/>
      </c>
      <c r="Y1264" t="str">
        <f t="shared" si="1126"/>
        <v/>
      </c>
      <c r="Z1264" t="str">
        <f t="shared" si="1127"/>
        <v/>
      </c>
      <c r="AA1264" t="str">
        <f t="shared" si="1128"/>
        <v>Termék-, kínálatpolitika (206, 8.45-től, web)</v>
      </c>
      <c r="AB1264" t="str">
        <f t="shared" si="1129"/>
        <v/>
      </c>
      <c r="AC1264" t="str">
        <f t="shared" si="1130"/>
        <v/>
      </c>
      <c r="AD1264" t="str">
        <f t="shared" si="1131"/>
        <v/>
      </c>
      <c r="AE1264" t="str">
        <f t="shared" si="1132"/>
        <v/>
      </c>
      <c r="AF1264" t="str">
        <f t="shared" si="1133"/>
        <v/>
      </c>
      <c r="AG1264" t="str">
        <f t="shared" si="1134"/>
        <v/>
      </c>
      <c r="AH1264" t="str">
        <f t="shared" si="1135"/>
        <v/>
      </c>
      <c r="AI1264" t="str">
        <f t="shared" si="1136"/>
        <v/>
      </c>
      <c r="AJ1264" t="str">
        <f t="shared" si="1137"/>
        <v/>
      </c>
      <c r="AK1264" t="str">
        <f t="shared" si="1138"/>
        <v/>
      </c>
      <c r="AL1264" t="str">
        <f t="shared" si="1139"/>
        <v/>
      </c>
      <c r="AM1264" t="str">
        <f t="shared" si="1140"/>
        <v/>
      </c>
      <c r="AN1264" t="str">
        <f t="shared" si="1141"/>
        <v/>
      </c>
      <c r="AO1264" t="str">
        <f t="shared" si="1142"/>
        <v/>
      </c>
      <c r="AP1264" t="str">
        <f t="shared" si="1143"/>
        <v/>
      </c>
      <c r="AQ1264" t="str">
        <f t="shared" si="1144"/>
        <v/>
      </c>
      <c r="AR1264" t="str">
        <f t="shared" si="1145"/>
        <v/>
      </c>
      <c r="AS1264" t="str">
        <f t="shared" si="1146"/>
        <v/>
      </c>
      <c r="AT1264" t="str">
        <f t="shared" si="1147"/>
        <v/>
      </c>
      <c r="AU1264" t="str">
        <f t="shared" si="1148"/>
        <v/>
      </c>
      <c r="AV1264" t="str">
        <f t="shared" si="1149"/>
        <v/>
      </c>
      <c r="AW1264" t="str">
        <f t="shared" si="1150"/>
        <v/>
      </c>
      <c r="AX1264" t="str">
        <f t="shared" si="1151"/>
        <v/>
      </c>
      <c r="AY1264" t="str">
        <f t="shared" si="1152"/>
        <v/>
      </c>
      <c r="AZ1264" t="str">
        <f t="shared" si="1153"/>
        <v/>
      </c>
      <c r="BA1264" t="str">
        <f t="shared" si="1154"/>
        <v/>
      </c>
      <c r="BB1264" t="str">
        <f t="shared" si="1155"/>
        <v/>
      </c>
      <c r="BC1264" t="str">
        <f t="shared" si="1156"/>
        <v/>
      </c>
      <c r="BD1264" t="str">
        <f t="shared" si="1157"/>
        <v/>
      </c>
      <c r="BE1264" t="str">
        <f t="shared" si="1158"/>
        <v>Termék-, kínálatpolitika (, 8.45-től, web)</v>
      </c>
      <c r="BF1264" s="2">
        <v>1128</v>
      </c>
      <c r="BG1264" s="2">
        <v>1</v>
      </c>
      <c r="BH1264" s="18">
        <f>VLOOKUP(BF1264,segéd!$F$9:$G$41,2,FALSE)</f>
        <v>46354</v>
      </c>
      <c r="BI1264" s="2" t="s">
        <v>565</v>
      </c>
      <c r="BJ1264" t="s">
        <v>95</v>
      </c>
      <c r="BK1264" s="20" t="s">
        <v>120</v>
      </c>
      <c r="BL1264" t="s">
        <v>206</v>
      </c>
      <c r="BM1264" s="2">
        <v>206</v>
      </c>
      <c r="BO1264" s="2" t="s">
        <v>286</v>
      </c>
      <c r="BP1264" s="33" t="s">
        <v>704</v>
      </c>
      <c r="BQ1264" s="2">
        <f t="shared" si="1159"/>
        <v>6</v>
      </c>
      <c r="BR1264" s="2">
        <f>IF(BM1264="","",IFERROR(VLOOKUP(BJ1264,segéd!T:U,2,FALSE),"x"))</f>
        <v>6</v>
      </c>
      <c r="BS1264" s="2" t="str">
        <f>IF(BN1264="","",IFERROR(VLOOKUP(BJ1264,segéd!O:P,2,FALSE),"x"))</f>
        <v/>
      </c>
      <c r="BT1264" s="2"/>
      <c r="BU1264" s="2"/>
      <c r="BV1264" s="2"/>
      <c r="BX1264" s="2"/>
      <c r="CD1264" s="2">
        <v>5</v>
      </c>
      <c r="CQ1264" s="2"/>
      <c r="CR1264" s="2"/>
    </row>
    <row r="1265" spans="1:116" ht="15" customHeight="1" x14ac:dyDescent="0.3">
      <c r="A1265" t="str">
        <f t="shared" si="1102"/>
        <v>20111281</v>
      </c>
      <c r="B1265" t="str">
        <f t="shared" si="1103"/>
        <v>Vállalati gazdaságtan - Kárpáti-Daróczi Judit (web) 113</v>
      </c>
      <c r="C1265" t="str">
        <f t="shared" si="1104"/>
        <v>11281</v>
      </c>
      <c r="D1265" t="str">
        <f t="shared" si="1105"/>
        <v xml:space="preserve">Vállalati gazdaságtan - Kárpáti-Daróczi Judit (web) </v>
      </c>
      <c r="E1265" t="str">
        <f t="shared" si="1106"/>
        <v>Kárpáti-Daróczi Judit11281</v>
      </c>
      <c r="F1265" t="str">
        <f t="shared" si="1107"/>
        <v>Vállalati gazdaságtan (Bp. 201, web)</v>
      </c>
      <c r="G1265" t="str">
        <f t="shared" si="1108"/>
        <v>11281</v>
      </c>
      <c r="H1265" t="str">
        <f t="shared" si="1109"/>
        <v>11281</v>
      </c>
      <c r="I1265" t="str">
        <f t="shared" si="1110"/>
        <v>11281</v>
      </c>
      <c r="J1265" t="str">
        <f t="shared" si="1111"/>
        <v/>
      </c>
      <c r="K1265" t="str">
        <f t="shared" si="1112"/>
        <v/>
      </c>
      <c r="L1265" t="str">
        <f t="shared" si="1113"/>
        <v/>
      </c>
      <c r="M1265" t="str">
        <f t="shared" si="1114"/>
        <v/>
      </c>
      <c r="N1265" t="str">
        <f t="shared" si="1115"/>
        <v/>
      </c>
      <c r="O1265" t="str">
        <f t="shared" si="1116"/>
        <v/>
      </c>
      <c r="P1265" t="str">
        <f t="shared" si="1117"/>
        <v/>
      </c>
      <c r="Q1265" t="str">
        <f t="shared" si="1118"/>
        <v/>
      </c>
      <c r="R1265" t="str">
        <f t="shared" si="1119"/>
        <v/>
      </c>
      <c r="S1265" t="str">
        <f t="shared" si="1120"/>
        <v/>
      </c>
      <c r="T1265" t="str">
        <f t="shared" si="1121"/>
        <v/>
      </c>
      <c r="U1265" t="str">
        <f t="shared" si="1122"/>
        <v/>
      </c>
      <c r="V1265" t="str">
        <f t="shared" si="1123"/>
        <v/>
      </c>
      <c r="W1265" t="str">
        <f t="shared" si="1124"/>
        <v/>
      </c>
      <c r="X1265" t="str">
        <f t="shared" si="1125"/>
        <v/>
      </c>
      <c r="Y1265" t="str">
        <f t="shared" si="1126"/>
        <v/>
      </c>
      <c r="Z1265" t="str">
        <f t="shared" si="1127"/>
        <v/>
      </c>
      <c r="AA1265" t="str">
        <f t="shared" si="1128"/>
        <v>Vállalati gazdaságtan (201, web)</v>
      </c>
      <c r="AB1265" t="str">
        <f t="shared" si="1129"/>
        <v/>
      </c>
      <c r="AC1265" t="str">
        <f t="shared" si="1130"/>
        <v/>
      </c>
      <c r="AD1265" t="str">
        <f t="shared" si="1131"/>
        <v/>
      </c>
      <c r="AE1265" t="str">
        <f t="shared" si="1132"/>
        <v/>
      </c>
      <c r="AF1265" t="str">
        <f t="shared" si="1133"/>
        <v/>
      </c>
      <c r="AG1265" t="str">
        <f t="shared" si="1134"/>
        <v/>
      </c>
      <c r="AH1265" t="str">
        <f t="shared" si="1135"/>
        <v/>
      </c>
      <c r="AI1265" t="str">
        <f t="shared" si="1136"/>
        <v/>
      </c>
      <c r="AJ1265" t="str">
        <f t="shared" si="1137"/>
        <v/>
      </c>
      <c r="AK1265" t="str">
        <f t="shared" si="1138"/>
        <v/>
      </c>
      <c r="AL1265" t="str">
        <f t="shared" si="1139"/>
        <v/>
      </c>
      <c r="AM1265" t="str">
        <f t="shared" si="1140"/>
        <v/>
      </c>
      <c r="AN1265" t="str">
        <f t="shared" si="1141"/>
        <v/>
      </c>
      <c r="AO1265" t="str">
        <f t="shared" si="1142"/>
        <v/>
      </c>
      <c r="AP1265" t="str">
        <f t="shared" si="1143"/>
        <v/>
      </c>
      <c r="AQ1265" t="str">
        <f t="shared" si="1144"/>
        <v/>
      </c>
      <c r="AR1265" t="str">
        <f t="shared" si="1145"/>
        <v/>
      </c>
      <c r="AS1265" t="str">
        <f t="shared" si="1146"/>
        <v/>
      </c>
      <c r="AT1265" t="str">
        <f t="shared" si="1147"/>
        <v/>
      </c>
      <c r="AU1265" t="str">
        <f t="shared" si="1148"/>
        <v/>
      </c>
      <c r="AV1265" t="str">
        <f t="shared" si="1149"/>
        <v/>
      </c>
      <c r="AW1265" t="str">
        <f t="shared" si="1150"/>
        <v/>
      </c>
      <c r="AX1265" t="str">
        <f t="shared" si="1151"/>
        <v/>
      </c>
      <c r="AY1265" t="str">
        <f t="shared" si="1152"/>
        <v/>
      </c>
      <c r="AZ1265" t="str">
        <f t="shared" si="1153"/>
        <v/>
      </c>
      <c r="BA1265" t="str">
        <f t="shared" si="1154"/>
        <v/>
      </c>
      <c r="BB1265" t="str">
        <f t="shared" si="1155"/>
        <v/>
      </c>
      <c r="BC1265" t="str">
        <f t="shared" si="1156"/>
        <v/>
      </c>
      <c r="BD1265" t="str">
        <f t="shared" si="1157"/>
        <v/>
      </c>
      <c r="BE1265" t="str">
        <f t="shared" si="1158"/>
        <v>Vállalati gazdaságtan (, web)</v>
      </c>
      <c r="BF1265" s="2">
        <v>1128</v>
      </c>
      <c r="BG1265" s="2">
        <v>1</v>
      </c>
      <c r="BH1265" s="18">
        <f>VLOOKUP(BF1265,segéd!$F$9:$G$41,2,FALSE)</f>
        <v>46354</v>
      </c>
      <c r="BI1265" s="2" t="str">
        <f>VLOOKUP(BG1265,segéd!$F$1:$G$7,2,FALSE)</f>
        <v>8.00-9.30</v>
      </c>
      <c r="BJ1265" t="s">
        <v>83</v>
      </c>
      <c r="BK1265" s="20" t="s">
        <v>280</v>
      </c>
      <c r="BL1265" t="s">
        <v>425</v>
      </c>
      <c r="BM1265" s="2">
        <v>201</v>
      </c>
      <c r="BO1265" s="2" t="s">
        <v>117</v>
      </c>
      <c r="BP1265" s="33" t="s">
        <v>739</v>
      </c>
      <c r="BQ1265" s="2">
        <f t="shared" si="1159"/>
        <v>113</v>
      </c>
      <c r="BR1265" s="2">
        <f>IF(BM1265="","",IFERROR(VLOOKUP(BJ1265,segéd!T:U,2,FALSE),"x"))</f>
        <v>113</v>
      </c>
      <c r="BS1265" s="2" t="str">
        <f>IF(BN1265="","",IFERROR(VLOOKUP(BJ1265,segéd!O:P,2,FALSE),"x"))</f>
        <v/>
      </c>
      <c r="BT1265" s="2">
        <v>67</v>
      </c>
      <c r="BU1265" s="2">
        <v>18</v>
      </c>
      <c r="BV1265" s="2">
        <v>9</v>
      </c>
      <c r="BX1265" s="2"/>
      <c r="CQ1265" s="2"/>
      <c r="CR1265" s="2"/>
    </row>
    <row r="1266" spans="1:116" ht="15" customHeight="1" x14ac:dyDescent="0.3">
      <c r="A1266" t="str">
        <f t="shared" si="1102"/>
        <v>11282</v>
      </c>
      <c r="B1266" t="str">
        <f t="shared" si="1103"/>
        <v xml:space="preserve">Adatbányászat, adatvizualizáció - Dobos Ádám (gépterem, web) </v>
      </c>
      <c r="C1266" t="str">
        <f t="shared" si="1104"/>
        <v>60511282</v>
      </c>
      <c r="D1266" t="str">
        <f t="shared" si="1105"/>
        <v>Adatbányászat, adatvizualizáció - Dobos Ádám (gépterem, web) 7</v>
      </c>
      <c r="E1266" t="str">
        <f t="shared" si="1106"/>
        <v>Dobos Ádám11282</v>
      </c>
      <c r="F1266" t="str">
        <f t="shared" si="1107"/>
        <v>Adatbányászat, adatvizualizáció (Tb. 605, gépterem, web)</v>
      </c>
      <c r="G1266" t="str">
        <f t="shared" si="1108"/>
        <v/>
      </c>
      <c r="H1266" t="str">
        <f t="shared" si="1109"/>
        <v/>
      </c>
      <c r="I1266" t="str">
        <f t="shared" si="1110"/>
        <v/>
      </c>
      <c r="J1266" t="str">
        <f t="shared" si="1111"/>
        <v/>
      </c>
      <c r="K1266" t="str">
        <f t="shared" si="1112"/>
        <v/>
      </c>
      <c r="L1266" t="str">
        <f t="shared" si="1113"/>
        <v/>
      </c>
      <c r="M1266" t="str">
        <f t="shared" si="1114"/>
        <v/>
      </c>
      <c r="N1266" t="str">
        <f t="shared" si="1115"/>
        <v/>
      </c>
      <c r="O1266" t="str">
        <f t="shared" si="1116"/>
        <v/>
      </c>
      <c r="P1266" t="str">
        <f t="shared" si="1117"/>
        <v/>
      </c>
      <c r="Q1266" t="str">
        <f t="shared" si="1118"/>
        <v/>
      </c>
      <c r="R1266" t="str">
        <f t="shared" si="1119"/>
        <v/>
      </c>
      <c r="S1266" t="str">
        <f t="shared" si="1120"/>
        <v/>
      </c>
      <c r="T1266" t="str">
        <f t="shared" si="1121"/>
        <v/>
      </c>
      <c r="U1266" t="str">
        <f t="shared" si="1122"/>
        <v/>
      </c>
      <c r="V1266" t="str">
        <f t="shared" si="1123"/>
        <v/>
      </c>
      <c r="W1266" t="str">
        <f t="shared" si="1124"/>
        <v/>
      </c>
      <c r="X1266" t="str">
        <f t="shared" si="1125"/>
        <v/>
      </c>
      <c r="Y1266" t="str">
        <f t="shared" si="1126"/>
        <v/>
      </c>
      <c r="Z1266" t="str">
        <f t="shared" si="1127"/>
        <v/>
      </c>
      <c r="AA1266" t="str">
        <f t="shared" si="1128"/>
        <v>Adatbányászat, adatvizualizáció (, gépterem, web)</v>
      </c>
      <c r="AB1266" t="str">
        <f t="shared" si="1129"/>
        <v/>
      </c>
      <c r="AC1266" t="str">
        <f t="shared" si="1130"/>
        <v/>
      </c>
      <c r="AD1266" t="str">
        <f t="shared" si="1131"/>
        <v/>
      </c>
      <c r="AE1266" t="str">
        <f t="shared" si="1132"/>
        <v/>
      </c>
      <c r="AF1266" t="str">
        <f t="shared" si="1133"/>
        <v/>
      </c>
      <c r="AG1266" t="str">
        <f t="shared" si="1134"/>
        <v>11282</v>
      </c>
      <c r="AH1266" t="str">
        <f t="shared" si="1135"/>
        <v/>
      </c>
      <c r="AI1266" t="str">
        <f t="shared" si="1136"/>
        <v/>
      </c>
      <c r="AJ1266" t="str">
        <f t="shared" si="1137"/>
        <v/>
      </c>
      <c r="AK1266" t="str">
        <f t="shared" si="1138"/>
        <v/>
      </c>
      <c r="AL1266" t="str">
        <f t="shared" si="1139"/>
        <v/>
      </c>
      <c r="AM1266" t="str">
        <f t="shared" si="1140"/>
        <v/>
      </c>
      <c r="AN1266" t="str">
        <f t="shared" si="1141"/>
        <v/>
      </c>
      <c r="AO1266" t="str">
        <f t="shared" si="1142"/>
        <v/>
      </c>
      <c r="AP1266" t="str">
        <f t="shared" si="1143"/>
        <v/>
      </c>
      <c r="AQ1266" t="str">
        <f t="shared" si="1144"/>
        <v/>
      </c>
      <c r="AR1266" t="str">
        <f t="shared" si="1145"/>
        <v/>
      </c>
      <c r="AS1266" t="str">
        <f t="shared" si="1146"/>
        <v/>
      </c>
      <c r="AT1266" t="str">
        <f t="shared" si="1147"/>
        <v/>
      </c>
      <c r="AU1266" t="str">
        <f t="shared" si="1148"/>
        <v/>
      </c>
      <c r="AV1266" t="str">
        <f t="shared" si="1149"/>
        <v/>
      </c>
      <c r="AW1266" t="str">
        <f t="shared" si="1150"/>
        <v/>
      </c>
      <c r="AX1266" t="str">
        <f t="shared" si="1151"/>
        <v/>
      </c>
      <c r="AY1266" t="str">
        <f t="shared" si="1152"/>
        <v/>
      </c>
      <c r="AZ1266" t="str">
        <f t="shared" si="1153"/>
        <v/>
      </c>
      <c r="BA1266" t="str">
        <f t="shared" si="1154"/>
        <v/>
      </c>
      <c r="BB1266" t="str">
        <f t="shared" si="1155"/>
        <v/>
      </c>
      <c r="BC1266" t="str">
        <f t="shared" si="1156"/>
        <v/>
      </c>
      <c r="BD1266" t="str">
        <f t="shared" si="1157"/>
        <v/>
      </c>
      <c r="BE1266" t="str">
        <f t="shared" si="1158"/>
        <v>Adatbányászat, adatvizualizáció (605, gépterem, web)</v>
      </c>
      <c r="BF1266" s="2">
        <v>1128</v>
      </c>
      <c r="BG1266" s="2">
        <v>2</v>
      </c>
      <c r="BH1266" s="18">
        <f>VLOOKUP(BF1266,segéd!$F$9:$G$41,2,FALSE)</f>
        <v>46354</v>
      </c>
      <c r="BI1266" s="2" t="str">
        <f>VLOOKUP(BG1266,segéd!$F$1:$G$7,2,FALSE)</f>
        <v>9.45-11.15</v>
      </c>
      <c r="BJ1266" t="s">
        <v>151</v>
      </c>
      <c r="BK1266" s="20" t="s">
        <v>276</v>
      </c>
      <c r="BL1266" t="s">
        <v>190</v>
      </c>
      <c r="BM1266" s="2"/>
      <c r="BN1266" s="2">
        <v>605</v>
      </c>
      <c r="BO1266" s="2" t="s">
        <v>216</v>
      </c>
      <c r="BP1266" s="33" t="s">
        <v>631</v>
      </c>
      <c r="BQ1266" s="2">
        <f t="shared" si="1159"/>
        <v>7</v>
      </c>
      <c r="BR1266" s="2" t="str">
        <f>IF(BM1266="","",IFERROR(VLOOKUP(BJ1266,segéd!T:U,2,FALSE),"x"))</f>
        <v/>
      </c>
      <c r="BS1266" s="2">
        <f>IF(BN1266="","",IFERROR(VLOOKUP(BJ1266,segéd!O:P,2,FALSE),"x"))</f>
        <v>7</v>
      </c>
      <c r="BU1266" s="2"/>
      <c r="BV1266" s="2"/>
      <c r="CS1266" s="2">
        <v>8</v>
      </c>
    </row>
    <row r="1267" spans="1:116" ht="15" customHeight="1" x14ac:dyDescent="0.3">
      <c r="A1267" t="str">
        <f t="shared" si="1102"/>
        <v>11282</v>
      </c>
      <c r="B1267" t="str">
        <f t="shared" si="1103"/>
        <v xml:space="preserve">Analóg és digitális elekt. - Böcz Gábor (web) </v>
      </c>
      <c r="C1267" t="str">
        <f t="shared" si="1104"/>
        <v>60111282</v>
      </c>
      <c r="D1267" t="str">
        <f t="shared" si="1105"/>
        <v>Analóg és digitális elekt. - Böcz Gábor (web) 103</v>
      </c>
      <c r="E1267" t="str">
        <f t="shared" si="1106"/>
        <v>Böcz Gábor11282</v>
      </c>
      <c r="F1267" t="str">
        <f t="shared" si="1107"/>
        <v>Analóg és digitális elekt. (Tb. 601, web)</v>
      </c>
      <c r="G1267" t="str">
        <f t="shared" si="1108"/>
        <v/>
      </c>
      <c r="H1267" t="str">
        <f t="shared" si="1109"/>
        <v/>
      </c>
      <c r="I1267" t="str">
        <f t="shared" si="1110"/>
        <v/>
      </c>
      <c r="J1267" t="str">
        <f t="shared" si="1111"/>
        <v/>
      </c>
      <c r="K1267" t="str">
        <f t="shared" si="1112"/>
        <v/>
      </c>
      <c r="L1267" t="str">
        <f t="shared" si="1113"/>
        <v/>
      </c>
      <c r="M1267" t="str">
        <f t="shared" si="1114"/>
        <v/>
      </c>
      <c r="N1267" t="str">
        <f t="shared" si="1115"/>
        <v/>
      </c>
      <c r="O1267" t="str">
        <f t="shared" si="1116"/>
        <v/>
      </c>
      <c r="P1267" t="str">
        <f t="shared" si="1117"/>
        <v/>
      </c>
      <c r="Q1267" t="str">
        <f t="shared" si="1118"/>
        <v/>
      </c>
      <c r="R1267" t="str">
        <f t="shared" si="1119"/>
        <v/>
      </c>
      <c r="S1267" t="str">
        <f t="shared" si="1120"/>
        <v/>
      </c>
      <c r="T1267" t="str">
        <f t="shared" si="1121"/>
        <v/>
      </c>
      <c r="U1267" t="str">
        <f t="shared" si="1122"/>
        <v/>
      </c>
      <c r="V1267" t="str">
        <f t="shared" si="1123"/>
        <v/>
      </c>
      <c r="W1267" t="str">
        <f t="shared" si="1124"/>
        <v/>
      </c>
      <c r="X1267" t="str">
        <f t="shared" si="1125"/>
        <v/>
      </c>
      <c r="Y1267" t="str">
        <f t="shared" si="1126"/>
        <v/>
      </c>
      <c r="Z1267" t="str">
        <f t="shared" si="1127"/>
        <v/>
      </c>
      <c r="AA1267" t="str">
        <f t="shared" si="1128"/>
        <v>Analóg és digitális elekt. (, web)</v>
      </c>
      <c r="AB1267" t="str">
        <f t="shared" si="1129"/>
        <v/>
      </c>
      <c r="AC1267" t="str">
        <f t="shared" si="1130"/>
        <v/>
      </c>
      <c r="AD1267" t="str">
        <f t="shared" si="1131"/>
        <v/>
      </c>
      <c r="AE1267" t="str">
        <f t="shared" si="1132"/>
        <v/>
      </c>
      <c r="AF1267" t="str">
        <f t="shared" si="1133"/>
        <v/>
      </c>
      <c r="AG1267" t="str">
        <f t="shared" si="1134"/>
        <v/>
      </c>
      <c r="AH1267" t="str">
        <f t="shared" si="1135"/>
        <v/>
      </c>
      <c r="AI1267" t="str">
        <f t="shared" si="1136"/>
        <v/>
      </c>
      <c r="AJ1267" t="str">
        <f t="shared" si="1137"/>
        <v/>
      </c>
      <c r="AK1267" t="str">
        <f t="shared" si="1138"/>
        <v/>
      </c>
      <c r="AL1267" t="str">
        <f t="shared" si="1139"/>
        <v>11282</v>
      </c>
      <c r="AM1267" t="str">
        <f t="shared" si="1140"/>
        <v/>
      </c>
      <c r="AN1267" t="str">
        <f t="shared" si="1141"/>
        <v/>
      </c>
      <c r="AO1267" t="str">
        <f t="shared" si="1142"/>
        <v/>
      </c>
      <c r="AP1267" t="str">
        <f t="shared" si="1143"/>
        <v/>
      </c>
      <c r="AQ1267" t="str">
        <f t="shared" si="1144"/>
        <v/>
      </c>
      <c r="AR1267" t="str">
        <f t="shared" si="1145"/>
        <v/>
      </c>
      <c r="AS1267" t="str">
        <f t="shared" si="1146"/>
        <v/>
      </c>
      <c r="AT1267" t="str">
        <f t="shared" si="1147"/>
        <v>11282</v>
      </c>
      <c r="AU1267" t="str">
        <f t="shared" si="1148"/>
        <v>11282</v>
      </c>
      <c r="AV1267" t="str">
        <f t="shared" si="1149"/>
        <v>11282</v>
      </c>
      <c r="AW1267" t="str">
        <f t="shared" si="1150"/>
        <v/>
      </c>
      <c r="AX1267" t="str">
        <f t="shared" si="1151"/>
        <v/>
      </c>
      <c r="AY1267" t="str">
        <f t="shared" si="1152"/>
        <v/>
      </c>
      <c r="AZ1267" t="str">
        <f t="shared" si="1153"/>
        <v/>
      </c>
      <c r="BA1267" t="str">
        <f t="shared" si="1154"/>
        <v/>
      </c>
      <c r="BB1267" t="str">
        <f t="shared" si="1155"/>
        <v/>
      </c>
      <c r="BC1267" t="str">
        <f t="shared" si="1156"/>
        <v/>
      </c>
      <c r="BD1267" t="str">
        <f t="shared" si="1157"/>
        <v/>
      </c>
      <c r="BE1267" t="str">
        <f t="shared" si="1158"/>
        <v>Analóg és digitális elekt. (601, web)</v>
      </c>
      <c r="BF1267" s="2">
        <v>1128</v>
      </c>
      <c r="BG1267" s="2">
        <v>2</v>
      </c>
      <c r="BH1267" s="18">
        <f>VLOOKUP(BF1267,segéd!$F$9:$G$41,2,FALSE)</f>
        <v>46354</v>
      </c>
      <c r="BI1267" s="2" t="str">
        <f>VLOOKUP(BG1267,segéd!$F$1:$G$7,2,FALSE)</f>
        <v>9.45-11.15</v>
      </c>
      <c r="BJ1267" t="s">
        <v>109</v>
      </c>
      <c r="BK1267" s="20" t="s">
        <v>540</v>
      </c>
      <c r="BL1267" t="s">
        <v>191</v>
      </c>
      <c r="BM1267" s="2"/>
      <c r="BN1267" s="2">
        <v>601</v>
      </c>
      <c r="BO1267" s="2" t="s">
        <v>117</v>
      </c>
      <c r="BP1267" s="33" t="s">
        <v>586</v>
      </c>
      <c r="BQ1267" s="2">
        <f t="shared" si="1159"/>
        <v>103</v>
      </c>
      <c r="BR1267" s="2" t="str">
        <f>IF(BM1267="","",IFERROR(VLOOKUP(BJ1267,segéd!T:U,2,FALSE),"x"))</f>
        <v/>
      </c>
      <c r="BS1267" s="2">
        <f>IF(BN1267="","",IFERROR(VLOOKUP(BJ1267,segéd!O:P,2,FALSE),"x"))</f>
        <v>103</v>
      </c>
      <c r="BU1267" s="2"/>
      <c r="BV1267" s="2"/>
      <c r="BX1267" s="2"/>
      <c r="CX1267" s="2">
        <v>56</v>
      </c>
      <c r="DF1267" s="2">
        <v>27</v>
      </c>
      <c r="DG1267" s="2">
        <v>8</v>
      </c>
      <c r="DH1267" s="2">
        <v>13</v>
      </c>
    </row>
    <row r="1268" spans="1:116" ht="15" customHeight="1" x14ac:dyDescent="0.3">
      <c r="A1268" t="str">
        <f t="shared" si="1102"/>
        <v>11282</v>
      </c>
      <c r="B1268" t="str">
        <f t="shared" si="1103"/>
        <v xml:space="preserve">Bevezetés a robottechnikába - Vavra Gábor (web) </v>
      </c>
      <c r="C1268" t="str">
        <f t="shared" si="1104"/>
        <v>21211282</v>
      </c>
      <c r="D1268" t="str">
        <f t="shared" si="1105"/>
        <v>Bevezetés a robottechnikába - Vavra Gábor (web) 50</v>
      </c>
      <c r="E1268" t="str">
        <f t="shared" si="1106"/>
        <v>Vavra Gábor11282</v>
      </c>
      <c r="F1268" t="str">
        <f t="shared" si="1107"/>
        <v>Bevezetés a robottechnikába (Tb. 212, web)</v>
      </c>
      <c r="G1268" t="str">
        <f t="shared" si="1108"/>
        <v/>
      </c>
      <c r="H1268" t="str">
        <f t="shared" si="1109"/>
        <v/>
      </c>
      <c r="I1268" t="str">
        <f t="shared" si="1110"/>
        <v/>
      </c>
      <c r="J1268" t="str">
        <f t="shared" si="1111"/>
        <v/>
      </c>
      <c r="K1268" t="str">
        <f t="shared" si="1112"/>
        <v/>
      </c>
      <c r="L1268" t="str">
        <f t="shared" si="1113"/>
        <v/>
      </c>
      <c r="M1268" t="str">
        <f t="shared" si="1114"/>
        <v/>
      </c>
      <c r="N1268" t="str">
        <f t="shared" si="1115"/>
        <v/>
      </c>
      <c r="O1268" t="str">
        <f t="shared" si="1116"/>
        <v/>
      </c>
      <c r="P1268" t="str">
        <f t="shared" si="1117"/>
        <v/>
      </c>
      <c r="Q1268" t="str">
        <f t="shared" si="1118"/>
        <v/>
      </c>
      <c r="R1268" t="str">
        <f t="shared" si="1119"/>
        <v/>
      </c>
      <c r="S1268" t="str">
        <f t="shared" si="1120"/>
        <v/>
      </c>
      <c r="T1268" t="str">
        <f t="shared" si="1121"/>
        <v/>
      </c>
      <c r="U1268" t="str">
        <f t="shared" si="1122"/>
        <v/>
      </c>
      <c r="V1268" t="str">
        <f t="shared" si="1123"/>
        <v/>
      </c>
      <c r="W1268" t="str">
        <f t="shared" si="1124"/>
        <v/>
      </c>
      <c r="X1268" t="str">
        <f t="shared" si="1125"/>
        <v/>
      </c>
      <c r="Y1268" t="str">
        <f t="shared" si="1126"/>
        <v/>
      </c>
      <c r="Z1268" t="str">
        <f t="shared" si="1127"/>
        <v/>
      </c>
      <c r="AA1268" t="str">
        <f t="shared" si="1128"/>
        <v>Bevezetés a robottechnikába (, web)</v>
      </c>
      <c r="AB1268" t="str">
        <f t="shared" si="1129"/>
        <v/>
      </c>
      <c r="AC1268" t="str">
        <f t="shared" si="1130"/>
        <v/>
      </c>
      <c r="AD1268" t="str">
        <f t="shared" si="1131"/>
        <v/>
      </c>
      <c r="AE1268" t="str">
        <f t="shared" si="1132"/>
        <v/>
      </c>
      <c r="AF1268" t="str">
        <f t="shared" si="1133"/>
        <v/>
      </c>
      <c r="AG1268" t="str">
        <f t="shared" si="1134"/>
        <v/>
      </c>
      <c r="AH1268" t="str">
        <f t="shared" si="1135"/>
        <v/>
      </c>
      <c r="AI1268" t="str">
        <f t="shared" si="1136"/>
        <v/>
      </c>
      <c r="AJ1268" t="str">
        <f t="shared" si="1137"/>
        <v/>
      </c>
      <c r="AK1268" t="str">
        <f t="shared" si="1138"/>
        <v/>
      </c>
      <c r="AL1268" t="str">
        <f t="shared" si="1139"/>
        <v/>
      </c>
      <c r="AM1268" t="str">
        <f t="shared" si="1140"/>
        <v/>
      </c>
      <c r="AN1268" t="str">
        <f t="shared" si="1141"/>
        <v/>
      </c>
      <c r="AO1268" t="str">
        <f t="shared" si="1142"/>
        <v/>
      </c>
      <c r="AP1268" t="str">
        <f t="shared" si="1143"/>
        <v/>
      </c>
      <c r="AQ1268" t="str">
        <f t="shared" si="1144"/>
        <v/>
      </c>
      <c r="AR1268" t="str">
        <f t="shared" si="1145"/>
        <v/>
      </c>
      <c r="AS1268" t="str">
        <f t="shared" si="1146"/>
        <v/>
      </c>
      <c r="AT1268" t="str">
        <f t="shared" si="1147"/>
        <v/>
      </c>
      <c r="AU1268" t="str">
        <f t="shared" si="1148"/>
        <v/>
      </c>
      <c r="AV1268" t="str">
        <f t="shared" si="1149"/>
        <v/>
      </c>
      <c r="AW1268" t="str">
        <f t="shared" si="1150"/>
        <v/>
      </c>
      <c r="AX1268" t="str">
        <f t="shared" si="1151"/>
        <v>11282</v>
      </c>
      <c r="AY1268" t="str">
        <f t="shared" si="1152"/>
        <v/>
      </c>
      <c r="AZ1268" t="str">
        <f t="shared" si="1153"/>
        <v/>
      </c>
      <c r="BA1268" t="str">
        <f t="shared" si="1154"/>
        <v/>
      </c>
      <c r="BB1268" t="str">
        <f t="shared" si="1155"/>
        <v/>
      </c>
      <c r="BC1268" t="str">
        <f t="shared" si="1156"/>
        <v/>
      </c>
      <c r="BD1268" t="str">
        <f t="shared" si="1157"/>
        <v/>
      </c>
      <c r="BE1268" t="str">
        <f t="shared" si="1158"/>
        <v>Bevezetés a robottechnikába (212, web)</v>
      </c>
      <c r="BF1268" s="2">
        <v>1128</v>
      </c>
      <c r="BG1268" s="2">
        <v>2</v>
      </c>
      <c r="BH1268" s="18">
        <f>VLOOKUP(BF1268,segéd!$F$9:$G$41,2,FALSE)</f>
        <v>46354</v>
      </c>
      <c r="BI1268" s="2" t="str">
        <f>VLOOKUP(BG1268,segéd!$F$1:$G$7,2,FALSE)</f>
        <v>9.45-11.15</v>
      </c>
      <c r="BJ1268" t="s">
        <v>408</v>
      </c>
      <c r="BK1268" s="20" t="s">
        <v>419</v>
      </c>
      <c r="BL1268" t="s">
        <v>191</v>
      </c>
      <c r="BM1268" s="2"/>
      <c r="BN1268" s="2">
        <v>212</v>
      </c>
      <c r="BO1268" s="2" t="s">
        <v>117</v>
      </c>
      <c r="BP1268" s="33" t="s">
        <v>689</v>
      </c>
      <c r="BQ1268" s="2">
        <f t="shared" si="1159"/>
        <v>50</v>
      </c>
      <c r="BR1268" s="2" t="str">
        <f>IF(BM1268="","",IFERROR(VLOOKUP(BJ1268,segéd!T:U,2,FALSE),"x"))</f>
        <v/>
      </c>
      <c r="BS1268" s="2">
        <f>IF(BN1268="","",IFERROR(VLOOKUP(BJ1268,segéd!O:P,2,FALSE),"x"))</f>
        <v>50</v>
      </c>
      <c r="BU1268" s="2"/>
      <c r="BV1268" s="2"/>
      <c r="DJ1268" s="2">
        <v>44</v>
      </c>
    </row>
    <row r="1269" spans="1:116" ht="15" customHeight="1" x14ac:dyDescent="0.3">
      <c r="A1269" t="str">
        <f t="shared" si="1102"/>
        <v>20711282</v>
      </c>
      <c r="B1269" t="str">
        <f t="shared" si="1103"/>
        <v>Döntéselmélet és módszertan - Kovács Gergely (gépterem, web) 8</v>
      </c>
      <c r="C1269" t="str">
        <f t="shared" si="1104"/>
        <v>11282</v>
      </c>
      <c r="D1269" t="str">
        <f t="shared" si="1105"/>
        <v xml:space="preserve">Döntéselmélet és módszertan - Kovács Gergely (gépterem, web) </v>
      </c>
      <c r="E1269" t="str">
        <f t="shared" si="1106"/>
        <v>Kovács Gergely11282</v>
      </c>
      <c r="F1269" t="str">
        <f t="shared" si="1107"/>
        <v>Döntéselmélet és módszertan (Bp. 207, gépterem, web)</v>
      </c>
      <c r="G1269" t="str">
        <f t="shared" si="1108"/>
        <v/>
      </c>
      <c r="H1269" t="str">
        <f t="shared" si="1109"/>
        <v/>
      </c>
      <c r="I1269" t="str">
        <f t="shared" si="1110"/>
        <v/>
      </c>
      <c r="J1269" t="str">
        <f t="shared" si="1111"/>
        <v>11282</v>
      </c>
      <c r="K1269" t="str">
        <f t="shared" si="1112"/>
        <v/>
      </c>
      <c r="L1269" t="str">
        <f t="shared" si="1113"/>
        <v/>
      </c>
      <c r="M1269" t="str">
        <f t="shared" si="1114"/>
        <v/>
      </c>
      <c r="N1269" t="str">
        <f t="shared" si="1115"/>
        <v/>
      </c>
      <c r="O1269" t="str">
        <f t="shared" si="1116"/>
        <v/>
      </c>
      <c r="P1269" t="str">
        <f t="shared" si="1117"/>
        <v/>
      </c>
      <c r="Q1269" t="str">
        <f t="shared" si="1118"/>
        <v/>
      </c>
      <c r="R1269" t="str">
        <f t="shared" si="1119"/>
        <v/>
      </c>
      <c r="S1269" t="str">
        <f t="shared" si="1120"/>
        <v/>
      </c>
      <c r="T1269" t="str">
        <f t="shared" si="1121"/>
        <v/>
      </c>
      <c r="U1269" t="str">
        <f t="shared" si="1122"/>
        <v/>
      </c>
      <c r="V1269" t="str">
        <f t="shared" si="1123"/>
        <v/>
      </c>
      <c r="W1269" t="str">
        <f t="shared" si="1124"/>
        <v/>
      </c>
      <c r="X1269" t="str">
        <f t="shared" si="1125"/>
        <v/>
      </c>
      <c r="Y1269" t="str">
        <f t="shared" si="1126"/>
        <v/>
      </c>
      <c r="Z1269" t="str">
        <f t="shared" si="1127"/>
        <v/>
      </c>
      <c r="AA1269" t="str">
        <f t="shared" si="1128"/>
        <v>Döntéselmélet és módszertan (207, gépterem, web)</v>
      </c>
      <c r="AB1269" t="str">
        <f t="shared" si="1129"/>
        <v/>
      </c>
      <c r="AC1269" t="str">
        <f t="shared" si="1130"/>
        <v/>
      </c>
      <c r="AD1269" t="str">
        <f t="shared" si="1131"/>
        <v/>
      </c>
      <c r="AE1269" t="str">
        <f t="shared" si="1132"/>
        <v/>
      </c>
      <c r="AF1269" t="str">
        <f t="shared" si="1133"/>
        <v/>
      </c>
      <c r="AG1269" t="str">
        <f t="shared" si="1134"/>
        <v/>
      </c>
      <c r="AH1269" t="str">
        <f t="shared" si="1135"/>
        <v/>
      </c>
      <c r="AI1269" t="str">
        <f t="shared" si="1136"/>
        <v/>
      </c>
      <c r="AJ1269" t="str">
        <f t="shared" si="1137"/>
        <v/>
      </c>
      <c r="AK1269" t="str">
        <f t="shared" si="1138"/>
        <v/>
      </c>
      <c r="AL1269" t="str">
        <f t="shared" si="1139"/>
        <v/>
      </c>
      <c r="AM1269" t="str">
        <f t="shared" si="1140"/>
        <v/>
      </c>
      <c r="AN1269" t="str">
        <f t="shared" si="1141"/>
        <v/>
      </c>
      <c r="AO1269" t="str">
        <f t="shared" si="1142"/>
        <v/>
      </c>
      <c r="AP1269" t="str">
        <f t="shared" si="1143"/>
        <v/>
      </c>
      <c r="AQ1269" t="str">
        <f t="shared" si="1144"/>
        <v/>
      </c>
      <c r="AR1269" t="str">
        <f t="shared" si="1145"/>
        <v/>
      </c>
      <c r="AS1269" t="str">
        <f t="shared" si="1146"/>
        <v/>
      </c>
      <c r="AT1269" t="str">
        <f t="shared" si="1147"/>
        <v/>
      </c>
      <c r="AU1269" t="str">
        <f t="shared" si="1148"/>
        <v/>
      </c>
      <c r="AV1269" t="str">
        <f t="shared" si="1149"/>
        <v/>
      </c>
      <c r="AW1269" t="str">
        <f t="shared" si="1150"/>
        <v/>
      </c>
      <c r="AX1269" t="str">
        <f t="shared" si="1151"/>
        <v/>
      </c>
      <c r="AY1269" t="str">
        <f t="shared" si="1152"/>
        <v/>
      </c>
      <c r="AZ1269" t="str">
        <f t="shared" si="1153"/>
        <v/>
      </c>
      <c r="BA1269" t="str">
        <f t="shared" si="1154"/>
        <v/>
      </c>
      <c r="BB1269" t="str">
        <f t="shared" si="1155"/>
        <v/>
      </c>
      <c r="BC1269" t="str">
        <f t="shared" si="1156"/>
        <v/>
      </c>
      <c r="BD1269" t="str">
        <f t="shared" si="1157"/>
        <v/>
      </c>
      <c r="BE1269" t="str">
        <f t="shared" si="1158"/>
        <v>Döntéselmélet és módszertan (, gépterem, web)</v>
      </c>
      <c r="BF1269" s="2">
        <v>1128</v>
      </c>
      <c r="BG1269" s="2">
        <v>2</v>
      </c>
      <c r="BH1269" s="18">
        <f>VLOOKUP(BF1269,segéd!$F$9:$G$41,2,FALSE)</f>
        <v>46354</v>
      </c>
      <c r="BI1269" s="2" t="str">
        <f>VLOOKUP(BG1269,segéd!$F$1:$G$7,2,FALSE)</f>
        <v>9.45-11.15</v>
      </c>
      <c r="BJ1269" t="s">
        <v>85</v>
      </c>
      <c r="BK1269" s="20" t="s">
        <v>9</v>
      </c>
      <c r="BL1269" t="s">
        <v>206</v>
      </c>
      <c r="BM1269" s="2">
        <v>207</v>
      </c>
      <c r="BO1269" s="2" t="s">
        <v>216</v>
      </c>
      <c r="BP1269" s="33" t="s">
        <v>671</v>
      </c>
      <c r="BQ1269" s="2">
        <f t="shared" si="1159"/>
        <v>8</v>
      </c>
      <c r="BR1269" s="2">
        <f>IF(BM1269="","",IFERROR(VLOOKUP(BJ1269,segéd!T:U,2,FALSE),"x"))</f>
        <v>8</v>
      </c>
      <c r="BS1269" s="2" t="str">
        <f>IF(BN1269="","",IFERROR(VLOOKUP(BJ1269,segéd!O:P,2,FALSE),"x"))</f>
        <v/>
      </c>
      <c r="BT1269" s="2"/>
      <c r="BU1269" s="2"/>
      <c r="BV1269" s="2"/>
      <c r="BW1269" s="2">
        <v>6</v>
      </c>
      <c r="BX1269" s="2"/>
      <c r="CQ1269" s="2"/>
      <c r="CR1269" s="2"/>
    </row>
    <row r="1270" spans="1:116" ht="15" customHeight="1" x14ac:dyDescent="0.3">
      <c r="A1270" t="str">
        <f t="shared" si="1102"/>
        <v>11282</v>
      </c>
      <c r="B1270" t="str">
        <f t="shared" si="1103"/>
        <v xml:space="preserve">Elektrotechnika I. - Varga István (web) </v>
      </c>
      <c r="C1270" t="str">
        <f t="shared" si="1104"/>
        <v>A/Nae.11282</v>
      </c>
      <c r="D1270" t="str">
        <f t="shared" si="1105"/>
        <v>Elektrotechnika I. - Varga István (web) 83</v>
      </c>
      <c r="E1270" t="str">
        <f t="shared" si="1106"/>
        <v>Varga István11282</v>
      </c>
      <c r="F1270" t="str">
        <f t="shared" si="1107"/>
        <v>Elektrotechnika I. (Tb. A/Nae., web)</v>
      </c>
      <c r="G1270" t="str">
        <f t="shared" si="1108"/>
        <v/>
      </c>
      <c r="H1270" t="str">
        <f t="shared" si="1109"/>
        <v/>
      </c>
      <c r="I1270" t="str">
        <f t="shared" si="1110"/>
        <v/>
      </c>
      <c r="J1270" t="str">
        <f t="shared" si="1111"/>
        <v/>
      </c>
      <c r="K1270" t="str">
        <f t="shared" si="1112"/>
        <v/>
      </c>
      <c r="L1270" t="str">
        <f t="shared" si="1113"/>
        <v/>
      </c>
      <c r="M1270" t="str">
        <f t="shared" si="1114"/>
        <v/>
      </c>
      <c r="N1270" t="str">
        <f t="shared" si="1115"/>
        <v/>
      </c>
      <c r="O1270" t="str">
        <f t="shared" si="1116"/>
        <v/>
      </c>
      <c r="P1270" t="str">
        <f t="shared" si="1117"/>
        <v/>
      </c>
      <c r="Q1270" t="str">
        <f t="shared" si="1118"/>
        <v/>
      </c>
      <c r="R1270" t="str">
        <f t="shared" si="1119"/>
        <v/>
      </c>
      <c r="S1270" t="str">
        <f t="shared" si="1120"/>
        <v/>
      </c>
      <c r="T1270" t="str">
        <f t="shared" si="1121"/>
        <v/>
      </c>
      <c r="U1270" t="str">
        <f t="shared" si="1122"/>
        <v/>
      </c>
      <c r="V1270" t="str">
        <f t="shared" si="1123"/>
        <v/>
      </c>
      <c r="W1270" t="str">
        <f t="shared" si="1124"/>
        <v/>
      </c>
      <c r="X1270" t="str">
        <f t="shared" si="1125"/>
        <v/>
      </c>
      <c r="Y1270" t="str">
        <f t="shared" si="1126"/>
        <v/>
      </c>
      <c r="Z1270" t="str">
        <f t="shared" si="1127"/>
        <v/>
      </c>
      <c r="AA1270" t="str">
        <f t="shared" si="1128"/>
        <v>Elektrotechnika I. (, web)</v>
      </c>
      <c r="AB1270" t="str">
        <f t="shared" si="1129"/>
        <v/>
      </c>
      <c r="AC1270" t="str">
        <f t="shared" si="1130"/>
        <v/>
      </c>
      <c r="AD1270" t="str">
        <f t="shared" si="1131"/>
        <v/>
      </c>
      <c r="AE1270" t="str">
        <f t="shared" si="1132"/>
        <v/>
      </c>
      <c r="AF1270" t="str">
        <f t="shared" si="1133"/>
        <v>11282</v>
      </c>
      <c r="AG1270" t="str">
        <f t="shared" si="1134"/>
        <v/>
      </c>
      <c r="AH1270" t="str">
        <f t="shared" si="1135"/>
        <v/>
      </c>
      <c r="AI1270" t="str">
        <f t="shared" si="1136"/>
        <v/>
      </c>
      <c r="AJ1270" t="str">
        <f t="shared" si="1137"/>
        <v/>
      </c>
      <c r="AK1270" t="str">
        <f t="shared" si="1138"/>
        <v>11282</v>
      </c>
      <c r="AL1270" t="str">
        <f t="shared" si="1139"/>
        <v/>
      </c>
      <c r="AM1270" t="str">
        <f t="shared" si="1140"/>
        <v/>
      </c>
      <c r="AN1270" t="str">
        <f t="shared" si="1141"/>
        <v/>
      </c>
      <c r="AO1270" t="str">
        <f t="shared" si="1142"/>
        <v/>
      </c>
      <c r="AP1270" t="str">
        <f t="shared" si="1143"/>
        <v/>
      </c>
      <c r="AQ1270" t="str">
        <f t="shared" si="1144"/>
        <v/>
      </c>
      <c r="AR1270" t="str">
        <f t="shared" si="1145"/>
        <v/>
      </c>
      <c r="AS1270" t="str">
        <f t="shared" si="1146"/>
        <v/>
      </c>
      <c r="AT1270" t="str">
        <f t="shared" si="1147"/>
        <v/>
      </c>
      <c r="AU1270" t="str">
        <f t="shared" si="1148"/>
        <v/>
      </c>
      <c r="AV1270" t="str">
        <f t="shared" si="1149"/>
        <v/>
      </c>
      <c r="AW1270" t="str">
        <f t="shared" si="1150"/>
        <v/>
      </c>
      <c r="AX1270" t="str">
        <f t="shared" si="1151"/>
        <v/>
      </c>
      <c r="AY1270" t="str">
        <f t="shared" si="1152"/>
        <v/>
      </c>
      <c r="AZ1270" t="str">
        <f t="shared" si="1153"/>
        <v/>
      </c>
      <c r="BA1270" t="str">
        <f t="shared" si="1154"/>
        <v/>
      </c>
      <c r="BB1270" t="str">
        <f t="shared" si="1155"/>
        <v/>
      </c>
      <c r="BC1270" t="str">
        <f t="shared" si="1156"/>
        <v/>
      </c>
      <c r="BD1270" t="str">
        <f t="shared" si="1157"/>
        <v/>
      </c>
      <c r="BE1270" t="str">
        <f t="shared" si="1158"/>
        <v>Elektrotechnika I. (A/Nae., web)</v>
      </c>
      <c r="BF1270" s="2">
        <v>1128</v>
      </c>
      <c r="BG1270" s="2">
        <v>2</v>
      </c>
      <c r="BH1270" s="18">
        <f>VLOOKUP(BF1270,segéd!$F$9:$G$41,2,FALSE)</f>
        <v>46354</v>
      </c>
      <c r="BI1270" s="2" t="str">
        <f>VLOOKUP(BG1270,segéd!$F$1:$G$7,2,FALSE)</f>
        <v>9.45-11.15</v>
      </c>
      <c r="BJ1270" t="s">
        <v>105</v>
      </c>
      <c r="BK1270" s="20" t="s">
        <v>278</v>
      </c>
      <c r="BL1270" t="s">
        <v>191</v>
      </c>
      <c r="BM1270" s="2"/>
      <c r="BN1270" s="2" t="s">
        <v>317</v>
      </c>
      <c r="BO1270" s="2" t="s">
        <v>117</v>
      </c>
      <c r="BP1270" s="33" t="s">
        <v>665</v>
      </c>
      <c r="BQ1270" s="2">
        <f t="shared" si="1159"/>
        <v>83</v>
      </c>
      <c r="BR1270" s="2" t="str">
        <f>IF(BM1270="","",IFERROR(VLOOKUP(BJ1270,segéd!T:U,2,FALSE),"x"))</f>
        <v/>
      </c>
      <c r="BS1270" s="2">
        <f>IF(BN1270="","",IFERROR(VLOOKUP(BJ1270,segéd!O:P,2,FALSE),"x"))</f>
        <v>83</v>
      </c>
      <c r="BT1270" s="2"/>
      <c r="BU1270" s="2"/>
      <c r="BV1270" s="2"/>
      <c r="BX1270" s="2"/>
      <c r="CQ1270" s="2"/>
      <c r="CR1270" s="2">
        <v>48</v>
      </c>
      <c r="CW1270" s="2">
        <v>37</v>
      </c>
    </row>
    <row r="1271" spans="1:116" ht="15" customHeight="1" x14ac:dyDescent="0.3">
      <c r="A1271" t="str">
        <f t="shared" si="1102"/>
        <v>21011282</v>
      </c>
      <c r="B1271" t="str">
        <f t="shared" si="1103"/>
        <v>Ellátási lánc menedzsment - Póka Viktor (web) 8</v>
      </c>
      <c r="C1271" t="str">
        <f t="shared" si="1104"/>
        <v>11282</v>
      </c>
      <c r="D1271" t="str">
        <f t="shared" si="1105"/>
        <v xml:space="preserve">Ellátási lánc menedzsment - Póka Viktor (web) </v>
      </c>
      <c r="E1271" t="str">
        <f t="shared" si="1106"/>
        <v>Póka Viktor11282</v>
      </c>
      <c r="F1271" t="str">
        <f t="shared" si="1107"/>
        <v>Ellátási lánc menedzsment (Bp. 210, web)</v>
      </c>
      <c r="G1271" t="str">
        <f t="shared" si="1108"/>
        <v/>
      </c>
      <c r="H1271" t="str">
        <f t="shared" si="1109"/>
        <v/>
      </c>
      <c r="I1271" t="str">
        <f t="shared" si="1110"/>
        <v/>
      </c>
      <c r="J1271" t="str">
        <f t="shared" si="1111"/>
        <v/>
      </c>
      <c r="K1271" t="str">
        <f t="shared" si="1112"/>
        <v/>
      </c>
      <c r="L1271" t="str">
        <f t="shared" si="1113"/>
        <v/>
      </c>
      <c r="M1271" t="str">
        <f t="shared" si="1114"/>
        <v/>
      </c>
      <c r="N1271" t="str">
        <f t="shared" si="1115"/>
        <v/>
      </c>
      <c r="O1271" t="str">
        <f t="shared" si="1116"/>
        <v/>
      </c>
      <c r="P1271" t="str">
        <f t="shared" si="1117"/>
        <v>11282</v>
      </c>
      <c r="Q1271" t="str">
        <f t="shared" si="1118"/>
        <v/>
      </c>
      <c r="R1271" t="str">
        <f t="shared" si="1119"/>
        <v/>
      </c>
      <c r="S1271" t="str">
        <f t="shared" si="1120"/>
        <v/>
      </c>
      <c r="T1271" t="str">
        <f t="shared" si="1121"/>
        <v/>
      </c>
      <c r="U1271" t="str">
        <f t="shared" si="1122"/>
        <v/>
      </c>
      <c r="V1271" t="str">
        <f t="shared" si="1123"/>
        <v/>
      </c>
      <c r="W1271" t="str">
        <f t="shared" si="1124"/>
        <v/>
      </c>
      <c r="X1271" t="str">
        <f t="shared" si="1125"/>
        <v/>
      </c>
      <c r="Y1271" t="str">
        <f t="shared" si="1126"/>
        <v/>
      </c>
      <c r="Z1271" t="str">
        <f t="shared" si="1127"/>
        <v/>
      </c>
      <c r="AA1271" t="str">
        <f t="shared" si="1128"/>
        <v>Ellátási lánc menedzsment (210, web)</v>
      </c>
      <c r="AB1271" t="str">
        <f t="shared" si="1129"/>
        <v/>
      </c>
      <c r="AC1271" t="str">
        <f t="shared" si="1130"/>
        <v/>
      </c>
      <c r="AD1271" t="str">
        <f t="shared" si="1131"/>
        <v/>
      </c>
      <c r="AE1271" t="str">
        <f t="shared" si="1132"/>
        <v/>
      </c>
      <c r="AF1271" t="str">
        <f t="shared" si="1133"/>
        <v/>
      </c>
      <c r="AG1271" t="str">
        <f t="shared" si="1134"/>
        <v/>
      </c>
      <c r="AH1271" t="str">
        <f t="shared" si="1135"/>
        <v/>
      </c>
      <c r="AI1271" t="str">
        <f t="shared" si="1136"/>
        <v/>
      </c>
      <c r="AJ1271" t="str">
        <f t="shared" si="1137"/>
        <v/>
      </c>
      <c r="AK1271" t="str">
        <f t="shared" si="1138"/>
        <v/>
      </c>
      <c r="AL1271" t="str">
        <f t="shared" si="1139"/>
        <v/>
      </c>
      <c r="AM1271" t="str">
        <f t="shared" si="1140"/>
        <v/>
      </c>
      <c r="AN1271" t="str">
        <f t="shared" si="1141"/>
        <v/>
      </c>
      <c r="AO1271" t="str">
        <f t="shared" si="1142"/>
        <v/>
      </c>
      <c r="AP1271" t="str">
        <f t="shared" si="1143"/>
        <v/>
      </c>
      <c r="AQ1271" t="str">
        <f t="shared" si="1144"/>
        <v/>
      </c>
      <c r="AR1271" t="str">
        <f t="shared" si="1145"/>
        <v/>
      </c>
      <c r="AS1271" t="str">
        <f t="shared" si="1146"/>
        <v/>
      </c>
      <c r="AT1271" t="str">
        <f t="shared" si="1147"/>
        <v/>
      </c>
      <c r="AU1271" t="str">
        <f t="shared" si="1148"/>
        <v/>
      </c>
      <c r="AV1271" t="str">
        <f t="shared" si="1149"/>
        <v/>
      </c>
      <c r="AW1271" t="str">
        <f t="shared" si="1150"/>
        <v/>
      </c>
      <c r="AX1271" t="str">
        <f t="shared" si="1151"/>
        <v/>
      </c>
      <c r="AY1271" t="str">
        <f t="shared" si="1152"/>
        <v/>
      </c>
      <c r="AZ1271" t="str">
        <f t="shared" si="1153"/>
        <v/>
      </c>
      <c r="BA1271" t="str">
        <f t="shared" si="1154"/>
        <v/>
      </c>
      <c r="BB1271" t="str">
        <f t="shared" si="1155"/>
        <v/>
      </c>
      <c r="BC1271" t="str">
        <f t="shared" si="1156"/>
        <v/>
      </c>
      <c r="BD1271" t="str">
        <f t="shared" si="1157"/>
        <v/>
      </c>
      <c r="BE1271" t="str">
        <f t="shared" si="1158"/>
        <v>Ellátási lánc menedzsment (, web)</v>
      </c>
      <c r="BF1271" s="2">
        <v>1128</v>
      </c>
      <c r="BG1271" s="2">
        <v>2</v>
      </c>
      <c r="BH1271" s="18">
        <f>VLOOKUP(BF1271,segéd!$F$9:$G$41,2,FALSE)</f>
        <v>46354</v>
      </c>
      <c r="BI1271" s="2" t="str">
        <f>VLOOKUP(BG1271,segéd!$F$1:$G$7,2,FALSE)</f>
        <v>9.45-11.15</v>
      </c>
      <c r="BJ1271" t="s">
        <v>144</v>
      </c>
      <c r="BK1271" s="20" t="s">
        <v>537</v>
      </c>
      <c r="BL1271" t="s">
        <v>395</v>
      </c>
      <c r="BM1271" s="2">
        <v>210</v>
      </c>
      <c r="BO1271" s="2" t="s">
        <v>117</v>
      </c>
      <c r="BP1271" s="33" t="s">
        <v>672</v>
      </c>
      <c r="BQ1271" s="2">
        <f t="shared" si="1159"/>
        <v>8</v>
      </c>
      <c r="BR1271" s="2">
        <f>IF(BM1271="","",IFERROR(VLOOKUP(BJ1271,segéd!T:U,2,FALSE),"x"))</f>
        <v>8</v>
      </c>
      <c r="BS1271" s="2" t="str">
        <f>IF(BN1271="","",IFERROR(VLOOKUP(BJ1271,segéd!O:P,2,FALSE),"x"))</f>
        <v/>
      </c>
      <c r="BU1271" s="2"/>
      <c r="BV1271" s="2"/>
      <c r="BX1271" s="2"/>
      <c r="CC1271" s="2">
        <v>6</v>
      </c>
    </row>
    <row r="1272" spans="1:116" ht="15" customHeight="1" x14ac:dyDescent="0.3">
      <c r="A1272" t="str">
        <f t="shared" si="1102"/>
        <v>11282</v>
      </c>
      <c r="B1272" t="str">
        <f t="shared" si="1103"/>
        <v xml:space="preserve">Épületek műszaki szolg. irányítása - Molnárné Dőry Zsófia (web) </v>
      </c>
      <c r="C1272" t="str">
        <f t="shared" si="1104"/>
        <v>Passzív11282</v>
      </c>
      <c r="D1272" t="str">
        <f t="shared" si="1105"/>
        <v>Épületek műszaki szolg. irányítása - Molnárné Dőry Zsófia (web) 5</v>
      </c>
      <c r="E1272" t="str">
        <f t="shared" si="1106"/>
        <v>Molnárné Dőry Zsófia11282</v>
      </c>
      <c r="F1272" t="str">
        <f t="shared" si="1107"/>
        <v>Épületek műszaki szolg. irányítása (Tb. Passzív, web)</v>
      </c>
      <c r="G1272" t="str">
        <f t="shared" si="1108"/>
        <v/>
      </c>
      <c r="H1272" t="str">
        <f t="shared" si="1109"/>
        <v/>
      </c>
      <c r="I1272" t="str">
        <f t="shared" si="1110"/>
        <v/>
      </c>
      <c r="J1272" t="str">
        <f t="shared" si="1111"/>
        <v/>
      </c>
      <c r="K1272" t="str">
        <f t="shared" si="1112"/>
        <v/>
      </c>
      <c r="L1272" t="str">
        <f t="shared" si="1113"/>
        <v/>
      </c>
      <c r="M1272" t="str">
        <f t="shared" si="1114"/>
        <v/>
      </c>
      <c r="N1272" t="str">
        <f t="shared" si="1115"/>
        <v/>
      </c>
      <c r="O1272" t="str">
        <f t="shared" si="1116"/>
        <v/>
      </c>
      <c r="P1272" t="str">
        <f t="shared" si="1117"/>
        <v/>
      </c>
      <c r="Q1272" t="str">
        <f t="shared" si="1118"/>
        <v/>
      </c>
      <c r="R1272" t="str">
        <f t="shared" si="1119"/>
        <v/>
      </c>
      <c r="S1272" t="str">
        <f t="shared" si="1120"/>
        <v/>
      </c>
      <c r="T1272" t="str">
        <f t="shared" si="1121"/>
        <v/>
      </c>
      <c r="U1272" t="str">
        <f t="shared" si="1122"/>
        <v/>
      </c>
      <c r="V1272" t="str">
        <f t="shared" si="1123"/>
        <v/>
      </c>
      <c r="W1272" t="str">
        <f t="shared" si="1124"/>
        <v/>
      </c>
      <c r="X1272" t="str">
        <f t="shared" si="1125"/>
        <v/>
      </c>
      <c r="Y1272" t="str">
        <f t="shared" si="1126"/>
        <v/>
      </c>
      <c r="Z1272" t="str">
        <f t="shared" si="1127"/>
        <v/>
      </c>
      <c r="AA1272" t="str">
        <f t="shared" si="1128"/>
        <v>Épületek műszaki szolg. irányítása (, web)</v>
      </c>
      <c r="AB1272" t="str">
        <f t="shared" si="1129"/>
        <v/>
      </c>
      <c r="AC1272" t="str">
        <f t="shared" si="1130"/>
        <v/>
      </c>
      <c r="AD1272" t="str">
        <f t="shared" si="1131"/>
        <v/>
      </c>
      <c r="AE1272" t="str">
        <f t="shared" si="1132"/>
        <v/>
      </c>
      <c r="AF1272" t="str">
        <f t="shared" si="1133"/>
        <v/>
      </c>
      <c r="AG1272" t="str">
        <f t="shared" si="1134"/>
        <v/>
      </c>
      <c r="AH1272" t="str">
        <f t="shared" si="1135"/>
        <v/>
      </c>
      <c r="AI1272" t="str">
        <f t="shared" si="1136"/>
        <v/>
      </c>
      <c r="AJ1272" t="str">
        <f t="shared" si="1137"/>
        <v/>
      </c>
      <c r="AK1272" t="str">
        <f t="shared" si="1138"/>
        <v/>
      </c>
      <c r="AL1272" t="str">
        <f t="shared" si="1139"/>
        <v/>
      </c>
      <c r="AM1272" t="str">
        <f t="shared" si="1140"/>
        <v>11282</v>
      </c>
      <c r="AN1272" t="str">
        <f t="shared" si="1141"/>
        <v/>
      </c>
      <c r="AO1272" t="str">
        <f t="shared" si="1142"/>
        <v/>
      </c>
      <c r="AP1272" t="str">
        <f t="shared" si="1143"/>
        <v/>
      </c>
      <c r="AQ1272" t="str">
        <f t="shared" si="1144"/>
        <v/>
      </c>
      <c r="AR1272" t="str">
        <f t="shared" si="1145"/>
        <v/>
      </c>
      <c r="AS1272" t="str">
        <f t="shared" si="1146"/>
        <v/>
      </c>
      <c r="AT1272" t="str">
        <f t="shared" si="1147"/>
        <v/>
      </c>
      <c r="AU1272" t="str">
        <f t="shared" si="1148"/>
        <v/>
      </c>
      <c r="AV1272" t="str">
        <f t="shared" si="1149"/>
        <v/>
      </c>
      <c r="AW1272" t="str">
        <f t="shared" si="1150"/>
        <v/>
      </c>
      <c r="AX1272" t="str">
        <f t="shared" si="1151"/>
        <v/>
      </c>
      <c r="AY1272" t="str">
        <f t="shared" si="1152"/>
        <v/>
      </c>
      <c r="AZ1272" t="str">
        <f t="shared" si="1153"/>
        <v/>
      </c>
      <c r="BA1272" t="str">
        <f t="shared" si="1154"/>
        <v/>
      </c>
      <c r="BB1272" t="str">
        <f t="shared" si="1155"/>
        <v/>
      </c>
      <c r="BC1272" t="str">
        <f t="shared" si="1156"/>
        <v/>
      </c>
      <c r="BD1272" t="str">
        <f t="shared" si="1157"/>
        <v/>
      </c>
      <c r="BE1272" t="str">
        <f t="shared" si="1158"/>
        <v>Épületek műszaki szolg. irányítása (Passzív, web)</v>
      </c>
      <c r="BF1272" s="2">
        <v>1128</v>
      </c>
      <c r="BG1272" s="2">
        <v>2</v>
      </c>
      <c r="BH1272" s="18">
        <f>VLOOKUP(BF1272,segéd!$F$9:$G$41,2,FALSE)</f>
        <v>46354</v>
      </c>
      <c r="BI1272" s="2" t="str">
        <f>VLOOKUP(BG1272,segéd!$F$1:$G$7,2,FALSE)</f>
        <v>9.45-11.15</v>
      </c>
      <c r="BJ1272" t="s">
        <v>205</v>
      </c>
      <c r="BK1272" s="20" t="s">
        <v>219</v>
      </c>
      <c r="BL1272" t="s">
        <v>190</v>
      </c>
      <c r="BM1272" s="2"/>
      <c r="BN1272" s="2" t="s">
        <v>221</v>
      </c>
      <c r="BO1272" s="2" t="s">
        <v>117</v>
      </c>
      <c r="BP1272" s="33" t="s">
        <v>622</v>
      </c>
      <c r="BQ1272" s="2">
        <f t="shared" si="1159"/>
        <v>5</v>
      </c>
      <c r="BR1272" s="2" t="str">
        <f>IF(BM1272="","",IFERROR(VLOOKUP(BJ1272,segéd!T:U,2,FALSE),"x"))</f>
        <v/>
      </c>
      <c r="BS1272" s="2">
        <f>IF(BN1272="","",IFERROR(VLOOKUP(BJ1272,segéd!O:P,2,FALSE),"x"))</f>
        <v>5</v>
      </c>
      <c r="BT1272" s="2"/>
      <c r="BU1272" s="2"/>
      <c r="BV1272" s="2"/>
      <c r="CQ1272" s="2"/>
      <c r="CR1272" s="2"/>
      <c r="CY1272" s="2">
        <v>5</v>
      </c>
    </row>
    <row r="1273" spans="1:116" ht="15" customHeight="1" x14ac:dyDescent="0.3">
      <c r="A1273" t="str">
        <f t="shared" si="1102"/>
        <v>11282</v>
      </c>
      <c r="B1273" t="str">
        <f t="shared" si="1103"/>
        <v xml:space="preserve">Épületszolgáltatások irányítása - Molnárné Dőry Zsófia (web) </v>
      </c>
      <c r="C1273" t="str">
        <f t="shared" si="1104"/>
        <v>Passzív11282</v>
      </c>
      <c r="D1273" t="str">
        <f t="shared" si="1105"/>
        <v>Épületszolgáltatások irányítása - Molnárné Dőry Zsófia (web) 8</v>
      </c>
      <c r="E1273" t="str">
        <f t="shared" si="1106"/>
        <v>Molnárné Dőry Zsófia11282</v>
      </c>
      <c r="F1273" t="str">
        <f t="shared" si="1107"/>
        <v>Épületszolgáltatások irányítása (Tb. Passzív, web)</v>
      </c>
      <c r="G1273" t="str">
        <f t="shared" si="1108"/>
        <v/>
      </c>
      <c r="H1273" t="str">
        <f t="shared" si="1109"/>
        <v/>
      </c>
      <c r="I1273" t="str">
        <f t="shared" si="1110"/>
        <v/>
      </c>
      <c r="J1273" t="str">
        <f t="shared" si="1111"/>
        <v/>
      </c>
      <c r="K1273" t="str">
        <f t="shared" si="1112"/>
        <v/>
      </c>
      <c r="L1273" t="str">
        <f t="shared" si="1113"/>
        <v/>
      </c>
      <c r="M1273" t="str">
        <f t="shared" si="1114"/>
        <v/>
      </c>
      <c r="N1273" t="str">
        <f t="shared" si="1115"/>
        <v/>
      </c>
      <c r="O1273" t="str">
        <f t="shared" si="1116"/>
        <v/>
      </c>
      <c r="P1273" t="str">
        <f t="shared" si="1117"/>
        <v/>
      </c>
      <c r="Q1273" t="str">
        <f t="shared" si="1118"/>
        <v/>
      </c>
      <c r="R1273" t="str">
        <f t="shared" si="1119"/>
        <v/>
      </c>
      <c r="S1273" t="str">
        <f t="shared" si="1120"/>
        <v/>
      </c>
      <c r="T1273" t="str">
        <f t="shared" si="1121"/>
        <v/>
      </c>
      <c r="U1273" t="str">
        <f t="shared" si="1122"/>
        <v/>
      </c>
      <c r="V1273" t="str">
        <f t="shared" si="1123"/>
        <v/>
      </c>
      <c r="W1273" t="str">
        <f t="shared" si="1124"/>
        <v/>
      </c>
      <c r="X1273" t="str">
        <f t="shared" si="1125"/>
        <v/>
      </c>
      <c r="Y1273" t="str">
        <f t="shared" si="1126"/>
        <v/>
      </c>
      <c r="Z1273" t="str">
        <f t="shared" si="1127"/>
        <v/>
      </c>
      <c r="AA1273" t="str">
        <f t="shared" si="1128"/>
        <v>Épületszolgáltatások irányítása (, web)</v>
      </c>
      <c r="AB1273" t="str">
        <f t="shared" si="1129"/>
        <v/>
      </c>
      <c r="AC1273" t="str">
        <f t="shared" si="1130"/>
        <v/>
      </c>
      <c r="AD1273" t="str">
        <f t="shared" si="1131"/>
        <v/>
      </c>
      <c r="AE1273" t="str">
        <f t="shared" si="1132"/>
        <v/>
      </c>
      <c r="AF1273" t="str">
        <f t="shared" si="1133"/>
        <v/>
      </c>
      <c r="AG1273" t="str">
        <f t="shared" si="1134"/>
        <v/>
      </c>
      <c r="AH1273" t="str">
        <f t="shared" si="1135"/>
        <v/>
      </c>
      <c r="AI1273" t="str">
        <f t="shared" si="1136"/>
        <v/>
      </c>
      <c r="AJ1273" t="str">
        <f t="shared" si="1137"/>
        <v/>
      </c>
      <c r="AK1273" t="str">
        <f t="shared" si="1138"/>
        <v/>
      </c>
      <c r="AL1273" t="str">
        <f t="shared" si="1139"/>
        <v/>
      </c>
      <c r="AM1273" t="str">
        <f t="shared" si="1140"/>
        <v/>
      </c>
      <c r="AN1273" t="str">
        <f t="shared" si="1141"/>
        <v/>
      </c>
      <c r="AO1273" t="str">
        <f t="shared" si="1142"/>
        <v/>
      </c>
      <c r="AP1273" t="str">
        <f t="shared" si="1143"/>
        <v/>
      </c>
      <c r="AQ1273" t="str">
        <f t="shared" si="1144"/>
        <v/>
      </c>
      <c r="AR1273" t="str">
        <f t="shared" si="1145"/>
        <v/>
      </c>
      <c r="AS1273" t="str">
        <f t="shared" si="1146"/>
        <v/>
      </c>
      <c r="AT1273" t="str">
        <f t="shared" si="1147"/>
        <v/>
      </c>
      <c r="AU1273" t="str">
        <f t="shared" si="1148"/>
        <v/>
      </c>
      <c r="AV1273" t="str">
        <f t="shared" si="1149"/>
        <v/>
      </c>
      <c r="AW1273" t="str">
        <f t="shared" si="1150"/>
        <v/>
      </c>
      <c r="AX1273" t="str">
        <f t="shared" si="1151"/>
        <v/>
      </c>
      <c r="AY1273" t="str">
        <f t="shared" si="1152"/>
        <v/>
      </c>
      <c r="AZ1273" t="str">
        <f t="shared" si="1153"/>
        <v>11282</v>
      </c>
      <c r="BA1273" t="str">
        <f t="shared" si="1154"/>
        <v/>
      </c>
      <c r="BB1273" t="str">
        <f t="shared" si="1155"/>
        <v/>
      </c>
      <c r="BC1273" t="str">
        <f t="shared" si="1156"/>
        <v/>
      </c>
      <c r="BD1273" t="str">
        <f t="shared" si="1157"/>
        <v/>
      </c>
      <c r="BE1273" t="str">
        <f t="shared" si="1158"/>
        <v>Épületszolgáltatások irányítása (Passzív, web)</v>
      </c>
      <c r="BF1273" s="2">
        <v>1128</v>
      </c>
      <c r="BG1273" s="2">
        <v>2</v>
      </c>
      <c r="BH1273" s="18">
        <f>VLOOKUP(BF1273,segéd!$F$9:$G$41,2,FALSE)</f>
        <v>46354</v>
      </c>
      <c r="BI1273" s="2" t="str">
        <f>VLOOKUP(BG1273,segéd!$F$1:$G$7,2,FALSE)</f>
        <v>9.45-11.15</v>
      </c>
      <c r="BJ1273" t="s">
        <v>523</v>
      </c>
      <c r="BK1273" s="20" t="s">
        <v>219</v>
      </c>
      <c r="BL1273" t="s">
        <v>191</v>
      </c>
      <c r="BM1273" s="2"/>
      <c r="BN1273" s="2" t="s">
        <v>221</v>
      </c>
      <c r="BO1273" s="2" t="s">
        <v>117</v>
      </c>
      <c r="BP1273" s="33" t="s">
        <v>622</v>
      </c>
      <c r="BQ1273" s="2">
        <f t="shared" si="1159"/>
        <v>8</v>
      </c>
      <c r="BR1273" s="2" t="str">
        <f>IF(BM1273="","",IFERROR(VLOOKUP(BJ1273,segéd!T:U,2,FALSE),"x"))</f>
        <v/>
      </c>
      <c r="BS1273" s="2">
        <f>IF(BN1273="","",IFERROR(VLOOKUP(BJ1273,segéd!O:P,2,FALSE),"x"))</f>
        <v>8</v>
      </c>
      <c r="BU1273" s="2"/>
      <c r="BV1273" s="2"/>
      <c r="DL1273" s="2">
        <v>8</v>
      </c>
    </row>
    <row r="1274" spans="1:116" ht="15" customHeight="1" x14ac:dyDescent="0.3">
      <c r="A1274" t="str">
        <f t="shared" si="1102"/>
        <v>11282</v>
      </c>
      <c r="B1274" t="str">
        <f t="shared" si="1103"/>
        <v xml:space="preserve">Gazdasági számítások - Nagyné Csóti Beáta (web) </v>
      </c>
      <c r="C1274" t="str">
        <f t="shared" si="1104"/>
        <v>40111282</v>
      </c>
      <c r="D1274" t="str">
        <f t="shared" si="1105"/>
        <v>Gazdasági számítások - Nagyné Csóti Beáta (web) 8</v>
      </c>
      <c r="E1274" t="str">
        <f t="shared" si="1106"/>
        <v>Nagyné Csóti Beáta11282</v>
      </c>
      <c r="F1274" t="str">
        <f t="shared" si="1107"/>
        <v>Gazdasági számítások (Tb. 401, web)</v>
      </c>
      <c r="G1274" t="str">
        <f t="shared" si="1108"/>
        <v/>
      </c>
      <c r="H1274" t="str">
        <f t="shared" si="1109"/>
        <v/>
      </c>
      <c r="I1274" t="str">
        <f t="shared" si="1110"/>
        <v/>
      </c>
      <c r="J1274" t="str">
        <f t="shared" si="1111"/>
        <v/>
      </c>
      <c r="K1274" t="str">
        <f t="shared" si="1112"/>
        <v/>
      </c>
      <c r="L1274" t="str">
        <f t="shared" si="1113"/>
        <v/>
      </c>
      <c r="M1274" t="str">
        <f t="shared" si="1114"/>
        <v/>
      </c>
      <c r="N1274" t="str">
        <f t="shared" si="1115"/>
        <v/>
      </c>
      <c r="O1274" t="str">
        <f t="shared" si="1116"/>
        <v/>
      </c>
      <c r="P1274" t="str">
        <f t="shared" si="1117"/>
        <v/>
      </c>
      <c r="Q1274" t="str">
        <f t="shared" si="1118"/>
        <v/>
      </c>
      <c r="R1274" t="str">
        <f t="shared" si="1119"/>
        <v/>
      </c>
      <c r="S1274" t="str">
        <f t="shared" si="1120"/>
        <v/>
      </c>
      <c r="T1274" t="str">
        <f t="shared" si="1121"/>
        <v/>
      </c>
      <c r="U1274" t="str">
        <f t="shared" si="1122"/>
        <v/>
      </c>
      <c r="V1274" t="str">
        <f t="shared" si="1123"/>
        <v/>
      </c>
      <c r="W1274" t="str">
        <f t="shared" si="1124"/>
        <v/>
      </c>
      <c r="X1274" t="str">
        <f t="shared" si="1125"/>
        <v/>
      </c>
      <c r="Y1274" t="str">
        <f t="shared" si="1126"/>
        <v/>
      </c>
      <c r="Z1274" t="str">
        <f t="shared" si="1127"/>
        <v/>
      </c>
      <c r="AA1274" t="str">
        <f t="shared" si="1128"/>
        <v>Gazdasági számítások (, web)</v>
      </c>
      <c r="AB1274" t="str">
        <f t="shared" si="1129"/>
        <v/>
      </c>
      <c r="AC1274" t="str">
        <f t="shared" si="1130"/>
        <v>11282</v>
      </c>
      <c r="AD1274" t="str">
        <f t="shared" si="1131"/>
        <v/>
      </c>
      <c r="AE1274" t="str">
        <f t="shared" si="1132"/>
        <v/>
      </c>
      <c r="AF1274" t="str">
        <f t="shared" si="1133"/>
        <v/>
      </c>
      <c r="AG1274" t="str">
        <f t="shared" si="1134"/>
        <v/>
      </c>
      <c r="AH1274" t="str">
        <f t="shared" si="1135"/>
        <v/>
      </c>
      <c r="AI1274" t="str">
        <f t="shared" si="1136"/>
        <v/>
      </c>
      <c r="AJ1274" t="str">
        <f t="shared" si="1137"/>
        <v/>
      </c>
      <c r="AK1274" t="str">
        <f t="shared" si="1138"/>
        <v/>
      </c>
      <c r="AL1274" t="str">
        <f t="shared" si="1139"/>
        <v/>
      </c>
      <c r="AM1274" t="str">
        <f t="shared" si="1140"/>
        <v/>
      </c>
      <c r="AN1274" t="str">
        <f t="shared" si="1141"/>
        <v/>
      </c>
      <c r="AO1274" t="str">
        <f t="shared" si="1142"/>
        <v/>
      </c>
      <c r="AP1274" t="str">
        <f t="shared" si="1143"/>
        <v/>
      </c>
      <c r="AQ1274" t="str">
        <f t="shared" si="1144"/>
        <v/>
      </c>
      <c r="AR1274" t="str">
        <f t="shared" si="1145"/>
        <v/>
      </c>
      <c r="AS1274" t="str">
        <f t="shared" si="1146"/>
        <v/>
      </c>
      <c r="AT1274" t="str">
        <f t="shared" si="1147"/>
        <v/>
      </c>
      <c r="AU1274" t="str">
        <f t="shared" si="1148"/>
        <v/>
      </c>
      <c r="AV1274" t="str">
        <f t="shared" si="1149"/>
        <v/>
      </c>
      <c r="AW1274" t="str">
        <f t="shared" si="1150"/>
        <v/>
      </c>
      <c r="AX1274" t="str">
        <f t="shared" si="1151"/>
        <v/>
      </c>
      <c r="AY1274" t="str">
        <f t="shared" si="1152"/>
        <v/>
      </c>
      <c r="AZ1274" t="str">
        <f t="shared" si="1153"/>
        <v/>
      </c>
      <c r="BA1274" t="str">
        <f t="shared" si="1154"/>
        <v/>
      </c>
      <c r="BB1274" t="str">
        <f t="shared" si="1155"/>
        <v/>
      </c>
      <c r="BC1274" t="str">
        <f t="shared" si="1156"/>
        <v/>
      </c>
      <c r="BD1274" t="str">
        <f t="shared" si="1157"/>
        <v/>
      </c>
      <c r="BE1274" t="str">
        <f t="shared" si="1158"/>
        <v>Gazdasági számítások (401, web)</v>
      </c>
      <c r="BF1274" s="2">
        <v>1128</v>
      </c>
      <c r="BG1274" s="2">
        <v>2</v>
      </c>
      <c r="BH1274" s="18">
        <f>VLOOKUP(BF1274,segéd!$F$9:$G$41,2,FALSE)</f>
        <v>46354</v>
      </c>
      <c r="BI1274" s="2" t="str">
        <f>VLOOKUP(BG1274,segéd!$F$1:$G$7,2,FALSE)</f>
        <v>9.45-11.15</v>
      </c>
      <c r="BJ1274" t="s">
        <v>130</v>
      </c>
      <c r="BK1274" s="20" t="s">
        <v>304</v>
      </c>
      <c r="BL1274" t="s">
        <v>114</v>
      </c>
      <c r="BM1274" s="2"/>
      <c r="BN1274" s="2">
        <v>401</v>
      </c>
      <c r="BO1274" s="2" t="s">
        <v>117</v>
      </c>
      <c r="BP1274" s="33" t="s">
        <v>602</v>
      </c>
      <c r="BQ1274" s="2">
        <f t="shared" si="1159"/>
        <v>8</v>
      </c>
      <c r="BR1274" s="2" t="str">
        <f>IF(BM1274="","",IFERROR(VLOOKUP(BJ1274,segéd!T:U,2,FALSE),"x"))</f>
        <v/>
      </c>
      <c r="BS1274" s="2">
        <f>IF(BN1274="","",IFERROR(VLOOKUP(BJ1274,segéd!O:P,2,FALSE),"x"))</f>
        <v>8</v>
      </c>
      <c r="BT1274" s="2"/>
      <c r="BU1274" s="2"/>
      <c r="BV1274" s="2"/>
      <c r="BX1274" s="2"/>
      <c r="CO1274" s="2">
        <v>6</v>
      </c>
      <c r="CQ1274" s="2"/>
      <c r="CR1274" s="2"/>
    </row>
    <row r="1275" spans="1:116" ht="15" customHeight="1" x14ac:dyDescent="0.3">
      <c r="A1275" t="str">
        <f t="shared" si="1102"/>
        <v>11282</v>
      </c>
      <c r="B1275" t="str">
        <f t="shared" si="1103"/>
        <v xml:space="preserve">Gépek üzemtana - Lukács András (web) </v>
      </c>
      <c r="C1275" t="str">
        <f t="shared" si="1104"/>
        <v>40311282</v>
      </c>
      <c r="D1275" t="str">
        <f t="shared" si="1105"/>
        <v>Gépek üzemtana - Lukács András (web) 13</v>
      </c>
      <c r="E1275" t="str">
        <f t="shared" si="1106"/>
        <v>Lukács András11282</v>
      </c>
      <c r="F1275" t="str">
        <f t="shared" si="1107"/>
        <v>Gépek üzemtana (Tb. 403, web)</v>
      </c>
      <c r="G1275" t="str">
        <f t="shared" si="1108"/>
        <v/>
      </c>
      <c r="H1275" t="str">
        <f t="shared" si="1109"/>
        <v/>
      </c>
      <c r="I1275" t="str">
        <f t="shared" si="1110"/>
        <v/>
      </c>
      <c r="J1275" t="str">
        <f t="shared" si="1111"/>
        <v/>
      </c>
      <c r="K1275" t="str">
        <f t="shared" si="1112"/>
        <v/>
      </c>
      <c r="L1275" t="str">
        <f t="shared" si="1113"/>
        <v/>
      </c>
      <c r="M1275" t="str">
        <f t="shared" si="1114"/>
        <v/>
      </c>
      <c r="N1275" t="str">
        <f t="shared" si="1115"/>
        <v/>
      </c>
      <c r="O1275" t="str">
        <f t="shared" si="1116"/>
        <v/>
      </c>
      <c r="P1275" t="str">
        <f t="shared" si="1117"/>
        <v/>
      </c>
      <c r="Q1275" t="str">
        <f t="shared" si="1118"/>
        <v/>
      </c>
      <c r="R1275" t="str">
        <f t="shared" si="1119"/>
        <v/>
      </c>
      <c r="S1275" t="str">
        <f t="shared" si="1120"/>
        <v/>
      </c>
      <c r="T1275" t="str">
        <f t="shared" si="1121"/>
        <v/>
      </c>
      <c r="U1275" t="str">
        <f t="shared" si="1122"/>
        <v/>
      </c>
      <c r="V1275" t="str">
        <f t="shared" si="1123"/>
        <v/>
      </c>
      <c r="W1275" t="str">
        <f t="shared" si="1124"/>
        <v/>
      </c>
      <c r="X1275" t="str">
        <f t="shared" si="1125"/>
        <v/>
      </c>
      <c r="Y1275" t="str">
        <f t="shared" si="1126"/>
        <v/>
      </c>
      <c r="Z1275" t="str">
        <f t="shared" si="1127"/>
        <v/>
      </c>
      <c r="AA1275" t="str">
        <f t="shared" si="1128"/>
        <v>Gépek üzemtana (, web)</v>
      </c>
      <c r="AB1275" t="str">
        <f t="shared" si="1129"/>
        <v/>
      </c>
      <c r="AC1275" t="str">
        <f t="shared" si="1130"/>
        <v/>
      </c>
      <c r="AD1275" t="str">
        <f t="shared" si="1131"/>
        <v/>
      </c>
      <c r="AE1275" t="str">
        <f t="shared" si="1132"/>
        <v/>
      </c>
      <c r="AF1275" t="str">
        <f t="shared" si="1133"/>
        <v/>
      </c>
      <c r="AG1275" t="str">
        <f t="shared" si="1134"/>
        <v/>
      </c>
      <c r="AH1275" t="str">
        <f t="shared" si="1135"/>
        <v/>
      </c>
      <c r="AI1275" t="str">
        <f t="shared" si="1136"/>
        <v/>
      </c>
      <c r="AJ1275" t="str">
        <f t="shared" si="1137"/>
        <v/>
      </c>
      <c r="AK1275" t="str">
        <f t="shared" si="1138"/>
        <v/>
      </c>
      <c r="AL1275" t="str">
        <f t="shared" si="1139"/>
        <v/>
      </c>
      <c r="AM1275" t="str">
        <f t="shared" si="1140"/>
        <v/>
      </c>
      <c r="AN1275" t="str">
        <f t="shared" si="1141"/>
        <v/>
      </c>
      <c r="AO1275" t="str">
        <f t="shared" si="1142"/>
        <v/>
      </c>
      <c r="AP1275" t="str">
        <f t="shared" si="1143"/>
        <v/>
      </c>
      <c r="AQ1275" t="str">
        <f t="shared" si="1144"/>
        <v/>
      </c>
      <c r="AR1275" t="str">
        <f t="shared" si="1145"/>
        <v/>
      </c>
      <c r="AS1275" t="str">
        <f t="shared" si="1146"/>
        <v/>
      </c>
      <c r="AT1275" t="str">
        <f t="shared" si="1147"/>
        <v/>
      </c>
      <c r="AU1275" t="str">
        <f t="shared" si="1148"/>
        <v/>
      </c>
      <c r="AV1275" t="str">
        <f t="shared" si="1149"/>
        <v/>
      </c>
      <c r="AW1275" t="str">
        <f t="shared" si="1150"/>
        <v>11282</v>
      </c>
      <c r="AX1275" t="str">
        <f t="shared" si="1151"/>
        <v/>
      </c>
      <c r="AY1275" t="str">
        <f t="shared" si="1152"/>
        <v/>
      </c>
      <c r="AZ1275" t="str">
        <f t="shared" si="1153"/>
        <v/>
      </c>
      <c r="BA1275" t="str">
        <f t="shared" si="1154"/>
        <v/>
      </c>
      <c r="BB1275" t="str">
        <f t="shared" si="1155"/>
        <v/>
      </c>
      <c r="BC1275" t="str">
        <f t="shared" si="1156"/>
        <v/>
      </c>
      <c r="BD1275" t="str">
        <f t="shared" si="1157"/>
        <v/>
      </c>
      <c r="BE1275" t="str">
        <f t="shared" si="1158"/>
        <v>Gépek üzemtana (403, web)</v>
      </c>
      <c r="BF1275" s="2">
        <v>1128</v>
      </c>
      <c r="BG1275" s="2">
        <v>2</v>
      </c>
      <c r="BH1275" s="18">
        <f>VLOOKUP(BF1275,segéd!$F$9:$G$41,2,FALSE)</f>
        <v>46354</v>
      </c>
      <c r="BI1275" s="2" t="str">
        <f>VLOOKUP(BG1275,segéd!$F$1:$G$7,2,FALSE)</f>
        <v>9.45-11.15</v>
      </c>
      <c r="BJ1275" t="s">
        <v>405</v>
      </c>
      <c r="BK1275" s="20" t="s">
        <v>421</v>
      </c>
      <c r="BL1275" t="s">
        <v>191</v>
      </c>
      <c r="BM1275" s="2"/>
      <c r="BN1275" s="2">
        <v>403</v>
      </c>
      <c r="BO1275" s="2" t="s">
        <v>117</v>
      </c>
      <c r="BP1275" s="33" t="s">
        <v>719</v>
      </c>
      <c r="BQ1275" s="2">
        <f t="shared" si="1159"/>
        <v>13</v>
      </c>
      <c r="BR1275" s="2" t="str">
        <f>IF(BM1275="","",IFERROR(VLOOKUP(BJ1275,segéd!T:U,2,FALSE),"x"))</f>
        <v/>
      </c>
      <c r="BS1275" s="2">
        <f>IF(BN1275="","",IFERROR(VLOOKUP(BJ1275,segéd!O:P,2,FALSE),"x"))</f>
        <v>13</v>
      </c>
      <c r="BU1275" s="2"/>
      <c r="BV1275" s="2"/>
      <c r="DI1275" s="2">
        <v>14</v>
      </c>
    </row>
    <row r="1276" spans="1:116" ht="15" customHeight="1" x14ac:dyDescent="0.3">
      <c r="A1276" t="str">
        <f t="shared" si="1102"/>
        <v>20511282</v>
      </c>
      <c r="B1276" t="str">
        <f t="shared" si="1103"/>
        <v>Készletgazdálkodás tervezése - Mészáros Sándor (web) 15</v>
      </c>
      <c r="C1276" t="str">
        <f t="shared" si="1104"/>
        <v>11282</v>
      </c>
      <c r="D1276" t="str">
        <f t="shared" si="1105"/>
        <v xml:space="preserve">Készletgazdálkodás tervezése - Mészáros Sándor (web) </v>
      </c>
      <c r="E1276" t="str">
        <f t="shared" si="1106"/>
        <v>Mészáros Sándor11282</v>
      </c>
      <c r="F1276" t="str">
        <f t="shared" si="1107"/>
        <v>Készletgazdálkodás tervezése (Bp. 205, web)</v>
      </c>
      <c r="G1276" t="str">
        <f t="shared" si="1108"/>
        <v/>
      </c>
      <c r="H1276" t="str">
        <f t="shared" si="1109"/>
        <v/>
      </c>
      <c r="I1276" t="str">
        <f t="shared" si="1110"/>
        <v/>
      </c>
      <c r="J1276" t="str">
        <f t="shared" si="1111"/>
        <v/>
      </c>
      <c r="K1276" t="str">
        <f t="shared" si="1112"/>
        <v>11282</v>
      </c>
      <c r="L1276" t="str">
        <f t="shared" si="1113"/>
        <v/>
      </c>
      <c r="M1276" t="str">
        <f t="shared" si="1114"/>
        <v/>
      </c>
      <c r="N1276" t="str">
        <f t="shared" si="1115"/>
        <v/>
      </c>
      <c r="O1276" t="str">
        <f t="shared" si="1116"/>
        <v/>
      </c>
      <c r="P1276" t="str">
        <f t="shared" si="1117"/>
        <v/>
      </c>
      <c r="Q1276" t="str">
        <f t="shared" si="1118"/>
        <v/>
      </c>
      <c r="R1276" t="str">
        <f t="shared" si="1119"/>
        <v>11282</v>
      </c>
      <c r="S1276" t="str">
        <f t="shared" si="1120"/>
        <v/>
      </c>
      <c r="T1276" t="str">
        <f t="shared" si="1121"/>
        <v/>
      </c>
      <c r="U1276" t="str">
        <f t="shared" si="1122"/>
        <v/>
      </c>
      <c r="V1276" t="str">
        <f t="shared" si="1123"/>
        <v/>
      </c>
      <c r="W1276" t="str">
        <f t="shared" si="1124"/>
        <v/>
      </c>
      <c r="X1276" t="str">
        <f t="shared" si="1125"/>
        <v/>
      </c>
      <c r="Y1276" t="str">
        <f t="shared" si="1126"/>
        <v/>
      </c>
      <c r="Z1276" t="str">
        <f t="shared" si="1127"/>
        <v/>
      </c>
      <c r="AA1276" t="str">
        <f t="shared" si="1128"/>
        <v>Készletgazdálkodás tervezése (205, web)</v>
      </c>
      <c r="AB1276" t="str">
        <f t="shared" si="1129"/>
        <v/>
      </c>
      <c r="AC1276" t="str">
        <f t="shared" si="1130"/>
        <v/>
      </c>
      <c r="AD1276" t="str">
        <f t="shared" si="1131"/>
        <v/>
      </c>
      <c r="AE1276" t="str">
        <f t="shared" si="1132"/>
        <v/>
      </c>
      <c r="AF1276" t="str">
        <f t="shared" si="1133"/>
        <v/>
      </c>
      <c r="AG1276" t="str">
        <f t="shared" si="1134"/>
        <v/>
      </c>
      <c r="AH1276" t="str">
        <f t="shared" si="1135"/>
        <v/>
      </c>
      <c r="AI1276" t="str">
        <f t="shared" si="1136"/>
        <v/>
      </c>
      <c r="AJ1276" t="str">
        <f t="shared" si="1137"/>
        <v/>
      </c>
      <c r="AK1276" t="str">
        <f t="shared" si="1138"/>
        <v/>
      </c>
      <c r="AL1276" t="str">
        <f t="shared" si="1139"/>
        <v/>
      </c>
      <c r="AM1276" t="str">
        <f t="shared" si="1140"/>
        <v/>
      </c>
      <c r="AN1276" t="str">
        <f t="shared" si="1141"/>
        <v/>
      </c>
      <c r="AO1276" t="str">
        <f t="shared" si="1142"/>
        <v/>
      </c>
      <c r="AP1276" t="str">
        <f t="shared" si="1143"/>
        <v/>
      </c>
      <c r="AQ1276" t="str">
        <f t="shared" si="1144"/>
        <v/>
      </c>
      <c r="AR1276" t="str">
        <f t="shared" si="1145"/>
        <v/>
      </c>
      <c r="AS1276" t="str">
        <f t="shared" si="1146"/>
        <v/>
      </c>
      <c r="AT1276" t="str">
        <f t="shared" si="1147"/>
        <v/>
      </c>
      <c r="AU1276" t="str">
        <f t="shared" si="1148"/>
        <v/>
      </c>
      <c r="AV1276" t="str">
        <f t="shared" si="1149"/>
        <v/>
      </c>
      <c r="AW1276" t="str">
        <f t="shared" si="1150"/>
        <v/>
      </c>
      <c r="AX1276" t="str">
        <f t="shared" si="1151"/>
        <v/>
      </c>
      <c r="AY1276" t="str">
        <f t="shared" si="1152"/>
        <v/>
      </c>
      <c r="AZ1276" t="str">
        <f t="shared" si="1153"/>
        <v/>
      </c>
      <c r="BA1276" t="str">
        <f t="shared" si="1154"/>
        <v/>
      </c>
      <c r="BB1276" t="str">
        <f t="shared" si="1155"/>
        <v/>
      </c>
      <c r="BC1276" t="str">
        <f t="shared" si="1156"/>
        <v/>
      </c>
      <c r="BD1276" t="str">
        <f t="shared" si="1157"/>
        <v/>
      </c>
      <c r="BE1276" t="str">
        <f t="shared" si="1158"/>
        <v>Készletgazdálkodás tervezése (, web)</v>
      </c>
      <c r="BF1276" s="2">
        <v>1128</v>
      </c>
      <c r="BG1276" s="2">
        <v>2</v>
      </c>
      <c r="BH1276" s="18">
        <f>VLOOKUP(BF1276,segéd!$F$9:$G$41,2,FALSE)</f>
        <v>46354</v>
      </c>
      <c r="BI1276" s="2" t="str">
        <f>VLOOKUP(BG1276,segéd!$F$1:$G$7,2,FALSE)</f>
        <v>9.45-11.15</v>
      </c>
      <c r="BJ1276" t="s">
        <v>292</v>
      </c>
      <c r="BK1276" s="20" t="s">
        <v>306</v>
      </c>
      <c r="BL1276" t="s">
        <v>206</v>
      </c>
      <c r="BM1276" s="2">
        <v>205</v>
      </c>
      <c r="BO1276" s="19" t="s">
        <v>117</v>
      </c>
      <c r="BP1276" s="33" t="s">
        <v>715</v>
      </c>
      <c r="BQ1276" s="2">
        <f t="shared" si="1159"/>
        <v>15</v>
      </c>
      <c r="BR1276" s="2">
        <f>IF(BM1276="","",IFERROR(VLOOKUP(BJ1276,segéd!T:U,2,FALSE),"x"))</f>
        <v>15</v>
      </c>
      <c r="BS1276" s="2" t="str">
        <f>IF(BN1276="","",IFERROR(VLOOKUP(BJ1276,segéd!O:P,2,FALSE),"x"))</f>
        <v/>
      </c>
      <c r="BT1276" s="2"/>
      <c r="BU1276" s="2"/>
      <c r="BV1276" s="2"/>
      <c r="BX1276" s="2">
        <v>12</v>
      </c>
      <c r="CE1276" s="2">
        <v>7</v>
      </c>
      <c r="CQ1276" s="2"/>
      <c r="CR1276" s="2"/>
    </row>
    <row r="1277" spans="1:116" ht="15" customHeight="1" x14ac:dyDescent="0.3">
      <c r="A1277" t="str">
        <f t="shared" si="1102"/>
        <v>20911282</v>
      </c>
      <c r="B1277" t="str">
        <f t="shared" si="1103"/>
        <v>Kommunikáció és média - Néveri Varagya Szilvia (Bp.-ről web) 20</v>
      </c>
      <c r="C1277" t="str">
        <f t="shared" si="1104"/>
        <v>40211282</v>
      </c>
      <c r="D1277" t="str">
        <f t="shared" si="1105"/>
        <v>Kommunikáció és média - Néveri Varagya Szilvia (Bp.-ről web) 10</v>
      </c>
      <c r="E1277" t="str">
        <f t="shared" si="1106"/>
        <v>Néveri Varagya Szilvia11282</v>
      </c>
      <c r="F1277" t="str">
        <f t="shared" si="1107"/>
        <v>Kommunikáció és média (Bp. 209, Bp.-ről web)</v>
      </c>
      <c r="G1277" t="str">
        <f t="shared" si="1108"/>
        <v/>
      </c>
      <c r="H1277" t="str">
        <f t="shared" si="1109"/>
        <v/>
      </c>
      <c r="I1277" t="str">
        <f t="shared" si="1110"/>
        <v/>
      </c>
      <c r="J1277" t="str">
        <f t="shared" si="1111"/>
        <v/>
      </c>
      <c r="K1277" t="str">
        <f t="shared" si="1112"/>
        <v/>
      </c>
      <c r="L1277" t="str">
        <f t="shared" si="1113"/>
        <v/>
      </c>
      <c r="M1277" t="str">
        <f t="shared" si="1114"/>
        <v/>
      </c>
      <c r="N1277" t="str">
        <f t="shared" si="1115"/>
        <v/>
      </c>
      <c r="O1277" t="str">
        <f t="shared" si="1116"/>
        <v/>
      </c>
      <c r="P1277" t="str">
        <f t="shared" si="1117"/>
        <v/>
      </c>
      <c r="Q1277" t="str">
        <f t="shared" si="1118"/>
        <v/>
      </c>
      <c r="R1277" t="str">
        <f t="shared" si="1119"/>
        <v/>
      </c>
      <c r="S1277" t="str">
        <f t="shared" si="1120"/>
        <v/>
      </c>
      <c r="T1277" t="str">
        <f t="shared" si="1121"/>
        <v/>
      </c>
      <c r="U1277" t="str">
        <f t="shared" si="1122"/>
        <v/>
      </c>
      <c r="V1277" t="str">
        <f t="shared" si="1123"/>
        <v/>
      </c>
      <c r="W1277" t="str">
        <f t="shared" si="1124"/>
        <v>11282</v>
      </c>
      <c r="X1277" t="str">
        <f t="shared" si="1125"/>
        <v>11282</v>
      </c>
      <c r="Y1277" t="str">
        <f t="shared" si="1126"/>
        <v>11282</v>
      </c>
      <c r="Z1277" t="str">
        <f t="shared" si="1127"/>
        <v/>
      </c>
      <c r="AA1277" t="str">
        <f t="shared" si="1128"/>
        <v>Kommunikáció és média (209, Bp.-ről web)</v>
      </c>
      <c r="AB1277" t="str">
        <f t="shared" si="1129"/>
        <v/>
      </c>
      <c r="AC1277" t="str">
        <f t="shared" si="1130"/>
        <v/>
      </c>
      <c r="AD1277" t="str">
        <f t="shared" si="1131"/>
        <v/>
      </c>
      <c r="AE1277" t="str">
        <f t="shared" si="1132"/>
        <v/>
      </c>
      <c r="AF1277" t="str">
        <f t="shared" si="1133"/>
        <v/>
      </c>
      <c r="AG1277" t="str">
        <f t="shared" si="1134"/>
        <v/>
      </c>
      <c r="AH1277" t="str">
        <f t="shared" si="1135"/>
        <v/>
      </c>
      <c r="AI1277" t="str">
        <f t="shared" si="1136"/>
        <v/>
      </c>
      <c r="AJ1277" t="str">
        <f t="shared" si="1137"/>
        <v/>
      </c>
      <c r="AK1277" t="str">
        <f t="shared" si="1138"/>
        <v/>
      </c>
      <c r="AL1277" t="str">
        <f t="shared" si="1139"/>
        <v/>
      </c>
      <c r="AM1277" t="str">
        <f t="shared" si="1140"/>
        <v/>
      </c>
      <c r="AN1277" t="str">
        <f t="shared" si="1141"/>
        <v/>
      </c>
      <c r="AO1277" t="str">
        <f t="shared" si="1142"/>
        <v/>
      </c>
      <c r="AP1277" t="str">
        <f t="shared" si="1143"/>
        <v/>
      </c>
      <c r="AQ1277" t="str">
        <f t="shared" si="1144"/>
        <v>11282</v>
      </c>
      <c r="AR1277" t="str">
        <f t="shared" si="1145"/>
        <v>11282</v>
      </c>
      <c r="AS1277" t="str">
        <f t="shared" si="1146"/>
        <v>11282</v>
      </c>
      <c r="AT1277" t="str">
        <f t="shared" si="1147"/>
        <v/>
      </c>
      <c r="AU1277" t="str">
        <f t="shared" si="1148"/>
        <v/>
      </c>
      <c r="AV1277" t="str">
        <f t="shared" si="1149"/>
        <v/>
      </c>
      <c r="AW1277" t="str">
        <f t="shared" si="1150"/>
        <v/>
      </c>
      <c r="AX1277" t="str">
        <f t="shared" si="1151"/>
        <v/>
      </c>
      <c r="AY1277" t="str">
        <f t="shared" si="1152"/>
        <v/>
      </c>
      <c r="AZ1277" t="str">
        <f t="shared" si="1153"/>
        <v/>
      </c>
      <c r="BA1277" t="str">
        <f t="shared" si="1154"/>
        <v/>
      </c>
      <c r="BB1277" t="str">
        <f t="shared" si="1155"/>
        <v/>
      </c>
      <c r="BC1277" t="str">
        <f t="shared" si="1156"/>
        <v/>
      </c>
      <c r="BD1277" t="str">
        <f t="shared" si="1157"/>
        <v/>
      </c>
      <c r="BE1277" t="str">
        <f t="shared" si="1158"/>
        <v>Kommunikáció és média (402, Bp.-ről web)</v>
      </c>
      <c r="BF1277" s="2">
        <v>1128</v>
      </c>
      <c r="BG1277" s="2">
        <v>2</v>
      </c>
      <c r="BH1277" s="18">
        <f>VLOOKUP(BF1277,segéd!$F$9:$G$41,2,FALSE)</f>
        <v>46354</v>
      </c>
      <c r="BI1277" s="2" t="str">
        <f>VLOOKUP(BG1277,segéd!$F$1:$G$7,2,FALSE)</f>
        <v>9.45-11.15</v>
      </c>
      <c r="BJ1277" t="s">
        <v>195</v>
      </c>
      <c r="BK1277" s="20" t="s">
        <v>532</v>
      </c>
      <c r="BL1277" t="s">
        <v>192</v>
      </c>
      <c r="BM1277" s="2">
        <v>209</v>
      </c>
      <c r="BN1277" s="2">
        <v>402</v>
      </c>
      <c r="BO1277" s="2" t="s">
        <v>118</v>
      </c>
      <c r="BP1277" s="33" t="s">
        <v>591</v>
      </c>
      <c r="BQ1277" s="2">
        <f t="shared" si="1159"/>
        <v>30</v>
      </c>
      <c r="BR1277" s="2">
        <f>IF(BM1277="","",IFERROR(VLOOKUP(BJ1277,segéd!T:U,2,FALSE),"x"))</f>
        <v>20</v>
      </c>
      <c r="BS1277" s="2">
        <f>IF(BN1277="","",IFERROR(VLOOKUP(BJ1277,segéd!O:P,2,FALSE),"x"))</f>
        <v>10</v>
      </c>
      <c r="BU1277" s="2"/>
      <c r="BV1277" s="2"/>
      <c r="BX1277" s="2"/>
      <c r="CJ1277" s="2">
        <v>6</v>
      </c>
      <c r="CK1277" s="2">
        <v>13</v>
      </c>
      <c r="CL1277" s="2">
        <v>4</v>
      </c>
      <c r="DC1277" s="2">
        <v>3</v>
      </c>
      <c r="DD1277" s="2">
        <v>2</v>
      </c>
      <c r="DE1277" s="2">
        <v>6</v>
      </c>
    </row>
    <row r="1278" spans="1:116" ht="15" customHeight="1" x14ac:dyDescent="0.3">
      <c r="A1278" t="str">
        <f t="shared" si="1102"/>
        <v>11282</v>
      </c>
      <c r="B1278" t="str">
        <f t="shared" si="1103"/>
        <v xml:space="preserve">Közgazdaságtan I. - Tóth Zsuzsanna (web) </v>
      </c>
      <c r="C1278" t="str">
        <f t="shared" si="1104"/>
        <v>50111282</v>
      </c>
      <c r="D1278" t="str">
        <f t="shared" si="1105"/>
        <v>Közgazdaságtan I. - Tóth Zsuzsanna (web) 165</v>
      </c>
      <c r="E1278" t="str">
        <f t="shared" si="1106"/>
        <v>Tóth Zsuzsanna11282</v>
      </c>
      <c r="F1278" t="str">
        <f t="shared" si="1107"/>
        <v>Közgazdaságtan I. (Tb. 501, web)</v>
      </c>
      <c r="G1278" t="str">
        <f t="shared" si="1108"/>
        <v/>
      </c>
      <c r="H1278" t="str">
        <f t="shared" si="1109"/>
        <v/>
      </c>
      <c r="I1278" t="str">
        <f t="shared" si="1110"/>
        <v/>
      </c>
      <c r="J1278" t="str">
        <f t="shared" si="1111"/>
        <v/>
      </c>
      <c r="K1278" t="str">
        <f t="shared" si="1112"/>
        <v/>
      </c>
      <c r="L1278" t="str">
        <f t="shared" si="1113"/>
        <v/>
      </c>
      <c r="M1278" t="str">
        <f t="shared" si="1114"/>
        <v/>
      </c>
      <c r="N1278" t="str">
        <f t="shared" si="1115"/>
        <v/>
      </c>
      <c r="O1278" t="str">
        <f t="shared" si="1116"/>
        <v/>
      </c>
      <c r="P1278" t="str">
        <f t="shared" si="1117"/>
        <v/>
      </c>
      <c r="Q1278" t="str">
        <f t="shared" si="1118"/>
        <v/>
      </c>
      <c r="R1278" t="str">
        <f t="shared" si="1119"/>
        <v/>
      </c>
      <c r="S1278" t="str">
        <f t="shared" si="1120"/>
        <v/>
      </c>
      <c r="T1278" t="str">
        <f t="shared" si="1121"/>
        <v/>
      </c>
      <c r="U1278" t="str">
        <f t="shared" si="1122"/>
        <v/>
      </c>
      <c r="V1278" t="str">
        <f t="shared" si="1123"/>
        <v/>
      </c>
      <c r="W1278" t="str">
        <f t="shared" si="1124"/>
        <v/>
      </c>
      <c r="X1278" t="str">
        <f t="shared" si="1125"/>
        <v/>
      </c>
      <c r="Y1278" t="str">
        <f t="shared" si="1126"/>
        <v/>
      </c>
      <c r="Z1278" t="str">
        <f t="shared" si="1127"/>
        <v/>
      </c>
      <c r="AA1278" t="str">
        <f t="shared" si="1128"/>
        <v>Közgazdaságtan I. (, web)</v>
      </c>
      <c r="AB1278" t="str">
        <f t="shared" si="1129"/>
        <v>11282</v>
      </c>
      <c r="AC1278" t="str">
        <f t="shared" si="1130"/>
        <v/>
      </c>
      <c r="AD1278" t="str">
        <f t="shared" si="1131"/>
        <v/>
      </c>
      <c r="AE1278" t="str">
        <f t="shared" si="1132"/>
        <v>11282</v>
      </c>
      <c r="AF1278" t="str">
        <f t="shared" si="1133"/>
        <v/>
      </c>
      <c r="AG1278" t="str">
        <f t="shared" si="1134"/>
        <v/>
      </c>
      <c r="AH1278" t="str">
        <f t="shared" si="1135"/>
        <v/>
      </c>
      <c r="AI1278" t="str">
        <f t="shared" si="1136"/>
        <v/>
      </c>
      <c r="AJ1278" t="str">
        <f t="shared" si="1137"/>
        <v/>
      </c>
      <c r="AK1278" t="str">
        <f t="shared" si="1138"/>
        <v/>
      </c>
      <c r="AL1278" t="str">
        <f t="shared" si="1139"/>
        <v/>
      </c>
      <c r="AM1278" t="str">
        <f t="shared" si="1140"/>
        <v/>
      </c>
      <c r="AN1278" t="str">
        <f t="shared" si="1141"/>
        <v/>
      </c>
      <c r="AO1278" t="str">
        <f t="shared" si="1142"/>
        <v/>
      </c>
      <c r="AP1278" t="str">
        <f t="shared" si="1143"/>
        <v/>
      </c>
      <c r="AQ1278" t="str">
        <f t="shared" si="1144"/>
        <v/>
      </c>
      <c r="AR1278" t="str">
        <f t="shared" si="1145"/>
        <v/>
      </c>
      <c r="AS1278" t="str">
        <f t="shared" si="1146"/>
        <v/>
      </c>
      <c r="AT1278" t="str">
        <f t="shared" si="1147"/>
        <v/>
      </c>
      <c r="AU1278" t="str">
        <f t="shared" si="1148"/>
        <v/>
      </c>
      <c r="AV1278" t="str">
        <f t="shared" si="1149"/>
        <v/>
      </c>
      <c r="AW1278" t="str">
        <f t="shared" si="1150"/>
        <v/>
      </c>
      <c r="AX1278" t="str">
        <f t="shared" si="1151"/>
        <v/>
      </c>
      <c r="AY1278" t="str">
        <f t="shared" si="1152"/>
        <v/>
      </c>
      <c r="AZ1278" t="str">
        <f t="shared" si="1153"/>
        <v/>
      </c>
      <c r="BA1278" t="str">
        <f t="shared" si="1154"/>
        <v/>
      </c>
      <c r="BB1278" t="str">
        <f t="shared" si="1155"/>
        <v/>
      </c>
      <c r="BC1278" t="str">
        <f t="shared" si="1156"/>
        <v/>
      </c>
      <c r="BD1278" t="str">
        <f t="shared" si="1157"/>
        <v/>
      </c>
      <c r="BE1278" t="str">
        <f t="shared" si="1158"/>
        <v>Közgazdaságtan I. (501, web)</v>
      </c>
      <c r="BF1278" s="2">
        <v>1128</v>
      </c>
      <c r="BG1278" s="2">
        <v>2</v>
      </c>
      <c r="BH1278" s="18">
        <f>VLOOKUP(BF1278,segéd!$F$9:$G$41,2,FALSE)</f>
        <v>46354</v>
      </c>
      <c r="BI1278" s="2" t="str">
        <f>VLOOKUP(BG1278,segéd!$F$1:$G$7,2,FALSE)</f>
        <v>9.45-11.15</v>
      </c>
      <c r="BJ1278" t="s">
        <v>25</v>
      </c>
      <c r="BK1278" s="20" t="s">
        <v>530</v>
      </c>
      <c r="BL1278" t="s">
        <v>191</v>
      </c>
      <c r="BM1278" s="2"/>
      <c r="BN1278" s="2">
        <v>501</v>
      </c>
      <c r="BO1278" s="2" t="s">
        <v>117</v>
      </c>
      <c r="BP1278" s="33" t="s">
        <v>736</v>
      </c>
      <c r="BQ1278" s="2">
        <f t="shared" si="1159"/>
        <v>165</v>
      </c>
      <c r="BR1278" s="2" t="str">
        <f>IF(BM1278="","",IFERROR(VLOOKUP(BJ1278,segéd!T:U,2,FALSE),"x"))</f>
        <v/>
      </c>
      <c r="BS1278" s="2">
        <f>IF(BN1278="","",IFERROR(VLOOKUP(BJ1278,segéd!O:P,2,FALSE),"x"))</f>
        <v>165</v>
      </c>
      <c r="BT1278" s="2"/>
      <c r="BU1278" s="2"/>
      <c r="BV1278" s="2"/>
      <c r="BW1278" s="19"/>
      <c r="BX1278" s="2"/>
      <c r="BY1278" s="19"/>
      <c r="CC1278" s="19"/>
      <c r="CN1278" s="2">
        <v>53</v>
      </c>
      <c r="CQ1278" s="2">
        <v>74</v>
      </c>
      <c r="CR1278" s="2"/>
    </row>
    <row r="1279" spans="1:116" ht="15" customHeight="1" x14ac:dyDescent="0.3">
      <c r="A1279" t="str">
        <f t="shared" si="1102"/>
        <v>11282</v>
      </c>
      <c r="B1279" t="str">
        <f t="shared" si="1103"/>
        <v xml:space="preserve">Mechatronika építőelemei - Molnár László (web) </v>
      </c>
      <c r="C1279" t="str">
        <f t="shared" si="1104"/>
        <v>311282</v>
      </c>
      <c r="D1279" t="str">
        <f t="shared" si="1105"/>
        <v>Mechatronika építőelemei - Molnár László (web) 15</v>
      </c>
      <c r="E1279" t="str">
        <f t="shared" si="1106"/>
        <v>Molnár László11282</v>
      </c>
      <c r="F1279" t="str">
        <f t="shared" si="1107"/>
        <v>Mechatronika építőelemei (Tb. 3, web)</v>
      </c>
      <c r="G1279" t="str">
        <f t="shared" si="1108"/>
        <v/>
      </c>
      <c r="H1279" t="str">
        <f t="shared" si="1109"/>
        <v/>
      </c>
      <c r="I1279" t="str">
        <f t="shared" si="1110"/>
        <v/>
      </c>
      <c r="J1279" t="str">
        <f t="shared" si="1111"/>
        <v/>
      </c>
      <c r="K1279" t="str">
        <f t="shared" si="1112"/>
        <v/>
      </c>
      <c r="L1279" t="str">
        <f t="shared" si="1113"/>
        <v/>
      </c>
      <c r="M1279" t="str">
        <f t="shared" si="1114"/>
        <v/>
      </c>
      <c r="N1279" t="str">
        <f t="shared" si="1115"/>
        <v/>
      </c>
      <c r="O1279" t="str">
        <f t="shared" si="1116"/>
        <v/>
      </c>
      <c r="P1279" t="str">
        <f t="shared" si="1117"/>
        <v/>
      </c>
      <c r="Q1279" t="str">
        <f t="shared" si="1118"/>
        <v/>
      </c>
      <c r="R1279" t="str">
        <f t="shared" si="1119"/>
        <v/>
      </c>
      <c r="S1279" t="str">
        <f t="shared" si="1120"/>
        <v/>
      </c>
      <c r="T1279" t="str">
        <f t="shared" si="1121"/>
        <v/>
      </c>
      <c r="U1279" t="str">
        <f t="shared" si="1122"/>
        <v/>
      </c>
      <c r="V1279" t="str">
        <f t="shared" si="1123"/>
        <v/>
      </c>
      <c r="W1279" t="str">
        <f t="shared" si="1124"/>
        <v/>
      </c>
      <c r="X1279" t="str">
        <f t="shared" si="1125"/>
        <v/>
      </c>
      <c r="Y1279" t="str">
        <f t="shared" si="1126"/>
        <v/>
      </c>
      <c r="Z1279" t="str">
        <f t="shared" si="1127"/>
        <v/>
      </c>
      <c r="AA1279" t="str">
        <f t="shared" si="1128"/>
        <v>Mechatronika építőelemei (, web)</v>
      </c>
      <c r="AB1279" t="str">
        <f t="shared" si="1129"/>
        <v/>
      </c>
      <c r="AC1279" t="str">
        <f t="shared" si="1130"/>
        <v/>
      </c>
      <c r="AD1279" t="str">
        <f t="shared" si="1131"/>
        <v>11282</v>
      </c>
      <c r="AE1279" t="str">
        <f t="shared" si="1132"/>
        <v/>
      </c>
      <c r="AF1279" t="str">
        <f t="shared" si="1133"/>
        <v/>
      </c>
      <c r="AG1279" t="str">
        <f t="shared" si="1134"/>
        <v/>
      </c>
      <c r="AH1279" t="str">
        <f t="shared" si="1135"/>
        <v/>
      </c>
      <c r="AI1279" t="str">
        <f t="shared" si="1136"/>
        <v/>
      </c>
      <c r="AJ1279" t="str">
        <f t="shared" si="1137"/>
        <v/>
      </c>
      <c r="AK1279" t="str">
        <f t="shared" si="1138"/>
        <v/>
      </c>
      <c r="AL1279" t="str">
        <f t="shared" si="1139"/>
        <v/>
      </c>
      <c r="AM1279" t="str">
        <f t="shared" si="1140"/>
        <v/>
      </c>
      <c r="AN1279" t="str">
        <f t="shared" si="1141"/>
        <v/>
      </c>
      <c r="AO1279" t="str">
        <f t="shared" si="1142"/>
        <v/>
      </c>
      <c r="AP1279" t="str">
        <f t="shared" si="1143"/>
        <v/>
      </c>
      <c r="AQ1279" t="str">
        <f t="shared" si="1144"/>
        <v/>
      </c>
      <c r="AR1279" t="str">
        <f t="shared" si="1145"/>
        <v/>
      </c>
      <c r="AS1279" t="str">
        <f t="shared" si="1146"/>
        <v/>
      </c>
      <c r="AT1279" t="str">
        <f t="shared" si="1147"/>
        <v/>
      </c>
      <c r="AU1279" t="str">
        <f t="shared" si="1148"/>
        <v/>
      </c>
      <c r="AV1279" t="str">
        <f t="shared" si="1149"/>
        <v/>
      </c>
      <c r="AW1279" t="str">
        <f t="shared" si="1150"/>
        <v/>
      </c>
      <c r="AX1279" t="str">
        <f t="shared" si="1151"/>
        <v/>
      </c>
      <c r="AY1279" t="str">
        <f t="shared" si="1152"/>
        <v/>
      </c>
      <c r="AZ1279" t="str">
        <f t="shared" si="1153"/>
        <v/>
      </c>
      <c r="BA1279" t="str">
        <f t="shared" si="1154"/>
        <v/>
      </c>
      <c r="BB1279" t="str">
        <f t="shared" si="1155"/>
        <v/>
      </c>
      <c r="BC1279" t="str">
        <f t="shared" si="1156"/>
        <v/>
      </c>
      <c r="BD1279" t="str">
        <f t="shared" si="1157"/>
        <v/>
      </c>
      <c r="BE1279" t="str">
        <f t="shared" si="1158"/>
        <v>Mechatronika építőelemei (3, web)</v>
      </c>
      <c r="BF1279" s="2">
        <v>1128</v>
      </c>
      <c r="BG1279" s="2">
        <v>2</v>
      </c>
      <c r="BH1279" s="18">
        <f>VLOOKUP(BF1279,segéd!$F$9:$G$41,2,FALSE)</f>
        <v>46354</v>
      </c>
      <c r="BI1279" s="2" t="str">
        <f>VLOOKUP(BG1279,segéd!$F$1:$G$7,2,FALSE)</f>
        <v>9.45-11.15</v>
      </c>
      <c r="BJ1279" t="s">
        <v>275</v>
      </c>
      <c r="BK1279" s="20" t="s">
        <v>48</v>
      </c>
      <c r="BL1279" t="s">
        <v>114</v>
      </c>
      <c r="BM1279" s="2"/>
      <c r="BN1279" s="2">
        <v>3</v>
      </c>
      <c r="BO1279" s="2" t="s">
        <v>117</v>
      </c>
      <c r="BP1279" s="33" t="s">
        <v>667</v>
      </c>
      <c r="BQ1279" s="2">
        <f t="shared" si="1159"/>
        <v>15</v>
      </c>
      <c r="BR1279" s="2" t="str">
        <f>IF(BM1279="","",IFERROR(VLOOKUP(BJ1279,segéd!T:U,2,FALSE),"x"))</f>
        <v/>
      </c>
      <c r="BS1279" s="2">
        <f>IF(BN1279="","",IFERROR(VLOOKUP(BJ1279,segéd!O:P,2,FALSE),"x"))</f>
        <v>15</v>
      </c>
      <c r="BU1279" s="2"/>
      <c r="BV1279" s="2"/>
      <c r="BX1279" s="2"/>
      <c r="CP1279" s="2">
        <v>8</v>
      </c>
    </row>
    <row r="1280" spans="1:116" ht="15" customHeight="1" x14ac:dyDescent="0.3">
      <c r="A1280" t="str">
        <f t="shared" si="1102"/>
        <v>11282</v>
      </c>
      <c r="B1280" t="str">
        <f t="shared" si="1103"/>
        <v xml:space="preserve">Men. és minőségmen. alapjai - Szabó Veronika Anna (web) </v>
      </c>
      <c r="C1280" t="str">
        <f t="shared" si="1104"/>
        <v>21711282</v>
      </c>
      <c r="D1280" t="str">
        <f t="shared" si="1105"/>
        <v>Men. és minőségmen. alapjai - Szabó Veronika Anna (web) 8</v>
      </c>
      <c r="E1280" t="str">
        <f t="shared" si="1106"/>
        <v>Szabó Veronika Anna11282</v>
      </c>
      <c r="F1280" t="str">
        <f t="shared" si="1107"/>
        <v>Men. és minőségmen. alapjai (Tb. 217, web)</v>
      </c>
      <c r="G1280" t="str">
        <f t="shared" si="1108"/>
        <v/>
      </c>
      <c r="H1280" t="str">
        <f t="shared" si="1109"/>
        <v/>
      </c>
      <c r="I1280" t="str">
        <f t="shared" si="1110"/>
        <v/>
      </c>
      <c r="J1280" t="str">
        <f t="shared" si="1111"/>
        <v/>
      </c>
      <c r="K1280" t="str">
        <f t="shared" si="1112"/>
        <v/>
      </c>
      <c r="L1280" t="str">
        <f t="shared" si="1113"/>
        <v/>
      </c>
      <c r="M1280" t="str">
        <f t="shared" si="1114"/>
        <v/>
      </c>
      <c r="N1280" t="str">
        <f t="shared" si="1115"/>
        <v/>
      </c>
      <c r="O1280" t="str">
        <f t="shared" si="1116"/>
        <v/>
      </c>
      <c r="P1280" t="str">
        <f t="shared" si="1117"/>
        <v/>
      </c>
      <c r="Q1280" t="str">
        <f t="shared" si="1118"/>
        <v/>
      </c>
      <c r="R1280" t="str">
        <f t="shared" si="1119"/>
        <v/>
      </c>
      <c r="S1280" t="str">
        <f t="shared" si="1120"/>
        <v/>
      </c>
      <c r="T1280" t="str">
        <f t="shared" si="1121"/>
        <v/>
      </c>
      <c r="U1280" t="str">
        <f t="shared" si="1122"/>
        <v/>
      </c>
      <c r="V1280" t="str">
        <f t="shared" si="1123"/>
        <v/>
      </c>
      <c r="W1280" t="str">
        <f t="shared" si="1124"/>
        <v/>
      </c>
      <c r="X1280" t="str">
        <f t="shared" si="1125"/>
        <v/>
      </c>
      <c r="Y1280" t="str">
        <f t="shared" si="1126"/>
        <v/>
      </c>
      <c r="Z1280" t="str">
        <f t="shared" si="1127"/>
        <v/>
      </c>
      <c r="AA1280" t="str">
        <f t="shared" si="1128"/>
        <v>Men. és minőségmen. alapjai (, web)</v>
      </c>
      <c r="AB1280" t="str">
        <f t="shared" si="1129"/>
        <v/>
      </c>
      <c r="AC1280" t="str">
        <f t="shared" si="1130"/>
        <v/>
      </c>
      <c r="AD1280" t="str">
        <f t="shared" si="1131"/>
        <v/>
      </c>
      <c r="AE1280" t="str">
        <f t="shared" si="1132"/>
        <v/>
      </c>
      <c r="AF1280" t="str">
        <f t="shared" si="1133"/>
        <v/>
      </c>
      <c r="AG1280" t="str">
        <f t="shared" si="1134"/>
        <v/>
      </c>
      <c r="AH1280" t="str">
        <f t="shared" si="1135"/>
        <v/>
      </c>
      <c r="AI1280" t="str">
        <f t="shared" si="1136"/>
        <v/>
      </c>
      <c r="AJ1280" t="str">
        <f t="shared" si="1137"/>
        <v>11282</v>
      </c>
      <c r="AK1280" t="str">
        <f t="shared" si="1138"/>
        <v/>
      </c>
      <c r="AL1280" t="str">
        <f t="shared" si="1139"/>
        <v/>
      </c>
      <c r="AM1280" t="str">
        <f t="shared" si="1140"/>
        <v/>
      </c>
      <c r="AN1280" t="str">
        <f t="shared" si="1141"/>
        <v/>
      </c>
      <c r="AO1280" t="str">
        <f t="shared" si="1142"/>
        <v/>
      </c>
      <c r="AP1280" t="str">
        <f t="shared" si="1143"/>
        <v/>
      </c>
      <c r="AQ1280" t="str">
        <f t="shared" si="1144"/>
        <v/>
      </c>
      <c r="AR1280" t="str">
        <f t="shared" si="1145"/>
        <v/>
      </c>
      <c r="AS1280" t="str">
        <f t="shared" si="1146"/>
        <v/>
      </c>
      <c r="AT1280" t="str">
        <f t="shared" si="1147"/>
        <v/>
      </c>
      <c r="AU1280" t="str">
        <f t="shared" si="1148"/>
        <v/>
      </c>
      <c r="AV1280" t="str">
        <f t="shared" si="1149"/>
        <v/>
      </c>
      <c r="AW1280" t="str">
        <f t="shared" si="1150"/>
        <v/>
      </c>
      <c r="AX1280" t="str">
        <f t="shared" si="1151"/>
        <v/>
      </c>
      <c r="AY1280" t="str">
        <f t="shared" si="1152"/>
        <v/>
      </c>
      <c r="AZ1280" t="str">
        <f t="shared" si="1153"/>
        <v/>
      </c>
      <c r="BA1280" t="str">
        <f t="shared" si="1154"/>
        <v/>
      </c>
      <c r="BB1280" t="str">
        <f t="shared" si="1155"/>
        <v/>
      </c>
      <c r="BC1280" t="str">
        <f t="shared" si="1156"/>
        <v/>
      </c>
      <c r="BD1280" t="str">
        <f t="shared" si="1157"/>
        <v/>
      </c>
      <c r="BE1280" t="str">
        <f t="shared" si="1158"/>
        <v>Men. és minőségmen. alapjai (217, web)</v>
      </c>
      <c r="BF1280" s="2">
        <v>1128</v>
      </c>
      <c r="BG1280" s="2">
        <v>2</v>
      </c>
      <c r="BH1280" s="18">
        <f>VLOOKUP(BF1280,segéd!$F$9:$G$41,2,FALSE)</f>
        <v>46354</v>
      </c>
      <c r="BI1280" s="2" t="str">
        <f>VLOOKUP(BG1280,segéd!$F$1:$G$7,2,FALSE)</f>
        <v>9.45-11.15</v>
      </c>
      <c r="BJ1280" t="s">
        <v>514</v>
      </c>
      <c r="BK1280" s="20" t="s">
        <v>539</v>
      </c>
      <c r="BL1280" t="s">
        <v>114</v>
      </c>
      <c r="BM1280" s="2"/>
      <c r="BN1280" s="2">
        <v>217</v>
      </c>
      <c r="BO1280" s="2" t="s">
        <v>117</v>
      </c>
      <c r="BP1280" s="33" t="s">
        <v>709</v>
      </c>
      <c r="BQ1280" s="2">
        <f t="shared" si="1159"/>
        <v>8</v>
      </c>
      <c r="BR1280" s="2" t="str">
        <f>IF(BM1280="","",IFERROR(VLOOKUP(BJ1280,segéd!T:U,2,FALSE),"x"))</f>
        <v/>
      </c>
      <c r="BS1280" s="2">
        <f>IF(BN1280="","",IFERROR(VLOOKUP(BJ1280,segéd!O:P,2,FALSE),"x"))</f>
        <v>8</v>
      </c>
      <c r="BU1280" s="2"/>
      <c r="BV1280" s="2"/>
      <c r="BX1280" s="2"/>
      <c r="CV1280" s="2">
        <v>7</v>
      </c>
    </row>
    <row r="1281" spans="1:118" ht="15" customHeight="1" x14ac:dyDescent="0.3">
      <c r="A1281" t="str">
        <f t="shared" si="1102"/>
        <v>11282</v>
      </c>
      <c r="B1281" t="str">
        <f t="shared" si="1103"/>
        <v xml:space="preserve">Műszaki diagnosztika II. - Nemes Márk (web) </v>
      </c>
      <c r="C1281" t="str">
        <f t="shared" si="1104"/>
        <v>40411282</v>
      </c>
      <c r="D1281" t="str">
        <f t="shared" si="1105"/>
        <v>Műszaki diagnosztika II. - Nemes Márk (web) 14</v>
      </c>
      <c r="E1281" t="str">
        <f t="shared" si="1106"/>
        <v>Nemes Márk11282</v>
      </c>
      <c r="F1281" t="str">
        <f t="shared" si="1107"/>
        <v>Műszaki diagnosztika II. (Tb. 404, web)</v>
      </c>
      <c r="G1281" t="str">
        <f t="shared" si="1108"/>
        <v/>
      </c>
      <c r="H1281" t="str">
        <f t="shared" si="1109"/>
        <v/>
      </c>
      <c r="I1281" t="str">
        <f t="shared" si="1110"/>
        <v/>
      </c>
      <c r="J1281" t="str">
        <f t="shared" si="1111"/>
        <v/>
      </c>
      <c r="K1281" t="str">
        <f t="shared" si="1112"/>
        <v/>
      </c>
      <c r="L1281" t="str">
        <f t="shared" si="1113"/>
        <v/>
      </c>
      <c r="M1281" t="str">
        <f t="shared" si="1114"/>
        <v/>
      </c>
      <c r="N1281" t="str">
        <f t="shared" si="1115"/>
        <v/>
      </c>
      <c r="O1281" t="str">
        <f t="shared" si="1116"/>
        <v/>
      </c>
      <c r="P1281" t="str">
        <f t="shared" si="1117"/>
        <v/>
      </c>
      <c r="Q1281" t="str">
        <f t="shared" si="1118"/>
        <v/>
      </c>
      <c r="R1281" t="str">
        <f t="shared" si="1119"/>
        <v/>
      </c>
      <c r="S1281" t="str">
        <f t="shared" si="1120"/>
        <v/>
      </c>
      <c r="T1281" t="str">
        <f t="shared" si="1121"/>
        <v/>
      </c>
      <c r="U1281" t="str">
        <f t="shared" si="1122"/>
        <v/>
      </c>
      <c r="V1281" t="str">
        <f t="shared" si="1123"/>
        <v/>
      </c>
      <c r="W1281" t="str">
        <f t="shared" si="1124"/>
        <v/>
      </c>
      <c r="X1281" t="str">
        <f t="shared" si="1125"/>
        <v/>
      </c>
      <c r="Y1281" t="str">
        <f t="shared" si="1126"/>
        <v/>
      </c>
      <c r="Z1281" t="str">
        <f t="shared" si="1127"/>
        <v/>
      </c>
      <c r="AA1281" t="str">
        <f t="shared" si="1128"/>
        <v>Műszaki diagnosztika II. (, web)</v>
      </c>
      <c r="AB1281" t="str">
        <f t="shared" si="1129"/>
        <v/>
      </c>
      <c r="AC1281" t="str">
        <f t="shared" si="1130"/>
        <v/>
      </c>
      <c r="AD1281" t="str">
        <f t="shared" si="1131"/>
        <v/>
      </c>
      <c r="AE1281" t="str">
        <f t="shared" si="1132"/>
        <v/>
      </c>
      <c r="AF1281" t="str">
        <f t="shared" si="1133"/>
        <v/>
      </c>
      <c r="AG1281" t="str">
        <f t="shared" si="1134"/>
        <v/>
      </c>
      <c r="AH1281" t="str">
        <f t="shared" si="1135"/>
        <v/>
      </c>
      <c r="AI1281" t="str">
        <f t="shared" si="1136"/>
        <v/>
      </c>
      <c r="AJ1281" t="str">
        <f t="shared" si="1137"/>
        <v/>
      </c>
      <c r="AK1281" t="str">
        <f t="shared" si="1138"/>
        <v/>
      </c>
      <c r="AL1281" t="str">
        <f t="shared" si="1139"/>
        <v/>
      </c>
      <c r="AM1281" t="str">
        <f t="shared" si="1140"/>
        <v/>
      </c>
      <c r="AN1281" t="str">
        <f t="shared" si="1141"/>
        <v/>
      </c>
      <c r="AO1281" t="str">
        <f t="shared" si="1142"/>
        <v/>
      </c>
      <c r="AP1281" t="str">
        <f t="shared" si="1143"/>
        <v/>
      </c>
      <c r="AQ1281" t="str">
        <f t="shared" si="1144"/>
        <v/>
      </c>
      <c r="AR1281" t="str">
        <f t="shared" si="1145"/>
        <v/>
      </c>
      <c r="AS1281" t="str">
        <f t="shared" si="1146"/>
        <v/>
      </c>
      <c r="AT1281" t="str">
        <f t="shared" si="1147"/>
        <v/>
      </c>
      <c r="AU1281" t="str">
        <f t="shared" si="1148"/>
        <v/>
      </c>
      <c r="AV1281" t="str">
        <f t="shared" si="1149"/>
        <v/>
      </c>
      <c r="AW1281" t="str">
        <f t="shared" si="1150"/>
        <v/>
      </c>
      <c r="AX1281" t="str">
        <f t="shared" si="1151"/>
        <v/>
      </c>
      <c r="AY1281" t="str">
        <f t="shared" si="1152"/>
        <v/>
      </c>
      <c r="AZ1281" t="str">
        <f t="shared" si="1153"/>
        <v/>
      </c>
      <c r="BA1281" t="str">
        <f t="shared" si="1154"/>
        <v/>
      </c>
      <c r="BB1281" t="str">
        <f t="shared" si="1155"/>
        <v>11282</v>
      </c>
      <c r="BC1281" t="str">
        <f t="shared" si="1156"/>
        <v/>
      </c>
      <c r="BD1281" t="str">
        <f t="shared" si="1157"/>
        <v/>
      </c>
      <c r="BE1281" t="str">
        <f t="shared" si="1158"/>
        <v>Műszaki diagnosztika II. (404, web)</v>
      </c>
      <c r="BF1281" s="2">
        <v>1128</v>
      </c>
      <c r="BG1281" s="2">
        <v>2</v>
      </c>
      <c r="BH1281" s="18">
        <f>VLOOKUP(BF1281,segéd!$F$9:$G$41,2,FALSE)</f>
        <v>46354</v>
      </c>
      <c r="BI1281" s="2" t="str">
        <f>VLOOKUP(BG1281,segéd!$F$1:$G$7,2,FALSE)</f>
        <v>9.45-11.15</v>
      </c>
      <c r="BJ1281" t="s">
        <v>526</v>
      </c>
      <c r="BK1281" s="20" t="s">
        <v>542</v>
      </c>
      <c r="BL1281" t="s">
        <v>191</v>
      </c>
      <c r="BM1281" s="2"/>
      <c r="BN1281" s="2">
        <v>404</v>
      </c>
      <c r="BO1281" s="2" t="s">
        <v>117</v>
      </c>
      <c r="BP1281" s="33" t="s">
        <v>640</v>
      </c>
      <c r="BQ1281" s="2">
        <f t="shared" si="1159"/>
        <v>14</v>
      </c>
      <c r="BR1281" s="2" t="str">
        <f>IF(BM1281="","",IFERROR(VLOOKUP(BJ1281,segéd!T:U,2,FALSE),"x"))</f>
        <v/>
      </c>
      <c r="BS1281" s="2">
        <f>IF(BN1281="","",IFERROR(VLOOKUP(BJ1281,segéd!O:P,2,FALSE),"x"))</f>
        <v>14</v>
      </c>
      <c r="BU1281" s="2"/>
      <c r="BV1281" s="2"/>
      <c r="DN1281" s="2">
        <v>8</v>
      </c>
    </row>
    <row r="1282" spans="1:118" ht="15" customHeight="1" x14ac:dyDescent="0.3">
      <c r="A1282" t="str">
        <f t="shared" si="1102"/>
        <v>20811282</v>
      </c>
      <c r="B1282" t="str">
        <f t="shared" si="1103"/>
        <v>Művelődéstörténet - Keszthelyi Csaba (Bp.-ről web) 10</v>
      </c>
      <c r="C1282" t="str">
        <f t="shared" si="1104"/>
        <v>21611282</v>
      </c>
      <c r="D1282" t="str">
        <f t="shared" si="1105"/>
        <v>Művelődéstörténet - Keszthelyi Csaba (Bp.-ről web) 15</v>
      </c>
      <c r="E1282" t="str">
        <f t="shared" si="1106"/>
        <v>Keszthelyi Csaba11282</v>
      </c>
      <c r="F1282" t="str">
        <f t="shared" si="1107"/>
        <v>Művelődéstörténet (Bp. 208, Bp.-ről web)</v>
      </c>
      <c r="G1282" t="str">
        <f t="shared" si="1108"/>
        <v/>
      </c>
      <c r="H1282" t="str">
        <f t="shared" si="1109"/>
        <v/>
      </c>
      <c r="I1282" t="str">
        <f t="shared" si="1110"/>
        <v/>
      </c>
      <c r="J1282" t="str">
        <f t="shared" si="1111"/>
        <v/>
      </c>
      <c r="K1282" t="str">
        <f t="shared" si="1112"/>
        <v/>
      </c>
      <c r="L1282" t="str">
        <f t="shared" si="1113"/>
        <v/>
      </c>
      <c r="M1282" t="str">
        <f t="shared" si="1114"/>
        <v>11282</v>
      </c>
      <c r="N1282" t="str">
        <f t="shared" si="1115"/>
        <v>11282</v>
      </c>
      <c r="O1282" t="str">
        <f t="shared" si="1116"/>
        <v>11282</v>
      </c>
      <c r="P1282" t="str">
        <f t="shared" si="1117"/>
        <v/>
      </c>
      <c r="Q1282" t="str">
        <f t="shared" si="1118"/>
        <v/>
      </c>
      <c r="R1282" t="str">
        <f t="shared" si="1119"/>
        <v/>
      </c>
      <c r="S1282" t="str">
        <f t="shared" si="1120"/>
        <v/>
      </c>
      <c r="T1282" t="str">
        <f t="shared" si="1121"/>
        <v/>
      </c>
      <c r="U1282" t="str">
        <f t="shared" si="1122"/>
        <v/>
      </c>
      <c r="V1282" t="str">
        <f t="shared" si="1123"/>
        <v/>
      </c>
      <c r="W1282" t="str">
        <f t="shared" si="1124"/>
        <v/>
      </c>
      <c r="X1282" t="str">
        <f t="shared" si="1125"/>
        <v/>
      </c>
      <c r="Y1282" t="str">
        <f t="shared" si="1126"/>
        <v/>
      </c>
      <c r="Z1282" t="str">
        <f t="shared" si="1127"/>
        <v/>
      </c>
      <c r="AA1282" t="str">
        <f t="shared" si="1128"/>
        <v>Művelődéstörténet (208, Bp.-ről web)</v>
      </c>
      <c r="AB1282" t="str">
        <f t="shared" si="1129"/>
        <v/>
      </c>
      <c r="AC1282" t="str">
        <f t="shared" si="1130"/>
        <v/>
      </c>
      <c r="AD1282" t="str">
        <f t="shared" si="1131"/>
        <v/>
      </c>
      <c r="AE1282" t="str">
        <f t="shared" si="1132"/>
        <v/>
      </c>
      <c r="AF1282" t="str">
        <f t="shared" si="1133"/>
        <v/>
      </c>
      <c r="AG1282" t="str">
        <f t="shared" si="1134"/>
        <v/>
      </c>
      <c r="AH1282" t="str">
        <f t="shared" si="1135"/>
        <v>11282</v>
      </c>
      <c r="AI1282" t="str">
        <f t="shared" si="1136"/>
        <v>11282</v>
      </c>
      <c r="AJ1282" t="str">
        <f t="shared" si="1137"/>
        <v/>
      </c>
      <c r="AK1282" t="str">
        <f t="shared" si="1138"/>
        <v/>
      </c>
      <c r="AL1282" t="str">
        <f t="shared" si="1139"/>
        <v/>
      </c>
      <c r="AM1282" t="str">
        <f t="shared" si="1140"/>
        <v/>
      </c>
      <c r="AN1282" t="str">
        <f t="shared" si="1141"/>
        <v/>
      </c>
      <c r="AO1282" t="str">
        <f t="shared" si="1142"/>
        <v/>
      </c>
      <c r="AP1282" t="str">
        <f t="shared" si="1143"/>
        <v/>
      </c>
      <c r="AQ1282" t="str">
        <f t="shared" si="1144"/>
        <v/>
      </c>
      <c r="AR1282" t="str">
        <f t="shared" si="1145"/>
        <v/>
      </c>
      <c r="AS1282" t="str">
        <f t="shared" si="1146"/>
        <v/>
      </c>
      <c r="AT1282" t="str">
        <f t="shared" si="1147"/>
        <v/>
      </c>
      <c r="AU1282" t="str">
        <f t="shared" si="1148"/>
        <v/>
      </c>
      <c r="AV1282" t="str">
        <f t="shared" si="1149"/>
        <v/>
      </c>
      <c r="AW1282" t="str">
        <f t="shared" si="1150"/>
        <v/>
      </c>
      <c r="AX1282" t="str">
        <f t="shared" si="1151"/>
        <v/>
      </c>
      <c r="AY1282" t="str">
        <f t="shared" si="1152"/>
        <v/>
      </c>
      <c r="AZ1282" t="str">
        <f t="shared" si="1153"/>
        <v/>
      </c>
      <c r="BA1282" t="str">
        <f t="shared" si="1154"/>
        <v/>
      </c>
      <c r="BB1282" t="str">
        <f t="shared" si="1155"/>
        <v/>
      </c>
      <c r="BC1282" t="str">
        <f t="shared" si="1156"/>
        <v/>
      </c>
      <c r="BD1282" t="str">
        <f t="shared" si="1157"/>
        <v/>
      </c>
      <c r="BE1282" t="str">
        <f t="shared" si="1158"/>
        <v>Művelődéstörténet (216, Bp.-ről web)</v>
      </c>
      <c r="BF1282" s="2">
        <v>1128</v>
      </c>
      <c r="BG1282" s="2">
        <v>2</v>
      </c>
      <c r="BH1282" s="18">
        <f>VLOOKUP(BF1282,segéd!$F$9:$G$41,2,FALSE)</f>
        <v>46354</v>
      </c>
      <c r="BI1282" s="2" t="str">
        <f>VLOOKUP(BG1282,segéd!$F$1:$G$7,2,FALSE)</f>
        <v>9.45-11.15</v>
      </c>
      <c r="BJ1282" t="s">
        <v>39</v>
      </c>
      <c r="BK1282" s="20" t="s">
        <v>38</v>
      </c>
      <c r="BL1282" t="s">
        <v>192</v>
      </c>
      <c r="BM1282" s="2">
        <v>208</v>
      </c>
      <c r="BN1282" s="2">
        <v>216</v>
      </c>
      <c r="BO1282" s="2" t="s">
        <v>118</v>
      </c>
      <c r="BP1282" s="33" t="s">
        <v>693</v>
      </c>
      <c r="BQ1282" s="2">
        <f t="shared" si="1159"/>
        <v>25</v>
      </c>
      <c r="BR1282" s="2">
        <f>IF(BM1282="","",IFERROR(VLOOKUP(BJ1282,segéd!T:U,2,FALSE),"x"))</f>
        <v>10</v>
      </c>
      <c r="BS1282" s="2">
        <f>IF(BN1282="","",IFERROR(VLOOKUP(BJ1282,segéd!O:P,2,FALSE),"x"))</f>
        <v>15</v>
      </c>
      <c r="BU1282" s="2"/>
      <c r="BV1282" s="2"/>
      <c r="BW1282" s="19"/>
      <c r="BX1282" s="2"/>
      <c r="BY1282" s="19"/>
      <c r="BZ1282" s="2">
        <v>5</v>
      </c>
      <c r="CA1282" s="2">
        <v>12</v>
      </c>
      <c r="CB1282" s="2">
        <v>3</v>
      </c>
      <c r="CC1282" s="19"/>
      <c r="CT1282" s="2">
        <v>10</v>
      </c>
      <c r="CU1282" s="2">
        <v>8</v>
      </c>
      <c r="DC1282" s="19"/>
      <c r="DD1282" s="19"/>
      <c r="DE1282" s="19"/>
      <c r="DF1282" s="19"/>
      <c r="DI1282" s="19"/>
      <c r="DL1282" s="19"/>
    </row>
    <row r="1283" spans="1:118" ht="15" customHeight="1" x14ac:dyDescent="0.3">
      <c r="A1283" t="str">
        <f t="shared" ref="A1283:A1346" si="1160">CONCATENATE(BM1283,BF1283,BG1283)</f>
        <v>20311282</v>
      </c>
      <c r="B1283" t="str">
        <f t="shared" ref="B1283:B1346" si="1161">CONCATENATE(BJ1283," - ",BK1283,IF(BO1283="","",CONCATENATE(" (",BO1283,")"))," ",BR1283)</f>
        <v>Szálloda fejlesztés és üzem. - Krompaszky Gábor (web) 4</v>
      </c>
      <c r="C1283" t="str">
        <f t="shared" ref="C1283:C1346" si="1162">CONCATENATE(BN1283,BF1283,BG1283)</f>
        <v>11282</v>
      </c>
      <c r="D1283" t="str">
        <f t="shared" ref="D1283:D1346" si="1163">CONCATENATE(BJ1283," - ",BK1283,IF(BO1283="","",CONCATENATE(" (",BO1283,")"))," ",BS1283)</f>
        <v xml:space="preserve">Szálloda fejlesztés és üzem. - Krompaszky Gábor (web) </v>
      </c>
      <c r="E1283" t="str">
        <f t="shared" ref="E1283:E1346" si="1164">CONCATENATE(BK1283,BF1283,BG1283)</f>
        <v>Krompaszky Gábor11282</v>
      </c>
      <c r="F1283" t="str">
        <f t="shared" ref="F1283:F1346" si="1165">CONCATENATE(BJ1283," (",IF(OR(BM1283="",BO1283="Tb.-ről web"),"",CONCATENATE("Bp. ",BM1283)),IF(OR(BN1283="",BO1283="Bp.-ről web"),"",CONCATENATE("Tb. ",BN1283)),IF(BO1283="","",CONCATENATE(", ",BO1283)),")")</f>
        <v>Szálloda fejlesztés és üzem. (Bp. 203, web)</v>
      </c>
      <c r="G1283" t="str">
        <f t="shared" ref="G1283:G1346" si="1166">IF(BT1283="","",CONCATENATE($BF1283,$BG1283))</f>
        <v/>
      </c>
      <c r="H1283" t="str">
        <f t="shared" ref="H1283:H1346" si="1167">IF(BU1283="","",CONCATENATE($BF1283,$BG1283))</f>
        <v/>
      </c>
      <c r="I1283" t="str">
        <f t="shared" ref="I1283:I1346" si="1168">IF(BV1283="","",CONCATENATE($BF1283,$BG1283))</f>
        <v/>
      </c>
      <c r="J1283" t="str">
        <f t="shared" ref="J1283:J1346" si="1169">IF(BW1283="","",CONCATENATE($BF1283,$BG1283))</f>
        <v/>
      </c>
      <c r="K1283" t="str">
        <f t="shared" ref="K1283:K1346" si="1170">IF(BX1283="","",CONCATENATE($BF1283,$BG1283))</f>
        <v/>
      </c>
      <c r="L1283" t="str">
        <f t="shared" ref="L1283:L1346" si="1171">IF(BY1283="","",CONCATENATE($BF1283,$BG1283))</f>
        <v/>
      </c>
      <c r="M1283" t="str">
        <f t="shared" ref="M1283:M1346" si="1172">IF(BZ1283="","",CONCATENATE($BF1283,$BG1283))</f>
        <v/>
      </c>
      <c r="N1283" t="str">
        <f t="shared" ref="N1283:N1346" si="1173">IF(CA1283="","",CONCATENATE($BF1283,$BG1283))</f>
        <v/>
      </c>
      <c r="O1283" t="str">
        <f t="shared" ref="O1283:O1346" si="1174">IF(CB1283="","",CONCATENATE($BF1283,$BG1283))</f>
        <v/>
      </c>
      <c r="P1283" t="str">
        <f t="shared" ref="P1283:P1346" si="1175">IF(CC1283="","",CONCATENATE($BF1283,$BG1283))</f>
        <v/>
      </c>
      <c r="Q1283" t="str">
        <f t="shared" ref="Q1283:Q1346" si="1176">IF(CD1283="","",CONCATENATE($BF1283,$BG1283))</f>
        <v/>
      </c>
      <c r="R1283" t="str">
        <f t="shared" ref="R1283:R1346" si="1177">IF(CE1283="","",CONCATENATE($BF1283,$BG1283))</f>
        <v/>
      </c>
      <c r="S1283" t="str">
        <f t="shared" ref="S1283:S1346" si="1178">IF(CF1283="","",CONCATENATE($BF1283,$BG1283))</f>
        <v/>
      </c>
      <c r="T1283" t="str">
        <f t="shared" ref="T1283:T1346" si="1179">IF(CG1283="","",CONCATENATE($BF1283,$BG1283))</f>
        <v/>
      </c>
      <c r="U1283" t="str">
        <f t="shared" ref="U1283:U1346" si="1180">IF(CH1283="","",CONCATENATE($BF1283,$BG1283))</f>
        <v/>
      </c>
      <c r="V1283" t="str">
        <f t="shared" ref="V1283:V1346" si="1181">IF(CI1283="","",CONCATENATE($BF1283,$BG1283))</f>
        <v/>
      </c>
      <c r="W1283" t="str">
        <f t="shared" ref="W1283:W1346" si="1182">IF(CJ1283="","",CONCATENATE($BF1283,$BG1283))</f>
        <v/>
      </c>
      <c r="X1283" t="str">
        <f t="shared" ref="X1283:X1346" si="1183">IF(CK1283="","",CONCATENATE($BF1283,$BG1283))</f>
        <v/>
      </c>
      <c r="Y1283" t="str">
        <f t="shared" ref="Y1283:Y1346" si="1184">IF(CL1283="","",CONCATENATE($BF1283,$BG1283))</f>
        <v/>
      </c>
      <c r="Z1283" t="str">
        <f t="shared" ref="Z1283:Z1346" si="1185">IF(CM1283="","",CONCATENATE($BF1283,$BG1283))</f>
        <v>11282</v>
      </c>
      <c r="AA1283" t="str">
        <f t="shared" ref="AA1283:AA1346" si="1186">CONCATENATE(BJ1283," (",BM1283,IF(BO1283="","",CONCATENATE(", ",BO1283)),")")</f>
        <v>Szálloda fejlesztés és üzem. (203, web)</v>
      </c>
      <c r="AB1283" t="str">
        <f t="shared" ref="AB1283:AB1346" si="1187">IF(CN1283="","",CONCATENATE($BF1283,$BG1283))</f>
        <v/>
      </c>
      <c r="AC1283" t="str">
        <f t="shared" ref="AC1283:AC1346" si="1188">IF(CO1283="","",CONCATENATE($BF1283,$BG1283))</f>
        <v/>
      </c>
      <c r="AD1283" t="str">
        <f t="shared" ref="AD1283:AD1346" si="1189">IF(CP1283="","",CONCATENATE($BF1283,$BG1283))</f>
        <v/>
      </c>
      <c r="AE1283" t="str">
        <f t="shared" ref="AE1283:AE1346" si="1190">IF(CQ1283="","",CONCATENATE($BF1283,$BG1283))</f>
        <v/>
      </c>
      <c r="AF1283" t="str">
        <f t="shared" ref="AF1283:AF1346" si="1191">IF(CR1283="","",CONCATENATE($BF1283,$BG1283))</f>
        <v/>
      </c>
      <c r="AG1283" t="str">
        <f t="shared" ref="AG1283:AG1346" si="1192">IF(CS1283="","",CONCATENATE($BF1283,$BG1283))</f>
        <v/>
      </c>
      <c r="AH1283" t="str">
        <f t="shared" ref="AH1283:AH1346" si="1193">IF(CT1283="","",CONCATENATE($BF1283,$BG1283))</f>
        <v/>
      </c>
      <c r="AI1283" t="str">
        <f t="shared" ref="AI1283:AI1346" si="1194">IF(CU1283="","",CONCATENATE($BF1283,$BG1283))</f>
        <v/>
      </c>
      <c r="AJ1283" t="str">
        <f t="shared" ref="AJ1283:AJ1346" si="1195">IF(CV1283="","",CONCATENATE($BF1283,$BG1283))</f>
        <v/>
      </c>
      <c r="AK1283" t="str">
        <f t="shared" ref="AK1283:AK1346" si="1196">IF(CW1283="","",CONCATENATE($BF1283,$BG1283))</f>
        <v/>
      </c>
      <c r="AL1283" t="str">
        <f t="shared" ref="AL1283:AL1346" si="1197">IF(CX1283="","",CONCATENATE($BF1283,$BG1283))</f>
        <v/>
      </c>
      <c r="AM1283" t="str">
        <f t="shared" ref="AM1283:AM1346" si="1198">IF(CY1283="","",CONCATENATE($BF1283,$BG1283))</f>
        <v/>
      </c>
      <c r="AN1283" t="str">
        <f t="shared" ref="AN1283:AN1346" si="1199">IF(CZ1283="","",CONCATENATE($BF1283,$BG1283))</f>
        <v/>
      </c>
      <c r="AO1283" t="str">
        <f t="shared" ref="AO1283:AO1346" si="1200">IF(DA1283="","",CONCATENATE($BF1283,$BG1283))</f>
        <v/>
      </c>
      <c r="AP1283" t="str">
        <f t="shared" ref="AP1283:AP1346" si="1201">IF(DB1283="","",CONCATENATE($BF1283,$BG1283))</f>
        <v/>
      </c>
      <c r="AQ1283" t="str">
        <f t="shared" ref="AQ1283:AQ1346" si="1202">IF(DC1283="","",CONCATENATE($BF1283,$BG1283))</f>
        <v/>
      </c>
      <c r="AR1283" t="str">
        <f t="shared" ref="AR1283:AR1346" si="1203">IF(DD1283="","",CONCATENATE($BF1283,$BG1283))</f>
        <v/>
      </c>
      <c r="AS1283" t="str">
        <f t="shared" ref="AS1283:AS1346" si="1204">IF(DE1283="","",CONCATENATE($BF1283,$BG1283))</f>
        <v/>
      </c>
      <c r="AT1283" t="str">
        <f t="shared" ref="AT1283:AT1346" si="1205">IF(DF1283="","",CONCATENATE($BF1283,$BG1283))</f>
        <v/>
      </c>
      <c r="AU1283" t="str">
        <f t="shared" ref="AU1283:AU1346" si="1206">IF(DG1283="","",CONCATENATE($BF1283,$BG1283))</f>
        <v/>
      </c>
      <c r="AV1283" t="str">
        <f t="shared" ref="AV1283:AV1346" si="1207">IF(DH1283="","",CONCATENATE($BF1283,$BG1283))</f>
        <v/>
      </c>
      <c r="AW1283" t="str">
        <f t="shared" ref="AW1283:AW1346" si="1208">IF(DI1283="","",CONCATENATE($BF1283,$BG1283))</f>
        <v/>
      </c>
      <c r="AX1283" t="str">
        <f t="shared" ref="AX1283:AX1346" si="1209">IF(DJ1283="","",CONCATENATE($BF1283,$BG1283))</f>
        <v/>
      </c>
      <c r="AY1283" t="str">
        <f t="shared" ref="AY1283:AY1346" si="1210">IF(DK1283="","",CONCATENATE($BF1283,$BG1283))</f>
        <v/>
      </c>
      <c r="AZ1283" t="str">
        <f t="shared" ref="AZ1283:AZ1346" si="1211">IF(DL1283="","",CONCATENATE($BF1283,$BG1283))</f>
        <v/>
      </c>
      <c r="BA1283" t="str">
        <f t="shared" ref="BA1283:BA1346" si="1212">IF(DM1283="","",CONCATENATE($BF1283,$BG1283))</f>
        <v/>
      </c>
      <c r="BB1283" t="str">
        <f t="shared" ref="BB1283:BB1346" si="1213">IF(DN1283="","",CONCATENATE($BF1283,$BG1283))</f>
        <v/>
      </c>
      <c r="BC1283" t="str">
        <f t="shared" ref="BC1283:BC1346" si="1214">IF(DO1283="","",CONCATENATE($BF1283,$BG1283))</f>
        <v/>
      </c>
      <c r="BD1283" t="str">
        <f t="shared" ref="BD1283:BD1346" si="1215">IF(DP1283="","",CONCATENATE($BF1283,$BG1283))</f>
        <v/>
      </c>
      <c r="BE1283" t="str">
        <f t="shared" ref="BE1283:BE1346" si="1216">CONCATENATE(BJ1283," (",BN1283,IF(BO1283="","",CONCATENATE(", ",BO1283)),")")</f>
        <v>Szálloda fejlesztés és üzem. (, web)</v>
      </c>
      <c r="BF1283" s="2">
        <v>1128</v>
      </c>
      <c r="BG1283" s="2">
        <v>2</v>
      </c>
      <c r="BH1283" s="18">
        <f>VLOOKUP(BF1283,segéd!$F$9:$G$41,2,FALSE)</f>
        <v>46354</v>
      </c>
      <c r="BI1283" s="2" t="str">
        <f>VLOOKUP(BG1283,segéd!$F$1:$G$7,2,FALSE)</f>
        <v>9.45-11.15</v>
      </c>
      <c r="BJ1283" t="s">
        <v>521</v>
      </c>
      <c r="BK1283" s="20" t="s">
        <v>535</v>
      </c>
      <c r="BL1283" t="s">
        <v>194</v>
      </c>
      <c r="BM1283" s="2">
        <v>203</v>
      </c>
      <c r="BO1283" s="2" t="s">
        <v>117</v>
      </c>
      <c r="BP1283" s="33" t="s">
        <v>617</v>
      </c>
      <c r="BQ1283" s="2">
        <f t="shared" ref="BQ1283:BQ1346" si="1217">IF(BR1283="",0,BR1283)+IF(BS1283="",0,BS1283)</f>
        <v>4</v>
      </c>
      <c r="BR1283" s="2">
        <f>IF(BM1283="","",IFERROR(VLOOKUP(BJ1283,segéd!T:U,2,FALSE),"x"))</f>
        <v>4</v>
      </c>
      <c r="BS1283" s="2" t="str">
        <f>IF(BN1283="","",IFERROR(VLOOKUP(BJ1283,segéd!O:P,2,FALSE),"x"))</f>
        <v/>
      </c>
      <c r="BU1283" s="2"/>
      <c r="BV1283" s="2"/>
      <c r="BX1283" s="2"/>
      <c r="CM1283" s="2">
        <v>5</v>
      </c>
    </row>
    <row r="1284" spans="1:118" ht="15" customHeight="1" x14ac:dyDescent="0.3">
      <c r="A1284" t="str">
        <f t="shared" si="1160"/>
        <v>20211282</v>
      </c>
      <c r="B1284" t="str">
        <f t="shared" si="1161"/>
        <v>Számvitel III. - Péter Sára (web) 24</v>
      </c>
      <c r="C1284" t="str">
        <f t="shared" si="1162"/>
        <v>11282</v>
      </c>
      <c r="D1284" t="str">
        <f t="shared" si="1163"/>
        <v xml:space="preserve">Számvitel III. - Péter Sára (web) </v>
      </c>
      <c r="E1284" t="str">
        <f t="shared" si="1164"/>
        <v>Péter Sára11282</v>
      </c>
      <c r="F1284" t="str">
        <f t="shared" si="1165"/>
        <v>Számvitel III. (Bp. 202, web)</v>
      </c>
      <c r="G1284" t="str">
        <f t="shared" si="1166"/>
        <v/>
      </c>
      <c r="H1284" t="str">
        <f t="shared" si="1167"/>
        <v/>
      </c>
      <c r="I1284" t="str">
        <f t="shared" si="1168"/>
        <v/>
      </c>
      <c r="J1284" t="str">
        <f t="shared" si="1169"/>
        <v/>
      </c>
      <c r="K1284" t="str">
        <f t="shared" si="1170"/>
        <v/>
      </c>
      <c r="L1284" t="str">
        <f t="shared" si="1171"/>
        <v/>
      </c>
      <c r="M1284" t="str">
        <f t="shared" si="1172"/>
        <v/>
      </c>
      <c r="N1284" t="str">
        <f t="shared" si="1173"/>
        <v/>
      </c>
      <c r="O1284" t="str">
        <f t="shared" si="1174"/>
        <v/>
      </c>
      <c r="P1284" t="str">
        <f t="shared" si="1175"/>
        <v/>
      </c>
      <c r="Q1284" t="str">
        <f t="shared" si="1176"/>
        <v/>
      </c>
      <c r="R1284" t="str">
        <f t="shared" si="1177"/>
        <v/>
      </c>
      <c r="S1284" t="str">
        <f t="shared" si="1178"/>
        <v/>
      </c>
      <c r="T1284" t="str">
        <f t="shared" si="1179"/>
        <v>11282</v>
      </c>
      <c r="U1284" t="str">
        <f t="shared" si="1180"/>
        <v>11282</v>
      </c>
      <c r="V1284" t="str">
        <f t="shared" si="1181"/>
        <v>11282</v>
      </c>
      <c r="W1284" t="str">
        <f t="shared" si="1182"/>
        <v/>
      </c>
      <c r="X1284" t="str">
        <f t="shared" si="1183"/>
        <v/>
      </c>
      <c r="Y1284" t="str">
        <f t="shared" si="1184"/>
        <v/>
      </c>
      <c r="Z1284" t="str">
        <f t="shared" si="1185"/>
        <v/>
      </c>
      <c r="AA1284" t="str">
        <f t="shared" si="1186"/>
        <v>Számvitel III. (202, web)</v>
      </c>
      <c r="AB1284" t="str">
        <f t="shared" si="1187"/>
        <v/>
      </c>
      <c r="AC1284" t="str">
        <f t="shared" si="1188"/>
        <v/>
      </c>
      <c r="AD1284" t="str">
        <f t="shared" si="1189"/>
        <v/>
      </c>
      <c r="AE1284" t="str">
        <f t="shared" si="1190"/>
        <v/>
      </c>
      <c r="AF1284" t="str">
        <f t="shared" si="1191"/>
        <v/>
      </c>
      <c r="AG1284" t="str">
        <f t="shared" si="1192"/>
        <v/>
      </c>
      <c r="AH1284" t="str">
        <f t="shared" si="1193"/>
        <v/>
      </c>
      <c r="AI1284" t="str">
        <f t="shared" si="1194"/>
        <v/>
      </c>
      <c r="AJ1284" t="str">
        <f t="shared" si="1195"/>
        <v/>
      </c>
      <c r="AK1284" t="str">
        <f t="shared" si="1196"/>
        <v/>
      </c>
      <c r="AL1284" t="str">
        <f t="shared" si="1197"/>
        <v/>
      </c>
      <c r="AM1284" t="str">
        <f t="shared" si="1198"/>
        <v/>
      </c>
      <c r="AN1284" t="str">
        <f t="shared" si="1199"/>
        <v/>
      </c>
      <c r="AO1284" t="str">
        <f t="shared" si="1200"/>
        <v/>
      </c>
      <c r="AP1284" t="str">
        <f t="shared" si="1201"/>
        <v/>
      </c>
      <c r="AQ1284" t="str">
        <f t="shared" si="1202"/>
        <v/>
      </c>
      <c r="AR1284" t="str">
        <f t="shared" si="1203"/>
        <v/>
      </c>
      <c r="AS1284" t="str">
        <f t="shared" si="1204"/>
        <v/>
      </c>
      <c r="AT1284" t="str">
        <f t="shared" si="1205"/>
        <v/>
      </c>
      <c r="AU1284" t="str">
        <f t="shared" si="1206"/>
        <v/>
      </c>
      <c r="AV1284" t="str">
        <f t="shared" si="1207"/>
        <v/>
      </c>
      <c r="AW1284" t="str">
        <f t="shared" si="1208"/>
        <v/>
      </c>
      <c r="AX1284" t="str">
        <f t="shared" si="1209"/>
        <v/>
      </c>
      <c r="AY1284" t="str">
        <f t="shared" si="1210"/>
        <v/>
      </c>
      <c r="AZ1284" t="str">
        <f t="shared" si="1211"/>
        <v/>
      </c>
      <c r="BA1284" t="str">
        <f t="shared" si="1212"/>
        <v/>
      </c>
      <c r="BB1284" t="str">
        <f t="shared" si="1213"/>
        <v/>
      </c>
      <c r="BC1284" t="str">
        <f t="shared" si="1214"/>
        <v/>
      </c>
      <c r="BD1284" t="str">
        <f t="shared" si="1215"/>
        <v/>
      </c>
      <c r="BE1284" t="str">
        <f t="shared" si="1216"/>
        <v>Számvitel III. (, web)</v>
      </c>
      <c r="BF1284" s="2">
        <v>1128</v>
      </c>
      <c r="BG1284" s="2">
        <v>2</v>
      </c>
      <c r="BH1284" s="18">
        <f>VLOOKUP(BF1284,segéd!$F$9:$G$41,2,FALSE)</f>
        <v>46354</v>
      </c>
      <c r="BI1284" s="2" t="str">
        <f>VLOOKUP(BG1284,segéd!$F$1:$G$7,2,FALSE)</f>
        <v>9.45-11.15</v>
      </c>
      <c r="BJ1284" t="s">
        <v>93</v>
      </c>
      <c r="BK1284" s="20" t="s">
        <v>305</v>
      </c>
      <c r="BL1284" t="s">
        <v>194</v>
      </c>
      <c r="BM1284" s="2">
        <v>202</v>
      </c>
      <c r="BO1284" s="2" t="s">
        <v>117</v>
      </c>
      <c r="BP1284" s="33" t="s">
        <v>733</v>
      </c>
      <c r="BQ1284" s="2">
        <f t="shared" si="1217"/>
        <v>24</v>
      </c>
      <c r="BR1284" s="2">
        <f>IF(BM1284="","",IFERROR(VLOOKUP(BJ1284,segéd!T:U,2,FALSE),"x"))</f>
        <v>24</v>
      </c>
      <c r="BS1284" s="2" t="str">
        <f>IF(BN1284="","",IFERROR(VLOOKUP(BJ1284,segéd!O:P,2,FALSE),"x"))</f>
        <v/>
      </c>
      <c r="BT1284" s="2"/>
      <c r="BU1284" s="2"/>
      <c r="BV1284" s="2"/>
      <c r="BX1284" s="2"/>
      <c r="CG1284" s="2">
        <v>6</v>
      </c>
      <c r="CH1284" s="2">
        <v>6</v>
      </c>
      <c r="CI1284" s="2">
        <v>7</v>
      </c>
      <c r="CQ1284" s="2"/>
      <c r="CR1284" s="2"/>
    </row>
    <row r="1285" spans="1:118" ht="15" customHeight="1" x14ac:dyDescent="0.3">
      <c r="A1285" t="str">
        <f t="shared" si="1160"/>
        <v>20611282</v>
      </c>
      <c r="B1285" t="str">
        <f t="shared" si="1161"/>
        <v>Termék-, kínálatpolitika - Duga Zsófia (web) 6</v>
      </c>
      <c r="C1285" t="str">
        <f t="shared" si="1162"/>
        <v>11282</v>
      </c>
      <c r="D1285" t="str">
        <f t="shared" si="1163"/>
        <v xml:space="preserve">Termék-, kínálatpolitika - Duga Zsófia (web) </v>
      </c>
      <c r="E1285" t="str">
        <f t="shared" si="1164"/>
        <v>Duga Zsófia11282</v>
      </c>
      <c r="F1285" t="str">
        <f t="shared" si="1165"/>
        <v>Termék-, kínálatpolitika (Bp. 206, web)</v>
      </c>
      <c r="G1285" t="str">
        <f t="shared" si="1166"/>
        <v/>
      </c>
      <c r="H1285" t="str">
        <f t="shared" si="1167"/>
        <v/>
      </c>
      <c r="I1285" t="str">
        <f t="shared" si="1168"/>
        <v/>
      </c>
      <c r="J1285" t="str">
        <f t="shared" si="1169"/>
        <v/>
      </c>
      <c r="K1285" t="str">
        <f t="shared" si="1170"/>
        <v/>
      </c>
      <c r="L1285" t="str">
        <f t="shared" si="1171"/>
        <v/>
      </c>
      <c r="M1285" t="str">
        <f t="shared" si="1172"/>
        <v/>
      </c>
      <c r="N1285" t="str">
        <f t="shared" si="1173"/>
        <v/>
      </c>
      <c r="O1285" t="str">
        <f t="shared" si="1174"/>
        <v/>
      </c>
      <c r="P1285" t="str">
        <f t="shared" si="1175"/>
        <v/>
      </c>
      <c r="Q1285" t="str">
        <f t="shared" si="1176"/>
        <v>11282</v>
      </c>
      <c r="R1285" t="str">
        <f t="shared" si="1177"/>
        <v/>
      </c>
      <c r="S1285" t="str">
        <f t="shared" si="1178"/>
        <v/>
      </c>
      <c r="T1285" t="str">
        <f t="shared" si="1179"/>
        <v/>
      </c>
      <c r="U1285" t="str">
        <f t="shared" si="1180"/>
        <v/>
      </c>
      <c r="V1285" t="str">
        <f t="shared" si="1181"/>
        <v/>
      </c>
      <c r="W1285" t="str">
        <f t="shared" si="1182"/>
        <v/>
      </c>
      <c r="X1285" t="str">
        <f t="shared" si="1183"/>
        <v/>
      </c>
      <c r="Y1285" t="str">
        <f t="shared" si="1184"/>
        <v/>
      </c>
      <c r="Z1285" t="str">
        <f t="shared" si="1185"/>
        <v/>
      </c>
      <c r="AA1285" t="str">
        <f t="shared" si="1186"/>
        <v>Termék-, kínálatpolitika (206, web)</v>
      </c>
      <c r="AB1285" t="str">
        <f t="shared" si="1187"/>
        <v/>
      </c>
      <c r="AC1285" t="str">
        <f t="shared" si="1188"/>
        <v/>
      </c>
      <c r="AD1285" t="str">
        <f t="shared" si="1189"/>
        <v/>
      </c>
      <c r="AE1285" t="str">
        <f t="shared" si="1190"/>
        <v/>
      </c>
      <c r="AF1285" t="str">
        <f t="shared" si="1191"/>
        <v/>
      </c>
      <c r="AG1285" t="str">
        <f t="shared" si="1192"/>
        <v/>
      </c>
      <c r="AH1285" t="str">
        <f t="shared" si="1193"/>
        <v/>
      </c>
      <c r="AI1285" t="str">
        <f t="shared" si="1194"/>
        <v/>
      </c>
      <c r="AJ1285" t="str">
        <f t="shared" si="1195"/>
        <v/>
      </c>
      <c r="AK1285" t="str">
        <f t="shared" si="1196"/>
        <v/>
      </c>
      <c r="AL1285" t="str">
        <f t="shared" si="1197"/>
        <v/>
      </c>
      <c r="AM1285" t="str">
        <f t="shared" si="1198"/>
        <v/>
      </c>
      <c r="AN1285" t="str">
        <f t="shared" si="1199"/>
        <v/>
      </c>
      <c r="AO1285" t="str">
        <f t="shared" si="1200"/>
        <v/>
      </c>
      <c r="AP1285" t="str">
        <f t="shared" si="1201"/>
        <v/>
      </c>
      <c r="AQ1285" t="str">
        <f t="shared" si="1202"/>
        <v/>
      </c>
      <c r="AR1285" t="str">
        <f t="shared" si="1203"/>
        <v/>
      </c>
      <c r="AS1285" t="str">
        <f t="shared" si="1204"/>
        <v/>
      </c>
      <c r="AT1285" t="str">
        <f t="shared" si="1205"/>
        <v/>
      </c>
      <c r="AU1285" t="str">
        <f t="shared" si="1206"/>
        <v/>
      </c>
      <c r="AV1285" t="str">
        <f t="shared" si="1207"/>
        <v/>
      </c>
      <c r="AW1285" t="str">
        <f t="shared" si="1208"/>
        <v/>
      </c>
      <c r="AX1285" t="str">
        <f t="shared" si="1209"/>
        <v/>
      </c>
      <c r="AY1285" t="str">
        <f t="shared" si="1210"/>
        <v/>
      </c>
      <c r="AZ1285" t="str">
        <f t="shared" si="1211"/>
        <v/>
      </c>
      <c r="BA1285" t="str">
        <f t="shared" si="1212"/>
        <v/>
      </c>
      <c r="BB1285" t="str">
        <f t="shared" si="1213"/>
        <v/>
      </c>
      <c r="BC1285" t="str">
        <f t="shared" si="1214"/>
        <v/>
      </c>
      <c r="BD1285" t="str">
        <f t="shared" si="1215"/>
        <v/>
      </c>
      <c r="BE1285" t="str">
        <f t="shared" si="1216"/>
        <v>Termék-, kínálatpolitika (, web)</v>
      </c>
      <c r="BF1285" s="2">
        <v>1128</v>
      </c>
      <c r="BG1285" s="2">
        <v>2</v>
      </c>
      <c r="BH1285" s="18">
        <f>VLOOKUP(BF1285,segéd!$F$9:$G$41,2,FALSE)</f>
        <v>46354</v>
      </c>
      <c r="BI1285" s="2" t="str">
        <f>VLOOKUP(BG1285,segéd!$F$1:$G$7,2,FALSE)</f>
        <v>9.45-11.15</v>
      </c>
      <c r="BJ1285" t="s">
        <v>95</v>
      </c>
      <c r="BK1285" s="20" t="s">
        <v>120</v>
      </c>
      <c r="BL1285" t="s">
        <v>206</v>
      </c>
      <c r="BM1285" s="2">
        <v>206</v>
      </c>
      <c r="BO1285" s="19" t="s">
        <v>117</v>
      </c>
      <c r="BP1285" s="33" t="s">
        <v>704</v>
      </c>
      <c r="BQ1285" s="2">
        <f t="shared" si="1217"/>
        <v>6</v>
      </c>
      <c r="BR1285" s="2">
        <f>IF(BM1285="","",IFERROR(VLOOKUP(BJ1285,segéd!T:U,2,FALSE),"x"))</f>
        <v>6</v>
      </c>
      <c r="BS1285" s="2" t="str">
        <f>IF(BN1285="","",IFERROR(VLOOKUP(BJ1285,segéd!O:P,2,FALSE),"x"))</f>
        <v/>
      </c>
      <c r="BT1285" s="2"/>
      <c r="BU1285" s="2"/>
      <c r="BV1285" s="2"/>
      <c r="BX1285" s="2"/>
      <c r="CD1285" s="2">
        <v>5</v>
      </c>
      <c r="CQ1285" s="2"/>
      <c r="CR1285" s="2"/>
      <c r="DC1285" s="19"/>
      <c r="DD1285" s="19"/>
      <c r="DE1285" s="19"/>
      <c r="DF1285" s="19"/>
      <c r="DI1285" s="19"/>
      <c r="DL1285" s="19"/>
    </row>
    <row r="1286" spans="1:118" ht="15" customHeight="1" x14ac:dyDescent="0.3">
      <c r="A1286" t="str">
        <f t="shared" si="1160"/>
        <v>20111282</v>
      </c>
      <c r="B1286" t="str">
        <f t="shared" si="1161"/>
        <v>Vállalati gazdaságtan - Kárpáti-Daróczi Judit (web) 113</v>
      </c>
      <c r="C1286" t="str">
        <f t="shared" si="1162"/>
        <v>11282</v>
      </c>
      <c r="D1286" t="str">
        <f t="shared" si="1163"/>
        <v xml:space="preserve">Vállalati gazdaságtan - Kárpáti-Daróczi Judit (web) </v>
      </c>
      <c r="E1286" t="str">
        <f t="shared" si="1164"/>
        <v>Kárpáti-Daróczi Judit11282</v>
      </c>
      <c r="F1286" t="str">
        <f t="shared" si="1165"/>
        <v>Vállalati gazdaságtan (Bp. 201, web)</v>
      </c>
      <c r="G1286" t="str">
        <f t="shared" si="1166"/>
        <v>11282</v>
      </c>
      <c r="H1286" t="str">
        <f t="shared" si="1167"/>
        <v>11282</v>
      </c>
      <c r="I1286" t="str">
        <f t="shared" si="1168"/>
        <v>11282</v>
      </c>
      <c r="J1286" t="str">
        <f t="shared" si="1169"/>
        <v/>
      </c>
      <c r="K1286" t="str">
        <f t="shared" si="1170"/>
        <v/>
      </c>
      <c r="L1286" t="str">
        <f t="shared" si="1171"/>
        <v/>
      </c>
      <c r="M1286" t="str">
        <f t="shared" si="1172"/>
        <v/>
      </c>
      <c r="N1286" t="str">
        <f t="shared" si="1173"/>
        <v/>
      </c>
      <c r="O1286" t="str">
        <f t="shared" si="1174"/>
        <v/>
      </c>
      <c r="P1286" t="str">
        <f t="shared" si="1175"/>
        <v/>
      </c>
      <c r="Q1286" t="str">
        <f t="shared" si="1176"/>
        <v/>
      </c>
      <c r="R1286" t="str">
        <f t="shared" si="1177"/>
        <v/>
      </c>
      <c r="S1286" t="str">
        <f t="shared" si="1178"/>
        <v/>
      </c>
      <c r="T1286" t="str">
        <f t="shared" si="1179"/>
        <v/>
      </c>
      <c r="U1286" t="str">
        <f t="shared" si="1180"/>
        <v/>
      </c>
      <c r="V1286" t="str">
        <f t="shared" si="1181"/>
        <v/>
      </c>
      <c r="W1286" t="str">
        <f t="shared" si="1182"/>
        <v/>
      </c>
      <c r="X1286" t="str">
        <f t="shared" si="1183"/>
        <v/>
      </c>
      <c r="Y1286" t="str">
        <f t="shared" si="1184"/>
        <v/>
      </c>
      <c r="Z1286" t="str">
        <f t="shared" si="1185"/>
        <v/>
      </c>
      <c r="AA1286" t="str">
        <f t="shared" si="1186"/>
        <v>Vállalati gazdaságtan (201, web)</v>
      </c>
      <c r="AB1286" t="str">
        <f t="shared" si="1187"/>
        <v/>
      </c>
      <c r="AC1286" t="str">
        <f t="shared" si="1188"/>
        <v/>
      </c>
      <c r="AD1286" t="str">
        <f t="shared" si="1189"/>
        <v/>
      </c>
      <c r="AE1286" t="str">
        <f t="shared" si="1190"/>
        <v/>
      </c>
      <c r="AF1286" t="str">
        <f t="shared" si="1191"/>
        <v/>
      </c>
      <c r="AG1286" t="str">
        <f t="shared" si="1192"/>
        <v/>
      </c>
      <c r="AH1286" t="str">
        <f t="shared" si="1193"/>
        <v/>
      </c>
      <c r="AI1286" t="str">
        <f t="shared" si="1194"/>
        <v/>
      </c>
      <c r="AJ1286" t="str">
        <f t="shared" si="1195"/>
        <v/>
      </c>
      <c r="AK1286" t="str">
        <f t="shared" si="1196"/>
        <v/>
      </c>
      <c r="AL1286" t="str">
        <f t="shared" si="1197"/>
        <v/>
      </c>
      <c r="AM1286" t="str">
        <f t="shared" si="1198"/>
        <v/>
      </c>
      <c r="AN1286" t="str">
        <f t="shared" si="1199"/>
        <v/>
      </c>
      <c r="AO1286" t="str">
        <f t="shared" si="1200"/>
        <v/>
      </c>
      <c r="AP1286" t="str">
        <f t="shared" si="1201"/>
        <v/>
      </c>
      <c r="AQ1286" t="str">
        <f t="shared" si="1202"/>
        <v/>
      </c>
      <c r="AR1286" t="str">
        <f t="shared" si="1203"/>
        <v/>
      </c>
      <c r="AS1286" t="str">
        <f t="shared" si="1204"/>
        <v/>
      </c>
      <c r="AT1286" t="str">
        <f t="shared" si="1205"/>
        <v/>
      </c>
      <c r="AU1286" t="str">
        <f t="shared" si="1206"/>
        <v/>
      </c>
      <c r="AV1286" t="str">
        <f t="shared" si="1207"/>
        <v/>
      </c>
      <c r="AW1286" t="str">
        <f t="shared" si="1208"/>
        <v/>
      </c>
      <c r="AX1286" t="str">
        <f t="shared" si="1209"/>
        <v/>
      </c>
      <c r="AY1286" t="str">
        <f t="shared" si="1210"/>
        <v/>
      </c>
      <c r="AZ1286" t="str">
        <f t="shared" si="1211"/>
        <v/>
      </c>
      <c r="BA1286" t="str">
        <f t="shared" si="1212"/>
        <v/>
      </c>
      <c r="BB1286" t="str">
        <f t="shared" si="1213"/>
        <v/>
      </c>
      <c r="BC1286" t="str">
        <f t="shared" si="1214"/>
        <v/>
      </c>
      <c r="BD1286" t="str">
        <f t="shared" si="1215"/>
        <v/>
      </c>
      <c r="BE1286" t="str">
        <f t="shared" si="1216"/>
        <v>Vállalati gazdaságtan (, web)</v>
      </c>
      <c r="BF1286" s="2">
        <v>1128</v>
      </c>
      <c r="BG1286" s="2">
        <v>2</v>
      </c>
      <c r="BH1286" s="18">
        <f>VLOOKUP(BF1286,segéd!$F$9:$G$41,2,FALSE)</f>
        <v>46354</v>
      </c>
      <c r="BI1286" s="2" t="str">
        <f>VLOOKUP(BG1286,segéd!$F$1:$G$7,2,FALSE)</f>
        <v>9.45-11.15</v>
      </c>
      <c r="BJ1286" t="s">
        <v>83</v>
      </c>
      <c r="BK1286" s="20" t="s">
        <v>280</v>
      </c>
      <c r="BL1286" t="s">
        <v>425</v>
      </c>
      <c r="BM1286" s="2">
        <v>201</v>
      </c>
      <c r="BO1286" s="2" t="s">
        <v>117</v>
      </c>
      <c r="BP1286" s="33" t="s">
        <v>739</v>
      </c>
      <c r="BQ1286" s="2">
        <f t="shared" si="1217"/>
        <v>113</v>
      </c>
      <c r="BR1286" s="2">
        <f>IF(BM1286="","",IFERROR(VLOOKUP(BJ1286,segéd!T:U,2,FALSE),"x"))</f>
        <v>113</v>
      </c>
      <c r="BS1286" s="2" t="str">
        <f>IF(BN1286="","",IFERROR(VLOOKUP(BJ1286,segéd!O:P,2,FALSE),"x"))</f>
        <v/>
      </c>
      <c r="BT1286" s="2">
        <v>67</v>
      </c>
      <c r="BU1286" s="2">
        <v>18</v>
      </c>
      <c r="BV1286" s="2">
        <v>9</v>
      </c>
      <c r="BX1286" s="2"/>
      <c r="CQ1286" s="2"/>
      <c r="CR1286" s="2"/>
    </row>
    <row r="1287" spans="1:118" ht="15" customHeight="1" x14ac:dyDescent="0.3">
      <c r="A1287" t="str">
        <f t="shared" si="1160"/>
        <v>11283</v>
      </c>
      <c r="B1287" t="str">
        <f t="shared" si="1161"/>
        <v xml:space="preserve">Adatbányászat, adatvizualizáció - Dobos Ádám (gépterem, web) </v>
      </c>
      <c r="C1287" t="str">
        <f t="shared" si="1162"/>
        <v>60511283</v>
      </c>
      <c r="D1287" t="str">
        <f t="shared" si="1163"/>
        <v>Adatbányászat, adatvizualizáció - Dobos Ádám (gépterem, web) 7</v>
      </c>
      <c r="E1287" t="str">
        <f t="shared" si="1164"/>
        <v>Dobos Ádám11283</v>
      </c>
      <c r="F1287" t="str">
        <f t="shared" si="1165"/>
        <v>Adatbányászat, adatvizualizáció (Tb. 605, gépterem, web)</v>
      </c>
      <c r="G1287" t="str">
        <f t="shared" si="1166"/>
        <v/>
      </c>
      <c r="H1287" t="str">
        <f t="shared" si="1167"/>
        <v/>
      </c>
      <c r="I1287" t="str">
        <f t="shared" si="1168"/>
        <v/>
      </c>
      <c r="J1287" t="str">
        <f t="shared" si="1169"/>
        <v/>
      </c>
      <c r="K1287" t="str">
        <f t="shared" si="1170"/>
        <v/>
      </c>
      <c r="L1287" t="str">
        <f t="shared" si="1171"/>
        <v/>
      </c>
      <c r="M1287" t="str">
        <f t="shared" si="1172"/>
        <v/>
      </c>
      <c r="N1287" t="str">
        <f t="shared" si="1173"/>
        <v/>
      </c>
      <c r="O1287" t="str">
        <f t="shared" si="1174"/>
        <v/>
      </c>
      <c r="P1287" t="str">
        <f t="shared" si="1175"/>
        <v/>
      </c>
      <c r="Q1287" t="str">
        <f t="shared" si="1176"/>
        <v/>
      </c>
      <c r="R1287" t="str">
        <f t="shared" si="1177"/>
        <v/>
      </c>
      <c r="S1287" t="str">
        <f t="shared" si="1178"/>
        <v/>
      </c>
      <c r="T1287" t="str">
        <f t="shared" si="1179"/>
        <v/>
      </c>
      <c r="U1287" t="str">
        <f t="shared" si="1180"/>
        <v/>
      </c>
      <c r="V1287" t="str">
        <f t="shared" si="1181"/>
        <v/>
      </c>
      <c r="W1287" t="str">
        <f t="shared" si="1182"/>
        <v/>
      </c>
      <c r="X1287" t="str">
        <f t="shared" si="1183"/>
        <v/>
      </c>
      <c r="Y1287" t="str">
        <f t="shared" si="1184"/>
        <v/>
      </c>
      <c r="Z1287" t="str">
        <f t="shared" si="1185"/>
        <v/>
      </c>
      <c r="AA1287" t="str">
        <f t="shared" si="1186"/>
        <v>Adatbányászat, adatvizualizáció (, gépterem, web)</v>
      </c>
      <c r="AB1287" t="str">
        <f t="shared" si="1187"/>
        <v/>
      </c>
      <c r="AC1287" t="str">
        <f t="shared" si="1188"/>
        <v/>
      </c>
      <c r="AD1287" t="str">
        <f t="shared" si="1189"/>
        <v/>
      </c>
      <c r="AE1287" t="str">
        <f t="shared" si="1190"/>
        <v/>
      </c>
      <c r="AF1287" t="str">
        <f t="shared" si="1191"/>
        <v/>
      </c>
      <c r="AG1287" t="str">
        <f t="shared" si="1192"/>
        <v>11283</v>
      </c>
      <c r="AH1287" t="str">
        <f t="shared" si="1193"/>
        <v/>
      </c>
      <c r="AI1287" t="str">
        <f t="shared" si="1194"/>
        <v/>
      </c>
      <c r="AJ1287" t="str">
        <f t="shared" si="1195"/>
        <v/>
      </c>
      <c r="AK1287" t="str">
        <f t="shared" si="1196"/>
        <v/>
      </c>
      <c r="AL1287" t="str">
        <f t="shared" si="1197"/>
        <v/>
      </c>
      <c r="AM1287" t="str">
        <f t="shared" si="1198"/>
        <v/>
      </c>
      <c r="AN1287" t="str">
        <f t="shared" si="1199"/>
        <v/>
      </c>
      <c r="AO1287" t="str">
        <f t="shared" si="1200"/>
        <v/>
      </c>
      <c r="AP1287" t="str">
        <f t="shared" si="1201"/>
        <v/>
      </c>
      <c r="AQ1287" t="str">
        <f t="shared" si="1202"/>
        <v/>
      </c>
      <c r="AR1287" t="str">
        <f t="shared" si="1203"/>
        <v/>
      </c>
      <c r="AS1287" t="str">
        <f t="shared" si="1204"/>
        <v/>
      </c>
      <c r="AT1287" t="str">
        <f t="shared" si="1205"/>
        <v/>
      </c>
      <c r="AU1287" t="str">
        <f t="shared" si="1206"/>
        <v/>
      </c>
      <c r="AV1287" t="str">
        <f t="shared" si="1207"/>
        <v/>
      </c>
      <c r="AW1287" t="str">
        <f t="shared" si="1208"/>
        <v/>
      </c>
      <c r="AX1287" t="str">
        <f t="shared" si="1209"/>
        <v/>
      </c>
      <c r="AY1287" t="str">
        <f t="shared" si="1210"/>
        <v/>
      </c>
      <c r="AZ1287" t="str">
        <f t="shared" si="1211"/>
        <v/>
      </c>
      <c r="BA1287" t="str">
        <f t="shared" si="1212"/>
        <v/>
      </c>
      <c r="BB1287" t="str">
        <f t="shared" si="1213"/>
        <v/>
      </c>
      <c r="BC1287" t="str">
        <f t="shared" si="1214"/>
        <v/>
      </c>
      <c r="BD1287" t="str">
        <f t="shared" si="1215"/>
        <v/>
      </c>
      <c r="BE1287" t="str">
        <f t="shared" si="1216"/>
        <v>Adatbányászat, adatvizualizáció (605, gépterem, web)</v>
      </c>
      <c r="BF1287" s="2">
        <v>1128</v>
      </c>
      <c r="BG1287" s="2">
        <v>3</v>
      </c>
      <c r="BH1287" s="18">
        <f>VLOOKUP(BF1287,segéd!$F$9:$G$41,2,FALSE)</f>
        <v>46354</v>
      </c>
      <c r="BI1287" s="2" t="str">
        <f>VLOOKUP(BG1287,segéd!$F$1:$G$7,2,FALSE)</f>
        <v>11.30-13.00</v>
      </c>
      <c r="BJ1287" t="s">
        <v>151</v>
      </c>
      <c r="BK1287" s="20" t="s">
        <v>276</v>
      </c>
      <c r="BL1287" t="s">
        <v>190</v>
      </c>
      <c r="BM1287" s="2"/>
      <c r="BN1287" s="2">
        <v>605</v>
      </c>
      <c r="BO1287" s="2" t="s">
        <v>216</v>
      </c>
      <c r="BP1287" s="33" t="s">
        <v>631</v>
      </c>
      <c r="BQ1287" s="2">
        <f t="shared" si="1217"/>
        <v>7</v>
      </c>
      <c r="BR1287" s="2" t="str">
        <f>IF(BM1287="","",IFERROR(VLOOKUP(BJ1287,segéd!T:U,2,FALSE),"x"))</f>
        <v/>
      </c>
      <c r="BS1287" s="2">
        <f>IF(BN1287="","",IFERROR(VLOOKUP(BJ1287,segéd!O:P,2,FALSE),"x"))</f>
        <v>7</v>
      </c>
      <c r="BU1287" s="2"/>
      <c r="BV1287" s="2"/>
      <c r="CS1287" s="2">
        <v>8</v>
      </c>
    </row>
    <row r="1288" spans="1:118" ht="15" customHeight="1" x14ac:dyDescent="0.3">
      <c r="A1288" t="str">
        <f t="shared" si="1160"/>
        <v>20711283</v>
      </c>
      <c r="B1288" t="str">
        <f t="shared" si="1161"/>
        <v>Beruházások elemzése - Kárpáti-Daróczi Judit (web) 13</v>
      </c>
      <c r="C1288" t="str">
        <f t="shared" si="1162"/>
        <v>11283</v>
      </c>
      <c r="D1288" t="str">
        <f t="shared" si="1163"/>
        <v xml:space="preserve">Beruházások elemzése - Kárpáti-Daróczi Judit (web) </v>
      </c>
      <c r="E1288" t="str">
        <f t="shared" si="1164"/>
        <v>Kárpáti-Daróczi Judit11283</v>
      </c>
      <c r="F1288" t="str">
        <f t="shared" si="1165"/>
        <v>Beruházások elemzése (Bp. 207, web)</v>
      </c>
      <c r="G1288" t="str">
        <f t="shared" si="1166"/>
        <v/>
      </c>
      <c r="H1288" t="str">
        <f t="shared" si="1167"/>
        <v/>
      </c>
      <c r="I1288" t="str">
        <f t="shared" si="1168"/>
        <v/>
      </c>
      <c r="J1288" t="str">
        <f t="shared" si="1169"/>
        <v/>
      </c>
      <c r="K1288" t="str">
        <f t="shared" si="1170"/>
        <v/>
      </c>
      <c r="L1288" t="str">
        <f t="shared" si="1171"/>
        <v>11283</v>
      </c>
      <c r="M1288" t="str">
        <f t="shared" si="1172"/>
        <v/>
      </c>
      <c r="N1288" t="str">
        <f t="shared" si="1173"/>
        <v/>
      </c>
      <c r="O1288" t="str">
        <f t="shared" si="1174"/>
        <v/>
      </c>
      <c r="P1288" t="str">
        <f t="shared" si="1175"/>
        <v/>
      </c>
      <c r="Q1288" t="str">
        <f t="shared" si="1176"/>
        <v/>
      </c>
      <c r="R1288" t="str">
        <f t="shared" si="1177"/>
        <v/>
      </c>
      <c r="S1288" t="str">
        <f t="shared" si="1178"/>
        <v/>
      </c>
      <c r="T1288" t="str">
        <f t="shared" si="1179"/>
        <v/>
      </c>
      <c r="U1288" t="str">
        <f t="shared" si="1180"/>
        <v/>
      </c>
      <c r="V1288" t="str">
        <f t="shared" si="1181"/>
        <v/>
      </c>
      <c r="W1288" t="str">
        <f t="shared" si="1182"/>
        <v/>
      </c>
      <c r="X1288" t="str">
        <f t="shared" si="1183"/>
        <v/>
      </c>
      <c r="Y1288" t="str">
        <f t="shared" si="1184"/>
        <v/>
      </c>
      <c r="Z1288" t="str">
        <f t="shared" si="1185"/>
        <v/>
      </c>
      <c r="AA1288" t="str">
        <f t="shared" si="1186"/>
        <v>Beruházások elemzése (207, web)</v>
      </c>
      <c r="AB1288" t="str">
        <f t="shared" si="1187"/>
        <v/>
      </c>
      <c r="AC1288" t="str">
        <f t="shared" si="1188"/>
        <v/>
      </c>
      <c r="AD1288" t="str">
        <f t="shared" si="1189"/>
        <v/>
      </c>
      <c r="AE1288" t="str">
        <f t="shared" si="1190"/>
        <v/>
      </c>
      <c r="AF1288" t="str">
        <f t="shared" si="1191"/>
        <v/>
      </c>
      <c r="AG1288" t="str">
        <f t="shared" si="1192"/>
        <v/>
      </c>
      <c r="AH1288" t="str">
        <f t="shared" si="1193"/>
        <v/>
      </c>
      <c r="AI1288" t="str">
        <f t="shared" si="1194"/>
        <v/>
      </c>
      <c r="AJ1288" t="str">
        <f t="shared" si="1195"/>
        <v/>
      </c>
      <c r="AK1288" t="str">
        <f t="shared" si="1196"/>
        <v/>
      </c>
      <c r="AL1288" t="str">
        <f t="shared" si="1197"/>
        <v/>
      </c>
      <c r="AM1288" t="str">
        <f t="shared" si="1198"/>
        <v/>
      </c>
      <c r="AN1288" t="str">
        <f t="shared" si="1199"/>
        <v/>
      </c>
      <c r="AO1288" t="str">
        <f t="shared" si="1200"/>
        <v/>
      </c>
      <c r="AP1288" t="str">
        <f t="shared" si="1201"/>
        <v/>
      </c>
      <c r="AQ1288" t="str">
        <f t="shared" si="1202"/>
        <v/>
      </c>
      <c r="AR1288" t="str">
        <f t="shared" si="1203"/>
        <v/>
      </c>
      <c r="AS1288" t="str">
        <f t="shared" si="1204"/>
        <v/>
      </c>
      <c r="AT1288" t="str">
        <f t="shared" si="1205"/>
        <v/>
      </c>
      <c r="AU1288" t="str">
        <f t="shared" si="1206"/>
        <v/>
      </c>
      <c r="AV1288" t="str">
        <f t="shared" si="1207"/>
        <v/>
      </c>
      <c r="AW1288" t="str">
        <f t="shared" si="1208"/>
        <v/>
      </c>
      <c r="AX1288" t="str">
        <f t="shared" si="1209"/>
        <v/>
      </c>
      <c r="AY1288" t="str">
        <f t="shared" si="1210"/>
        <v/>
      </c>
      <c r="AZ1288" t="str">
        <f t="shared" si="1211"/>
        <v/>
      </c>
      <c r="BA1288" t="str">
        <f t="shared" si="1212"/>
        <v/>
      </c>
      <c r="BB1288" t="str">
        <f t="shared" si="1213"/>
        <v/>
      </c>
      <c r="BC1288" t="str">
        <f t="shared" si="1214"/>
        <v/>
      </c>
      <c r="BD1288" t="str">
        <f t="shared" si="1215"/>
        <v/>
      </c>
      <c r="BE1288" t="str">
        <f t="shared" si="1216"/>
        <v>Beruházások elemzése (, web)</v>
      </c>
      <c r="BF1288" s="2">
        <v>1128</v>
      </c>
      <c r="BG1288" s="2">
        <v>3</v>
      </c>
      <c r="BH1288" s="18">
        <f>VLOOKUP(BF1288,segéd!$F$9:$G$41,2,FALSE)</f>
        <v>46354</v>
      </c>
      <c r="BI1288" s="2" t="str">
        <f>VLOOKUP(BG1288,segéd!$F$1:$G$7,2,FALSE)</f>
        <v>11.30-13.00</v>
      </c>
      <c r="BJ1288" t="s">
        <v>389</v>
      </c>
      <c r="BK1288" s="20" t="s">
        <v>280</v>
      </c>
      <c r="BL1288" t="s">
        <v>206</v>
      </c>
      <c r="BM1288" s="2">
        <v>207</v>
      </c>
      <c r="BO1288" s="2" t="s">
        <v>117</v>
      </c>
      <c r="BP1288" s="33" t="s">
        <v>688</v>
      </c>
      <c r="BQ1288" s="2">
        <f t="shared" si="1217"/>
        <v>13</v>
      </c>
      <c r="BR1288" s="2">
        <f>IF(BM1288="","",IFERROR(VLOOKUP(BJ1288,segéd!T:U,2,FALSE),"x"))</f>
        <v>13</v>
      </c>
      <c r="BS1288" s="2" t="str">
        <f>IF(BN1288="","",IFERROR(VLOOKUP(BJ1288,segéd!O:P,2,FALSE),"x"))</f>
        <v/>
      </c>
      <c r="BT1288" s="2"/>
      <c r="BU1288" s="2"/>
      <c r="BV1288" s="2"/>
      <c r="BX1288" s="2"/>
      <c r="BY1288" s="2">
        <v>13</v>
      </c>
      <c r="CQ1288" s="2"/>
      <c r="CR1288" s="2"/>
    </row>
    <row r="1289" spans="1:118" ht="15" customHeight="1" x14ac:dyDescent="0.3">
      <c r="A1289" t="str">
        <f t="shared" si="1160"/>
        <v>21011283</v>
      </c>
      <c r="B1289" t="str">
        <f t="shared" si="1161"/>
        <v>Ellátási lánc menedzsment - Póka Viktor (web) 8</v>
      </c>
      <c r="C1289" t="str">
        <f t="shared" si="1162"/>
        <v>11283</v>
      </c>
      <c r="D1289" t="str">
        <f t="shared" si="1163"/>
        <v xml:space="preserve">Ellátási lánc menedzsment - Póka Viktor (web) </v>
      </c>
      <c r="E1289" t="str">
        <f t="shared" si="1164"/>
        <v>Póka Viktor11283</v>
      </c>
      <c r="F1289" t="str">
        <f t="shared" si="1165"/>
        <v>Ellátási lánc menedzsment (Bp. 210, web)</v>
      </c>
      <c r="G1289" t="str">
        <f t="shared" si="1166"/>
        <v/>
      </c>
      <c r="H1289" t="str">
        <f t="shared" si="1167"/>
        <v/>
      </c>
      <c r="I1289" t="str">
        <f t="shared" si="1168"/>
        <v/>
      </c>
      <c r="J1289" t="str">
        <f t="shared" si="1169"/>
        <v/>
      </c>
      <c r="K1289" t="str">
        <f t="shared" si="1170"/>
        <v/>
      </c>
      <c r="L1289" t="str">
        <f t="shared" si="1171"/>
        <v/>
      </c>
      <c r="M1289" t="str">
        <f t="shared" si="1172"/>
        <v/>
      </c>
      <c r="N1289" t="str">
        <f t="shared" si="1173"/>
        <v/>
      </c>
      <c r="O1289" t="str">
        <f t="shared" si="1174"/>
        <v/>
      </c>
      <c r="P1289" t="str">
        <f t="shared" si="1175"/>
        <v>11283</v>
      </c>
      <c r="Q1289" t="str">
        <f t="shared" si="1176"/>
        <v/>
      </c>
      <c r="R1289" t="str">
        <f t="shared" si="1177"/>
        <v/>
      </c>
      <c r="S1289" t="str">
        <f t="shared" si="1178"/>
        <v/>
      </c>
      <c r="T1289" t="str">
        <f t="shared" si="1179"/>
        <v/>
      </c>
      <c r="U1289" t="str">
        <f t="shared" si="1180"/>
        <v/>
      </c>
      <c r="V1289" t="str">
        <f t="shared" si="1181"/>
        <v/>
      </c>
      <c r="W1289" t="str">
        <f t="shared" si="1182"/>
        <v/>
      </c>
      <c r="X1289" t="str">
        <f t="shared" si="1183"/>
        <v/>
      </c>
      <c r="Y1289" t="str">
        <f t="shared" si="1184"/>
        <v/>
      </c>
      <c r="Z1289" t="str">
        <f t="shared" si="1185"/>
        <v/>
      </c>
      <c r="AA1289" t="str">
        <f t="shared" si="1186"/>
        <v>Ellátási lánc menedzsment (210, web)</v>
      </c>
      <c r="AB1289" t="str">
        <f t="shared" si="1187"/>
        <v/>
      </c>
      <c r="AC1289" t="str">
        <f t="shared" si="1188"/>
        <v/>
      </c>
      <c r="AD1289" t="str">
        <f t="shared" si="1189"/>
        <v/>
      </c>
      <c r="AE1289" t="str">
        <f t="shared" si="1190"/>
        <v/>
      </c>
      <c r="AF1289" t="str">
        <f t="shared" si="1191"/>
        <v/>
      </c>
      <c r="AG1289" t="str">
        <f t="shared" si="1192"/>
        <v/>
      </c>
      <c r="AH1289" t="str">
        <f t="shared" si="1193"/>
        <v/>
      </c>
      <c r="AI1289" t="str">
        <f t="shared" si="1194"/>
        <v/>
      </c>
      <c r="AJ1289" t="str">
        <f t="shared" si="1195"/>
        <v/>
      </c>
      <c r="AK1289" t="str">
        <f t="shared" si="1196"/>
        <v/>
      </c>
      <c r="AL1289" t="str">
        <f t="shared" si="1197"/>
        <v/>
      </c>
      <c r="AM1289" t="str">
        <f t="shared" si="1198"/>
        <v/>
      </c>
      <c r="AN1289" t="str">
        <f t="shared" si="1199"/>
        <v/>
      </c>
      <c r="AO1289" t="str">
        <f t="shared" si="1200"/>
        <v/>
      </c>
      <c r="AP1289" t="str">
        <f t="shared" si="1201"/>
        <v/>
      </c>
      <c r="AQ1289" t="str">
        <f t="shared" si="1202"/>
        <v/>
      </c>
      <c r="AR1289" t="str">
        <f t="shared" si="1203"/>
        <v/>
      </c>
      <c r="AS1289" t="str">
        <f t="shared" si="1204"/>
        <v/>
      </c>
      <c r="AT1289" t="str">
        <f t="shared" si="1205"/>
        <v/>
      </c>
      <c r="AU1289" t="str">
        <f t="shared" si="1206"/>
        <v/>
      </c>
      <c r="AV1289" t="str">
        <f t="shared" si="1207"/>
        <v/>
      </c>
      <c r="AW1289" t="str">
        <f t="shared" si="1208"/>
        <v/>
      </c>
      <c r="AX1289" t="str">
        <f t="shared" si="1209"/>
        <v/>
      </c>
      <c r="AY1289" t="str">
        <f t="shared" si="1210"/>
        <v/>
      </c>
      <c r="AZ1289" t="str">
        <f t="shared" si="1211"/>
        <v/>
      </c>
      <c r="BA1289" t="str">
        <f t="shared" si="1212"/>
        <v/>
      </c>
      <c r="BB1289" t="str">
        <f t="shared" si="1213"/>
        <v/>
      </c>
      <c r="BC1289" t="str">
        <f t="shared" si="1214"/>
        <v/>
      </c>
      <c r="BD1289" t="str">
        <f t="shared" si="1215"/>
        <v/>
      </c>
      <c r="BE1289" t="str">
        <f t="shared" si="1216"/>
        <v>Ellátási lánc menedzsment (, web)</v>
      </c>
      <c r="BF1289" s="2">
        <v>1128</v>
      </c>
      <c r="BG1289" s="2">
        <v>3</v>
      </c>
      <c r="BH1289" s="18">
        <f>VLOOKUP(BF1289,segéd!$F$9:$G$41,2,FALSE)</f>
        <v>46354</v>
      </c>
      <c r="BI1289" s="2" t="str">
        <f>VLOOKUP(BG1289,segéd!$F$1:$G$7,2,FALSE)</f>
        <v>11.30-13.00</v>
      </c>
      <c r="BJ1289" t="s">
        <v>144</v>
      </c>
      <c r="BK1289" s="20" t="s">
        <v>537</v>
      </c>
      <c r="BL1289" t="s">
        <v>395</v>
      </c>
      <c r="BM1289" s="2">
        <v>210</v>
      </c>
      <c r="BO1289" s="2" t="s">
        <v>117</v>
      </c>
      <c r="BP1289" s="33" t="s">
        <v>672</v>
      </c>
      <c r="BQ1289" s="2">
        <f t="shared" si="1217"/>
        <v>8</v>
      </c>
      <c r="BR1289" s="2">
        <f>IF(BM1289="","",IFERROR(VLOOKUP(BJ1289,segéd!T:U,2,FALSE),"x"))</f>
        <v>8</v>
      </c>
      <c r="BS1289" s="2" t="str">
        <f>IF(BN1289="","",IFERROR(VLOOKUP(BJ1289,segéd!O:P,2,FALSE),"x"))</f>
        <v/>
      </c>
      <c r="BU1289" s="2"/>
      <c r="BV1289" s="2"/>
      <c r="BX1289" s="2"/>
      <c r="CC1289" s="2">
        <v>6</v>
      </c>
    </row>
    <row r="1290" spans="1:118" ht="15" customHeight="1" x14ac:dyDescent="0.3">
      <c r="A1290" t="str">
        <f t="shared" si="1160"/>
        <v>11283</v>
      </c>
      <c r="B1290" t="str">
        <f t="shared" si="1161"/>
        <v xml:space="preserve">Épületvillamosság és világítástechnika - Baksa Dániel (web) </v>
      </c>
      <c r="C1290" t="str">
        <f t="shared" si="1162"/>
        <v>611283</v>
      </c>
      <c r="D1290" t="str">
        <f t="shared" si="1163"/>
        <v>Épületvillamosság és világítástechnika - Baksa Dániel (web) 8</v>
      </c>
      <c r="E1290" t="str">
        <f t="shared" si="1164"/>
        <v>Baksa Dániel11283</v>
      </c>
      <c r="F1290" t="str">
        <f t="shared" si="1165"/>
        <v>Épületvillamosság és világítástechnika (Tb. 6, web)</v>
      </c>
      <c r="G1290" t="str">
        <f t="shared" si="1166"/>
        <v/>
      </c>
      <c r="H1290" t="str">
        <f t="shared" si="1167"/>
        <v/>
      </c>
      <c r="I1290" t="str">
        <f t="shared" si="1168"/>
        <v/>
      </c>
      <c r="J1290" t="str">
        <f t="shared" si="1169"/>
        <v/>
      </c>
      <c r="K1290" t="str">
        <f t="shared" si="1170"/>
        <v/>
      </c>
      <c r="L1290" t="str">
        <f t="shared" si="1171"/>
        <v/>
      </c>
      <c r="M1290" t="str">
        <f t="shared" si="1172"/>
        <v/>
      </c>
      <c r="N1290" t="str">
        <f t="shared" si="1173"/>
        <v/>
      </c>
      <c r="O1290" t="str">
        <f t="shared" si="1174"/>
        <v/>
      </c>
      <c r="P1290" t="str">
        <f t="shared" si="1175"/>
        <v/>
      </c>
      <c r="Q1290" t="str">
        <f t="shared" si="1176"/>
        <v/>
      </c>
      <c r="R1290" t="str">
        <f t="shared" si="1177"/>
        <v/>
      </c>
      <c r="S1290" t="str">
        <f t="shared" si="1178"/>
        <v/>
      </c>
      <c r="T1290" t="str">
        <f t="shared" si="1179"/>
        <v/>
      </c>
      <c r="U1290" t="str">
        <f t="shared" si="1180"/>
        <v/>
      </c>
      <c r="V1290" t="str">
        <f t="shared" si="1181"/>
        <v/>
      </c>
      <c r="W1290" t="str">
        <f t="shared" si="1182"/>
        <v/>
      </c>
      <c r="X1290" t="str">
        <f t="shared" si="1183"/>
        <v/>
      </c>
      <c r="Y1290" t="str">
        <f t="shared" si="1184"/>
        <v/>
      </c>
      <c r="Z1290" t="str">
        <f t="shared" si="1185"/>
        <v/>
      </c>
      <c r="AA1290" t="str">
        <f t="shared" si="1186"/>
        <v>Épületvillamosság és világítástechnika (, web)</v>
      </c>
      <c r="AB1290" t="str">
        <f t="shared" si="1187"/>
        <v/>
      </c>
      <c r="AC1290" t="str">
        <f t="shared" si="1188"/>
        <v/>
      </c>
      <c r="AD1290" t="str">
        <f t="shared" si="1189"/>
        <v/>
      </c>
      <c r="AE1290" t="str">
        <f t="shared" si="1190"/>
        <v/>
      </c>
      <c r="AF1290" t="str">
        <f t="shared" si="1191"/>
        <v/>
      </c>
      <c r="AG1290" t="str">
        <f t="shared" si="1192"/>
        <v/>
      </c>
      <c r="AH1290" t="str">
        <f t="shared" si="1193"/>
        <v/>
      </c>
      <c r="AI1290" t="str">
        <f t="shared" si="1194"/>
        <v/>
      </c>
      <c r="AJ1290" t="str">
        <f t="shared" si="1195"/>
        <v/>
      </c>
      <c r="AK1290" t="str">
        <f t="shared" si="1196"/>
        <v/>
      </c>
      <c r="AL1290" t="str">
        <f t="shared" si="1197"/>
        <v/>
      </c>
      <c r="AM1290" t="str">
        <f t="shared" si="1198"/>
        <v/>
      </c>
      <c r="AN1290" t="str">
        <f t="shared" si="1199"/>
        <v/>
      </c>
      <c r="AO1290" t="str">
        <f t="shared" si="1200"/>
        <v/>
      </c>
      <c r="AP1290" t="str">
        <f t="shared" si="1201"/>
        <v/>
      </c>
      <c r="AQ1290" t="str">
        <f t="shared" si="1202"/>
        <v/>
      </c>
      <c r="AR1290" t="str">
        <f t="shared" si="1203"/>
        <v/>
      </c>
      <c r="AS1290" t="str">
        <f t="shared" si="1204"/>
        <v/>
      </c>
      <c r="AT1290" t="str">
        <f t="shared" si="1205"/>
        <v/>
      </c>
      <c r="AU1290" t="str">
        <f t="shared" si="1206"/>
        <v>11283</v>
      </c>
      <c r="AV1290" t="str">
        <f t="shared" si="1207"/>
        <v/>
      </c>
      <c r="AW1290" t="str">
        <f t="shared" si="1208"/>
        <v/>
      </c>
      <c r="AX1290" t="str">
        <f t="shared" si="1209"/>
        <v/>
      </c>
      <c r="AY1290" t="str">
        <f t="shared" si="1210"/>
        <v/>
      </c>
      <c r="AZ1290" t="str">
        <f t="shared" si="1211"/>
        <v/>
      </c>
      <c r="BA1290" t="str">
        <f t="shared" si="1212"/>
        <v/>
      </c>
      <c r="BB1290" t="str">
        <f t="shared" si="1213"/>
        <v/>
      </c>
      <c r="BC1290" t="str">
        <f t="shared" si="1214"/>
        <v/>
      </c>
      <c r="BD1290" t="str">
        <f t="shared" si="1215"/>
        <v/>
      </c>
      <c r="BE1290" t="str">
        <f t="shared" si="1216"/>
        <v>Épületvillamosság és világítástechnika (6, web)</v>
      </c>
      <c r="BF1290" s="2">
        <v>1128</v>
      </c>
      <c r="BG1290" s="2">
        <v>3</v>
      </c>
      <c r="BH1290" s="18">
        <f>VLOOKUP(BF1290,segéd!$F$9:$G$41,2,FALSE)</f>
        <v>46354</v>
      </c>
      <c r="BI1290" s="2" t="str">
        <f>VLOOKUP(BG1290,segéd!$F$1:$G$7,2,FALSE)</f>
        <v>11.30-13.00</v>
      </c>
      <c r="BJ1290" t="s">
        <v>398</v>
      </c>
      <c r="BK1290" s="20" t="s">
        <v>752</v>
      </c>
      <c r="BL1290" t="s">
        <v>191</v>
      </c>
      <c r="BM1290" s="2"/>
      <c r="BN1290" s="2">
        <v>6</v>
      </c>
      <c r="BO1290" s="2" t="s">
        <v>117</v>
      </c>
      <c r="BP1290" s="33" t="s">
        <v>608</v>
      </c>
      <c r="BQ1290" s="2">
        <f t="shared" si="1217"/>
        <v>8</v>
      </c>
      <c r="BR1290" s="2" t="str">
        <f>IF(BM1290="","",IFERROR(VLOOKUP(BJ1290,segéd!T:U,2,FALSE),"x"))</f>
        <v/>
      </c>
      <c r="BS1290" s="2">
        <f>IF(BN1290="","",IFERROR(VLOOKUP(BJ1290,segéd!O:P,2,FALSE),"x"))</f>
        <v>8</v>
      </c>
      <c r="BU1290" s="2"/>
      <c r="BV1290" s="2"/>
      <c r="DG1290" s="2">
        <v>8</v>
      </c>
    </row>
    <row r="1291" spans="1:118" ht="15" customHeight="1" x14ac:dyDescent="0.3">
      <c r="A1291" t="str">
        <f t="shared" si="1160"/>
        <v>11283</v>
      </c>
      <c r="B1291" t="str">
        <f t="shared" si="1161"/>
        <v xml:space="preserve">Fémtan - Peredy Zoltán (web) </v>
      </c>
      <c r="C1291" t="str">
        <f t="shared" si="1162"/>
        <v>40311283</v>
      </c>
      <c r="D1291" t="str">
        <f t="shared" si="1163"/>
        <v>Fémtan - Peredy Zoltán (web) 14</v>
      </c>
      <c r="E1291" t="str">
        <f t="shared" si="1164"/>
        <v>Peredy Zoltán11283</v>
      </c>
      <c r="F1291" t="str">
        <f t="shared" si="1165"/>
        <v>Fémtan (Tb. 403, web)</v>
      </c>
      <c r="G1291" t="str">
        <f t="shared" si="1166"/>
        <v/>
      </c>
      <c r="H1291" t="str">
        <f t="shared" si="1167"/>
        <v/>
      </c>
      <c r="I1291" t="str">
        <f t="shared" si="1168"/>
        <v/>
      </c>
      <c r="J1291" t="str">
        <f t="shared" si="1169"/>
        <v/>
      </c>
      <c r="K1291" t="str">
        <f t="shared" si="1170"/>
        <v/>
      </c>
      <c r="L1291" t="str">
        <f t="shared" si="1171"/>
        <v/>
      </c>
      <c r="M1291" t="str">
        <f t="shared" si="1172"/>
        <v/>
      </c>
      <c r="N1291" t="str">
        <f t="shared" si="1173"/>
        <v/>
      </c>
      <c r="O1291" t="str">
        <f t="shared" si="1174"/>
        <v/>
      </c>
      <c r="P1291" t="str">
        <f t="shared" si="1175"/>
        <v/>
      </c>
      <c r="Q1291" t="str">
        <f t="shared" si="1176"/>
        <v/>
      </c>
      <c r="R1291" t="str">
        <f t="shared" si="1177"/>
        <v/>
      </c>
      <c r="S1291" t="str">
        <f t="shared" si="1178"/>
        <v/>
      </c>
      <c r="T1291" t="str">
        <f t="shared" si="1179"/>
        <v/>
      </c>
      <c r="U1291" t="str">
        <f t="shared" si="1180"/>
        <v/>
      </c>
      <c r="V1291" t="str">
        <f t="shared" si="1181"/>
        <v/>
      </c>
      <c r="W1291" t="str">
        <f t="shared" si="1182"/>
        <v/>
      </c>
      <c r="X1291" t="str">
        <f t="shared" si="1183"/>
        <v/>
      </c>
      <c r="Y1291" t="str">
        <f t="shared" si="1184"/>
        <v/>
      </c>
      <c r="Z1291" t="str">
        <f t="shared" si="1185"/>
        <v/>
      </c>
      <c r="AA1291" t="str">
        <f t="shared" si="1186"/>
        <v>Fémtan (, web)</v>
      </c>
      <c r="AB1291" t="str">
        <f t="shared" si="1187"/>
        <v/>
      </c>
      <c r="AC1291" t="str">
        <f t="shared" si="1188"/>
        <v/>
      </c>
      <c r="AD1291" t="str">
        <f t="shared" si="1189"/>
        <v/>
      </c>
      <c r="AE1291" t="str">
        <f t="shared" si="1190"/>
        <v/>
      </c>
      <c r="AF1291" t="str">
        <f t="shared" si="1191"/>
        <v/>
      </c>
      <c r="AG1291" t="str">
        <f t="shared" si="1192"/>
        <v/>
      </c>
      <c r="AH1291" t="str">
        <f t="shared" si="1193"/>
        <v/>
      </c>
      <c r="AI1291" t="str">
        <f t="shared" si="1194"/>
        <v/>
      </c>
      <c r="AJ1291" t="str">
        <f t="shared" si="1195"/>
        <v/>
      </c>
      <c r="AK1291" t="str">
        <f t="shared" si="1196"/>
        <v/>
      </c>
      <c r="AL1291" t="str">
        <f t="shared" si="1197"/>
        <v/>
      </c>
      <c r="AM1291" t="str">
        <f t="shared" si="1198"/>
        <v/>
      </c>
      <c r="AN1291" t="str">
        <f t="shared" si="1199"/>
        <v/>
      </c>
      <c r="AO1291" t="str">
        <f t="shared" si="1200"/>
        <v/>
      </c>
      <c r="AP1291" t="str">
        <f t="shared" si="1201"/>
        <v/>
      </c>
      <c r="AQ1291" t="str">
        <f t="shared" si="1202"/>
        <v/>
      </c>
      <c r="AR1291" t="str">
        <f t="shared" si="1203"/>
        <v/>
      </c>
      <c r="AS1291" t="str">
        <f t="shared" si="1204"/>
        <v/>
      </c>
      <c r="AT1291" t="str">
        <f t="shared" si="1205"/>
        <v/>
      </c>
      <c r="AU1291" t="str">
        <f t="shared" si="1206"/>
        <v/>
      </c>
      <c r="AV1291" t="str">
        <f t="shared" si="1207"/>
        <v/>
      </c>
      <c r="AW1291" t="str">
        <f t="shared" si="1208"/>
        <v>11283</v>
      </c>
      <c r="AX1291" t="str">
        <f t="shared" si="1209"/>
        <v/>
      </c>
      <c r="AY1291" t="str">
        <f t="shared" si="1210"/>
        <v/>
      </c>
      <c r="AZ1291" t="str">
        <f t="shared" si="1211"/>
        <v/>
      </c>
      <c r="BA1291" t="str">
        <f t="shared" si="1212"/>
        <v/>
      </c>
      <c r="BB1291" t="str">
        <f t="shared" si="1213"/>
        <v/>
      </c>
      <c r="BC1291" t="str">
        <f t="shared" si="1214"/>
        <v/>
      </c>
      <c r="BD1291" t="str">
        <f t="shared" si="1215"/>
        <v/>
      </c>
      <c r="BE1291" t="str">
        <f t="shared" si="1216"/>
        <v>Fémtan (403, web)</v>
      </c>
      <c r="BF1291" s="2">
        <v>1128</v>
      </c>
      <c r="BG1291" s="2">
        <v>3</v>
      </c>
      <c r="BH1291" s="18">
        <f>VLOOKUP(BF1291,segéd!$F$9:$G$41,2,FALSE)</f>
        <v>46354</v>
      </c>
      <c r="BI1291" s="2" t="str">
        <f>VLOOKUP(BG1291,segéd!$F$1:$G$7,2,FALSE)</f>
        <v>11.30-13.00</v>
      </c>
      <c r="BJ1291" t="s">
        <v>403</v>
      </c>
      <c r="BK1291" s="20" t="s">
        <v>141</v>
      </c>
      <c r="BL1291" t="s">
        <v>191</v>
      </c>
      <c r="BM1291" s="2"/>
      <c r="BN1291" s="2">
        <v>403</v>
      </c>
      <c r="BO1291" s="2" t="s">
        <v>117</v>
      </c>
      <c r="BP1291" s="33" t="s">
        <v>707</v>
      </c>
      <c r="BQ1291" s="2">
        <f t="shared" si="1217"/>
        <v>14</v>
      </c>
      <c r="BR1291" s="2" t="str">
        <f>IF(BM1291="","",IFERROR(VLOOKUP(BJ1291,segéd!T:U,2,FALSE),"x"))</f>
        <v/>
      </c>
      <c r="BS1291" s="2">
        <f>IF(BN1291="","",IFERROR(VLOOKUP(BJ1291,segéd!O:P,2,FALSE),"x"))</f>
        <v>14</v>
      </c>
      <c r="BU1291" s="2"/>
      <c r="BV1291" s="2"/>
      <c r="DI1291" s="2">
        <v>14</v>
      </c>
    </row>
    <row r="1292" spans="1:118" ht="15" customHeight="1" x14ac:dyDescent="0.3">
      <c r="A1292" t="str">
        <f t="shared" si="1160"/>
        <v>20211283</v>
      </c>
      <c r="B1292" t="str">
        <f t="shared" si="1161"/>
        <v>Gazdasági és versenyjog - Zalahegyi Zoltán (web) 6</v>
      </c>
      <c r="C1292" t="str">
        <f t="shared" si="1162"/>
        <v>11283</v>
      </c>
      <c r="D1292" t="str">
        <f t="shared" si="1163"/>
        <v xml:space="preserve">Gazdasági és versenyjog - Zalahegyi Zoltán (web) </v>
      </c>
      <c r="E1292" t="str">
        <f t="shared" si="1164"/>
        <v>Zalahegyi Zoltán11283</v>
      </c>
      <c r="F1292" t="str">
        <f t="shared" si="1165"/>
        <v>Gazdasági és versenyjog (Bp. 202, web)</v>
      </c>
      <c r="G1292" t="str">
        <f t="shared" si="1166"/>
        <v/>
      </c>
      <c r="H1292" t="str">
        <f t="shared" si="1167"/>
        <v/>
      </c>
      <c r="I1292" t="str">
        <f t="shared" si="1168"/>
        <v/>
      </c>
      <c r="J1292" t="str">
        <f t="shared" si="1169"/>
        <v>11283</v>
      </c>
      <c r="K1292" t="str">
        <f t="shared" si="1170"/>
        <v/>
      </c>
      <c r="L1292" t="str">
        <f t="shared" si="1171"/>
        <v/>
      </c>
      <c r="M1292" t="str">
        <f t="shared" si="1172"/>
        <v/>
      </c>
      <c r="N1292" t="str">
        <f t="shared" si="1173"/>
        <v/>
      </c>
      <c r="O1292" t="str">
        <f t="shared" si="1174"/>
        <v/>
      </c>
      <c r="P1292" t="str">
        <f t="shared" si="1175"/>
        <v/>
      </c>
      <c r="Q1292" t="str">
        <f t="shared" si="1176"/>
        <v>11283</v>
      </c>
      <c r="R1292" t="str">
        <f t="shared" si="1177"/>
        <v/>
      </c>
      <c r="S1292" t="str">
        <f t="shared" si="1178"/>
        <v/>
      </c>
      <c r="T1292" t="str">
        <f t="shared" si="1179"/>
        <v/>
      </c>
      <c r="U1292" t="str">
        <f t="shared" si="1180"/>
        <v/>
      </c>
      <c r="V1292" t="str">
        <f t="shared" si="1181"/>
        <v/>
      </c>
      <c r="W1292" t="str">
        <f t="shared" si="1182"/>
        <v/>
      </c>
      <c r="X1292" t="str">
        <f t="shared" si="1183"/>
        <v/>
      </c>
      <c r="Y1292" t="str">
        <f t="shared" si="1184"/>
        <v/>
      </c>
      <c r="Z1292" t="str">
        <f t="shared" si="1185"/>
        <v/>
      </c>
      <c r="AA1292" t="str">
        <f t="shared" si="1186"/>
        <v>Gazdasági és versenyjog (202, web)</v>
      </c>
      <c r="AB1292" t="str">
        <f t="shared" si="1187"/>
        <v/>
      </c>
      <c r="AC1292" t="str">
        <f t="shared" si="1188"/>
        <v/>
      </c>
      <c r="AD1292" t="str">
        <f t="shared" si="1189"/>
        <v/>
      </c>
      <c r="AE1292" t="str">
        <f t="shared" si="1190"/>
        <v/>
      </c>
      <c r="AF1292" t="str">
        <f t="shared" si="1191"/>
        <v/>
      </c>
      <c r="AG1292" t="str">
        <f t="shared" si="1192"/>
        <v/>
      </c>
      <c r="AH1292" t="str">
        <f t="shared" si="1193"/>
        <v/>
      </c>
      <c r="AI1292" t="str">
        <f t="shared" si="1194"/>
        <v/>
      </c>
      <c r="AJ1292" t="str">
        <f t="shared" si="1195"/>
        <v/>
      </c>
      <c r="AK1292" t="str">
        <f t="shared" si="1196"/>
        <v/>
      </c>
      <c r="AL1292" t="str">
        <f t="shared" si="1197"/>
        <v/>
      </c>
      <c r="AM1292" t="str">
        <f t="shared" si="1198"/>
        <v/>
      </c>
      <c r="AN1292" t="str">
        <f t="shared" si="1199"/>
        <v/>
      </c>
      <c r="AO1292" t="str">
        <f t="shared" si="1200"/>
        <v/>
      </c>
      <c r="AP1292" t="str">
        <f t="shared" si="1201"/>
        <v/>
      </c>
      <c r="AQ1292" t="str">
        <f t="shared" si="1202"/>
        <v/>
      </c>
      <c r="AR1292" t="str">
        <f t="shared" si="1203"/>
        <v/>
      </c>
      <c r="AS1292" t="str">
        <f t="shared" si="1204"/>
        <v/>
      </c>
      <c r="AT1292" t="str">
        <f t="shared" si="1205"/>
        <v/>
      </c>
      <c r="AU1292" t="str">
        <f t="shared" si="1206"/>
        <v/>
      </c>
      <c r="AV1292" t="str">
        <f t="shared" si="1207"/>
        <v/>
      </c>
      <c r="AW1292" t="str">
        <f t="shared" si="1208"/>
        <v/>
      </c>
      <c r="AX1292" t="str">
        <f t="shared" si="1209"/>
        <v/>
      </c>
      <c r="AY1292" t="str">
        <f t="shared" si="1210"/>
        <v/>
      </c>
      <c r="AZ1292" t="str">
        <f t="shared" si="1211"/>
        <v/>
      </c>
      <c r="BA1292" t="str">
        <f t="shared" si="1212"/>
        <v/>
      </c>
      <c r="BB1292" t="str">
        <f t="shared" si="1213"/>
        <v/>
      </c>
      <c r="BC1292" t="str">
        <f t="shared" si="1214"/>
        <v/>
      </c>
      <c r="BD1292" t="str">
        <f t="shared" si="1215"/>
        <v/>
      </c>
      <c r="BE1292" t="str">
        <f t="shared" si="1216"/>
        <v>Gazdasági és versenyjog (, web)</v>
      </c>
      <c r="BF1292" s="2">
        <v>1128</v>
      </c>
      <c r="BG1292" s="2">
        <v>3</v>
      </c>
      <c r="BH1292" s="18">
        <f>VLOOKUP(BF1292,segéd!$F$9:$G$41,2,FALSE)</f>
        <v>46354</v>
      </c>
      <c r="BI1292" s="2" t="str">
        <f>VLOOKUP(BG1292,segéd!$F$1:$G$7,2,FALSE)</f>
        <v>11.30-13.00</v>
      </c>
      <c r="BJ1292" t="s">
        <v>99</v>
      </c>
      <c r="BK1292" s="20" t="s">
        <v>303</v>
      </c>
      <c r="BL1292" t="s">
        <v>206</v>
      </c>
      <c r="BM1292" s="2">
        <v>202</v>
      </c>
      <c r="BO1292" s="2" t="s">
        <v>117</v>
      </c>
      <c r="BP1292" s="33" t="s">
        <v>600</v>
      </c>
      <c r="BQ1292" s="2">
        <f t="shared" si="1217"/>
        <v>6</v>
      </c>
      <c r="BR1292" s="2">
        <f>IF(BM1292="","",IFERROR(VLOOKUP(BJ1292,segéd!T:U,2,FALSE),"x"))</f>
        <v>6</v>
      </c>
      <c r="BS1292" s="2" t="str">
        <f>IF(BN1292="","",IFERROR(VLOOKUP(BJ1292,segéd!O:P,2,FALSE),"x"))</f>
        <v/>
      </c>
      <c r="BU1292" s="2"/>
      <c r="BV1292" s="2"/>
      <c r="BW1292" s="2">
        <v>8</v>
      </c>
      <c r="BX1292" s="2"/>
      <c r="CD1292" s="2">
        <v>5</v>
      </c>
    </row>
    <row r="1293" spans="1:118" ht="15" customHeight="1" x14ac:dyDescent="0.3">
      <c r="A1293" t="str">
        <f t="shared" si="1160"/>
        <v>11283</v>
      </c>
      <c r="B1293" t="str">
        <f t="shared" si="1161"/>
        <v xml:space="preserve">Informatikai projektszimuláció - Böcz Gábor (gépterem, web) </v>
      </c>
      <c r="C1293" t="str">
        <f t="shared" si="1162"/>
        <v>60411283</v>
      </c>
      <c r="D1293" t="str">
        <f t="shared" si="1163"/>
        <v>Informatikai projektszimuláció - Böcz Gábor (gépterem, web) 39</v>
      </c>
      <c r="E1293" t="str">
        <f t="shared" si="1164"/>
        <v>Böcz Gábor11283</v>
      </c>
      <c r="F1293" t="str">
        <f t="shared" si="1165"/>
        <v>Informatikai projektszimuláció (Tb. 604, gépterem, web)</v>
      </c>
      <c r="G1293" t="str">
        <f t="shared" si="1166"/>
        <v/>
      </c>
      <c r="H1293" t="str">
        <f t="shared" si="1167"/>
        <v/>
      </c>
      <c r="I1293" t="str">
        <f t="shared" si="1168"/>
        <v/>
      </c>
      <c r="J1293" t="str">
        <f t="shared" si="1169"/>
        <v/>
      </c>
      <c r="K1293" t="str">
        <f t="shared" si="1170"/>
        <v/>
      </c>
      <c r="L1293" t="str">
        <f t="shared" si="1171"/>
        <v/>
      </c>
      <c r="M1293" t="str">
        <f t="shared" si="1172"/>
        <v/>
      </c>
      <c r="N1293" t="str">
        <f t="shared" si="1173"/>
        <v/>
      </c>
      <c r="O1293" t="str">
        <f t="shared" si="1174"/>
        <v/>
      </c>
      <c r="P1293" t="str">
        <f t="shared" si="1175"/>
        <v/>
      </c>
      <c r="Q1293" t="str">
        <f t="shared" si="1176"/>
        <v/>
      </c>
      <c r="R1293" t="str">
        <f t="shared" si="1177"/>
        <v/>
      </c>
      <c r="S1293" t="str">
        <f t="shared" si="1178"/>
        <v/>
      </c>
      <c r="T1293" t="str">
        <f t="shared" si="1179"/>
        <v/>
      </c>
      <c r="U1293" t="str">
        <f t="shared" si="1180"/>
        <v/>
      </c>
      <c r="V1293" t="str">
        <f t="shared" si="1181"/>
        <v/>
      </c>
      <c r="W1293" t="str">
        <f t="shared" si="1182"/>
        <v/>
      </c>
      <c r="X1293" t="str">
        <f t="shared" si="1183"/>
        <v/>
      </c>
      <c r="Y1293" t="str">
        <f t="shared" si="1184"/>
        <v/>
      </c>
      <c r="Z1293" t="str">
        <f t="shared" si="1185"/>
        <v/>
      </c>
      <c r="AA1293" t="str">
        <f t="shared" si="1186"/>
        <v>Informatikai projektszimuláció (, gépterem, web)</v>
      </c>
      <c r="AB1293" t="str">
        <f t="shared" si="1187"/>
        <v/>
      </c>
      <c r="AC1293" t="str">
        <f t="shared" si="1188"/>
        <v/>
      </c>
      <c r="AD1293" t="str">
        <f t="shared" si="1189"/>
        <v/>
      </c>
      <c r="AE1293" t="str">
        <f t="shared" si="1190"/>
        <v/>
      </c>
      <c r="AF1293" t="str">
        <f t="shared" si="1191"/>
        <v/>
      </c>
      <c r="AG1293" t="str">
        <f t="shared" si="1192"/>
        <v/>
      </c>
      <c r="AH1293" t="str">
        <f t="shared" si="1193"/>
        <v/>
      </c>
      <c r="AI1293" t="str">
        <f t="shared" si="1194"/>
        <v/>
      </c>
      <c r="AJ1293" t="str">
        <f t="shared" si="1195"/>
        <v/>
      </c>
      <c r="AK1293" t="str">
        <f t="shared" si="1196"/>
        <v/>
      </c>
      <c r="AL1293" t="str">
        <f t="shared" si="1197"/>
        <v/>
      </c>
      <c r="AM1293" t="str">
        <f t="shared" si="1198"/>
        <v/>
      </c>
      <c r="AN1293" t="str">
        <f t="shared" si="1199"/>
        <v/>
      </c>
      <c r="AO1293" t="str">
        <f t="shared" si="1200"/>
        <v/>
      </c>
      <c r="AP1293" t="str">
        <f t="shared" si="1201"/>
        <v/>
      </c>
      <c r="AQ1293" t="str">
        <f t="shared" si="1202"/>
        <v/>
      </c>
      <c r="AR1293" t="str">
        <f t="shared" si="1203"/>
        <v/>
      </c>
      <c r="AS1293" t="str">
        <f t="shared" si="1204"/>
        <v/>
      </c>
      <c r="AT1293" t="str">
        <f t="shared" si="1205"/>
        <v>11283</v>
      </c>
      <c r="AU1293" t="str">
        <f t="shared" si="1206"/>
        <v/>
      </c>
      <c r="AV1293" t="str">
        <f t="shared" si="1207"/>
        <v>11283</v>
      </c>
      <c r="AW1293" t="str">
        <f t="shared" si="1208"/>
        <v/>
      </c>
      <c r="AX1293" t="str">
        <f t="shared" si="1209"/>
        <v/>
      </c>
      <c r="AY1293" t="str">
        <f t="shared" si="1210"/>
        <v/>
      </c>
      <c r="AZ1293" t="str">
        <f t="shared" si="1211"/>
        <v/>
      </c>
      <c r="BA1293" t="str">
        <f t="shared" si="1212"/>
        <v/>
      </c>
      <c r="BB1293" t="str">
        <f t="shared" si="1213"/>
        <v/>
      </c>
      <c r="BC1293" t="str">
        <f t="shared" si="1214"/>
        <v/>
      </c>
      <c r="BD1293" t="str">
        <f t="shared" si="1215"/>
        <v/>
      </c>
      <c r="BE1293" t="str">
        <f t="shared" si="1216"/>
        <v>Informatikai projektszimuláció (604, gépterem, web)</v>
      </c>
      <c r="BF1293" s="2">
        <v>1128</v>
      </c>
      <c r="BG1293" s="2">
        <v>3</v>
      </c>
      <c r="BH1293" s="18">
        <f>VLOOKUP(BF1293,segéd!$F$9:$G$41,2,FALSE)</f>
        <v>46354</v>
      </c>
      <c r="BI1293" s="2" t="str">
        <f>VLOOKUP(BG1293,segéd!$F$1:$G$7,2,FALSE)</f>
        <v>11.30-13.00</v>
      </c>
      <c r="BJ1293" t="s">
        <v>234</v>
      </c>
      <c r="BK1293" s="20" t="s">
        <v>540</v>
      </c>
      <c r="BL1293" t="s">
        <v>191</v>
      </c>
      <c r="BM1293" s="2"/>
      <c r="BN1293" s="2">
        <v>604</v>
      </c>
      <c r="BO1293" s="2" t="s">
        <v>216</v>
      </c>
      <c r="BP1293" s="33" t="s">
        <v>611</v>
      </c>
      <c r="BQ1293" s="2">
        <f t="shared" si="1217"/>
        <v>39</v>
      </c>
      <c r="BR1293" s="2" t="str">
        <f>IF(BM1293="","",IFERROR(VLOOKUP(BJ1293,segéd!T:U,2,FALSE),"x"))</f>
        <v/>
      </c>
      <c r="BS1293" s="2">
        <f>IF(BN1293="","",IFERROR(VLOOKUP(BJ1293,segéd!O:P,2,FALSE),"x"))</f>
        <v>39</v>
      </c>
      <c r="BU1293" s="2"/>
      <c r="BV1293" s="2"/>
      <c r="DF1293" s="2">
        <v>27</v>
      </c>
      <c r="DH1293" s="2">
        <v>13</v>
      </c>
    </row>
    <row r="1294" spans="1:118" ht="15" customHeight="1" x14ac:dyDescent="0.3">
      <c r="A1294" t="str">
        <f t="shared" si="1160"/>
        <v>20511283</v>
      </c>
      <c r="B1294" t="str">
        <f t="shared" si="1161"/>
        <v>Készletgazdálkodás tervezése - Mészáros Sándor (web) 15</v>
      </c>
      <c r="C1294" t="str">
        <f t="shared" si="1162"/>
        <v>11283</v>
      </c>
      <c r="D1294" t="str">
        <f t="shared" si="1163"/>
        <v xml:space="preserve">Készletgazdálkodás tervezése - Mészáros Sándor (web) </v>
      </c>
      <c r="E1294" t="str">
        <f t="shared" si="1164"/>
        <v>Mészáros Sándor11283</v>
      </c>
      <c r="F1294" t="str">
        <f t="shared" si="1165"/>
        <v>Készletgazdálkodás tervezése (Bp. 205, web)</v>
      </c>
      <c r="G1294" t="str">
        <f t="shared" si="1166"/>
        <v/>
      </c>
      <c r="H1294" t="str">
        <f t="shared" si="1167"/>
        <v/>
      </c>
      <c r="I1294" t="str">
        <f t="shared" si="1168"/>
        <v/>
      </c>
      <c r="J1294" t="str">
        <f t="shared" si="1169"/>
        <v/>
      </c>
      <c r="K1294" t="str">
        <f t="shared" si="1170"/>
        <v>11283</v>
      </c>
      <c r="L1294" t="str">
        <f t="shared" si="1171"/>
        <v/>
      </c>
      <c r="M1294" t="str">
        <f t="shared" si="1172"/>
        <v/>
      </c>
      <c r="N1294" t="str">
        <f t="shared" si="1173"/>
        <v/>
      </c>
      <c r="O1294" t="str">
        <f t="shared" si="1174"/>
        <v/>
      </c>
      <c r="P1294" t="str">
        <f t="shared" si="1175"/>
        <v/>
      </c>
      <c r="Q1294" t="str">
        <f t="shared" si="1176"/>
        <v/>
      </c>
      <c r="R1294" t="str">
        <f t="shared" si="1177"/>
        <v>11283</v>
      </c>
      <c r="S1294" t="str">
        <f t="shared" si="1178"/>
        <v/>
      </c>
      <c r="T1294" t="str">
        <f t="shared" si="1179"/>
        <v/>
      </c>
      <c r="U1294" t="str">
        <f t="shared" si="1180"/>
        <v/>
      </c>
      <c r="V1294" t="str">
        <f t="shared" si="1181"/>
        <v/>
      </c>
      <c r="W1294" t="str">
        <f t="shared" si="1182"/>
        <v/>
      </c>
      <c r="X1294" t="str">
        <f t="shared" si="1183"/>
        <v/>
      </c>
      <c r="Y1294" t="str">
        <f t="shared" si="1184"/>
        <v/>
      </c>
      <c r="Z1294" t="str">
        <f t="shared" si="1185"/>
        <v/>
      </c>
      <c r="AA1294" t="str">
        <f t="shared" si="1186"/>
        <v>Készletgazdálkodás tervezése (205, web)</v>
      </c>
      <c r="AB1294" t="str">
        <f t="shared" si="1187"/>
        <v/>
      </c>
      <c r="AC1294" t="str">
        <f t="shared" si="1188"/>
        <v/>
      </c>
      <c r="AD1294" t="str">
        <f t="shared" si="1189"/>
        <v/>
      </c>
      <c r="AE1294" t="str">
        <f t="shared" si="1190"/>
        <v/>
      </c>
      <c r="AF1294" t="str">
        <f t="shared" si="1191"/>
        <v/>
      </c>
      <c r="AG1294" t="str">
        <f t="shared" si="1192"/>
        <v/>
      </c>
      <c r="AH1294" t="str">
        <f t="shared" si="1193"/>
        <v/>
      </c>
      <c r="AI1294" t="str">
        <f t="shared" si="1194"/>
        <v/>
      </c>
      <c r="AJ1294" t="str">
        <f t="shared" si="1195"/>
        <v/>
      </c>
      <c r="AK1294" t="str">
        <f t="shared" si="1196"/>
        <v/>
      </c>
      <c r="AL1294" t="str">
        <f t="shared" si="1197"/>
        <v/>
      </c>
      <c r="AM1294" t="str">
        <f t="shared" si="1198"/>
        <v/>
      </c>
      <c r="AN1294" t="str">
        <f t="shared" si="1199"/>
        <v/>
      </c>
      <c r="AO1294" t="str">
        <f t="shared" si="1200"/>
        <v/>
      </c>
      <c r="AP1294" t="str">
        <f t="shared" si="1201"/>
        <v/>
      </c>
      <c r="AQ1294" t="str">
        <f t="shared" si="1202"/>
        <v/>
      </c>
      <c r="AR1294" t="str">
        <f t="shared" si="1203"/>
        <v/>
      </c>
      <c r="AS1294" t="str">
        <f t="shared" si="1204"/>
        <v/>
      </c>
      <c r="AT1294" t="str">
        <f t="shared" si="1205"/>
        <v/>
      </c>
      <c r="AU1294" t="str">
        <f t="shared" si="1206"/>
        <v/>
      </c>
      <c r="AV1294" t="str">
        <f t="shared" si="1207"/>
        <v/>
      </c>
      <c r="AW1294" t="str">
        <f t="shared" si="1208"/>
        <v/>
      </c>
      <c r="AX1294" t="str">
        <f t="shared" si="1209"/>
        <v/>
      </c>
      <c r="AY1294" t="str">
        <f t="shared" si="1210"/>
        <v/>
      </c>
      <c r="AZ1294" t="str">
        <f t="shared" si="1211"/>
        <v/>
      </c>
      <c r="BA1294" t="str">
        <f t="shared" si="1212"/>
        <v/>
      </c>
      <c r="BB1294" t="str">
        <f t="shared" si="1213"/>
        <v/>
      </c>
      <c r="BC1294" t="str">
        <f t="shared" si="1214"/>
        <v/>
      </c>
      <c r="BD1294" t="str">
        <f t="shared" si="1215"/>
        <v/>
      </c>
      <c r="BE1294" t="str">
        <f t="shared" si="1216"/>
        <v>Készletgazdálkodás tervezése (, web)</v>
      </c>
      <c r="BF1294" s="2">
        <v>1128</v>
      </c>
      <c r="BG1294" s="2">
        <v>3</v>
      </c>
      <c r="BH1294" s="18">
        <f>VLOOKUP(BF1294,segéd!$F$9:$G$41,2,FALSE)</f>
        <v>46354</v>
      </c>
      <c r="BI1294" s="2" t="str">
        <f>VLOOKUP(BG1294,segéd!$F$1:$G$7,2,FALSE)</f>
        <v>11.30-13.00</v>
      </c>
      <c r="BJ1294" t="s">
        <v>292</v>
      </c>
      <c r="BK1294" s="20" t="s">
        <v>306</v>
      </c>
      <c r="BL1294" t="s">
        <v>206</v>
      </c>
      <c r="BM1294" s="2">
        <v>205</v>
      </c>
      <c r="BO1294" s="19" t="s">
        <v>117</v>
      </c>
      <c r="BP1294" s="33" t="s">
        <v>715</v>
      </c>
      <c r="BQ1294" s="2">
        <f t="shared" si="1217"/>
        <v>15</v>
      </c>
      <c r="BR1294" s="2">
        <f>IF(BM1294="","",IFERROR(VLOOKUP(BJ1294,segéd!T:U,2,FALSE),"x"))</f>
        <v>15</v>
      </c>
      <c r="BS1294" s="2" t="str">
        <f>IF(BN1294="","",IFERROR(VLOOKUP(BJ1294,segéd!O:P,2,FALSE),"x"))</f>
        <v/>
      </c>
      <c r="BT1294" s="2"/>
      <c r="BU1294" s="2"/>
      <c r="BV1294" s="2"/>
      <c r="BX1294" s="2">
        <v>12</v>
      </c>
      <c r="CE1294" s="2">
        <v>7</v>
      </c>
      <c r="CQ1294" s="2"/>
      <c r="CR1294" s="2"/>
    </row>
    <row r="1295" spans="1:118" ht="15" customHeight="1" x14ac:dyDescent="0.3">
      <c r="A1295" t="str">
        <f t="shared" si="1160"/>
        <v>20111283</v>
      </c>
      <c r="B1295" t="str">
        <f t="shared" si="1161"/>
        <v>Marketing - Néveri Varagya Szilvia (web) 115</v>
      </c>
      <c r="C1295" t="str">
        <f t="shared" si="1162"/>
        <v>11283</v>
      </c>
      <c r="D1295" t="str">
        <f t="shared" si="1163"/>
        <v xml:space="preserve">Marketing - Néveri Varagya Szilvia (web) </v>
      </c>
      <c r="E1295" t="str">
        <f t="shared" si="1164"/>
        <v>Néveri Varagya Szilvia11283</v>
      </c>
      <c r="F1295" t="str">
        <f t="shared" si="1165"/>
        <v>Marketing (Bp. 201, web)</v>
      </c>
      <c r="G1295" t="str">
        <f t="shared" si="1166"/>
        <v>11283</v>
      </c>
      <c r="H1295" t="str">
        <f t="shared" si="1167"/>
        <v>11283</v>
      </c>
      <c r="I1295" t="str">
        <f t="shared" si="1168"/>
        <v>11283</v>
      </c>
      <c r="J1295" t="str">
        <f t="shared" si="1169"/>
        <v/>
      </c>
      <c r="K1295" t="str">
        <f t="shared" si="1170"/>
        <v/>
      </c>
      <c r="L1295" t="str">
        <f t="shared" si="1171"/>
        <v/>
      </c>
      <c r="M1295" t="str">
        <f t="shared" si="1172"/>
        <v/>
      </c>
      <c r="N1295" t="str">
        <f t="shared" si="1173"/>
        <v/>
      </c>
      <c r="O1295" t="str">
        <f t="shared" si="1174"/>
        <v/>
      </c>
      <c r="P1295" t="str">
        <f t="shared" si="1175"/>
        <v/>
      </c>
      <c r="Q1295" t="str">
        <f t="shared" si="1176"/>
        <v/>
      </c>
      <c r="R1295" t="str">
        <f t="shared" si="1177"/>
        <v/>
      </c>
      <c r="S1295" t="str">
        <f t="shared" si="1178"/>
        <v/>
      </c>
      <c r="T1295" t="str">
        <f t="shared" si="1179"/>
        <v/>
      </c>
      <c r="U1295" t="str">
        <f t="shared" si="1180"/>
        <v/>
      </c>
      <c r="V1295" t="str">
        <f t="shared" si="1181"/>
        <v/>
      </c>
      <c r="W1295" t="str">
        <f t="shared" si="1182"/>
        <v/>
      </c>
      <c r="X1295" t="str">
        <f t="shared" si="1183"/>
        <v/>
      </c>
      <c r="Y1295" t="str">
        <f t="shared" si="1184"/>
        <v/>
      </c>
      <c r="Z1295" t="str">
        <f t="shared" si="1185"/>
        <v/>
      </c>
      <c r="AA1295" t="str">
        <f t="shared" si="1186"/>
        <v>Marketing (201, web)</v>
      </c>
      <c r="AB1295" t="str">
        <f t="shared" si="1187"/>
        <v/>
      </c>
      <c r="AC1295" t="str">
        <f t="shared" si="1188"/>
        <v/>
      </c>
      <c r="AD1295" t="str">
        <f t="shared" si="1189"/>
        <v/>
      </c>
      <c r="AE1295" t="str">
        <f t="shared" si="1190"/>
        <v/>
      </c>
      <c r="AF1295" t="str">
        <f t="shared" si="1191"/>
        <v/>
      </c>
      <c r="AG1295" t="str">
        <f t="shared" si="1192"/>
        <v/>
      </c>
      <c r="AH1295" t="str">
        <f t="shared" si="1193"/>
        <v/>
      </c>
      <c r="AI1295" t="str">
        <f t="shared" si="1194"/>
        <v/>
      </c>
      <c r="AJ1295" t="str">
        <f t="shared" si="1195"/>
        <v/>
      </c>
      <c r="AK1295" t="str">
        <f t="shared" si="1196"/>
        <v/>
      </c>
      <c r="AL1295" t="str">
        <f t="shared" si="1197"/>
        <v/>
      </c>
      <c r="AM1295" t="str">
        <f t="shared" si="1198"/>
        <v/>
      </c>
      <c r="AN1295" t="str">
        <f t="shared" si="1199"/>
        <v/>
      </c>
      <c r="AO1295" t="str">
        <f t="shared" si="1200"/>
        <v/>
      </c>
      <c r="AP1295" t="str">
        <f t="shared" si="1201"/>
        <v/>
      </c>
      <c r="AQ1295" t="str">
        <f t="shared" si="1202"/>
        <v/>
      </c>
      <c r="AR1295" t="str">
        <f t="shared" si="1203"/>
        <v/>
      </c>
      <c r="AS1295" t="str">
        <f t="shared" si="1204"/>
        <v/>
      </c>
      <c r="AT1295" t="str">
        <f t="shared" si="1205"/>
        <v/>
      </c>
      <c r="AU1295" t="str">
        <f t="shared" si="1206"/>
        <v/>
      </c>
      <c r="AV1295" t="str">
        <f t="shared" si="1207"/>
        <v/>
      </c>
      <c r="AW1295" t="str">
        <f t="shared" si="1208"/>
        <v/>
      </c>
      <c r="AX1295" t="str">
        <f t="shared" si="1209"/>
        <v/>
      </c>
      <c r="AY1295" t="str">
        <f t="shared" si="1210"/>
        <v/>
      </c>
      <c r="AZ1295" t="str">
        <f t="shared" si="1211"/>
        <v/>
      </c>
      <c r="BA1295" t="str">
        <f t="shared" si="1212"/>
        <v/>
      </c>
      <c r="BB1295" t="str">
        <f t="shared" si="1213"/>
        <v/>
      </c>
      <c r="BC1295" t="str">
        <f t="shared" si="1214"/>
        <v/>
      </c>
      <c r="BD1295" t="str">
        <f t="shared" si="1215"/>
        <v/>
      </c>
      <c r="BE1295" t="str">
        <f t="shared" si="1216"/>
        <v>Marketing (, web)</v>
      </c>
      <c r="BF1295" s="2">
        <v>1128</v>
      </c>
      <c r="BG1295" s="2">
        <v>3</v>
      </c>
      <c r="BH1295" s="18">
        <f>VLOOKUP(BF1295,segéd!$F$9:$G$41,2,FALSE)</f>
        <v>46354</v>
      </c>
      <c r="BI1295" s="2" t="str">
        <f>VLOOKUP(BG1295,segéd!$F$1:$G$7,2,FALSE)</f>
        <v>11.30-13.00</v>
      </c>
      <c r="BJ1295" t="s">
        <v>371</v>
      </c>
      <c r="BK1295" s="20" t="s">
        <v>532</v>
      </c>
      <c r="BL1295" t="s">
        <v>194</v>
      </c>
      <c r="BM1295" s="2">
        <v>201</v>
      </c>
      <c r="BO1295" s="2" t="s">
        <v>117</v>
      </c>
      <c r="BP1295" s="33" t="s">
        <v>620</v>
      </c>
      <c r="BQ1295" s="2">
        <f t="shared" si="1217"/>
        <v>115</v>
      </c>
      <c r="BR1295" s="2">
        <f>IF(BM1295="","",IFERROR(VLOOKUP(BJ1295,segéd!T:U,2,FALSE),"x"))</f>
        <v>115</v>
      </c>
      <c r="BS1295" s="2" t="str">
        <f>IF(BN1295="","",IFERROR(VLOOKUP(BJ1295,segéd!O:P,2,FALSE),"x"))</f>
        <v/>
      </c>
      <c r="BT1295" s="2">
        <v>67</v>
      </c>
      <c r="BU1295" s="2">
        <v>18</v>
      </c>
      <c r="BV1295" s="2">
        <v>9</v>
      </c>
      <c r="BX1295" s="2"/>
      <c r="CQ1295" s="2"/>
      <c r="CR1295" s="2"/>
    </row>
    <row r="1296" spans="1:118" ht="15" customHeight="1" x14ac:dyDescent="0.3">
      <c r="A1296" t="str">
        <f t="shared" si="1160"/>
        <v>11283</v>
      </c>
      <c r="B1296" t="str">
        <f t="shared" si="1161"/>
        <v xml:space="preserve">Marketing - Várnai Ibolya (web) </v>
      </c>
      <c r="C1296" t="str">
        <f t="shared" si="1162"/>
        <v>21211283</v>
      </c>
      <c r="D1296" t="str">
        <f t="shared" si="1163"/>
        <v>Marketing - Várnai Ibolya (web) 81</v>
      </c>
      <c r="E1296" t="str">
        <f t="shared" si="1164"/>
        <v>Várnai Ibolya11283</v>
      </c>
      <c r="F1296" t="str">
        <f t="shared" si="1165"/>
        <v>Marketing (Tb. 212, web)</v>
      </c>
      <c r="G1296" t="str">
        <f t="shared" si="1166"/>
        <v/>
      </c>
      <c r="H1296" t="str">
        <f t="shared" si="1167"/>
        <v/>
      </c>
      <c r="I1296" t="str">
        <f t="shared" si="1168"/>
        <v/>
      </c>
      <c r="J1296" t="str">
        <f t="shared" si="1169"/>
        <v/>
      </c>
      <c r="K1296" t="str">
        <f t="shared" si="1170"/>
        <v/>
      </c>
      <c r="L1296" t="str">
        <f t="shared" si="1171"/>
        <v/>
      </c>
      <c r="M1296" t="str">
        <f t="shared" si="1172"/>
        <v/>
      </c>
      <c r="N1296" t="str">
        <f t="shared" si="1173"/>
        <v/>
      </c>
      <c r="O1296" t="str">
        <f t="shared" si="1174"/>
        <v/>
      </c>
      <c r="P1296" t="str">
        <f t="shared" si="1175"/>
        <v/>
      </c>
      <c r="Q1296" t="str">
        <f t="shared" si="1176"/>
        <v/>
      </c>
      <c r="R1296" t="str">
        <f t="shared" si="1177"/>
        <v/>
      </c>
      <c r="S1296" t="str">
        <f t="shared" si="1178"/>
        <v/>
      </c>
      <c r="T1296" t="str">
        <f t="shared" si="1179"/>
        <v/>
      </c>
      <c r="U1296" t="str">
        <f t="shared" si="1180"/>
        <v/>
      </c>
      <c r="V1296" t="str">
        <f t="shared" si="1181"/>
        <v/>
      </c>
      <c r="W1296" t="str">
        <f t="shared" si="1182"/>
        <v/>
      </c>
      <c r="X1296" t="str">
        <f t="shared" si="1183"/>
        <v/>
      </c>
      <c r="Y1296" t="str">
        <f t="shared" si="1184"/>
        <v/>
      </c>
      <c r="Z1296" t="str">
        <f t="shared" si="1185"/>
        <v/>
      </c>
      <c r="AA1296" t="str">
        <f t="shared" si="1186"/>
        <v>Marketing (, web)</v>
      </c>
      <c r="AB1296" t="str">
        <f t="shared" si="1187"/>
        <v>11283</v>
      </c>
      <c r="AC1296" t="str">
        <f t="shared" si="1188"/>
        <v>11283</v>
      </c>
      <c r="AD1296" t="str">
        <f t="shared" si="1189"/>
        <v/>
      </c>
      <c r="AE1296" t="str">
        <f t="shared" si="1190"/>
        <v/>
      </c>
      <c r="AF1296" t="str">
        <f t="shared" si="1191"/>
        <v/>
      </c>
      <c r="AG1296" t="str">
        <f t="shared" si="1192"/>
        <v/>
      </c>
      <c r="AH1296" t="str">
        <f t="shared" si="1193"/>
        <v/>
      </c>
      <c r="AI1296" t="str">
        <f t="shared" si="1194"/>
        <v/>
      </c>
      <c r="AJ1296" t="str">
        <f t="shared" si="1195"/>
        <v/>
      </c>
      <c r="AK1296" t="str">
        <f t="shared" si="1196"/>
        <v/>
      </c>
      <c r="AL1296" t="str">
        <f t="shared" si="1197"/>
        <v/>
      </c>
      <c r="AM1296" t="str">
        <f t="shared" si="1198"/>
        <v/>
      </c>
      <c r="AN1296" t="str">
        <f t="shared" si="1199"/>
        <v/>
      </c>
      <c r="AO1296" t="str">
        <f t="shared" si="1200"/>
        <v/>
      </c>
      <c r="AP1296" t="str">
        <f t="shared" si="1201"/>
        <v/>
      </c>
      <c r="AQ1296" t="str">
        <f t="shared" si="1202"/>
        <v/>
      </c>
      <c r="AR1296" t="str">
        <f t="shared" si="1203"/>
        <v/>
      </c>
      <c r="AS1296" t="str">
        <f t="shared" si="1204"/>
        <v/>
      </c>
      <c r="AT1296" t="str">
        <f t="shared" si="1205"/>
        <v/>
      </c>
      <c r="AU1296" t="str">
        <f t="shared" si="1206"/>
        <v/>
      </c>
      <c r="AV1296" t="str">
        <f t="shared" si="1207"/>
        <v/>
      </c>
      <c r="AW1296" t="str">
        <f t="shared" si="1208"/>
        <v/>
      </c>
      <c r="AX1296" t="str">
        <f t="shared" si="1209"/>
        <v/>
      </c>
      <c r="AY1296" t="str">
        <f t="shared" si="1210"/>
        <v/>
      </c>
      <c r="AZ1296" t="str">
        <f t="shared" si="1211"/>
        <v/>
      </c>
      <c r="BA1296" t="str">
        <f t="shared" si="1212"/>
        <v/>
      </c>
      <c r="BB1296" t="str">
        <f t="shared" si="1213"/>
        <v/>
      </c>
      <c r="BC1296" t="str">
        <f t="shared" si="1214"/>
        <v/>
      </c>
      <c r="BD1296" t="str">
        <f t="shared" si="1215"/>
        <v/>
      </c>
      <c r="BE1296" t="str">
        <f t="shared" si="1216"/>
        <v>Marketing (212, web)</v>
      </c>
      <c r="BF1296" s="2">
        <v>1128</v>
      </c>
      <c r="BG1296" s="2">
        <v>3</v>
      </c>
      <c r="BH1296" s="18">
        <f>VLOOKUP(BF1296,segéd!$F$9:$G$41,2,FALSE)</f>
        <v>46354</v>
      </c>
      <c r="BI1296" s="2" t="str">
        <f>VLOOKUP(BG1296,segéd!$F$1:$G$7,2,FALSE)</f>
        <v>11.30-13.00</v>
      </c>
      <c r="BJ1296" t="s">
        <v>371</v>
      </c>
      <c r="BK1296" s="20" t="s">
        <v>308</v>
      </c>
      <c r="BL1296" t="s">
        <v>191</v>
      </c>
      <c r="BM1296" s="2"/>
      <c r="BN1296" s="2">
        <v>212</v>
      </c>
      <c r="BO1296" s="2" t="s">
        <v>117</v>
      </c>
      <c r="BP1296" s="33" t="s">
        <v>620</v>
      </c>
      <c r="BQ1296" s="2">
        <f t="shared" si="1217"/>
        <v>81</v>
      </c>
      <c r="BR1296" s="2" t="str">
        <f>IF(BM1296="","",IFERROR(VLOOKUP(BJ1296,segéd!T:U,2,FALSE),"x"))</f>
        <v/>
      </c>
      <c r="BS1296" s="2">
        <f>IF(BN1296="","",IFERROR(VLOOKUP(BJ1296,segéd!O:P,2,FALSE),"x"))</f>
        <v>81</v>
      </c>
      <c r="BT1296" s="2"/>
      <c r="BU1296" s="2"/>
      <c r="BV1296" s="2"/>
      <c r="BX1296" s="2"/>
      <c r="CN1296" s="2">
        <v>53</v>
      </c>
      <c r="CO1296" s="2">
        <v>6</v>
      </c>
      <c r="CQ1296" s="2"/>
      <c r="CR1296" s="2"/>
    </row>
    <row r="1297" spans="1:120" ht="15" customHeight="1" x14ac:dyDescent="0.3">
      <c r="A1297" t="str">
        <f t="shared" si="1160"/>
        <v>11283</v>
      </c>
      <c r="B1297" t="str">
        <f t="shared" si="1161"/>
        <v xml:space="preserve">Mechanika alapjai - Szentgyörgyiné Gyöngyösi Éva (web) </v>
      </c>
      <c r="C1297" t="str">
        <f t="shared" si="1162"/>
        <v>50111283</v>
      </c>
      <c r="D1297" t="str">
        <f t="shared" si="1163"/>
        <v>Mechanika alapjai - Szentgyörgyiné Gyöngyösi Éva (web) 148</v>
      </c>
      <c r="E1297" t="str">
        <f t="shared" si="1164"/>
        <v>Szentgyörgyiné Gyöngyösi Éva11283</v>
      </c>
      <c r="F1297" t="str">
        <f t="shared" si="1165"/>
        <v>Mechanika alapjai (Tb. 501, web)</v>
      </c>
      <c r="G1297" t="str">
        <f t="shared" si="1166"/>
        <v/>
      </c>
      <c r="H1297" t="str">
        <f t="shared" si="1167"/>
        <v/>
      </c>
      <c r="I1297" t="str">
        <f t="shared" si="1168"/>
        <v/>
      </c>
      <c r="J1297" t="str">
        <f t="shared" si="1169"/>
        <v/>
      </c>
      <c r="K1297" t="str">
        <f t="shared" si="1170"/>
        <v/>
      </c>
      <c r="L1297" t="str">
        <f t="shared" si="1171"/>
        <v/>
      </c>
      <c r="M1297" t="str">
        <f t="shared" si="1172"/>
        <v/>
      </c>
      <c r="N1297" t="str">
        <f t="shared" si="1173"/>
        <v/>
      </c>
      <c r="O1297" t="str">
        <f t="shared" si="1174"/>
        <v/>
      </c>
      <c r="P1297" t="str">
        <f t="shared" si="1175"/>
        <v/>
      </c>
      <c r="Q1297" t="str">
        <f t="shared" si="1176"/>
        <v/>
      </c>
      <c r="R1297" t="str">
        <f t="shared" si="1177"/>
        <v/>
      </c>
      <c r="S1297" t="str">
        <f t="shared" si="1178"/>
        <v/>
      </c>
      <c r="T1297" t="str">
        <f t="shared" si="1179"/>
        <v/>
      </c>
      <c r="U1297" t="str">
        <f t="shared" si="1180"/>
        <v/>
      </c>
      <c r="V1297" t="str">
        <f t="shared" si="1181"/>
        <v/>
      </c>
      <c r="W1297" t="str">
        <f t="shared" si="1182"/>
        <v/>
      </c>
      <c r="X1297" t="str">
        <f t="shared" si="1183"/>
        <v/>
      </c>
      <c r="Y1297" t="str">
        <f t="shared" si="1184"/>
        <v/>
      </c>
      <c r="Z1297" t="str">
        <f t="shared" si="1185"/>
        <v/>
      </c>
      <c r="AA1297" t="str">
        <f t="shared" si="1186"/>
        <v>Mechanika alapjai (, web)</v>
      </c>
      <c r="AB1297" t="str">
        <f t="shared" si="1187"/>
        <v/>
      </c>
      <c r="AC1297" t="str">
        <f t="shared" si="1188"/>
        <v/>
      </c>
      <c r="AD1297" t="str">
        <f t="shared" si="1189"/>
        <v>11283</v>
      </c>
      <c r="AE1297" t="str">
        <f t="shared" si="1190"/>
        <v>11283</v>
      </c>
      <c r="AF1297" t="str">
        <f t="shared" si="1191"/>
        <v>11283</v>
      </c>
      <c r="AG1297" t="str">
        <f t="shared" si="1192"/>
        <v/>
      </c>
      <c r="AH1297" t="str">
        <f t="shared" si="1193"/>
        <v/>
      </c>
      <c r="AI1297" t="str">
        <f t="shared" si="1194"/>
        <v/>
      </c>
      <c r="AJ1297" t="str">
        <f t="shared" si="1195"/>
        <v/>
      </c>
      <c r="AK1297" t="str">
        <f t="shared" si="1196"/>
        <v/>
      </c>
      <c r="AL1297" t="str">
        <f t="shared" si="1197"/>
        <v/>
      </c>
      <c r="AM1297" t="str">
        <f t="shared" si="1198"/>
        <v/>
      </c>
      <c r="AN1297" t="str">
        <f t="shared" si="1199"/>
        <v/>
      </c>
      <c r="AO1297" t="str">
        <f t="shared" si="1200"/>
        <v/>
      </c>
      <c r="AP1297" t="str">
        <f t="shared" si="1201"/>
        <v/>
      </c>
      <c r="AQ1297" t="str">
        <f t="shared" si="1202"/>
        <v/>
      </c>
      <c r="AR1297" t="str">
        <f t="shared" si="1203"/>
        <v/>
      </c>
      <c r="AS1297" t="str">
        <f t="shared" si="1204"/>
        <v/>
      </c>
      <c r="AT1297" t="str">
        <f t="shared" si="1205"/>
        <v/>
      </c>
      <c r="AU1297" t="str">
        <f t="shared" si="1206"/>
        <v/>
      </c>
      <c r="AV1297" t="str">
        <f t="shared" si="1207"/>
        <v/>
      </c>
      <c r="AW1297" t="str">
        <f t="shared" si="1208"/>
        <v/>
      </c>
      <c r="AX1297" t="str">
        <f t="shared" si="1209"/>
        <v/>
      </c>
      <c r="AY1297" t="str">
        <f t="shared" si="1210"/>
        <v/>
      </c>
      <c r="AZ1297" t="str">
        <f t="shared" si="1211"/>
        <v/>
      </c>
      <c r="BA1297" t="str">
        <f t="shared" si="1212"/>
        <v/>
      </c>
      <c r="BB1297" t="str">
        <f t="shared" si="1213"/>
        <v/>
      </c>
      <c r="BC1297" t="str">
        <f t="shared" si="1214"/>
        <v/>
      </c>
      <c r="BD1297" t="str">
        <f t="shared" si="1215"/>
        <v/>
      </c>
      <c r="BE1297" t="str">
        <f t="shared" si="1216"/>
        <v>Mechanika alapjai (501, web)</v>
      </c>
      <c r="BF1297" s="2">
        <v>1128</v>
      </c>
      <c r="BG1297" s="2">
        <v>3</v>
      </c>
      <c r="BH1297" s="18">
        <f>VLOOKUP(BF1297,segéd!$F$9:$G$41,2,FALSE)</f>
        <v>46354</v>
      </c>
      <c r="BI1297" s="2" t="str">
        <f>VLOOKUP(BG1297,segéd!$F$1:$G$7,2,FALSE)</f>
        <v>11.30-13.00</v>
      </c>
      <c r="BJ1297" t="s">
        <v>131</v>
      </c>
      <c r="BK1297" s="20" t="s">
        <v>320</v>
      </c>
      <c r="BL1297" t="s">
        <v>193</v>
      </c>
      <c r="BM1297" s="2"/>
      <c r="BN1297" s="2">
        <v>501</v>
      </c>
      <c r="BO1297" s="2" t="s">
        <v>117</v>
      </c>
      <c r="BP1297" s="33" t="s">
        <v>624</v>
      </c>
      <c r="BQ1297" s="2">
        <f t="shared" si="1217"/>
        <v>148</v>
      </c>
      <c r="BR1297" s="2" t="str">
        <f>IF(BM1297="","",IFERROR(VLOOKUP(BJ1297,segéd!T:U,2,FALSE),"x"))</f>
        <v/>
      </c>
      <c r="BS1297" s="2">
        <f>IF(BN1297="","",IFERROR(VLOOKUP(BJ1297,segéd!O:P,2,FALSE),"x"))</f>
        <v>148</v>
      </c>
      <c r="BT1297" s="2"/>
      <c r="BU1297" s="2"/>
      <c r="BV1297" s="2"/>
      <c r="BX1297" s="2"/>
      <c r="CP1297" s="2">
        <v>8</v>
      </c>
      <c r="CQ1297" s="2">
        <v>74</v>
      </c>
      <c r="CR1297" s="2">
        <v>48</v>
      </c>
    </row>
    <row r="1298" spans="1:120" ht="15" customHeight="1" x14ac:dyDescent="0.3">
      <c r="A1298" t="str">
        <f t="shared" si="1160"/>
        <v>11283</v>
      </c>
      <c r="B1298" t="str">
        <f t="shared" si="1161"/>
        <v xml:space="preserve">Mechatronikai rendszerek I., 4. csop. - Vavra Gábor </v>
      </c>
      <c r="C1298" t="str">
        <f t="shared" si="1162"/>
        <v>311283</v>
      </c>
      <c r="D1298" t="str">
        <f t="shared" si="1163"/>
        <v>Mechatronikai rendszerek I., 4. csop. - Vavra Gábor 0</v>
      </c>
      <c r="E1298" t="str">
        <f t="shared" si="1164"/>
        <v>Vavra Gábor11283</v>
      </c>
      <c r="F1298" t="str">
        <f t="shared" si="1165"/>
        <v>Mechatronikai rendszerek I., 4. csop. (Tb. 3)</v>
      </c>
      <c r="G1298" t="str">
        <f t="shared" si="1166"/>
        <v/>
      </c>
      <c r="H1298" t="str">
        <f t="shared" si="1167"/>
        <v/>
      </c>
      <c r="I1298" t="str">
        <f t="shared" si="1168"/>
        <v/>
      </c>
      <c r="J1298" t="str">
        <f t="shared" si="1169"/>
        <v/>
      </c>
      <c r="K1298" t="str">
        <f t="shared" si="1170"/>
        <v/>
      </c>
      <c r="L1298" t="str">
        <f t="shared" si="1171"/>
        <v/>
      </c>
      <c r="M1298" t="str">
        <f t="shared" si="1172"/>
        <v/>
      </c>
      <c r="N1298" t="str">
        <f t="shared" si="1173"/>
        <v/>
      </c>
      <c r="O1298" t="str">
        <f t="shared" si="1174"/>
        <v/>
      </c>
      <c r="P1298" t="str">
        <f t="shared" si="1175"/>
        <v/>
      </c>
      <c r="Q1298" t="str">
        <f t="shared" si="1176"/>
        <v/>
      </c>
      <c r="R1298" t="str">
        <f t="shared" si="1177"/>
        <v/>
      </c>
      <c r="S1298" t="str">
        <f t="shared" si="1178"/>
        <v/>
      </c>
      <c r="T1298" t="str">
        <f t="shared" si="1179"/>
        <v/>
      </c>
      <c r="U1298" t="str">
        <f t="shared" si="1180"/>
        <v/>
      </c>
      <c r="V1298" t="str">
        <f t="shared" si="1181"/>
        <v/>
      </c>
      <c r="W1298" t="str">
        <f t="shared" si="1182"/>
        <v/>
      </c>
      <c r="X1298" t="str">
        <f t="shared" si="1183"/>
        <v/>
      </c>
      <c r="Y1298" t="str">
        <f t="shared" si="1184"/>
        <v/>
      </c>
      <c r="Z1298" t="str">
        <f t="shared" si="1185"/>
        <v/>
      </c>
      <c r="AA1298" t="str">
        <f t="shared" si="1186"/>
        <v>Mechatronikai rendszerek I., 4. csop. ()</v>
      </c>
      <c r="AB1298" t="str">
        <f t="shared" si="1187"/>
        <v/>
      </c>
      <c r="AC1298" t="str">
        <f t="shared" si="1188"/>
        <v/>
      </c>
      <c r="AD1298" t="str">
        <f t="shared" si="1189"/>
        <v/>
      </c>
      <c r="AE1298" t="str">
        <f t="shared" si="1190"/>
        <v/>
      </c>
      <c r="AF1298" t="str">
        <f t="shared" si="1191"/>
        <v/>
      </c>
      <c r="AG1298" t="str">
        <f t="shared" si="1192"/>
        <v/>
      </c>
      <c r="AH1298" t="str">
        <f t="shared" si="1193"/>
        <v/>
      </c>
      <c r="AI1298" t="str">
        <f t="shared" si="1194"/>
        <v/>
      </c>
      <c r="AJ1298" t="str">
        <f t="shared" si="1195"/>
        <v/>
      </c>
      <c r="AK1298" t="str">
        <f t="shared" si="1196"/>
        <v/>
      </c>
      <c r="AL1298" t="str">
        <f t="shared" si="1197"/>
        <v/>
      </c>
      <c r="AM1298" t="str">
        <f t="shared" si="1198"/>
        <v/>
      </c>
      <c r="AN1298" t="str">
        <f t="shared" si="1199"/>
        <v/>
      </c>
      <c r="AO1298" t="str">
        <f t="shared" si="1200"/>
        <v/>
      </c>
      <c r="AP1298" t="str">
        <f t="shared" si="1201"/>
        <v/>
      </c>
      <c r="AQ1298" t="str">
        <f t="shared" si="1202"/>
        <v/>
      </c>
      <c r="AR1298" t="str">
        <f t="shared" si="1203"/>
        <v/>
      </c>
      <c r="AS1298" t="str">
        <f t="shared" si="1204"/>
        <v/>
      </c>
      <c r="AT1298" t="str">
        <f t="shared" si="1205"/>
        <v/>
      </c>
      <c r="AU1298" t="str">
        <f t="shared" si="1206"/>
        <v/>
      </c>
      <c r="AV1298" t="str">
        <f t="shared" si="1207"/>
        <v/>
      </c>
      <c r="AW1298" t="str">
        <f t="shared" si="1208"/>
        <v/>
      </c>
      <c r="AX1298" t="str">
        <f t="shared" si="1209"/>
        <v>11283</v>
      </c>
      <c r="AY1298" t="str">
        <f t="shared" si="1210"/>
        <v/>
      </c>
      <c r="AZ1298" t="str">
        <f t="shared" si="1211"/>
        <v/>
      </c>
      <c r="BA1298" t="str">
        <f t="shared" si="1212"/>
        <v/>
      </c>
      <c r="BB1298" t="str">
        <f t="shared" si="1213"/>
        <v/>
      </c>
      <c r="BC1298" t="str">
        <f t="shared" si="1214"/>
        <v/>
      </c>
      <c r="BD1298" t="str">
        <f t="shared" si="1215"/>
        <v/>
      </c>
      <c r="BE1298" t="str">
        <f t="shared" si="1216"/>
        <v>Mechatronikai rendszerek I., 4. csop. (3)</v>
      </c>
      <c r="BF1298" s="2">
        <v>1128</v>
      </c>
      <c r="BG1298" s="2">
        <v>3</v>
      </c>
      <c r="BH1298" s="18">
        <f>VLOOKUP(BF1298,segéd!$F$9:$G$41,2,FALSE)</f>
        <v>46354</v>
      </c>
      <c r="BI1298" s="2" t="str">
        <f>VLOOKUP(BG1298,segéd!$F$1:$G$7,2,FALSE)</f>
        <v>11.30-13.00</v>
      </c>
      <c r="BJ1298" t="s">
        <v>427</v>
      </c>
      <c r="BK1298" s="20" t="s">
        <v>419</v>
      </c>
      <c r="BL1298" t="s">
        <v>191</v>
      </c>
      <c r="BM1298" s="2"/>
      <c r="BN1298" s="2">
        <v>3</v>
      </c>
      <c r="BO1298" s="2"/>
      <c r="BP1298" s="33"/>
      <c r="BQ1298" s="2">
        <f t="shared" si="1217"/>
        <v>0</v>
      </c>
      <c r="BR1298" s="2" t="str">
        <f>IF(BM1298="","",IFERROR(VLOOKUP(BJ1298,segéd!T:U,2,FALSE),"x"))</f>
        <v/>
      </c>
      <c r="BS1298" s="2">
        <f>IF(BN1298="","",IFERROR(VLOOKUP(BJ1298,segéd!O:P,2,FALSE),"x"))</f>
        <v>0</v>
      </c>
      <c r="BU1298" s="2"/>
      <c r="BV1298" s="2"/>
      <c r="DJ1298" s="2">
        <v>14</v>
      </c>
    </row>
    <row r="1299" spans="1:120" ht="15" customHeight="1" x14ac:dyDescent="0.3">
      <c r="A1299" t="str">
        <f t="shared" si="1160"/>
        <v>11283</v>
      </c>
      <c r="B1299" t="str">
        <f t="shared" si="1161"/>
        <v xml:space="preserve">Men. és minőségmen. alapjai - Szabó Veronika Anna (web) </v>
      </c>
      <c r="C1299" t="str">
        <f t="shared" si="1162"/>
        <v>21711283</v>
      </c>
      <c r="D1299" t="str">
        <f t="shared" si="1163"/>
        <v>Men. és minőségmen. alapjai - Szabó Veronika Anna (web) 8</v>
      </c>
      <c r="E1299" t="str">
        <f t="shared" si="1164"/>
        <v>Szabó Veronika Anna11283</v>
      </c>
      <c r="F1299" t="str">
        <f t="shared" si="1165"/>
        <v>Men. és minőségmen. alapjai (Tb. 217, web)</v>
      </c>
      <c r="G1299" t="str">
        <f t="shared" si="1166"/>
        <v/>
      </c>
      <c r="H1299" t="str">
        <f t="shared" si="1167"/>
        <v/>
      </c>
      <c r="I1299" t="str">
        <f t="shared" si="1168"/>
        <v/>
      </c>
      <c r="J1299" t="str">
        <f t="shared" si="1169"/>
        <v/>
      </c>
      <c r="K1299" t="str">
        <f t="shared" si="1170"/>
        <v/>
      </c>
      <c r="L1299" t="str">
        <f t="shared" si="1171"/>
        <v/>
      </c>
      <c r="M1299" t="str">
        <f t="shared" si="1172"/>
        <v/>
      </c>
      <c r="N1299" t="str">
        <f t="shared" si="1173"/>
        <v/>
      </c>
      <c r="O1299" t="str">
        <f t="shared" si="1174"/>
        <v/>
      </c>
      <c r="P1299" t="str">
        <f t="shared" si="1175"/>
        <v/>
      </c>
      <c r="Q1299" t="str">
        <f t="shared" si="1176"/>
        <v/>
      </c>
      <c r="R1299" t="str">
        <f t="shared" si="1177"/>
        <v/>
      </c>
      <c r="S1299" t="str">
        <f t="shared" si="1178"/>
        <v/>
      </c>
      <c r="T1299" t="str">
        <f t="shared" si="1179"/>
        <v/>
      </c>
      <c r="U1299" t="str">
        <f t="shared" si="1180"/>
        <v/>
      </c>
      <c r="V1299" t="str">
        <f t="shared" si="1181"/>
        <v/>
      </c>
      <c r="W1299" t="str">
        <f t="shared" si="1182"/>
        <v/>
      </c>
      <c r="X1299" t="str">
        <f t="shared" si="1183"/>
        <v/>
      </c>
      <c r="Y1299" t="str">
        <f t="shared" si="1184"/>
        <v/>
      </c>
      <c r="Z1299" t="str">
        <f t="shared" si="1185"/>
        <v/>
      </c>
      <c r="AA1299" t="str">
        <f t="shared" si="1186"/>
        <v>Men. és minőségmen. alapjai (, web)</v>
      </c>
      <c r="AB1299" t="str">
        <f t="shared" si="1187"/>
        <v/>
      </c>
      <c r="AC1299" t="str">
        <f t="shared" si="1188"/>
        <v/>
      </c>
      <c r="AD1299" t="str">
        <f t="shared" si="1189"/>
        <v/>
      </c>
      <c r="AE1299" t="str">
        <f t="shared" si="1190"/>
        <v/>
      </c>
      <c r="AF1299" t="str">
        <f t="shared" si="1191"/>
        <v/>
      </c>
      <c r="AG1299" t="str">
        <f t="shared" si="1192"/>
        <v/>
      </c>
      <c r="AH1299" t="str">
        <f t="shared" si="1193"/>
        <v/>
      </c>
      <c r="AI1299" t="str">
        <f t="shared" si="1194"/>
        <v/>
      </c>
      <c r="AJ1299" t="str">
        <f t="shared" si="1195"/>
        <v>11283</v>
      </c>
      <c r="AK1299" t="str">
        <f t="shared" si="1196"/>
        <v/>
      </c>
      <c r="AL1299" t="str">
        <f t="shared" si="1197"/>
        <v/>
      </c>
      <c r="AM1299" t="str">
        <f t="shared" si="1198"/>
        <v/>
      </c>
      <c r="AN1299" t="str">
        <f t="shared" si="1199"/>
        <v/>
      </c>
      <c r="AO1299" t="str">
        <f t="shared" si="1200"/>
        <v/>
      </c>
      <c r="AP1299" t="str">
        <f t="shared" si="1201"/>
        <v/>
      </c>
      <c r="AQ1299" t="str">
        <f t="shared" si="1202"/>
        <v/>
      </c>
      <c r="AR1299" t="str">
        <f t="shared" si="1203"/>
        <v/>
      </c>
      <c r="AS1299" t="str">
        <f t="shared" si="1204"/>
        <v/>
      </c>
      <c r="AT1299" t="str">
        <f t="shared" si="1205"/>
        <v/>
      </c>
      <c r="AU1299" t="str">
        <f t="shared" si="1206"/>
        <v/>
      </c>
      <c r="AV1299" t="str">
        <f t="shared" si="1207"/>
        <v/>
      </c>
      <c r="AW1299" t="str">
        <f t="shared" si="1208"/>
        <v/>
      </c>
      <c r="AX1299" t="str">
        <f t="shared" si="1209"/>
        <v/>
      </c>
      <c r="AY1299" t="str">
        <f t="shared" si="1210"/>
        <v/>
      </c>
      <c r="AZ1299" t="str">
        <f t="shared" si="1211"/>
        <v/>
      </c>
      <c r="BA1299" t="str">
        <f t="shared" si="1212"/>
        <v/>
      </c>
      <c r="BB1299" t="str">
        <f t="shared" si="1213"/>
        <v/>
      </c>
      <c r="BC1299" t="str">
        <f t="shared" si="1214"/>
        <v/>
      </c>
      <c r="BD1299" t="str">
        <f t="shared" si="1215"/>
        <v/>
      </c>
      <c r="BE1299" t="str">
        <f t="shared" si="1216"/>
        <v>Men. és minőségmen. alapjai (217, web)</v>
      </c>
      <c r="BF1299" s="2">
        <v>1128</v>
      </c>
      <c r="BG1299" s="2">
        <v>3</v>
      </c>
      <c r="BH1299" s="18">
        <f>VLOOKUP(BF1299,segéd!$F$9:$G$41,2,FALSE)</f>
        <v>46354</v>
      </c>
      <c r="BI1299" s="2" t="str">
        <f>VLOOKUP(BG1299,segéd!$F$1:$G$7,2,FALSE)</f>
        <v>11.30-13.00</v>
      </c>
      <c r="BJ1299" t="s">
        <v>514</v>
      </c>
      <c r="BK1299" s="20" t="s">
        <v>539</v>
      </c>
      <c r="BL1299" t="s">
        <v>114</v>
      </c>
      <c r="BM1299" s="2"/>
      <c r="BN1299" s="2">
        <v>217</v>
      </c>
      <c r="BO1299" s="2" t="s">
        <v>117</v>
      </c>
      <c r="BP1299" s="33" t="s">
        <v>709</v>
      </c>
      <c r="BQ1299" s="2">
        <f t="shared" si="1217"/>
        <v>8</v>
      </c>
      <c r="BR1299" s="2" t="str">
        <f>IF(BM1299="","",IFERROR(VLOOKUP(BJ1299,segéd!T:U,2,FALSE),"x"))</f>
        <v/>
      </c>
      <c r="BS1299" s="2">
        <f>IF(BN1299="","",IFERROR(VLOOKUP(BJ1299,segéd!O:P,2,FALSE),"x"))</f>
        <v>8</v>
      </c>
      <c r="BU1299" s="2"/>
      <c r="BV1299" s="2"/>
      <c r="BX1299" s="2"/>
      <c r="CV1299" s="2">
        <v>7</v>
      </c>
    </row>
    <row r="1300" spans="1:120" ht="15" customHeight="1" x14ac:dyDescent="0.3">
      <c r="A1300" t="str">
        <f t="shared" si="1160"/>
        <v>11283</v>
      </c>
      <c r="B1300" t="str">
        <f t="shared" si="1161"/>
        <v xml:space="preserve">Műszaki fizika - Molnárné Dőry Zsófia (web) </v>
      </c>
      <c r="C1300" t="str">
        <f t="shared" si="1162"/>
        <v>60111283</v>
      </c>
      <c r="D1300" t="str">
        <f t="shared" si="1163"/>
        <v>Műszaki fizika - Molnárné Dőry Zsófia (web) 83</v>
      </c>
      <c r="E1300" t="str">
        <f t="shared" si="1164"/>
        <v>Molnárné Dőry Zsófia11283</v>
      </c>
      <c r="F1300" t="str">
        <f t="shared" si="1165"/>
        <v>Műszaki fizika (Tb. 601, web)</v>
      </c>
      <c r="G1300" t="str">
        <f t="shared" si="1166"/>
        <v/>
      </c>
      <c r="H1300" t="str">
        <f t="shared" si="1167"/>
        <v/>
      </c>
      <c r="I1300" t="str">
        <f t="shared" si="1168"/>
        <v/>
      </c>
      <c r="J1300" t="str">
        <f t="shared" si="1169"/>
        <v/>
      </c>
      <c r="K1300" t="str">
        <f t="shared" si="1170"/>
        <v/>
      </c>
      <c r="L1300" t="str">
        <f t="shared" si="1171"/>
        <v/>
      </c>
      <c r="M1300" t="str">
        <f t="shared" si="1172"/>
        <v/>
      </c>
      <c r="N1300" t="str">
        <f t="shared" si="1173"/>
        <v/>
      </c>
      <c r="O1300" t="str">
        <f t="shared" si="1174"/>
        <v/>
      </c>
      <c r="P1300" t="str">
        <f t="shared" si="1175"/>
        <v/>
      </c>
      <c r="Q1300" t="str">
        <f t="shared" si="1176"/>
        <v/>
      </c>
      <c r="R1300" t="str">
        <f t="shared" si="1177"/>
        <v/>
      </c>
      <c r="S1300" t="str">
        <f t="shared" si="1178"/>
        <v/>
      </c>
      <c r="T1300" t="str">
        <f t="shared" si="1179"/>
        <v/>
      </c>
      <c r="U1300" t="str">
        <f t="shared" si="1180"/>
        <v/>
      </c>
      <c r="V1300" t="str">
        <f t="shared" si="1181"/>
        <v/>
      </c>
      <c r="W1300" t="str">
        <f t="shared" si="1182"/>
        <v/>
      </c>
      <c r="X1300" t="str">
        <f t="shared" si="1183"/>
        <v/>
      </c>
      <c r="Y1300" t="str">
        <f t="shared" si="1184"/>
        <v/>
      </c>
      <c r="Z1300" t="str">
        <f t="shared" si="1185"/>
        <v/>
      </c>
      <c r="AA1300" t="str">
        <f t="shared" si="1186"/>
        <v>Műszaki fizika (, web)</v>
      </c>
      <c r="AB1300" t="str">
        <f t="shared" si="1187"/>
        <v/>
      </c>
      <c r="AC1300" t="str">
        <f t="shared" si="1188"/>
        <v/>
      </c>
      <c r="AD1300" t="str">
        <f t="shared" si="1189"/>
        <v/>
      </c>
      <c r="AE1300" t="str">
        <f t="shared" si="1190"/>
        <v/>
      </c>
      <c r="AF1300" t="str">
        <f t="shared" si="1191"/>
        <v/>
      </c>
      <c r="AG1300" t="str">
        <f t="shared" si="1192"/>
        <v/>
      </c>
      <c r="AH1300" t="str">
        <f t="shared" si="1193"/>
        <v/>
      </c>
      <c r="AI1300" t="str">
        <f t="shared" si="1194"/>
        <v/>
      </c>
      <c r="AJ1300" t="str">
        <f t="shared" si="1195"/>
        <v/>
      </c>
      <c r="AK1300" t="str">
        <f t="shared" si="1196"/>
        <v>11283</v>
      </c>
      <c r="AL1300" t="str">
        <f t="shared" si="1197"/>
        <v>11283</v>
      </c>
      <c r="AM1300" t="str">
        <f t="shared" si="1198"/>
        <v/>
      </c>
      <c r="AN1300" t="str">
        <f t="shared" si="1199"/>
        <v/>
      </c>
      <c r="AO1300" t="str">
        <f t="shared" si="1200"/>
        <v/>
      </c>
      <c r="AP1300" t="str">
        <f t="shared" si="1201"/>
        <v/>
      </c>
      <c r="AQ1300" t="str">
        <f t="shared" si="1202"/>
        <v/>
      </c>
      <c r="AR1300" t="str">
        <f t="shared" si="1203"/>
        <v/>
      </c>
      <c r="AS1300" t="str">
        <f t="shared" si="1204"/>
        <v/>
      </c>
      <c r="AT1300" t="str">
        <f t="shared" si="1205"/>
        <v/>
      </c>
      <c r="AU1300" t="str">
        <f t="shared" si="1206"/>
        <v/>
      </c>
      <c r="AV1300" t="str">
        <f t="shared" si="1207"/>
        <v/>
      </c>
      <c r="AW1300" t="str">
        <f t="shared" si="1208"/>
        <v/>
      </c>
      <c r="AX1300" t="str">
        <f t="shared" si="1209"/>
        <v/>
      </c>
      <c r="AY1300" t="str">
        <f t="shared" si="1210"/>
        <v/>
      </c>
      <c r="AZ1300" t="str">
        <f t="shared" si="1211"/>
        <v/>
      </c>
      <c r="BA1300" t="str">
        <f t="shared" si="1212"/>
        <v/>
      </c>
      <c r="BB1300" t="str">
        <f t="shared" si="1213"/>
        <v/>
      </c>
      <c r="BC1300" t="str">
        <f t="shared" si="1214"/>
        <v/>
      </c>
      <c r="BD1300" t="str">
        <f t="shared" si="1215"/>
        <v/>
      </c>
      <c r="BE1300" t="str">
        <f t="shared" si="1216"/>
        <v>Műszaki fizika (601, web)</v>
      </c>
      <c r="BF1300" s="2">
        <v>1128</v>
      </c>
      <c r="BG1300" s="2">
        <v>3</v>
      </c>
      <c r="BH1300" s="18">
        <f>VLOOKUP(BF1300,segéd!$F$9:$G$41,2,FALSE)</f>
        <v>46354</v>
      </c>
      <c r="BI1300" s="2" t="str">
        <f>VLOOKUP(BG1300,segéd!$F$1:$G$7,2,FALSE)</f>
        <v>11.30-13.00</v>
      </c>
      <c r="BJ1300" t="s">
        <v>107</v>
      </c>
      <c r="BK1300" s="20" t="s">
        <v>219</v>
      </c>
      <c r="BL1300" t="s">
        <v>191</v>
      </c>
      <c r="BM1300" s="2"/>
      <c r="BN1300" s="2">
        <v>601</v>
      </c>
      <c r="BO1300" s="2" t="s">
        <v>117</v>
      </c>
      <c r="BP1300" s="33" t="s">
        <v>627</v>
      </c>
      <c r="BQ1300" s="2">
        <f t="shared" si="1217"/>
        <v>83</v>
      </c>
      <c r="BR1300" s="2" t="str">
        <f>IF(BM1300="","",IFERROR(VLOOKUP(BJ1300,segéd!T:U,2,FALSE),"x"))</f>
        <v/>
      </c>
      <c r="BS1300" s="2">
        <f>IF(BN1300="","",IFERROR(VLOOKUP(BJ1300,segéd!O:P,2,FALSE),"x"))</f>
        <v>83</v>
      </c>
      <c r="BU1300" s="2"/>
      <c r="BV1300" s="2"/>
      <c r="BX1300" s="2"/>
      <c r="CW1300" s="2">
        <v>37</v>
      </c>
      <c r="CX1300" s="2">
        <v>56</v>
      </c>
    </row>
    <row r="1301" spans="1:120" ht="15" customHeight="1" x14ac:dyDescent="0.3">
      <c r="A1301" t="str">
        <f t="shared" si="1160"/>
        <v>20811283</v>
      </c>
      <c r="B1301" t="str">
        <f t="shared" si="1161"/>
        <v>Művelődéstörténet - Keszthelyi Csaba (Bp.-ről web) 10</v>
      </c>
      <c r="C1301" t="str">
        <f t="shared" si="1162"/>
        <v>21611283</v>
      </c>
      <c r="D1301" t="str">
        <f t="shared" si="1163"/>
        <v>Művelődéstörténet - Keszthelyi Csaba (Bp.-ről web) 15</v>
      </c>
      <c r="E1301" t="str">
        <f t="shared" si="1164"/>
        <v>Keszthelyi Csaba11283</v>
      </c>
      <c r="F1301" t="str">
        <f t="shared" si="1165"/>
        <v>Művelődéstörténet (Bp. 208, Bp.-ről web)</v>
      </c>
      <c r="G1301" t="str">
        <f t="shared" si="1166"/>
        <v/>
      </c>
      <c r="H1301" t="str">
        <f t="shared" si="1167"/>
        <v/>
      </c>
      <c r="I1301" t="str">
        <f t="shared" si="1168"/>
        <v/>
      </c>
      <c r="J1301" t="str">
        <f t="shared" si="1169"/>
        <v/>
      </c>
      <c r="K1301" t="str">
        <f t="shared" si="1170"/>
        <v/>
      </c>
      <c r="L1301" t="str">
        <f t="shared" si="1171"/>
        <v/>
      </c>
      <c r="M1301" t="str">
        <f t="shared" si="1172"/>
        <v>11283</v>
      </c>
      <c r="N1301" t="str">
        <f t="shared" si="1173"/>
        <v>11283</v>
      </c>
      <c r="O1301" t="str">
        <f t="shared" si="1174"/>
        <v>11283</v>
      </c>
      <c r="P1301" t="str">
        <f t="shared" si="1175"/>
        <v/>
      </c>
      <c r="Q1301" t="str">
        <f t="shared" si="1176"/>
        <v/>
      </c>
      <c r="R1301" t="str">
        <f t="shared" si="1177"/>
        <v/>
      </c>
      <c r="S1301" t="str">
        <f t="shared" si="1178"/>
        <v/>
      </c>
      <c r="T1301" t="str">
        <f t="shared" si="1179"/>
        <v/>
      </c>
      <c r="U1301" t="str">
        <f t="shared" si="1180"/>
        <v/>
      </c>
      <c r="V1301" t="str">
        <f t="shared" si="1181"/>
        <v/>
      </c>
      <c r="W1301" t="str">
        <f t="shared" si="1182"/>
        <v/>
      </c>
      <c r="X1301" t="str">
        <f t="shared" si="1183"/>
        <v/>
      </c>
      <c r="Y1301" t="str">
        <f t="shared" si="1184"/>
        <v/>
      </c>
      <c r="Z1301" t="str">
        <f t="shared" si="1185"/>
        <v/>
      </c>
      <c r="AA1301" t="str">
        <f t="shared" si="1186"/>
        <v>Művelődéstörténet (208, Bp.-ről web)</v>
      </c>
      <c r="AB1301" t="str">
        <f t="shared" si="1187"/>
        <v/>
      </c>
      <c r="AC1301" t="str">
        <f t="shared" si="1188"/>
        <v/>
      </c>
      <c r="AD1301" t="str">
        <f t="shared" si="1189"/>
        <v/>
      </c>
      <c r="AE1301" t="str">
        <f t="shared" si="1190"/>
        <v/>
      </c>
      <c r="AF1301" t="str">
        <f t="shared" si="1191"/>
        <v/>
      </c>
      <c r="AG1301" t="str">
        <f t="shared" si="1192"/>
        <v/>
      </c>
      <c r="AH1301" t="str">
        <f t="shared" si="1193"/>
        <v>11283</v>
      </c>
      <c r="AI1301" t="str">
        <f t="shared" si="1194"/>
        <v>11283</v>
      </c>
      <c r="AJ1301" t="str">
        <f t="shared" si="1195"/>
        <v/>
      </c>
      <c r="AK1301" t="str">
        <f t="shared" si="1196"/>
        <v/>
      </c>
      <c r="AL1301" t="str">
        <f t="shared" si="1197"/>
        <v/>
      </c>
      <c r="AM1301" t="str">
        <f t="shared" si="1198"/>
        <v/>
      </c>
      <c r="AN1301" t="str">
        <f t="shared" si="1199"/>
        <v/>
      </c>
      <c r="AO1301" t="str">
        <f t="shared" si="1200"/>
        <v/>
      </c>
      <c r="AP1301" t="str">
        <f t="shared" si="1201"/>
        <v/>
      </c>
      <c r="AQ1301" t="str">
        <f t="shared" si="1202"/>
        <v/>
      </c>
      <c r="AR1301" t="str">
        <f t="shared" si="1203"/>
        <v/>
      </c>
      <c r="AS1301" t="str">
        <f t="shared" si="1204"/>
        <v/>
      </c>
      <c r="AT1301" t="str">
        <f t="shared" si="1205"/>
        <v/>
      </c>
      <c r="AU1301" t="str">
        <f t="shared" si="1206"/>
        <v/>
      </c>
      <c r="AV1301" t="str">
        <f t="shared" si="1207"/>
        <v/>
      </c>
      <c r="AW1301" t="str">
        <f t="shared" si="1208"/>
        <v/>
      </c>
      <c r="AX1301" t="str">
        <f t="shared" si="1209"/>
        <v/>
      </c>
      <c r="AY1301" t="str">
        <f t="shared" si="1210"/>
        <v/>
      </c>
      <c r="AZ1301" t="str">
        <f t="shared" si="1211"/>
        <v/>
      </c>
      <c r="BA1301" t="str">
        <f t="shared" si="1212"/>
        <v/>
      </c>
      <c r="BB1301" t="str">
        <f t="shared" si="1213"/>
        <v/>
      </c>
      <c r="BC1301" t="str">
        <f t="shared" si="1214"/>
        <v/>
      </c>
      <c r="BD1301" t="str">
        <f t="shared" si="1215"/>
        <v/>
      </c>
      <c r="BE1301" t="str">
        <f t="shared" si="1216"/>
        <v>Művelődéstörténet (216, Bp.-ről web)</v>
      </c>
      <c r="BF1301" s="2">
        <v>1128</v>
      </c>
      <c r="BG1301" s="2">
        <v>3</v>
      </c>
      <c r="BH1301" s="18">
        <f>VLOOKUP(BF1301,segéd!$F$9:$G$41,2,FALSE)</f>
        <v>46354</v>
      </c>
      <c r="BI1301" s="2" t="str">
        <f>VLOOKUP(BG1301,segéd!$F$1:$G$7,2,FALSE)</f>
        <v>11.30-13.00</v>
      </c>
      <c r="BJ1301" t="s">
        <v>39</v>
      </c>
      <c r="BK1301" s="20" t="s">
        <v>38</v>
      </c>
      <c r="BL1301" t="s">
        <v>192</v>
      </c>
      <c r="BM1301" s="2">
        <v>208</v>
      </c>
      <c r="BN1301" s="2">
        <v>216</v>
      </c>
      <c r="BO1301" s="2" t="s">
        <v>118</v>
      </c>
      <c r="BP1301" s="33" t="s">
        <v>693</v>
      </c>
      <c r="BQ1301" s="2">
        <f t="shared" si="1217"/>
        <v>25</v>
      </c>
      <c r="BR1301" s="2">
        <f>IF(BM1301="","",IFERROR(VLOOKUP(BJ1301,segéd!T:U,2,FALSE),"x"))</f>
        <v>10</v>
      </c>
      <c r="BS1301" s="2">
        <f>IF(BN1301="","",IFERROR(VLOOKUP(BJ1301,segéd!O:P,2,FALSE),"x"))</f>
        <v>15</v>
      </c>
      <c r="BU1301" s="2"/>
      <c r="BV1301" s="2"/>
      <c r="BW1301" s="19"/>
      <c r="BX1301" s="2"/>
      <c r="BY1301" s="19"/>
      <c r="BZ1301" s="2">
        <v>5</v>
      </c>
      <c r="CA1301" s="2">
        <v>12</v>
      </c>
      <c r="CB1301" s="2">
        <v>3</v>
      </c>
      <c r="CC1301" s="19"/>
      <c r="CT1301" s="2">
        <v>10</v>
      </c>
      <c r="CU1301" s="2">
        <v>8</v>
      </c>
      <c r="DC1301" s="19"/>
      <c r="DD1301" s="19"/>
      <c r="DE1301" s="19"/>
      <c r="DF1301" s="19"/>
      <c r="DI1301" s="19"/>
      <c r="DL1301" s="19"/>
    </row>
    <row r="1302" spans="1:120" ht="15" customHeight="1" x14ac:dyDescent="0.3">
      <c r="A1302" t="str">
        <f t="shared" si="1160"/>
        <v>20611283</v>
      </c>
      <c r="B1302" t="str">
        <f t="shared" si="1161"/>
        <v>Nemzetközi pénzügyek (szv.) - Belyó Pál (Tb.-ről web) 11</v>
      </c>
      <c r="C1302" t="str">
        <f t="shared" si="1162"/>
        <v>21411283</v>
      </c>
      <c r="D1302" t="str">
        <f t="shared" si="1163"/>
        <v>Nemzetközi pénzügyek (szv.) - Belyó Pál (Tb.-ről web) 9</v>
      </c>
      <c r="E1302" t="str">
        <f t="shared" si="1164"/>
        <v>Belyó Pál11283</v>
      </c>
      <c r="F1302" t="str">
        <f t="shared" si="1165"/>
        <v>Nemzetközi pénzügyek (szv.) (Tb. 214, Tb.-ről web)</v>
      </c>
      <c r="G1302" t="str">
        <f t="shared" si="1166"/>
        <v/>
      </c>
      <c r="H1302" t="str">
        <f t="shared" si="1167"/>
        <v/>
      </c>
      <c r="I1302" t="str">
        <f t="shared" si="1168"/>
        <v/>
      </c>
      <c r="J1302" t="str">
        <f t="shared" si="1169"/>
        <v/>
      </c>
      <c r="K1302" t="str">
        <f t="shared" si="1170"/>
        <v/>
      </c>
      <c r="L1302" t="str">
        <f t="shared" si="1171"/>
        <v/>
      </c>
      <c r="M1302" t="str">
        <f t="shared" si="1172"/>
        <v/>
      </c>
      <c r="N1302" t="str">
        <f t="shared" si="1173"/>
        <v/>
      </c>
      <c r="O1302" t="str">
        <f t="shared" si="1174"/>
        <v/>
      </c>
      <c r="P1302" t="str">
        <f t="shared" si="1175"/>
        <v/>
      </c>
      <c r="Q1302" t="str">
        <f t="shared" si="1176"/>
        <v/>
      </c>
      <c r="R1302" t="str">
        <f t="shared" si="1177"/>
        <v/>
      </c>
      <c r="S1302" t="str">
        <f t="shared" si="1178"/>
        <v/>
      </c>
      <c r="T1302" t="str">
        <f t="shared" si="1179"/>
        <v>11283</v>
      </c>
      <c r="U1302" t="str">
        <f t="shared" si="1180"/>
        <v>11283</v>
      </c>
      <c r="V1302" t="str">
        <f t="shared" si="1181"/>
        <v>11283</v>
      </c>
      <c r="W1302" t="str">
        <f t="shared" si="1182"/>
        <v/>
      </c>
      <c r="X1302" t="str">
        <f t="shared" si="1183"/>
        <v/>
      </c>
      <c r="Y1302" t="str">
        <f t="shared" si="1184"/>
        <v/>
      </c>
      <c r="Z1302" t="str">
        <f t="shared" si="1185"/>
        <v/>
      </c>
      <c r="AA1302" t="str">
        <f t="shared" si="1186"/>
        <v>Nemzetközi pénzügyek (szv.) (206, Tb.-ről web)</v>
      </c>
      <c r="AB1302" t="str">
        <f t="shared" si="1187"/>
        <v/>
      </c>
      <c r="AC1302" t="str">
        <f t="shared" si="1188"/>
        <v/>
      </c>
      <c r="AD1302" t="str">
        <f t="shared" si="1189"/>
        <v/>
      </c>
      <c r="AE1302" t="str">
        <f t="shared" si="1190"/>
        <v/>
      </c>
      <c r="AF1302" t="str">
        <f t="shared" si="1191"/>
        <v/>
      </c>
      <c r="AG1302" t="str">
        <f t="shared" si="1192"/>
        <v/>
      </c>
      <c r="AH1302" t="str">
        <f t="shared" si="1193"/>
        <v/>
      </c>
      <c r="AI1302" t="str">
        <f t="shared" si="1194"/>
        <v/>
      </c>
      <c r="AJ1302" t="str">
        <f t="shared" si="1195"/>
        <v/>
      </c>
      <c r="AK1302" t="str">
        <f t="shared" si="1196"/>
        <v/>
      </c>
      <c r="AL1302" t="str">
        <f t="shared" si="1197"/>
        <v/>
      </c>
      <c r="AM1302" t="str">
        <f t="shared" si="1198"/>
        <v/>
      </c>
      <c r="AN1302" t="str">
        <f t="shared" si="1199"/>
        <v>11283</v>
      </c>
      <c r="AO1302" t="str">
        <f t="shared" si="1200"/>
        <v>11283</v>
      </c>
      <c r="AP1302" t="str">
        <f t="shared" si="1201"/>
        <v>11283</v>
      </c>
      <c r="AQ1302" t="str">
        <f t="shared" si="1202"/>
        <v/>
      </c>
      <c r="AR1302" t="str">
        <f t="shared" si="1203"/>
        <v/>
      </c>
      <c r="AS1302" t="str">
        <f t="shared" si="1204"/>
        <v/>
      </c>
      <c r="AT1302" t="str">
        <f t="shared" si="1205"/>
        <v/>
      </c>
      <c r="AU1302" t="str">
        <f t="shared" si="1206"/>
        <v/>
      </c>
      <c r="AV1302" t="str">
        <f t="shared" si="1207"/>
        <v/>
      </c>
      <c r="AW1302" t="str">
        <f t="shared" si="1208"/>
        <v/>
      </c>
      <c r="AX1302" t="str">
        <f t="shared" si="1209"/>
        <v/>
      </c>
      <c r="AY1302" t="str">
        <f t="shared" si="1210"/>
        <v/>
      </c>
      <c r="AZ1302" t="str">
        <f t="shared" si="1211"/>
        <v/>
      </c>
      <c r="BA1302" t="str">
        <f t="shared" si="1212"/>
        <v/>
      </c>
      <c r="BB1302" t="str">
        <f t="shared" si="1213"/>
        <v/>
      </c>
      <c r="BC1302" t="str">
        <f t="shared" si="1214"/>
        <v/>
      </c>
      <c r="BD1302" t="str">
        <f t="shared" si="1215"/>
        <v/>
      </c>
      <c r="BE1302" t="str">
        <f t="shared" si="1216"/>
        <v>Nemzetközi pénzügyek (szv.) (214, Tb.-ről web)</v>
      </c>
      <c r="BF1302" s="2">
        <v>1128</v>
      </c>
      <c r="BG1302" s="2">
        <v>3</v>
      </c>
      <c r="BH1302" s="18">
        <f>VLOOKUP(BF1302,segéd!$F$9:$G$41,2,FALSE)</f>
        <v>46354</v>
      </c>
      <c r="BI1302" s="2" t="str">
        <f>VLOOKUP(BG1302,segéd!$F$1:$G$7,2,FALSE)</f>
        <v>11.30-13.00</v>
      </c>
      <c r="BJ1302" t="s">
        <v>198</v>
      </c>
      <c r="BK1302" s="20" t="s">
        <v>41</v>
      </c>
      <c r="BL1302" t="s">
        <v>192</v>
      </c>
      <c r="BM1302" s="2">
        <v>206</v>
      </c>
      <c r="BN1302" s="2">
        <v>214</v>
      </c>
      <c r="BO1302" s="2" t="s">
        <v>119</v>
      </c>
      <c r="BP1302" s="33" t="s">
        <v>668</v>
      </c>
      <c r="BQ1302" s="2">
        <f t="shared" si="1217"/>
        <v>20</v>
      </c>
      <c r="BR1302" s="2">
        <f>IF(BM1302="","",IFERROR(VLOOKUP(BJ1302,segéd!T:U,2,FALSE),"x"))</f>
        <v>11</v>
      </c>
      <c r="BS1302" s="2">
        <f>IF(BN1302="","",IFERROR(VLOOKUP(BJ1302,segéd!O:P,2,FALSE),"x"))</f>
        <v>9</v>
      </c>
      <c r="BU1302" s="2"/>
      <c r="BV1302" s="2"/>
      <c r="BX1302" s="2"/>
      <c r="CG1302" s="2">
        <v>3</v>
      </c>
      <c r="CH1302" s="2">
        <v>3</v>
      </c>
      <c r="CI1302" s="2">
        <v>3</v>
      </c>
      <c r="CZ1302" s="2">
        <v>1</v>
      </c>
      <c r="DA1302" s="2">
        <v>3</v>
      </c>
      <c r="DB1302" s="2">
        <v>3</v>
      </c>
    </row>
    <row r="1303" spans="1:120" ht="15" customHeight="1" x14ac:dyDescent="0.3">
      <c r="A1303" t="str">
        <f t="shared" si="1160"/>
        <v>20911283</v>
      </c>
      <c r="B1303" t="str">
        <f t="shared" si="1161"/>
        <v>Viselkedéskultúra és protokoll (szv.) - Peres Anna (Tb.-ről web) 22</v>
      </c>
      <c r="C1303" t="str">
        <f t="shared" si="1162"/>
        <v>A/Nae.11283</v>
      </c>
      <c r="D1303" t="str">
        <f t="shared" si="1163"/>
        <v>Viselkedéskultúra és protokoll (szv.) - Peres Anna (Tb.-ről web) 55</v>
      </c>
      <c r="E1303" t="str">
        <f t="shared" si="1164"/>
        <v>Peres Anna11283</v>
      </c>
      <c r="F1303" t="str">
        <f t="shared" si="1165"/>
        <v>Viselkedéskultúra és protokoll (szv.) (Tb. A/Nae., Tb.-ről web)</v>
      </c>
      <c r="G1303" t="str">
        <f t="shared" si="1166"/>
        <v/>
      </c>
      <c r="H1303" t="str">
        <f t="shared" si="1167"/>
        <v/>
      </c>
      <c r="I1303" t="str">
        <f t="shared" si="1168"/>
        <v/>
      </c>
      <c r="J1303" t="str">
        <f t="shared" si="1169"/>
        <v/>
      </c>
      <c r="K1303" t="str">
        <f t="shared" si="1170"/>
        <v/>
      </c>
      <c r="L1303" t="str">
        <f t="shared" si="1171"/>
        <v/>
      </c>
      <c r="M1303" t="str">
        <f t="shared" si="1172"/>
        <v/>
      </c>
      <c r="N1303" t="str">
        <f t="shared" si="1173"/>
        <v/>
      </c>
      <c r="O1303" t="str">
        <f t="shared" si="1174"/>
        <v/>
      </c>
      <c r="P1303" t="str">
        <f t="shared" si="1175"/>
        <v/>
      </c>
      <c r="Q1303" t="str">
        <f t="shared" si="1176"/>
        <v/>
      </c>
      <c r="R1303" t="str">
        <f t="shared" si="1177"/>
        <v/>
      </c>
      <c r="S1303" t="str">
        <f t="shared" si="1178"/>
        <v/>
      </c>
      <c r="T1303" t="str">
        <f t="shared" si="1179"/>
        <v>11283</v>
      </c>
      <c r="U1303" t="str">
        <f t="shared" si="1180"/>
        <v>11283</v>
      </c>
      <c r="V1303" t="str">
        <f t="shared" si="1181"/>
        <v>11283</v>
      </c>
      <c r="W1303" t="str">
        <f t="shared" si="1182"/>
        <v>11283</v>
      </c>
      <c r="X1303" t="str">
        <f t="shared" si="1183"/>
        <v>11283</v>
      </c>
      <c r="Y1303" t="str">
        <f t="shared" si="1184"/>
        <v>11283</v>
      </c>
      <c r="Z1303" t="str">
        <f t="shared" si="1185"/>
        <v>11283</v>
      </c>
      <c r="AA1303" t="str">
        <f t="shared" si="1186"/>
        <v>Viselkedéskultúra és protokoll (szv.) (209, Tb.-ről web)</v>
      </c>
      <c r="AB1303" t="str">
        <f t="shared" si="1187"/>
        <v/>
      </c>
      <c r="AC1303" t="str">
        <f t="shared" si="1188"/>
        <v/>
      </c>
      <c r="AD1303" t="str">
        <f t="shared" si="1189"/>
        <v/>
      </c>
      <c r="AE1303" t="str">
        <f t="shared" si="1190"/>
        <v/>
      </c>
      <c r="AF1303" t="str">
        <f t="shared" si="1191"/>
        <v/>
      </c>
      <c r="AG1303" t="str">
        <f t="shared" si="1192"/>
        <v/>
      </c>
      <c r="AH1303" t="str">
        <f t="shared" si="1193"/>
        <v/>
      </c>
      <c r="AI1303" t="str">
        <f t="shared" si="1194"/>
        <v/>
      </c>
      <c r="AJ1303" t="str">
        <f t="shared" si="1195"/>
        <v/>
      </c>
      <c r="AK1303" t="str">
        <f t="shared" si="1196"/>
        <v/>
      </c>
      <c r="AL1303" t="str">
        <f t="shared" si="1197"/>
        <v/>
      </c>
      <c r="AM1303" t="str">
        <f t="shared" si="1198"/>
        <v/>
      </c>
      <c r="AN1303" t="str">
        <f t="shared" si="1199"/>
        <v>11283</v>
      </c>
      <c r="AO1303" t="str">
        <f t="shared" si="1200"/>
        <v>11283</v>
      </c>
      <c r="AP1303" t="str">
        <f t="shared" si="1201"/>
        <v>11283</v>
      </c>
      <c r="AQ1303" t="str">
        <f t="shared" si="1202"/>
        <v>11283</v>
      </c>
      <c r="AR1303" t="str">
        <f t="shared" si="1203"/>
        <v>11283</v>
      </c>
      <c r="AS1303" t="str">
        <f t="shared" si="1204"/>
        <v>11283</v>
      </c>
      <c r="AT1303" t="str">
        <f t="shared" si="1205"/>
        <v/>
      </c>
      <c r="AU1303" t="str">
        <f t="shared" si="1206"/>
        <v/>
      </c>
      <c r="AV1303" t="str">
        <f t="shared" si="1207"/>
        <v/>
      </c>
      <c r="AW1303" t="str">
        <f t="shared" si="1208"/>
        <v/>
      </c>
      <c r="AX1303" t="str">
        <f t="shared" si="1209"/>
        <v/>
      </c>
      <c r="AY1303" t="str">
        <f t="shared" si="1210"/>
        <v>11283</v>
      </c>
      <c r="AZ1303" t="str">
        <f t="shared" si="1211"/>
        <v>11283</v>
      </c>
      <c r="BA1303" t="str">
        <f t="shared" si="1212"/>
        <v>11283</v>
      </c>
      <c r="BB1303" t="str">
        <f t="shared" si="1213"/>
        <v>11283</v>
      </c>
      <c r="BC1303" t="str">
        <f t="shared" si="1214"/>
        <v>11283</v>
      </c>
      <c r="BD1303" t="str">
        <f t="shared" si="1215"/>
        <v>11283</v>
      </c>
      <c r="BE1303" t="str">
        <f t="shared" si="1216"/>
        <v>Viselkedéskultúra és protokoll (szv.) (A/Nae., Tb.-ről web)</v>
      </c>
      <c r="BF1303" s="2">
        <v>1128</v>
      </c>
      <c r="BG1303" s="2">
        <v>3</v>
      </c>
      <c r="BH1303" s="18">
        <f>VLOOKUP(BF1303,segéd!$F$9:$G$41,2,FALSE)</f>
        <v>46354</v>
      </c>
      <c r="BI1303" s="2" t="str">
        <f>VLOOKUP(BG1303,segéd!$F$1:$G$7,2,FALSE)</f>
        <v>11.30-13.00</v>
      </c>
      <c r="BJ1303" t="s">
        <v>414</v>
      </c>
      <c r="BK1303" s="20" t="s">
        <v>545</v>
      </c>
      <c r="BL1303" t="s">
        <v>192</v>
      </c>
      <c r="BM1303" s="2">
        <v>209</v>
      </c>
      <c r="BN1303" s="2" t="s">
        <v>317</v>
      </c>
      <c r="BO1303" s="2" t="s">
        <v>119</v>
      </c>
      <c r="BP1303" s="33" t="s">
        <v>670</v>
      </c>
      <c r="BQ1303" s="2">
        <f t="shared" si="1217"/>
        <v>77</v>
      </c>
      <c r="BR1303" s="2">
        <f>IF(BM1303="","",IFERROR(VLOOKUP(BJ1303,segéd!T:U,2,FALSE),"x"))</f>
        <v>22</v>
      </c>
      <c r="BS1303" s="2">
        <f>IF(BN1303="","",IFERROR(VLOOKUP(BJ1303,segéd!O:P,2,FALSE),"x"))</f>
        <v>55</v>
      </c>
      <c r="BU1303" s="2"/>
      <c r="BV1303" s="2"/>
      <c r="BX1303" s="2"/>
      <c r="CG1303" s="2">
        <v>3</v>
      </c>
      <c r="CH1303" s="2">
        <v>3</v>
      </c>
      <c r="CI1303" s="2">
        <v>4</v>
      </c>
      <c r="CJ1303" s="2">
        <v>3</v>
      </c>
      <c r="CK1303" s="2">
        <v>6</v>
      </c>
      <c r="CL1303" s="2">
        <v>1</v>
      </c>
      <c r="CM1303" s="2">
        <v>6</v>
      </c>
      <c r="CZ1303" s="2">
        <v>2</v>
      </c>
      <c r="DA1303" s="2">
        <v>4</v>
      </c>
      <c r="DB1303" s="2">
        <v>5</v>
      </c>
      <c r="DC1303" s="2">
        <v>1</v>
      </c>
      <c r="DD1303" s="2">
        <v>1</v>
      </c>
      <c r="DE1303" s="2">
        <v>3</v>
      </c>
      <c r="DK1303" s="2">
        <v>9</v>
      </c>
      <c r="DL1303" s="2">
        <v>4</v>
      </c>
      <c r="DM1303" s="2">
        <v>11</v>
      </c>
      <c r="DN1303" s="2">
        <v>4</v>
      </c>
      <c r="DO1303" s="2">
        <v>5</v>
      </c>
      <c r="DP1303" s="2">
        <v>16</v>
      </c>
    </row>
    <row r="1304" spans="1:120" ht="15" customHeight="1" x14ac:dyDescent="0.3">
      <c r="A1304" t="str">
        <f t="shared" si="1160"/>
        <v>11284</v>
      </c>
      <c r="B1304" t="str">
        <f t="shared" si="1161"/>
        <v xml:space="preserve">Épületenergetika - Nagy Judit (web) </v>
      </c>
      <c r="C1304" t="str">
        <f t="shared" si="1162"/>
        <v>21611284</v>
      </c>
      <c r="D1304" t="str">
        <f t="shared" si="1163"/>
        <v>Épületenergetika - Nagy Judit (web) 10</v>
      </c>
      <c r="E1304" t="str">
        <f t="shared" si="1164"/>
        <v>Nagy Judit11284</v>
      </c>
      <c r="F1304" t="str">
        <f t="shared" si="1165"/>
        <v>Épületenergetika (Tb. 216, web)</v>
      </c>
      <c r="G1304" t="str">
        <f t="shared" si="1166"/>
        <v/>
      </c>
      <c r="H1304" t="str">
        <f t="shared" si="1167"/>
        <v/>
      </c>
      <c r="I1304" t="str">
        <f t="shared" si="1168"/>
        <v/>
      </c>
      <c r="J1304" t="str">
        <f t="shared" si="1169"/>
        <v/>
      </c>
      <c r="K1304" t="str">
        <f t="shared" si="1170"/>
        <v/>
      </c>
      <c r="L1304" t="str">
        <f t="shared" si="1171"/>
        <v/>
      </c>
      <c r="M1304" t="str">
        <f t="shared" si="1172"/>
        <v/>
      </c>
      <c r="N1304" t="str">
        <f t="shared" si="1173"/>
        <v/>
      </c>
      <c r="O1304" t="str">
        <f t="shared" si="1174"/>
        <v/>
      </c>
      <c r="P1304" t="str">
        <f t="shared" si="1175"/>
        <v/>
      </c>
      <c r="Q1304" t="str">
        <f t="shared" si="1176"/>
        <v/>
      </c>
      <c r="R1304" t="str">
        <f t="shared" si="1177"/>
        <v/>
      </c>
      <c r="S1304" t="str">
        <f t="shared" si="1178"/>
        <v/>
      </c>
      <c r="T1304" t="str">
        <f t="shared" si="1179"/>
        <v/>
      </c>
      <c r="U1304" t="str">
        <f t="shared" si="1180"/>
        <v/>
      </c>
      <c r="V1304" t="str">
        <f t="shared" si="1181"/>
        <v/>
      </c>
      <c r="W1304" t="str">
        <f t="shared" si="1182"/>
        <v/>
      </c>
      <c r="X1304" t="str">
        <f t="shared" si="1183"/>
        <v/>
      </c>
      <c r="Y1304" t="str">
        <f t="shared" si="1184"/>
        <v/>
      </c>
      <c r="Z1304" t="str">
        <f t="shared" si="1185"/>
        <v/>
      </c>
      <c r="AA1304" t="str">
        <f t="shared" si="1186"/>
        <v>Épületenergetika (, web)</v>
      </c>
      <c r="AB1304" t="str">
        <f t="shared" si="1187"/>
        <v/>
      </c>
      <c r="AC1304" t="str">
        <f t="shared" si="1188"/>
        <v/>
      </c>
      <c r="AD1304" t="str">
        <f t="shared" si="1189"/>
        <v/>
      </c>
      <c r="AE1304" t="str">
        <f t="shared" si="1190"/>
        <v/>
      </c>
      <c r="AF1304" t="str">
        <f t="shared" si="1191"/>
        <v/>
      </c>
      <c r="AG1304" t="str">
        <f t="shared" si="1192"/>
        <v/>
      </c>
      <c r="AH1304" t="str">
        <f t="shared" si="1193"/>
        <v/>
      </c>
      <c r="AI1304" t="str">
        <f t="shared" si="1194"/>
        <v/>
      </c>
      <c r="AJ1304" t="str">
        <f t="shared" si="1195"/>
        <v/>
      </c>
      <c r="AK1304" t="str">
        <f t="shared" si="1196"/>
        <v/>
      </c>
      <c r="AL1304" t="str">
        <f t="shared" si="1197"/>
        <v/>
      </c>
      <c r="AM1304" t="str">
        <f t="shared" si="1198"/>
        <v/>
      </c>
      <c r="AN1304" t="str">
        <f t="shared" si="1199"/>
        <v/>
      </c>
      <c r="AO1304" t="str">
        <f t="shared" si="1200"/>
        <v/>
      </c>
      <c r="AP1304" t="str">
        <f t="shared" si="1201"/>
        <v/>
      </c>
      <c r="AQ1304" t="str">
        <f t="shared" si="1202"/>
        <v/>
      </c>
      <c r="AR1304" t="str">
        <f t="shared" si="1203"/>
        <v/>
      </c>
      <c r="AS1304" t="str">
        <f t="shared" si="1204"/>
        <v/>
      </c>
      <c r="AT1304" t="str">
        <f t="shared" si="1205"/>
        <v/>
      </c>
      <c r="AU1304" t="str">
        <f t="shared" si="1206"/>
        <v>11284</v>
      </c>
      <c r="AV1304" t="str">
        <f t="shared" si="1207"/>
        <v/>
      </c>
      <c r="AW1304" t="str">
        <f t="shared" si="1208"/>
        <v/>
      </c>
      <c r="AX1304" t="str">
        <f t="shared" si="1209"/>
        <v/>
      </c>
      <c r="AY1304" t="str">
        <f t="shared" si="1210"/>
        <v/>
      </c>
      <c r="AZ1304" t="str">
        <f t="shared" si="1211"/>
        <v/>
      </c>
      <c r="BA1304" t="str">
        <f t="shared" si="1212"/>
        <v/>
      </c>
      <c r="BB1304" t="str">
        <f t="shared" si="1213"/>
        <v/>
      </c>
      <c r="BC1304" t="str">
        <f t="shared" si="1214"/>
        <v/>
      </c>
      <c r="BD1304" t="str">
        <f t="shared" si="1215"/>
        <v/>
      </c>
      <c r="BE1304" t="str">
        <f t="shared" si="1216"/>
        <v>Épületenergetika (216, web)</v>
      </c>
      <c r="BF1304" s="2">
        <v>1128</v>
      </c>
      <c r="BG1304" s="2">
        <v>4</v>
      </c>
      <c r="BH1304" s="18">
        <f>VLOOKUP(BF1304,segéd!$F$9:$G$41,2,FALSE)</f>
        <v>46354</v>
      </c>
      <c r="BI1304" s="2" t="str">
        <f>VLOOKUP(BG1304,segéd!$F$1:$G$7,2,FALSE)</f>
        <v>13.30-15.00</v>
      </c>
      <c r="BJ1304" t="s">
        <v>410</v>
      </c>
      <c r="BK1304" s="20" t="s">
        <v>418</v>
      </c>
      <c r="BL1304" t="s">
        <v>191</v>
      </c>
      <c r="BM1304" s="2"/>
      <c r="BN1304" s="2">
        <v>216</v>
      </c>
      <c r="BO1304" s="2" t="s">
        <v>117</v>
      </c>
      <c r="BP1304" s="33" t="s">
        <v>657</v>
      </c>
      <c r="BQ1304" s="2">
        <f t="shared" si="1217"/>
        <v>10</v>
      </c>
      <c r="BR1304" s="2" t="str">
        <f>IF(BM1304="","",IFERROR(VLOOKUP(BJ1304,segéd!T:U,2,FALSE),"x"))</f>
        <v/>
      </c>
      <c r="BS1304" s="2">
        <f>IF(BN1304="","",IFERROR(VLOOKUP(BJ1304,segéd!O:P,2,FALSE),"x"))</f>
        <v>10</v>
      </c>
      <c r="BU1304" s="2"/>
      <c r="BV1304" s="2"/>
      <c r="DG1304" s="2">
        <v>8</v>
      </c>
    </row>
    <row r="1305" spans="1:120" ht="15" customHeight="1" x14ac:dyDescent="0.3">
      <c r="A1305" t="str">
        <f t="shared" si="1160"/>
        <v>11284</v>
      </c>
      <c r="B1305" t="str">
        <f t="shared" si="1161"/>
        <v xml:space="preserve">Folyamatok modellezése - Böcz Gábor (gépterem, web) </v>
      </c>
      <c r="C1305" t="str">
        <f t="shared" si="1162"/>
        <v>60411284</v>
      </c>
      <c r="D1305" t="str">
        <f t="shared" si="1163"/>
        <v>Folyamatok modellezése - Böcz Gábor (gépterem, web) 29</v>
      </c>
      <c r="E1305" t="str">
        <f t="shared" si="1164"/>
        <v>Böcz Gábor11284</v>
      </c>
      <c r="F1305" t="str">
        <f t="shared" si="1165"/>
        <v>Folyamatok modellezése (Tb. 604, gépterem, web)</v>
      </c>
      <c r="G1305" t="str">
        <f t="shared" si="1166"/>
        <v/>
      </c>
      <c r="H1305" t="str">
        <f t="shared" si="1167"/>
        <v/>
      </c>
      <c r="I1305" t="str">
        <f t="shared" si="1168"/>
        <v/>
      </c>
      <c r="J1305" t="str">
        <f t="shared" si="1169"/>
        <v/>
      </c>
      <c r="K1305" t="str">
        <f t="shared" si="1170"/>
        <v/>
      </c>
      <c r="L1305" t="str">
        <f t="shared" si="1171"/>
        <v/>
      </c>
      <c r="M1305" t="str">
        <f t="shared" si="1172"/>
        <v/>
      </c>
      <c r="N1305" t="str">
        <f t="shared" si="1173"/>
        <v/>
      </c>
      <c r="O1305" t="str">
        <f t="shared" si="1174"/>
        <v/>
      </c>
      <c r="P1305" t="str">
        <f t="shared" si="1175"/>
        <v/>
      </c>
      <c r="Q1305" t="str">
        <f t="shared" si="1176"/>
        <v/>
      </c>
      <c r="R1305" t="str">
        <f t="shared" si="1177"/>
        <v/>
      </c>
      <c r="S1305" t="str">
        <f t="shared" si="1178"/>
        <v/>
      </c>
      <c r="T1305" t="str">
        <f t="shared" si="1179"/>
        <v/>
      </c>
      <c r="U1305" t="str">
        <f t="shared" si="1180"/>
        <v/>
      </c>
      <c r="V1305" t="str">
        <f t="shared" si="1181"/>
        <v/>
      </c>
      <c r="W1305" t="str">
        <f t="shared" si="1182"/>
        <v/>
      </c>
      <c r="X1305" t="str">
        <f t="shared" si="1183"/>
        <v/>
      </c>
      <c r="Y1305" t="str">
        <f t="shared" si="1184"/>
        <v/>
      </c>
      <c r="Z1305" t="str">
        <f t="shared" si="1185"/>
        <v/>
      </c>
      <c r="AA1305" t="str">
        <f t="shared" si="1186"/>
        <v>Folyamatok modellezése (, gépterem, web)</v>
      </c>
      <c r="AB1305" t="str">
        <f t="shared" si="1187"/>
        <v/>
      </c>
      <c r="AC1305" t="str">
        <f t="shared" si="1188"/>
        <v/>
      </c>
      <c r="AD1305" t="str">
        <f t="shared" si="1189"/>
        <v/>
      </c>
      <c r="AE1305" t="str">
        <f t="shared" si="1190"/>
        <v/>
      </c>
      <c r="AF1305" t="str">
        <f t="shared" si="1191"/>
        <v/>
      </c>
      <c r="AG1305" t="str">
        <f t="shared" si="1192"/>
        <v/>
      </c>
      <c r="AH1305" t="str">
        <f t="shared" si="1193"/>
        <v/>
      </c>
      <c r="AI1305" t="str">
        <f t="shared" si="1194"/>
        <v/>
      </c>
      <c r="AJ1305" t="str">
        <f t="shared" si="1195"/>
        <v/>
      </c>
      <c r="AK1305" t="str">
        <f t="shared" si="1196"/>
        <v/>
      </c>
      <c r="AL1305" t="str">
        <f t="shared" si="1197"/>
        <v/>
      </c>
      <c r="AM1305" t="str">
        <f t="shared" si="1198"/>
        <v/>
      </c>
      <c r="AN1305" t="str">
        <f t="shared" si="1199"/>
        <v/>
      </c>
      <c r="AO1305" t="str">
        <f t="shared" si="1200"/>
        <v/>
      </c>
      <c r="AP1305" t="str">
        <f t="shared" si="1201"/>
        <v/>
      </c>
      <c r="AQ1305" t="str">
        <f t="shared" si="1202"/>
        <v/>
      </c>
      <c r="AR1305" t="str">
        <f t="shared" si="1203"/>
        <v/>
      </c>
      <c r="AS1305" t="str">
        <f t="shared" si="1204"/>
        <v/>
      </c>
      <c r="AT1305" t="str">
        <f t="shared" si="1205"/>
        <v>11284</v>
      </c>
      <c r="AU1305" t="str">
        <f t="shared" si="1206"/>
        <v/>
      </c>
      <c r="AV1305" t="str">
        <f t="shared" si="1207"/>
        <v/>
      </c>
      <c r="AW1305" t="str">
        <f t="shared" si="1208"/>
        <v/>
      </c>
      <c r="AX1305" t="str">
        <f t="shared" si="1209"/>
        <v/>
      </c>
      <c r="AY1305" t="str">
        <f t="shared" si="1210"/>
        <v/>
      </c>
      <c r="AZ1305" t="str">
        <f t="shared" si="1211"/>
        <v/>
      </c>
      <c r="BA1305" t="str">
        <f t="shared" si="1212"/>
        <v/>
      </c>
      <c r="BB1305" t="str">
        <f t="shared" si="1213"/>
        <v/>
      </c>
      <c r="BC1305" t="str">
        <f t="shared" si="1214"/>
        <v/>
      </c>
      <c r="BD1305" t="str">
        <f t="shared" si="1215"/>
        <v/>
      </c>
      <c r="BE1305" t="str">
        <f t="shared" si="1216"/>
        <v>Folyamatok modellezése (604, gépterem, web)</v>
      </c>
      <c r="BF1305" s="2">
        <v>1128</v>
      </c>
      <c r="BG1305" s="2">
        <v>4</v>
      </c>
      <c r="BH1305" s="18">
        <f>VLOOKUP(BF1305,segéd!$F$9:$G$41,2,FALSE)</f>
        <v>46354</v>
      </c>
      <c r="BI1305" s="2" t="str">
        <f>VLOOKUP(BG1305,segéd!$F$1:$G$7,2,FALSE)</f>
        <v>13.30-15.00</v>
      </c>
      <c r="BJ1305" t="s">
        <v>235</v>
      </c>
      <c r="BK1305" s="20" t="s">
        <v>540</v>
      </c>
      <c r="BL1305" t="s">
        <v>191</v>
      </c>
      <c r="BM1305" s="2"/>
      <c r="BN1305" s="2">
        <v>604</v>
      </c>
      <c r="BO1305" s="2" t="s">
        <v>216</v>
      </c>
      <c r="BP1305" s="33" t="s">
        <v>623</v>
      </c>
      <c r="BQ1305" s="2">
        <f t="shared" si="1217"/>
        <v>29</v>
      </c>
      <c r="BR1305" s="2" t="str">
        <f>IF(BM1305="","",IFERROR(VLOOKUP(BJ1305,segéd!T:U,2,FALSE),"x"))</f>
        <v/>
      </c>
      <c r="BS1305" s="2">
        <f>IF(BN1305="","",IFERROR(VLOOKUP(BJ1305,segéd!O:P,2,FALSE),"x"))</f>
        <v>29</v>
      </c>
      <c r="BU1305" s="2"/>
      <c r="BV1305" s="2"/>
      <c r="DF1305" s="2">
        <v>27</v>
      </c>
    </row>
    <row r="1306" spans="1:120" ht="15" customHeight="1" x14ac:dyDescent="0.3">
      <c r="A1306" t="str">
        <f t="shared" si="1160"/>
        <v>20211284</v>
      </c>
      <c r="B1306" t="str">
        <f t="shared" si="1161"/>
        <v>Gazdasági és versenyjog - Zalahegyi Zoltán (web) 6</v>
      </c>
      <c r="C1306" t="str">
        <f t="shared" si="1162"/>
        <v>11284</v>
      </c>
      <c r="D1306" t="str">
        <f t="shared" si="1163"/>
        <v xml:space="preserve">Gazdasági és versenyjog - Zalahegyi Zoltán (web) </v>
      </c>
      <c r="E1306" t="str">
        <f t="shared" si="1164"/>
        <v>Zalahegyi Zoltán11284</v>
      </c>
      <c r="F1306" t="str">
        <f t="shared" si="1165"/>
        <v>Gazdasági és versenyjog (Bp. 202, web)</v>
      </c>
      <c r="G1306" t="str">
        <f t="shared" si="1166"/>
        <v/>
      </c>
      <c r="H1306" t="str">
        <f t="shared" si="1167"/>
        <v/>
      </c>
      <c r="I1306" t="str">
        <f t="shared" si="1168"/>
        <v/>
      </c>
      <c r="J1306" t="str">
        <f t="shared" si="1169"/>
        <v>11284</v>
      </c>
      <c r="K1306" t="str">
        <f t="shared" si="1170"/>
        <v/>
      </c>
      <c r="L1306" t="str">
        <f t="shared" si="1171"/>
        <v/>
      </c>
      <c r="M1306" t="str">
        <f t="shared" si="1172"/>
        <v/>
      </c>
      <c r="N1306" t="str">
        <f t="shared" si="1173"/>
        <v/>
      </c>
      <c r="O1306" t="str">
        <f t="shared" si="1174"/>
        <v/>
      </c>
      <c r="P1306" t="str">
        <f t="shared" si="1175"/>
        <v/>
      </c>
      <c r="Q1306" t="str">
        <f t="shared" si="1176"/>
        <v>11284</v>
      </c>
      <c r="R1306" t="str">
        <f t="shared" si="1177"/>
        <v/>
      </c>
      <c r="S1306" t="str">
        <f t="shared" si="1178"/>
        <v/>
      </c>
      <c r="T1306" t="str">
        <f t="shared" si="1179"/>
        <v/>
      </c>
      <c r="U1306" t="str">
        <f t="shared" si="1180"/>
        <v/>
      </c>
      <c r="V1306" t="str">
        <f t="shared" si="1181"/>
        <v/>
      </c>
      <c r="W1306" t="str">
        <f t="shared" si="1182"/>
        <v/>
      </c>
      <c r="X1306" t="str">
        <f t="shared" si="1183"/>
        <v/>
      </c>
      <c r="Y1306" t="str">
        <f t="shared" si="1184"/>
        <v/>
      </c>
      <c r="Z1306" t="str">
        <f t="shared" si="1185"/>
        <v/>
      </c>
      <c r="AA1306" t="str">
        <f t="shared" si="1186"/>
        <v>Gazdasági és versenyjog (202, web)</v>
      </c>
      <c r="AB1306" t="str">
        <f t="shared" si="1187"/>
        <v/>
      </c>
      <c r="AC1306" t="str">
        <f t="shared" si="1188"/>
        <v/>
      </c>
      <c r="AD1306" t="str">
        <f t="shared" si="1189"/>
        <v/>
      </c>
      <c r="AE1306" t="str">
        <f t="shared" si="1190"/>
        <v/>
      </c>
      <c r="AF1306" t="str">
        <f t="shared" si="1191"/>
        <v/>
      </c>
      <c r="AG1306" t="str">
        <f t="shared" si="1192"/>
        <v/>
      </c>
      <c r="AH1306" t="str">
        <f t="shared" si="1193"/>
        <v/>
      </c>
      <c r="AI1306" t="str">
        <f t="shared" si="1194"/>
        <v/>
      </c>
      <c r="AJ1306" t="str">
        <f t="shared" si="1195"/>
        <v/>
      </c>
      <c r="AK1306" t="str">
        <f t="shared" si="1196"/>
        <v/>
      </c>
      <c r="AL1306" t="str">
        <f t="shared" si="1197"/>
        <v/>
      </c>
      <c r="AM1306" t="str">
        <f t="shared" si="1198"/>
        <v/>
      </c>
      <c r="AN1306" t="str">
        <f t="shared" si="1199"/>
        <v/>
      </c>
      <c r="AO1306" t="str">
        <f t="shared" si="1200"/>
        <v/>
      </c>
      <c r="AP1306" t="str">
        <f t="shared" si="1201"/>
        <v/>
      </c>
      <c r="AQ1306" t="str">
        <f t="shared" si="1202"/>
        <v/>
      </c>
      <c r="AR1306" t="str">
        <f t="shared" si="1203"/>
        <v/>
      </c>
      <c r="AS1306" t="str">
        <f t="shared" si="1204"/>
        <v/>
      </c>
      <c r="AT1306" t="str">
        <f t="shared" si="1205"/>
        <v/>
      </c>
      <c r="AU1306" t="str">
        <f t="shared" si="1206"/>
        <v/>
      </c>
      <c r="AV1306" t="str">
        <f t="shared" si="1207"/>
        <v/>
      </c>
      <c r="AW1306" t="str">
        <f t="shared" si="1208"/>
        <v/>
      </c>
      <c r="AX1306" t="str">
        <f t="shared" si="1209"/>
        <v/>
      </c>
      <c r="AY1306" t="str">
        <f t="shared" si="1210"/>
        <v/>
      </c>
      <c r="AZ1306" t="str">
        <f t="shared" si="1211"/>
        <v/>
      </c>
      <c r="BA1306" t="str">
        <f t="shared" si="1212"/>
        <v/>
      </c>
      <c r="BB1306" t="str">
        <f t="shared" si="1213"/>
        <v/>
      </c>
      <c r="BC1306" t="str">
        <f t="shared" si="1214"/>
        <v/>
      </c>
      <c r="BD1306" t="str">
        <f t="shared" si="1215"/>
        <v/>
      </c>
      <c r="BE1306" t="str">
        <f t="shared" si="1216"/>
        <v>Gazdasági és versenyjog (, web)</v>
      </c>
      <c r="BF1306" s="2">
        <v>1128</v>
      </c>
      <c r="BG1306" s="2">
        <v>4</v>
      </c>
      <c r="BH1306" s="18">
        <f>VLOOKUP(BF1306,segéd!$F$9:$G$41,2,FALSE)</f>
        <v>46354</v>
      </c>
      <c r="BI1306" s="2" t="str">
        <f>VLOOKUP(BG1306,segéd!$F$1:$G$7,2,FALSE)</f>
        <v>13.30-15.00</v>
      </c>
      <c r="BJ1306" t="s">
        <v>99</v>
      </c>
      <c r="BK1306" s="20" t="s">
        <v>303</v>
      </c>
      <c r="BL1306" t="s">
        <v>206</v>
      </c>
      <c r="BM1306" s="2">
        <v>202</v>
      </c>
      <c r="BO1306" s="2" t="s">
        <v>117</v>
      </c>
      <c r="BP1306" s="33" t="s">
        <v>600</v>
      </c>
      <c r="BQ1306" s="2">
        <f t="shared" si="1217"/>
        <v>6</v>
      </c>
      <c r="BR1306" s="2">
        <f>IF(BM1306="","",IFERROR(VLOOKUP(BJ1306,segéd!T:U,2,FALSE),"x"))</f>
        <v>6</v>
      </c>
      <c r="BS1306" s="2" t="str">
        <f>IF(BN1306="","",IFERROR(VLOOKUP(BJ1306,segéd!O:P,2,FALSE),"x"))</f>
        <v/>
      </c>
      <c r="BU1306" s="2"/>
      <c r="BV1306" s="2"/>
      <c r="BW1306" s="2">
        <v>8</v>
      </c>
      <c r="BX1306" s="2"/>
      <c r="CD1306" s="2">
        <v>5</v>
      </c>
    </row>
    <row r="1307" spans="1:120" ht="15" customHeight="1" x14ac:dyDescent="0.3">
      <c r="A1307" t="str">
        <f t="shared" si="1160"/>
        <v>20511284</v>
      </c>
      <c r="B1307" t="str">
        <f t="shared" si="1161"/>
        <v>Hibrid projektmenedzsment - Peredy Zoltán (Tb.-ről web) 21</v>
      </c>
      <c r="C1307" t="str">
        <f t="shared" si="1162"/>
        <v>21511284</v>
      </c>
      <c r="D1307" t="str">
        <f t="shared" si="1163"/>
        <v>Hibrid projektmenedzsment - Peredy Zoltán (Tb.-ről web) 7</v>
      </c>
      <c r="E1307" t="str">
        <f t="shared" si="1164"/>
        <v>Peredy Zoltán11284</v>
      </c>
      <c r="F1307" t="str">
        <f t="shared" si="1165"/>
        <v>Hibrid projektmenedzsment (Tb. 215, Tb.-ről web)</v>
      </c>
      <c r="G1307" t="str">
        <f t="shared" si="1166"/>
        <v/>
      </c>
      <c r="H1307" t="str">
        <f t="shared" si="1167"/>
        <v/>
      </c>
      <c r="I1307" t="str">
        <f t="shared" si="1168"/>
        <v/>
      </c>
      <c r="J1307" t="str">
        <f t="shared" si="1169"/>
        <v/>
      </c>
      <c r="K1307" t="str">
        <f t="shared" si="1170"/>
        <v>11284</v>
      </c>
      <c r="L1307" t="str">
        <f t="shared" si="1171"/>
        <v/>
      </c>
      <c r="M1307" t="str">
        <f t="shared" si="1172"/>
        <v/>
      </c>
      <c r="N1307" t="str">
        <f t="shared" si="1173"/>
        <v/>
      </c>
      <c r="O1307" t="str">
        <f t="shared" si="1174"/>
        <v/>
      </c>
      <c r="P1307" t="str">
        <f t="shared" si="1175"/>
        <v/>
      </c>
      <c r="Q1307" t="str">
        <f t="shared" si="1176"/>
        <v/>
      </c>
      <c r="R1307" t="str">
        <f t="shared" si="1177"/>
        <v/>
      </c>
      <c r="S1307" t="str">
        <f t="shared" si="1178"/>
        <v/>
      </c>
      <c r="T1307" t="str">
        <f t="shared" si="1179"/>
        <v/>
      </c>
      <c r="U1307" t="str">
        <f t="shared" si="1180"/>
        <v/>
      </c>
      <c r="V1307" t="str">
        <f t="shared" si="1181"/>
        <v/>
      </c>
      <c r="W1307" t="str">
        <f t="shared" si="1182"/>
        <v/>
      </c>
      <c r="X1307" t="str">
        <f t="shared" si="1183"/>
        <v/>
      </c>
      <c r="Y1307" t="str">
        <f t="shared" si="1184"/>
        <v/>
      </c>
      <c r="Z1307" t="str">
        <f t="shared" si="1185"/>
        <v/>
      </c>
      <c r="AA1307" t="str">
        <f t="shared" si="1186"/>
        <v>Hibrid projektmenedzsment (205, Tb.-ről web)</v>
      </c>
      <c r="AB1307" t="str">
        <f t="shared" si="1187"/>
        <v/>
      </c>
      <c r="AC1307" t="str">
        <f t="shared" si="1188"/>
        <v/>
      </c>
      <c r="AD1307" t="str">
        <f t="shared" si="1189"/>
        <v/>
      </c>
      <c r="AE1307" t="str">
        <f t="shared" si="1190"/>
        <v/>
      </c>
      <c r="AF1307" t="str">
        <f t="shared" si="1191"/>
        <v/>
      </c>
      <c r="AG1307" t="str">
        <f t="shared" si="1192"/>
        <v>11284</v>
      </c>
      <c r="AH1307" t="str">
        <f t="shared" si="1193"/>
        <v/>
      </c>
      <c r="AI1307" t="str">
        <f t="shared" si="1194"/>
        <v/>
      </c>
      <c r="AJ1307" t="str">
        <f t="shared" si="1195"/>
        <v/>
      </c>
      <c r="AK1307" t="str">
        <f t="shared" si="1196"/>
        <v/>
      </c>
      <c r="AL1307" t="str">
        <f t="shared" si="1197"/>
        <v/>
      </c>
      <c r="AM1307" t="str">
        <f t="shared" si="1198"/>
        <v/>
      </c>
      <c r="AN1307" t="str">
        <f t="shared" si="1199"/>
        <v/>
      </c>
      <c r="AO1307" t="str">
        <f t="shared" si="1200"/>
        <v/>
      </c>
      <c r="AP1307" t="str">
        <f t="shared" si="1201"/>
        <v/>
      </c>
      <c r="AQ1307" t="str">
        <f t="shared" si="1202"/>
        <v/>
      </c>
      <c r="AR1307" t="str">
        <f t="shared" si="1203"/>
        <v/>
      </c>
      <c r="AS1307" t="str">
        <f t="shared" si="1204"/>
        <v/>
      </c>
      <c r="AT1307" t="str">
        <f t="shared" si="1205"/>
        <v/>
      </c>
      <c r="AU1307" t="str">
        <f t="shared" si="1206"/>
        <v/>
      </c>
      <c r="AV1307" t="str">
        <f t="shared" si="1207"/>
        <v/>
      </c>
      <c r="AW1307" t="str">
        <f t="shared" si="1208"/>
        <v/>
      </c>
      <c r="AX1307" t="str">
        <f t="shared" si="1209"/>
        <v/>
      </c>
      <c r="AY1307" t="str">
        <f t="shared" si="1210"/>
        <v/>
      </c>
      <c r="AZ1307" t="str">
        <f t="shared" si="1211"/>
        <v/>
      </c>
      <c r="BA1307" t="str">
        <f t="shared" si="1212"/>
        <v/>
      </c>
      <c r="BB1307" t="str">
        <f t="shared" si="1213"/>
        <v/>
      </c>
      <c r="BC1307" t="str">
        <f t="shared" si="1214"/>
        <v/>
      </c>
      <c r="BD1307" t="str">
        <f t="shared" si="1215"/>
        <v/>
      </c>
      <c r="BE1307" t="str">
        <f t="shared" si="1216"/>
        <v>Hibrid projektmenedzsment (215, Tb.-ről web)</v>
      </c>
      <c r="BF1307" s="2">
        <v>1128</v>
      </c>
      <c r="BG1307" s="2">
        <v>4</v>
      </c>
      <c r="BH1307" s="18">
        <f>VLOOKUP(BF1307,segéd!$F$9:$G$41,2,FALSE)</f>
        <v>46354</v>
      </c>
      <c r="BI1307" s="2" t="str">
        <f>VLOOKUP(BG1307,segéd!$F$1:$G$7,2,FALSE)</f>
        <v>13.30-15.00</v>
      </c>
      <c r="BJ1307" t="s">
        <v>387</v>
      </c>
      <c r="BK1307" s="20" t="s">
        <v>141</v>
      </c>
      <c r="BL1307" t="s">
        <v>225</v>
      </c>
      <c r="BM1307" s="2">
        <v>205</v>
      </c>
      <c r="BN1307" s="2">
        <v>215</v>
      </c>
      <c r="BO1307" s="2" t="s">
        <v>119</v>
      </c>
      <c r="BP1307" s="33" t="s">
        <v>603</v>
      </c>
      <c r="BQ1307" s="2">
        <f t="shared" si="1217"/>
        <v>28</v>
      </c>
      <c r="BR1307" s="2">
        <f>IF(BM1307="","",IFERROR(VLOOKUP(BJ1307,segéd!T:U,2,FALSE),"x"))</f>
        <v>21</v>
      </c>
      <c r="BS1307" s="2">
        <f>IF(BN1307="","",IFERROR(VLOOKUP(BJ1307,segéd!O:P,2,FALSE),"x"))</f>
        <v>7</v>
      </c>
      <c r="BU1307" s="2"/>
      <c r="BV1307" s="2"/>
      <c r="BX1307" s="2">
        <v>15</v>
      </c>
      <c r="CS1307" s="2">
        <v>8</v>
      </c>
    </row>
    <row r="1308" spans="1:120" ht="15" customHeight="1" x14ac:dyDescent="0.3">
      <c r="A1308" t="str">
        <f t="shared" si="1160"/>
        <v>11284</v>
      </c>
      <c r="B1308" t="str">
        <f t="shared" si="1161"/>
        <v xml:space="preserve">Hidraulika, pneumatika alapjai - Baksa Dániel </v>
      </c>
      <c r="C1308" t="str">
        <f t="shared" si="1162"/>
        <v>111284</v>
      </c>
      <c r="D1308" t="str">
        <f t="shared" si="1163"/>
        <v>Hidraulika, pneumatika alapjai - Baksa Dániel 12</v>
      </c>
      <c r="E1308" t="str">
        <f t="shared" si="1164"/>
        <v>Baksa Dániel11284</v>
      </c>
      <c r="F1308" t="str">
        <f t="shared" si="1165"/>
        <v>Hidraulika, pneumatika alapjai (Tb. 1)</v>
      </c>
      <c r="G1308" t="str">
        <f t="shared" si="1166"/>
        <v/>
      </c>
      <c r="H1308" t="str">
        <f t="shared" si="1167"/>
        <v/>
      </c>
      <c r="I1308" t="str">
        <f t="shared" si="1168"/>
        <v/>
      </c>
      <c r="J1308" t="str">
        <f t="shared" si="1169"/>
        <v/>
      </c>
      <c r="K1308" t="str">
        <f t="shared" si="1170"/>
        <v/>
      </c>
      <c r="L1308" t="str">
        <f t="shared" si="1171"/>
        <v/>
      </c>
      <c r="M1308" t="str">
        <f t="shared" si="1172"/>
        <v/>
      </c>
      <c r="N1308" t="str">
        <f t="shared" si="1173"/>
        <v/>
      </c>
      <c r="O1308" t="str">
        <f t="shared" si="1174"/>
        <v/>
      </c>
      <c r="P1308" t="str">
        <f t="shared" si="1175"/>
        <v/>
      </c>
      <c r="Q1308" t="str">
        <f t="shared" si="1176"/>
        <v/>
      </c>
      <c r="R1308" t="str">
        <f t="shared" si="1177"/>
        <v/>
      </c>
      <c r="S1308" t="str">
        <f t="shared" si="1178"/>
        <v/>
      </c>
      <c r="T1308" t="str">
        <f t="shared" si="1179"/>
        <v/>
      </c>
      <c r="U1308" t="str">
        <f t="shared" si="1180"/>
        <v/>
      </c>
      <c r="V1308" t="str">
        <f t="shared" si="1181"/>
        <v/>
      </c>
      <c r="W1308" t="str">
        <f t="shared" si="1182"/>
        <v/>
      </c>
      <c r="X1308" t="str">
        <f t="shared" si="1183"/>
        <v/>
      </c>
      <c r="Y1308" t="str">
        <f t="shared" si="1184"/>
        <v/>
      </c>
      <c r="Z1308" t="str">
        <f t="shared" si="1185"/>
        <v/>
      </c>
      <c r="AA1308" t="str">
        <f t="shared" si="1186"/>
        <v>Hidraulika, pneumatika alapjai ()</v>
      </c>
      <c r="AB1308" t="str">
        <f t="shared" si="1187"/>
        <v/>
      </c>
      <c r="AC1308" t="str">
        <f t="shared" si="1188"/>
        <v/>
      </c>
      <c r="AD1308" t="str">
        <f t="shared" si="1189"/>
        <v/>
      </c>
      <c r="AE1308" t="str">
        <f t="shared" si="1190"/>
        <v/>
      </c>
      <c r="AF1308" t="str">
        <f t="shared" si="1191"/>
        <v/>
      </c>
      <c r="AG1308" t="str">
        <f t="shared" si="1192"/>
        <v/>
      </c>
      <c r="AH1308" t="str">
        <f t="shared" si="1193"/>
        <v/>
      </c>
      <c r="AI1308" t="str">
        <f t="shared" si="1194"/>
        <v/>
      </c>
      <c r="AJ1308" t="str">
        <f t="shared" si="1195"/>
        <v>11284</v>
      </c>
      <c r="AK1308" t="str">
        <f t="shared" si="1196"/>
        <v/>
      </c>
      <c r="AL1308" t="str">
        <f t="shared" si="1197"/>
        <v/>
      </c>
      <c r="AM1308" t="str">
        <f t="shared" si="1198"/>
        <v/>
      </c>
      <c r="AN1308" t="str">
        <f t="shared" si="1199"/>
        <v/>
      </c>
      <c r="AO1308" t="str">
        <f t="shared" si="1200"/>
        <v/>
      </c>
      <c r="AP1308" t="str">
        <f t="shared" si="1201"/>
        <v/>
      </c>
      <c r="AQ1308" t="str">
        <f t="shared" si="1202"/>
        <v/>
      </c>
      <c r="AR1308" t="str">
        <f t="shared" si="1203"/>
        <v/>
      </c>
      <c r="AS1308" t="str">
        <f t="shared" si="1204"/>
        <v/>
      </c>
      <c r="AT1308" t="str">
        <f t="shared" si="1205"/>
        <v/>
      </c>
      <c r="AU1308" t="str">
        <f t="shared" si="1206"/>
        <v/>
      </c>
      <c r="AV1308" t="str">
        <f t="shared" si="1207"/>
        <v/>
      </c>
      <c r="AW1308" t="str">
        <f t="shared" si="1208"/>
        <v/>
      </c>
      <c r="AX1308" t="str">
        <f t="shared" si="1209"/>
        <v/>
      </c>
      <c r="AY1308" t="str">
        <f t="shared" si="1210"/>
        <v/>
      </c>
      <c r="AZ1308" t="str">
        <f t="shared" si="1211"/>
        <v/>
      </c>
      <c r="BA1308" t="str">
        <f t="shared" si="1212"/>
        <v/>
      </c>
      <c r="BB1308" t="str">
        <f t="shared" si="1213"/>
        <v/>
      </c>
      <c r="BC1308" t="str">
        <f t="shared" si="1214"/>
        <v/>
      </c>
      <c r="BD1308" t="str">
        <f t="shared" si="1215"/>
        <v/>
      </c>
      <c r="BE1308" t="str">
        <f t="shared" si="1216"/>
        <v>Hidraulika, pneumatika alapjai (1)</v>
      </c>
      <c r="BF1308" s="2">
        <v>1128</v>
      </c>
      <c r="BG1308" s="2">
        <v>4</v>
      </c>
      <c r="BH1308" s="18">
        <f>VLOOKUP(BF1308,segéd!$F$9:$G$41,2,FALSE)</f>
        <v>46354</v>
      </c>
      <c r="BI1308" s="2" t="str">
        <f>VLOOKUP(BG1308,segéd!$F$1:$G$7,2,FALSE)</f>
        <v>13.30-15.00</v>
      </c>
      <c r="BJ1308" t="s">
        <v>200</v>
      </c>
      <c r="BK1308" s="20" t="s">
        <v>752</v>
      </c>
      <c r="BL1308" t="s">
        <v>114</v>
      </c>
      <c r="BM1308" s="2"/>
      <c r="BN1308" s="2">
        <v>1</v>
      </c>
      <c r="BO1308" s="2"/>
      <c r="BP1308" s="33"/>
      <c r="BQ1308" s="2">
        <f t="shared" si="1217"/>
        <v>12</v>
      </c>
      <c r="BR1308" s="2" t="str">
        <f>IF(BM1308="","",IFERROR(VLOOKUP(BJ1308,segéd!T:U,2,FALSE),"x"))</f>
        <v/>
      </c>
      <c r="BS1308" s="2">
        <f>IF(BN1308="","",IFERROR(VLOOKUP(BJ1308,segéd!O:P,2,FALSE),"x"))</f>
        <v>12</v>
      </c>
      <c r="BU1308" s="2"/>
      <c r="BV1308" s="2"/>
      <c r="CV1308" s="2">
        <v>7</v>
      </c>
    </row>
    <row r="1309" spans="1:120" ht="15" customHeight="1" x14ac:dyDescent="0.3">
      <c r="A1309" t="str">
        <f t="shared" si="1160"/>
        <v>21011284</v>
      </c>
      <c r="B1309" t="str">
        <f t="shared" si="1161"/>
        <v>Idegenvezetés - Keszthelyi Csaba (web) 31</v>
      </c>
      <c r="C1309" t="str">
        <f t="shared" si="1162"/>
        <v>11284</v>
      </c>
      <c r="D1309" t="str">
        <f t="shared" si="1163"/>
        <v xml:space="preserve">Idegenvezetés - Keszthelyi Csaba (web) </v>
      </c>
      <c r="E1309" t="str">
        <f t="shared" si="1164"/>
        <v>Keszthelyi Csaba11284</v>
      </c>
      <c r="F1309" t="str">
        <f t="shared" si="1165"/>
        <v>Idegenvezetés (Bp. 210, web)</v>
      </c>
      <c r="G1309" t="str">
        <f t="shared" si="1166"/>
        <v/>
      </c>
      <c r="H1309" t="str">
        <f t="shared" si="1167"/>
        <v/>
      </c>
      <c r="I1309" t="str">
        <f t="shared" si="1168"/>
        <v/>
      </c>
      <c r="J1309" t="str">
        <f t="shared" si="1169"/>
        <v/>
      </c>
      <c r="K1309" t="str">
        <f t="shared" si="1170"/>
        <v/>
      </c>
      <c r="L1309" t="str">
        <f t="shared" si="1171"/>
        <v/>
      </c>
      <c r="M1309" t="str">
        <f t="shared" si="1172"/>
        <v/>
      </c>
      <c r="N1309" t="str">
        <f t="shared" si="1173"/>
        <v/>
      </c>
      <c r="O1309" t="str">
        <f t="shared" si="1174"/>
        <v/>
      </c>
      <c r="P1309" t="str">
        <f t="shared" si="1175"/>
        <v/>
      </c>
      <c r="Q1309" t="str">
        <f t="shared" si="1176"/>
        <v/>
      </c>
      <c r="R1309" t="str">
        <f t="shared" si="1177"/>
        <v/>
      </c>
      <c r="S1309" t="str">
        <f t="shared" si="1178"/>
        <v/>
      </c>
      <c r="T1309" t="str">
        <f t="shared" si="1179"/>
        <v/>
      </c>
      <c r="U1309" t="str">
        <f t="shared" si="1180"/>
        <v/>
      </c>
      <c r="V1309" t="str">
        <f t="shared" si="1181"/>
        <v/>
      </c>
      <c r="W1309" t="str">
        <f t="shared" si="1182"/>
        <v/>
      </c>
      <c r="X1309" t="str">
        <f t="shared" si="1183"/>
        <v/>
      </c>
      <c r="Y1309" t="str">
        <f t="shared" si="1184"/>
        <v/>
      </c>
      <c r="Z1309" t="str">
        <f t="shared" si="1185"/>
        <v>11284</v>
      </c>
      <c r="AA1309" t="str">
        <f t="shared" si="1186"/>
        <v>Idegenvezetés (210, web)</v>
      </c>
      <c r="AB1309" t="str">
        <f t="shared" si="1187"/>
        <v/>
      </c>
      <c r="AC1309" t="str">
        <f t="shared" si="1188"/>
        <v/>
      </c>
      <c r="AD1309" t="str">
        <f t="shared" si="1189"/>
        <v/>
      </c>
      <c r="AE1309" t="str">
        <f t="shared" si="1190"/>
        <v/>
      </c>
      <c r="AF1309" t="str">
        <f t="shared" si="1191"/>
        <v/>
      </c>
      <c r="AG1309" t="str">
        <f t="shared" si="1192"/>
        <v/>
      </c>
      <c r="AH1309" t="str">
        <f t="shared" si="1193"/>
        <v/>
      </c>
      <c r="AI1309" t="str">
        <f t="shared" si="1194"/>
        <v/>
      </c>
      <c r="AJ1309" t="str">
        <f t="shared" si="1195"/>
        <v/>
      </c>
      <c r="AK1309" t="str">
        <f t="shared" si="1196"/>
        <v/>
      </c>
      <c r="AL1309" t="str">
        <f t="shared" si="1197"/>
        <v/>
      </c>
      <c r="AM1309" t="str">
        <f t="shared" si="1198"/>
        <v/>
      </c>
      <c r="AN1309" t="str">
        <f t="shared" si="1199"/>
        <v/>
      </c>
      <c r="AO1309" t="str">
        <f t="shared" si="1200"/>
        <v/>
      </c>
      <c r="AP1309" t="str">
        <f t="shared" si="1201"/>
        <v/>
      </c>
      <c r="AQ1309" t="str">
        <f t="shared" si="1202"/>
        <v/>
      </c>
      <c r="AR1309" t="str">
        <f t="shared" si="1203"/>
        <v/>
      </c>
      <c r="AS1309" t="str">
        <f t="shared" si="1204"/>
        <v/>
      </c>
      <c r="AT1309" t="str">
        <f t="shared" si="1205"/>
        <v/>
      </c>
      <c r="AU1309" t="str">
        <f t="shared" si="1206"/>
        <v/>
      </c>
      <c r="AV1309" t="str">
        <f t="shared" si="1207"/>
        <v/>
      </c>
      <c r="AW1309" t="str">
        <f t="shared" si="1208"/>
        <v/>
      </c>
      <c r="AX1309" t="str">
        <f t="shared" si="1209"/>
        <v/>
      </c>
      <c r="AY1309" t="str">
        <f t="shared" si="1210"/>
        <v/>
      </c>
      <c r="AZ1309" t="str">
        <f t="shared" si="1211"/>
        <v/>
      </c>
      <c r="BA1309" t="str">
        <f t="shared" si="1212"/>
        <v/>
      </c>
      <c r="BB1309" t="str">
        <f t="shared" si="1213"/>
        <v/>
      </c>
      <c r="BC1309" t="str">
        <f t="shared" si="1214"/>
        <v/>
      </c>
      <c r="BD1309" t="str">
        <f t="shared" si="1215"/>
        <v/>
      </c>
      <c r="BE1309" t="str">
        <f t="shared" si="1216"/>
        <v>Idegenvezetés (, web)</v>
      </c>
      <c r="BF1309" s="2">
        <v>1128</v>
      </c>
      <c r="BG1309" s="2">
        <v>4</v>
      </c>
      <c r="BH1309" s="18">
        <f>VLOOKUP(BF1309,segéd!$F$9:$G$41,2,FALSE)</f>
        <v>46354</v>
      </c>
      <c r="BI1309" s="2" t="str">
        <f>VLOOKUP(BG1309,segéd!$F$1:$G$7,2,FALSE)</f>
        <v>13.30-15.00</v>
      </c>
      <c r="BJ1309" t="s">
        <v>745</v>
      </c>
      <c r="BK1309" s="20" t="s">
        <v>38</v>
      </c>
      <c r="BL1309" t="s">
        <v>194</v>
      </c>
      <c r="BM1309" s="2">
        <v>210</v>
      </c>
      <c r="BO1309" s="19" t="s">
        <v>117</v>
      </c>
      <c r="BP1309" s="28" t="s">
        <v>746</v>
      </c>
      <c r="BQ1309" s="2">
        <f t="shared" si="1217"/>
        <v>31</v>
      </c>
      <c r="BR1309" s="2">
        <f>IF(BM1309="","",IFERROR(VLOOKUP(BJ1309,segéd!T:U,2,FALSE),"x"))</f>
        <v>31</v>
      </c>
      <c r="BS1309" s="2" t="str">
        <f>IF(BN1309="","",IFERROR(VLOOKUP(BJ1309,segéd!O:P,2,FALSE),"x"))</f>
        <v/>
      </c>
      <c r="CM1309" s="2">
        <v>1</v>
      </c>
    </row>
    <row r="1310" spans="1:120" ht="15" customHeight="1" x14ac:dyDescent="0.3">
      <c r="A1310" t="str">
        <f t="shared" si="1160"/>
        <v>20111284</v>
      </c>
      <c r="B1310" t="str">
        <f t="shared" si="1161"/>
        <v>Marketing - Néveri Varagya Szilvia (web) 115</v>
      </c>
      <c r="C1310" t="str">
        <f t="shared" si="1162"/>
        <v>11284</v>
      </c>
      <c r="D1310" t="str">
        <f t="shared" si="1163"/>
        <v xml:space="preserve">Marketing - Néveri Varagya Szilvia (web) </v>
      </c>
      <c r="E1310" t="str">
        <f t="shared" si="1164"/>
        <v>Néveri Varagya Szilvia11284</v>
      </c>
      <c r="F1310" t="str">
        <f t="shared" si="1165"/>
        <v>Marketing (Bp. 201, web)</v>
      </c>
      <c r="G1310" t="str">
        <f t="shared" si="1166"/>
        <v>11284</v>
      </c>
      <c r="H1310" t="str">
        <f t="shared" si="1167"/>
        <v>11284</v>
      </c>
      <c r="I1310" t="str">
        <f t="shared" si="1168"/>
        <v>11284</v>
      </c>
      <c r="J1310" t="str">
        <f t="shared" si="1169"/>
        <v/>
      </c>
      <c r="K1310" t="str">
        <f t="shared" si="1170"/>
        <v/>
      </c>
      <c r="L1310" t="str">
        <f t="shared" si="1171"/>
        <v/>
      </c>
      <c r="M1310" t="str">
        <f t="shared" si="1172"/>
        <v/>
      </c>
      <c r="N1310" t="str">
        <f t="shared" si="1173"/>
        <v/>
      </c>
      <c r="O1310" t="str">
        <f t="shared" si="1174"/>
        <v/>
      </c>
      <c r="P1310" t="str">
        <f t="shared" si="1175"/>
        <v/>
      </c>
      <c r="Q1310" t="str">
        <f t="shared" si="1176"/>
        <v/>
      </c>
      <c r="R1310" t="str">
        <f t="shared" si="1177"/>
        <v/>
      </c>
      <c r="S1310" t="str">
        <f t="shared" si="1178"/>
        <v/>
      </c>
      <c r="T1310" t="str">
        <f t="shared" si="1179"/>
        <v/>
      </c>
      <c r="U1310" t="str">
        <f t="shared" si="1180"/>
        <v/>
      </c>
      <c r="V1310" t="str">
        <f t="shared" si="1181"/>
        <v/>
      </c>
      <c r="W1310" t="str">
        <f t="shared" si="1182"/>
        <v/>
      </c>
      <c r="X1310" t="str">
        <f t="shared" si="1183"/>
        <v/>
      </c>
      <c r="Y1310" t="str">
        <f t="shared" si="1184"/>
        <v/>
      </c>
      <c r="Z1310" t="str">
        <f t="shared" si="1185"/>
        <v/>
      </c>
      <c r="AA1310" t="str">
        <f t="shared" si="1186"/>
        <v>Marketing (201, web)</v>
      </c>
      <c r="AB1310" t="str">
        <f t="shared" si="1187"/>
        <v/>
      </c>
      <c r="AC1310" t="str">
        <f t="shared" si="1188"/>
        <v/>
      </c>
      <c r="AD1310" t="str">
        <f t="shared" si="1189"/>
        <v/>
      </c>
      <c r="AE1310" t="str">
        <f t="shared" si="1190"/>
        <v/>
      </c>
      <c r="AF1310" t="str">
        <f t="shared" si="1191"/>
        <v/>
      </c>
      <c r="AG1310" t="str">
        <f t="shared" si="1192"/>
        <v/>
      </c>
      <c r="AH1310" t="str">
        <f t="shared" si="1193"/>
        <v/>
      </c>
      <c r="AI1310" t="str">
        <f t="shared" si="1194"/>
        <v/>
      </c>
      <c r="AJ1310" t="str">
        <f t="shared" si="1195"/>
        <v/>
      </c>
      <c r="AK1310" t="str">
        <f t="shared" si="1196"/>
        <v/>
      </c>
      <c r="AL1310" t="str">
        <f t="shared" si="1197"/>
        <v/>
      </c>
      <c r="AM1310" t="str">
        <f t="shared" si="1198"/>
        <v/>
      </c>
      <c r="AN1310" t="str">
        <f t="shared" si="1199"/>
        <v/>
      </c>
      <c r="AO1310" t="str">
        <f t="shared" si="1200"/>
        <v/>
      </c>
      <c r="AP1310" t="str">
        <f t="shared" si="1201"/>
        <v/>
      </c>
      <c r="AQ1310" t="str">
        <f t="shared" si="1202"/>
        <v/>
      </c>
      <c r="AR1310" t="str">
        <f t="shared" si="1203"/>
        <v/>
      </c>
      <c r="AS1310" t="str">
        <f t="shared" si="1204"/>
        <v/>
      </c>
      <c r="AT1310" t="str">
        <f t="shared" si="1205"/>
        <v/>
      </c>
      <c r="AU1310" t="str">
        <f t="shared" si="1206"/>
        <v/>
      </c>
      <c r="AV1310" t="str">
        <f t="shared" si="1207"/>
        <v/>
      </c>
      <c r="AW1310" t="str">
        <f t="shared" si="1208"/>
        <v/>
      </c>
      <c r="AX1310" t="str">
        <f t="shared" si="1209"/>
        <v/>
      </c>
      <c r="AY1310" t="str">
        <f t="shared" si="1210"/>
        <v/>
      </c>
      <c r="AZ1310" t="str">
        <f t="shared" si="1211"/>
        <v/>
      </c>
      <c r="BA1310" t="str">
        <f t="shared" si="1212"/>
        <v/>
      </c>
      <c r="BB1310" t="str">
        <f t="shared" si="1213"/>
        <v/>
      </c>
      <c r="BC1310" t="str">
        <f t="shared" si="1214"/>
        <v/>
      </c>
      <c r="BD1310" t="str">
        <f t="shared" si="1215"/>
        <v/>
      </c>
      <c r="BE1310" t="str">
        <f t="shared" si="1216"/>
        <v>Marketing (, web)</v>
      </c>
      <c r="BF1310" s="2">
        <v>1128</v>
      </c>
      <c r="BG1310" s="2">
        <v>4</v>
      </c>
      <c r="BH1310" s="18">
        <f>VLOOKUP(BF1310,segéd!$F$9:$G$41,2,FALSE)</f>
        <v>46354</v>
      </c>
      <c r="BI1310" s="2" t="str">
        <f>VLOOKUP(BG1310,segéd!$F$1:$G$7,2,FALSE)</f>
        <v>13.30-15.00</v>
      </c>
      <c r="BJ1310" t="s">
        <v>371</v>
      </c>
      <c r="BK1310" s="20" t="s">
        <v>532</v>
      </c>
      <c r="BL1310" t="s">
        <v>194</v>
      </c>
      <c r="BM1310" s="2">
        <v>201</v>
      </c>
      <c r="BO1310" s="2" t="s">
        <v>117</v>
      </c>
      <c r="BP1310" s="33" t="s">
        <v>620</v>
      </c>
      <c r="BQ1310" s="2">
        <f t="shared" si="1217"/>
        <v>115</v>
      </c>
      <c r="BR1310" s="2">
        <f>IF(BM1310="","",IFERROR(VLOOKUP(BJ1310,segéd!T:U,2,FALSE),"x"))</f>
        <v>115</v>
      </c>
      <c r="BS1310" s="2" t="str">
        <f>IF(BN1310="","",IFERROR(VLOOKUP(BJ1310,segéd!O:P,2,FALSE),"x"))</f>
        <v/>
      </c>
      <c r="BT1310" s="2">
        <v>67</v>
      </c>
      <c r="BU1310" s="2">
        <v>18</v>
      </c>
      <c r="BV1310" s="2">
        <v>9</v>
      </c>
      <c r="BX1310" s="2"/>
      <c r="CQ1310" s="2"/>
      <c r="CR1310" s="2"/>
    </row>
    <row r="1311" spans="1:120" ht="15" customHeight="1" x14ac:dyDescent="0.3">
      <c r="A1311" t="str">
        <f t="shared" si="1160"/>
        <v>11284</v>
      </c>
      <c r="B1311" t="str">
        <f t="shared" si="1161"/>
        <v xml:space="preserve">Marketing - Várnai Ibolya (web) </v>
      </c>
      <c r="C1311" t="str">
        <f t="shared" si="1162"/>
        <v>21211284</v>
      </c>
      <c r="D1311" t="str">
        <f t="shared" si="1163"/>
        <v>Marketing - Várnai Ibolya (web) 81</v>
      </c>
      <c r="E1311" t="str">
        <f t="shared" si="1164"/>
        <v>Várnai Ibolya11284</v>
      </c>
      <c r="F1311" t="str">
        <f t="shared" si="1165"/>
        <v>Marketing (Tb. 212, web)</v>
      </c>
      <c r="G1311" t="str">
        <f t="shared" si="1166"/>
        <v/>
      </c>
      <c r="H1311" t="str">
        <f t="shared" si="1167"/>
        <v/>
      </c>
      <c r="I1311" t="str">
        <f t="shared" si="1168"/>
        <v/>
      </c>
      <c r="J1311" t="str">
        <f t="shared" si="1169"/>
        <v/>
      </c>
      <c r="K1311" t="str">
        <f t="shared" si="1170"/>
        <v/>
      </c>
      <c r="L1311" t="str">
        <f t="shared" si="1171"/>
        <v/>
      </c>
      <c r="M1311" t="str">
        <f t="shared" si="1172"/>
        <v/>
      </c>
      <c r="N1311" t="str">
        <f t="shared" si="1173"/>
        <v/>
      </c>
      <c r="O1311" t="str">
        <f t="shared" si="1174"/>
        <v/>
      </c>
      <c r="P1311" t="str">
        <f t="shared" si="1175"/>
        <v/>
      </c>
      <c r="Q1311" t="str">
        <f t="shared" si="1176"/>
        <v/>
      </c>
      <c r="R1311" t="str">
        <f t="shared" si="1177"/>
        <v/>
      </c>
      <c r="S1311" t="str">
        <f t="shared" si="1178"/>
        <v/>
      </c>
      <c r="T1311" t="str">
        <f t="shared" si="1179"/>
        <v/>
      </c>
      <c r="U1311" t="str">
        <f t="shared" si="1180"/>
        <v/>
      </c>
      <c r="V1311" t="str">
        <f t="shared" si="1181"/>
        <v/>
      </c>
      <c r="W1311" t="str">
        <f t="shared" si="1182"/>
        <v/>
      </c>
      <c r="X1311" t="str">
        <f t="shared" si="1183"/>
        <v/>
      </c>
      <c r="Y1311" t="str">
        <f t="shared" si="1184"/>
        <v/>
      </c>
      <c r="Z1311" t="str">
        <f t="shared" si="1185"/>
        <v/>
      </c>
      <c r="AA1311" t="str">
        <f t="shared" si="1186"/>
        <v>Marketing (, web)</v>
      </c>
      <c r="AB1311" t="str">
        <f t="shared" si="1187"/>
        <v>11284</v>
      </c>
      <c r="AC1311" t="str">
        <f t="shared" si="1188"/>
        <v>11284</v>
      </c>
      <c r="AD1311" t="str">
        <f t="shared" si="1189"/>
        <v/>
      </c>
      <c r="AE1311" t="str">
        <f t="shared" si="1190"/>
        <v/>
      </c>
      <c r="AF1311" t="str">
        <f t="shared" si="1191"/>
        <v/>
      </c>
      <c r="AG1311" t="str">
        <f t="shared" si="1192"/>
        <v/>
      </c>
      <c r="AH1311" t="str">
        <f t="shared" si="1193"/>
        <v/>
      </c>
      <c r="AI1311" t="str">
        <f t="shared" si="1194"/>
        <v/>
      </c>
      <c r="AJ1311" t="str">
        <f t="shared" si="1195"/>
        <v/>
      </c>
      <c r="AK1311" t="str">
        <f t="shared" si="1196"/>
        <v/>
      </c>
      <c r="AL1311" t="str">
        <f t="shared" si="1197"/>
        <v/>
      </c>
      <c r="AM1311" t="str">
        <f t="shared" si="1198"/>
        <v/>
      </c>
      <c r="AN1311" t="str">
        <f t="shared" si="1199"/>
        <v/>
      </c>
      <c r="AO1311" t="str">
        <f t="shared" si="1200"/>
        <v/>
      </c>
      <c r="AP1311" t="str">
        <f t="shared" si="1201"/>
        <v/>
      </c>
      <c r="AQ1311" t="str">
        <f t="shared" si="1202"/>
        <v/>
      </c>
      <c r="AR1311" t="str">
        <f t="shared" si="1203"/>
        <v/>
      </c>
      <c r="AS1311" t="str">
        <f t="shared" si="1204"/>
        <v/>
      </c>
      <c r="AT1311" t="str">
        <f t="shared" si="1205"/>
        <v/>
      </c>
      <c r="AU1311" t="str">
        <f t="shared" si="1206"/>
        <v/>
      </c>
      <c r="AV1311" t="str">
        <f t="shared" si="1207"/>
        <v/>
      </c>
      <c r="AW1311" t="str">
        <f t="shared" si="1208"/>
        <v/>
      </c>
      <c r="AX1311" t="str">
        <f t="shared" si="1209"/>
        <v/>
      </c>
      <c r="AY1311" t="str">
        <f t="shared" si="1210"/>
        <v/>
      </c>
      <c r="AZ1311" t="str">
        <f t="shared" si="1211"/>
        <v/>
      </c>
      <c r="BA1311" t="str">
        <f t="shared" si="1212"/>
        <v/>
      </c>
      <c r="BB1311" t="str">
        <f t="shared" si="1213"/>
        <v/>
      </c>
      <c r="BC1311" t="str">
        <f t="shared" si="1214"/>
        <v/>
      </c>
      <c r="BD1311" t="str">
        <f t="shared" si="1215"/>
        <v/>
      </c>
      <c r="BE1311" t="str">
        <f t="shared" si="1216"/>
        <v>Marketing (212, web)</v>
      </c>
      <c r="BF1311" s="2">
        <v>1128</v>
      </c>
      <c r="BG1311" s="2">
        <v>4</v>
      </c>
      <c r="BH1311" s="18">
        <f>VLOOKUP(BF1311,segéd!$F$9:$G$41,2,FALSE)</f>
        <v>46354</v>
      </c>
      <c r="BI1311" s="2" t="str">
        <f>VLOOKUP(BG1311,segéd!$F$1:$G$7,2,FALSE)</f>
        <v>13.30-15.00</v>
      </c>
      <c r="BJ1311" t="s">
        <v>371</v>
      </c>
      <c r="BK1311" s="20" t="s">
        <v>308</v>
      </c>
      <c r="BL1311" t="s">
        <v>191</v>
      </c>
      <c r="BM1311" s="2"/>
      <c r="BN1311" s="2">
        <v>212</v>
      </c>
      <c r="BO1311" s="2" t="s">
        <v>117</v>
      </c>
      <c r="BP1311" s="33" t="s">
        <v>620</v>
      </c>
      <c r="BQ1311" s="2">
        <f t="shared" si="1217"/>
        <v>81</v>
      </c>
      <c r="BR1311" s="2" t="str">
        <f>IF(BM1311="","",IFERROR(VLOOKUP(BJ1311,segéd!T:U,2,FALSE),"x"))</f>
        <v/>
      </c>
      <c r="BS1311" s="2">
        <f>IF(BN1311="","",IFERROR(VLOOKUP(BJ1311,segéd!O:P,2,FALSE),"x"))</f>
        <v>81</v>
      </c>
      <c r="BT1311" s="2"/>
      <c r="BU1311" s="2"/>
      <c r="BV1311" s="2"/>
      <c r="BX1311" s="2"/>
      <c r="CN1311" s="2">
        <v>53</v>
      </c>
      <c r="CO1311" s="2">
        <v>6</v>
      </c>
      <c r="CQ1311" s="2"/>
      <c r="CR1311" s="2"/>
    </row>
    <row r="1312" spans="1:120" ht="15" customHeight="1" x14ac:dyDescent="0.3">
      <c r="A1312" t="str">
        <f t="shared" si="1160"/>
        <v>20811284</v>
      </c>
      <c r="B1312" t="str">
        <f t="shared" si="1161"/>
        <v>Marketingkutatás - Duga Zsófia (Bp.-ről web) 29</v>
      </c>
      <c r="C1312" t="str">
        <f t="shared" si="1162"/>
        <v>21711284</v>
      </c>
      <c r="D1312" t="str">
        <f t="shared" si="1163"/>
        <v>Marketingkutatás - Duga Zsófia (Bp.-ről web) 13</v>
      </c>
      <c r="E1312" t="str">
        <f t="shared" si="1164"/>
        <v>Duga Zsófia11284</v>
      </c>
      <c r="F1312" t="str">
        <f t="shared" si="1165"/>
        <v>Marketingkutatás (Bp. 208, Bp.-ről web)</v>
      </c>
      <c r="G1312" t="str">
        <f t="shared" si="1166"/>
        <v/>
      </c>
      <c r="H1312" t="str">
        <f t="shared" si="1167"/>
        <v/>
      </c>
      <c r="I1312" t="str">
        <f t="shared" si="1168"/>
        <v/>
      </c>
      <c r="J1312" t="str">
        <f t="shared" si="1169"/>
        <v/>
      </c>
      <c r="K1312" t="str">
        <f t="shared" si="1170"/>
        <v/>
      </c>
      <c r="L1312" t="str">
        <f t="shared" si="1171"/>
        <v/>
      </c>
      <c r="M1312" t="str">
        <f t="shared" si="1172"/>
        <v/>
      </c>
      <c r="N1312" t="str">
        <f t="shared" si="1173"/>
        <v>11284</v>
      </c>
      <c r="O1312" t="str">
        <f t="shared" si="1174"/>
        <v/>
      </c>
      <c r="P1312" t="str">
        <f t="shared" si="1175"/>
        <v>11284</v>
      </c>
      <c r="Q1312" t="str">
        <f t="shared" si="1176"/>
        <v/>
      </c>
      <c r="R1312" t="str">
        <f t="shared" si="1177"/>
        <v/>
      </c>
      <c r="S1312" t="str">
        <f t="shared" si="1178"/>
        <v/>
      </c>
      <c r="T1312" t="str">
        <f t="shared" si="1179"/>
        <v/>
      </c>
      <c r="U1312" t="str">
        <f t="shared" si="1180"/>
        <v/>
      </c>
      <c r="V1312" t="str">
        <f t="shared" si="1181"/>
        <v/>
      </c>
      <c r="W1312" t="str">
        <f t="shared" si="1182"/>
        <v/>
      </c>
      <c r="X1312" t="str">
        <f t="shared" si="1183"/>
        <v/>
      </c>
      <c r="Y1312" t="str">
        <f t="shared" si="1184"/>
        <v/>
      </c>
      <c r="Z1312" t="str">
        <f t="shared" si="1185"/>
        <v/>
      </c>
      <c r="AA1312" t="str">
        <f t="shared" si="1186"/>
        <v>Marketingkutatás (208, Bp.-ről web)</v>
      </c>
      <c r="AB1312" t="str">
        <f t="shared" si="1187"/>
        <v/>
      </c>
      <c r="AC1312" t="str">
        <f t="shared" si="1188"/>
        <v/>
      </c>
      <c r="AD1312" t="str">
        <f t="shared" si="1189"/>
        <v/>
      </c>
      <c r="AE1312" t="str">
        <f t="shared" si="1190"/>
        <v/>
      </c>
      <c r="AF1312" t="str">
        <f t="shared" si="1191"/>
        <v/>
      </c>
      <c r="AG1312" t="str">
        <f t="shared" si="1192"/>
        <v/>
      </c>
      <c r="AH1312" t="str">
        <f t="shared" si="1193"/>
        <v/>
      </c>
      <c r="AI1312" t="str">
        <f t="shared" si="1194"/>
        <v>11284</v>
      </c>
      <c r="AJ1312" t="str">
        <f t="shared" si="1195"/>
        <v/>
      </c>
      <c r="AK1312" t="str">
        <f t="shared" si="1196"/>
        <v/>
      </c>
      <c r="AL1312" t="str">
        <f t="shared" si="1197"/>
        <v/>
      </c>
      <c r="AM1312" t="str">
        <f t="shared" si="1198"/>
        <v/>
      </c>
      <c r="AN1312" t="str">
        <f t="shared" si="1199"/>
        <v/>
      </c>
      <c r="AO1312" t="str">
        <f t="shared" si="1200"/>
        <v/>
      </c>
      <c r="AP1312" t="str">
        <f t="shared" si="1201"/>
        <v/>
      </c>
      <c r="AQ1312" t="str">
        <f t="shared" si="1202"/>
        <v/>
      </c>
      <c r="AR1312" t="str">
        <f t="shared" si="1203"/>
        <v/>
      </c>
      <c r="AS1312" t="str">
        <f t="shared" si="1204"/>
        <v/>
      </c>
      <c r="AT1312" t="str">
        <f t="shared" si="1205"/>
        <v/>
      </c>
      <c r="AU1312" t="str">
        <f t="shared" si="1206"/>
        <v/>
      </c>
      <c r="AV1312" t="str">
        <f t="shared" si="1207"/>
        <v/>
      </c>
      <c r="AW1312" t="str">
        <f t="shared" si="1208"/>
        <v/>
      </c>
      <c r="AX1312" t="str">
        <f t="shared" si="1209"/>
        <v/>
      </c>
      <c r="AY1312" t="str">
        <f t="shared" si="1210"/>
        <v/>
      </c>
      <c r="AZ1312" t="str">
        <f t="shared" si="1211"/>
        <v/>
      </c>
      <c r="BA1312" t="str">
        <f t="shared" si="1212"/>
        <v/>
      </c>
      <c r="BB1312" t="str">
        <f t="shared" si="1213"/>
        <v/>
      </c>
      <c r="BC1312" t="str">
        <f t="shared" si="1214"/>
        <v/>
      </c>
      <c r="BD1312" t="str">
        <f t="shared" si="1215"/>
        <v/>
      </c>
      <c r="BE1312" t="str">
        <f t="shared" si="1216"/>
        <v>Marketingkutatás (217, Bp.-ről web)</v>
      </c>
      <c r="BF1312" s="2">
        <v>1128</v>
      </c>
      <c r="BG1312" s="2">
        <v>4</v>
      </c>
      <c r="BH1312" s="18">
        <f>VLOOKUP(BF1312,segéd!$F$9:$G$41,2,FALSE)</f>
        <v>46354</v>
      </c>
      <c r="BI1312" s="2" t="str">
        <f>VLOOKUP(BG1312,segéd!$F$1:$G$7,2,FALSE)</f>
        <v>13.30-15.00</v>
      </c>
      <c r="BJ1312" t="s">
        <v>91</v>
      </c>
      <c r="BK1312" s="20" t="s">
        <v>120</v>
      </c>
      <c r="BL1312" t="s">
        <v>426</v>
      </c>
      <c r="BM1312" s="2">
        <v>208</v>
      </c>
      <c r="BN1312" s="2">
        <v>217</v>
      </c>
      <c r="BO1312" s="2" t="s">
        <v>118</v>
      </c>
      <c r="BP1312" s="33" t="s">
        <v>655</v>
      </c>
      <c r="BQ1312" s="2">
        <f t="shared" si="1217"/>
        <v>42</v>
      </c>
      <c r="BR1312" s="2">
        <f>IF(BM1312="","",IFERROR(VLOOKUP(BJ1312,segéd!T:U,2,FALSE),"x"))</f>
        <v>29</v>
      </c>
      <c r="BS1312" s="2">
        <f>IF(BN1312="","",IFERROR(VLOOKUP(BJ1312,segéd!O:P,2,FALSE),"x"))</f>
        <v>13</v>
      </c>
      <c r="BT1312" s="2"/>
      <c r="BU1312" s="2"/>
      <c r="BV1312" s="2"/>
      <c r="BX1312" s="2"/>
      <c r="CA1312" s="2">
        <v>37</v>
      </c>
      <c r="CC1312" s="2">
        <v>6</v>
      </c>
      <c r="CQ1312" s="2"/>
      <c r="CR1312" s="2"/>
      <c r="CU1312" s="2">
        <v>25</v>
      </c>
    </row>
    <row r="1313" spans="1:120" ht="15" customHeight="1" x14ac:dyDescent="0.3">
      <c r="A1313" t="str">
        <f t="shared" si="1160"/>
        <v>11284</v>
      </c>
      <c r="B1313" t="str">
        <f t="shared" si="1161"/>
        <v xml:space="preserve">Mechanika alapjai - Szentgyörgyiné Gyöngyösi Éva (web) </v>
      </c>
      <c r="C1313" t="str">
        <f t="shared" si="1162"/>
        <v>50111284</v>
      </c>
      <c r="D1313" t="str">
        <f t="shared" si="1163"/>
        <v>Mechanika alapjai - Szentgyörgyiné Gyöngyösi Éva (web) 148</v>
      </c>
      <c r="E1313" t="str">
        <f t="shared" si="1164"/>
        <v>Szentgyörgyiné Gyöngyösi Éva11284</v>
      </c>
      <c r="F1313" t="str">
        <f t="shared" si="1165"/>
        <v>Mechanika alapjai (Tb. 501, web)</v>
      </c>
      <c r="G1313" t="str">
        <f t="shared" si="1166"/>
        <v/>
      </c>
      <c r="H1313" t="str">
        <f t="shared" si="1167"/>
        <v/>
      </c>
      <c r="I1313" t="str">
        <f t="shared" si="1168"/>
        <v/>
      </c>
      <c r="J1313" t="str">
        <f t="shared" si="1169"/>
        <v/>
      </c>
      <c r="K1313" t="str">
        <f t="shared" si="1170"/>
        <v/>
      </c>
      <c r="L1313" t="str">
        <f t="shared" si="1171"/>
        <v/>
      </c>
      <c r="M1313" t="str">
        <f t="shared" si="1172"/>
        <v/>
      </c>
      <c r="N1313" t="str">
        <f t="shared" si="1173"/>
        <v/>
      </c>
      <c r="O1313" t="str">
        <f t="shared" si="1174"/>
        <v/>
      </c>
      <c r="P1313" t="str">
        <f t="shared" si="1175"/>
        <v/>
      </c>
      <c r="Q1313" t="str">
        <f t="shared" si="1176"/>
        <v/>
      </c>
      <c r="R1313" t="str">
        <f t="shared" si="1177"/>
        <v/>
      </c>
      <c r="S1313" t="str">
        <f t="shared" si="1178"/>
        <v/>
      </c>
      <c r="T1313" t="str">
        <f t="shared" si="1179"/>
        <v/>
      </c>
      <c r="U1313" t="str">
        <f t="shared" si="1180"/>
        <v/>
      </c>
      <c r="V1313" t="str">
        <f t="shared" si="1181"/>
        <v/>
      </c>
      <c r="W1313" t="str">
        <f t="shared" si="1182"/>
        <v/>
      </c>
      <c r="X1313" t="str">
        <f t="shared" si="1183"/>
        <v/>
      </c>
      <c r="Y1313" t="str">
        <f t="shared" si="1184"/>
        <v/>
      </c>
      <c r="Z1313" t="str">
        <f t="shared" si="1185"/>
        <v/>
      </c>
      <c r="AA1313" t="str">
        <f t="shared" si="1186"/>
        <v>Mechanika alapjai (, web)</v>
      </c>
      <c r="AB1313" t="str">
        <f t="shared" si="1187"/>
        <v/>
      </c>
      <c r="AC1313" t="str">
        <f t="shared" si="1188"/>
        <v/>
      </c>
      <c r="AD1313" t="str">
        <f t="shared" si="1189"/>
        <v>11284</v>
      </c>
      <c r="AE1313" t="str">
        <f t="shared" si="1190"/>
        <v>11284</v>
      </c>
      <c r="AF1313" t="str">
        <f t="shared" si="1191"/>
        <v>11284</v>
      </c>
      <c r="AG1313" t="str">
        <f t="shared" si="1192"/>
        <v/>
      </c>
      <c r="AH1313" t="str">
        <f t="shared" si="1193"/>
        <v/>
      </c>
      <c r="AI1313" t="str">
        <f t="shared" si="1194"/>
        <v/>
      </c>
      <c r="AJ1313" t="str">
        <f t="shared" si="1195"/>
        <v/>
      </c>
      <c r="AK1313" t="str">
        <f t="shared" si="1196"/>
        <v/>
      </c>
      <c r="AL1313" t="str">
        <f t="shared" si="1197"/>
        <v/>
      </c>
      <c r="AM1313" t="str">
        <f t="shared" si="1198"/>
        <v/>
      </c>
      <c r="AN1313" t="str">
        <f t="shared" si="1199"/>
        <v/>
      </c>
      <c r="AO1313" t="str">
        <f t="shared" si="1200"/>
        <v/>
      </c>
      <c r="AP1313" t="str">
        <f t="shared" si="1201"/>
        <v/>
      </c>
      <c r="AQ1313" t="str">
        <f t="shared" si="1202"/>
        <v/>
      </c>
      <c r="AR1313" t="str">
        <f t="shared" si="1203"/>
        <v/>
      </c>
      <c r="AS1313" t="str">
        <f t="shared" si="1204"/>
        <v/>
      </c>
      <c r="AT1313" t="str">
        <f t="shared" si="1205"/>
        <v/>
      </c>
      <c r="AU1313" t="str">
        <f t="shared" si="1206"/>
        <v/>
      </c>
      <c r="AV1313" t="str">
        <f t="shared" si="1207"/>
        <v/>
      </c>
      <c r="AW1313" t="str">
        <f t="shared" si="1208"/>
        <v/>
      </c>
      <c r="AX1313" t="str">
        <f t="shared" si="1209"/>
        <v/>
      </c>
      <c r="AY1313" t="str">
        <f t="shared" si="1210"/>
        <v/>
      </c>
      <c r="AZ1313" t="str">
        <f t="shared" si="1211"/>
        <v/>
      </c>
      <c r="BA1313" t="str">
        <f t="shared" si="1212"/>
        <v/>
      </c>
      <c r="BB1313" t="str">
        <f t="shared" si="1213"/>
        <v/>
      </c>
      <c r="BC1313" t="str">
        <f t="shared" si="1214"/>
        <v/>
      </c>
      <c r="BD1313" t="str">
        <f t="shared" si="1215"/>
        <v/>
      </c>
      <c r="BE1313" t="str">
        <f t="shared" si="1216"/>
        <v>Mechanika alapjai (501, web)</v>
      </c>
      <c r="BF1313" s="2">
        <v>1128</v>
      </c>
      <c r="BG1313" s="2">
        <v>4</v>
      </c>
      <c r="BH1313" s="18">
        <f>VLOOKUP(BF1313,segéd!$F$9:$G$41,2,FALSE)</f>
        <v>46354</v>
      </c>
      <c r="BI1313" s="2" t="str">
        <f>VLOOKUP(BG1313,segéd!$F$1:$G$7,2,FALSE)</f>
        <v>13.30-15.00</v>
      </c>
      <c r="BJ1313" t="s">
        <v>131</v>
      </c>
      <c r="BK1313" s="20" t="s">
        <v>320</v>
      </c>
      <c r="BL1313" t="s">
        <v>193</v>
      </c>
      <c r="BM1313" s="2"/>
      <c r="BN1313" s="2">
        <v>501</v>
      </c>
      <c r="BO1313" s="2" t="s">
        <v>117</v>
      </c>
      <c r="BP1313" s="33" t="s">
        <v>624</v>
      </c>
      <c r="BQ1313" s="2">
        <f t="shared" si="1217"/>
        <v>148</v>
      </c>
      <c r="BR1313" s="2" t="str">
        <f>IF(BM1313="","",IFERROR(VLOOKUP(BJ1313,segéd!T:U,2,FALSE),"x"))</f>
        <v/>
      </c>
      <c r="BS1313" s="2">
        <f>IF(BN1313="","",IFERROR(VLOOKUP(BJ1313,segéd!O:P,2,FALSE),"x"))</f>
        <v>148</v>
      </c>
      <c r="BT1313" s="2"/>
      <c r="BU1313" s="2"/>
      <c r="BV1313" s="2"/>
      <c r="BX1313" s="2"/>
      <c r="CP1313" s="2">
        <v>8</v>
      </c>
      <c r="CQ1313" s="2">
        <v>74</v>
      </c>
      <c r="CR1313" s="2">
        <v>48</v>
      </c>
    </row>
    <row r="1314" spans="1:120" ht="15" customHeight="1" x14ac:dyDescent="0.3">
      <c r="A1314" t="str">
        <f t="shared" si="1160"/>
        <v>11284</v>
      </c>
      <c r="B1314" t="str">
        <f t="shared" si="1161"/>
        <v xml:space="preserve">Mechatronikai rendszerek I., 4. csop. - Vavra Gábor </v>
      </c>
      <c r="C1314" t="str">
        <f t="shared" si="1162"/>
        <v>311284</v>
      </c>
      <c r="D1314" t="str">
        <f t="shared" si="1163"/>
        <v>Mechatronikai rendszerek I., 4. csop. - Vavra Gábor 0</v>
      </c>
      <c r="E1314" t="str">
        <f t="shared" si="1164"/>
        <v>Vavra Gábor11284</v>
      </c>
      <c r="F1314" t="str">
        <f t="shared" si="1165"/>
        <v>Mechatronikai rendszerek I., 4. csop. (Tb. 3)</v>
      </c>
      <c r="G1314" t="str">
        <f t="shared" si="1166"/>
        <v/>
      </c>
      <c r="H1314" t="str">
        <f t="shared" si="1167"/>
        <v/>
      </c>
      <c r="I1314" t="str">
        <f t="shared" si="1168"/>
        <v/>
      </c>
      <c r="J1314" t="str">
        <f t="shared" si="1169"/>
        <v/>
      </c>
      <c r="K1314" t="str">
        <f t="shared" si="1170"/>
        <v/>
      </c>
      <c r="L1314" t="str">
        <f t="shared" si="1171"/>
        <v/>
      </c>
      <c r="M1314" t="str">
        <f t="shared" si="1172"/>
        <v/>
      </c>
      <c r="N1314" t="str">
        <f t="shared" si="1173"/>
        <v/>
      </c>
      <c r="O1314" t="str">
        <f t="shared" si="1174"/>
        <v/>
      </c>
      <c r="P1314" t="str">
        <f t="shared" si="1175"/>
        <v/>
      </c>
      <c r="Q1314" t="str">
        <f t="shared" si="1176"/>
        <v/>
      </c>
      <c r="R1314" t="str">
        <f t="shared" si="1177"/>
        <v/>
      </c>
      <c r="S1314" t="str">
        <f t="shared" si="1178"/>
        <v/>
      </c>
      <c r="T1314" t="str">
        <f t="shared" si="1179"/>
        <v/>
      </c>
      <c r="U1314" t="str">
        <f t="shared" si="1180"/>
        <v/>
      </c>
      <c r="V1314" t="str">
        <f t="shared" si="1181"/>
        <v/>
      </c>
      <c r="W1314" t="str">
        <f t="shared" si="1182"/>
        <v/>
      </c>
      <c r="X1314" t="str">
        <f t="shared" si="1183"/>
        <v/>
      </c>
      <c r="Y1314" t="str">
        <f t="shared" si="1184"/>
        <v/>
      </c>
      <c r="Z1314" t="str">
        <f t="shared" si="1185"/>
        <v/>
      </c>
      <c r="AA1314" t="str">
        <f t="shared" si="1186"/>
        <v>Mechatronikai rendszerek I., 4. csop. ()</v>
      </c>
      <c r="AB1314" t="str">
        <f t="shared" si="1187"/>
        <v/>
      </c>
      <c r="AC1314" t="str">
        <f t="shared" si="1188"/>
        <v/>
      </c>
      <c r="AD1314" t="str">
        <f t="shared" si="1189"/>
        <v/>
      </c>
      <c r="AE1314" t="str">
        <f t="shared" si="1190"/>
        <v/>
      </c>
      <c r="AF1314" t="str">
        <f t="shared" si="1191"/>
        <v/>
      </c>
      <c r="AG1314" t="str">
        <f t="shared" si="1192"/>
        <v/>
      </c>
      <c r="AH1314" t="str">
        <f t="shared" si="1193"/>
        <v/>
      </c>
      <c r="AI1314" t="str">
        <f t="shared" si="1194"/>
        <v/>
      </c>
      <c r="AJ1314" t="str">
        <f t="shared" si="1195"/>
        <v/>
      </c>
      <c r="AK1314" t="str">
        <f t="shared" si="1196"/>
        <v/>
      </c>
      <c r="AL1314" t="str">
        <f t="shared" si="1197"/>
        <v/>
      </c>
      <c r="AM1314" t="str">
        <f t="shared" si="1198"/>
        <v/>
      </c>
      <c r="AN1314" t="str">
        <f t="shared" si="1199"/>
        <v/>
      </c>
      <c r="AO1314" t="str">
        <f t="shared" si="1200"/>
        <v/>
      </c>
      <c r="AP1314" t="str">
        <f t="shared" si="1201"/>
        <v/>
      </c>
      <c r="AQ1314" t="str">
        <f t="shared" si="1202"/>
        <v/>
      </c>
      <c r="AR1314" t="str">
        <f t="shared" si="1203"/>
        <v/>
      </c>
      <c r="AS1314" t="str">
        <f t="shared" si="1204"/>
        <v/>
      </c>
      <c r="AT1314" t="str">
        <f t="shared" si="1205"/>
        <v/>
      </c>
      <c r="AU1314" t="str">
        <f t="shared" si="1206"/>
        <v/>
      </c>
      <c r="AV1314" t="str">
        <f t="shared" si="1207"/>
        <v/>
      </c>
      <c r="AW1314" t="str">
        <f t="shared" si="1208"/>
        <v/>
      </c>
      <c r="AX1314" t="str">
        <f t="shared" si="1209"/>
        <v>11284</v>
      </c>
      <c r="AY1314" t="str">
        <f t="shared" si="1210"/>
        <v/>
      </c>
      <c r="AZ1314" t="str">
        <f t="shared" si="1211"/>
        <v/>
      </c>
      <c r="BA1314" t="str">
        <f t="shared" si="1212"/>
        <v/>
      </c>
      <c r="BB1314" t="str">
        <f t="shared" si="1213"/>
        <v/>
      </c>
      <c r="BC1314" t="str">
        <f t="shared" si="1214"/>
        <v/>
      </c>
      <c r="BD1314" t="str">
        <f t="shared" si="1215"/>
        <v/>
      </c>
      <c r="BE1314" t="str">
        <f t="shared" si="1216"/>
        <v>Mechatronikai rendszerek I., 4. csop. (3)</v>
      </c>
      <c r="BF1314" s="2">
        <v>1128</v>
      </c>
      <c r="BG1314" s="2">
        <v>4</v>
      </c>
      <c r="BH1314" s="18">
        <f>VLOOKUP(BF1314,segéd!$F$9:$G$41,2,FALSE)</f>
        <v>46354</v>
      </c>
      <c r="BI1314" s="2" t="str">
        <f>VLOOKUP(BG1314,segéd!$F$1:$G$7,2,FALSE)</f>
        <v>13.30-15.00</v>
      </c>
      <c r="BJ1314" t="s">
        <v>427</v>
      </c>
      <c r="BK1314" s="20" t="s">
        <v>419</v>
      </c>
      <c r="BL1314" t="s">
        <v>191</v>
      </c>
      <c r="BM1314" s="2"/>
      <c r="BN1314" s="2">
        <v>3</v>
      </c>
      <c r="BO1314" s="2"/>
      <c r="BP1314" s="33"/>
      <c r="BQ1314" s="2">
        <f t="shared" si="1217"/>
        <v>0</v>
      </c>
      <c r="BR1314" s="2" t="str">
        <f>IF(BM1314="","",IFERROR(VLOOKUP(BJ1314,segéd!T:U,2,FALSE),"x"))</f>
        <v/>
      </c>
      <c r="BS1314" s="2">
        <f>IF(BN1314="","",IFERROR(VLOOKUP(BJ1314,segéd!O:P,2,FALSE),"x"))</f>
        <v>0</v>
      </c>
      <c r="BU1314" s="2"/>
      <c r="BV1314" s="2"/>
      <c r="DJ1314" s="2">
        <v>14</v>
      </c>
    </row>
    <row r="1315" spans="1:120" ht="15" customHeight="1" x14ac:dyDescent="0.3">
      <c r="A1315" t="str">
        <f t="shared" si="1160"/>
        <v>11284</v>
      </c>
      <c r="B1315" t="str">
        <f t="shared" si="1161"/>
        <v xml:space="preserve">Minőségmenedzsment I. - Szabó Veronika Anna (web) </v>
      </c>
      <c r="C1315" t="str">
        <f t="shared" si="1162"/>
        <v>60511284</v>
      </c>
      <c r="D1315" t="str">
        <f t="shared" si="1163"/>
        <v>Minőségmenedzsment I. - Szabó Veronika Anna (web) 12</v>
      </c>
      <c r="E1315" t="str">
        <f t="shared" si="1164"/>
        <v>Szabó Veronika Anna11284</v>
      </c>
      <c r="F1315" t="str">
        <f t="shared" si="1165"/>
        <v>Minőségmenedzsment I. (Tb. 605, web)</v>
      </c>
      <c r="G1315" t="str">
        <f t="shared" si="1166"/>
        <v/>
      </c>
      <c r="H1315" t="str">
        <f t="shared" si="1167"/>
        <v/>
      </c>
      <c r="I1315" t="str">
        <f t="shared" si="1168"/>
        <v/>
      </c>
      <c r="J1315" t="str">
        <f t="shared" si="1169"/>
        <v/>
      </c>
      <c r="K1315" t="str">
        <f t="shared" si="1170"/>
        <v/>
      </c>
      <c r="L1315" t="str">
        <f t="shared" si="1171"/>
        <v/>
      </c>
      <c r="M1315" t="str">
        <f t="shared" si="1172"/>
        <v/>
      </c>
      <c r="N1315" t="str">
        <f t="shared" si="1173"/>
        <v/>
      </c>
      <c r="O1315" t="str">
        <f t="shared" si="1174"/>
        <v/>
      </c>
      <c r="P1315" t="str">
        <f t="shared" si="1175"/>
        <v/>
      </c>
      <c r="Q1315" t="str">
        <f t="shared" si="1176"/>
        <v/>
      </c>
      <c r="R1315" t="str">
        <f t="shared" si="1177"/>
        <v/>
      </c>
      <c r="S1315" t="str">
        <f t="shared" si="1178"/>
        <v/>
      </c>
      <c r="T1315" t="str">
        <f t="shared" si="1179"/>
        <v/>
      </c>
      <c r="U1315" t="str">
        <f t="shared" si="1180"/>
        <v/>
      </c>
      <c r="V1315" t="str">
        <f t="shared" si="1181"/>
        <v/>
      </c>
      <c r="W1315" t="str">
        <f t="shared" si="1182"/>
        <v/>
      </c>
      <c r="X1315" t="str">
        <f t="shared" si="1183"/>
        <v/>
      </c>
      <c r="Y1315" t="str">
        <f t="shared" si="1184"/>
        <v/>
      </c>
      <c r="Z1315" t="str">
        <f t="shared" si="1185"/>
        <v/>
      </c>
      <c r="AA1315" t="str">
        <f t="shared" si="1186"/>
        <v>Minőségmenedzsment I. (, web)</v>
      </c>
      <c r="AB1315" t="str">
        <f t="shared" si="1187"/>
        <v/>
      </c>
      <c r="AC1315" t="str">
        <f t="shared" si="1188"/>
        <v/>
      </c>
      <c r="AD1315" t="str">
        <f t="shared" si="1189"/>
        <v/>
      </c>
      <c r="AE1315" t="str">
        <f t="shared" si="1190"/>
        <v/>
      </c>
      <c r="AF1315" t="str">
        <f t="shared" si="1191"/>
        <v/>
      </c>
      <c r="AG1315" t="str">
        <f t="shared" si="1192"/>
        <v/>
      </c>
      <c r="AH1315" t="str">
        <f t="shared" si="1193"/>
        <v/>
      </c>
      <c r="AI1315" t="str">
        <f t="shared" si="1194"/>
        <v/>
      </c>
      <c r="AJ1315" t="str">
        <f t="shared" si="1195"/>
        <v/>
      </c>
      <c r="AK1315" t="str">
        <f t="shared" si="1196"/>
        <v/>
      </c>
      <c r="AL1315" t="str">
        <f t="shared" si="1197"/>
        <v/>
      </c>
      <c r="AM1315" t="str">
        <f t="shared" si="1198"/>
        <v/>
      </c>
      <c r="AN1315" t="str">
        <f t="shared" si="1199"/>
        <v/>
      </c>
      <c r="AO1315" t="str">
        <f t="shared" si="1200"/>
        <v/>
      </c>
      <c r="AP1315" t="str">
        <f t="shared" si="1201"/>
        <v/>
      </c>
      <c r="AQ1315" t="str">
        <f t="shared" si="1202"/>
        <v/>
      </c>
      <c r="AR1315" t="str">
        <f t="shared" si="1203"/>
        <v/>
      </c>
      <c r="AS1315" t="str">
        <f t="shared" si="1204"/>
        <v/>
      </c>
      <c r="AT1315" t="str">
        <f t="shared" si="1205"/>
        <v/>
      </c>
      <c r="AU1315" t="str">
        <f t="shared" si="1206"/>
        <v/>
      </c>
      <c r="AV1315" t="str">
        <f t="shared" si="1207"/>
        <v>11284</v>
      </c>
      <c r="AW1315" t="str">
        <f t="shared" si="1208"/>
        <v/>
      </c>
      <c r="AX1315" t="str">
        <f t="shared" si="1209"/>
        <v/>
      </c>
      <c r="AY1315" t="str">
        <f t="shared" si="1210"/>
        <v/>
      </c>
      <c r="AZ1315" t="str">
        <f t="shared" si="1211"/>
        <v/>
      </c>
      <c r="BA1315" t="str">
        <f t="shared" si="1212"/>
        <v/>
      </c>
      <c r="BB1315" t="str">
        <f t="shared" si="1213"/>
        <v/>
      </c>
      <c r="BC1315" t="str">
        <f t="shared" si="1214"/>
        <v/>
      </c>
      <c r="BD1315" t="str">
        <f t="shared" si="1215"/>
        <v/>
      </c>
      <c r="BE1315" t="str">
        <f t="shared" si="1216"/>
        <v>Minőségmenedzsment I. (605, web)</v>
      </c>
      <c r="BF1315" s="2">
        <v>1128</v>
      </c>
      <c r="BG1315" s="2">
        <v>4</v>
      </c>
      <c r="BH1315" s="18">
        <f>VLOOKUP(BF1315,segéd!$F$9:$G$41,2,FALSE)</f>
        <v>46354</v>
      </c>
      <c r="BI1315" s="2" t="str">
        <f>VLOOKUP(BG1315,segéd!$F$1:$G$7,2,FALSE)</f>
        <v>13.30-15.00</v>
      </c>
      <c r="BJ1315" t="s">
        <v>400</v>
      </c>
      <c r="BK1315" s="20" t="s">
        <v>539</v>
      </c>
      <c r="BL1315" t="s">
        <v>191</v>
      </c>
      <c r="BM1315" s="2"/>
      <c r="BN1315" s="2">
        <v>605</v>
      </c>
      <c r="BO1315" s="2" t="s">
        <v>117</v>
      </c>
      <c r="BP1315" s="33" t="s">
        <v>625</v>
      </c>
      <c r="BQ1315" s="2">
        <f t="shared" si="1217"/>
        <v>12</v>
      </c>
      <c r="BR1315" s="2" t="str">
        <f>IF(BM1315="","",IFERROR(VLOOKUP(BJ1315,segéd!T:U,2,FALSE),"x"))</f>
        <v/>
      </c>
      <c r="BS1315" s="2">
        <f>IF(BN1315="","",IFERROR(VLOOKUP(BJ1315,segéd!O:P,2,FALSE),"x"))</f>
        <v>12</v>
      </c>
      <c r="BU1315" s="2"/>
      <c r="BV1315" s="2"/>
      <c r="DH1315" s="2">
        <v>13</v>
      </c>
    </row>
    <row r="1316" spans="1:120" ht="15" customHeight="1" x14ac:dyDescent="0.3">
      <c r="A1316" t="str">
        <f t="shared" si="1160"/>
        <v>20711284</v>
      </c>
      <c r="B1316" t="str">
        <f t="shared" si="1161"/>
        <v>Modern ipari IT megoldások - Sas Zoltán (gépterem, web) 14</v>
      </c>
      <c r="C1316" t="str">
        <f t="shared" si="1162"/>
        <v>11284</v>
      </c>
      <c r="D1316" t="str">
        <f t="shared" si="1163"/>
        <v xml:space="preserve">Modern ipari IT megoldások - Sas Zoltán (gépterem, web) </v>
      </c>
      <c r="E1316" t="str">
        <f t="shared" si="1164"/>
        <v>Sas Zoltán11284</v>
      </c>
      <c r="F1316" t="str">
        <f t="shared" si="1165"/>
        <v>Modern ipari IT megoldások (Bp. 207, gépterem, web)</v>
      </c>
      <c r="G1316" t="str">
        <f t="shared" si="1166"/>
        <v/>
      </c>
      <c r="H1316" t="str">
        <f t="shared" si="1167"/>
        <v/>
      </c>
      <c r="I1316" t="str">
        <f t="shared" si="1168"/>
        <v/>
      </c>
      <c r="J1316" t="str">
        <f t="shared" si="1169"/>
        <v/>
      </c>
      <c r="K1316" t="str">
        <f t="shared" si="1170"/>
        <v/>
      </c>
      <c r="L1316" t="str">
        <f t="shared" si="1171"/>
        <v>11284</v>
      </c>
      <c r="M1316" t="str">
        <f t="shared" si="1172"/>
        <v/>
      </c>
      <c r="N1316" t="str">
        <f t="shared" si="1173"/>
        <v/>
      </c>
      <c r="O1316" t="str">
        <f t="shared" si="1174"/>
        <v/>
      </c>
      <c r="P1316" t="str">
        <f t="shared" si="1175"/>
        <v/>
      </c>
      <c r="Q1316" t="str">
        <f t="shared" si="1176"/>
        <v/>
      </c>
      <c r="R1316" t="str">
        <f t="shared" si="1177"/>
        <v/>
      </c>
      <c r="S1316" t="str">
        <f t="shared" si="1178"/>
        <v/>
      </c>
      <c r="T1316" t="str">
        <f t="shared" si="1179"/>
        <v/>
      </c>
      <c r="U1316" t="str">
        <f t="shared" si="1180"/>
        <v/>
      </c>
      <c r="V1316" t="str">
        <f t="shared" si="1181"/>
        <v/>
      </c>
      <c r="W1316" t="str">
        <f t="shared" si="1182"/>
        <v/>
      </c>
      <c r="X1316" t="str">
        <f t="shared" si="1183"/>
        <v/>
      </c>
      <c r="Y1316" t="str">
        <f t="shared" si="1184"/>
        <v/>
      </c>
      <c r="Z1316" t="str">
        <f t="shared" si="1185"/>
        <v/>
      </c>
      <c r="AA1316" t="str">
        <f t="shared" si="1186"/>
        <v>Modern ipari IT megoldások (207, gépterem, web)</v>
      </c>
      <c r="AB1316" t="str">
        <f t="shared" si="1187"/>
        <v/>
      </c>
      <c r="AC1316" t="str">
        <f t="shared" si="1188"/>
        <v/>
      </c>
      <c r="AD1316" t="str">
        <f t="shared" si="1189"/>
        <v/>
      </c>
      <c r="AE1316" t="str">
        <f t="shared" si="1190"/>
        <v/>
      </c>
      <c r="AF1316" t="str">
        <f t="shared" si="1191"/>
        <v/>
      </c>
      <c r="AG1316" t="str">
        <f t="shared" si="1192"/>
        <v/>
      </c>
      <c r="AH1316" t="str">
        <f t="shared" si="1193"/>
        <v/>
      </c>
      <c r="AI1316" t="str">
        <f t="shared" si="1194"/>
        <v/>
      </c>
      <c r="AJ1316" t="str">
        <f t="shared" si="1195"/>
        <v/>
      </c>
      <c r="AK1316" t="str">
        <f t="shared" si="1196"/>
        <v/>
      </c>
      <c r="AL1316" t="str">
        <f t="shared" si="1197"/>
        <v/>
      </c>
      <c r="AM1316" t="str">
        <f t="shared" si="1198"/>
        <v/>
      </c>
      <c r="AN1316" t="str">
        <f t="shared" si="1199"/>
        <v/>
      </c>
      <c r="AO1316" t="str">
        <f t="shared" si="1200"/>
        <v/>
      </c>
      <c r="AP1316" t="str">
        <f t="shared" si="1201"/>
        <v/>
      </c>
      <c r="AQ1316" t="str">
        <f t="shared" si="1202"/>
        <v/>
      </c>
      <c r="AR1316" t="str">
        <f t="shared" si="1203"/>
        <v/>
      </c>
      <c r="AS1316" t="str">
        <f t="shared" si="1204"/>
        <v/>
      </c>
      <c r="AT1316" t="str">
        <f t="shared" si="1205"/>
        <v/>
      </c>
      <c r="AU1316" t="str">
        <f t="shared" si="1206"/>
        <v/>
      </c>
      <c r="AV1316" t="str">
        <f t="shared" si="1207"/>
        <v/>
      </c>
      <c r="AW1316" t="str">
        <f t="shared" si="1208"/>
        <v/>
      </c>
      <c r="AX1316" t="str">
        <f t="shared" si="1209"/>
        <v/>
      </c>
      <c r="AY1316" t="str">
        <f t="shared" si="1210"/>
        <v/>
      </c>
      <c r="AZ1316" t="str">
        <f t="shared" si="1211"/>
        <v/>
      </c>
      <c r="BA1316" t="str">
        <f t="shared" si="1212"/>
        <v/>
      </c>
      <c r="BB1316" t="str">
        <f t="shared" si="1213"/>
        <v/>
      </c>
      <c r="BC1316" t="str">
        <f t="shared" si="1214"/>
        <v/>
      </c>
      <c r="BD1316" t="str">
        <f t="shared" si="1215"/>
        <v/>
      </c>
      <c r="BE1316" t="str">
        <f t="shared" si="1216"/>
        <v>Modern ipari IT megoldások (, gépterem, web)</v>
      </c>
      <c r="BF1316" s="2">
        <v>1128</v>
      </c>
      <c r="BG1316" s="2">
        <v>4</v>
      </c>
      <c r="BH1316" s="18">
        <f>VLOOKUP(BF1316,segéd!$F$9:$G$41,2,FALSE)</f>
        <v>46354</v>
      </c>
      <c r="BI1316" s="2" t="str">
        <f>VLOOKUP(BG1316,segéd!$F$1:$G$7,2,FALSE)</f>
        <v>13.30-15.00</v>
      </c>
      <c r="BJ1316" t="s">
        <v>394</v>
      </c>
      <c r="BK1316" s="20" t="s">
        <v>538</v>
      </c>
      <c r="BL1316" t="s">
        <v>206</v>
      </c>
      <c r="BM1316" s="2">
        <v>207</v>
      </c>
      <c r="BO1316" s="2" t="s">
        <v>216</v>
      </c>
      <c r="BP1316" s="33" t="s">
        <v>701</v>
      </c>
      <c r="BQ1316" s="2">
        <f t="shared" si="1217"/>
        <v>14</v>
      </c>
      <c r="BR1316" s="2">
        <f>IF(BM1316="","",IFERROR(VLOOKUP(BJ1316,segéd!T:U,2,FALSE),"x"))</f>
        <v>14</v>
      </c>
      <c r="BS1316" s="2" t="str">
        <f>IF(BN1316="","",IFERROR(VLOOKUP(BJ1316,segéd!O:P,2,FALSE),"x"))</f>
        <v/>
      </c>
      <c r="BT1316" s="2"/>
      <c r="BU1316" s="2"/>
      <c r="BV1316" s="2"/>
      <c r="BX1316" s="2"/>
      <c r="BY1316" s="2">
        <v>13</v>
      </c>
      <c r="CQ1316" s="2"/>
      <c r="CR1316" s="2"/>
    </row>
    <row r="1317" spans="1:120" ht="15" customHeight="1" x14ac:dyDescent="0.3">
      <c r="A1317" t="str">
        <f t="shared" si="1160"/>
        <v>11284</v>
      </c>
      <c r="B1317" t="str">
        <f t="shared" si="1161"/>
        <v xml:space="preserve">Műszaki fizika - Molnárné Dőry Zsófia (web) </v>
      </c>
      <c r="C1317" t="str">
        <f t="shared" si="1162"/>
        <v>60111284</v>
      </c>
      <c r="D1317" t="str">
        <f t="shared" si="1163"/>
        <v>Műszaki fizika - Molnárné Dőry Zsófia (web) 83</v>
      </c>
      <c r="E1317" t="str">
        <f t="shared" si="1164"/>
        <v>Molnárné Dőry Zsófia11284</v>
      </c>
      <c r="F1317" t="str">
        <f t="shared" si="1165"/>
        <v>Műszaki fizika (Tb. 601, web)</v>
      </c>
      <c r="G1317" t="str">
        <f t="shared" si="1166"/>
        <v/>
      </c>
      <c r="H1317" t="str">
        <f t="shared" si="1167"/>
        <v/>
      </c>
      <c r="I1317" t="str">
        <f t="shared" si="1168"/>
        <v/>
      </c>
      <c r="J1317" t="str">
        <f t="shared" si="1169"/>
        <v/>
      </c>
      <c r="K1317" t="str">
        <f t="shared" si="1170"/>
        <v/>
      </c>
      <c r="L1317" t="str">
        <f t="shared" si="1171"/>
        <v/>
      </c>
      <c r="M1317" t="str">
        <f t="shared" si="1172"/>
        <v/>
      </c>
      <c r="N1317" t="str">
        <f t="shared" si="1173"/>
        <v/>
      </c>
      <c r="O1317" t="str">
        <f t="shared" si="1174"/>
        <v/>
      </c>
      <c r="P1317" t="str">
        <f t="shared" si="1175"/>
        <v/>
      </c>
      <c r="Q1317" t="str">
        <f t="shared" si="1176"/>
        <v/>
      </c>
      <c r="R1317" t="str">
        <f t="shared" si="1177"/>
        <v/>
      </c>
      <c r="S1317" t="str">
        <f t="shared" si="1178"/>
        <v/>
      </c>
      <c r="T1317" t="str">
        <f t="shared" si="1179"/>
        <v/>
      </c>
      <c r="U1317" t="str">
        <f t="shared" si="1180"/>
        <v/>
      </c>
      <c r="V1317" t="str">
        <f t="shared" si="1181"/>
        <v/>
      </c>
      <c r="W1317" t="str">
        <f t="shared" si="1182"/>
        <v/>
      </c>
      <c r="X1317" t="str">
        <f t="shared" si="1183"/>
        <v/>
      </c>
      <c r="Y1317" t="str">
        <f t="shared" si="1184"/>
        <v/>
      </c>
      <c r="Z1317" t="str">
        <f t="shared" si="1185"/>
        <v/>
      </c>
      <c r="AA1317" t="str">
        <f t="shared" si="1186"/>
        <v>Műszaki fizika (, web)</v>
      </c>
      <c r="AB1317" t="str">
        <f t="shared" si="1187"/>
        <v/>
      </c>
      <c r="AC1317" t="str">
        <f t="shared" si="1188"/>
        <v/>
      </c>
      <c r="AD1317" t="str">
        <f t="shared" si="1189"/>
        <v/>
      </c>
      <c r="AE1317" t="str">
        <f t="shared" si="1190"/>
        <v/>
      </c>
      <c r="AF1317" t="str">
        <f t="shared" si="1191"/>
        <v/>
      </c>
      <c r="AG1317" t="str">
        <f t="shared" si="1192"/>
        <v/>
      </c>
      <c r="AH1317" t="str">
        <f t="shared" si="1193"/>
        <v/>
      </c>
      <c r="AI1317" t="str">
        <f t="shared" si="1194"/>
        <v/>
      </c>
      <c r="AJ1317" t="str">
        <f t="shared" si="1195"/>
        <v/>
      </c>
      <c r="AK1317" t="str">
        <f t="shared" si="1196"/>
        <v>11284</v>
      </c>
      <c r="AL1317" t="str">
        <f t="shared" si="1197"/>
        <v>11284</v>
      </c>
      <c r="AM1317" t="str">
        <f t="shared" si="1198"/>
        <v/>
      </c>
      <c r="AN1317" t="str">
        <f t="shared" si="1199"/>
        <v/>
      </c>
      <c r="AO1317" t="str">
        <f t="shared" si="1200"/>
        <v/>
      </c>
      <c r="AP1317" t="str">
        <f t="shared" si="1201"/>
        <v/>
      </c>
      <c r="AQ1317" t="str">
        <f t="shared" si="1202"/>
        <v/>
      </c>
      <c r="AR1317" t="str">
        <f t="shared" si="1203"/>
        <v/>
      </c>
      <c r="AS1317" t="str">
        <f t="shared" si="1204"/>
        <v/>
      </c>
      <c r="AT1317" t="str">
        <f t="shared" si="1205"/>
        <v/>
      </c>
      <c r="AU1317" t="str">
        <f t="shared" si="1206"/>
        <v/>
      </c>
      <c r="AV1317" t="str">
        <f t="shared" si="1207"/>
        <v/>
      </c>
      <c r="AW1317" t="str">
        <f t="shared" si="1208"/>
        <v/>
      </c>
      <c r="AX1317" t="str">
        <f t="shared" si="1209"/>
        <v/>
      </c>
      <c r="AY1317" t="str">
        <f t="shared" si="1210"/>
        <v/>
      </c>
      <c r="AZ1317" t="str">
        <f t="shared" si="1211"/>
        <v/>
      </c>
      <c r="BA1317" t="str">
        <f t="shared" si="1212"/>
        <v/>
      </c>
      <c r="BB1317" t="str">
        <f t="shared" si="1213"/>
        <v/>
      </c>
      <c r="BC1317" t="str">
        <f t="shared" si="1214"/>
        <v/>
      </c>
      <c r="BD1317" t="str">
        <f t="shared" si="1215"/>
        <v/>
      </c>
      <c r="BE1317" t="str">
        <f t="shared" si="1216"/>
        <v>Műszaki fizika (601, web)</v>
      </c>
      <c r="BF1317" s="2">
        <v>1128</v>
      </c>
      <c r="BG1317" s="2">
        <v>4</v>
      </c>
      <c r="BH1317" s="18">
        <f>VLOOKUP(BF1317,segéd!$F$9:$G$41,2,FALSE)</f>
        <v>46354</v>
      </c>
      <c r="BI1317" s="2" t="str">
        <f>VLOOKUP(BG1317,segéd!$F$1:$G$7,2,FALSE)</f>
        <v>13.30-15.00</v>
      </c>
      <c r="BJ1317" t="s">
        <v>107</v>
      </c>
      <c r="BK1317" s="20" t="s">
        <v>219</v>
      </c>
      <c r="BL1317" t="s">
        <v>191</v>
      </c>
      <c r="BM1317" s="2"/>
      <c r="BN1317" s="2">
        <v>601</v>
      </c>
      <c r="BO1317" s="2" t="s">
        <v>117</v>
      </c>
      <c r="BP1317" s="33" t="s">
        <v>627</v>
      </c>
      <c r="BQ1317" s="2">
        <f t="shared" si="1217"/>
        <v>83</v>
      </c>
      <c r="BR1317" s="2" t="str">
        <f>IF(BM1317="","",IFERROR(VLOOKUP(BJ1317,segéd!T:U,2,FALSE),"x"))</f>
        <v/>
      </c>
      <c r="BS1317" s="2">
        <f>IF(BN1317="","",IFERROR(VLOOKUP(BJ1317,segéd!O:P,2,FALSE),"x"))</f>
        <v>83</v>
      </c>
      <c r="BU1317" s="2"/>
      <c r="BV1317" s="2"/>
      <c r="BX1317" s="2"/>
      <c r="CW1317" s="2">
        <v>37</v>
      </c>
      <c r="CX1317" s="2">
        <v>56</v>
      </c>
    </row>
    <row r="1318" spans="1:120" ht="15" customHeight="1" x14ac:dyDescent="0.3">
      <c r="A1318" t="str">
        <f t="shared" si="1160"/>
        <v>20611284</v>
      </c>
      <c r="B1318" t="str">
        <f t="shared" si="1161"/>
        <v>Nemzetközi pénzügyek (szv.) - Belyó Pál (Tb.-ről web) 11</v>
      </c>
      <c r="C1318" t="str">
        <f t="shared" si="1162"/>
        <v>21411284</v>
      </c>
      <c r="D1318" t="str">
        <f t="shared" si="1163"/>
        <v>Nemzetközi pénzügyek (szv.) - Belyó Pál (Tb.-ről web) 9</v>
      </c>
      <c r="E1318" t="str">
        <f t="shared" si="1164"/>
        <v>Belyó Pál11284</v>
      </c>
      <c r="F1318" t="str">
        <f t="shared" si="1165"/>
        <v>Nemzetközi pénzügyek (szv.) (Tb. 214, Tb.-ről web)</v>
      </c>
      <c r="G1318" t="str">
        <f t="shared" si="1166"/>
        <v/>
      </c>
      <c r="H1318" t="str">
        <f t="shared" si="1167"/>
        <v/>
      </c>
      <c r="I1318" t="str">
        <f t="shared" si="1168"/>
        <v/>
      </c>
      <c r="J1318" t="str">
        <f t="shared" si="1169"/>
        <v/>
      </c>
      <c r="K1318" t="str">
        <f t="shared" si="1170"/>
        <v/>
      </c>
      <c r="L1318" t="str">
        <f t="shared" si="1171"/>
        <v/>
      </c>
      <c r="M1318" t="str">
        <f t="shared" si="1172"/>
        <v/>
      </c>
      <c r="N1318" t="str">
        <f t="shared" si="1173"/>
        <v/>
      </c>
      <c r="O1318" t="str">
        <f t="shared" si="1174"/>
        <v/>
      </c>
      <c r="P1318" t="str">
        <f t="shared" si="1175"/>
        <v/>
      </c>
      <c r="Q1318" t="str">
        <f t="shared" si="1176"/>
        <v/>
      </c>
      <c r="R1318" t="str">
        <f t="shared" si="1177"/>
        <v/>
      </c>
      <c r="S1318" t="str">
        <f t="shared" si="1178"/>
        <v/>
      </c>
      <c r="T1318" t="str">
        <f t="shared" si="1179"/>
        <v>11284</v>
      </c>
      <c r="U1318" t="str">
        <f t="shared" si="1180"/>
        <v>11284</v>
      </c>
      <c r="V1318" t="str">
        <f t="shared" si="1181"/>
        <v>11284</v>
      </c>
      <c r="W1318" t="str">
        <f t="shared" si="1182"/>
        <v/>
      </c>
      <c r="X1318" t="str">
        <f t="shared" si="1183"/>
        <v/>
      </c>
      <c r="Y1318" t="str">
        <f t="shared" si="1184"/>
        <v/>
      </c>
      <c r="Z1318" t="str">
        <f t="shared" si="1185"/>
        <v/>
      </c>
      <c r="AA1318" t="str">
        <f t="shared" si="1186"/>
        <v>Nemzetközi pénzügyek (szv.) (206, Tb.-ről web)</v>
      </c>
      <c r="AB1318" t="str">
        <f t="shared" si="1187"/>
        <v/>
      </c>
      <c r="AC1318" t="str">
        <f t="shared" si="1188"/>
        <v/>
      </c>
      <c r="AD1318" t="str">
        <f t="shared" si="1189"/>
        <v/>
      </c>
      <c r="AE1318" t="str">
        <f t="shared" si="1190"/>
        <v/>
      </c>
      <c r="AF1318" t="str">
        <f t="shared" si="1191"/>
        <v/>
      </c>
      <c r="AG1318" t="str">
        <f t="shared" si="1192"/>
        <v/>
      </c>
      <c r="AH1318" t="str">
        <f t="shared" si="1193"/>
        <v/>
      </c>
      <c r="AI1318" t="str">
        <f t="shared" si="1194"/>
        <v/>
      </c>
      <c r="AJ1318" t="str">
        <f t="shared" si="1195"/>
        <v/>
      </c>
      <c r="AK1318" t="str">
        <f t="shared" si="1196"/>
        <v/>
      </c>
      <c r="AL1318" t="str">
        <f t="shared" si="1197"/>
        <v/>
      </c>
      <c r="AM1318" t="str">
        <f t="shared" si="1198"/>
        <v/>
      </c>
      <c r="AN1318" t="str">
        <f t="shared" si="1199"/>
        <v>11284</v>
      </c>
      <c r="AO1318" t="str">
        <f t="shared" si="1200"/>
        <v>11284</v>
      </c>
      <c r="AP1318" t="str">
        <f t="shared" si="1201"/>
        <v>11284</v>
      </c>
      <c r="AQ1318" t="str">
        <f t="shared" si="1202"/>
        <v/>
      </c>
      <c r="AR1318" t="str">
        <f t="shared" si="1203"/>
        <v/>
      </c>
      <c r="AS1318" t="str">
        <f t="shared" si="1204"/>
        <v/>
      </c>
      <c r="AT1318" t="str">
        <f t="shared" si="1205"/>
        <v/>
      </c>
      <c r="AU1318" t="str">
        <f t="shared" si="1206"/>
        <v/>
      </c>
      <c r="AV1318" t="str">
        <f t="shared" si="1207"/>
        <v/>
      </c>
      <c r="AW1318" t="str">
        <f t="shared" si="1208"/>
        <v/>
      </c>
      <c r="AX1318" t="str">
        <f t="shared" si="1209"/>
        <v/>
      </c>
      <c r="AY1318" t="str">
        <f t="shared" si="1210"/>
        <v/>
      </c>
      <c r="AZ1318" t="str">
        <f t="shared" si="1211"/>
        <v/>
      </c>
      <c r="BA1318" t="str">
        <f t="shared" si="1212"/>
        <v/>
      </c>
      <c r="BB1318" t="str">
        <f t="shared" si="1213"/>
        <v/>
      </c>
      <c r="BC1318" t="str">
        <f t="shared" si="1214"/>
        <v/>
      </c>
      <c r="BD1318" t="str">
        <f t="shared" si="1215"/>
        <v/>
      </c>
      <c r="BE1318" t="str">
        <f t="shared" si="1216"/>
        <v>Nemzetközi pénzügyek (szv.) (214, Tb.-ről web)</v>
      </c>
      <c r="BF1318" s="2">
        <v>1128</v>
      </c>
      <c r="BG1318" s="2">
        <v>4</v>
      </c>
      <c r="BH1318" s="18">
        <f>VLOOKUP(BF1318,segéd!$F$9:$G$41,2,FALSE)</f>
        <v>46354</v>
      </c>
      <c r="BI1318" s="2" t="str">
        <f>VLOOKUP(BG1318,segéd!$F$1:$G$7,2,FALSE)</f>
        <v>13.30-15.00</v>
      </c>
      <c r="BJ1318" t="s">
        <v>198</v>
      </c>
      <c r="BK1318" s="20" t="s">
        <v>41</v>
      </c>
      <c r="BL1318" t="s">
        <v>192</v>
      </c>
      <c r="BM1318" s="2">
        <v>206</v>
      </c>
      <c r="BN1318" s="2">
        <v>214</v>
      </c>
      <c r="BO1318" s="2" t="s">
        <v>119</v>
      </c>
      <c r="BP1318" s="33" t="s">
        <v>668</v>
      </c>
      <c r="BQ1318" s="2">
        <f t="shared" si="1217"/>
        <v>20</v>
      </c>
      <c r="BR1318" s="2">
        <f>IF(BM1318="","",IFERROR(VLOOKUP(BJ1318,segéd!T:U,2,FALSE),"x"))</f>
        <v>11</v>
      </c>
      <c r="BS1318" s="2">
        <f>IF(BN1318="","",IFERROR(VLOOKUP(BJ1318,segéd!O:P,2,FALSE),"x"))</f>
        <v>9</v>
      </c>
      <c r="BU1318" s="2"/>
      <c r="BV1318" s="2"/>
      <c r="BX1318" s="2"/>
      <c r="CG1318" s="2">
        <v>3</v>
      </c>
      <c r="CH1318" s="2">
        <v>3</v>
      </c>
      <c r="CI1318" s="2">
        <v>3</v>
      </c>
      <c r="CZ1318" s="2">
        <v>1</v>
      </c>
      <c r="DA1318" s="2">
        <v>3</v>
      </c>
      <c r="DB1318" s="2">
        <v>3</v>
      </c>
    </row>
    <row r="1319" spans="1:120" ht="15" customHeight="1" x14ac:dyDescent="0.3">
      <c r="A1319" t="str">
        <f t="shared" si="1160"/>
        <v>11284</v>
      </c>
      <c r="B1319" t="str">
        <f t="shared" si="1161"/>
        <v xml:space="preserve">Villamos hajtások - Varga István (web) </v>
      </c>
      <c r="C1319" t="str">
        <f t="shared" si="1162"/>
        <v>611284</v>
      </c>
      <c r="D1319" t="str">
        <f t="shared" si="1163"/>
        <v>Villamos hajtások - Varga István (web) 13</v>
      </c>
      <c r="E1319" t="str">
        <f t="shared" si="1164"/>
        <v>Varga István11284</v>
      </c>
      <c r="F1319" t="str">
        <f t="shared" si="1165"/>
        <v>Villamos hajtások (Tb. 6, web)</v>
      </c>
      <c r="G1319" t="str">
        <f t="shared" si="1166"/>
        <v/>
      </c>
      <c r="H1319" t="str">
        <f t="shared" si="1167"/>
        <v/>
      </c>
      <c r="I1319" t="str">
        <f t="shared" si="1168"/>
        <v/>
      </c>
      <c r="J1319" t="str">
        <f t="shared" si="1169"/>
        <v/>
      </c>
      <c r="K1319" t="str">
        <f t="shared" si="1170"/>
        <v/>
      </c>
      <c r="L1319" t="str">
        <f t="shared" si="1171"/>
        <v/>
      </c>
      <c r="M1319" t="str">
        <f t="shared" si="1172"/>
        <v/>
      </c>
      <c r="N1319" t="str">
        <f t="shared" si="1173"/>
        <v/>
      </c>
      <c r="O1319" t="str">
        <f t="shared" si="1174"/>
        <v/>
      </c>
      <c r="P1319" t="str">
        <f t="shared" si="1175"/>
        <v/>
      </c>
      <c r="Q1319" t="str">
        <f t="shared" si="1176"/>
        <v/>
      </c>
      <c r="R1319" t="str">
        <f t="shared" si="1177"/>
        <v/>
      </c>
      <c r="S1319" t="str">
        <f t="shared" si="1178"/>
        <v/>
      </c>
      <c r="T1319" t="str">
        <f t="shared" si="1179"/>
        <v/>
      </c>
      <c r="U1319" t="str">
        <f t="shared" si="1180"/>
        <v/>
      </c>
      <c r="V1319" t="str">
        <f t="shared" si="1181"/>
        <v/>
      </c>
      <c r="W1319" t="str">
        <f t="shared" si="1182"/>
        <v/>
      </c>
      <c r="X1319" t="str">
        <f t="shared" si="1183"/>
        <v/>
      </c>
      <c r="Y1319" t="str">
        <f t="shared" si="1184"/>
        <v/>
      </c>
      <c r="Z1319" t="str">
        <f t="shared" si="1185"/>
        <v/>
      </c>
      <c r="AA1319" t="str">
        <f t="shared" si="1186"/>
        <v>Villamos hajtások (, web)</v>
      </c>
      <c r="AB1319" t="str">
        <f t="shared" si="1187"/>
        <v/>
      </c>
      <c r="AC1319" t="str">
        <f t="shared" si="1188"/>
        <v/>
      </c>
      <c r="AD1319" t="str">
        <f t="shared" si="1189"/>
        <v/>
      </c>
      <c r="AE1319" t="str">
        <f t="shared" si="1190"/>
        <v/>
      </c>
      <c r="AF1319" t="str">
        <f t="shared" si="1191"/>
        <v/>
      </c>
      <c r="AG1319" t="str">
        <f t="shared" si="1192"/>
        <v/>
      </c>
      <c r="AH1319" t="str">
        <f t="shared" si="1193"/>
        <v/>
      </c>
      <c r="AI1319" t="str">
        <f t="shared" si="1194"/>
        <v/>
      </c>
      <c r="AJ1319" t="str">
        <f t="shared" si="1195"/>
        <v/>
      </c>
      <c r="AK1319" t="str">
        <f t="shared" si="1196"/>
        <v/>
      </c>
      <c r="AL1319" t="str">
        <f t="shared" si="1197"/>
        <v/>
      </c>
      <c r="AM1319" t="str">
        <f t="shared" si="1198"/>
        <v/>
      </c>
      <c r="AN1319" t="str">
        <f t="shared" si="1199"/>
        <v/>
      </c>
      <c r="AO1319" t="str">
        <f t="shared" si="1200"/>
        <v/>
      </c>
      <c r="AP1319" t="str">
        <f t="shared" si="1201"/>
        <v/>
      </c>
      <c r="AQ1319" t="str">
        <f t="shared" si="1202"/>
        <v/>
      </c>
      <c r="AR1319" t="str">
        <f t="shared" si="1203"/>
        <v/>
      </c>
      <c r="AS1319" t="str">
        <f t="shared" si="1204"/>
        <v/>
      </c>
      <c r="AT1319" t="str">
        <f t="shared" si="1205"/>
        <v/>
      </c>
      <c r="AU1319" t="str">
        <f t="shared" si="1206"/>
        <v/>
      </c>
      <c r="AV1319" t="str">
        <f t="shared" si="1207"/>
        <v/>
      </c>
      <c r="AW1319" t="str">
        <f t="shared" si="1208"/>
        <v>11284</v>
      </c>
      <c r="AX1319" t="str">
        <f t="shared" si="1209"/>
        <v/>
      </c>
      <c r="AY1319" t="str">
        <f t="shared" si="1210"/>
        <v/>
      </c>
      <c r="AZ1319" t="str">
        <f t="shared" si="1211"/>
        <v/>
      </c>
      <c r="BA1319" t="str">
        <f t="shared" si="1212"/>
        <v/>
      </c>
      <c r="BB1319" t="str">
        <f t="shared" si="1213"/>
        <v/>
      </c>
      <c r="BC1319" t="str">
        <f t="shared" si="1214"/>
        <v/>
      </c>
      <c r="BD1319" t="str">
        <f t="shared" si="1215"/>
        <v/>
      </c>
      <c r="BE1319" t="str">
        <f t="shared" si="1216"/>
        <v>Villamos hajtások (6, web)</v>
      </c>
      <c r="BF1319" s="2">
        <v>1128</v>
      </c>
      <c r="BG1319" s="2">
        <v>4</v>
      </c>
      <c r="BH1319" s="18">
        <f>VLOOKUP(BF1319,segéd!$F$9:$G$41,2,FALSE)</f>
        <v>46354</v>
      </c>
      <c r="BI1319" s="2" t="str">
        <f>VLOOKUP(BG1319,segéd!$F$1:$G$7,2,FALSE)</f>
        <v>13.30-15.00</v>
      </c>
      <c r="BJ1319" t="s">
        <v>404</v>
      </c>
      <c r="BK1319" s="20" t="s">
        <v>278</v>
      </c>
      <c r="BL1319" t="s">
        <v>191</v>
      </c>
      <c r="BM1319" s="2"/>
      <c r="BN1319" s="2">
        <v>6</v>
      </c>
      <c r="BO1319" s="2" t="s">
        <v>117</v>
      </c>
      <c r="BP1319" s="33" t="s">
        <v>645</v>
      </c>
      <c r="BQ1319" s="2">
        <f t="shared" si="1217"/>
        <v>13</v>
      </c>
      <c r="BR1319" s="2" t="str">
        <f>IF(BM1319="","",IFERROR(VLOOKUP(BJ1319,segéd!T:U,2,FALSE),"x"))</f>
        <v/>
      </c>
      <c r="BS1319" s="2">
        <f>IF(BN1319="","",IFERROR(VLOOKUP(BJ1319,segéd!O:P,2,FALSE),"x"))</f>
        <v>13</v>
      </c>
      <c r="BU1319" s="2"/>
      <c r="BV1319" s="2"/>
      <c r="DI1319" s="2">
        <v>14</v>
      </c>
    </row>
    <row r="1320" spans="1:120" ht="15" customHeight="1" x14ac:dyDescent="0.3">
      <c r="A1320" t="str">
        <f t="shared" si="1160"/>
        <v>20911284</v>
      </c>
      <c r="B1320" t="str">
        <f t="shared" si="1161"/>
        <v>Viselkedéskultúra és protokoll (szv.) - Peres Anna (Tb.-ről web) 22</v>
      </c>
      <c r="C1320" t="str">
        <f t="shared" si="1162"/>
        <v>A/Nae.11284</v>
      </c>
      <c r="D1320" t="str">
        <f t="shared" si="1163"/>
        <v>Viselkedéskultúra és protokoll (szv.) - Peres Anna (Tb.-ről web) 55</v>
      </c>
      <c r="E1320" t="str">
        <f t="shared" si="1164"/>
        <v>Peres Anna11284</v>
      </c>
      <c r="F1320" t="str">
        <f t="shared" si="1165"/>
        <v>Viselkedéskultúra és protokoll (szv.) (Tb. A/Nae., Tb.-ről web)</v>
      </c>
      <c r="G1320" t="str">
        <f t="shared" si="1166"/>
        <v/>
      </c>
      <c r="H1320" t="str">
        <f t="shared" si="1167"/>
        <v/>
      </c>
      <c r="I1320" t="str">
        <f t="shared" si="1168"/>
        <v/>
      </c>
      <c r="J1320" t="str">
        <f t="shared" si="1169"/>
        <v/>
      </c>
      <c r="K1320" t="str">
        <f t="shared" si="1170"/>
        <v/>
      </c>
      <c r="L1320" t="str">
        <f t="shared" si="1171"/>
        <v/>
      </c>
      <c r="M1320" t="str">
        <f t="shared" si="1172"/>
        <v/>
      </c>
      <c r="N1320" t="str">
        <f t="shared" si="1173"/>
        <v/>
      </c>
      <c r="O1320" t="str">
        <f t="shared" si="1174"/>
        <v/>
      </c>
      <c r="P1320" t="str">
        <f t="shared" si="1175"/>
        <v/>
      </c>
      <c r="Q1320" t="str">
        <f t="shared" si="1176"/>
        <v/>
      </c>
      <c r="R1320" t="str">
        <f t="shared" si="1177"/>
        <v/>
      </c>
      <c r="S1320" t="str">
        <f t="shared" si="1178"/>
        <v/>
      </c>
      <c r="T1320" t="str">
        <f t="shared" si="1179"/>
        <v>11284</v>
      </c>
      <c r="U1320" t="str">
        <f t="shared" si="1180"/>
        <v>11284</v>
      </c>
      <c r="V1320" t="str">
        <f t="shared" si="1181"/>
        <v>11284</v>
      </c>
      <c r="W1320" t="str">
        <f t="shared" si="1182"/>
        <v>11284</v>
      </c>
      <c r="X1320" t="str">
        <f t="shared" si="1183"/>
        <v>11284</v>
      </c>
      <c r="Y1320" t="str">
        <f t="shared" si="1184"/>
        <v>11284</v>
      </c>
      <c r="Z1320" t="str">
        <f t="shared" si="1185"/>
        <v>11284</v>
      </c>
      <c r="AA1320" t="str">
        <f t="shared" si="1186"/>
        <v>Viselkedéskultúra és protokoll (szv.) (209, Tb.-ről web)</v>
      </c>
      <c r="AB1320" t="str">
        <f t="shared" si="1187"/>
        <v/>
      </c>
      <c r="AC1320" t="str">
        <f t="shared" si="1188"/>
        <v/>
      </c>
      <c r="AD1320" t="str">
        <f t="shared" si="1189"/>
        <v/>
      </c>
      <c r="AE1320" t="str">
        <f t="shared" si="1190"/>
        <v/>
      </c>
      <c r="AF1320" t="str">
        <f t="shared" si="1191"/>
        <v/>
      </c>
      <c r="AG1320" t="str">
        <f t="shared" si="1192"/>
        <v/>
      </c>
      <c r="AH1320" t="str">
        <f t="shared" si="1193"/>
        <v/>
      </c>
      <c r="AI1320" t="str">
        <f t="shared" si="1194"/>
        <v/>
      </c>
      <c r="AJ1320" t="str">
        <f t="shared" si="1195"/>
        <v/>
      </c>
      <c r="AK1320" t="str">
        <f t="shared" si="1196"/>
        <v/>
      </c>
      <c r="AL1320" t="str">
        <f t="shared" si="1197"/>
        <v/>
      </c>
      <c r="AM1320" t="str">
        <f t="shared" si="1198"/>
        <v/>
      </c>
      <c r="AN1320" t="str">
        <f t="shared" si="1199"/>
        <v>11284</v>
      </c>
      <c r="AO1320" t="str">
        <f t="shared" si="1200"/>
        <v>11284</v>
      </c>
      <c r="AP1320" t="str">
        <f t="shared" si="1201"/>
        <v>11284</v>
      </c>
      <c r="AQ1320" t="str">
        <f t="shared" si="1202"/>
        <v>11284</v>
      </c>
      <c r="AR1320" t="str">
        <f t="shared" si="1203"/>
        <v>11284</v>
      </c>
      <c r="AS1320" t="str">
        <f t="shared" si="1204"/>
        <v>11284</v>
      </c>
      <c r="AT1320" t="str">
        <f t="shared" si="1205"/>
        <v/>
      </c>
      <c r="AU1320" t="str">
        <f t="shared" si="1206"/>
        <v/>
      </c>
      <c r="AV1320" t="str">
        <f t="shared" si="1207"/>
        <v/>
      </c>
      <c r="AW1320" t="str">
        <f t="shared" si="1208"/>
        <v/>
      </c>
      <c r="AX1320" t="str">
        <f t="shared" si="1209"/>
        <v/>
      </c>
      <c r="AY1320" t="str">
        <f t="shared" si="1210"/>
        <v>11284</v>
      </c>
      <c r="AZ1320" t="str">
        <f t="shared" si="1211"/>
        <v>11284</v>
      </c>
      <c r="BA1320" t="str">
        <f t="shared" si="1212"/>
        <v>11284</v>
      </c>
      <c r="BB1320" t="str">
        <f t="shared" si="1213"/>
        <v>11284</v>
      </c>
      <c r="BC1320" t="str">
        <f t="shared" si="1214"/>
        <v>11284</v>
      </c>
      <c r="BD1320" t="str">
        <f t="shared" si="1215"/>
        <v>11284</v>
      </c>
      <c r="BE1320" t="str">
        <f t="shared" si="1216"/>
        <v>Viselkedéskultúra és protokoll (szv.) (A/Nae., Tb.-ről web)</v>
      </c>
      <c r="BF1320" s="2">
        <v>1128</v>
      </c>
      <c r="BG1320" s="2">
        <v>4</v>
      </c>
      <c r="BH1320" s="18">
        <f>VLOOKUP(BF1320,segéd!$F$9:$G$41,2,FALSE)</f>
        <v>46354</v>
      </c>
      <c r="BI1320" s="2" t="str">
        <f>VLOOKUP(BG1320,segéd!$F$1:$G$7,2,FALSE)</f>
        <v>13.30-15.00</v>
      </c>
      <c r="BJ1320" t="s">
        <v>414</v>
      </c>
      <c r="BK1320" s="20" t="s">
        <v>545</v>
      </c>
      <c r="BL1320" t="s">
        <v>192</v>
      </c>
      <c r="BM1320" s="2">
        <v>209</v>
      </c>
      <c r="BN1320" s="2" t="s">
        <v>317</v>
      </c>
      <c r="BO1320" s="2" t="s">
        <v>119</v>
      </c>
      <c r="BP1320" s="33" t="s">
        <v>670</v>
      </c>
      <c r="BQ1320" s="2">
        <f t="shared" si="1217"/>
        <v>77</v>
      </c>
      <c r="BR1320" s="2">
        <f>IF(BM1320="","",IFERROR(VLOOKUP(BJ1320,segéd!T:U,2,FALSE),"x"))</f>
        <v>22</v>
      </c>
      <c r="BS1320" s="2">
        <f>IF(BN1320="","",IFERROR(VLOOKUP(BJ1320,segéd!O:P,2,FALSE),"x"))</f>
        <v>55</v>
      </c>
      <c r="BU1320" s="2"/>
      <c r="BV1320" s="2"/>
      <c r="BX1320" s="2"/>
      <c r="CG1320" s="2">
        <v>3</v>
      </c>
      <c r="CH1320" s="2">
        <v>3</v>
      </c>
      <c r="CI1320" s="2">
        <v>4</v>
      </c>
      <c r="CJ1320" s="2">
        <v>3</v>
      </c>
      <c r="CK1320" s="2">
        <v>6</v>
      </c>
      <c r="CL1320" s="2">
        <v>1</v>
      </c>
      <c r="CM1320" s="2">
        <v>6</v>
      </c>
      <c r="CZ1320" s="2">
        <v>2</v>
      </c>
      <c r="DA1320" s="2">
        <v>4</v>
      </c>
      <c r="DB1320" s="2">
        <v>5</v>
      </c>
      <c r="DC1320" s="2">
        <v>1</v>
      </c>
      <c r="DD1320" s="2">
        <v>1</v>
      </c>
      <c r="DE1320" s="2">
        <v>3</v>
      </c>
      <c r="DK1320" s="2">
        <v>9</v>
      </c>
      <c r="DL1320" s="2">
        <v>4</v>
      </c>
      <c r="DM1320" s="2">
        <v>11</v>
      </c>
      <c r="DN1320" s="2">
        <v>4</v>
      </c>
      <c r="DO1320" s="2">
        <v>5</v>
      </c>
      <c r="DP1320" s="2">
        <v>16</v>
      </c>
    </row>
    <row r="1321" spans="1:120" ht="15" customHeight="1" x14ac:dyDescent="0.3">
      <c r="A1321" t="str">
        <f t="shared" si="1160"/>
        <v>11285</v>
      </c>
      <c r="B1321" t="str">
        <f t="shared" si="1161"/>
        <v xml:space="preserve">Angol gazdasági szaknyelv I. - Krupánszkyné Léhárt Marianna </v>
      </c>
      <c r="C1321" t="str">
        <f t="shared" si="1162"/>
        <v>21311285</v>
      </c>
      <c r="D1321" t="str">
        <f t="shared" si="1163"/>
        <v>Angol gazdasági szaknyelv I. - Krupánszkyné Léhárt Marianna 0</v>
      </c>
      <c r="E1321" t="str">
        <f t="shared" si="1164"/>
        <v>Krupánszkyné Léhárt Marianna11285</v>
      </c>
      <c r="F1321" t="str">
        <f t="shared" si="1165"/>
        <v>Angol gazdasági szaknyelv I. (Tb. 213)</v>
      </c>
      <c r="G1321" t="str">
        <f t="shared" si="1166"/>
        <v/>
      </c>
      <c r="H1321" t="str">
        <f t="shared" si="1167"/>
        <v/>
      </c>
      <c r="I1321" t="str">
        <f t="shared" si="1168"/>
        <v/>
      </c>
      <c r="J1321" t="str">
        <f t="shared" si="1169"/>
        <v/>
      </c>
      <c r="K1321" t="str">
        <f t="shared" si="1170"/>
        <v/>
      </c>
      <c r="L1321" t="str">
        <f t="shared" si="1171"/>
        <v/>
      </c>
      <c r="M1321" t="str">
        <f t="shared" si="1172"/>
        <v/>
      </c>
      <c r="N1321" t="str">
        <f t="shared" si="1173"/>
        <v/>
      </c>
      <c r="O1321" t="str">
        <f t="shared" si="1174"/>
        <v/>
      </c>
      <c r="P1321" t="str">
        <f t="shared" si="1175"/>
        <v/>
      </c>
      <c r="Q1321" t="str">
        <f t="shared" si="1176"/>
        <v/>
      </c>
      <c r="R1321" t="str">
        <f t="shared" si="1177"/>
        <v/>
      </c>
      <c r="S1321" t="str">
        <f t="shared" si="1178"/>
        <v/>
      </c>
      <c r="T1321" t="str">
        <f t="shared" si="1179"/>
        <v/>
      </c>
      <c r="U1321" t="str">
        <f t="shared" si="1180"/>
        <v/>
      </c>
      <c r="V1321" t="str">
        <f t="shared" si="1181"/>
        <v/>
      </c>
      <c r="W1321" t="str">
        <f t="shared" si="1182"/>
        <v/>
      </c>
      <c r="X1321" t="str">
        <f t="shared" si="1183"/>
        <v/>
      </c>
      <c r="Y1321" t="str">
        <f t="shared" si="1184"/>
        <v/>
      </c>
      <c r="Z1321" t="str">
        <f t="shared" si="1185"/>
        <v/>
      </c>
      <c r="AA1321" t="str">
        <f t="shared" si="1186"/>
        <v>Angol gazdasági szaknyelv I. ()</v>
      </c>
      <c r="AB1321" t="str">
        <f t="shared" si="1187"/>
        <v>11285</v>
      </c>
      <c r="AC1321" t="str">
        <f t="shared" si="1188"/>
        <v/>
      </c>
      <c r="AD1321" t="str">
        <f t="shared" si="1189"/>
        <v/>
      </c>
      <c r="AE1321" t="str">
        <f t="shared" si="1190"/>
        <v/>
      </c>
      <c r="AF1321" t="str">
        <f t="shared" si="1191"/>
        <v/>
      </c>
      <c r="AG1321" t="str">
        <f t="shared" si="1192"/>
        <v/>
      </c>
      <c r="AH1321" t="str">
        <f t="shared" si="1193"/>
        <v/>
      </c>
      <c r="AI1321" t="str">
        <f t="shared" si="1194"/>
        <v/>
      </c>
      <c r="AJ1321" t="str">
        <f t="shared" si="1195"/>
        <v/>
      </c>
      <c r="AK1321" t="str">
        <f t="shared" si="1196"/>
        <v/>
      </c>
      <c r="AL1321" t="str">
        <f t="shared" si="1197"/>
        <v/>
      </c>
      <c r="AM1321" t="str">
        <f t="shared" si="1198"/>
        <v/>
      </c>
      <c r="AN1321" t="str">
        <f t="shared" si="1199"/>
        <v/>
      </c>
      <c r="AO1321" t="str">
        <f t="shared" si="1200"/>
        <v/>
      </c>
      <c r="AP1321" t="str">
        <f t="shared" si="1201"/>
        <v/>
      </c>
      <c r="AQ1321" t="str">
        <f t="shared" si="1202"/>
        <v/>
      </c>
      <c r="AR1321" t="str">
        <f t="shared" si="1203"/>
        <v/>
      </c>
      <c r="AS1321" t="str">
        <f t="shared" si="1204"/>
        <v/>
      </c>
      <c r="AT1321" t="str">
        <f t="shared" si="1205"/>
        <v/>
      </c>
      <c r="AU1321" t="str">
        <f t="shared" si="1206"/>
        <v/>
      </c>
      <c r="AV1321" t="str">
        <f t="shared" si="1207"/>
        <v/>
      </c>
      <c r="AW1321" t="str">
        <f t="shared" si="1208"/>
        <v/>
      </c>
      <c r="AX1321" t="str">
        <f t="shared" si="1209"/>
        <v/>
      </c>
      <c r="AY1321" t="str">
        <f t="shared" si="1210"/>
        <v/>
      </c>
      <c r="AZ1321" t="str">
        <f t="shared" si="1211"/>
        <v/>
      </c>
      <c r="BA1321" t="str">
        <f t="shared" si="1212"/>
        <v/>
      </c>
      <c r="BB1321" t="str">
        <f t="shared" si="1213"/>
        <v/>
      </c>
      <c r="BC1321" t="str">
        <f t="shared" si="1214"/>
        <v/>
      </c>
      <c r="BD1321" t="str">
        <f t="shared" si="1215"/>
        <v/>
      </c>
      <c r="BE1321" t="str">
        <f t="shared" si="1216"/>
        <v>Angol gazdasági szaknyelv I. (213)</v>
      </c>
      <c r="BF1321" s="2">
        <v>1128</v>
      </c>
      <c r="BG1321" s="2">
        <v>5</v>
      </c>
      <c r="BH1321" s="18">
        <f>VLOOKUP(BF1321,segéd!$F$9:$G$41,2,FALSE)</f>
        <v>46354</v>
      </c>
      <c r="BI1321" s="2" t="str">
        <f>VLOOKUP(BG1321,segéd!$F$1:$G$7,2,FALSE)</f>
        <v>15.15-16.45</v>
      </c>
      <c r="BJ1321" t="s">
        <v>789</v>
      </c>
      <c r="BK1321" s="20" t="s">
        <v>321</v>
      </c>
      <c r="BL1321" t="s">
        <v>191</v>
      </c>
      <c r="BM1321" s="2"/>
      <c r="BN1321" s="2">
        <v>213</v>
      </c>
      <c r="BO1321" s="2"/>
      <c r="BP1321" s="33"/>
      <c r="BQ1321" s="2">
        <f t="shared" si="1217"/>
        <v>0</v>
      </c>
      <c r="BR1321" s="2" t="str">
        <f>IF(BM1321="","",IFERROR(VLOOKUP(BJ1321,segéd!T:U,2,FALSE),"x"))</f>
        <v/>
      </c>
      <c r="BS1321" s="2">
        <f>IF(BN1321="","",IFERROR(VLOOKUP(BJ1321,segéd!O:P,2,FALSE),"x"))</f>
        <v>0</v>
      </c>
      <c r="BT1321" s="2"/>
      <c r="BU1321" s="2"/>
      <c r="BV1321" s="2"/>
      <c r="BX1321" s="2"/>
      <c r="CN1321" s="2">
        <v>21</v>
      </c>
      <c r="CQ1321" s="2"/>
      <c r="CR1321" s="2"/>
    </row>
    <row r="1322" spans="1:120" ht="15" customHeight="1" x14ac:dyDescent="0.3">
      <c r="A1322" t="str">
        <f t="shared" si="1160"/>
        <v>11285</v>
      </c>
      <c r="B1322" t="str">
        <f t="shared" si="1161"/>
        <v xml:space="preserve">Épületenergetika - Nagy Judit (web) </v>
      </c>
      <c r="C1322" t="str">
        <f t="shared" si="1162"/>
        <v>21611285</v>
      </c>
      <c r="D1322" t="str">
        <f t="shared" si="1163"/>
        <v>Épületenergetika - Nagy Judit (web) 10</v>
      </c>
      <c r="E1322" t="str">
        <f t="shared" si="1164"/>
        <v>Nagy Judit11285</v>
      </c>
      <c r="F1322" t="str">
        <f t="shared" si="1165"/>
        <v>Épületenergetika (Tb. 216, web)</v>
      </c>
      <c r="G1322" t="str">
        <f t="shared" si="1166"/>
        <v/>
      </c>
      <c r="H1322" t="str">
        <f t="shared" si="1167"/>
        <v/>
      </c>
      <c r="I1322" t="str">
        <f t="shared" si="1168"/>
        <v/>
      </c>
      <c r="J1322" t="str">
        <f t="shared" si="1169"/>
        <v/>
      </c>
      <c r="K1322" t="str">
        <f t="shared" si="1170"/>
        <v/>
      </c>
      <c r="L1322" t="str">
        <f t="shared" si="1171"/>
        <v/>
      </c>
      <c r="M1322" t="str">
        <f t="shared" si="1172"/>
        <v/>
      </c>
      <c r="N1322" t="str">
        <f t="shared" si="1173"/>
        <v/>
      </c>
      <c r="O1322" t="str">
        <f t="shared" si="1174"/>
        <v/>
      </c>
      <c r="P1322" t="str">
        <f t="shared" si="1175"/>
        <v/>
      </c>
      <c r="Q1322" t="str">
        <f t="shared" si="1176"/>
        <v/>
      </c>
      <c r="R1322" t="str">
        <f t="shared" si="1177"/>
        <v/>
      </c>
      <c r="S1322" t="str">
        <f t="shared" si="1178"/>
        <v/>
      </c>
      <c r="T1322" t="str">
        <f t="shared" si="1179"/>
        <v/>
      </c>
      <c r="U1322" t="str">
        <f t="shared" si="1180"/>
        <v/>
      </c>
      <c r="V1322" t="str">
        <f t="shared" si="1181"/>
        <v/>
      </c>
      <c r="W1322" t="str">
        <f t="shared" si="1182"/>
        <v/>
      </c>
      <c r="X1322" t="str">
        <f t="shared" si="1183"/>
        <v/>
      </c>
      <c r="Y1322" t="str">
        <f t="shared" si="1184"/>
        <v/>
      </c>
      <c r="Z1322" t="str">
        <f t="shared" si="1185"/>
        <v/>
      </c>
      <c r="AA1322" t="str">
        <f t="shared" si="1186"/>
        <v>Épületenergetika (, web)</v>
      </c>
      <c r="AB1322" t="str">
        <f t="shared" si="1187"/>
        <v/>
      </c>
      <c r="AC1322" t="str">
        <f t="shared" si="1188"/>
        <v/>
      </c>
      <c r="AD1322" t="str">
        <f t="shared" si="1189"/>
        <v/>
      </c>
      <c r="AE1322" t="str">
        <f t="shared" si="1190"/>
        <v/>
      </c>
      <c r="AF1322" t="str">
        <f t="shared" si="1191"/>
        <v/>
      </c>
      <c r="AG1322" t="str">
        <f t="shared" si="1192"/>
        <v/>
      </c>
      <c r="AH1322" t="str">
        <f t="shared" si="1193"/>
        <v/>
      </c>
      <c r="AI1322" t="str">
        <f t="shared" si="1194"/>
        <v/>
      </c>
      <c r="AJ1322" t="str">
        <f t="shared" si="1195"/>
        <v/>
      </c>
      <c r="AK1322" t="str">
        <f t="shared" si="1196"/>
        <v/>
      </c>
      <c r="AL1322" t="str">
        <f t="shared" si="1197"/>
        <v/>
      </c>
      <c r="AM1322" t="str">
        <f t="shared" si="1198"/>
        <v/>
      </c>
      <c r="AN1322" t="str">
        <f t="shared" si="1199"/>
        <v/>
      </c>
      <c r="AO1322" t="str">
        <f t="shared" si="1200"/>
        <v/>
      </c>
      <c r="AP1322" t="str">
        <f t="shared" si="1201"/>
        <v/>
      </c>
      <c r="AQ1322" t="str">
        <f t="shared" si="1202"/>
        <v/>
      </c>
      <c r="AR1322" t="str">
        <f t="shared" si="1203"/>
        <v/>
      </c>
      <c r="AS1322" t="str">
        <f t="shared" si="1204"/>
        <v/>
      </c>
      <c r="AT1322" t="str">
        <f t="shared" si="1205"/>
        <v/>
      </c>
      <c r="AU1322" t="str">
        <f t="shared" si="1206"/>
        <v>11285</v>
      </c>
      <c r="AV1322" t="str">
        <f t="shared" si="1207"/>
        <v/>
      </c>
      <c r="AW1322" t="str">
        <f t="shared" si="1208"/>
        <v/>
      </c>
      <c r="AX1322" t="str">
        <f t="shared" si="1209"/>
        <v/>
      </c>
      <c r="AY1322" t="str">
        <f t="shared" si="1210"/>
        <v/>
      </c>
      <c r="AZ1322" t="str">
        <f t="shared" si="1211"/>
        <v/>
      </c>
      <c r="BA1322" t="str">
        <f t="shared" si="1212"/>
        <v/>
      </c>
      <c r="BB1322" t="str">
        <f t="shared" si="1213"/>
        <v/>
      </c>
      <c r="BC1322" t="str">
        <f t="shared" si="1214"/>
        <v/>
      </c>
      <c r="BD1322" t="str">
        <f t="shared" si="1215"/>
        <v/>
      </c>
      <c r="BE1322" t="str">
        <f t="shared" si="1216"/>
        <v>Épületenergetika (216, web)</v>
      </c>
      <c r="BF1322" s="2">
        <v>1128</v>
      </c>
      <c r="BG1322" s="2">
        <v>5</v>
      </c>
      <c r="BH1322" s="18">
        <f>VLOOKUP(BF1322,segéd!$F$9:$G$41,2,FALSE)</f>
        <v>46354</v>
      </c>
      <c r="BI1322" s="2" t="str">
        <f>VLOOKUP(BG1322,segéd!$F$1:$G$7,2,FALSE)</f>
        <v>15.15-16.45</v>
      </c>
      <c r="BJ1322" t="s">
        <v>410</v>
      </c>
      <c r="BK1322" s="20" t="s">
        <v>418</v>
      </c>
      <c r="BL1322" t="s">
        <v>191</v>
      </c>
      <c r="BM1322" s="2"/>
      <c r="BN1322" s="2">
        <v>216</v>
      </c>
      <c r="BO1322" s="2" t="s">
        <v>117</v>
      </c>
      <c r="BP1322" s="33" t="s">
        <v>657</v>
      </c>
      <c r="BQ1322" s="2">
        <f t="shared" si="1217"/>
        <v>10</v>
      </c>
      <c r="BR1322" s="2" t="str">
        <f>IF(BM1322="","",IFERROR(VLOOKUP(BJ1322,segéd!T:U,2,FALSE),"x"))</f>
        <v/>
      </c>
      <c r="BS1322" s="2">
        <f>IF(BN1322="","",IFERROR(VLOOKUP(BJ1322,segéd!O:P,2,FALSE),"x"))</f>
        <v>10</v>
      </c>
      <c r="BU1322" s="2"/>
      <c r="BV1322" s="2"/>
      <c r="DG1322" s="2">
        <v>8</v>
      </c>
    </row>
    <row r="1323" spans="1:120" ht="15" customHeight="1" x14ac:dyDescent="0.3">
      <c r="A1323" t="str">
        <f t="shared" si="1160"/>
        <v>11285</v>
      </c>
      <c r="B1323" t="str">
        <f t="shared" si="1161"/>
        <v xml:space="preserve">Folyamatok modellezése - Böcz Gábor (gépterem, web) </v>
      </c>
      <c r="C1323" t="str">
        <f t="shared" si="1162"/>
        <v>60411285</v>
      </c>
      <c r="D1323" t="str">
        <f t="shared" si="1163"/>
        <v>Folyamatok modellezése - Böcz Gábor (gépterem, web) 29</v>
      </c>
      <c r="E1323" t="str">
        <f t="shared" si="1164"/>
        <v>Böcz Gábor11285</v>
      </c>
      <c r="F1323" t="str">
        <f t="shared" si="1165"/>
        <v>Folyamatok modellezése (Tb. 604, gépterem, web)</v>
      </c>
      <c r="G1323" t="str">
        <f t="shared" si="1166"/>
        <v/>
      </c>
      <c r="H1323" t="str">
        <f t="shared" si="1167"/>
        <v/>
      </c>
      <c r="I1323" t="str">
        <f t="shared" si="1168"/>
        <v/>
      </c>
      <c r="J1323" t="str">
        <f t="shared" si="1169"/>
        <v/>
      </c>
      <c r="K1323" t="str">
        <f t="shared" si="1170"/>
        <v/>
      </c>
      <c r="L1323" t="str">
        <f t="shared" si="1171"/>
        <v/>
      </c>
      <c r="M1323" t="str">
        <f t="shared" si="1172"/>
        <v/>
      </c>
      <c r="N1323" t="str">
        <f t="shared" si="1173"/>
        <v/>
      </c>
      <c r="O1323" t="str">
        <f t="shared" si="1174"/>
        <v/>
      </c>
      <c r="P1323" t="str">
        <f t="shared" si="1175"/>
        <v/>
      </c>
      <c r="Q1323" t="str">
        <f t="shared" si="1176"/>
        <v/>
      </c>
      <c r="R1323" t="str">
        <f t="shared" si="1177"/>
        <v/>
      </c>
      <c r="S1323" t="str">
        <f t="shared" si="1178"/>
        <v/>
      </c>
      <c r="T1323" t="str">
        <f t="shared" si="1179"/>
        <v/>
      </c>
      <c r="U1323" t="str">
        <f t="shared" si="1180"/>
        <v/>
      </c>
      <c r="V1323" t="str">
        <f t="shared" si="1181"/>
        <v/>
      </c>
      <c r="W1323" t="str">
        <f t="shared" si="1182"/>
        <v/>
      </c>
      <c r="X1323" t="str">
        <f t="shared" si="1183"/>
        <v/>
      </c>
      <c r="Y1323" t="str">
        <f t="shared" si="1184"/>
        <v/>
      </c>
      <c r="Z1323" t="str">
        <f t="shared" si="1185"/>
        <v/>
      </c>
      <c r="AA1323" t="str">
        <f t="shared" si="1186"/>
        <v>Folyamatok modellezése (, gépterem, web)</v>
      </c>
      <c r="AB1323" t="str">
        <f t="shared" si="1187"/>
        <v/>
      </c>
      <c r="AC1323" t="str">
        <f t="shared" si="1188"/>
        <v/>
      </c>
      <c r="AD1323" t="str">
        <f t="shared" si="1189"/>
        <v/>
      </c>
      <c r="AE1323" t="str">
        <f t="shared" si="1190"/>
        <v/>
      </c>
      <c r="AF1323" t="str">
        <f t="shared" si="1191"/>
        <v/>
      </c>
      <c r="AG1323" t="str">
        <f t="shared" si="1192"/>
        <v/>
      </c>
      <c r="AH1323" t="str">
        <f t="shared" si="1193"/>
        <v/>
      </c>
      <c r="AI1323" t="str">
        <f t="shared" si="1194"/>
        <v/>
      </c>
      <c r="AJ1323" t="str">
        <f t="shared" si="1195"/>
        <v/>
      </c>
      <c r="AK1323" t="str">
        <f t="shared" si="1196"/>
        <v/>
      </c>
      <c r="AL1323" t="str">
        <f t="shared" si="1197"/>
        <v/>
      </c>
      <c r="AM1323" t="str">
        <f t="shared" si="1198"/>
        <v/>
      </c>
      <c r="AN1323" t="str">
        <f t="shared" si="1199"/>
        <v/>
      </c>
      <c r="AO1323" t="str">
        <f t="shared" si="1200"/>
        <v/>
      </c>
      <c r="AP1323" t="str">
        <f t="shared" si="1201"/>
        <v/>
      </c>
      <c r="AQ1323" t="str">
        <f t="shared" si="1202"/>
        <v/>
      </c>
      <c r="AR1323" t="str">
        <f t="shared" si="1203"/>
        <v/>
      </c>
      <c r="AS1323" t="str">
        <f t="shared" si="1204"/>
        <v/>
      </c>
      <c r="AT1323" t="str">
        <f t="shared" si="1205"/>
        <v>11285</v>
      </c>
      <c r="AU1323" t="str">
        <f t="shared" si="1206"/>
        <v/>
      </c>
      <c r="AV1323" t="str">
        <f t="shared" si="1207"/>
        <v/>
      </c>
      <c r="AW1323" t="str">
        <f t="shared" si="1208"/>
        <v/>
      </c>
      <c r="AX1323" t="str">
        <f t="shared" si="1209"/>
        <v/>
      </c>
      <c r="AY1323" t="str">
        <f t="shared" si="1210"/>
        <v/>
      </c>
      <c r="AZ1323" t="str">
        <f t="shared" si="1211"/>
        <v/>
      </c>
      <c r="BA1323" t="str">
        <f t="shared" si="1212"/>
        <v/>
      </c>
      <c r="BB1323" t="str">
        <f t="shared" si="1213"/>
        <v/>
      </c>
      <c r="BC1323" t="str">
        <f t="shared" si="1214"/>
        <v/>
      </c>
      <c r="BD1323" t="str">
        <f t="shared" si="1215"/>
        <v/>
      </c>
      <c r="BE1323" t="str">
        <f t="shared" si="1216"/>
        <v>Folyamatok modellezése (604, gépterem, web)</v>
      </c>
      <c r="BF1323" s="2">
        <v>1128</v>
      </c>
      <c r="BG1323" s="2">
        <v>5</v>
      </c>
      <c r="BH1323" s="18">
        <f>VLOOKUP(BF1323,segéd!$F$9:$G$41,2,FALSE)</f>
        <v>46354</v>
      </c>
      <c r="BI1323" s="2" t="str">
        <f>VLOOKUP(BG1323,segéd!$F$1:$G$7,2,FALSE)</f>
        <v>15.15-16.45</v>
      </c>
      <c r="BJ1323" t="s">
        <v>235</v>
      </c>
      <c r="BK1323" s="20" t="s">
        <v>540</v>
      </c>
      <c r="BL1323" t="s">
        <v>191</v>
      </c>
      <c r="BM1323" s="2"/>
      <c r="BN1323" s="2">
        <v>604</v>
      </c>
      <c r="BO1323" s="2" t="s">
        <v>216</v>
      </c>
      <c r="BP1323" s="33" t="s">
        <v>623</v>
      </c>
      <c r="BQ1323" s="2">
        <f t="shared" si="1217"/>
        <v>29</v>
      </c>
      <c r="BR1323" s="2" t="str">
        <f>IF(BM1323="","",IFERROR(VLOOKUP(BJ1323,segéd!T:U,2,FALSE),"x"))</f>
        <v/>
      </c>
      <c r="BS1323" s="2">
        <f>IF(BN1323="","",IFERROR(VLOOKUP(BJ1323,segéd!O:P,2,FALSE),"x"))</f>
        <v>29</v>
      </c>
      <c r="BU1323" s="2"/>
      <c r="BV1323" s="2"/>
      <c r="DF1323" s="2">
        <v>27</v>
      </c>
    </row>
    <row r="1324" spans="1:120" ht="15" customHeight="1" x14ac:dyDescent="0.3">
      <c r="A1324" t="str">
        <f t="shared" si="1160"/>
        <v>20211285</v>
      </c>
      <c r="B1324" t="str">
        <f t="shared" si="1161"/>
        <v>Gazdasági és versenyjog - Zalahegyi Zoltán (web) 6</v>
      </c>
      <c r="C1324" t="str">
        <f t="shared" si="1162"/>
        <v>11285</v>
      </c>
      <c r="D1324" t="str">
        <f t="shared" si="1163"/>
        <v xml:space="preserve">Gazdasági és versenyjog - Zalahegyi Zoltán (web) </v>
      </c>
      <c r="E1324" t="str">
        <f t="shared" si="1164"/>
        <v>Zalahegyi Zoltán11285</v>
      </c>
      <c r="F1324" t="str">
        <f t="shared" si="1165"/>
        <v>Gazdasági és versenyjog (Bp. 202, web)</v>
      </c>
      <c r="G1324" t="str">
        <f t="shared" si="1166"/>
        <v/>
      </c>
      <c r="H1324" t="str">
        <f t="shared" si="1167"/>
        <v/>
      </c>
      <c r="I1324" t="str">
        <f t="shared" si="1168"/>
        <v/>
      </c>
      <c r="J1324" t="str">
        <f t="shared" si="1169"/>
        <v>11285</v>
      </c>
      <c r="K1324" t="str">
        <f t="shared" si="1170"/>
        <v/>
      </c>
      <c r="L1324" t="str">
        <f t="shared" si="1171"/>
        <v/>
      </c>
      <c r="M1324" t="str">
        <f t="shared" si="1172"/>
        <v/>
      </c>
      <c r="N1324" t="str">
        <f t="shared" si="1173"/>
        <v/>
      </c>
      <c r="O1324" t="str">
        <f t="shared" si="1174"/>
        <v/>
      </c>
      <c r="P1324" t="str">
        <f t="shared" si="1175"/>
        <v/>
      </c>
      <c r="Q1324" t="str">
        <f t="shared" si="1176"/>
        <v>11285</v>
      </c>
      <c r="R1324" t="str">
        <f t="shared" si="1177"/>
        <v/>
      </c>
      <c r="S1324" t="str">
        <f t="shared" si="1178"/>
        <v/>
      </c>
      <c r="T1324" t="str">
        <f t="shared" si="1179"/>
        <v/>
      </c>
      <c r="U1324" t="str">
        <f t="shared" si="1180"/>
        <v/>
      </c>
      <c r="V1324" t="str">
        <f t="shared" si="1181"/>
        <v/>
      </c>
      <c r="W1324" t="str">
        <f t="shared" si="1182"/>
        <v/>
      </c>
      <c r="X1324" t="str">
        <f t="shared" si="1183"/>
        <v/>
      </c>
      <c r="Y1324" t="str">
        <f t="shared" si="1184"/>
        <v/>
      </c>
      <c r="Z1324" t="str">
        <f t="shared" si="1185"/>
        <v/>
      </c>
      <c r="AA1324" t="str">
        <f t="shared" si="1186"/>
        <v>Gazdasági és versenyjog (202, web)</v>
      </c>
      <c r="AB1324" t="str">
        <f t="shared" si="1187"/>
        <v/>
      </c>
      <c r="AC1324" t="str">
        <f t="shared" si="1188"/>
        <v/>
      </c>
      <c r="AD1324" t="str">
        <f t="shared" si="1189"/>
        <v/>
      </c>
      <c r="AE1324" t="str">
        <f t="shared" si="1190"/>
        <v/>
      </c>
      <c r="AF1324" t="str">
        <f t="shared" si="1191"/>
        <v/>
      </c>
      <c r="AG1324" t="str">
        <f t="shared" si="1192"/>
        <v/>
      </c>
      <c r="AH1324" t="str">
        <f t="shared" si="1193"/>
        <v/>
      </c>
      <c r="AI1324" t="str">
        <f t="shared" si="1194"/>
        <v/>
      </c>
      <c r="AJ1324" t="str">
        <f t="shared" si="1195"/>
        <v/>
      </c>
      <c r="AK1324" t="str">
        <f t="shared" si="1196"/>
        <v/>
      </c>
      <c r="AL1324" t="str">
        <f t="shared" si="1197"/>
        <v/>
      </c>
      <c r="AM1324" t="str">
        <f t="shared" si="1198"/>
        <v/>
      </c>
      <c r="AN1324" t="str">
        <f t="shared" si="1199"/>
        <v/>
      </c>
      <c r="AO1324" t="str">
        <f t="shared" si="1200"/>
        <v/>
      </c>
      <c r="AP1324" t="str">
        <f t="shared" si="1201"/>
        <v/>
      </c>
      <c r="AQ1324" t="str">
        <f t="shared" si="1202"/>
        <v/>
      </c>
      <c r="AR1324" t="str">
        <f t="shared" si="1203"/>
        <v/>
      </c>
      <c r="AS1324" t="str">
        <f t="shared" si="1204"/>
        <v/>
      </c>
      <c r="AT1324" t="str">
        <f t="shared" si="1205"/>
        <v/>
      </c>
      <c r="AU1324" t="str">
        <f t="shared" si="1206"/>
        <v/>
      </c>
      <c r="AV1324" t="str">
        <f t="shared" si="1207"/>
        <v/>
      </c>
      <c r="AW1324" t="str">
        <f t="shared" si="1208"/>
        <v/>
      </c>
      <c r="AX1324" t="str">
        <f t="shared" si="1209"/>
        <v/>
      </c>
      <c r="AY1324" t="str">
        <f t="shared" si="1210"/>
        <v/>
      </c>
      <c r="AZ1324" t="str">
        <f t="shared" si="1211"/>
        <v/>
      </c>
      <c r="BA1324" t="str">
        <f t="shared" si="1212"/>
        <v/>
      </c>
      <c r="BB1324" t="str">
        <f t="shared" si="1213"/>
        <v/>
      </c>
      <c r="BC1324" t="str">
        <f t="shared" si="1214"/>
        <v/>
      </c>
      <c r="BD1324" t="str">
        <f t="shared" si="1215"/>
        <v/>
      </c>
      <c r="BE1324" t="str">
        <f t="shared" si="1216"/>
        <v>Gazdasági és versenyjog (, web)</v>
      </c>
      <c r="BF1324" s="2">
        <v>1128</v>
      </c>
      <c r="BG1324" s="2">
        <v>5</v>
      </c>
      <c r="BH1324" s="18">
        <f>VLOOKUP(BF1324,segéd!$F$9:$G$41,2,FALSE)</f>
        <v>46354</v>
      </c>
      <c r="BI1324" s="2" t="str">
        <f>VLOOKUP(BG1324,segéd!$F$1:$G$7,2,FALSE)</f>
        <v>15.15-16.45</v>
      </c>
      <c r="BJ1324" t="s">
        <v>99</v>
      </c>
      <c r="BK1324" s="20" t="s">
        <v>303</v>
      </c>
      <c r="BL1324" t="s">
        <v>206</v>
      </c>
      <c r="BM1324" s="2">
        <v>202</v>
      </c>
      <c r="BO1324" s="2" t="s">
        <v>117</v>
      </c>
      <c r="BP1324" s="33" t="s">
        <v>600</v>
      </c>
      <c r="BQ1324" s="2">
        <f t="shared" si="1217"/>
        <v>6</v>
      </c>
      <c r="BR1324" s="2">
        <f>IF(BM1324="","",IFERROR(VLOOKUP(BJ1324,segéd!T:U,2,FALSE),"x"))</f>
        <v>6</v>
      </c>
      <c r="BS1324" s="2" t="str">
        <f>IF(BN1324="","",IFERROR(VLOOKUP(BJ1324,segéd!O:P,2,FALSE),"x"))</f>
        <v/>
      </c>
      <c r="BU1324" s="2"/>
      <c r="BV1324" s="2"/>
      <c r="BW1324" s="2">
        <v>8</v>
      </c>
      <c r="BX1324" s="2"/>
      <c r="CD1324" s="2">
        <v>5</v>
      </c>
    </row>
    <row r="1325" spans="1:120" ht="15" customHeight="1" x14ac:dyDescent="0.3">
      <c r="A1325" t="str">
        <f t="shared" si="1160"/>
        <v>20511285</v>
      </c>
      <c r="B1325" t="str">
        <f t="shared" si="1161"/>
        <v>Hibrid projektmenedzsment - Peredy Zoltán (Tb.-ről web) 21</v>
      </c>
      <c r="C1325" t="str">
        <f t="shared" si="1162"/>
        <v>21511285</v>
      </c>
      <c r="D1325" t="str">
        <f t="shared" si="1163"/>
        <v>Hibrid projektmenedzsment - Peredy Zoltán (Tb.-ről web) 7</v>
      </c>
      <c r="E1325" t="str">
        <f t="shared" si="1164"/>
        <v>Peredy Zoltán11285</v>
      </c>
      <c r="F1325" t="str">
        <f t="shared" si="1165"/>
        <v>Hibrid projektmenedzsment (Tb. 215, Tb.-ről web)</v>
      </c>
      <c r="G1325" t="str">
        <f t="shared" si="1166"/>
        <v/>
      </c>
      <c r="H1325" t="str">
        <f t="shared" si="1167"/>
        <v/>
      </c>
      <c r="I1325" t="str">
        <f t="shared" si="1168"/>
        <v/>
      </c>
      <c r="J1325" t="str">
        <f t="shared" si="1169"/>
        <v/>
      </c>
      <c r="K1325" t="str">
        <f t="shared" si="1170"/>
        <v>11285</v>
      </c>
      <c r="L1325" t="str">
        <f t="shared" si="1171"/>
        <v/>
      </c>
      <c r="M1325" t="str">
        <f t="shared" si="1172"/>
        <v/>
      </c>
      <c r="N1325" t="str">
        <f t="shared" si="1173"/>
        <v/>
      </c>
      <c r="O1325" t="str">
        <f t="shared" si="1174"/>
        <v/>
      </c>
      <c r="P1325" t="str">
        <f t="shared" si="1175"/>
        <v/>
      </c>
      <c r="Q1325" t="str">
        <f t="shared" si="1176"/>
        <v/>
      </c>
      <c r="R1325" t="str">
        <f t="shared" si="1177"/>
        <v/>
      </c>
      <c r="S1325" t="str">
        <f t="shared" si="1178"/>
        <v/>
      </c>
      <c r="T1325" t="str">
        <f t="shared" si="1179"/>
        <v/>
      </c>
      <c r="U1325" t="str">
        <f t="shared" si="1180"/>
        <v/>
      </c>
      <c r="V1325" t="str">
        <f t="shared" si="1181"/>
        <v/>
      </c>
      <c r="W1325" t="str">
        <f t="shared" si="1182"/>
        <v/>
      </c>
      <c r="X1325" t="str">
        <f t="shared" si="1183"/>
        <v/>
      </c>
      <c r="Y1325" t="str">
        <f t="shared" si="1184"/>
        <v/>
      </c>
      <c r="Z1325" t="str">
        <f t="shared" si="1185"/>
        <v/>
      </c>
      <c r="AA1325" t="str">
        <f t="shared" si="1186"/>
        <v>Hibrid projektmenedzsment (205, Tb.-ről web)</v>
      </c>
      <c r="AB1325" t="str">
        <f t="shared" si="1187"/>
        <v/>
      </c>
      <c r="AC1325" t="str">
        <f t="shared" si="1188"/>
        <v/>
      </c>
      <c r="AD1325" t="str">
        <f t="shared" si="1189"/>
        <v/>
      </c>
      <c r="AE1325" t="str">
        <f t="shared" si="1190"/>
        <v/>
      </c>
      <c r="AF1325" t="str">
        <f t="shared" si="1191"/>
        <v/>
      </c>
      <c r="AG1325" t="str">
        <f t="shared" si="1192"/>
        <v>11285</v>
      </c>
      <c r="AH1325" t="str">
        <f t="shared" si="1193"/>
        <v/>
      </c>
      <c r="AI1325" t="str">
        <f t="shared" si="1194"/>
        <v/>
      </c>
      <c r="AJ1325" t="str">
        <f t="shared" si="1195"/>
        <v/>
      </c>
      <c r="AK1325" t="str">
        <f t="shared" si="1196"/>
        <v/>
      </c>
      <c r="AL1325" t="str">
        <f t="shared" si="1197"/>
        <v/>
      </c>
      <c r="AM1325" t="str">
        <f t="shared" si="1198"/>
        <v/>
      </c>
      <c r="AN1325" t="str">
        <f t="shared" si="1199"/>
        <v/>
      </c>
      <c r="AO1325" t="str">
        <f t="shared" si="1200"/>
        <v/>
      </c>
      <c r="AP1325" t="str">
        <f t="shared" si="1201"/>
        <v/>
      </c>
      <c r="AQ1325" t="str">
        <f t="shared" si="1202"/>
        <v/>
      </c>
      <c r="AR1325" t="str">
        <f t="shared" si="1203"/>
        <v/>
      </c>
      <c r="AS1325" t="str">
        <f t="shared" si="1204"/>
        <v/>
      </c>
      <c r="AT1325" t="str">
        <f t="shared" si="1205"/>
        <v/>
      </c>
      <c r="AU1325" t="str">
        <f t="shared" si="1206"/>
        <v/>
      </c>
      <c r="AV1325" t="str">
        <f t="shared" si="1207"/>
        <v/>
      </c>
      <c r="AW1325" t="str">
        <f t="shared" si="1208"/>
        <v/>
      </c>
      <c r="AX1325" t="str">
        <f t="shared" si="1209"/>
        <v/>
      </c>
      <c r="AY1325" t="str">
        <f t="shared" si="1210"/>
        <v/>
      </c>
      <c r="AZ1325" t="str">
        <f t="shared" si="1211"/>
        <v/>
      </c>
      <c r="BA1325" t="str">
        <f t="shared" si="1212"/>
        <v/>
      </c>
      <c r="BB1325" t="str">
        <f t="shared" si="1213"/>
        <v/>
      </c>
      <c r="BC1325" t="str">
        <f t="shared" si="1214"/>
        <v/>
      </c>
      <c r="BD1325" t="str">
        <f t="shared" si="1215"/>
        <v/>
      </c>
      <c r="BE1325" t="str">
        <f t="shared" si="1216"/>
        <v>Hibrid projektmenedzsment (215, Tb.-ről web)</v>
      </c>
      <c r="BF1325" s="2">
        <v>1128</v>
      </c>
      <c r="BG1325" s="2">
        <v>5</v>
      </c>
      <c r="BH1325" s="18">
        <f>VLOOKUP(BF1325,segéd!$F$9:$G$41,2,FALSE)</f>
        <v>46354</v>
      </c>
      <c r="BI1325" s="2" t="str">
        <f>VLOOKUP(BG1325,segéd!$F$1:$G$7,2,FALSE)</f>
        <v>15.15-16.45</v>
      </c>
      <c r="BJ1325" t="s">
        <v>387</v>
      </c>
      <c r="BK1325" s="20" t="s">
        <v>141</v>
      </c>
      <c r="BL1325" t="s">
        <v>225</v>
      </c>
      <c r="BM1325" s="2">
        <v>205</v>
      </c>
      <c r="BN1325" s="2">
        <v>215</v>
      </c>
      <c r="BO1325" s="2" t="s">
        <v>119</v>
      </c>
      <c r="BP1325" s="33" t="s">
        <v>603</v>
      </c>
      <c r="BQ1325" s="2">
        <f t="shared" si="1217"/>
        <v>28</v>
      </c>
      <c r="BR1325" s="2">
        <f>IF(BM1325="","",IFERROR(VLOOKUP(BJ1325,segéd!T:U,2,FALSE),"x"))</f>
        <v>21</v>
      </c>
      <c r="BS1325" s="2">
        <f>IF(BN1325="","",IFERROR(VLOOKUP(BJ1325,segéd!O:P,2,FALSE),"x"))</f>
        <v>7</v>
      </c>
      <c r="BU1325" s="2"/>
      <c r="BV1325" s="2"/>
      <c r="BX1325" s="2">
        <v>15</v>
      </c>
      <c r="CS1325" s="2">
        <v>8</v>
      </c>
    </row>
    <row r="1326" spans="1:120" ht="15" customHeight="1" x14ac:dyDescent="0.3">
      <c r="A1326" t="str">
        <f t="shared" si="1160"/>
        <v>11285</v>
      </c>
      <c r="B1326" t="str">
        <f t="shared" si="1161"/>
        <v xml:space="preserve">Hidraulika, pneumatika alapjai - Baksa Dániel </v>
      </c>
      <c r="C1326" t="str">
        <f t="shared" si="1162"/>
        <v>111285</v>
      </c>
      <c r="D1326" t="str">
        <f t="shared" si="1163"/>
        <v>Hidraulika, pneumatika alapjai - Baksa Dániel 12</v>
      </c>
      <c r="E1326" t="str">
        <f t="shared" si="1164"/>
        <v>Baksa Dániel11285</v>
      </c>
      <c r="F1326" t="str">
        <f t="shared" si="1165"/>
        <v>Hidraulika, pneumatika alapjai (Tb. 1)</v>
      </c>
      <c r="G1326" t="str">
        <f t="shared" si="1166"/>
        <v/>
      </c>
      <c r="H1326" t="str">
        <f t="shared" si="1167"/>
        <v/>
      </c>
      <c r="I1326" t="str">
        <f t="shared" si="1168"/>
        <v/>
      </c>
      <c r="J1326" t="str">
        <f t="shared" si="1169"/>
        <v/>
      </c>
      <c r="K1326" t="str">
        <f t="shared" si="1170"/>
        <v/>
      </c>
      <c r="L1326" t="str">
        <f t="shared" si="1171"/>
        <v/>
      </c>
      <c r="M1326" t="str">
        <f t="shared" si="1172"/>
        <v/>
      </c>
      <c r="N1326" t="str">
        <f t="shared" si="1173"/>
        <v/>
      </c>
      <c r="O1326" t="str">
        <f t="shared" si="1174"/>
        <v/>
      </c>
      <c r="P1326" t="str">
        <f t="shared" si="1175"/>
        <v/>
      </c>
      <c r="Q1326" t="str">
        <f t="shared" si="1176"/>
        <v/>
      </c>
      <c r="R1326" t="str">
        <f t="shared" si="1177"/>
        <v/>
      </c>
      <c r="S1326" t="str">
        <f t="shared" si="1178"/>
        <v/>
      </c>
      <c r="T1326" t="str">
        <f t="shared" si="1179"/>
        <v/>
      </c>
      <c r="U1326" t="str">
        <f t="shared" si="1180"/>
        <v/>
      </c>
      <c r="V1326" t="str">
        <f t="shared" si="1181"/>
        <v/>
      </c>
      <c r="W1326" t="str">
        <f t="shared" si="1182"/>
        <v/>
      </c>
      <c r="X1326" t="str">
        <f t="shared" si="1183"/>
        <v/>
      </c>
      <c r="Y1326" t="str">
        <f t="shared" si="1184"/>
        <v/>
      </c>
      <c r="Z1326" t="str">
        <f t="shared" si="1185"/>
        <v/>
      </c>
      <c r="AA1326" t="str">
        <f t="shared" si="1186"/>
        <v>Hidraulika, pneumatika alapjai ()</v>
      </c>
      <c r="AB1326" t="str">
        <f t="shared" si="1187"/>
        <v/>
      </c>
      <c r="AC1326" t="str">
        <f t="shared" si="1188"/>
        <v/>
      </c>
      <c r="AD1326" t="str">
        <f t="shared" si="1189"/>
        <v/>
      </c>
      <c r="AE1326" t="str">
        <f t="shared" si="1190"/>
        <v/>
      </c>
      <c r="AF1326" t="str">
        <f t="shared" si="1191"/>
        <v/>
      </c>
      <c r="AG1326" t="str">
        <f t="shared" si="1192"/>
        <v/>
      </c>
      <c r="AH1326" t="str">
        <f t="shared" si="1193"/>
        <v/>
      </c>
      <c r="AI1326" t="str">
        <f t="shared" si="1194"/>
        <v/>
      </c>
      <c r="AJ1326" t="str">
        <f t="shared" si="1195"/>
        <v>11285</v>
      </c>
      <c r="AK1326" t="str">
        <f t="shared" si="1196"/>
        <v/>
      </c>
      <c r="AL1326" t="str">
        <f t="shared" si="1197"/>
        <v/>
      </c>
      <c r="AM1326" t="str">
        <f t="shared" si="1198"/>
        <v/>
      </c>
      <c r="AN1326" t="str">
        <f t="shared" si="1199"/>
        <v/>
      </c>
      <c r="AO1326" t="str">
        <f t="shared" si="1200"/>
        <v/>
      </c>
      <c r="AP1326" t="str">
        <f t="shared" si="1201"/>
        <v/>
      </c>
      <c r="AQ1326" t="str">
        <f t="shared" si="1202"/>
        <v/>
      </c>
      <c r="AR1326" t="str">
        <f t="shared" si="1203"/>
        <v/>
      </c>
      <c r="AS1326" t="str">
        <f t="shared" si="1204"/>
        <v/>
      </c>
      <c r="AT1326" t="str">
        <f t="shared" si="1205"/>
        <v/>
      </c>
      <c r="AU1326" t="str">
        <f t="shared" si="1206"/>
        <v/>
      </c>
      <c r="AV1326" t="str">
        <f t="shared" si="1207"/>
        <v/>
      </c>
      <c r="AW1326" t="str">
        <f t="shared" si="1208"/>
        <v/>
      </c>
      <c r="AX1326" t="str">
        <f t="shared" si="1209"/>
        <v/>
      </c>
      <c r="AY1326" t="str">
        <f t="shared" si="1210"/>
        <v/>
      </c>
      <c r="AZ1326" t="str">
        <f t="shared" si="1211"/>
        <v/>
      </c>
      <c r="BA1326" t="str">
        <f t="shared" si="1212"/>
        <v/>
      </c>
      <c r="BB1326" t="str">
        <f t="shared" si="1213"/>
        <v/>
      </c>
      <c r="BC1326" t="str">
        <f t="shared" si="1214"/>
        <v/>
      </c>
      <c r="BD1326" t="str">
        <f t="shared" si="1215"/>
        <v/>
      </c>
      <c r="BE1326" t="str">
        <f t="shared" si="1216"/>
        <v>Hidraulika, pneumatika alapjai (1)</v>
      </c>
      <c r="BF1326" s="2">
        <v>1128</v>
      </c>
      <c r="BG1326" s="2">
        <v>5</v>
      </c>
      <c r="BH1326" s="18">
        <f>VLOOKUP(BF1326,segéd!$F$9:$G$41,2,FALSE)</f>
        <v>46354</v>
      </c>
      <c r="BI1326" s="2" t="str">
        <f>VLOOKUP(BG1326,segéd!$F$1:$G$7,2,FALSE)</f>
        <v>15.15-16.45</v>
      </c>
      <c r="BJ1326" t="s">
        <v>200</v>
      </c>
      <c r="BK1326" s="20" t="s">
        <v>752</v>
      </c>
      <c r="BL1326" t="s">
        <v>114</v>
      </c>
      <c r="BM1326" s="2"/>
      <c r="BN1326" s="2">
        <v>1</v>
      </c>
      <c r="BO1326" s="2"/>
      <c r="BP1326" s="33"/>
      <c r="BQ1326" s="2">
        <f t="shared" si="1217"/>
        <v>12</v>
      </c>
      <c r="BR1326" s="2" t="str">
        <f>IF(BM1326="","",IFERROR(VLOOKUP(BJ1326,segéd!T:U,2,FALSE),"x"))</f>
        <v/>
      </c>
      <c r="BS1326" s="2">
        <f>IF(BN1326="","",IFERROR(VLOOKUP(BJ1326,segéd!O:P,2,FALSE),"x"))</f>
        <v>12</v>
      </c>
      <c r="BU1326" s="2"/>
      <c r="BV1326" s="2"/>
      <c r="CV1326" s="2">
        <v>7</v>
      </c>
    </row>
    <row r="1327" spans="1:120" ht="15" customHeight="1" x14ac:dyDescent="0.3">
      <c r="A1327" t="str">
        <f t="shared" si="1160"/>
        <v>21011285</v>
      </c>
      <c r="B1327" t="str">
        <f t="shared" si="1161"/>
        <v>Idegenvezetés - Keszthelyi Csaba (web) 31</v>
      </c>
      <c r="C1327" t="str">
        <f t="shared" si="1162"/>
        <v>11285</v>
      </c>
      <c r="D1327" t="str">
        <f t="shared" si="1163"/>
        <v xml:space="preserve">Idegenvezetés - Keszthelyi Csaba (web) </v>
      </c>
      <c r="E1327" t="str">
        <f t="shared" si="1164"/>
        <v>Keszthelyi Csaba11285</v>
      </c>
      <c r="F1327" t="str">
        <f t="shared" si="1165"/>
        <v>Idegenvezetés (Bp. 210, web)</v>
      </c>
      <c r="G1327" t="str">
        <f t="shared" si="1166"/>
        <v/>
      </c>
      <c r="H1327" t="str">
        <f t="shared" si="1167"/>
        <v/>
      </c>
      <c r="I1327" t="str">
        <f t="shared" si="1168"/>
        <v/>
      </c>
      <c r="J1327" t="str">
        <f t="shared" si="1169"/>
        <v/>
      </c>
      <c r="K1327" t="str">
        <f t="shared" si="1170"/>
        <v/>
      </c>
      <c r="L1327" t="str">
        <f t="shared" si="1171"/>
        <v/>
      </c>
      <c r="M1327" t="str">
        <f t="shared" si="1172"/>
        <v/>
      </c>
      <c r="N1327" t="str">
        <f t="shared" si="1173"/>
        <v/>
      </c>
      <c r="O1327" t="str">
        <f t="shared" si="1174"/>
        <v/>
      </c>
      <c r="P1327" t="str">
        <f t="shared" si="1175"/>
        <v/>
      </c>
      <c r="Q1327" t="str">
        <f t="shared" si="1176"/>
        <v/>
      </c>
      <c r="R1327" t="str">
        <f t="shared" si="1177"/>
        <v/>
      </c>
      <c r="S1327" t="str">
        <f t="shared" si="1178"/>
        <v/>
      </c>
      <c r="T1327" t="str">
        <f t="shared" si="1179"/>
        <v/>
      </c>
      <c r="U1327" t="str">
        <f t="shared" si="1180"/>
        <v/>
      </c>
      <c r="V1327" t="str">
        <f t="shared" si="1181"/>
        <v/>
      </c>
      <c r="W1327" t="str">
        <f t="shared" si="1182"/>
        <v/>
      </c>
      <c r="X1327" t="str">
        <f t="shared" si="1183"/>
        <v/>
      </c>
      <c r="Y1327" t="str">
        <f t="shared" si="1184"/>
        <v/>
      </c>
      <c r="Z1327" t="str">
        <f t="shared" si="1185"/>
        <v>11285</v>
      </c>
      <c r="AA1327" t="str">
        <f t="shared" si="1186"/>
        <v>Idegenvezetés (210, web)</v>
      </c>
      <c r="AB1327" t="str">
        <f t="shared" si="1187"/>
        <v/>
      </c>
      <c r="AC1327" t="str">
        <f t="shared" si="1188"/>
        <v/>
      </c>
      <c r="AD1327" t="str">
        <f t="shared" si="1189"/>
        <v/>
      </c>
      <c r="AE1327" t="str">
        <f t="shared" si="1190"/>
        <v/>
      </c>
      <c r="AF1327" t="str">
        <f t="shared" si="1191"/>
        <v/>
      </c>
      <c r="AG1327" t="str">
        <f t="shared" si="1192"/>
        <v/>
      </c>
      <c r="AH1327" t="str">
        <f t="shared" si="1193"/>
        <v/>
      </c>
      <c r="AI1327" t="str">
        <f t="shared" si="1194"/>
        <v/>
      </c>
      <c r="AJ1327" t="str">
        <f t="shared" si="1195"/>
        <v/>
      </c>
      <c r="AK1327" t="str">
        <f t="shared" si="1196"/>
        <v/>
      </c>
      <c r="AL1327" t="str">
        <f t="shared" si="1197"/>
        <v/>
      </c>
      <c r="AM1327" t="str">
        <f t="shared" si="1198"/>
        <v/>
      </c>
      <c r="AN1327" t="str">
        <f t="shared" si="1199"/>
        <v/>
      </c>
      <c r="AO1327" t="str">
        <f t="shared" si="1200"/>
        <v/>
      </c>
      <c r="AP1327" t="str">
        <f t="shared" si="1201"/>
        <v/>
      </c>
      <c r="AQ1327" t="str">
        <f t="shared" si="1202"/>
        <v/>
      </c>
      <c r="AR1327" t="str">
        <f t="shared" si="1203"/>
        <v/>
      </c>
      <c r="AS1327" t="str">
        <f t="shared" si="1204"/>
        <v/>
      </c>
      <c r="AT1327" t="str">
        <f t="shared" si="1205"/>
        <v/>
      </c>
      <c r="AU1327" t="str">
        <f t="shared" si="1206"/>
        <v/>
      </c>
      <c r="AV1327" t="str">
        <f t="shared" si="1207"/>
        <v/>
      </c>
      <c r="AW1327" t="str">
        <f t="shared" si="1208"/>
        <v/>
      </c>
      <c r="AX1327" t="str">
        <f t="shared" si="1209"/>
        <v/>
      </c>
      <c r="AY1327" t="str">
        <f t="shared" si="1210"/>
        <v/>
      </c>
      <c r="AZ1327" t="str">
        <f t="shared" si="1211"/>
        <v/>
      </c>
      <c r="BA1327" t="str">
        <f t="shared" si="1212"/>
        <v/>
      </c>
      <c r="BB1327" t="str">
        <f t="shared" si="1213"/>
        <v/>
      </c>
      <c r="BC1327" t="str">
        <f t="shared" si="1214"/>
        <v/>
      </c>
      <c r="BD1327" t="str">
        <f t="shared" si="1215"/>
        <v/>
      </c>
      <c r="BE1327" t="str">
        <f t="shared" si="1216"/>
        <v>Idegenvezetés (, web)</v>
      </c>
      <c r="BF1327" s="2">
        <v>1128</v>
      </c>
      <c r="BG1327" s="2">
        <v>5</v>
      </c>
      <c r="BH1327" s="18">
        <f>VLOOKUP(BF1327,segéd!$F$9:$G$41,2,FALSE)</f>
        <v>46354</v>
      </c>
      <c r="BI1327" s="2" t="str">
        <f>VLOOKUP(BG1327,segéd!$F$1:$G$7,2,FALSE)</f>
        <v>15.15-16.45</v>
      </c>
      <c r="BJ1327" t="s">
        <v>745</v>
      </c>
      <c r="BK1327" s="20" t="s">
        <v>38</v>
      </c>
      <c r="BL1327" t="s">
        <v>194</v>
      </c>
      <c r="BM1327" s="2">
        <v>210</v>
      </c>
      <c r="BO1327" s="19" t="s">
        <v>117</v>
      </c>
      <c r="BP1327" s="28" t="s">
        <v>746</v>
      </c>
      <c r="BQ1327" s="2">
        <f t="shared" si="1217"/>
        <v>31</v>
      </c>
      <c r="BR1327" s="2">
        <f>IF(BM1327="","",IFERROR(VLOOKUP(BJ1327,segéd!T:U,2,FALSE),"x"))</f>
        <v>31</v>
      </c>
      <c r="BS1327" s="2" t="str">
        <f>IF(BN1327="","",IFERROR(VLOOKUP(BJ1327,segéd!O:P,2,FALSE),"x"))</f>
        <v/>
      </c>
      <c r="CM1327" s="2">
        <v>1</v>
      </c>
    </row>
    <row r="1328" spans="1:120" ht="15" customHeight="1" x14ac:dyDescent="0.3">
      <c r="A1328" t="str">
        <f t="shared" si="1160"/>
        <v>20111285</v>
      </c>
      <c r="B1328" t="str">
        <f t="shared" si="1161"/>
        <v>Marketing - Néveri Varagya Szilvia (web) 115</v>
      </c>
      <c r="C1328" t="str">
        <f t="shared" si="1162"/>
        <v>11285</v>
      </c>
      <c r="D1328" t="str">
        <f t="shared" si="1163"/>
        <v xml:space="preserve">Marketing - Néveri Varagya Szilvia (web) </v>
      </c>
      <c r="E1328" t="str">
        <f t="shared" si="1164"/>
        <v>Néveri Varagya Szilvia11285</v>
      </c>
      <c r="F1328" t="str">
        <f t="shared" si="1165"/>
        <v>Marketing (Bp. 201, web)</v>
      </c>
      <c r="G1328" t="str">
        <f t="shared" si="1166"/>
        <v>11285</v>
      </c>
      <c r="H1328" t="str">
        <f t="shared" si="1167"/>
        <v>11285</v>
      </c>
      <c r="I1328" t="str">
        <f t="shared" si="1168"/>
        <v>11285</v>
      </c>
      <c r="J1328" t="str">
        <f t="shared" si="1169"/>
        <v/>
      </c>
      <c r="K1328" t="str">
        <f t="shared" si="1170"/>
        <v/>
      </c>
      <c r="L1328" t="str">
        <f t="shared" si="1171"/>
        <v/>
      </c>
      <c r="M1328" t="str">
        <f t="shared" si="1172"/>
        <v/>
      </c>
      <c r="N1328" t="str">
        <f t="shared" si="1173"/>
        <v/>
      </c>
      <c r="O1328" t="str">
        <f t="shared" si="1174"/>
        <v/>
      </c>
      <c r="P1328" t="str">
        <f t="shared" si="1175"/>
        <v/>
      </c>
      <c r="Q1328" t="str">
        <f t="shared" si="1176"/>
        <v/>
      </c>
      <c r="R1328" t="str">
        <f t="shared" si="1177"/>
        <v/>
      </c>
      <c r="S1328" t="str">
        <f t="shared" si="1178"/>
        <v/>
      </c>
      <c r="T1328" t="str">
        <f t="shared" si="1179"/>
        <v/>
      </c>
      <c r="U1328" t="str">
        <f t="shared" si="1180"/>
        <v/>
      </c>
      <c r="V1328" t="str">
        <f t="shared" si="1181"/>
        <v/>
      </c>
      <c r="W1328" t="str">
        <f t="shared" si="1182"/>
        <v/>
      </c>
      <c r="X1328" t="str">
        <f t="shared" si="1183"/>
        <v/>
      </c>
      <c r="Y1328" t="str">
        <f t="shared" si="1184"/>
        <v/>
      </c>
      <c r="Z1328" t="str">
        <f t="shared" si="1185"/>
        <v/>
      </c>
      <c r="AA1328" t="str">
        <f t="shared" si="1186"/>
        <v>Marketing (201, web)</v>
      </c>
      <c r="AB1328" t="str">
        <f t="shared" si="1187"/>
        <v/>
      </c>
      <c r="AC1328" t="str">
        <f t="shared" si="1188"/>
        <v/>
      </c>
      <c r="AD1328" t="str">
        <f t="shared" si="1189"/>
        <v/>
      </c>
      <c r="AE1328" t="str">
        <f t="shared" si="1190"/>
        <v/>
      </c>
      <c r="AF1328" t="str">
        <f t="shared" si="1191"/>
        <v/>
      </c>
      <c r="AG1328" t="str">
        <f t="shared" si="1192"/>
        <v/>
      </c>
      <c r="AH1328" t="str">
        <f t="shared" si="1193"/>
        <v/>
      </c>
      <c r="AI1328" t="str">
        <f t="shared" si="1194"/>
        <v/>
      </c>
      <c r="AJ1328" t="str">
        <f t="shared" si="1195"/>
        <v/>
      </c>
      <c r="AK1328" t="str">
        <f t="shared" si="1196"/>
        <v/>
      </c>
      <c r="AL1328" t="str">
        <f t="shared" si="1197"/>
        <v/>
      </c>
      <c r="AM1328" t="str">
        <f t="shared" si="1198"/>
        <v/>
      </c>
      <c r="AN1328" t="str">
        <f t="shared" si="1199"/>
        <v/>
      </c>
      <c r="AO1328" t="str">
        <f t="shared" si="1200"/>
        <v/>
      </c>
      <c r="AP1328" t="str">
        <f t="shared" si="1201"/>
        <v/>
      </c>
      <c r="AQ1328" t="str">
        <f t="shared" si="1202"/>
        <v/>
      </c>
      <c r="AR1328" t="str">
        <f t="shared" si="1203"/>
        <v/>
      </c>
      <c r="AS1328" t="str">
        <f t="shared" si="1204"/>
        <v/>
      </c>
      <c r="AT1328" t="str">
        <f t="shared" si="1205"/>
        <v/>
      </c>
      <c r="AU1328" t="str">
        <f t="shared" si="1206"/>
        <v/>
      </c>
      <c r="AV1328" t="str">
        <f t="shared" si="1207"/>
        <v/>
      </c>
      <c r="AW1328" t="str">
        <f t="shared" si="1208"/>
        <v/>
      </c>
      <c r="AX1328" t="str">
        <f t="shared" si="1209"/>
        <v/>
      </c>
      <c r="AY1328" t="str">
        <f t="shared" si="1210"/>
        <v/>
      </c>
      <c r="AZ1328" t="str">
        <f t="shared" si="1211"/>
        <v/>
      </c>
      <c r="BA1328" t="str">
        <f t="shared" si="1212"/>
        <v/>
      </c>
      <c r="BB1328" t="str">
        <f t="shared" si="1213"/>
        <v/>
      </c>
      <c r="BC1328" t="str">
        <f t="shared" si="1214"/>
        <v/>
      </c>
      <c r="BD1328" t="str">
        <f t="shared" si="1215"/>
        <v/>
      </c>
      <c r="BE1328" t="str">
        <f t="shared" si="1216"/>
        <v>Marketing (, web)</v>
      </c>
      <c r="BF1328" s="2">
        <v>1128</v>
      </c>
      <c r="BG1328" s="2">
        <v>5</v>
      </c>
      <c r="BH1328" s="18">
        <f>VLOOKUP(BF1328,segéd!$F$9:$G$41,2,FALSE)</f>
        <v>46354</v>
      </c>
      <c r="BI1328" s="2" t="str">
        <f>VLOOKUP(BG1328,segéd!$F$1:$G$7,2,FALSE)</f>
        <v>15.15-16.45</v>
      </c>
      <c r="BJ1328" t="s">
        <v>371</v>
      </c>
      <c r="BK1328" s="20" t="s">
        <v>532</v>
      </c>
      <c r="BL1328" t="s">
        <v>194</v>
      </c>
      <c r="BM1328" s="2">
        <v>201</v>
      </c>
      <c r="BO1328" s="2" t="s">
        <v>117</v>
      </c>
      <c r="BP1328" s="33" t="s">
        <v>620</v>
      </c>
      <c r="BQ1328" s="2">
        <f t="shared" si="1217"/>
        <v>115</v>
      </c>
      <c r="BR1328" s="2">
        <f>IF(BM1328="","",IFERROR(VLOOKUP(BJ1328,segéd!T:U,2,FALSE),"x"))</f>
        <v>115</v>
      </c>
      <c r="BS1328" s="2" t="str">
        <f>IF(BN1328="","",IFERROR(VLOOKUP(BJ1328,segéd!O:P,2,FALSE),"x"))</f>
        <v/>
      </c>
      <c r="BT1328" s="2">
        <v>67</v>
      </c>
      <c r="BU1328" s="2">
        <v>18</v>
      </c>
      <c r="BV1328" s="2">
        <v>9</v>
      </c>
      <c r="BX1328" s="2"/>
      <c r="CQ1328" s="2"/>
      <c r="CR1328" s="2"/>
    </row>
    <row r="1329" spans="1:117" ht="15" customHeight="1" x14ac:dyDescent="0.3">
      <c r="A1329" t="str">
        <f t="shared" si="1160"/>
        <v>11285</v>
      </c>
      <c r="B1329" t="str">
        <f t="shared" si="1161"/>
        <v xml:space="preserve">Mechanika alapjai - Szentgyörgyiné Gyöngyösi Éva (web) </v>
      </c>
      <c r="C1329" t="str">
        <f t="shared" si="1162"/>
        <v>50111285</v>
      </c>
      <c r="D1329" t="str">
        <f t="shared" si="1163"/>
        <v>Mechanika alapjai - Szentgyörgyiné Gyöngyösi Éva (web) 148</v>
      </c>
      <c r="E1329" t="str">
        <f t="shared" si="1164"/>
        <v>Szentgyörgyiné Gyöngyösi Éva11285</v>
      </c>
      <c r="F1329" t="str">
        <f t="shared" si="1165"/>
        <v>Mechanika alapjai (Tb. 501, web)</v>
      </c>
      <c r="G1329" t="str">
        <f t="shared" si="1166"/>
        <v/>
      </c>
      <c r="H1329" t="str">
        <f t="shared" si="1167"/>
        <v/>
      </c>
      <c r="I1329" t="str">
        <f t="shared" si="1168"/>
        <v/>
      </c>
      <c r="J1329" t="str">
        <f t="shared" si="1169"/>
        <v/>
      </c>
      <c r="K1329" t="str">
        <f t="shared" si="1170"/>
        <v/>
      </c>
      <c r="L1329" t="str">
        <f t="shared" si="1171"/>
        <v/>
      </c>
      <c r="M1329" t="str">
        <f t="shared" si="1172"/>
        <v/>
      </c>
      <c r="N1329" t="str">
        <f t="shared" si="1173"/>
        <v/>
      </c>
      <c r="O1329" t="str">
        <f t="shared" si="1174"/>
        <v/>
      </c>
      <c r="P1329" t="str">
        <f t="shared" si="1175"/>
        <v/>
      </c>
      <c r="Q1329" t="str">
        <f t="shared" si="1176"/>
        <v/>
      </c>
      <c r="R1329" t="str">
        <f t="shared" si="1177"/>
        <v/>
      </c>
      <c r="S1329" t="str">
        <f t="shared" si="1178"/>
        <v/>
      </c>
      <c r="T1329" t="str">
        <f t="shared" si="1179"/>
        <v/>
      </c>
      <c r="U1329" t="str">
        <f t="shared" si="1180"/>
        <v/>
      </c>
      <c r="V1329" t="str">
        <f t="shared" si="1181"/>
        <v/>
      </c>
      <c r="W1329" t="str">
        <f t="shared" si="1182"/>
        <v/>
      </c>
      <c r="X1329" t="str">
        <f t="shared" si="1183"/>
        <v/>
      </c>
      <c r="Y1329" t="str">
        <f t="shared" si="1184"/>
        <v/>
      </c>
      <c r="Z1329" t="str">
        <f t="shared" si="1185"/>
        <v/>
      </c>
      <c r="AA1329" t="str">
        <f t="shared" si="1186"/>
        <v>Mechanika alapjai (, web)</v>
      </c>
      <c r="AB1329" t="str">
        <f t="shared" si="1187"/>
        <v/>
      </c>
      <c r="AC1329" t="str">
        <f t="shared" si="1188"/>
        <v/>
      </c>
      <c r="AD1329" t="str">
        <f t="shared" si="1189"/>
        <v>11285</v>
      </c>
      <c r="AE1329" t="str">
        <f t="shared" si="1190"/>
        <v>11285</v>
      </c>
      <c r="AF1329" t="str">
        <f t="shared" si="1191"/>
        <v>11285</v>
      </c>
      <c r="AG1329" t="str">
        <f t="shared" si="1192"/>
        <v/>
      </c>
      <c r="AH1329" t="str">
        <f t="shared" si="1193"/>
        <v/>
      </c>
      <c r="AI1329" t="str">
        <f t="shared" si="1194"/>
        <v/>
      </c>
      <c r="AJ1329" t="str">
        <f t="shared" si="1195"/>
        <v/>
      </c>
      <c r="AK1329" t="str">
        <f t="shared" si="1196"/>
        <v/>
      </c>
      <c r="AL1329" t="str">
        <f t="shared" si="1197"/>
        <v/>
      </c>
      <c r="AM1329" t="str">
        <f t="shared" si="1198"/>
        <v/>
      </c>
      <c r="AN1329" t="str">
        <f t="shared" si="1199"/>
        <v/>
      </c>
      <c r="AO1329" t="str">
        <f t="shared" si="1200"/>
        <v/>
      </c>
      <c r="AP1329" t="str">
        <f t="shared" si="1201"/>
        <v/>
      </c>
      <c r="AQ1329" t="str">
        <f t="shared" si="1202"/>
        <v/>
      </c>
      <c r="AR1329" t="str">
        <f t="shared" si="1203"/>
        <v/>
      </c>
      <c r="AS1329" t="str">
        <f t="shared" si="1204"/>
        <v/>
      </c>
      <c r="AT1329" t="str">
        <f t="shared" si="1205"/>
        <v/>
      </c>
      <c r="AU1329" t="str">
        <f t="shared" si="1206"/>
        <v/>
      </c>
      <c r="AV1329" t="str">
        <f t="shared" si="1207"/>
        <v/>
      </c>
      <c r="AW1329" t="str">
        <f t="shared" si="1208"/>
        <v/>
      </c>
      <c r="AX1329" t="str">
        <f t="shared" si="1209"/>
        <v/>
      </c>
      <c r="AY1329" t="str">
        <f t="shared" si="1210"/>
        <v/>
      </c>
      <c r="AZ1329" t="str">
        <f t="shared" si="1211"/>
        <v/>
      </c>
      <c r="BA1329" t="str">
        <f t="shared" si="1212"/>
        <v/>
      </c>
      <c r="BB1329" t="str">
        <f t="shared" si="1213"/>
        <v/>
      </c>
      <c r="BC1329" t="str">
        <f t="shared" si="1214"/>
        <v/>
      </c>
      <c r="BD1329" t="str">
        <f t="shared" si="1215"/>
        <v/>
      </c>
      <c r="BE1329" t="str">
        <f t="shared" si="1216"/>
        <v>Mechanika alapjai (501, web)</v>
      </c>
      <c r="BF1329" s="2">
        <v>1128</v>
      </c>
      <c r="BG1329" s="2">
        <v>5</v>
      </c>
      <c r="BH1329" s="18">
        <f>VLOOKUP(BF1329,segéd!$F$9:$G$41,2,FALSE)</f>
        <v>46354</v>
      </c>
      <c r="BI1329" s="2" t="str">
        <f>VLOOKUP(BG1329,segéd!$F$1:$G$7,2,FALSE)</f>
        <v>15.15-16.45</v>
      </c>
      <c r="BJ1329" t="s">
        <v>131</v>
      </c>
      <c r="BK1329" s="20" t="s">
        <v>320</v>
      </c>
      <c r="BL1329" t="s">
        <v>193</v>
      </c>
      <c r="BM1329" s="2"/>
      <c r="BN1329" s="2">
        <v>501</v>
      </c>
      <c r="BO1329" s="2" t="s">
        <v>117</v>
      </c>
      <c r="BP1329" s="33" t="s">
        <v>624</v>
      </c>
      <c r="BQ1329" s="2">
        <f t="shared" si="1217"/>
        <v>148</v>
      </c>
      <c r="BR1329" s="2" t="str">
        <f>IF(BM1329="","",IFERROR(VLOOKUP(BJ1329,segéd!T:U,2,FALSE),"x"))</f>
        <v/>
      </c>
      <c r="BS1329" s="2">
        <f>IF(BN1329="","",IFERROR(VLOOKUP(BJ1329,segéd!O:P,2,FALSE),"x"))</f>
        <v>148</v>
      </c>
      <c r="BT1329" s="2"/>
      <c r="BU1329" s="2"/>
      <c r="BV1329" s="2"/>
      <c r="BX1329" s="2"/>
      <c r="CP1329" s="2">
        <v>8</v>
      </c>
      <c r="CQ1329" s="2">
        <v>74</v>
      </c>
      <c r="CR1329" s="2">
        <v>48</v>
      </c>
    </row>
    <row r="1330" spans="1:117" ht="15" customHeight="1" x14ac:dyDescent="0.3">
      <c r="A1330" t="str">
        <f t="shared" si="1160"/>
        <v>11285</v>
      </c>
      <c r="B1330" t="str">
        <f t="shared" si="1161"/>
        <v xml:space="preserve">Mechatronikai rendszerek I., 4. csop. - Vavra Gábor </v>
      </c>
      <c r="C1330" t="str">
        <f t="shared" si="1162"/>
        <v>311285</v>
      </c>
      <c r="D1330" t="str">
        <f t="shared" si="1163"/>
        <v>Mechatronikai rendszerek I., 4. csop. - Vavra Gábor 0</v>
      </c>
      <c r="E1330" t="str">
        <f t="shared" si="1164"/>
        <v>Vavra Gábor11285</v>
      </c>
      <c r="F1330" t="str">
        <f t="shared" si="1165"/>
        <v>Mechatronikai rendszerek I., 4. csop. (Tb. 3)</v>
      </c>
      <c r="G1330" t="str">
        <f t="shared" si="1166"/>
        <v/>
      </c>
      <c r="H1330" t="str">
        <f t="shared" si="1167"/>
        <v/>
      </c>
      <c r="I1330" t="str">
        <f t="shared" si="1168"/>
        <v/>
      </c>
      <c r="J1330" t="str">
        <f t="shared" si="1169"/>
        <v/>
      </c>
      <c r="K1330" t="str">
        <f t="shared" si="1170"/>
        <v/>
      </c>
      <c r="L1330" t="str">
        <f t="shared" si="1171"/>
        <v/>
      </c>
      <c r="M1330" t="str">
        <f t="shared" si="1172"/>
        <v/>
      </c>
      <c r="N1330" t="str">
        <f t="shared" si="1173"/>
        <v/>
      </c>
      <c r="O1330" t="str">
        <f t="shared" si="1174"/>
        <v/>
      </c>
      <c r="P1330" t="str">
        <f t="shared" si="1175"/>
        <v/>
      </c>
      <c r="Q1330" t="str">
        <f t="shared" si="1176"/>
        <v/>
      </c>
      <c r="R1330" t="str">
        <f t="shared" si="1177"/>
        <v/>
      </c>
      <c r="S1330" t="str">
        <f t="shared" si="1178"/>
        <v/>
      </c>
      <c r="T1330" t="str">
        <f t="shared" si="1179"/>
        <v/>
      </c>
      <c r="U1330" t="str">
        <f t="shared" si="1180"/>
        <v/>
      </c>
      <c r="V1330" t="str">
        <f t="shared" si="1181"/>
        <v/>
      </c>
      <c r="W1330" t="str">
        <f t="shared" si="1182"/>
        <v/>
      </c>
      <c r="X1330" t="str">
        <f t="shared" si="1183"/>
        <v/>
      </c>
      <c r="Y1330" t="str">
        <f t="shared" si="1184"/>
        <v/>
      </c>
      <c r="Z1330" t="str">
        <f t="shared" si="1185"/>
        <v/>
      </c>
      <c r="AA1330" t="str">
        <f t="shared" si="1186"/>
        <v>Mechatronikai rendszerek I., 4. csop. ()</v>
      </c>
      <c r="AB1330" t="str">
        <f t="shared" si="1187"/>
        <v/>
      </c>
      <c r="AC1330" t="str">
        <f t="shared" si="1188"/>
        <v/>
      </c>
      <c r="AD1330" t="str">
        <f t="shared" si="1189"/>
        <v/>
      </c>
      <c r="AE1330" t="str">
        <f t="shared" si="1190"/>
        <v/>
      </c>
      <c r="AF1330" t="str">
        <f t="shared" si="1191"/>
        <v/>
      </c>
      <c r="AG1330" t="str">
        <f t="shared" si="1192"/>
        <v/>
      </c>
      <c r="AH1330" t="str">
        <f t="shared" si="1193"/>
        <v/>
      </c>
      <c r="AI1330" t="str">
        <f t="shared" si="1194"/>
        <v/>
      </c>
      <c r="AJ1330" t="str">
        <f t="shared" si="1195"/>
        <v/>
      </c>
      <c r="AK1330" t="str">
        <f t="shared" si="1196"/>
        <v/>
      </c>
      <c r="AL1330" t="str">
        <f t="shared" si="1197"/>
        <v/>
      </c>
      <c r="AM1330" t="str">
        <f t="shared" si="1198"/>
        <v/>
      </c>
      <c r="AN1330" t="str">
        <f t="shared" si="1199"/>
        <v/>
      </c>
      <c r="AO1330" t="str">
        <f t="shared" si="1200"/>
        <v/>
      </c>
      <c r="AP1330" t="str">
        <f t="shared" si="1201"/>
        <v/>
      </c>
      <c r="AQ1330" t="str">
        <f t="shared" si="1202"/>
        <v/>
      </c>
      <c r="AR1330" t="str">
        <f t="shared" si="1203"/>
        <v/>
      </c>
      <c r="AS1330" t="str">
        <f t="shared" si="1204"/>
        <v/>
      </c>
      <c r="AT1330" t="str">
        <f t="shared" si="1205"/>
        <v/>
      </c>
      <c r="AU1330" t="str">
        <f t="shared" si="1206"/>
        <v/>
      </c>
      <c r="AV1330" t="str">
        <f t="shared" si="1207"/>
        <v/>
      </c>
      <c r="AW1330" t="str">
        <f t="shared" si="1208"/>
        <v/>
      </c>
      <c r="AX1330" t="str">
        <f t="shared" si="1209"/>
        <v>11285</v>
      </c>
      <c r="AY1330" t="str">
        <f t="shared" si="1210"/>
        <v/>
      </c>
      <c r="AZ1330" t="str">
        <f t="shared" si="1211"/>
        <v/>
      </c>
      <c r="BA1330" t="str">
        <f t="shared" si="1212"/>
        <v/>
      </c>
      <c r="BB1330" t="str">
        <f t="shared" si="1213"/>
        <v/>
      </c>
      <c r="BC1330" t="str">
        <f t="shared" si="1214"/>
        <v/>
      </c>
      <c r="BD1330" t="str">
        <f t="shared" si="1215"/>
        <v/>
      </c>
      <c r="BE1330" t="str">
        <f t="shared" si="1216"/>
        <v>Mechatronikai rendszerek I., 4. csop. (3)</v>
      </c>
      <c r="BF1330" s="2">
        <v>1128</v>
      </c>
      <c r="BG1330" s="2">
        <v>5</v>
      </c>
      <c r="BH1330" s="18">
        <f>VLOOKUP(BF1330,segéd!$F$9:$G$41,2,FALSE)</f>
        <v>46354</v>
      </c>
      <c r="BI1330" s="2" t="str">
        <f>VLOOKUP(BG1330,segéd!$F$1:$G$7,2,FALSE)</f>
        <v>15.15-16.45</v>
      </c>
      <c r="BJ1330" t="s">
        <v>427</v>
      </c>
      <c r="BK1330" s="20" t="s">
        <v>419</v>
      </c>
      <c r="BL1330" t="s">
        <v>191</v>
      </c>
      <c r="BM1330" s="2"/>
      <c r="BN1330" s="2">
        <v>3</v>
      </c>
      <c r="BO1330" s="2"/>
      <c r="BP1330" s="33"/>
      <c r="BQ1330" s="2">
        <f t="shared" si="1217"/>
        <v>0</v>
      </c>
      <c r="BR1330" s="2" t="str">
        <f>IF(BM1330="","",IFERROR(VLOOKUP(BJ1330,segéd!T:U,2,FALSE),"x"))</f>
        <v/>
      </c>
      <c r="BS1330" s="2">
        <f>IF(BN1330="","",IFERROR(VLOOKUP(BJ1330,segéd!O:P,2,FALSE),"x"))</f>
        <v>0</v>
      </c>
      <c r="BU1330" s="2"/>
      <c r="BV1330" s="2"/>
      <c r="DJ1330" s="2">
        <v>14</v>
      </c>
    </row>
    <row r="1331" spans="1:117" ht="15" customHeight="1" x14ac:dyDescent="0.3">
      <c r="A1331" t="str">
        <f t="shared" si="1160"/>
        <v>11285</v>
      </c>
      <c r="B1331" t="str">
        <f t="shared" si="1161"/>
        <v xml:space="preserve">Minőségmenedzsment I. - Szabó Veronika Anna (web) </v>
      </c>
      <c r="C1331" t="str">
        <f t="shared" si="1162"/>
        <v>60511285</v>
      </c>
      <c r="D1331" t="str">
        <f t="shared" si="1163"/>
        <v>Minőségmenedzsment I. - Szabó Veronika Anna (web) 12</v>
      </c>
      <c r="E1331" t="str">
        <f t="shared" si="1164"/>
        <v>Szabó Veronika Anna11285</v>
      </c>
      <c r="F1331" t="str">
        <f t="shared" si="1165"/>
        <v>Minőségmenedzsment I. (Tb. 605, web)</v>
      </c>
      <c r="G1331" t="str">
        <f t="shared" si="1166"/>
        <v/>
      </c>
      <c r="H1331" t="str">
        <f t="shared" si="1167"/>
        <v/>
      </c>
      <c r="I1331" t="str">
        <f t="shared" si="1168"/>
        <v/>
      </c>
      <c r="J1331" t="str">
        <f t="shared" si="1169"/>
        <v/>
      </c>
      <c r="K1331" t="str">
        <f t="shared" si="1170"/>
        <v/>
      </c>
      <c r="L1331" t="str">
        <f t="shared" si="1171"/>
        <v/>
      </c>
      <c r="M1331" t="str">
        <f t="shared" si="1172"/>
        <v/>
      </c>
      <c r="N1331" t="str">
        <f t="shared" si="1173"/>
        <v/>
      </c>
      <c r="O1331" t="str">
        <f t="shared" si="1174"/>
        <v/>
      </c>
      <c r="P1331" t="str">
        <f t="shared" si="1175"/>
        <v/>
      </c>
      <c r="Q1331" t="str">
        <f t="shared" si="1176"/>
        <v/>
      </c>
      <c r="R1331" t="str">
        <f t="shared" si="1177"/>
        <v/>
      </c>
      <c r="S1331" t="str">
        <f t="shared" si="1178"/>
        <v/>
      </c>
      <c r="T1331" t="str">
        <f t="shared" si="1179"/>
        <v/>
      </c>
      <c r="U1331" t="str">
        <f t="shared" si="1180"/>
        <v/>
      </c>
      <c r="V1331" t="str">
        <f t="shared" si="1181"/>
        <v/>
      </c>
      <c r="W1331" t="str">
        <f t="shared" si="1182"/>
        <v/>
      </c>
      <c r="X1331" t="str">
        <f t="shared" si="1183"/>
        <v/>
      </c>
      <c r="Y1331" t="str">
        <f t="shared" si="1184"/>
        <v/>
      </c>
      <c r="Z1331" t="str">
        <f t="shared" si="1185"/>
        <v/>
      </c>
      <c r="AA1331" t="str">
        <f t="shared" si="1186"/>
        <v>Minőségmenedzsment I. (, web)</v>
      </c>
      <c r="AB1331" t="str">
        <f t="shared" si="1187"/>
        <v/>
      </c>
      <c r="AC1331" t="str">
        <f t="shared" si="1188"/>
        <v/>
      </c>
      <c r="AD1331" t="str">
        <f t="shared" si="1189"/>
        <v/>
      </c>
      <c r="AE1331" t="str">
        <f t="shared" si="1190"/>
        <v/>
      </c>
      <c r="AF1331" t="str">
        <f t="shared" si="1191"/>
        <v/>
      </c>
      <c r="AG1331" t="str">
        <f t="shared" si="1192"/>
        <v/>
      </c>
      <c r="AH1331" t="str">
        <f t="shared" si="1193"/>
        <v/>
      </c>
      <c r="AI1331" t="str">
        <f t="shared" si="1194"/>
        <v/>
      </c>
      <c r="AJ1331" t="str">
        <f t="shared" si="1195"/>
        <v/>
      </c>
      <c r="AK1331" t="str">
        <f t="shared" si="1196"/>
        <v/>
      </c>
      <c r="AL1331" t="str">
        <f t="shared" si="1197"/>
        <v/>
      </c>
      <c r="AM1331" t="str">
        <f t="shared" si="1198"/>
        <v/>
      </c>
      <c r="AN1331" t="str">
        <f t="shared" si="1199"/>
        <v/>
      </c>
      <c r="AO1331" t="str">
        <f t="shared" si="1200"/>
        <v/>
      </c>
      <c r="AP1331" t="str">
        <f t="shared" si="1201"/>
        <v/>
      </c>
      <c r="AQ1331" t="str">
        <f t="shared" si="1202"/>
        <v/>
      </c>
      <c r="AR1331" t="str">
        <f t="shared" si="1203"/>
        <v/>
      </c>
      <c r="AS1331" t="str">
        <f t="shared" si="1204"/>
        <v/>
      </c>
      <c r="AT1331" t="str">
        <f t="shared" si="1205"/>
        <v/>
      </c>
      <c r="AU1331" t="str">
        <f t="shared" si="1206"/>
        <v/>
      </c>
      <c r="AV1331" t="str">
        <f t="shared" si="1207"/>
        <v>11285</v>
      </c>
      <c r="AW1331" t="str">
        <f t="shared" si="1208"/>
        <v/>
      </c>
      <c r="AX1331" t="str">
        <f t="shared" si="1209"/>
        <v/>
      </c>
      <c r="AY1331" t="str">
        <f t="shared" si="1210"/>
        <v/>
      </c>
      <c r="AZ1331" t="str">
        <f t="shared" si="1211"/>
        <v/>
      </c>
      <c r="BA1331" t="str">
        <f t="shared" si="1212"/>
        <v/>
      </c>
      <c r="BB1331" t="str">
        <f t="shared" si="1213"/>
        <v/>
      </c>
      <c r="BC1331" t="str">
        <f t="shared" si="1214"/>
        <v/>
      </c>
      <c r="BD1331" t="str">
        <f t="shared" si="1215"/>
        <v/>
      </c>
      <c r="BE1331" t="str">
        <f t="shared" si="1216"/>
        <v>Minőségmenedzsment I. (605, web)</v>
      </c>
      <c r="BF1331" s="2">
        <v>1128</v>
      </c>
      <c r="BG1331" s="2">
        <v>5</v>
      </c>
      <c r="BH1331" s="18">
        <f>VLOOKUP(BF1331,segéd!$F$9:$G$41,2,FALSE)</f>
        <v>46354</v>
      </c>
      <c r="BI1331" s="2" t="str">
        <f>VLOOKUP(BG1331,segéd!$F$1:$G$7,2,FALSE)</f>
        <v>15.15-16.45</v>
      </c>
      <c r="BJ1331" t="s">
        <v>400</v>
      </c>
      <c r="BK1331" s="20" t="s">
        <v>539</v>
      </c>
      <c r="BL1331" t="s">
        <v>191</v>
      </c>
      <c r="BM1331" s="2"/>
      <c r="BN1331" s="2">
        <v>605</v>
      </c>
      <c r="BO1331" s="2" t="s">
        <v>117</v>
      </c>
      <c r="BP1331" s="33" t="s">
        <v>625</v>
      </c>
      <c r="BQ1331" s="2">
        <f t="shared" si="1217"/>
        <v>12</v>
      </c>
      <c r="BR1331" s="2" t="str">
        <f>IF(BM1331="","",IFERROR(VLOOKUP(BJ1331,segéd!T:U,2,FALSE),"x"))</f>
        <v/>
      </c>
      <c r="BS1331" s="2">
        <f>IF(BN1331="","",IFERROR(VLOOKUP(BJ1331,segéd!O:P,2,FALSE),"x"))</f>
        <v>12</v>
      </c>
      <c r="BU1331" s="2"/>
      <c r="BV1331" s="2"/>
      <c r="DH1331" s="2">
        <v>13</v>
      </c>
    </row>
    <row r="1332" spans="1:117" ht="15" customHeight="1" x14ac:dyDescent="0.3">
      <c r="A1332" t="str">
        <f t="shared" si="1160"/>
        <v>20711285</v>
      </c>
      <c r="B1332" t="str">
        <f t="shared" si="1161"/>
        <v>Modern ipari IT megoldások - Sas Zoltán (gépterem, web) 14</v>
      </c>
      <c r="C1332" t="str">
        <f t="shared" si="1162"/>
        <v>11285</v>
      </c>
      <c r="D1332" t="str">
        <f t="shared" si="1163"/>
        <v xml:space="preserve">Modern ipari IT megoldások - Sas Zoltán (gépterem, web) </v>
      </c>
      <c r="E1332" t="str">
        <f t="shared" si="1164"/>
        <v>Sas Zoltán11285</v>
      </c>
      <c r="F1332" t="str">
        <f t="shared" si="1165"/>
        <v>Modern ipari IT megoldások (Bp. 207, gépterem, web)</v>
      </c>
      <c r="G1332" t="str">
        <f t="shared" si="1166"/>
        <v/>
      </c>
      <c r="H1332" t="str">
        <f t="shared" si="1167"/>
        <v/>
      </c>
      <c r="I1332" t="str">
        <f t="shared" si="1168"/>
        <v/>
      </c>
      <c r="J1332" t="str">
        <f t="shared" si="1169"/>
        <v/>
      </c>
      <c r="K1332" t="str">
        <f t="shared" si="1170"/>
        <v/>
      </c>
      <c r="L1332" t="str">
        <f t="shared" si="1171"/>
        <v>11285</v>
      </c>
      <c r="M1332" t="str">
        <f t="shared" si="1172"/>
        <v/>
      </c>
      <c r="N1332" t="str">
        <f t="shared" si="1173"/>
        <v/>
      </c>
      <c r="O1332" t="str">
        <f t="shared" si="1174"/>
        <v/>
      </c>
      <c r="P1332" t="str">
        <f t="shared" si="1175"/>
        <v/>
      </c>
      <c r="Q1332" t="str">
        <f t="shared" si="1176"/>
        <v/>
      </c>
      <c r="R1332" t="str">
        <f t="shared" si="1177"/>
        <v/>
      </c>
      <c r="S1332" t="str">
        <f t="shared" si="1178"/>
        <v/>
      </c>
      <c r="T1332" t="str">
        <f t="shared" si="1179"/>
        <v/>
      </c>
      <c r="U1332" t="str">
        <f t="shared" si="1180"/>
        <v/>
      </c>
      <c r="V1332" t="str">
        <f t="shared" si="1181"/>
        <v/>
      </c>
      <c r="W1332" t="str">
        <f t="shared" si="1182"/>
        <v/>
      </c>
      <c r="X1332" t="str">
        <f t="shared" si="1183"/>
        <v/>
      </c>
      <c r="Y1332" t="str">
        <f t="shared" si="1184"/>
        <v/>
      </c>
      <c r="Z1332" t="str">
        <f t="shared" si="1185"/>
        <v/>
      </c>
      <c r="AA1332" t="str">
        <f t="shared" si="1186"/>
        <v>Modern ipari IT megoldások (207, gépterem, web)</v>
      </c>
      <c r="AB1332" t="str">
        <f t="shared" si="1187"/>
        <v/>
      </c>
      <c r="AC1332" t="str">
        <f t="shared" si="1188"/>
        <v/>
      </c>
      <c r="AD1332" t="str">
        <f t="shared" si="1189"/>
        <v/>
      </c>
      <c r="AE1332" t="str">
        <f t="shared" si="1190"/>
        <v/>
      </c>
      <c r="AF1332" t="str">
        <f t="shared" si="1191"/>
        <v/>
      </c>
      <c r="AG1332" t="str">
        <f t="shared" si="1192"/>
        <v/>
      </c>
      <c r="AH1332" t="str">
        <f t="shared" si="1193"/>
        <v/>
      </c>
      <c r="AI1332" t="str">
        <f t="shared" si="1194"/>
        <v/>
      </c>
      <c r="AJ1332" t="str">
        <f t="shared" si="1195"/>
        <v/>
      </c>
      <c r="AK1332" t="str">
        <f t="shared" si="1196"/>
        <v/>
      </c>
      <c r="AL1332" t="str">
        <f t="shared" si="1197"/>
        <v/>
      </c>
      <c r="AM1332" t="str">
        <f t="shared" si="1198"/>
        <v/>
      </c>
      <c r="AN1332" t="str">
        <f t="shared" si="1199"/>
        <v/>
      </c>
      <c r="AO1332" t="str">
        <f t="shared" si="1200"/>
        <v/>
      </c>
      <c r="AP1332" t="str">
        <f t="shared" si="1201"/>
        <v/>
      </c>
      <c r="AQ1332" t="str">
        <f t="shared" si="1202"/>
        <v/>
      </c>
      <c r="AR1332" t="str">
        <f t="shared" si="1203"/>
        <v/>
      </c>
      <c r="AS1332" t="str">
        <f t="shared" si="1204"/>
        <v/>
      </c>
      <c r="AT1332" t="str">
        <f t="shared" si="1205"/>
        <v/>
      </c>
      <c r="AU1332" t="str">
        <f t="shared" si="1206"/>
        <v/>
      </c>
      <c r="AV1332" t="str">
        <f t="shared" si="1207"/>
        <v/>
      </c>
      <c r="AW1332" t="str">
        <f t="shared" si="1208"/>
        <v/>
      </c>
      <c r="AX1332" t="str">
        <f t="shared" si="1209"/>
        <v/>
      </c>
      <c r="AY1332" t="str">
        <f t="shared" si="1210"/>
        <v/>
      </c>
      <c r="AZ1332" t="str">
        <f t="shared" si="1211"/>
        <v/>
      </c>
      <c r="BA1332" t="str">
        <f t="shared" si="1212"/>
        <v/>
      </c>
      <c r="BB1332" t="str">
        <f t="shared" si="1213"/>
        <v/>
      </c>
      <c r="BC1332" t="str">
        <f t="shared" si="1214"/>
        <v/>
      </c>
      <c r="BD1332" t="str">
        <f t="shared" si="1215"/>
        <v/>
      </c>
      <c r="BE1332" t="str">
        <f t="shared" si="1216"/>
        <v>Modern ipari IT megoldások (, gépterem, web)</v>
      </c>
      <c r="BF1332" s="2">
        <v>1128</v>
      </c>
      <c r="BG1332" s="2">
        <v>5</v>
      </c>
      <c r="BH1332" s="18">
        <f>VLOOKUP(BF1332,segéd!$F$9:$G$41,2,FALSE)</f>
        <v>46354</v>
      </c>
      <c r="BI1332" s="2" t="str">
        <f>VLOOKUP(BG1332,segéd!$F$1:$G$7,2,FALSE)</f>
        <v>15.15-16.45</v>
      </c>
      <c r="BJ1332" t="s">
        <v>394</v>
      </c>
      <c r="BK1332" s="20" t="s">
        <v>538</v>
      </c>
      <c r="BL1332" t="s">
        <v>206</v>
      </c>
      <c r="BM1332" s="2">
        <v>207</v>
      </c>
      <c r="BO1332" s="2" t="s">
        <v>216</v>
      </c>
      <c r="BP1332" s="33" t="s">
        <v>701</v>
      </c>
      <c r="BQ1332" s="2">
        <f t="shared" si="1217"/>
        <v>14</v>
      </c>
      <c r="BR1332" s="2">
        <f>IF(BM1332="","",IFERROR(VLOOKUP(BJ1332,segéd!T:U,2,FALSE),"x"))</f>
        <v>14</v>
      </c>
      <c r="BS1332" s="2" t="str">
        <f>IF(BN1332="","",IFERROR(VLOOKUP(BJ1332,segéd!O:P,2,FALSE),"x"))</f>
        <v/>
      </c>
      <c r="BT1332" s="2"/>
      <c r="BU1332" s="2"/>
      <c r="BV1332" s="2"/>
      <c r="BX1332" s="2"/>
      <c r="BY1332" s="2">
        <v>13</v>
      </c>
      <c r="CQ1332" s="2"/>
      <c r="CR1332" s="2"/>
    </row>
    <row r="1333" spans="1:117" ht="15" customHeight="1" x14ac:dyDescent="0.3">
      <c r="A1333" t="str">
        <f t="shared" si="1160"/>
        <v>11285</v>
      </c>
      <c r="B1333" t="str">
        <f t="shared" si="1161"/>
        <v xml:space="preserve">Műszaki fizika - Molnárné Dőry Zsófia (web) </v>
      </c>
      <c r="C1333" t="str">
        <f t="shared" si="1162"/>
        <v>60111285</v>
      </c>
      <c r="D1333" t="str">
        <f t="shared" si="1163"/>
        <v>Műszaki fizika - Molnárné Dőry Zsófia (web) 83</v>
      </c>
      <c r="E1333" t="str">
        <f t="shared" si="1164"/>
        <v>Molnárné Dőry Zsófia11285</v>
      </c>
      <c r="F1333" t="str">
        <f t="shared" si="1165"/>
        <v>Műszaki fizika (Tb. 601, web)</v>
      </c>
      <c r="G1333" t="str">
        <f t="shared" si="1166"/>
        <v/>
      </c>
      <c r="H1333" t="str">
        <f t="shared" si="1167"/>
        <v/>
      </c>
      <c r="I1333" t="str">
        <f t="shared" si="1168"/>
        <v/>
      </c>
      <c r="J1333" t="str">
        <f t="shared" si="1169"/>
        <v/>
      </c>
      <c r="K1333" t="str">
        <f t="shared" si="1170"/>
        <v/>
      </c>
      <c r="L1333" t="str">
        <f t="shared" si="1171"/>
        <v/>
      </c>
      <c r="M1333" t="str">
        <f t="shared" si="1172"/>
        <v/>
      </c>
      <c r="N1333" t="str">
        <f t="shared" si="1173"/>
        <v/>
      </c>
      <c r="O1333" t="str">
        <f t="shared" si="1174"/>
        <v/>
      </c>
      <c r="P1333" t="str">
        <f t="shared" si="1175"/>
        <v/>
      </c>
      <c r="Q1333" t="str">
        <f t="shared" si="1176"/>
        <v/>
      </c>
      <c r="R1333" t="str">
        <f t="shared" si="1177"/>
        <v/>
      </c>
      <c r="S1333" t="str">
        <f t="shared" si="1178"/>
        <v/>
      </c>
      <c r="T1333" t="str">
        <f t="shared" si="1179"/>
        <v/>
      </c>
      <c r="U1333" t="str">
        <f t="shared" si="1180"/>
        <v/>
      </c>
      <c r="V1333" t="str">
        <f t="shared" si="1181"/>
        <v/>
      </c>
      <c r="W1333" t="str">
        <f t="shared" si="1182"/>
        <v/>
      </c>
      <c r="X1333" t="str">
        <f t="shared" si="1183"/>
        <v/>
      </c>
      <c r="Y1333" t="str">
        <f t="shared" si="1184"/>
        <v/>
      </c>
      <c r="Z1333" t="str">
        <f t="shared" si="1185"/>
        <v/>
      </c>
      <c r="AA1333" t="str">
        <f t="shared" si="1186"/>
        <v>Műszaki fizika (, web)</v>
      </c>
      <c r="AB1333" t="str">
        <f t="shared" si="1187"/>
        <v/>
      </c>
      <c r="AC1333" t="str">
        <f t="shared" si="1188"/>
        <v/>
      </c>
      <c r="AD1333" t="str">
        <f t="shared" si="1189"/>
        <v/>
      </c>
      <c r="AE1333" t="str">
        <f t="shared" si="1190"/>
        <v/>
      </c>
      <c r="AF1333" t="str">
        <f t="shared" si="1191"/>
        <v/>
      </c>
      <c r="AG1333" t="str">
        <f t="shared" si="1192"/>
        <v/>
      </c>
      <c r="AH1333" t="str">
        <f t="shared" si="1193"/>
        <v/>
      </c>
      <c r="AI1333" t="str">
        <f t="shared" si="1194"/>
        <v/>
      </c>
      <c r="AJ1333" t="str">
        <f t="shared" si="1195"/>
        <v/>
      </c>
      <c r="AK1333" t="str">
        <f t="shared" si="1196"/>
        <v>11285</v>
      </c>
      <c r="AL1333" t="str">
        <f t="shared" si="1197"/>
        <v>11285</v>
      </c>
      <c r="AM1333" t="str">
        <f t="shared" si="1198"/>
        <v/>
      </c>
      <c r="AN1333" t="str">
        <f t="shared" si="1199"/>
        <v/>
      </c>
      <c r="AO1333" t="str">
        <f t="shared" si="1200"/>
        <v/>
      </c>
      <c r="AP1333" t="str">
        <f t="shared" si="1201"/>
        <v/>
      </c>
      <c r="AQ1333" t="str">
        <f t="shared" si="1202"/>
        <v/>
      </c>
      <c r="AR1333" t="str">
        <f t="shared" si="1203"/>
        <v/>
      </c>
      <c r="AS1333" t="str">
        <f t="shared" si="1204"/>
        <v/>
      </c>
      <c r="AT1333" t="str">
        <f t="shared" si="1205"/>
        <v/>
      </c>
      <c r="AU1333" t="str">
        <f t="shared" si="1206"/>
        <v/>
      </c>
      <c r="AV1333" t="str">
        <f t="shared" si="1207"/>
        <v/>
      </c>
      <c r="AW1333" t="str">
        <f t="shared" si="1208"/>
        <v/>
      </c>
      <c r="AX1333" t="str">
        <f t="shared" si="1209"/>
        <v/>
      </c>
      <c r="AY1333" t="str">
        <f t="shared" si="1210"/>
        <v/>
      </c>
      <c r="AZ1333" t="str">
        <f t="shared" si="1211"/>
        <v/>
      </c>
      <c r="BA1333" t="str">
        <f t="shared" si="1212"/>
        <v/>
      </c>
      <c r="BB1333" t="str">
        <f t="shared" si="1213"/>
        <v/>
      </c>
      <c r="BC1333" t="str">
        <f t="shared" si="1214"/>
        <v/>
      </c>
      <c r="BD1333" t="str">
        <f t="shared" si="1215"/>
        <v/>
      </c>
      <c r="BE1333" t="str">
        <f t="shared" si="1216"/>
        <v>Műszaki fizika (601, web)</v>
      </c>
      <c r="BF1333" s="2">
        <v>1128</v>
      </c>
      <c r="BG1333" s="2">
        <v>5</v>
      </c>
      <c r="BH1333" s="18">
        <f>VLOOKUP(BF1333,segéd!$F$9:$G$41,2,FALSE)</f>
        <v>46354</v>
      </c>
      <c r="BI1333" s="2" t="str">
        <f>VLOOKUP(BG1333,segéd!$F$1:$G$7,2,FALSE)</f>
        <v>15.15-16.45</v>
      </c>
      <c r="BJ1333" t="s">
        <v>107</v>
      </c>
      <c r="BK1333" s="20" t="s">
        <v>219</v>
      </c>
      <c r="BL1333" t="s">
        <v>191</v>
      </c>
      <c r="BM1333" s="2"/>
      <c r="BN1333" s="2">
        <v>601</v>
      </c>
      <c r="BO1333" s="2" t="s">
        <v>117</v>
      </c>
      <c r="BP1333" s="33" t="s">
        <v>627</v>
      </c>
      <c r="BQ1333" s="2">
        <f t="shared" si="1217"/>
        <v>83</v>
      </c>
      <c r="BR1333" s="2" t="str">
        <f>IF(BM1333="","",IFERROR(VLOOKUP(BJ1333,segéd!T:U,2,FALSE),"x"))</f>
        <v/>
      </c>
      <c r="BS1333" s="2">
        <f>IF(BN1333="","",IFERROR(VLOOKUP(BJ1333,segéd!O:P,2,FALSE),"x"))</f>
        <v>83</v>
      </c>
      <c r="BU1333" s="2"/>
      <c r="BV1333" s="2"/>
      <c r="BX1333" s="2"/>
      <c r="CW1333" s="2">
        <v>37</v>
      </c>
      <c r="CX1333" s="2">
        <v>56</v>
      </c>
    </row>
    <row r="1334" spans="1:117" ht="15" customHeight="1" x14ac:dyDescent="0.3">
      <c r="A1334" t="str">
        <f t="shared" si="1160"/>
        <v>11285</v>
      </c>
      <c r="B1334" t="str">
        <f t="shared" si="1161"/>
        <v xml:space="preserve">Villamos hajtások - Varga István (web) </v>
      </c>
      <c r="C1334" t="str">
        <f t="shared" si="1162"/>
        <v>611285</v>
      </c>
      <c r="D1334" t="str">
        <f t="shared" si="1163"/>
        <v>Villamos hajtások - Varga István (web) 13</v>
      </c>
      <c r="E1334" t="str">
        <f t="shared" si="1164"/>
        <v>Varga István11285</v>
      </c>
      <c r="F1334" t="str">
        <f t="shared" si="1165"/>
        <v>Villamos hajtások (Tb. 6, web)</v>
      </c>
      <c r="G1334" t="str">
        <f t="shared" si="1166"/>
        <v/>
      </c>
      <c r="H1334" t="str">
        <f t="shared" si="1167"/>
        <v/>
      </c>
      <c r="I1334" t="str">
        <f t="shared" si="1168"/>
        <v/>
      </c>
      <c r="J1334" t="str">
        <f t="shared" si="1169"/>
        <v/>
      </c>
      <c r="K1334" t="str">
        <f t="shared" si="1170"/>
        <v/>
      </c>
      <c r="L1334" t="str">
        <f t="shared" si="1171"/>
        <v/>
      </c>
      <c r="M1334" t="str">
        <f t="shared" si="1172"/>
        <v/>
      </c>
      <c r="N1334" t="str">
        <f t="shared" si="1173"/>
        <v/>
      </c>
      <c r="O1334" t="str">
        <f t="shared" si="1174"/>
        <v/>
      </c>
      <c r="P1334" t="str">
        <f t="shared" si="1175"/>
        <v/>
      </c>
      <c r="Q1334" t="str">
        <f t="shared" si="1176"/>
        <v/>
      </c>
      <c r="R1334" t="str">
        <f t="shared" si="1177"/>
        <v/>
      </c>
      <c r="S1334" t="str">
        <f t="shared" si="1178"/>
        <v/>
      </c>
      <c r="T1334" t="str">
        <f t="shared" si="1179"/>
        <v/>
      </c>
      <c r="U1334" t="str">
        <f t="shared" si="1180"/>
        <v/>
      </c>
      <c r="V1334" t="str">
        <f t="shared" si="1181"/>
        <v/>
      </c>
      <c r="W1334" t="str">
        <f t="shared" si="1182"/>
        <v/>
      </c>
      <c r="X1334" t="str">
        <f t="shared" si="1183"/>
        <v/>
      </c>
      <c r="Y1334" t="str">
        <f t="shared" si="1184"/>
        <v/>
      </c>
      <c r="Z1334" t="str">
        <f t="shared" si="1185"/>
        <v/>
      </c>
      <c r="AA1334" t="str">
        <f t="shared" si="1186"/>
        <v>Villamos hajtások (, web)</v>
      </c>
      <c r="AB1334" t="str">
        <f t="shared" si="1187"/>
        <v/>
      </c>
      <c r="AC1334" t="str">
        <f t="shared" si="1188"/>
        <v/>
      </c>
      <c r="AD1334" t="str">
        <f t="shared" si="1189"/>
        <v/>
      </c>
      <c r="AE1334" t="str">
        <f t="shared" si="1190"/>
        <v/>
      </c>
      <c r="AF1334" t="str">
        <f t="shared" si="1191"/>
        <v/>
      </c>
      <c r="AG1334" t="str">
        <f t="shared" si="1192"/>
        <v/>
      </c>
      <c r="AH1334" t="str">
        <f t="shared" si="1193"/>
        <v/>
      </c>
      <c r="AI1334" t="str">
        <f t="shared" si="1194"/>
        <v/>
      </c>
      <c r="AJ1334" t="str">
        <f t="shared" si="1195"/>
        <v/>
      </c>
      <c r="AK1334" t="str">
        <f t="shared" si="1196"/>
        <v/>
      </c>
      <c r="AL1334" t="str">
        <f t="shared" si="1197"/>
        <v/>
      </c>
      <c r="AM1334" t="str">
        <f t="shared" si="1198"/>
        <v/>
      </c>
      <c r="AN1334" t="str">
        <f t="shared" si="1199"/>
        <v/>
      </c>
      <c r="AO1334" t="str">
        <f t="shared" si="1200"/>
        <v/>
      </c>
      <c r="AP1334" t="str">
        <f t="shared" si="1201"/>
        <v/>
      </c>
      <c r="AQ1334" t="str">
        <f t="shared" si="1202"/>
        <v/>
      </c>
      <c r="AR1334" t="str">
        <f t="shared" si="1203"/>
        <v/>
      </c>
      <c r="AS1334" t="str">
        <f t="shared" si="1204"/>
        <v/>
      </c>
      <c r="AT1334" t="str">
        <f t="shared" si="1205"/>
        <v/>
      </c>
      <c r="AU1334" t="str">
        <f t="shared" si="1206"/>
        <v/>
      </c>
      <c r="AV1334" t="str">
        <f t="shared" si="1207"/>
        <v/>
      </c>
      <c r="AW1334" t="str">
        <f t="shared" si="1208"/>
        <v>11285</v>
      </c>
      <c r="AX1334" t="str">
        <f t="shared" si="1209"/>
        <v/>
      </c>
      <c r="AY1334" t="str">
        <f t="shared" si="1210"/>
        <v/>
      </c>
      <c r="AZ1334" t="str">
        <f t="shared" si="1211"/>
        <v/>
      </c>
      <c r="BA1334" t="str">
        <f t="shared" si="1212"/>
        <v/>
      </c>
      <c r="BB1334" t="str">
        <f t="shared" si="1213"/>
        <v/>
      </c>
      <c r="BC1334" t="str">
        <f t="shared" si="1214"/>
        <v/>
      </c>
      <c r="BD1334" t="str">
        <f t="shared" si="1215"/>
        <v/>
      </c>
      <c r="BE1334" t="str">
        <f t="shared" si="1216"/>
        <v>Villamos hajtások (6, web)</v>
      </c>
      <c r="BF1334" s="2">
        <v>1128</v>
      </c>
      <c r="BG1334" s="2">
        <v>5</v>
      </c>
      <c r="BH1334" s="18">
        <f>VLOOKUP(BF1334,segéd!$F$9:$G$41,2,FALSE)</f>
        <v>46354</v>
      </c>
      <c r="BI1334" s="2" t="str">
        <f>VLOOKUP(BG1334,segéd!$F$1:$G$7,2,FALSE)</f>
        <v>15.15-16.45</v>
      </c>
      <c r="BJ1334" t="s">
        <v>404</v>
      </c>
      <c r="BK1334" s="20" t="s">
        <v>278</v>
      </c>
      <c r="BL1334" t="s">
        <v>191</v>
      </c>
      <c r="BM1334" s="2"/>
      <c r="BN1334" s="2">
        <v>6</v>
      </c>
      <c r="BO1334" s="2" t="s">
        <v>117</v>
      </c>
      <c r="BP1334" s="33" t="s">
        <v>645</v>
      </c>
      <c r="BQ1334" s="2">
        <f t="shared" si="1217"/>
        <v>13</v>
      </c>
      <c r="BR1334" s="2" t="str">
        <f>IF(BM1334="","",IFERROR(VLOOKUP(BJ1334,segéd!T:U,2,FALSE),"x"))</f>
        <v/>
      </c>
      <c r="BS1334" s="2">
        <f>IF(BN1334="","",IFERROR(VLOOKUP(BJ1334,segéd!O:P,2,FALSE),"x"))</f>
        <v>13</v>
      </c>
      <c r="BU1334" s="2"/>
      <c r="BV1334" s="2"/>
      <c r="DI1334" s="2">
        <v>14</v>
      </c>
    </row>
    <row r="1335" spans="1:117" ht="15" customHeight="1" x14ac:dyDescent="0.3">
      <c r="A1335" t="str">
        <f t="shared" si="1160"/>
        <v>otthon12046</v>
      </c>
      <c r="B1335" t="str">
        <f t="shared" si="1161"/>
        <v>Angol gazdasági szaknyelv I., 3. csoport - Steiner Imre (otthonról web) x</v>
      </c>
      <c r="C1335" t="str">
        <f t="shared" si="1162"/>
        <v>otthon12046</v>
      </c>
      <c r="D1335" t="str">
        <f t="shared" si="1163"/>
        <v>Angol gazdasági szaknyelv I., 3. csoport - Steiner Imre (otthonról web) x</v>
      </c>
      <c r="E1335" t="str">
        <f t="shared" si="1164"/>
        <v>Steiner Imre12046</v>
      </c>
      <c r="F1335" t="str">
        <f t="shared" si="1165"/>
        <v>Angol gazdasági szaknyelv I., 3. csoport (Bp. otthonTb. otthon, otthonról web)</v>
      </c>
      <c r="G1335" t="str">
        <f t="shared" si="1166"/>
        <v>12046</v>
      </c>
      <c r="H1335" t="str">
        <f t="shared" si="1167"/>
        <v>12046</v>
      </c>
      <c r="I1335" t="str">
        <f t="shared" si="1168"/>
        <v/>
      </c>
      <c r="J1335" t="str">
        <f t="shared" si="1169"/>
        <v/>
      </c>
      <c r="K1335" t="str">
        <f t="shared" si="1170"/>
        <v/>
      </c>
      <c r="L1335" t="str">
        <f t="shared" si="1171"/>
        <v/>
      </c>
      <c r="M1335" t="str">
        <f t="shared" si="1172"/>
        <v/>
      </c>
      <c r="N1335" t="str">
        <f t="shared" si="1173"/>
        <v/>
      </c>
      <c r="O1335" t="str">
        <f t="shared" si="1174"/>
        <v/>
      </c>
      <c r="P1335" t="str">
        <f t="shared" si="1175"/>
        <v/>
      </c>
      <c r="Q1335" t="str">
        <f t="shared" si="1176"/>
        <v/>
      </c>
      <c r="R1335" t="str">
        <f t="shared" si="1177"/>
        <v/>
      </c>
      <c r="S1335" t="str">
        <f t="shared" si="1178"/>
        <v/>
      </c>
      <c r="T1335" t="str">
        <f t="shared" si="1179"/>
        <v/>
      </c>
      <c r="U1335" t="str">
        <f t="shared" si="1180"/>
        <v/>
      </c>
      <c r="V1335" t="str">
        <f t="shared" si="1181"/>
        <v/>
      </c>
      <c r="W1335" t="str">
        <f t="shared" si="1182"/>
        <v/>
      </c>
      <c r="X1335" t="str">
        <f t="shared" si="1183"/>
        <v/>
      </c>
      <c r="Y1335" t="str">
        <f t="shared" si="1184"/>
        <v/>
      </c>
      <c r="Z1335" t="str">
        <f t="shared" si="1185"/>
        <v/>
      </c>
      <c r="AA1335" t="str">
        <f t="shared" si="1186"/>
        <v>Angol gazdasági szaknyelv I., 3. csoport (otthon, otthonról web)</v>
      </c>
      <c r="AB1335" t="str">
        <f t="shared" si="1187"/>
        <v>12046</v>
      </c>
      <c r="AC1335" t="str">
        <f t="shared" si="1188"/>
        <v/>
      </c>
      <c r="AD1335" t="str">
        <f t="shared" si="1189"/>
        <v/>
      </c>
      <c r="AE1335" t="str">
        <f t="shared" si="1190"/>
        <v/>
      </c>
      <c r="AF1335" t="str">
        <f t="shared" si="1191"/>
        <v/>
      </c>
      <c r="AG1335" t="str">
        <f t="shared" si="1192"/>
        <v/>
      </c>
      <c r="AH1335" t="str">
        <f t="shared" si="1193"/>
        <v/>
      </c>
      <c r="AI1335" t="str">
        <f t="shared" si="1194"/>
        <v/>
      </c>
      <c r="AJ1335" t="str">
        <f t="shared" si="1195"/>
        <v/>
      </c>
      <c r="AK1335" t="str">
        <f t="shared" si="1196"/>
        <v/>
      </c>
      <c r="AL1335" t="str">
        <f t="shared" si="1197"/>
        <v/>
      </c>
      <c r="AM1335" t="str">
        <f t="shared" si="1198"/>
        <v/>
      </c>
      <c r="AN1335" t="str">
        <f t="shared" si="1199"/>
        <v/>
      </c>
      <c r="AO1335" t="str">
        <f t="shared" si="1200"/>
        <v/>
      </c>
      <c r="AP1335" t="str">
        <f t="shared" si="1201"/>
        <v/>
      </c>
      <c r="AQ1335" t="str">
        <f t="shared" si="1202"/>
        <v/>
      </c>
      <c r="AR1335" t="str">
        <f t="shared" si="1203"/>
        <v/>
      </c>
      <c r="AS1335" t="str">
        <f t="shared" si="1204"/>
        <v/>
      </c>
      <c r="AT1335" t="str">
        <f t="shared" si="1205"/>
        <v/>
      </c>
      <c r="AU1335" t="str">
        <f t="shared" si="1206"/>
        <v/>
      </c>
      <c r="AV1335" t="str">
        <f t="shared" si="1207"/>
        <v/>
      </c>
      <c r="AW1335" t="str">
        <f t="shared" si="1208"/>
        <v/>
      </c>
      <c r="AX1335" t="str">
        <f t="shared" si="1209"/>
        <v/>
      </c>
      <c r="AY1335" t="str">
        <f t="shared" si="1210"/>
        <v/>
      </c>
      <c r="AZ1335" t="str">
        <f t="shared" si="1211"/>
        <v/>
      </c>
      <c r="BA1335" t="str">
        <f t="shared" si="1212"/>
        <v/>
      </c>
      <c r="BB1335" t="str">
        <f t="shared" si="1213"/>
        <v/>
      </c>
      <c r="BC1335" t="str">
        <f t="shared" si="1214"/>
        <v/>
      </c>
      <c r="BD1335" t="str">
        <f t="shared" si="1215"/>
        <v/>
      </c>
      <c r="BE1335" t="str">
        <f t="shared" si="1216"/>
        <v>Angol gazdasági szaknyelv I., 3. csoport (otthon, otthonról web)</v>
      </c>
      <c r="BF1335" s="2">
        <v>1204</v>
      </c>
      <c r="BG1335" s="2">
        <v>6</v>
      </c>
      <c r="BH1335" s="18">
        <f>VLOOKUP(BF1335,segéd!$F$9:$G$41,2,FALSE)</f>
        <v>46360</v>
      </c>
      <c r="BI1335" s="2" t="str">
        <f>VLOOKUP(BG1335,segéd!$F$1:$G$7,2,FALSE)</f>
        <v>17.00-18.30</v>
      </c>
      <c r="BJ1335" t="s">
        <v>2367</v>
      </c>
      <c r="BK1335" s="20" t="s">
        <v>549</v>
      </c>
      <c r="BL1335" t="s">
        <v>192</v>
      </c>
      <c r="BM1335" s="2" t="s">
        <v>424</v>
      </c>
      <c r="BN1335" s="2" t="s">
        <v>424</v>
      </c>
      <c r="BO1335" s="2" t="s">
        <v>423</v>
      </c>
      <c r="BP1335" s="33" t="s">
        <v>2368</v>
      </c>
      <c r="BQ1335" s="2" t="e">
        <f t="shared" si="1217"/>
        <v>#VALUE!</v>
      </c>
      <c r="BR1335" s="2" t="str">
        <f>IF(BM1335="","",IFERROR(VLOOKUP(BJ1335,segéd!T:U,2,FALSE),"x"))</f>
        <v>x</v>
      </c>
      <c r="BS1335" s="2" t="str">
        <f>IF(BN1335="","",IFERROR(VLOOKUP(BJ1335,segéd!O:P,2,FALSE),"x"))</f>
        <v>x</v>
      </c>
      <c r="BT1335" s="2">
        <v>12</v>
      </c>
      <c r="BU1335" s="2">
        <v>4</v>
      </c>
      <c r="BV1335" s="2"/>
      <c r="BX1335" s="2"/>
      <c r="CN1335" s="2">
        <v>4</v>
      </c>
      <c r="CQ1335" s="2"/>
      <c r="CR1335" s="2"/>
    </row>
    <row r="1336" spans="1:117" ht="15" customHeight="1" x14ac:dyDescent="0.3">
      <c r="A1336" t="str">
        <f t="shared" si="1160"/>
        <v>otthon12046</v>
      </c>
      <c r="B1336" t="str">
        <f t="shared" si="1161"/>
        <v>Értékteremtő logisztikai folyamatok - Lakatos Péter (otthonról web) 12</v>
      </c>
      <c r="C1336" t="str">
        <f t="shared" si="1162"/>
        <v>12046</v>
      </c>
      <c r="D1336" t="str">
        <f t="shared" si="1163"/>
        <v xml:space="preserve">Értékteremtő logisztikai folyamatok - Lakatos Péter (otthonról web) </v>
      </c>
      <c r="E1336" t="str">
        <f t="shared" si="1164"/>
        <v>Lakatos Péter12046</v>
      </c>
      <c r="F1336" t="str">
        <f t="shared" si="1165"/>
        <v>Értékteremtő logisztikai folyamatok (Bp. otthon, otthonról web)</v>
      </c>
      <c r="G1336" t="str">
        <f t="shared" si="1166"/>
        <v/>
      </c>
      <c r="H1336" t="str">
        <f t="shared" si="1167"/>
        <v/>
      </c>
      <c r="I1336" t="str">
        <f t="shared" si="1168"/>
        <v/>
      </c>
      <c r="J1336" t="str">
        <f t="shared" si="1169"/>
        <v/>
      </c>
      <c r="K1336" t="str">
        <f t="shared" si="1170"/>
        <v>12046</v>
      </c>
      <c r="L1336" t="str">
        <f t="shared" si="1171"/>
        <v/>
      </c>
      <c r="M1336" t="str">
        <f t="shared" si="1172"/>
        <v/>
      </c>
      <c r="N1336" t="str">
        <f t="shared" si="1173"/>
        <v/>
      </c>
      <c r="O1336" t="str">
        <f t="shared" si="1174"/>
        <v/>
      </c>
      <c r="P1336" t="str">
        <f t="shared" si="1175"/>
        <v/>
      </c>
      <c r="Q1336" t="str">
        <f t="shared" si="1176"/>
        <v/>
      </c>
      <c r="R1336" t="str">
        <f t="shared" si="1177"/>
        <v/>
      </c>
      <c r="S1336" t="str">
        <f t="shared" si="1178"/>
        <v/>
      </c>
      <c r="T1336" t="str">
        <f t="shared" si="1179"/>
        <v/>
      </c>
      <c r="U1336" t="str">
        <f t="shared" si="1180"/>
        <v/>
      </c>
      <c r="V1336" t="str">
        <f t="shared" si="1181"/>
        <v/>
      </c>
      <c r="W1336" t="str">
        <f t="shared" si="1182"/>
        <v/>
      </c>
      <c r="X1336" t="str">
        <f t="shared" si="1183"/>
        <v/>
      </c>
      <c r="Y1336" t="str">
        <f t="shared" si="1184"/>
        <v/>
      </c>
      <c r="Z1336" t="str">
        <f t="shared" si="1185"/>
        <v/>
      </c>
      <c r="AA1336" t="str">
        <f t="shared" si="1186"/>
        <v>Értékteremtő logisztikai folyamatok (otthon, otthonról web)</v>
      </c>
      <c r="AB1336" t="str">
        <f t="shared" si="1187"/>
        <v/>
      </c>
      <c r="AC1336" t="str">
        <f t="shared" si="1188"/>
        <v/>
      </c>
      <c r="AD1336" t="str">
        <f t="shared" si="1189"/>
        <v/>
      </c>
      <c r="AE1336" t="str">
        <f t="shared" si="1190"/>
        <v/>
      </c>
      <c r="AF1336" t="str">
        <f t="shared" si="1191"/>
        <v/>
      </c>
      <c r="AG1336" t="str">
        <f t="shared" si="1192"/>
        <v/>
      </c>
      <c r="AH1336" t="str">
        <f t="shared" si="1193"/>
        <v/>
      </c>
      <c r="AI1336" t="str">
        <f t="shared" si="1194"/>
        <v/>
      </c>
      <c r="AJ1336" t="str">
        <f t="shared" si="1195"/>
        <v/>
      </c>
      <c r="AK1336" t="str">
        <f t="shared" si="1196"/>
        <v/>
      </c>
      <c r="AL1336" t="str">
        <f t="shared" si="1197"/>
        <v/>
      </c>
      <c r="AM1336" t="str">
        <f t="shared" si="1198"/>
        <v/>
      </c>
      <c r="AN1336" t="str">
        <f t="shared" si="1199"/>
        <v/>
      </c>
      <c r="AO1336" t="str">
        <f t="shared" si="1200"/>
        <v/>
      </c>
      <c r="AP1336" t="str">
        <f t="shared" si="1201"/>
        <v/>
      </c>
      <c r="AQ1336" t="str">
        <f t="shared" si="1202"/>
        <v/>
      </c>
      <c r="AR1336" t="str">
        <f t="shared" si="1203"/>
        <v/>
      </c>
      <c r="AS1336" t="str">
        <f t="shared" si="1204"/>
        <v/>
      </c>
      <c r="AT1336" t="str">
        <f t="shared" si="1205"/>
        <v/>
      </c>
      <c r="AU1336" t="str">
        <f t="shared" si="1206"/>
        <v/>
      </c>
      <c r="AV1336" t="str">
        <f t="shared" si="1207"/>
        <v/>
      </c>
      <c r="AW1336" t="str">
        <f t="shared" si="1208"/>
        <v/>
      </c>
      <c r="AX1336" t="str">
        <f t="shared" si="1209"/>
        <v/>
      </c>
      <c r="AY1336" t="str">
        <f t="shared" si="1210"/>
        <v/>
      </c>
      <c r="AZ1336" t="str">
        <f t="shared" si="1211"/>
        <v/>
      </c>
      <c r="BA1336" t="str">
        <f t="shared" si="1212"/>
        <v/>
      </c>
      <c r="BB1336" t="str">
        <f t="shared" si="1213"/>
        <v/>
      </c>
      <c r="BC1336" t="str">
        <f t="shared" si="1214"/>
        <v/>
      </c>
      <c r="BD1336" t="str">
        <f t="shared" si="1215"/>
        <v/>
      </c>
      <c r="BE1336" t="str">
        <f t="shared" si="1216"/>
        <v>Értékteremtő logisztikai folyamatok (, otthonról web)</v>
      </c>
      <c r="BF1336" s="2">
        <v>1204</v>
      </c>
      <c r="BG1336" s="2">
        <v>6</v>
      </c>
      <c r="BH1336" s="18">
        <f>VLOOKUP(BF1336,segéd!$F$9:$G$41,2,FALSE)</f>
        <v>46360</v>
      </c>
      <c r="BI1336" s="2" t="str">
        <f>VLOOKUP(BG1336,segéd!$F$1:$G$7,2,FALSE)</f>
        <v>17.00-18.30</v>
      </c>
      <c r="BJ1336" t="s">
        <v>89</v>
      </c>
      <c r="BK1336" s="20" t="s">
        <v>217</v>
      </c>
      <c r="BL1336" t="s">
        <v>206</v>
      </c>
      <c r="BM1336" s="2" t="s">
        <v>424</v>
      </c>
      <c r="BO1336" s="2" t="s">
        <v>423</v>
      </c>
      <c r="BP1336" s="33" t="s">
        <v>717</v>
      </c>
      <c r="BQ1336" s="2">
        <f t="shared" si="1217"/>
        <v>12</v>
      </c>
      <c r="BR1336" s="2">
        <f>IF(BM1336="","",IFERROR(VLOOKUP(BJ1336,segéd!T:U,2,FALSE),"x"))</f>
        <v>12</v>
      </c>
      <c r="BS1336" s="2" t="str">
        <f>IF(BN1336="","",IFERROR(VLOOKUP(BJ1336,segéd!O:P,2,FALSE),"x"))</f>
        <v/>
      </c>
      <c r="BU1336" s="2"/>
      <c r="BV1336" s="2"/>
      <c r="BX1336" s="2">
        <v>5</v>
      </c>
    </row>
    <row r="1337" spans="1:117" ht="15" customHeight="1" x14ac:dyDescent="0.3">
      <c r="A1337" t="str">
        <f t="shared" si="1160"/>
        <v>otthon12046</v>
      </c>
      <c r="B1337" t="str">
        <f t="shared" si="1161"/>
        <v>Idegen nyelv I., angol - Nagy Mónika (otthonról web) 8</v>
      </c>
      <c r="C1337" t="str">
        <f t="shared" si="1162"/>
        <v>otthon12046</v>
      </c>
      <c r="D1337" t="str">
        <f t="shared" si="1163"/>
        <v>Idegen nyelv I., angol - Nagy Mónika (otthonról web) 13</v>
      </c>
      <c r="E1337" t="str">
        <f t="shared" si="1164"/>
        <v>Nagy Mónika12046</v>
      </c>
      <c r="F1337" t="str">
        <f t="shared" si="1165"/>
        <v>Idegen nyelv I., angol (Bp. otthonTb. otthon, otthonról web)</v>
      </c>
      <c r="G1337" t="str">
        <f t="shared" si="1166"/>
        <v/>
      </c>
      <c r="H1337" t="str">
        <f t="shared" si="1167"/>
        <v/>
      </c>
      <c r="I1337" t="str">
        <f t="shared" si="1168"/>
        <v>12046</v>
      </c>
      <c r="J1337" t="str">
        <f t="shared" si="1169"/>
        <v/>
      </c>
      <c r="K1337" t="str">
        <f t="shared" si="1170"/>
        <v/>
      </c>
      <c r="L1337" t="str">
        <f t="shared" si="1171"/>
        <v/>
      </c>
      <c r="M1337" t="str">
        <f t="shared" si="1172"/>
        <v/>
      </c>
      <c r="N1337" t="str">
        <f t="shared" si="1173"/>
        <v/>
      </c>
      <c r="O1337" t="str">
        <f t="shared" si="1174"/>
        <v/>
      </c>
      <c r="P1337" t="str">
        <f t="shared" si="1175"/>
        <v/>
      </c>
      <c r="Q1337" t="str">
        <f t="shared" si="1176"/>
        <v/>
      </c>
      <c r="R1337" t="str">
        <f t="shared" si="1177"/>
        <v/>
      </c>
      <c r="S1337" t="str">
        <f t="shared" si="1178"/>
        <v/>
      </c>
      <c r="T1337" t="str">
        <f t="shared" si="1179"/>
        <v/>
      </c>
      <c r="U1337" t="str">
        <f t="shared" si="1180"/>
        <v/>
      </c>
      <c r="V1337" t="str">
        <f t="shared" si="1181"/>
        <v/>
      </c>
      <c r="W1337" t="str">
        <f t="shared" si="1182"/>
        <v/>
      </c>
      <c r="X1337" t="str">
        <f t="shared" si="1183"/>
        <v/>
      </c>
      <c r="Y1337" t="str">
        <f t="shared" si="1184"/>
        <v/>
      </c>
      <c r="Z1337" t="str">
        <f t="shared" si="1185"/>
        <v/>
      </c>
      <c r="AA1337" t="str">
        <f t="shared" si="1186"/>
        <v>Idegen nyelv I., angol (otthon, otthonról web)</v>
      </c>
      <c r="AB1337" t="str">
        <f t="shared" si="1187"/>
        <v/>
      </c>
      <c r="AC1337" t="str">
        <f t="shared" si="1188"/>
        <v>12046</v>
      </c>
      <c r="AD1337" t="str">
        <f t="shared" si="1189"/>
        <v>12046</v>
      </c>
      <c r="AE1337" t="str">
        <f t="shared" si="1190"/>
        <v/>
      </c>
      <c r="AF1337" t="str">
        <f t="shared" si="1191"/>
        <v/>
      </c>
      <c r="AG1337" t="str">
        <f t="shared" si="1192"/>
        <v/>
      </c>
      <c r="AH1337" t="str">
        <f t="shared" si="1193"/>
        <v/>
      </c>
      <c r="AI1337" t="str">
        <f t="shared" si="1194"/>
        <v/>
      </c>
      <c r="AJ1337" t="str">
        <f t="shared" si="1195"/>
        <v/>
      </c>
      <c r="AK1337" t="str">
        <f t="shared" si="1196"/>
        <v/>
      </c>
      <c r="AL1337" t="str">
        <f t="shared" si="1197"/>
        <v/>
      </c>
      <c r="AM1337" t="str">
        <f t="shared" si="1198"/>
        <v/>
      </c>
      <c r="AN1337" t="str">
        <f t="shared" si="1199"/>
        <v/>
      </c>
      <c r="AO1337" t="str">
        <f t="shared" si="1200"/>
        <v/>
      </c>
      <c r="AP1337" t="str">
        <f t="shared" si="1201"/>
        <v/>
      </c>
      <c r="AQ1337" t="str">
        <f t="shared" si="1202"/>
        <v/>
      </c>
      <c r="AR1337" t="str">
        <f t="shared" si="1203"/>
        <v/>
      </c>
      <c r="AS1337" t="str">
        <f t="shared" si="1204"/>
        <v/>
      </c>
      <c r="AT1337" t="str">
        <f t="shared" si="1205"/>
        <v/>
      </c>
      <c r="AU1337" t="str">
        <f t="shared" si="1206"/>
        <v/>
      </c>
      <c r="AV1337" t="str">
        <f t="shared" si="1207"/>
        <v/>
      </c>
      <c r="AW1337" t="str">
        <f t="shared" si="1208"/>
        <v/>
      </c>
      <c r="AX1337" t="str">
        <f t="shared" si="1209"/>
        <v/>
      </c>
      <c r="AY1337" t="str">
        <f t="shared" si="1210"/>
        <v/>
      </c>
      <c r="AZ1337" t="str">
        <f t="shared" si="1211"/>
        <v/>
      </c>
      <c r="BA1337" t="str">
        <f t="shared" si="1212"/>
        <v/>
      </c>
      <c r="BB1337" t="str">
        <f t="shared" si="1213"/>
        <v/>
      </c>
      <c r="BC1337" t="str">
        <f t="shared" si="1214"/>
        <v/>
      </c>
      <c r="BD1337" t="str">
        <f t="shared" si="1215"/>
        <v/>
      </c>
      <c r="BE1337" t="str">
        <f t="shared" si="1216"/>
        <v>Idegen nyelv I., angol (otthon, otthonról web)</v>
      </c>
      <c r="BF1337" s="2">
        <v>1204</v>
      </c>
      <c r="BG1337" s="2">
        <v>6</v>
      </c>
      <c r="BH1337" s="18">
        <f>VLOOKUP(BF1337,segéd!$F$9:$G$41,2,FALSE)</f>
        <v>46360</v>
      </c>
      <c r="BI1337" s="2" t="str">
        <f>VLOOKUP(BG1337,segéd!$F$1:$G$7,2,FALSE)</f>
        <v>17.00-18.30</v>
      </c>
      <c r="BJ1337" t="s">
        <v>293</v>
      </c>
      <c r="BK1337" s="20" t="s">
        <v>543</v>
      </c>
      <c r="BL1337" t="s">
        <v>511</v>
      </c>
      <c r="BM1337" s="2" t="s">
        <v>424</v>
      </c>
      <c r="BN1337" s="2" t="s">
        <v>424</v>
      </c>
      <c r="BO1337" s="2" t="s">
        <v>423</v>
      </c>
      <c r="BP1337" s="33" t="s">
        <v>695</v>
      </c>
      <c r="BQ1337" s="2">
        <f t="shared" si="1217"/>
        <v>21</v>
      </c>
      <c r="BR1337" s="2">
        <f>IF(BM1337="","",IFERROR(VLOOKUP(BJ1337,segéd!T:U,2,FALSE),"x"))</f>
        <v>8</v>
      </c>
      <c r="BS1337" s="2">
        <f>IF(BN1337="","",IFERROR(VLOOKUP(BJ1337,segéd!O:P,2,FALSE),"x"))</f>
        <v>13</v>
      </c>
      <c r="BT1337" s="2"/>
      <c r="BU1337" s="2"/>
      <c r="BV1337" s="2">
        <v>9</v>
      </c>
      <c r="BX1337" s="2"/>
      <c r="CO1337" s="2">
        <v>6</v>
      </c>
      <c r="CP1337" s="2">
        <v>8</v>
      </c>
      <c r="CQ1337" s="2"/>
      <c r="CR1337" s="2"/>
    </row>
    <row r="1338" spans="1:117" ht="15" customHeight="1" x14ac:dyDescent="0.3">
      <c r="A1338" t="str">
        <f t="shared" si="1160"/>
        <v>12046</v>
      </c>
      <c r="B1338" t="str">
        <f t="shared" si="1161"/>
        <v xml:space="preserve">Nyelvi záróvizgsa felkészítő - Balog Mónika (otthonról web) </v>
      </c>
      <c r="C1338" t="str">
        <f t="shared" si="1162"/>
        <v>otthon12046</v>
      </c>
      <c r="D1338" t="str">
        <f t="shared" si="1163"/>
        <v>Nyelvi záróvizgsa felkészítő - Balog Mónika (otthonról web) x</v>
      </c>
      <c r="E1338" t="str">
        <f t="shared" si="1164"/>
        <v>Balog Mónika12046</v>
      </c>
      <c r="F1338" t="str">
        <f t="shared" si="1165"/>
        <v>Nyelvi záróvizgsa felkészítő (Tb. otthon, otthonról web)</v>
      </c>
      <c r="G1338" t="str">
        <f t="shared" si="1166"/>
        <v/>
      </c>
      <c r="H1338" t="str">
        <f t="shared" si="1167"/>
        <v/>
      </c>
      <c r="I1338" t="str">
        <f t="shared" si="1168"/>
        <v/>
      </c>
      <c r="J1338" t="str">
        <f t="shared" si="1169"/>
        <v/>
      </c>
      <c r="K1338" t="str">
        <f t="shared" si="1170"/>
        <v/>
      </c>
      <c r="L1338" t="str">
        <f t="shared" si="1171"/>
        <v/>
      </c>
      <c r="M1338" t="str">
        <f t="shared" si="1172"/>
        <v/>
      </c>
      <c r="N1338" t="str">
        <f t="shared" si="1173"/>
        <v/>
      </c>
      <c r="O1338" t="str">
        <f t="shared" si="1174"/>
        <v/>
      </c>
      <c r="P1338" t="str">
        <f t="shared" si="1175"/>
        <v/>
      </c>
      <c r="Q1338" t="str">
        <f t="shared" si="1176"/>
        <v/>
      </c>
      <c r="R1338" t="str">
        <f t="shared" si="1177"/>
        <v/>
      </c>
      <c r="S1338" t="str">
        <f t="shared" si="1178"/>
        <v/>
      </c>
      <c r="T1338" t="str">
        <f t="shared" si="1179"/>
        <v/>
      </c>
      <c r="U1338" t="str">
        <f t="shared" si="1180"/>
        <v/>
      </c>
      <c r="V1338" t="str">
        <f t="shared" si="1181"/>
        <v/>
      </c>
      <c r="W1338" t="str">
        <f t="shared" si="1182"/>
        <v/>
      </c>
      <c r="X1338" t="str">
        <f t="shared" si="1183"/>
        <v/>
      </c>
      <c r="Y1338" t="str">
        <f t="shared" si="1184"/>
        <v/>
      </c>
      <c r="Z1338" t="str">
        <f t="shared" si="1185"/>
        <v/>
      </c>
      <c r="AA1338" t="str">
        <f t="shared" si="1186"/>
        <v>Nyelvi záróvizgsa felkészítő (, otthonról web)</v>
      </c>
      <c r="AB1338" t="str">
        <f t="shared" si="1187"/>
        <v/>
      </c>
      <c r="AC1338" t="str">
        <f t="shared" si="1188"/>
        <v/>
      </c>
      <c r="AD1338" t="str">
        <f t="shared" si="1189"/>
        <v/>
      </c>
      <c r="AE1338" t="str">
        <f t="shared" si="1190"/>
        <v/>
      </c>
      <c r="AF1338" t="str">
        <f t="shared" si="1191"/>
        <v/>
      </c>
      <c r="AG1338" t="str">
        <f t="shared" si="1192"/>
        <v/>
      </c>
      <c r="AH1338" t="str">
        <f t="shared" si="1193"/>
        <v/>
      </c>
      <c r="AI1338" t="str">
        <f t="shared" si="1194"/>
        <v/>
      </c>
      <c r="AJ1338" t="str">
        <f t="shared" si="1195"/>
        <v/>
      </c>
      <c r="AK1338" t="str">
        <f t="shared" si="1196"/>
        <v/>
      </c>
      <c r="AL1338" t="str">
        <f t="shared" si="1197"/>
        <v/>
      </c>
      <c r="AM1338" t="str">
        <f t="shared" si="1198"/>
        <v/>
      </c>
      <c r="AN1338" t="str">
        <f t="shared" si="1199"/>
        <v/>
      </c>
      <c r="AO1338" t="str">
        <f t="shared" si="1200"/>
        <v/>
      </c>
      <c r="AP1338" t="str">
        <f t="shared" si="1201"/>
        <v/>
      </c>
      <c r="AQ1338" t="str">
        <f t="shared" si="1202"/>
        <v/>
      </c>
      <c r="AR1338" t="str">
        <f t="shared" si="1203"/>
        <v/>
      </c>
      <c r="AS1338" t="str">
        <f t="shared" si="1204"/>
        <v/>
      </c>
      <c r="AT1338" t="str">
        <f t="shared" si="1205"/>
        <v/>
      </c>
      <c r="AU1338" t="str">
        <f t="shared" si="1206"/>
        <v/>
      </c>
      <c r="AV1338" t="str">
        <f t="shared" si="1207"/>
        <v/>
      </c>
      <c r="AW1338" t="str">
        <f t="shared" si="1208"/>
        <v/>
      </c>
      <c r="AX1338" t="str">
        <f t="shared" si="1209"/>
        <v/>
      </c>
      <c r="AY1338" t="str">
        <f t="shared" si="1210"/>
        <v/>
      </c>
      <c r="AZ1338" t="str">
        <f t="shared" si="1211"/>
        <v/>
      </c>
      <c r="BA1338" t="str">
        <f t="shared" si="1212"/>
        <v/>
      </c>
      <c r="BB1338" t="str">
        <f t="shared" si="1213"/>
        <v/>
      </c>
      <c r="BC1338" t="str">
        <f t="shared" si="1214"/>
        <v/>
      </c>
      <c r="BD1338" t="str">
        <f t="shared" si="1215"/>
        <v/>
      </c>
      <c r="BE1338" t="str">
        <f t="shared" si="1216"/>
        <v>Nyelvi záróvizgsa felkészítő (otthon, otthonról web)</v>
      </c>
      <c r="BF1338" s="2">
        <v>1204</v>
      </c>
      <c r="BG1338" s="2">
        <v>6</v>
      </c>
      <c r="BH1338" s="18">
        <f>VLOOKUP(BF1338,segéd!$F$9:$G$41,2,FALSE)</f>
        <v>46360</v>
      </c>
      <c r="BI1338" s="2" t="str">
        <f>VLOOKUP(BG1338,segéd!$F$1:$G$7,2,FALSE)</f>
        <v>17.00-18.30</v>
      </c>
      <c r="BJ1338" t="s">
        <v>2384</v>
      </c>
      <c r="BK1338" s="20" t="s">
        <v>70</v>
      </c>
      <c r="BL1338" t="s">
        <v>191</v>
      </c>
      <c r="BM1338" s="2"/>
      <c r="BN1338" s="2" t="s">
        <v>424</v>
      </c>
      <c r="BO1338" s="2" t="s">
        <v>423</v>
      </c>
      <c r="BP1338" s="33" t="s">
        <v>2385</v>
      </c>
      <c r="BQ1338" s="2" t="e">
        <f t="shared" si="1217"/>
        <v>#VALUE!</v>
      </c>
      <c r="BR1338" s="2" t="str">
        <f>IF(BM1338="","",IFERROR(VLOOKUP(BJ1338,segéd!T:U,2,FALSE),"x"))</f>
        <v/>
      </c>
      <c r="BS1338" s="2" t="str">
        <f>IF(BN1338="","",IFERROR(VLOOKUP(BJ1338,segéd!O:P,2,FALSE),"x"))</f>
        <v>x</v>
      </c>
      <c r="BU1338" s="2"/>
      <c r="BV1338" s="2"/>
      <c r="BX1338" s="2"/>
    </row>
    <row r="1339" spans="1:117" ht="15" customHeight="1" x14ac:dyDescent="0.3">
      <c r="A1339" t="str">
        <f t="shared" si="1160"/>
        <v>otthon12047</v>
      </c>
      <c r="B1339" t="str">
        <f t="shared" si="1161"/>
        <v>Angol gazdasági szaknyelv I., 3. csoport - Steiner Imre (otthonról web) x</v>
      </c>
      <c r="C1339" t="str">
        <f t="shared" si="1162"/>
        <v>otthon12047</v>
      </c>
      <c r="D1339" t="str">
        <f t="shared" si="1163"/>
        <v>Angol gazdasági szaknyelv I., 3. csoport - Steiner Imre (otthonról web) x</v>
      </c>
      <c r="E1339" t="str">
        <f t="shared" si="1164"/>
        <v>Steiner Imre12047</v>
      </c>
      <c r="F1339" t="str">
        <f t="shared" si="1165"/>
        <v>Angol gazdasági szaknyelv I., 3. csoport (Bp. otthonTb. otthon, otthonról web)</v>
      </c>
      <c r="G1339" t="str">
        <f t="shared" si="1166"/>
        <v>12047</v>
      </c>
      <c r="H1339" t="str">
        <f t="shared" si="1167"/>
        <v>12047</v>
      </c>
      <c r="I1339" t="str">
        <f t="shared" si="1168"/>
        <v/>
      </c>
      <c r="J1339" t="str">
        <f t="shared" si="1169"/>
        <v/>
      </c>
      <c r="K1339" t="str">
        <f t="shared" si="1170"/>
        <v/>
      </c>
      <c r="L1339" t="str">
        <f t="shared" si="1171"/>
        <v/>
      </c>
      <c r="M1339" t="str">
        <f t="shared" si="1172"/>
        <v/>
      </c>
      <c r="N1339" t="str">
        <f t="shared" si="1173"/>
        <v/>
      </c>
      <c r="O1339" t="str">
        <f t="shared" si="1174"/>
        <v/>
      </c>
      <c r="P1339" t="str">
        <f t="shared" si="1175"/>
        <v/>
      </c>
      <c r="Q1339" t="str">
        <f t="shared" si="1176"/>
        <v/>
      </c>
      <c r="R1339" t="str">
        <f t="shared" si="1177"/>
        <v/>
      </c>
      <c r="S1339" t="str">
        <f t="shared" si="1178"/>
        <v/>
      </c>
      <c r="T1339" t="str">
        <f t="shared" si="1179"/>
        <v/>
      </c>
      <c r="U1339" t="str">
        <f t="shared" si="1180"/>
        <v/>
      </c>
      <c r="V1339" t="str">
        <f t="shared" si="1181"/>
        <v/>
      </c>
      <c r="W1339" t="str">
        <f t="shared" si="1182"/>
        <v/>
      </c>
      <c r="X1339" t="str">
        <f t="shared" si="1183"/>
        <v/>
      </c>
      <c r="Y1339" t="str">
        <f t="shared" si="1184"/>
        <v/>
      </c>
      <c r="Z1339" t="str">
        <f t="shared" si="1185"/>
        <v/>
      </c>
      <c r="AA1339" t="str">
        <f t="shared" si="1186"/>
        <v>Angol gazdasági szaknyelv I., 3. csoport (otthon, otthonról web)</v>
      </c>
      <c r="AB1339" t="str">
        <f t="shared" si="1187"/>
        <v>12047</v>
      </c>
      <c r="AC1339" t="str">
        <f t="shared" si="1188"/>
        <v/>
      </c>
      <c r="AD1339" t="str">
        <f t="shared" si="1189"/>
        <v/>
      </c>
      <c r="AE1339" t="str">
        <f t="shared" si="1190"/>
        <v/>
      </c>
      <c r="AF1339" t="str">
        <f t="shared" si="1191"/>
        <v/>
      </c>
      <c r="AG1339" t="str">
        <f t="shared" si="1192"/>
        <v/>
      </c>
      <c r="AH1339" t="str">
        <f t="shared" si="1193"/>
        <v/>
      </c>
      <c r="AI1339" t="str">
        <f t="shared" si="1194"/>
        <v/>
      </c>
      <c r="AJ1339" t="str">
        <f t="shared" si="1195"/>
        <v/>
      </c>
      <c r="AK1339" t="str">
        <f t="shared" si="1196"/>
        <v/>
      </c>
      <c r="AL1339" t="str">
        <f t="shared" si="1197"/>
        <v/>
      </c>
      <c r="AM1339" t="str">
        <f t="shared" si="1198"/>
        <v/>
      </c>
      <c r="AN1339" t="str">
        <f t="shared" si="1199"/>
        <v/>
      </c>
      <c r="AO1339" t="str">
        <f t="shared" si="1200"/>
        <v/>
      </c>
      <c r="AP1339" t="str">
        <f t="shared" si="1201"/>
        <v/>
      </c>
      <c r="AQ1339" t="str">
        <f t="shared" si="1202"/>
        <v/>
      </c>
      <c r="AR1339" t="str">
        <f t="shared" si="1203"/>
        <v/>
      </c>
      <c r="AS1339" t="str">
        <f t="shared" si="1204"/>
        <v/>
      </c>
      <c r="AT1339" t="str">
        <f t="shared" si="1205"/>
        <v/>
      </c>
      <c r="AU1339" t="str">
        <f t="shared" si="1206"/>
        <v/>
      </c>
      <c r="AV1339" t="str">
        <f t="shared" si="1207"/>
        <v/>
      </c>
      <c r="AW1339" t="str">
        <f t="shared" si="1208"/>
        <v/>
      </c>
      <c r="AX1339" t="str">
        <f t="shared" si="1209"/>
        <v/>
      </c>
      <c r="AY1339" t="str">
        <f t="shared" si="1210"/>
        <v/>
      </c>
      <c r="AZ1339" t="str">
        <f t="shared" si="1211"/>
        <v/>
      </c>
      <c r="BA1339" t="str">
        <f t="shared" si="1212"/>
        <v/>
      </c>
      <c r="BB1339" t="str">
        <f t="shared" si="1213"/>
        <v/>
      </c>
      <c r="BC1339" t="str">
        <f t="shared" si="1214"/>
        <v/>
      </c>
      <c r="BD1339" t="str">
        <f t="shared" si="1215"/>
        <v/>
      </c>
      <c r="BE1339" t="str">
        <f t="shared" si="1216"/>
        <v>Angol gazdasági szaknyelv I., 3. csoport (otthon, otthonról web)</v>
      </c>
      <c r="BF1339" s="2">
        <v>1204</v>
      </c>
      <c r="BG1339" s="2">
        <v>7</v>
      </c>
      <c r="BH1339" s="18">
        <f>VLOOKUP(BF1339,segéd!$F$9:$G$41,2,FALSE)</f>
        <v>46360</v>
      </c>
      <c r="BI1339" s="2" t="str">
        <f>VLOOKUP(BG1339,segéd!$F$1:$G$7,2,FALSE)</f>
        <v>18.45-20.15</v>
      </c>
      <c r="BJ1339" t="s">
        <v>2367</v>
      </c>
      <c r="BK1339" s="20" t="s">
        <v>549</v>
      </c>
      <c r="BL1339" t="s">
        <v>192</v>
      </c>
      <c r="BM1339" s="2" t="s">
        <v>424</v>
      </c>
      <c r="BN1339" s="2" t="s">
        <v>424</v>
      </c>
      <c r="BO1339" s="2" t="s">
        <v>423</v>
      </c>
      <c r="BP1339" s="33" t="s">
        <v>2368</v>
      </c>
      <c r="BQ1339" s="2" t="e">
        <f t="shared" si="1217"/>
        <v>#VALUE!</v>
      </c>
      <c r="BR1339" s="2" t="str">
        <f>IF(BM1339="","",IFERROR(VLOOKUP(BJ1339,segéd!T:U,2,FALSE),"x"))</f>
        <v>x</v>
      </c>
      <c r="BS1339" s="2" t="str">
        <f>IF(BN1339="","",IFERROR(VLOOKUP(BJ1339,segéd!O:P,2,FALSE),"x"))</f>
        <v>x</v>
      </c>
      <c r="BT1339" s="2">
        <v>12</v>
      </c>
      <c r="BU1339" s="2">
        <v>4</v>
      </c>
      <c r="BV1339" s="2"/>
      <c r="BX1339" s="2"/>
      <c r="CN1339" s="2">
        <v>4</v>
      </c>
      <c r="CQ1339" s="2"/>
      <c r="CR1339" s="2"/>
    </row>
    <row r="1340" spans="1:117" ht="15" customHeight="1" x14ac:dyDescent="0.3">
      <c r="A1340" t="str">
        <f t="shared" si="1160"/>
        <v>otthon12047</v>
      </c>
      <c r="B1340" t="str">
        <f t="shared" si="1161"/>
        <v>Értékteremtő logisztikai folyamatok - Lakatos Péter (otthonról web) 12</v>
      </c>
      <c r="C1340" t="str">
        <f t="shared" si="1162"/>
        <v>12047</v>
      </c>
      <c r="D1340" t="str">
        <f t="shared" si="1163"/>
        <v xml:space="preserve">Értékteremtő logisztikai folyamatok - Lakatos Péter (otthonról web) </v>
      </c>
      <c r="E1340" t="str">
        <f t="shared" si="1164"/>
        <v>Lakatos Péter12047</v>
      </c>
      <c r="F1340" t="str">
        <f t="shared" si="1165"/>
        <v>Értékteremtő logisztikai folyamatok (Bp. otthon, otthonról web)</v>
      </c>
      <c r="G1340" t="str">
        <f t="shared" si="1166"/>
        <v/>
      </c>
      <c r="H1340" t="str">
        <f t="shared" si="1167"/>
        <v/>
      </c>
      <c r="I1340" t="str">
        <f t="shared" si="1168"/>
        <v/>
      </c>
      <c r="J1340" t="str">
        <f t="shared" si="1169"/>
        <v/>
      </c>
      <c r="K1340" t="str">
        <f t="shared" si="1170"/>
        <v>12047</v>
      </c>
      <c r="L1340" t="str">
        <f t="shared" si="1171"/>
        <v/>
      </c>
      <c r="M1340" t="str">
        <f t="shared" si="1172"/>
        <v/>
      </c>
      <c r="N1340" t="str">
        <f t="shared" si="1173"/>
        <v/>
      </c>
      <c r="O1340" t="str">
        <f t="shared" si="1174"/>
        <v/>
      </c>
      <c r="P1340" t="str">
        <f t="shared" si="1175"/>
        <v/>
      </c>
      <c r="Q1340" t="str">
        <f t="shared" si="1176"/>
        <v/>
      </c>
      <c r="R1340" t="str">
        <f t="shared" si="1177"/>
        <v/>
      </c>
      <c r="S1340" t="str">
        <f t="shared" si="1178"/>
        <v/>
      </c>
      <c r="T1340" t="str">
        <f t="shared" si="1179"/>
        <v/>
      </c>
      <c r="U1340" t="str">
        <f t="shared" si="1180"/>
        <v/>
      </c>
      <c r="V1340" t="str">
        <f t="shared" si="1181"/>
        <v/>
      </c>
      <c r="W1340" t="str">
        <f t="shared" si="1182"/>
        <v/>
      </c>
      <c r="X1340" t="str">
        <f t="shared" si="1183"/>
        <v/>
      </c>
      <c r="Y1340" t="str">
        <f t="shared" si="1184"/>
        <v/>
      </c>
      <c r="Z1340" t="str">
        <f t="shared" si="1185"/>
        <v/>
      </c>
      <c r="AA1340" t="str">
        <f t="shared" si="1186"/>
        <v>Értékteremtő logisztikai folyamatok (otthon, otthonról web)</v>
      </c>
      <c r="AB1340" t="str">
        <f t="shared" si="1187"/>
        <v/>
      </c>
      <c r="AC1340" t="str">
        <f t="shared" si="1188"/>
        <v/>
      </c>
      <c r="AD1340" t="str">
        <f t="shared" si="1189"/>
        <v/>
      </c>
      <c r="AE1340" t="str">
        <f t="shared" si="1190"/>
        <v/>
      </c>
      <c r="AF1340" t="str">
        <f t="shared" si="1191"/>
        <v/>
      </c>
      <c r="AG1340" t="str">
        <f t="shared" si="1192"/>
        <v/>
      </c>
      <c r="AH1340" t="str">
        <f t="shared" si="1193"/>
        <v/>
      </c>
      <c r="AI1340" t="str">
        <f t="shared" si="1194"/>
        <v/>
      </c>
      <c r="AJ1340" t="str">
        <f t="shared" si="1195"/>
        <v/>
      </c>
      <c r="AK1340" t="str">
        <f t="shared" si="1196"/>
        <v/>
      </c>
      <c r="AL1340" t="str">
        <f t="shared" si="1197"/>
        <v/>
      </c>
      <c r="AM1340" t="str">
        <f t="shared" si="1198"/>
        <v/>
      </c>
      <c r="AN1340" t="str">
        <f t="shared" si="1199"/>
        <v/>
      </c>
      <c r="AO1340" t="str">
        <f t="shared" si="1200"/>
        <v/>
      </c>
      <c r="AP1340" t="str">
        <f t="shared" si="1201"/>
        <v/>
      </c>
      <c r="AQ1340" t="str">
        <f t="shared" si="1202"/>
        <v/>
      </c>
      <c r="AR1340" t="str">
        <f t="shared" si="1203"/>
        <v/>
      </c>
      <c r="AS1340" t="str">
        <f t="shared" si="1204"/>
        <v/>
      </c>
      <c r="AT1340" t="str">
        <f t="shared" si="1205"/>
        <v/>
      </c>
      <c r="AU1340" t="str">
        <f t="shared" si="1206"/>
        <v/>
      </c>
      <c r="AV1340" t="str">
        <f t="shared" si="1207"/>
        <v/>
      </c>
      <c r="AW1340" t="str">
        <f t="shared" si="1208"/>
        <v/>
      </c>
      <c r="AX1340" t="str">
        <f t="shared" si="1209"/>
        <v/>
      </c>
      <c r="AY1340" t="str">
        <f t="shared" si="1210"/>
        <v/>
      </c>
      <c r="AZ1340" t="str">
        <f t="shared" si="1211"/>
        <v/>
      </c>
      <c r="BA1340" t="str">
        <f t="shared" si="1212"/>
        <v/>
      </c>
      <c r="BB1340" t="str">
        <f t="shared" si="1213"/>
        <v/>
      </c>
      <c r="BC1340" t="str">
        <f t="shared" si="1214"/>
        <v/>
      </c>
      <c r="BD1340" t="str">
        <f t="shared" si="1215"/>
        <v/>
      </c>
      <c r="BE1340" t="str">
        <f t="shared" si="1216"/>
        <v>Értékteremtő logisztikai folyamatok (, otthonról web)</v>
      </c>
      <c r="BF1340" s="2">
        <v>1204</v>
      </c>
      <c r="BG1340" s="2">
        <v>7</v>
      </c>
      <c r="BH1340" s="18">
        <f>VLOOKUP(BF1340,segéd!$F$9:$G$41,2,FALSE)</f>
        <v>46360</v>
      </c>
      <c r="BI1340" s="2" t="str">
        <f>VLOOKUP(BG1340,segéd!$F$1:$G$7,2,FALSE)</f>
        <v>18.45-20.15</v>
      </c>
      <c r="BJ1340" t="s">
        <v>89</v>
      </c>
      <c r="BK1340" s="20" t="s">
        <v>217</v>
      </c>
      <c r="BL1340" t="s">
        <v>206</v>
      </c>
      <c r="BM1340" s="2" t="s">
        <v>424</v>
      </c>
      <c r="BO1340" s="2" t="s">
        <v>423</v>
      </c>
      <c r="BP1340" s="33" t="s">
        <v>717</v>
      </c>
      <c r="BQ1340" s="2">
        <f t="shared" si="1217"/>
        <v>12</v>
      </c>
      <c r="BR1340" s="2">
        <f>IF(BM1340="","",IFERROR(VLOOKUP(BJ1340,segéd!T:U,2,FALSE),"x"))</f>
        <v>12</v>
      </c>
      <c r="BS1340" s="2" t="str">
        <f>IF(BN1340="","",IFERROR(VLOOKUP(BJ1340,segéd!O:P,2,FALSE),"x"))</f>
        <v/>
      </c>
      <c r="BU1340" s="2"/>
      <c r="BV1340" s="2"/>
      <c r="BX1340" s="2">
        <v>5</v>
      </c>
    </row>
    <row r="1341" spans="1:117" ht="15" customHeight="1" x14ac:dyDescent="0.3">
      <c r="A1341" t="str">
        <f t="shared" si="1160"/>
        <v>20612051</v>
      </c>
      <c r="B1341" t="str">
        <f t="shared" si="1161"/>
        <v>Beszerzési menedzsment alapjai - Lakatos Péter (otthonról web) 6</v>
      </c>
      <c r="C1341" t="str">
        <f t="shared" si="1162"/>
        <v>21712051</v>
      </c>
      <c r="D1341" t="str">
        <f t="shared" si="1163"/>
        <v>Beszerzési menedzsment alapjai - Lakatos Péter (otthonról web) 4</v>
      </c>
      <c r="E1341" t="str">
        <f t="shared" si="1164"/>
        <v>Lakatos Péter12051</v>
      </c>
      <c r="F1341" t="str">
        <f t="shared" si="1165"/>
        <v>Beszerzési menedzsment alapjai (Bp. 206Tb. 217, otthonról web)</v>
      </c>
      <c r="G1341" t="str">
        <f t="shared" si="1166"/>
        <v/>
      </c>
      <c r="H1341" t="str">
        <f t="shared" si="1167"/>
        <v/>
      </c>
      <c r="I1341" t="str">
        <f t="shared" si="1168"/>
        <v/>
      </c>
      <c r="J1341" t="str">
        <f t="shared" si="1169"/>
        <v/>
      </c>
      <c r="K1341" t="str">
        <f t="shared" si="1170"/>
        <v/>
      </c>
      <c r="L1341" t="str">
        <f t="shared" si="1171"/>
        <v/>
      </c>
      <c r="M1341" t="str">
        <f t="shared" si="1172"/>
        <v/>
      </c>
      <c r="N1341" t="str">
        <f t="shared" si="1173"/>
        <v/>
      </c>
      <c r="O1341" t="str">
        <f t="shared" si="1174"/>
        <v/>
      </c>
      <c r="P1341" t="str">
        <f t="shared" si="1175"/>
        <v/>
      </c>
      <c r="Q1341" t="str">
        <f t="shared" si="1176"/>
        <v/>
      </c>
      <c r="R1341" t="str">
        <f t="shared" si="1177"/>
        <v/>
      </c>
      <c r="S1341" t="str">
        <f t="shared" si="1178"/>
        <v/>
      </c>
      <c r="T1341" t="str">
        <f t="shared" si="1179"/>
        <v/>
      </c>
      <c r="U1341" t="str">
        <f t="shared" si="1180"/>
        <v/>
      </c>
      <c r="V1341" t="str">
        <f t="shared" si="1181"/>
        <v/>
      </c>
      <c r="W1341" t="str">
        <f t="shared" si="1182"/>
        <v>12051</v>
      </c>
      <c r="X1341" t="str">
        <f t="shared" si="1183"/>
        <v/>
      </c>
      <c r="Y1341" t="str">
        <f t="shared" si="1184"/>
        <v/>
      </c>
      <c r="Z1341" t="str">
        <f t="shared" si="1185"/>
        <v/>
      </c>
      <c r="AA1341" t="str">
        <f t="shared" si="1186"/>
        <v>Beszerzési menedzsment alapjai (206, otthonról web)</v>
      </c>
      <c r="AB1341" t="str">
        <f t="shared" si="1187"/>
        <v/>
      </c>
      <c r="AC1341" t="str">
        <f t="shared" si="1188"/>
        <v/>
      </c>
      <c r="AD1341" t="str">
        <f t="shared" si="1189"/>
        <v/>
      </c>
      <c r="AE1341" t="str">
        <f t="shared" si="1190"/>
        <v/>
      </c>
      <c r="AF1341" t="str">
        <f t="shared" si="1191"/>
        <v/>
      </c>
      <c r="AG1341" t="str">
        <f t="shared" si="1192"/>
        <v/>
      </c>
      <c r="AH1341" t="str">
        <f t="shared" si="1193"/>
        <v/>
      </c>
      <c r="AI1341" t="str">
        <f t="shared" si="1194"/>
        <v/>
      </c>
      <c r="AJ1341" t="str">
        <f t="shared" si="1195"/>
        <v/>
      </c>
      <c r="AK1341" t="str">
        <f t="shared" si="1196"/>
        <v/>
      </c>
      <c r="AL1341" t="str">
        <f t="shared" si="1197"/>
        <v/>
      </c>
      <c r="AM1341" t="str">
        <f t="shared" si="1198"/>
        <v/>
      </c>
      <c r="AN1341" t="str">
        <f t="shared" si="1199"/>
        <v/>
      </c>
      <c r="AO1341" t="str">
        <f t="shared" si="1200"/>
        <v/>
      </c>
      <c r="AP1341" t="str">
        <f t="shared" si="1201"/>
        <v/>
      </c>
      <c r="AQ1341" t="str">
        <f t="shared" si="1202"/>
        <v>12051</v>
      </c>
      <c r="AR1341" t="str">
        <f t="shared" si="1203"/>
        <v/>
      </c>
      <c r="AS1341" t="str">
        <f t="shared" si="1204"/>
        <v/>
      </c>
      <c r="AT1341" t="str">
        <f t="shared" si="1205"/>
        <v/>
      </c>
      <c r="AU1341" t="str">
        <f t="shared" si="1206"/>
        <v/>
      </c>
      <c r="AV1341" t="str">
        <f t="shared" si="1207"/>
        <v/>
      </c>
      <c r="AW1341" t="str">
        <f t="shared" si="1208"/>
        <v/>
      </c>
      <c r="AX1341" t="str">
        <f t="shared" si="1209"/>
        <v/>
      </c>
      <c r="AY1341" t="str">
        <f t="shared" si="1210"/>
        <v/>
      </c>
      <c r="AZ1341" t="str">
        <f t="shared" si="1211"/>
        <v/>
      </c>
      <c r="BA1341" t="str">
        <f t="shared" si="1212"/>
        <v/>
      </c>
      <c r="BB1341" t="str">
        <f t="shared" si="1213"/>
        <v/>
      </c>
      <c r="BC1341" t="str">
        <f t="shared" si="1214"/>
        <v/>
      </c>
      <c r="BD1341" t="str">
        <f t="shared" si="1215"/>
        <v/>
      </c>
      <c r="BE1341" t="str">
        <f t="shared" si="1216"/>
        <v>Beszerzési menedzsment alapjai (217, otthonról web)</v>
      </c>
      <c r="BF1341" s="2">
        <v>1205</v>
      </c>
      <c r="BG1341" s="2">
        <v>1</v>
      </c>
      <c r="BH1341" s="18">
        <f>VLOOKUP(BF1341,segéd!$F$9:$G$41,2,FALSE)</f>
        <v>46361</v>
      </c>
      <c r="BI1341" s="2" t="str">
        <f>VLOOKUP(BG1341,segéd!$F$1:$G$7,2,FALSE)</f>
        <v>8.00-9.30</v>
      </c>
      <c r="BJ1341" t="s">
        <v>282</v>
      </c>
      <c r="BK1341" s="20" t="s">
        <v>217</v>
      </c>
      <c r="BL1341" t="s">
        <v>192</v>
      </c>
      <c r="BM1341" s="2">
        <v>206</v>
      </c>
      <c r="BN1341" s="2">
        <v>217</v>
      </c>
      <c r="BO1341" s="2" t="s">
        <v>423</v>
      </c>
      <c r="BP1341" s="33" t="s">
        <v>718</v>
      </c>
      <c r="BQ1341" s="2">
        <f t="shared" si="1217"/>
        <v>10</v>
      </c>
      <c r="BR1341" s="2">
        <f>IF(BM1341="","",IFERROR(VLOOKUP(BJ1341,segéd!T:U,2,FALSE),"x"))</f>
        <v>6</v>
      </c>
      <c r="BS1341" s="2">
        <f>IF(BN1341="","",IFERROR(VLOOKUP(BJ1341,segéd!O:P,2,FALSE),"x"))</f>
        <v>4</v>
      </c>
      <c r="BU1341" s="2"/>
      <c r="BV1341" s="2"/>
      <c r="BX1341" s="2"/>
      <c r="CJ1341" s="2">
        <v>6</v>
      </c>
      <c r="DC1341" s="2">
        <v>3</v>
      </c>
    </row>
    <row r="1342" spans="1:117" ht="15" customHeight="1" x14ac:dyDescent="0.3">
      <c r="A1342" t="str">
        <f t="shared" si="1160"/>
        <v>12051</v>
      </c>
      <c r="B1342" t="str">
        <f t="shared" si="1161"/>
        <v xml:space="preserve">Energiamen. és fenntarthatóság - Molnárné Dőry Zsófia (web) </v>
      </c>
      <c r="C1342" t="str">
        <f t="shared" si="1162"/>
        <v>Passzív12051</v>
      </c>
      <c r="D1342" t="str">
        <f t="shared" si="1163"/>
        <v>Energiamen. és fenntarthatóság - Molnárné Dőry Zsófia (web) 5</v>
      </c>
      <c r="E1342" t="str">
        <f t="shared" si="1164"/>
        <v>Molnárné Dőry Zsófia12051</v>
      </c>
      <c r="F1342" t="str">
        <f t="shared" si="1165"/>
        <v>Energiamen. és fenntarthatóság (Tb. Passzív, web)</v>
      </c>
      <c r="G1342" t="str">
        <f t="shared" si="1166"/>
        <v/>
      </c>
      <c r="H1342" t="str">
        <f t="shared" si="1167"/>
        <v/>
      </c>
      <c r="I1342" t="str">
        <f t="shared" si="1168"/>
        <v/>
      </c>
      <c r="J1342" t="str">
        <f t="shared" si="1169"/>
        <v/>
      </c>
      <c r="K1342" t="str">
        <f t="shared" si="1170"/>
        <v/>
      </c>
      <c r="L1342" t="str">
        <f t="shared" si="1171"/>
        <v/>
      </c>
      <c r="M1342" t="str">
        <f t="shared" si="1172"/>
        <v/>
      </c>
      <c r="N1342" t="str">
        <f t="shared" si="1173"/>
        <v/>
      </c>
      <c r="O1342" t="str">
        <f t="shared" si="1174"/>
        <v/>
      </c>
      <c r="P1342" t="str">
        <f t="shared" si="1175"/>
        <v/>
      </c>
      <c r="Q1342" t="str">
        <f t="shared" si="1176"/>
        <v/>
      </c>
      <c r="R1342" t="str">
        <f t="shared" si="1177"/>
        <v/>
      </c>
      <c r="S1342" t="str">
        <f t="shared" si="1178"/>
        <v/>
      </c>
      <c r="T1342" t="str">
        <f t="shared" si="1179"/>
        <v/>
      </c>
      <c r="U1342" t="str">
        <f t="shared" si="1180"/>
        <v/>
      </c>
      <c r="V1342" t="str">
        <f t="shared" si="1181"/>
        <v/>
      </c>
      <c r="W1342" t="str">
        <f t="shared" si="1182"/>
        <v/>
      </c>
      <c r="X1342" t="str">
        <f t="shared" si="1183"/>
        <v/>
      </c>
      <c r="Y1342" t="str">
        <f t="shared" si="1184"/>
        <v/>
      </c>
      <c r="Z1342" t="str">
        <f t="shared" si="1185"/>
        <v/>
      </c>
      <c r="AA1342" t="str">
        <f t="shared" si="1186"/>
        <v>Energiamen. és fenntarthatóság (, web)</v>
      </c>
      <c r="AB1342" t="str">
        <f t="shared" si="1187"/>
        <v/>
      </c>
      <c r="AC1342" t="str">
        <f t="shared" si="1188"/>
        <v/>
      </c>
      <c r="AD1342" t="str">
        <f t="shared" si="1189"/>
        <v/>
      </c>
      <c r="AE1342" t="str">
        <f t="shared" si="1190"/>
        <v/>
      </c>
      <c r="AF1342" t="str">
        <f t="shared" si="1191"/>
        <v/>
      </c>
      <c r="AG1342" t="str">
        <f t="shared" si="1192"/>
        <v/>
      </c>
      <c r="AH1342" t="str">
        <f t="shared" si="1193"/>
        <v/>
      </c>
      <c r="AI1342" t="str">
        <f t="shared" si="1194"/>
        <v/>
      </c>
      <c r="AJ1342" t="str">
        <f t="shared" si="1195"/>
        <v/>
      </c>
      <c r="AK1342" t="str">
        <f t="shared" si="1196"/>
        <v/>
      </c>
      <c r="AL1342" t="str">
        <f t="shared" si="1197"/>
        <v/>
      </c>
      <c r="AM1342" t="str">
        <f t="shared" si="1198"/>
        <v>12051</v>
      </c>
      <c r="AN1342" t="str">
        <f t="shared" si="1199"/>
        <v/>
      </c>
      <c r="AO1342" t="str">
        <f t="shared" si="1200"/>
        <v/>
      </c>
      <c r="AP1342" t="str">
        <f t="shared" si="1201"/>
        <v/>
      </c>
      <c r="AQ1342" t="str">
        <f t="shared" si="1202"/>
        <v/>
      </c>
      <c r="AR1342" t="str">
        <f t="shared" si="1203"/>
        <v/>
      </c>
      <c r="AS1342" t="str">
        <f t="shared" si="1204"/>
        <v/>
      </c>
      <c r="AT1342" t="str">
        <f t="shared" si="1205"/>
        <v/>
      </c>
      <c r="AU1342" t="str">
        <f t="shared" si="1206"/>
        <v/>
      </c>
      <c r="AV1342" t="str">
        <f t="shared" si="1207"/>
        <v/>
      </c>
      <c r="AW1342" t="str">
        <f t="shared" si="1208"/>
        <v/>
      </c>
      <c r="AX1342" t="str">
        <f t="shared" si="1209"/>
        <v/>
      </c>
      <c r="AY1342" t="str">
        <f t="shared" si="1210"/>
        <v/>
      </c>
      <c r="AZ1342" t="str">
        <f t="shared" si="1211"/>
        <v/>
      </c>
      <c r="BA1342" t="str">
        <f t="shared" si="1212"/>
        <v/>
      </c>
      <c r="BB1342" t="str">
        <f t="shared" si="1213"/>
        <v/>
      </c>
      <c r="BC1342" t="str">
        <f t="shared" si="1214"/>
        <v/>
      </c>
      <c r="BD1342" t="str">
        <f t="shared" si="1215"/>
        <v/>
      </c>
      <c r="BE1342" t="str">
        <f t="shared" si="1216"/>
        <v>Energiamen. és fenntarthatóság (Passzív, web)</v>
      </c>
      <c r="BF1342" s="2">
        <v>1205</v>
      </c>
      <c r="BG1342" s="2">
        <v>1</v>
      </c>
      <c r="BH1342" s="18">
        <f>VLOOKUP(BF1342,segéd!$F$9:$G$41,2,FALSE)</f>
        <v>46361</v>
      </c>
      <c r="BI1342" s="2" t="str">
        <f>VLOOKUP(BG1342,segéd!$F$1:$G$7,2,FALSE)</f>
        <v>8.00-9.30</v>
      </c>
      <c r="BJ1342" t="s">
        <v>204</v>
      </c>
      <c r="BK1342" s="20" t="s">
        <v>219</v>
      </c>
      <c r="BL1342" t="s">
        <v>190</v>
      </c>
      <c r="BM1342" s="2"/>
      <c r="BN1342" s="2" t="s">
        <v>221</v>
      </c>
      <c r="BO1342" s="2" t="s">
        <v>117</v>
      </c>
      <c r="BP1342" s="33" t="s">
        <v>607</v>
      </c>
      <c r="BQ1342" s="2">
        <f t="shared" si="1217"/>
        <v>5</v>
      </c>
      <c r="BR1342" s="2" t="str">
        <f>IF(BM1342="","",IFERROR(VLOOKUP(BJ1342,segéd!T:U,2,FALSE),"x"))</f>
        <v/>
      </c>
      <c r="BS1342" s="2">
        <f>IF(BN1342="","",IFERROR(VLOOKUP(BJ1342,segéd!O:P,2,FALSE),"x"))</f>
        <v>5</v>
      </c>
      <c r="BU1342" s="2"/>
      <c r="BV1342" s="2"/>
      <c r="CY1342" s="2">
        <v>5</v>
      </c>
    </row>
    <row r="1343" spans="1:117" ht="15" customHeight="1" x14ac:dyDescent="0.3">
      <c r="A1343" t="str">
        <f t="shared" si="1160"/>
        <v>12051</v>
      </c>
      <c r="B1343" t="str">
        <f t="shared" si="1161"/>
        <v xml:space="preserve">EU tanulmányok - Vigh László (web) </v>
      </c>
      <c r="C1343" t="str">
        <f t="shared" si="1162"/>
        <v>21512051</v>
      </c>
      <c r="D1343" t="str">
        <f t="shared" si="1163"/>
        <v>EU tanulmányok - Vigh László (web) 48</v>
      </c>
      <c r="E1343" t="str">
        <f t="shared" si="1164"/>
        <v>Vigh László12051</v>
      </c>
      <c r="F1343" t="str">
        <f t="shared" si="1165"/>
        <v>EU tanulmányok (Tb. 215, web)</v>
      </c>
      <c r="G1343" t="str">
        <f t="shared" si="1166"/>
        <v/>
      </c>
      <c r="H1343" t="str">
        <f t="shared" si="1167"/>
        <v/>
      </c>
      <c r="I1343" t="str">
        <f t="shared" si="1168"/>
        <v/>
      </c>
      <c r="J1343" t="str">
        <f t="shared" si="1169"/>
        <v/>
      </c>
      <c r="K1343" t="str">
        <f t="shared" si="1170"/>
        <v/>
      </c>
      <c r="L1343" t="str">
        <f t="shared" si="1171"/>
        <v/>
      </c>
      <c r="M1343" t="str">
        <f t="shared" si="1172"/>
        <v/>
      </c>
      <c r="N1343" t="str">
        <f t="shared" si="1173"/>
        <v/>
      </c>
      <c r="O1343" t="str">
        <f t="shared" si="1174"/>
        <v/>
      </c>
      <c r="P1343" t="str">
        <f t="shared" si="1175"/>
        <v/>
      </c>
      <c r="Q1343" t="str">
        <f t="shared" si="1176"/>
        <v/>
      </c>
      <c r="R1343" t="str">
        <f t="shared" si="1177"/>
        <v/>
      </c>
      <c r="S1343" t="str">
        <f t="shared" si="1178"/>
        <v/>
      </c>
      <c r="T1343" t="str">
        <f t="shared" si="1179"/>
        <v/>
      </c>
      <c r="U1343" t="str">
        <f t="shared" si="1180"/>
        <v/>
      </c>
      <c r="V1343" t="str">
        <f t="shared" si="1181"/>
        <v/>
      </c>
      <c r="W1343" t="str">
        <f t="shared" si="1182"/>
        <v/>
      </c>
      <c r="X1343" t="str">
        <f t="shared" si="1183"/>
        <v/>
      </c>
      <c r="Y1343" t="str">
        <f t="shared" si="1184"/>
        <v/>
      </c>
      <c r="Z1343" t="str">
        <f t="shared" si="1185"/>
        <v/>
      </c>
      <c r="AA1343" t="str">
        <f t="shared" si="1186"/>
        <v>EU tanulmányok (, web)</v>
      </c>
      <c r="AB1343" t="str">
        <f t="shared" si="1187"/>
        <v/>
      </c>
      <c r="AC1343" t="str">
        <f t="shared" si="1188"/>
        <v/>
      </c>
      <c r="AD1343" t="str">
        <f t="shared" si="1189"/>
        <v/>
      </c>
      <c r="AE1343" t="str">
        <f t="shared" si="1190"/>
        <v/>
      </c>
      <c r="AF1343" t="str">
        <f t="shared" si="1191"/>
        <v/>
      </c>
      <c r="AG1343" t="str">
        <f t="shared" si="1192"/>
        <v/>
      </c>
      <c r="AH1343" t="str">
        <f t="shared" si="1193"/>
        <v>12051</v>
      </c>
      <c r="AI1343" t="str">
        <f t="shared" si="1194"/>
        <v>12051</v>
      </c>
      <c r="AJ1343" t="str">
        <f t="shared" si="1195"/>
        <v/>
      </c>
      <c r="AK1343" t="str">
        <f t="shared" si="1196"/>
        <v/>
      </c>
      <c r="AL1343" t="str">
        <f t="shared" si="1197"/>
        <v/>
      </c>
      <c r="AM1343" t="str">
        <f t="shared" si="1198"/>
        <v/>
      </c>
      <c r="AN1343" t="str">
        <f t="shared" si="1199"/>
        <v/>
      </c>
      <c r="AO1343" t="str">
        <f t="shared" si="1200"/>
        <v/>
      </c>
      <c r="AP1343" t="str">
        <f t="shared" si="1201"/>
        <v/>
      </c>
      <c r="AQ1343" t="str">
        <f t="shared" si="1202"/>
        <v/>
      </c>
      <c r="AR1343" t="str">
        <f t="shared" si="1203"/>
        <v/>
      </c>
      <c r="AS1343" t="str">
        <f t="shared" si="1204"/>
        <v/>
      </c>
      <c r="AT1343" t="str">
        <f t="shared" si="1205"/>
        <v/>
      </c>
      <c r="AU1343" t="str">
        <f t="shared" si="1206"/>
        <v/>
      </c>
      <c r="AV1343" t="str">
        <f t="shared" si="1207"/>
        <v/>
      </c>
      <c r="AW1343" t="str">
        <f t="shared" si="1208"/>
        <v/>
      </c>
      <c r="AX1343" t="str">
        <f t="shared" si="1209"/>
        <v/>
      </c>
      <c r="AY1343" t="str">
        <f t="shared" si="1210"/>
        <v/>
      </c>
      <c r="AZ1343" t="str">
        <f t="shared" si="1211"/>
        <v/>
      </c>
      <c r="BA1343" t="str">
        <f t="shared" si="1212"/>
        <v/>
      </c>
      <c r="BB1343" t="str">
        <f t="shared" si="1213"/>
        <v/>
      </c>
      <c r="BC1343" t="str">
        <f t="shared" si="1214"/>
        <v/>
      </c>
      <c r="BD1343" t="str">
        <f t="shared" si="1215"/>
        <v/>
      </c>
      <c r="BE1343" t="str">
        <f t="shared" si="1216"/>
        <v>EU tanulmányok (215, web)</v>
      </c>
      <c r="BF1343" s="2">
        <v>1205</v>
      </c>
      <c r="BG1343" s="2">
        <v>1</v>
      </c>
      <c r="BH1343" s="18">
        <f>VLOOKUP(BF1343,segéd!$F$9:$G$41,2,FALSE)</f>
        <v>46361</v>
      </c>
      <c r="BI1343" s="2" t="str">
        <f>VLOOKUP(BG1343,segéd!$F$1:$G$7,2,FALSE)</f>
        <v>8.00-9.30</v>
      </c>
      <c r="BJ1343" t="s">
        <v>138</v>
      </c>
      <c r="BK1343" s="20" t="s">
        <v>37</v>
      </c>
      <c r="BL1343" t="s">
        <v>191</v>
      </c>
      <c r="BM1343" s="2"/>
      <c r="BN1343" s="2">
        <v>215</v>
      </c>
      <c r="BO1343" s="2" t="s">
        <v>117</v>
      </c>
      <c r="BP1343" s="33" t="s">
        <v>726</v>
      </c>
      <c r="BQ1343" s="2">
        <f t="shared" si="1217"/>
        <v>48</v>
      </c>
      <c r="BR1343" s="2" t="str">
        <f>IF(BM1343="","",IFERROR(VLOOKUP(BJ1343,segéd!T:U,2,FALSE),"x"))</f>
        <v/>
      </c>
      <c r="BS1343" s="2">
        <f>IF(BN1343="","",IFERROR(VLOOKUP(BJ1343,segéd!O:P,2,FALSE),"x"))</f>
        <v>48</v>
      </c>
      <c r="BT1343" s="2"/>
      <c r="BU1343" s="2"/>
      <c r="BV1343" s="2"/>
      <c r="BX1343" s="2"/>
      <c r="CQ1343" s="2"/>
      <c r="CR1343" s="2"/>
      <c r="CT1343" s="2">
        <v>31</v>
      </c>
      <c r="CU1343" s="2">
        <v>25</v>
      </c>
    </row>
    <row r="1344" spans="1:117" ht="15" customHeight="1" x14ac:dyDescent="0.3">
      <c r="A1344" t="str">
        <f t="shared" si="1160"/>
        <v>12051</v>
      </c>
      <c r="B1344" t="str">
        <f t="shared" si="1161"/>
        <v xml:space="preserve">Folyamatok fejlesztése (Six S) - Csrenkovics Antónia (gépterem, web) </v>
      </c>
      <c r="C1344" t="str">
        <f t="shared" si="1162"/>
        <v>60512051</v>
      </c>
      <c r="D1344" t="str">
        <f t="shared" si="1163"/>
        <v>Folyamatok fejlesztése (Six S) - Csrenkovics Antónia (gépterem, web) 32</v>
      </c>
      <c r="E1344" t="str">
        <f t="shared" si="1164"/>
        <v>Csrenkovics Antónia12051</v>
      </c>
      <c r="F1344" t="str">
        <f t="shared" si="1165"/>
        <v>Folyamatok fejlesztése (Six S) (Tb. 605, gépterem, web)</v>
      </c>
      <c r="G1344" t="str">
        <f t="shared" si="1166"/>
        <v/>
      </c>
      <c r="H1344" t="str">
        <f t="shared" si="1167"/>
        <v/>
      </c>
      <c r="I1344" t="str">
        <f t="shared" si="1168"/>
        <v/>
      </c>
      <c r="J1344" t="str">
        <f t="shared" si="1169"/>
        <v/>
      </c>
      <c r="K1344" t="str">
        <f t="shared" si="1170"/>
        <v/>
      </c>
      <c r="L1344" t="str">
        <f t="shared" si="1171"/>
        <v/>
      </c>
      <c r="M1344" t="str">
        <f t="shared" si="1172"/>
        <v/>
      </c>
      <c r="N1344" t="str">
        <f t="shared" si="1173"/>
        <v/>
      </c>
      <c r="O1344" t="str">
        <f t="shared" si="1174"/>
        <v/>
      </c>
      <c r="P1344" t="str">
        <f t="shared" si="1175"/>
        <v/>
      </c>
      <c r="Q1344" t="str">
        <f t="shared" si="1176"/>
        <v/>
      </c>
      <c r="R1344" t="str">
        <f t="shared" si="1177"/>
        <v/>
      </c>
      <c r="S1344" t="str">
        <f t="shared" si="1178"/>
        <v/>
      </c>
      <c r="T1344" t="str">
        <f t="shared" si="1179"/>
        <v/>
      </c>
      <c r="U1344" t="str">
        <f t="shared" si="1180"/>
        <v/>
      </c>
      <c r="V1344" t="str">
        <f t="shared" si="1181"/>
        <v/>
      </c>
      <c r="W1344" t="str">
        <f t="shared" si="1182"/>
        <v/>
      </c>
      <c r="X1344" t="str">
        <f t="shared" si="1183"/>
        <v/>
      </c>
      <c r="Y1344" t="str">
        <f t="shared" si="1184"/>
        <v/>
      </c>
      <c r="Z1344" t="str">
        <f t="shared" si="1185"/>
        <v/>
      </c>
      <c r="AA1344" t="str">
        <f t="shared" si="1186"/>
        <v>Folyamatok fejlesztése (Six S) (, gépterem, web)</v>
      </c>
      <c r="AB1344" t="str">
        <f t="shared" si="1187"/>
        <v/>
      </c>
      <c r="AC1344" t="str">
        <f t="shared" si="1188"/>
        <v/>
      </c>
      <c r="AD1344" t="str">
        <f t="shared" si="1189"/>
        <v/>
      </c>
      <c r="AE1344" t="str">
        <f t="shared" si="1190"/>
        <v/>
      </c>
      <c r="AF1344" t="str">
        <f t="shared" si="1191"/>
        <v/>
      </c>
      <c r="AG1344" t="str">
        <f t="shared" si="1192"/>
        <v/>
      </c>
      <c r="AH1344" t="str">
        <f t="shared" si="1193"/>
        <v/>
      </c>
      <c r="AI1344" t="str">
        <f t="shared" si="1194"/>
        <v/>
      </c>
      <c r="AJ1344" t="str">
        <f t="shared" si="1195"/>
        <v/>
      </c>
      <c r="AK1344" t="str">
        <f t="shared" si="1196"/>
        <v/>
      </c>
      <c r="AL1344" t="str">
        <f t="shared" si="1197"/>
        <v/>
      </c>
      <c r="AM1344" t="str">
        <f t="shared" si="1198"/>
        <v/>
      </c>
      <c r="AN1344" t="str">
        <f t="shared" si="1199"/>
        <v/>
      </c>
      <c r="AO1344" t="str">
        <f t="shared" si="1200"/>
        <v/>
      </c>
      <c r="AP1344" t="str">
        <f t="shared" si="1201"/>
        <v/>
      </c>
      <c r="AQ1344" t="str">
        <f t="shared" si="1202"/>
        <v/>
      </c>
      <c r="AR1344" t="str">
        <f t="shared" si="1203"/>
        <v/>
      </c>
      <c r="AS1344" t="str">
        <f t="shared" si="1204"/>
        <v/>
      </c>
      <c r="AT1344" t="str">
        <f t="shared" si="1205"/>
        <v/>
      </c>
      <c r="AU1344" t="str">
        <f t="shared" si="1206"/>
        <v/>
      </c>
      <c r="AV1344" t="str">
        <f t="shared" si="1207"/>
        <v/>
      </c>
      <c r="AW1344" t="str">
        <f t="shared" si="1208"/>
        <v/>
      </c>
      <c r="AX1344" t="str">
        <f t="shared" si="1209"/>
        <v/>
      </c>
      <c r="AY1344" t="str">
        <f t="shared" si="1210"/>
        <v>12051</v>
      </c>
      <c r="AZ1344" t="str">
        <f t="shared" si="1211"/>
        <v/>
      </c>
      <c r="BA1344" t="str">
        <f t="shared" si="1212"/>
        <v>12051</v>
      </c>
      <c r="BB1344" t="str">
        <f t="shared" si="1213"/>
        <v/>
      </c>
      <c r="BC1344" t="str">
        <f t="shared" si="1214"/>
        <v/>
      </c>
      <c r="BD1344" t="str">
        <f t="shared" si="1215"/>
        <v/>
      </c>
      <c r="BE1344" t="str">
        <f t="shared" si="1216"/>
        <v>Folyamatok fejlesztése (Six S) (605, gépterem, web)</v>
      </c>
      <c r="BF1344" s="2">
        <v>1205</v>
      </c>
      <c r="BG1344" s="2">
        <v>1</v>
      </c>
      <c r="BH1344" s="18">
        <f>VLOOKUP(BF1344,segéd!$F$9:$G$41,2,FALSE)</f>
        <v>46361</v>
      </c>
      <c r="BI1344" s="2" t="str">
        <f>VLOOKUP(BG1344,segéd!$F$1:$G$7,2,FALSE)</f>
        <v>8.00-9.30</v>
      </c>
      <c r="BJ1344" t="s">
        <v>146</v>
      </c>
      <c r="BK1344" s="20" t="s">
        <v>743</v>
      </c>
      <c r="BL1344" t="s">
        <v>191</v>
      </c>
      <c r="BM1344" s="2"/>
      <c r="BN1344" s="2">
        <v>605</v>
      </c>
      <c r="BO1344" s="2" t="s">
        <v>216</v>
      </c>
      <c r="BP1344" s="33" t="s">
        <v>599</v>
      </c>
      <c r="BQ1344" s="2">
        <f t="shared" si="1217"/>
        <v>32</v>
      </c>
      <c r="BR1344" s="2" t="str">
        <f>IF(BM1344="","",IFERROR(VLOOKUP(BJ1344,segéd!T:U,2,FALSE),"x"))</f>
        <v/>
      </c>
      <c r="BS1344" s="2">
        <f>IF(BN1344="","",IFERROR(VLOOKUP(BJ1344,segéd!O:P,2,FALSE),"x"))</f>
        <v>32</v>
      </c>
      <c r="BU1344" s="2"/>
      <c r="BV1344" s="2"/>
      <c r="DK1344" s="2">
        <v>17</v>
      </c>
      <c r="DM1344" s="2">
        <v>22</v>
      </c>
    </row>
    <row r="1345" spans="1:118" ht="15" customHeight="1" x14ac:dyDescent="0.3">
      <c r="A1345" t="str">
        <f t="shared" si="1160"/>
        <v>12051</v>
      </c>
      <c r="B1345" t="str">
        <f t="shared" si="1161"/>
        <v xml:space="preserve">Gép- és szerkezeti elemek - Aschenbrenner Jószef (web) </v>
      </c>
      <c r="C1345" t="str">
        <f t="shared" si="1162"/>
        <v>60112051</v>
      </c>
      <c r="D1345" t="str">
        <f t="shared" si="1163"/>
        <v>Gép- és szerkezeti elemek - Aschenbrenner Jószef (web) 83</v>
      </c>
      <c r="E1345" t="str">
        <f t="shared" si="1164"/>
        <v>Aschenbrenner Jószef12051</v>
      </c>
      <c r="F1345" t="str">
        <f t="shared" si="1165"/>
        <v>Gép- és szerkezeti elemek (Tb. 601, web)</v>
      </c>
      <c r="G1345" t="str">
        <f t="shared" si="1166"/>
        <v/>
      </c>
      <c r="H1345" t="str">
        <f t="shared" si="1167"/>
        <v/>
      </c>
      <c r="I1345" t="str">
        <f t="shared" si="1168"/>
        <v/>
      </c>
      <c r="J1345" t="str">
        <f t="shared" si="1169"/>
        <v/>
      </c>
      <c r="K1345" t="str">
        <f t="shared" si="1170"/>
        <v/>
      </c>
      <c r="L1345" t="str">
        <f t="shared" si="1171"/>
        <v/>
      </c>
      <c r="M1345" t="str">
        <f t="shared" si="1172"/>
        <v/>
      </c>
      <c r="N1345" t="str">
        <f t="shared" si="1173"/>
        <v/>
      </c>
      <c r="O1345" t="str">
        <f t="shared" si="1174"/>
        <v/>
      </c>
      <c r="P1345" t="str">
        <f t="shared" si="1175"/>
        <v/>
      </c>
      <c r="Q1345" t="str">
        <f t="shared" si="1176"/>
        <v/>
      </c>
      <c r="R1345" t="str">
        <f t="shared" si="1177"/>
        <v/>
      </c>
      <c r="S1345" t="str">
        <f t="shared" si="1178"/>
        <v/>
      </c>
      <c r="T1345" t="str">
        <f t="shared" si="1179"/>
        <v/>
      </c>
      <c r="U1345" t="str">
        <f t="shared" si="1180"/>
        <v/>
      </c>
      <c r="V1345" t="str">
        <f t="shared" si="1181"/>
        <v/>
      </c>
      <c r="W1345" t="str">
        <f t="shared" si="1182"/>
        <v/>
      </c>
      <c r="X1345" t="str">
        <f t="shared" si="1183"/>
        <v/>
      </c>
      <c r="Y1345" t="str">
        <f t="shared" si="1184"/>
        <v/>
      </c>
      <c r="Z1345" t="str">
        <f t="shared" si="1185"/>
        <v/>
      </c>
      <c r="AA1345" t="str">
        <f t="shared" si="1186"/>
        <v>Gép- és szerkezeti elemek (, web)</v>
      </c>
      <c r="AB1345" t="str">
        <f t="shared" si="1187"/>
        <v/>
      </c>
      <c r="AC1345" t="str">
        <f t="shared" si="1188"/>
        <v/>
      </c>
      <c r="AD1345" t="str">
        <f t="shared" si="1189"/>
        <v/>
      </c>
      <c r="AE1345" t="str">
        <f t="shared" si="1190"/>
        <v/>
      </c>
      <c r="AF1345" t="str">
        <f t="shared" si="1191"/>
        <v/>
      </c>
      <c r="AG1345" t="str">
        <f t="shared" si="1192"/>
        <v/>
      </c>
      <c r="AH1345" t="str">
        <f t="shared" si="1193"/>
        <v/>
      </c>
      <c r="AI1345" t="str">
        <f t="shared" si="1194"/>
        <v/>
      </c>
      <c r="AJ1345" t="str">
        <f t="shared" si="1195"/>
        <v>12051</v>
      </c>
      <c r="AK1345" t="str">
        <f t="shared" si="1196"/>
        <v>12051</v>
      </c>
      <c r="AL1345" t="str">
        <f t="shared" si="1197"/>
        <v>12051</v>
      </c>
      <c r="AM1345" t="str">
        <f t="shared" si="1198"/>
        <v/>
      </c>
      <c r="AN1345" t="str">
        <f t="shared" si="1199"/>
        <v/>
      </c>
      <c r="AO1345" t="str">
        <f t="shared" si="1200"/>
        <v/>
      </c>
      <c r="AP1345" t="str">
        <f t="shared" si="1201"/>
        <v/>
      </c>
      <c r="AQ1345" t="str">
        <f t="shared" si="1202"/>
        <v/>
      </c>
      <c r="AR1345" t="str">
        <f t="shared" si="1203"/>
        <v/>
      </c>
      <c r="AS1345" t="str">
        <f t="shared" si="1204"/>
        <v/>
      </c>
      <c r="AT1345" t="str">
        <f t="shared" si="1205"/>
        <v/>
      </c>
      <c r="AU1345" t="str">
        <f t="shared" si="1206"/>
        <v/>
      </c>
      <c r="AV1345" t="str">
        <f t="shared" si="1207"/>
        <v/>
      </c>
      <c r="AW1345" t="str">
        <f t="shared" si="1208"/>
        <v/>
      </c>
      <c r="AX1345" t="str">
        <f t="shared" si="1209"/>
        <v/>
      </c>
      <c r="AY1345" t="str">
        <f t="shared" si="1210"/>
        <v/>
      </c>
      <c r="AZ1345" t="str">
        <f t="shared" si="1211"/>
        <v/>
      </c>
      <c r="BA1345" t="str">
        <f t="shared" si="1212"/>
        <v/>
      </c>
      <c r="BB1345" t="str">
        <f t="shared" si="1213"/>
        <v/>
      </c>
      <c r="BC1345" t="str">
        <f t="shared" si="1214"/>
        <v/>
      </c>
      <c r="BD1345" t="str">
        <f t="shared" si="1215"/>
        <v/>
      </c>
      <c r="BE1345" t="str">
        <f t="shared" si="1216"/>
        <v>Gép- és szerkezeti elemek (601, web)</v>
      </c>
      <c r="BF1345" s="2">
        <v>1205</v>
      </c>
      <c r="BG1345" s="2">
        <v>1</v>
      </c>
      <c r="BH1345" s="18">
        <f>VLOOKUP(BF1345,segéd!$F$9:$G$41,2,FALSE)</f>
        <v>46361</v>
      </c>
      <c r="BI1345" s="2" t="str">
        <f>VLOOKUP(BG1345,segéd!$F$1:$G$7,2,FALSE)</f>
        <v>8.00-9.30</v>
      </c>
      <c r="BJ1345" t="s">
        <v>145</v>
      </c>
      <c r="BK1345" s="20" t="s">
        <v>744</v>
      </c>
      <c r="BL1345" t="s">
        <v>193</v>
      </c>
      <c r="BM1345" s="2"/>
      <c r="BN1345" s="2">
        <v>601</v>
      </c>
      <c r="BO1345" s="2" t="s">
        <v>117</v>
      </c>
      <c r="BP1345" s="33" t="s">
        <v>633</v>
      </c>
      <c r="BQ1345" s="2">
        <f t="shared" si="1217"/>
        <v>83</v>
      </c>
      <c r="BR1345" s="2" t="str">
        <f>IF(BM1345="","",IFERROR(VLOOKUP(BJ1345,segéd!T:U,2,FALSE),"x"))</f>
        <v/>
      </c>
      <c r="BS1345" s="2">
        <f>IF(BN1345="","",IFERROR(VLOOKUP(BJ1345,segéd!O:P,2,FALSE),"x"))</f>
        <v>83</v>
      </c>
      <c r="BU1345" s="2"/>
      <c r="BV1345" s="2"/>
      <c r="BX1345" s="2"/>
      <c r="CD1345" s="19"/>
      <c r="CE1345" s="19"/>
      <c r="CH1345" s="19"/>
      <c r="CV1345" s="2">
        <v>7</v>
      </c>
      <c r="CW1345" s="2">
        <v>37</v>
      </c>
      <c r="CX1345" s="2">
        <v>56</v>
      </c>
    </row>
    <row r="1346" spans="1:118" ht="15" customHeight="1" x14ac:dyDescent="0.3">
      <c r="A1346" t="str">
        <f t="shared" si="1160"/>
        <v>12051</v>
      </c>
      <c r="B1346" t="str">
        <f t="shared" si="1161"/>
        <v xml:space="preserve">Informatikai projektszimuláció - Böcz Gábor (gépterem, web) </v>
      </c>
      <c r="C1346" t="str">
        <f t="shared" si="1162"/>
        <v>60412051</v>
      </c>
      <c r="D1346" t="str">
        <f t="shared" si="1163"/>
        <v>Informatikai projektszimuláció - Böcz Gábor (gépterem, web) 39</v>
      </c>
      <c r="E1346" t="str">
        <f t="shared" si="1164"/>
        <v>Böcz Gábor12051</v>
      </c>
      <c r="F1346" t="str">
        <f t="shared" si="1165"/>
        <v>Informatikai projektszimuláció (Tb. 604, gépterem, web)</v>
      </c>
      <c r="G1346" t="str">
        <f t="shared" si="1166"/>
        <v/>
      </c>
      <c r="H1346" t="str">
        <f t="shared" si="1167"/>
        <v/>
      </c>
      <c r="I1346" t="str">
        <f t="shared" si="1168"/>
        <v/>
      </c>
      <c r="J1346" t="str">
        <f t="shared" si="1169"/>
        <v/>
      </c>
      <c r="K1346" t="str">
        <f t="shared" si="1170"/>
        <v/>
      </c>
      <c r="L1346" t="str">
        <f t="shared" si="1171"/>
        <v/>
      </c>
      <c r="M1346" t="str">
        <f t="shared" si="1172"/>
        <v/>
      </c>
      <c r="N1346" t="str">
        <f t="shared" si="1173"/>
        <v/>
      </c>
      <c r="O1346" t="str">
        <f t="shared" si="1174"/>
        <v/>
      </c>
      <c r="P1346" t="str">
        <f t="shared" si="1175"/>
        <v/>
      </c>
      <c r="Q1346" t="str">
        <f t="shared" si="1176"/>
        <v/>
      </c>
      <c r="R1346" t="str">
        <f t="shared" si="1177"/>
        <v/>
      </c>
      <c r="S1346" t="str">
        <f t="shared" si="1178"/>
        <v/>
      </c>
      <c r="T1346" t="str">
        <f t="shared" si="1179"/>
        <v/>
      </c>
      <c r="U1346" t="str">
        <f t="shared" si="1180"/>
        <v/>
      </c>
      <c r="V1346" t="str">
        <f t="shared" si="1181"/>
        <v/>
      </c>
      <c r="W1346" t="str">
        <f t="shared" si="1182"/>
        <v/>
      </c>
      <c r="X1346" t="str">
        <f t="shared" si="1183"/>
        <v/>
      </c>
      <c r="Y1346" t="str">
        <f t="shared" si="1184"/>
        <v/>
      </c>
      <c r="Z1346" t="str">
        <f t="shared" si="1185"/>
        <v/>
      </c>
      <c r="AA1346" t="str">
        <f t="shared" si="1186"/>
        <v>Informatikai projektszimuláció (, gépterem, web)</v>
      </c>
      <c r="AB1346" t="str">
        <f t="shared" si="1187"/>
        <v/>
      </c>
      <c r="AC1346" t="str">
        <f t="shared" si="1188"/>
        <v/>
      </c>
      <c r="AD1346" t="str">
        <f t="shared" si="1189"/>
        <v/>
      </c>
      <c r="AE1346" t="str">
        <f t="shared" si="1190"/>
        <v/>
      </c>
      <c r="AF1346" t="str">
        <f t="shared" si="1191"/>
        <v/>
      </c>
      <c r="AG1346" t="str">
        <f t="shared" si="1192"/>
        <v/>
      </c>
      <c r="AH1346" t="str">
        <f t="shared" si="1193"/>
        <v/>
      </c>
      <c r="AI1346" t="str">
        <f t="shared" si="1194"/>
        <v/>
      </c>
      <c r="AJ1346" t="str">
        <f t="shared" si="1195"/>
        <v/>
      </c>
      <c r="AK1346" t="str">
        <f t="shared" si="1196"/>
        <v/>
      </c>
      <c r="AL1346" t="str">
        <f t="shared" si="1197"/>
        <v/>
      </c>
      <c r="AM1346" t="str">
        <f t="shared" si="1198"/>
        <v/>
      </c>
      <c r="AN1346" t="str">
        <f t="shared" si="1199"/>
        <v/>
      </c>
      <c r="AO1346" t="str">
        <f t="shared" si="1200"/>
        <v/>
      </c>
      <c r="AP1346" t="str">
        <f t="shared" si="1201"/>
        <v/>
      </c>
      <c r="AQ1346" t="str">
        <f t="shared" si="1202"/>
        <v/>
      </c>
      <c r="AR1346" t="str">
        <f t="shared" si="1203"/>
        <v/>
      </c>
      <c r="AS1346" t="str">
        <f t="shared" si="1204"/>
        <v/>
      </c>
      <c r="AT1346" t="str">
        <f t="shared" si="1205"/>
        <v>12051</v>
      </c>
      <c r="AU1346" t="str">
        <f t="shared" si="1206"/>
        <v/>
      </c>
      <c r="AV1346" t="str">
        <f t="shared" si="1207"/>
        <v>12051</v>
      </c>
      <c r="AW1346" t="str">
        <f t="shared" si="1208"/>
        <v/>
      </c>
      <c r="AX1346" t="str">
        <f t="shared" si="1209"/>
        <v/>
      </c>
      <c r="AY1346" t="str">
        <f t="shared" si="1210"/>
        <v/>
      </c>
      <c r="AZ1346" t="str">
        <f t="shared" si="1211"/>
        <v/>
      </c>
      <c r="BA1346" t="str">
        <f t="shared" si="1212"/>
        <v/>
      </c>
      <c r="BB1346" t="str">
        <f t="shared" si="1213"/>
        <v/>
      </c>
      <c r="BC1346" t="str">
        <f t="shared" si="1214"/>
        <v/>
      </c>
      <c r="BD1346" t="str">
        <f t="shared" si="1215"/>
        <v/>
      </c>
      <c r="BE1346" t="str">
        <f t="shared" si="1216"/>
        <v>Informatikai projektszimuláció (604, gépterem, web)</v>
      </c>
      <c r="BF1346" s="2">
        <v>1205</v>
      </c>
      <c r="BG1346" s="2">
        <v>1</v>
      </c>
      <c r="BH1346" s="18">
        <f>VLOOKUP(BF1346,segéd!$F$9:$G$41,2,FALSE)</f>
        <v>46361</v>
      </c>
      <c r="BI1346" s="2" t="str">
        <f>VLOOKUP(BG1346,segéd!$F$1:$G$7,2,FALSE)</f>
        <v>8.00-9.30</v>
      </c>
      <c r="BJ1346" t="s">
        <v>234</v>
      </c>
      <c r="BK1346" s="20" t="s">
        <v>540</v>
      </c>
      <c r="BL1346" t="s">
        <v>191</v>
      </c>
      <c r="BM1346" s="2"/>
      <c r="BN1346" s="2">
        <v>604</v>
      </c>
      <c r="BO1346" s="2" t="s">
        <v>216</v>
      </c>
      <c r="BP1346" s="33" t="s">
        <v>611</v>
      </c>
      <c r="BQ1346" s="2">
        <f t="shared" si="1217"/>
        <v>39</v>
      </c>
      <c r="BR1346" s="2" t="str">
        <f>IF(BM1346="","",IFERROR(VLOOKUP(BJ1346,segéd!T:U,2,FALSE),"x"))</f>
        <v/>
      </c>
      <c r="BS1346" s="2">
        <f>IF(BN1346="","",IFERROR(VLOOKUP(BJ1346,segéd!O:P,2,FALSE),"x"))</f>
        <v>39</v>
      </c>
      <c r="BU1346" s="2"/>
      <c r="BV1346" s="2"/>
      <c r="DF1346" s="2">
        <v>27</v>
      </c>
      <c r="DH1346" s="2">
        <v>13</v>
      </c>
    </row>
    <row r="1347" spans="1:118" ht="15" customHeight="1" x14ac:dyDescent="0.3">
      <c r="A1347" t="str">
        <f t="shared" ref="A1347:A1410" si="1218">CONCATENATE(BM1347,BF1347,BG1347)</f>
        <v>12051</v>
      </c>
      <c r="B1347" t="str">
        <f t="shared" ref="B1347:B1410" si="1219">CONCATENATE(BJ1347," - ",BK1347,IF(BO1347="","",CONCATENATE(" (",BO1347,")"))," ",BR1347)</f>
        <v xml:space="preserve">Ipari szabályozás - Varga István (web) </v>
      </c>
      <c r="C1347" t="str">
        <f t="shared" ref="C1347:C1410" si="1220">CONCATENATE(BN1347,BF1347,BG1347)</f>
        <v>612051</v>
      </c>
      <c r="D1347" t="str">
        <f t="shared" ref="D1347:D1410" si="1221">CONCATENATE(BJ1347," - ",BK1347,IF(BO1347="","",CONCATENATE(" (",BO1347,")"))," ",BS1347)</f>
        <v>Ipari szabályozás - Varga István (web) 13</v>
      </c>
      <c r="E1347" t="str">
        <f t="shared" ref="E1347:E1410" si="1222">CONCATENATE(BK1347,BF1347,BG1347)</f>
        <v>Varga István12051</v>
      </c>
      <c r="F1347" t="str">
        <f t="shared" ref="F1347:F1410" si="1223">CONCATENATE(BJ1347," (",IF(OR(BM1347="",BO1347="Tb.-ről web"),"",CONCATENATE("Bp. ",BM1347)),IF(OR(BN1347="",BO1347="Bp.-ről web"),"",CONCATENATE("Tb. ",BN1347)),IF(BO1347="","",CONCATENATE(", ",BO1347)),")")</f>
        <v>Ipari szabályozás (Tb. 6, web)</v>
      </c>
      <c r="G1347" t="str">
        <f t="shared" ref="G1347:G1410" si="1224">IF(BT1347="","",CONCATENATE($BF1347,$BG1347))</f>
        <v/>
      </c>
      <c r="H1347" t="str">
        <f t="shared" ref="H1347:H1410" si="1225">IF(BU1347="","",CONCATENATE($BF1347,$BG1347))</f>
        <v/>
      </c>
      <c r="I1347" t="str">
        <f t="shared" ref="I1347:I1410" si="1226">IF(BV1347="","",CONCATENATE($BF1347,$BG1347))</f>
        <v/>
      </c>
      <c r="J1347" t="str">
        <f t="shared" ref="J1347:J1410" si="1227">IF(BW1347="","",CONCATENATE($BF1347,$BG1347))</f>
        <v/>
      </c>
      <c r="K1347" t="str">
        <f t="shared" ref="K1347:K1410" si="1228">IF(BX1347="","",CONCATENATE($BF1347,$BG1347))</f>
        <v/>
      </c>
      <c r="L1347" t="str">
        <f t="shared" ref="L1347:L1410" si="1229">IF(BY1347="","",CONCATENATE($BF1347,$BG1347))</f>
        <v/>
      </c>
      <c r="M1347" t="str">
        <f t="shared" ref="M1347:M1410" si="1230">IF(BZ1347="","",CONCATENATE($BF1347,$BG1347))</f>
        <v/>
      </c>
      <c r="N1347" t="str">
        <f t="shared" ref="N1347:N1410" si="1231">IF(CA1347="","",CONCATENATE($BF1347,$BG1347))</f>
        <v/>
      </c>
      <c r="O1347" t="str">
        <f t="shared" ref="O1347:O1410" si="1232">IF(CB1347="","",CONCATENATE($BF1347,$BG1347))</f>
        <v/>
      </c>
      <c r="P1347" t="str">
        <f t="shared" ref="P1347:P1410" si="1233">IF(CC1347="","",CONCATENATE($BF1347,$BG1347))</f>
        <v/>
      </c>
      <c r="Q1347" t="str">
        <f t="shared" ref="Q1347:Q1410" si="1234">IF(CD1347="","",CONCATENATE($BF1347,$BG1347))</f>
        <v/>
      </c>
      <c r="R1347" t="str">
        <f t="shared" ref="R1347:R1410" si="1235">IF(CE1347="","",CONCATENATE($BF1347,$BG1347))</f>
        <v/>
      </c>
      <c r="S1347" t="str">
        <f t="shared" ref="S1347:S1410" si="1236">IF(CF1347="","",CONCATENATE($BF1347,$BG1347))</f>
        <v/>
      </c>
      <c r="T1347" t="str">
        <f t="shared" ref="T1347:T1410" si="1237">IF(CG1347="","",CONCATENATE($BF1347,$BG1347))</f>
        <v/>
      </c>
      <c r="U1347" t="str">
        <f t="shared" ref="U1347:U1410" si="1238">IF(CH1347="","",CONCATENATE($BF1347,$BG1347))</f>
        <v/>
      </c>
      <c r="V1347" t="str">
        <f t="shared" ref="V1347:V1410" si="1239">IF(CI1347="","",CONCATENATE($BF1347,$BG1347))</f>
        <v/>
      </c>
      <c r="W1347" t="str">
        <f t="shared" ref="W1347:W1410" si="1240">IF(CJ1347="","",CONCATENATE($BF1347,$BG1347))</f>
        <v/>
      </c>
      <c r="X1347" t="str">
        <f t="shared" ref="X1347:X1410" si="1241">IF(CK1347="","",CONCATENATE($BF1347,$BG1347))</f>
        <v/>
      </c>
      <c r="Y1347" t="str">
        <f t="shared" ref="Y1347:Y1410" si="1242">IF(CL1347="","",CONCATENATE($BF1347,$BG1347))</f>
        <v/>
      </c>
      <c r="Z1347" t="str">
        <f t="shared" ref="Z1347:Z1410" si="1243">IF(CM1347="","",CONCATENATE($BF1347,$BG1347))</f>
        <v/>
      </c>
      <c r="AA1347" t="str">
        <f t="shared" ref="AA1347:AA1410" si="1244">CONCATENATE(BJ1347," (",BM1347,IF(BO1347="","",CONCATENATE(", ",BO1347)),")")</f>
        <v>Ipari szabályozás (, web)</v>
      </c>
      <c r="AB1347" t="str">
        <f t="shared" ref="AB1347:AB1410" si="1245">IF(CN1347="","",CONCATENATE($BF1347,$BG1347))</f>
        <v/>
      </c>
      <c r="AC1347" t="str">
        <f t="shared" ref="AC1347:AC1410" si="1246">IF(CO1347="","",CONCATENATE($BF1347,$BG1347))</f>
        <v/>
      </c>
      <c r="AD1347" t="str">
        <f t="shared" ref="AD1347:AD1410" si="1247">IF(CP1347="","",CONCATENATE($BF1347,$BG1347))</f>
        <v/>
      </c>
      <c r="AE1347" t="str">
        <f t="shared" ref="AE1347:AE1410" si="1248">IF(CQ1347="","",CONCATENATE($BF1347,$BG1347))</f>
        <v/>
      </c>
      <c r="AF1347" t="str">
        <f t="shared" ref="AF1347:AF1410" si="1249">IF(CR1347="","",CONCATENATE($BF1347,$BG1347))</f>
        <v/>
      </c>
      <c r="AG1347" t="str">
        <f t="shared" ref="AG1347:AG1410" si="1250">IF(CS1347="","",CONCATENATE($BF1347,$BG1347))</f>
        <v/>
      </c>
      <c r="AH1347" t="str">
        <f t="shared" ref="AH1347:AH1410" si="1251">IF(CT1347="","",CONCATENATE($BF1347,$BG1347))</f>
        <v/>
      </c>
      <c r="AI1347" t="str">
        <f t="shared" ref="AI1347:AI1410" si="1252">IF(CU1347="","",CONCATENATE($BF1347,$BG1347))</f>
        <v/>
      </c>
      <c r="AJ1347" t="str">
        <f t="shared" ref="AJ1347:AJ1410" si="1253">IF(CV1347="","",CONCATENATE($BF1347,$BG1347))</f>
        <v/>
      </c>
      <c r="AK1347" t="str">
        <f t="shared" ref="AK1347:AK1410" si="1254">IF(CW1347="","",CONCATENATE($BF1347,$BG1347))</f>
        <v/>
      </c>
      <c r="AL1347" t="str">
        <f t="shared" ref="AL1347:AL1410" si="1255">IF(CX1347="","",CONCATENATE($BF1347,$BG1347))</f>
        <v/>
      </c>
      <c r="AM1347" t="str">
        <f t="shared" ref="AM1347:AM1410" si="1256">IF(CY1347="","",CONCATENATE($BF1347,$BG1347))</f>
        <v/>
      </c>
      <c r="AN1347" t="str">
        <f t="shared" ref="AN1347:AN1410" si="1257">IF(CZ1347="","",CONCATENATE($BF1347,$BG1347))</f>
        <v/>
      </c>
      <c r="AO1347" t="str">
        <f t="shared" ref="AO1347:AO1410" si="1258">IF(DA1347="","",CONCATENATE($BF1347,$BG1347))</f>
        <v/>
      </c>
      <c r="AP1347" t="str">
        <f t="shared" ref="AP1347:AP1410" si="1259">IF(DB1347="","",CONCATENATE($BF1347,$BG1347))</f>
        <v/>
      </c>
      <c r="AQ1347" t="str">
        <f t="shared" ref="AQ1347:AQ1410" si="1260">IF(DC1347="","",CONCATENATE($BF1347,$BG1347))</f>
        <v/>
      </c>
      <c r="AR1347" t="str">
        <f t="shared" ref="AR1347:AR1410" si="1261">IF(DD1347="","",CONCATENATE($BF1347,$BG1347))</f>
        <v/>
      </c>
      <c r="AS1347" t="str">
        <f t="shared" ref="AS1347:AS1410" si="1262">IF(DE1347="","",CONCATENATE($BF1347,$BG1347))</f>
        <v/>
      </c>
      <c r="AT1347" t="str">
        <f t="shared" ref="AT1347:AT1410" si="1263">IF(DF1347="","",CONCATENATE($BF1347,$BG1347))</f>
        <v/>
      </c>
      <c r="AU1347" t="str">
        <f t="shared" ref="AU1347:AU1410" si="1264">IF(DG1347="","",CONCATENATE($BF1347,$BG1347))</f>
        <v/>
      </c>
      <c r="AV1347" t="str">
        <f t="shared" ref="AV1347:AV1410" si="1265">IF(DH1347="","",CONCATENATE($BF1347,$BG1347))</f>
        <v/>
      </c>
      <c r="AW1347" t="str">
        <f t="shared" ref="AW1347:AW1410" si="1266">IF(DI1347="","",CONCATENATE($BF1347,$BG1347))</f>
        <v>12051</v>
      </c>
      <c r="AX1347" t="str">
        <f t="shared" ref="AX1347:AX1410" si="1267">IF(DJ1347="","",CONCATENATE($BF1347,$BG1347))</f>
        <v/>
      </c>
      <c r="AY1347" t="str">
        <f t="shared" ref="AY1347:AY1410" si="1268">IF(DK1347="","",CONCATENATE($BF1347,$BG1347))</f>
        <v/>
      </c>
      <c r="AZ1347" t="str">
        <f t="shared" ref="AZ1347:AZ1410" si="1269">IF(DL1347="","",CONCATENATE($BF1347,$BG1347))</f>
        <v/>
      </c>
      <c r="BA1347" t="str">
        <f t="shared" ref="BA1347:BA1410" si="1270">IF(DM1347="","",CONCATENATE($BF1347,$BG1347))</f>
        <v/>
      </c>
      <c r="BB1347" t="str">
        <f t="shared" ref="BB1347:BB1410" si="1271">IF(DN1347="","",CONCATENATE($BF1347,$BG1347))</f>
        <v/>
      </c>
      <c r="BC1347" t="str">
        <f t="shared" ref="BC1347:BC1410" si="1272">IF(DO1347="","",CONCATENATE($BF1347,$BG1347))</f>
        <v/>
      </c>
      <c r="BD1347" t="str">
        <f t="shared" ref="BD1347:BD1410" si="1273">IF(DP1347="","",CONCATENATE($BF1347,$BG1347))</f>
        <v/>
      </c>
      <c r="BE1347" t="str">
        <f t="shared" ref="BE1347:BE1410" si="1274">CONCATENATE(BJ1347," (",BN1347,IF(BO1347="","",CONCATENATE(", ",BO1347)),")")</f>
        <v>Ipari szabályozás (6, web)</v>
      </c>
      <c r="BF1347" s="2">
        <v>1205</v>
      </c>
      <c r="BG1347" s="2">
        <v>1</v>
      </c>
      <c r="BH1347" s="18">
        <f>VLOOKUP(BF1347,segéd!$F$9:$G$41,2,FALSE)</f>
        <v>46361</v>
      </c>
      <c r="BI1347" s="2" t="str">
        <f>VLOOKUP(BG1347,segéd!$F$1:$G$7,2,FALSE)</f>
        <v>8.00-9.30</v>
      </c>
      <c r="BJ1347" t="s">
        <v>402</v>
      </c>
      <c r="BK1347" s="20" t="s">
        <v>278</v>
      </c>
      <c r="BL1347" t="s">
        <v>191</v>
      </c>
      <c r="BM1347" s="2"/>
      <c r="BN1347" s="2">
        <v>6</v>
      </c>
      <c r="BO1347" s="2" t="s">
        <v>117</v>
      </c>
      <c r="BP1347" s="33" t="s">
        <v>590</v>
      </c>
      <c r="BQ1347" s="2">
        <f t="shared" ref="BQ1347:BQ1410" si="1275">IF(BR1347="",0,BR1347)+IF(BS1347="",0,BS1347)</f>
        <v>13</v>
      </c>
      <c r="BR1347" s="2" t="str">
        <f>IF(BM1347="","",IFERROR(VLOOKUP(BJ1347,segéd!T:U,2,FALSE),"x"))</f>
        <v/>
      </c>
      <c r="BS1347" s="2">
        <f>IF(BN1347="","",IFERROR(VLOOKUP(BJ1347,segéd!O:P,2,FALSE),"x"))</f>
        <v>13</v>
      </c>
      <c r="BU1347" s="2"/>
      <c r="BV1347" s="2"/>
      <c r="DI1347" s="2">
        <v>14</v>
      </c>
    </row>
    <row r="1348" spans="1:118" ht="15" customHeight="1" x14ac:dyDescent="0.3">
      <c r="A1348" t="str">
        <f t="shared" si="1218"/>
        <v>21412051</v>
      </c>
      <c r="B1348" t="str">
        <f t="shared" si="1219"/>
        <v>KKV-k menedzselése - Némethné Gál Andrea (Tb.-ről web) 8</v>
      </c>
      <c r="C1348" t="str">
        <f t="shared" si="1220"/>
        <v>40212051</v>
      </c>
      <c r="D1348" t="str">
        <f t="shared" si="1221"/>
        <v>KKV-k menedzselése - Némethné Gál Andrea (Tb.-ről web) 7</v>
      </c>
      <c r="E1348" t="str">
        <f t="shared" si="1222"/>
        <v>Némethné Gál Andrea12051</v>
      </c>
      <c r="F1348" t="str">
        <f t="shared" si="1223"/>
        <v>KKV-k menedzselése (Tb. 402, Tb.-ről web)</v>
      </c>
      <c r="G1348" t="str">
        <f t="shared" si="1224"/>
        <v/>
      </c>
      <c r="H1348" t="str">
        <f t="shared" si="1225"/>
        <v/>
      </c>
      <c r="I1348" t="str">
        <f t="shared" si="1226"/>
        <v/>
      </c>
      <c r="J1348" t="str">
        <f t="shared" si="1227"/>
        <v/>
      </c>
      <c r="K1348" t="str">
        <f t="shared" si="1228"/>
        <v/>
      </c>
      <c r="L1348" t="str">
        <f t="shared" si="1229"/>
        <v/>
      </c>
      <c r="M1348" t="str">
        <f t="shared" si="1230"/>
        <v/>
      </c>
      <c r="N1348" t="str">
        <f t="shared" si="1231"/>
        <v/>
      </c>
      <c r="O1348" t="str">
        <f t="shared" si="1232"/>
        <v/>
      </c>
      <c r="P1348" t="str">
        <f t="shared" si="1233"/>
        <v/>
      </c>
      <c r="Q1348" t="str">
        <f t="shared" si="1234"/>
        <v/>
      </c>
      <c r="R1348" t="str">
        <f t="shared" si="1235"/>
        <v/>
      </c>
      <c r="S1348" t="str">
        <f t="shared" si="1236"/>
        <v/>
      </c>
      <c r="T1348" t="str">
        <f t="shared" si="1237"/>
        <v>12051</v>
      </c>
      <c r="U1348" t="str">
        <f t="shared" si="1238"/>
        <v/>
      </c>
      <c r="V1348" t="str">
        <f t="shared" si="1239"/>
        <v/>
      </c>
      <c r="W1348" t="str">
        <f t="shared" si="1240"/>
        <v/>
      </c>
      <c r="X1348" t="str">
        <f t="shared" si="1241"/>
        <v/>
      </c>
      <c r="Y1348" t="str">
        <f t="shared" si="1242"/>
        <v/>
      </c>
      <c r="Z1348" t="str">
        <f t="shared" si="1243"/>
        <v/>
      </c>
      <c r="AA1348" t="str">
        <f t="shared" si="1244"/>
        <v>KKV-k menedzselése (214, Tb.-ről web)</v>
      </c>
      <c r="AB1348" t="str">
        <f t="shared" si="1245"/>
        <v/>
      </c>
      <c r="AC1348" t="str">
        <f t="shared" si="1246"/>
        <v/>
      </c>
      <c r="AD1348" t="str">
        <f t="shared" si="1247"/>
        <v/>
      </c>
      <c r="AE1348" t="str">
        <f t="shared" si="1248"/>
        <v/>
      </c>
      <c r="AF1348" t="str">
        <f t="shared" si="1249"/>
        <v/>
      </c>
      <c r="AG1348" t="str">
        <f t="shared" si="1250"/>
        <v/>
      </c>
      <c r="AH1348" t="str">
        <f t="shared" si="1251"/>
        <v/>
      </c>
      <c r="AI1348" t="str">
        <f t="shared" si="1252"/>
        <v/>
      </c>
      <c r="AJ1348" t="str">
        <f t="shared" si="1253"/>
        <v/>
      </c>
      <c r="AK1348" t="str">
        <f t="shared" si="1254"/>
        <v/>
      </c>
      <c r="AL1348" t="str">
        <f t="shared" si="1255"/>
        <v/>
      </c>
      <c r="AM1348" t="str">
        <f t="shared" si="1256"/>
        <v/>
      </c>
      <c r="AN1348" t="str">
        <f t="shared" si="1257"/>
        <v>12051</v>
      </c>
      <c r="AO1348" t="str">
        <f t="shared" si="1258"/>
        <v/>
      </c>
      <c r="AP1348" t="str">
        <f t="shared" si="1259"/>
        <v/>
      </c>
      <c r="AQ1348" t="str">
        <f t="shared" si="1260"/>
        <v/>
      </c>
      <c r="AR1348" t="str">
        <f t="shared" si="1261"/>
        <v/>
      </c>
      <c r="AS1348" t="str">
        <f t="shared" si="1262"/>
        <v/>
      </c>
      <c r="AT1348" t="str">
        <f t="shared" si="1263"/>
        <v/>
      </c>
      <c r="AU1348" t="str">
        <f t="shared" si="1264"/>
        <v/>
      </c>
      <c r="AV1348" t="str">
        <f t="shared" si="1265"/>
        <v/>
      </c>
      <c r="AW1348" t="str">
        <f t="shared" si="1266"/>
        <v/>
      </c>
      <c r="AX1348" t="str">
        <f t="shared" si="1267"/>
        <v/>
      </c>
      <c r="AY1348" t="str">
        <f t="shared" si="1268"/>
        <v/>
      </c>
      <c r="AZ1348" t="str">
        <f t="shared" si="1269"/>
        <v/>
      </c>
      <c r="BA1348" t="str">
        <f t="shared" si="1270"/>
        <v/>
      </c>
      <c r="BB1348" t="str">
        <f t="shared" si="1271"/>
        <v/>
      </c>
      <c r="BC1348" t="str">
        <f t="shared" si="1272"/>
        <v/>
      </c>
      <c r="BD1348" t="str">
        <f t="shared" si="1273"/>
        <v/>
      </c>
      <c r="BE1348" t="str">
        <f t="shared" si="1274"/>
        <v>KKV-k menedzselése (402, Tb.-ről web)</v>
      </c>
      <c r="BF1348" s="2">
        <v>1205</v>
      </c>
      <c r="BG1348" s="2">
        <v>1</v>
      </c>
      <c r="BH1348" s="18">
        <f>VLOOKUP(BF1348,segéd!$F$9:$G$41,2,FALSE)</f>
        <v>46361</v>
      </c>
      <c r="BI1348" s="2" t="str">
        <f>VLOOKUP(BG1348,segéd!$F$1:$G$7,2,FALSE)</f>
        <v>8.00-9.30</v>
      </c>
      <c r="BJ1348" t="s">
        <v>128</v>
      </c>
      <c r="BK1348" s="20" t="s">
        <v>134</v>
      </c>
      <c r="BL1348" t="s">
        <v>192</v>
      </c>
      <c r="BM1348" s="2">
        <v>214</v>
      </c>
      <c r="BN1348" s="2">
        <v>402</v>
      </c>
      <c r="BO1348" s="2" t="s">
        <v>119</v>
      </c>
      <c r="BP1348" s="33" t="s">
        <v>712</v>
      </c>
      <c r="BQ1348" s="2">
        <f t="shared" si="1275"/>
        <v>15</v>
      </c>
      <c r="BR1348" s="2">
        <f>IF(BM1348="","",IFERROR(VLOOKUP(BJ1348,segéd!T:U,2,FALSE),"x"))</f>
        <v>8</v>
      </c>
      <c r="BS1348" s="2">
        <f>IF(BN1348="","",IFERROR(VLOOKUP(BJ1348,segéd!O:P,2,FALSE),"x"))</f>
        <v>7</v>
      </c>
      <c r="BU1348" s="2"/>
      <c r="BV1348" s="2"/>
      <c r="BX1348" s="2"/>
      <c r="CG1348" s="2">
        <v>6</v>
      </c>
      <c r="CZ1348" s="2">
        <v>3</v>
      </c>
    </row>
    <row r="1349" spans="1:118" ht="15" customHeight="1" x14ac:dyDescent="0.3">
      <c r="A1349" t="str">
        <f t="shared" si="1218"/>
        <v>20112051</v>
      </c>
      <c r="B1349" t="str">
        <f t="shared" si="1219"/>
        <v>Közgazdaságtan I. - Tóth Zsuzsanna (web) 120</v>
      </c>
      <c r="C1349" t="str">
        <f t="shared" si="1220"/>
        <v>12051</v>
      </c>
      <c r="D1349" t="str">
        <f t="shared" si="1221"/>
        <v xml:space="preserve">Közgazdaságtan I. - Tóth Zsuzsanna (web) </v>
      </c>
      <c r="E1349" t="str">
        <f t="shared" si="1222"/>
        <v>Tóth Zsuzsanna12051</v>
      </c>
      <c r="F1349" t="str">
        <f t="shared" si="1223"/>
        <v>Közgazdaságtan I. (Bp. 201, web)</v>
      </c>
      <c r="G1349" t="str">
        <f t="shared" si="1224"/>
        <v>12051</v>
      </c>
      <c r="H1349" t="str">
        <f t="shared" si="1225"/>
        <v>12051</v>
      </c>
      <c r="I1349" t="str">
        <f t="shared" si="1226"/>
        <v/>
      </c>
      <c r="J1349" t="str">
        <f t="shared" si="1227"/>
        <v/>
      </c>
      <c r="K1349" t="str">
        <f t="shared" si="1228"/>
        <v/>
      </c>
      <c r="L1349" t="str">
        <f t="shared" si="1229"/>
        <v/>
      </c>
      <c r="M1349" t="str">
        <f t="shared" si="1230"/>
        <v/>
      </c>
      <c r="N1349" t="str">
        <f t="shared" si="1231"/>
        <v/>
      </c>
      <c r="O1349" t="str">
        <f t="shared" si="1232"/>
        <v/>
      </c>
      <c r="P1349" t="str">
        <f t="shared" si="1233"/>
        <v/>
      </c>
      <c r="Q1349" t="str">
        <f t="shared" si="1234"/>
        <v/>
      </c>
      <c r="R1349" t="str">
        <f t="shared" si="1235"/>
        <v/>
      </c>
      <c r="S1349" t="str">
        <f t="shared" si="1236"/>
        <v/>
      </c>
      <c r="T1349" t="str">
        <f t="shared" si="1237"/>
        <v/>
      </c>
      <c r="U1349" t="str">
        <f t="shared" si="1238"/>
        <v/>
      </c>
      <c r="V1349" t="str">
        <f t="shared" si="1239"/>
        <v/>
      </c>
      <c r="W1349" t="str">
        <f t="shared" si="1240"/>
        <v/>
      </c>
      <c r="X1349" t="str">
        <f t="shared" si="1241"/>
        <v/>
      </c>
      <c r="Y1349" t="str">
        <f t="shared" si="1242"/>
        <v/>
      </c>
      <c r="Z1349" t="str">
        <f t="shared" si="1243"/>
        <v/>
      </c>
      <c r="AA1349" t="str">
        <f t="shared" si="1244"/>
        <v>Közgazdaságtan I. (201, web)</v>
      </c>
      <c r="AB1349" t="str">
        <f t="shared" si="1245"/>
        <v/>
      </c>
      <c r="AC1349" t="str">
        <f t="shared" si="1246"/>
        <v/>
      </c>
      <c r="AD1349" t="str">
        <f t="shared" si="1247"/>
        <v/>
      </c>
      <c r="AE1349" t="str">
        <f t="shared" si="1248"/>
        <v/>
      </c>
      <c r="AF1349" t="str">
        <f t="shared" si="1249"/>
        <v/>
      </c>
      <c r="AG1349" t="str">
        <f t="shared" si="1250"/>
        <v/>
      </c>
      <c r="AH1349" t="str">
        <f t="shared" si="1251"/>
        <v/>
      </c>
      <c r="AI1349" t="str">
        <f t="shared" si="1252"/>
        <v/>
      </c>
      <c r="AJ1349" t="str">
        <f t="shared" si="1253"/>
        <v/>
      </c>
      <c r="AK1349" t="str">
        <f t="shared" si="1254"/>
        <v/>
      </c>
      <c r="AL1349" t="str">
        <f t="shared" si="1255"/>
        <v/>
      </c>
      <c r="AM1349" t="str">
        <f t="shared" si="1256"/>
        <v/>
      </c>
      <c r="AN1349" t="str">
        <f t="shared" si="1257"/>
        <v/>
      </c>
      <c r="AO1349" t="str">
        <f t="shared" si="1258"/>
        <v/>
      </c>
      <c r="AP1349" t="str">
        <f t="shared" si="1259"/>
        <v/>
      </c>
      <c r="AQ1349" t="str">
        <f t="shared" si="1260"/>
        <v/>
      </c>
      <c r="AR1349" t="str">
        <f t="shared" si="1261"/>
        <v/>
      </c>
      <c r="AS1349" t="str">
        <f t="shared" si="1262"/>
        <v/>
      </c>
      <c r="AT1349" t="str">
        <f t="shared" si="1263"/>
        <v/>
      </c>
      <c r="AU1349" t="str">
        <f t="shared" si="1264"/>
        <v/>
      </c>
      <c r="AV1349" t="str">
        <f t="shared" si="1265"/>
        <v/>
      </c>
      <c r="AW1349" t="str">
        <f t="shared" si="1266"/>
        <v/>
      </c>
      <c r="AX1349" t="str">
        <f t="shared" si="1267"/>
        <v/>
      </c>
      <c r="AY1349" t="str">
        <f t="shared" si="1268"/>
        <v/>
      </c>
      <c r="AZ1349" t="str">
        <f t="shared" si="1269"/>
        <v/>
      </c>
      <c r="BA1349" t="str">
        <f t="shared" si="1270"/>
        <v/>
      </c>
      <c r="BB1349" t="str">
        <f t="shared" si="1271"/>
        <v/>
      </c>
      <c r="BC1349" t="str">
        <f t="shared" si="1272"/>
        <v/>
      </c>
      <c r="BD1349" t="str">
        <f t="shared" si="1273"/>
        <v/>
      </c>
      <c r="BE1349" t="str">
        <f t="shared" si="1274"/>
        <v>Közgazdaságtan I. (, web)</v>
      </c>
      <c r="BF1349" s="2">
        <v>1205</v>
      </c>
      <c r="BG1349" s="2">
        <v>1</v>
      </c>
      <c r="BH1349" s="18">
        <f>VLOOKUP(BF1349,segéd!$F$9:$G$41,2,FALSE)</f>
        <v>46361</v>
      </c>
      <c r="BI1349" s="2" t="str">
        <f>VLOOKUP(BG1349,segéd!$F$1:$G$7,2,FALSE)</f>
        <v>8.00-9.30</v>
      </c>
      <c r="BJ1349" t="s">
        <v>25</v>
      </c>
      <c r="BK1349" s="20" t="s">
        <v>530</v>
      </c>
      <c r="BL1349" t="s">
        <v>194</v>
      </c>
      <c r="BM1349" s="2">
        <v>201</v>
      </c>
      <c r="BO1349" s="2" t="s">
        <v>117</v>
      </c>
      <c r="BP1349" s="33" t="s">
        <v>650</v>
      </c>
      <c r="BQ1349" s="2">
        <f t="shared" si="1275"/>
        <v>120</v>
      </c>
      <c r="BR1349" s="2">
        <f>IF(BM1349="","",IFERROR(VLOOKUP(BJ1349,segéd!T:U,2,FALSE),"x"))</f>
        <v>120</v>
      </c>
      <c r="BS1349" s="2" t="str">
        <f>IF(BN1349="","",IFERROR(VLOOKUP(BJ1349,segéd!O:P,2,FALSE),"x"))</f>
        <v/>
      </c>
      <c r="BT1349" s="2">
        <v>67</v>
      </c>
      <c r="BU1349" s="2">
        <v>18</v>
      </c>
      <c r="BV1349" s="2"/>
      <c r="BX1349" s="2"/>
      <c r="CJ1349" s="19"/>
      <c r="CK1349" s="19"/>
      <c r="CQ1349" s="2"/>
      <c r="CR1349" s="2"/>
    </row>
    <row r="1350" spans="1:118" ht="15" customHeight="1" x14ac:dyDescent="0.3">
      <c r="A1350" t="str">
        <f t="shared" si="1218"/>
        <v>12051</v>
      </c>
      <c r="B1350" t="str">
        <f t="shared" si="1219"/>
        <v xml:space="preserve">Mechatronika építőelemei - Molnár László (web) </v>
      </c>
      <c r="C1350" t="str">
        <f t="shared" si="1220"/>
        <v>312051</v>
      </c>
      <c r="D1350" t="str">
        <f t="shared" si="1221"/>
        <v>Mechatronika építőelemei - Molnár László (web) 15</v>
      </c>
      <c r="E1350" t="str">
        <f t="shared" si="1222"/>
        <v>Molnár László12051</v>
      </c>
      <c r="F1350" t="str">
        <f t="shared" si="1223"/>
        <v>Mechatronika építőelemei (Tb. 3, web)</v>
      </c>
      <c r="G1350" t="str">
        <f t="shared" si="1224"/>
        <v/>
      </c>
      <c r="H1350" t="str">
        <f t="shared" si="1225"/>
        <v/>
      </c>
      <c r="I1350" t="str">
        <f t="shared" si="1226"/>
        <v/>
      </c>
      <c r="J1350" t="str">
        <f t="shared" si="1227"/>
        <v/>
      </c>
      <c r="K1350" t="str">
        <f t="shared" si="1228"/>
        <v/>
      </c>
      <c r="L1350" t="str">
        <f t="shared" si="1229"/>
        <v/>
      </c>
      <c r="M1350" t="str">
        <f t="shared" si="1230"/>
        <v/>
      </c>
      <c r="N1350" t="str">
        <f t="shared" si="1231"/>
        <v/>
      </c>
      <c r="O1350" t="str">
        <f t="shared" si="1232"/>
        <v/>
      </c>
      <c r="P1350" t="str">
        <f t="shared" si="1233"/>
        <v/>
      </c>
      <c r="Q1350" t="str">
        <f t="shared" si="1234"/>
        <v/>
      </c>
      <c r="R1350" t="str">
        <f t="shared" si="1235"/>
        <v/>
      </c>
      <c r="S1350" t="str">
        <f t="shared" si="1236"/>
        <v/>
      </c>
      <c r="T1350" t="str">
        <f t="shared" si="1237"/>
        <v/>
      </c>
      <c r="U1350" t="str">
        <f t="shared" si="1238"/>
        <v/>
      </c>
      <c r="V1350" t="str">
        <f t="shared" si="1239"/>
        <v/>
      </c>
      <c r="W1350" t="str">
        <f t="shared" si="1240"/>
        <v/>
      </c>
      <c r="X1350" t="str">
        <f t="shared" si="1241"/>
        <v/>
      </c>
      <c r="Y1350" t="str">
        <f t="shared" si="1242"/>
        <v/>
      </c>
      <c r="Z1350" t="str">
        <f t="shared" si="1243"/>
        <v/>
      </c>
      <c r="AA1350" t="str">
        <f t="shared" si="1244"/>
        <v>Mechatronika építőelemei (, web)</v>
      </c>
      <c r="AB1350" t="str">
        <f t="shared" si="1245"/>
        <v/>
      </c>
      <c r="AC1350" t="str">
        <f t="shared" si="1246"/>
        <v/>
      </c>
      <c r="AD1350" t="str">
        <f t="shared" si="1247"/>
        <v>12051</v>
      </c>
      <c r="AE1350" t="str">
        <f t="shared" si="1248"/>
        <v/>
      </c>
      <c r="AF1350" t="str">
        <f t="shared" si="1249"/>
        <v/>
      </c>
      <c r="AG1350" t="str">
        <f t="shared" si="1250"/>
        <v/>
      </c>
      <c r="AH1350" t="str">
        <f t="shared" si="1251"/>
        <v/>
      </c>
      <c r="AI1350" t="str">
        <f t="shared" si="1252"/>
        <v/>
      </c>
      <c r="AJ1350" t="str">
        <f t="shared" si="1253"/>
        <v/>
      </c>
      <c r="AK1350" t="str">
        <f t="shared" si="1254"/>
        <v/>
      </c>
      <c r="AL1350" t="str">
        <f t="shared" si="1255"/>
        <v/>
      </c>
      <c r="AM1350" t="str">
        <f t="shared" si="1256"/>
        <v/>
      </c>
      <c r="AN1350" t="str">
        <f t="shared" si="1257"/>
        <v/>
      </c>
      <c r="AO1350" t="str">
        <f t="shared" si="1258"/>
        <v/>
      </c>
      <c r="AP1350" t="str">
        <f t="shared" si="1259"/>
        <v/>
      </c>
      <c r="AQ1350" t="str">
        <f t="shared" si="1260"/>
        <v/>
      </c>
      <c r="AR1350" t="str">
        <f t="shared" si="1261"/>
        <v/>
      </c>
      <c r="AS1350" t="str">
        <f t="shared" si="1262"/>
        <v/>
      </c>
      <c r="AT1350" t="str">
        <f t="shared" si="1263"/>
        <v/>
      </c>
      <c r="AU1350" t="str">
        <f t="shared" si="1264"/>
        <v/>
      </c>
      <c r="AV1350" t="str">
        <f t="shared" si="1265"/>
        <v/>
      </c>
      <c r="AW1350" t="str">
        <f t="shared" si="1266"/>
        <v/>
      </c>
      <c r="AX1350" t="str">
        <f t="shared" si="1267"/>
        <v/>
      </c>
      <c r="AY1350" t="str">
        <f t="shared" si="1268"/>
        <v/>
      </c>
      <c r="AZ1350" t="str">
        <f t="shared" si="1269"/>
        <v/>
      </c>
      <c r="BA1350" t="str">
        <f t="shared" si="1270"/>
        <v/>
      </c>
      <c r="BB1350" t="str">
        <f t="shared" si="1271"/>
        <v/>
      </c>
      <c r="BC1350" t="str">
        <f t="shared" si="1272"/>
        <v/>
      </c>
      <c r="BD1350" t="str">
        <f t="shared" si="1273"/>
        <v/>
      </c>
      <c r="BE1350" t="str">
        <f t="shared" si="1274"/>
        <v>Mechatronika építőelemei (3, web)</v>
      </c>
      <c r="BF1350" s="2">
        <v>1205</v>
      </c>
      <c r="BG1350" s="2">
        <v>1</v>
      </c>
      <c r="BH1350" s="18">
        <f>VLOOKUP(BF1350,segéd!$F$9:$G$41,2,FALSE)</f>
        <v>46361</v>
      </c>
      <c r="BI1350" s="2" t="str">
        <f>VLOOKUP(BG1350,segéd!$F$1:$G$7,2,FALSE)</f>
        <v>8.00-9.30</v>
      </c>
      <c r="BJ1350" t="s">
        <v>275</v>
      </c>
      <c r="BK1350" s="20" t="s">
        <v>48</v>
      </c>
      <c r="BL1350" t="s">
        <v>114</v>
      </c>
      <c r="BM1350" s="2"/>
      <c r="BN1350" s="2">
        <v>3</v>
      </c>
      <c r="BO1350" s="2" t="s">
        <v>117</v>
      </c>
      <c r="BP1350" s="33" t="s">
        <v>667</v>
      </c>
      <c r="BQ1350" s="2">
        <f t="shared" si="1275"/>
        <v>15</v>
      </c>
      <c r="BR1350" s="2" t="str">
        <f>IF(BM1350="","",IFERROR(VLOOKUP(BJ1350,segéd!T:U,2,FALSE),"x"))</f>
        <v/>
      </c>
      <c r="BS1350" s="2">
        <f>IF(BN1350="","",IFERROR(VLOOKUP(BJ1350,segéd!O:P,2,FALSE),"x"))</f>
        <v>15</v>
      </c>
      <c r="BU1350" s="2"/>
      <c r="BV1350" s="2"/>
      <c r="BX1350" s="2"/>
      <c r="CP1350" s="2">
        <v>8</v>
      </c>
    </row>
    <row r="1351" spans="1:118" ht="15" customHeight="1" x14ac:dyDescent="0.3">
      <c r="A1351" t="str">
        <f t="shared" si="1218"/>
        <v>12051</v>
      </c>
      <c r="B1351" t="str">
        <f t="shared" si="1219"/>
        <v xml:space="preserve">Meterológiai ismeretek d. ü. - Sándor Zsolt (web) </v>
      </c>
      <c r="C1351" t="str">
        <f t="shared" si="1220"/>
        <v>21212051</v>
      </c>
      <c r="D1351" t="str">
        <f t="shared" si="1221"/>
        <v>Meterológiai ismeretek d. ü. - Sándor Zsolt (web) 45</v>
      </c>
      <c r="E1351" t="str">
        <f t="shared" si="1222"/>
        <v>Sándor Zsolt12051</v>
      </c>
      <c r="F1351" t="str">
        <f t="shared" si="1223"/>
        <v>Meterológiai ismeretek d. ü. (Tb. 212, web)</v>
      </c>
      <c r="G1351" t="str">
        <f t="shared" si="1224"/>
        <v/>
      </c>
      <c r="H1351" t="str">
        <f t="shared" si="1225"/>
        <v/>
      </c>
      <c r="I1351" t="str">
        <f t="shared" si="1226"/>
        <v/>
      </c>
      <c r="J1351" t="str">
        <f t="shared" si="1227"/>
        <v/>
      </c>
      <c r="K1351" t="str">
        <f t="shared" si="1228"/>
        <v/>
      </c>
      <c r="L1351" t="str">
        <f t="shared" si="1229"/>
        <v/>
      </c>
      <c r="M1351" t="str">
        <f t="shared" si="1230"/>
        <v/>
      </c>
      <c r="N1351" t="str">
        <f t="shared" si="1231"/>
        <v/>
      </c>
      <c r="O1351" t="str">
        <f t="shared" si="1232"/>
        <v/>
      </c>
      <c r="P1351" t="str">
        <f t="shared" si="1233"/>
        <v/>
      </c>
      <c r="Q1351" t="str">
        <f t="shared" si="1234"/>
        <v/>
      </c>
      <c r="R1351" t="str">
        <f t="shared" si="1235"/>
        <v/>
      </c>
      <c r="S1351" t="str">
        <f t="shared" si="1236"/>
        <v/>
      </c>
      <c r="T1351" t="str">
        <f t="shared" si="1237"/>
        <v/>
      </c>
      <c r="U1351" t="str">
        <f t="shared" si="1238"/>
        <v/>
      </c>
      <c r="V1351" t="str">
        <f t="shared" si="1239"/>
        <v/>
      </c>
      <c r="W1351" t="str">
        <f t="shared" si="1240"/>
        <v/>
      </c>
      <c r="X1351" t="str">
        <f t="shared" si="1241"/>
        <v/>
      </c>
      <c r="Y1351" t="str">
        <f t="shared" si="1242"/>
        <v/>
      </c>
      <c r="Z1351" t="str">
        <f t="shared" si="1243"/>
        <v/>
      </c>
      <c r="AA1351" t="str">
        <f t="shared" si="1244"/>
        <v>Meterológiai ismeretek d. ü. (, web)</v>
      </c>
      <c r="AB1351" t="str">
        <f t="shared" si="1245"/>
        <v/>
      </c>
      <c r="AC1351" t="str">
        <f t="shared" si="1246"/>
        <v/>
      </c>
      <c r="AD1351" t="str">
        <f t="shared" si="1247"/>
        <v/>
      </c>
      <c r="AE1351" t="str">
        <f t="shared" si="1248"/>
        <v/>
      </c>
      <c r="AF1351" t="str">
        <f t="shared" si="1249"/>
        <v/>
      </c>
      <c r="AG1351" t="str">
        <f t="shared" si="1250"/>
        <v/>
      </c>
      <c r="AH1351" t="str">
        <f t="shared" si="1251"/>
        <v/>
      </c>
      <c r="AI1351" t="str">
        <f t="shared" si="1252"/>
        <v/>
      </c>
      <c r="AJ1351" t="str">
        <f t="shared" si="1253"/>
        <v/>
      </c>
      <c r="AK1351" t="str">
        <f t="shared" si="1254"/>
        <v/>
      </c>
      <c r="AL1351" t="str">
        <f t="shared" si="1255"/>
        <v/>
      </c>
      <c r="AM1351" t="str">
        <f t="shared" si="1256"/>
        <v/>
      </c>
      <c r="AN1351" t="str">
        <f t="shared" si="1257"/>
        <v/>
      </c>
      <c r="AO1351" t="str">
        <f t="shared" si="1258"/>
        <v/>
      </c>
      <c r="AP1351" t="str">
        <f t="shared" si="1259"/>
        <v/>
      </c>
      <c r="AQ1351" t="str">
        <f t="shared" si="1260"/>
        <v/>
      </c>
      <c r="AR1351" t="str">
        <f t="shared" si="1261"/>
        <v/>
      </c>
      <c r="AS1351" t="str">
        <f t="shared" si="1262"/>
        <v/>
      </c>
      <c r="AT1351" t="str">
        <f t="shared" si="1263"/>
        <v/>
      </c>
      <c r="AU1351" t="str">
        <f t="shared" si="1264"/>
        <v/>
      </c>
      <c r="AV1351" t="str">
        <f t="shared" si="1265"/>
        <v/>
      </c>
      <c r="AW1351" t="str">
        <f t="shared" si="1266"/>
        <v/>
      </c>
      <c r="AX1351" t="str">
        <f t="shared" si="1267"/>
        <v>12051</v>
      </c>
      <c r="AY1351" t="str">
        <f t="shared" si="1268"/>
        <v/>
      </c>
      <c r="AZ1351" t="str">
        <f t="shared" si="1269"/>
        <v/>
      </c>
      <c r="BA1351" t="str">
        <f t="shared" si="1270"/>
        <v/>
      </c>
      <c r="BB1351" t="str">
        <f t="shared" si="1271"/>
        <v/>
      </c>
      <c r="BC1351" t="str">
        <f t="shared" si="1272"/>
        <v/>
      </c>
      <c r="BD1351" t="str">
        <f t="shared" si="1273"/>
        <v/>
      </c>
      <c r="BE1351" t="str">
        <f t="shared" si="1274"/>
        <v>Meterológiai ismeretek d. ü. (212, web)</v>
      </c>
      <c r="BF1351" s="2">
        <v>1205</v>
      </c>
      <c r="BG1351" s="2">
        <v>1</v>
      </c>
      <c r="BH1351" s="18">
        <f>VLOOKUP(BF1351,segéd!$F$9:$G$41,2,FALSE)</f>
        <v>46361</v>
      </c>
      <c r="BI1351" s="2" t="str">
        <f>VLOOKUP(BG1351,segéd!$F$1:$G$7,2,FALSE)</f>
        <v>8.00-9.30</v>
      </c>
      <c r="BJ1351" t="s">
        <v>407</v>
      </c>
      <c r="BK1351" s="20" t="s">
        <v>420</v>
      </c>
      <c r="BL1351" t="s">
        <v>191</v>
      </c>
      <c r="BM1351" s="2"/>
      <c r="BN1351" s="2">
        <v>212</v>
      </c>
      <c r="BO1351" s="2" t="s">
        <v>117</v>
      </c>
      <c r="BP1351" s="33" t="s">
        <v>700</v>
      </c>
      <c r="BQ1351" s="2">
        <f t="shared" si="1275"/>
        <v>45</v>
      </c>
      <c r="BR1351" s="2" t="str">
        <f>IF(BM1351="","",IFERROR(VLOOKUP(BJ1351,segéd!T:U,2,FALSE),"x"))</f>
        <v/>
      </c>
      <c r="BS1351" s="2">
        <f>IF(BN1351="","",IFERROR(VLOOKUP(BJ1351,segéd!O:P,2,FALSE),"x"))</f>
        <v>45</v>
      </c>
      <c r="BU1351" s="2"/>
      <c r="BV1351" s="2"/>
      <c r="DJ1351" s="2">
        <v>44</v>
      </c>
    </row>
    <row r="1352" spans="1:118" ht="15" customHeight="1" x14ac:dyDescent="0.3">
      <c r="A1352" t="str">
        <f t="shared" si="1218"/>
        <v>12051</v>
      </c>
      <c r="B1352" t="str">
        <f t="shared" si="1219"/>
        <v xml:space="preserve">Műszaki diagnosztika II. - Nemes Márk (web) </v>
      </c>
      <c r="C1352" t="str">
        <f t="shared" si="1220"/>
        <v>40312051</v>
      </c>
      <c r="D1352" t="str">
        <f t="shared" si="1221"/>
        <v>Műszaki diagnosztika II. - Nemes Márk (web) 14</v>
      </c>
      <c r="E1352" t="str">
        <f t="shared" si="1222"/>
        <v>Nemes Márk12051</v>
      </c>
      <c r="F1352" t="str">
        <f t="shared" si="1223"/>
        <v>Műszaki diagnosztika II. (Tb. 403, web)</v>
      </c>
      <c r="G1352" t="str">
        <f t="shared" si="1224"/>
        <v/>
      </c>
      <c r="H1352" t="str">
        <f t="shared" si="1225"/>
        <v/>
      </c>
      <c r="I1352" t="str">
        <f t="shared" si="1226"/>
        <v/>
      </c>
      <c r="J1352" t="str">
        <f t="shared" si="1227"/>
        <v/>
      </c>
      <c r="K1352" t="str">
        <f t="shared" si="1228"/>
        <v/>
      </c>
      <c r="L1352" t="str">
        <f t="shared" si="1229"/>
        <v/>
      </c>
      <c r="M1352" t="str">
        <f t="shared" si="1230"/>
        <v/>
      </c>
      <c r="N1352" t="str">
        <f t="shared" si="1231"/>
        <v/>
      </c>
      <c r="O1352" t="str">
        <f t="shared" si="1232"/>
        <v/>
      </c>
      <c r="P1352" t="str">
        <f t="shared" si="1233"/>
        <v/>
      </c>
      <c r="Q1352" t="str">
        <f t="shared" si="1234"/>
        <v/>
      </c>
      <c r="R1352" t="str">
        <f t="shared" si="1235"/>
        <v/>
      </c>
      <c r="S1352" t="str">
        <f t="shared" si="1236"/>
        <v/>
      </c>
      <c r="T1352" t="str">
        <f t="shared" si="1237"/>
        <v/>
      </c>
      <c r="U1352" t="str">
        <f t="shared" si="1238"/>
        <v/>
      </c>
      <c r="V1352" t="str">
        <f t="shared" si="1239"/>
        <v/>
      </c>
      <c r="W1352" t="str">
        <f t="shared" si="1240"/>
        <v/>
      </c>
      <c r="X1352" t="str">
        <f t="shared" si="1241"/>
        <v/>
      </c>
      <c r="Y1352" t="str">
        <f t="shared" si="1242"/>
        <v/>
      </c>
      <c r="Z1352" t="str">
        <f t="shared" si="1243"/>
        <v/>
      </c>
      <c r="AA1352" t="str">
        <f t="shared" si="1244"/>
        <v>Műszaki diagnosztika II. (, web)</v>
      </c>
      <c r="AB1352" t="str">
        <f t="shared" si="1245"/>
        <v/>
      </c>
      <c r="AC1352" t="str">
        <f t="shared" si="1246"/>
        <v/>
      </c>
      <c r="AD1352" t="str">
        <f t="shared" si="1247"/>
        <v/>
      </c>
      <c r="AE1352" t="str">
        <f t="shared" si="1248"/>
        <v/>
      </c>
      <c r="AF1352" t="str">
        <f t="shared" si="1249"/>
        <v/>
      </c>
      <c r="AG1352" t="str">
        <f t="shared" si="1250"/>
        <v/>
      </c>
      <c r="AH1352" t="str">
        <f t="shared" si="1251"/>
        <v/>
      </c>
      <c r="AI1352" t="str">
        <f t="shared" si="1252"/>
        <v/>
      </c>
      <c r="AJ1352" t="str">
        <f t="shared" si="1253"/>
        <v/>
      </c>
      <c r="AK1352" t="str">
        <f t="shared" si="1254"/>
        <v/>
      </c>
      <c r="AL1352" t="str">
        <f t="shared" si="1255"/>
        <v/>
      </c>
      <c r="AM1352" t="str">
        <f t="shared" si="1256"/>
        <v/>
      </c>
      <c r="AN1352" t="str">
        <f t="shared" si="1257"/>
        <v/>
      </c>
      <c r="AO1352" t="str">
        <f t="shared" si="1258"/>
        <v/>
      </c>
      <c r="AP1352" t="str">
        <f t="shared" si="1259"/>
        <v/>
      </c>
      <c r="AQ1352" t="str">
        <f t="shared" si="1260"/>
        <v/>
      </c>
      <c r="AR1352" t="str">
        <f t="shared" si="1261"/>
        <v/>
      </c>
      <c r="AS1352" t="str">
        <f t="shared" si="1262"/>
        <v/>
      </c>
      <c r="AT1352" t="str">
        <f t="shared" si="1263"/>
        <v/>
      </c>
      <c r="AU1352" t="str">
        <f t="shared" si="1264"/>
        <v/>
      </c>
      <c r="AV1352" t="str">
        <f t="shared" si="1265"/>
        <v/>
      </c>
      <c r="AW1352" t="str">
        <f t="shared" si="1266"/>
        <v/>
      </c>
      <c r="AX1352" t="str">
        <f t="shared" si="1267"/>
        <v/>
      </c>
      <c r="AY1352" t="str">
        <f t="shared" si="1268"/>
        <v/>
      </c>
      <c r="AZ1352" t="str">
        <f t="shared" si="1269"/>
        <v/>
      </c>
      <c r="BA1352" t="str">
        <f t="shared" si="1270"/>
        <v/>
      </c>
      <c r="BB1352" t="str">
        <f t="shared" si="1271"/>
        <v>12051</v>
      </c>
      <c r="BC1352" t="str">
        <f t="shared" si="1272"/>
        <v/>
      </c>
      <c r="BD1352" t="str">
        <f t="shared" si="1273"/>
        <v/>
      </c>
      <c r="BE1352" t="str">
        <f t="shared" si="1274"/>
        <v>Műszaki diagnosztika II. (403, web)</v>
      </c>
      <c r="BF1352" s="2">
        <v>1205</v>
      </c>
      <c r="BG1352" s="2">
        <v>1</v>
      </c>
      <c r="BH1352" s="18">
        <f>VLOOKUP(BF1352,segéd!$F$9:$G$41,2,FALSE)</f>
        <v>46361</v>
      </c>
      <c r="BI1352" s="2" t="str">
        <f>VLOOKUP(BG1352,segéd!$F$1:$G$7,2,FALSE)</f>
        <v>8.00-9.30</v>
      </c>
      <c r="BJ1352" t="s">
        <v>526</v>
      </c>
      <c r="BK1352" s="20" t="s">
        <v>542</v>
      </c>
      <c r="BL1352" t="s">
        <v>191</v>
      </c>
      <c r="BM1352" s="2"/>
      <c r="BN1352" s="2">
        <v>403</v>
      </c>
      <c r="BO1352" s="2" t="s">
        <v>117</v>
      </c>
      <c r="BP1352" s="33" t="s">
        <v>640</v>
      </c>
      <c r="BQ1352" s="2">
        <f t="shared" si="1275"/>
        <v>14</v>
      </c>
      <c r="BR1352" s="2" t="str">
        <f>IF(BM1352="","",IFERROR(VLOOKUP(BJ1352,segéd!T:U,2,FALSE),"x"))</f>
        <v/>
      </c>
      <c r="BS1352" s="2">
        <f>IF(BN1352="","",IFERROR(VLOOKUP(BJ1352,segéd!O:P,2,FALSE),"x"))</f>
        <v>14</v>
      </c>
      <c r="BU1352" s="2"/>
      <c r="BV1352" s="2"/>
      <c r="DN1352" s="2">
        <v>8</v>
      </c>
    </row>
    <row r="1353" spans="1:118" ht="15" customHeight="1" x14ac:dyDescent="0.3">
      <c r="A1353" t="str">
        <f t="shared" si="1218"/>
        <v>20712051</v>
      </c>
      <c r="B1353" t="str">
        <f t="shared" si="1219"/>
        <v>Szálloda fejlesztés és üzem. - Krompaszky Gábor (web) 4</v>
      </c>
      <c r="C1353" t="str">
        <f t="shared" si="1220"/>
        <v>12051</v>
      </c>
      <c r="D1353" t="str">
        <f t="shared" si="1221"/>
        <v xml:space="preserve">Szálloda fejlesztés és üzem. - Krompaszky Gábor (web) </v>
      </c>
      <c r="E1353" t="str">
        <f t="shared" si="1222"/>
        <v>Krompaszky Gábor12051</v>
      </c>
      <c r="F1353" t="str">
        <f t="shared" si="1223"/>
        <v>Szálloda fejlesztés és üzem. (Bp. 207, web)</v>
      </c>
      <c r="G1353" t="str">
        <f t="shared" si="1224"/>
        <v/>
      </c>
      <c r="H1353" t="str">
        <f t="shared" si="1225"/>
        <v/>
      </c>
      <c r="I1353" t="str">
        <f t="shared" si="1226"/>
        <v/>
      </c>
      <c r="J1353" t="str">
        <f t="shared" si="1227"/>
        <v/>
      </c>
      <c r="K1353" t="str">
        <f t="shared" si="1228"/>
        <v/>
      </c>
      <c r="L1353" t="str">
        <f t="shared" si="1229"/>
        <v/>
      </c>
      <c r="M1353" t="str">
        <f t="shared" si="1230"/>
        <v/>
      </c>
      <c r="N1353" t="str">
        <f t="shared" si="1231"/>
        <v/>
      </c>
      <c r="O1353" t="str">
        <f t="shared" si="1232"/>
        <v/>
      </c>
      <c r="P1353" t="str">
        <f t="shared" si="1233"/>
        <v/>
      </c>
      <c r="Q1353" t="str">
        <f t="shared" si="1234"/>
        <v/>
      </c>
      <c r="R1353" t="str">
        <f t="shared" si="1235"/>
        <v/>
      </c>
      <c r="S1353" t="str">
        <f t="shared" si="1236"/>
        <v/>
      </c>
      <c r="T1353" t="str">
        <f t="shared" si="1237"/>
        <v/>
      </c>
      <c r="U1353" t="str">
        <f t="shared" si="1238"/>
        <v/>
      </c>
      <c r="V1353" t="str">
        <f t="shared" si="1239"/>
        <v/>
      </c>
      <c r="W1353" t="str">
        <f t="shared" si="1240"/>
        <v/>
      </c>
      <c r="X1353" t="str">
        <f t="shared" si="1241"/>
        <v/>
      </c>
      <c r="Y1353" t="str">
        <f t="shared" si="1242"/>
        <v/>
      </c>
      <c r="Z1353" t="str">
        <f t="shared" si="1243"/>
        <v>12051</v>
      </c>
      <c r="AA1353" t="str">
        <f t="shared" si="1244"/>
        <v>Szálloda fejlesztés és üzem. (207, web)</v>
      </c>
      <c r="AB1353" t="str">
        <f t="shared" si="1245"/>
        <v/>
      </c>
      <c r="AC1353" t="str">
        <f t="shared" si="1246"/>
        <v/>
      </c>
      <c r="AD1353" t="str">
        <f t="shared" si="1247"/>
        <v/>
      </c>
      <c r="AE1353" t="str">
        <f t="shared" si="1248"/>
        <v/>
      </c>
      <c r="AF1353" t="str">
        <f t="shared" si="1249"/>
        <v/>
      </c>
      <c r="AG1353" t="str">
        <f t="shared" si="1250"/>
        <v/>
      </c>
      <c r="AH1353" t="str">
        <f t="shared" si="1251"/>
        <v/>
      </c>
      <c r="AI1353" t="str">
        <f t="shared" si="1252"/>
        <v/>
      </c>
      <c r="AJ1353" t="str">
        <f t="shared" si="1253"/>
        <v/>
      </c>
      <c r="AK1353" t="str">
        <f t="shared" si="1254"/>
        <v/>
      </c>
      <c r="AL1353" t="str">
        <f t="shared" si="1255"/>
        <v/>
      </c>
      <c r="AM1353" t="str">
        <f t="shared" si="1256"/>
        <v/>
      </c>
      <c r="AN1353" t="str">
        <f t="shared" si="1257"/>
        <v/>
      </c>
      <c r="AO1353" t="str">
        <f t="shared" si="1258"/>
        <v/>
      </c>
      <c r="AP1353" t="str">
        <f t="shared" si="1259"/>
        <v/>
      </c>
      <c r="AQ1353" t="str">
        <f t="shared" si="1260"/>
        <v/>
      </c>
      <c r="AR1353" t="str">
        <f t="shared" si="1261"/>
        <v/>
      </c>
      <c r="AS1353" t="str">
        <f t="shared" si="1262"/>
        <v/>
      </c>
      <c r="AT1353" t="str">
        <f t="shared" si="1263"/>
        <v/>
      </c>
      <c r="AU1353" t="str">
        <f t="shared" si="1264"/>
        <v/>
      </c>
      <c r="AV1353" t="str">
        <f t="shared" si="1265"/>
        <v/>
      </c>
      <c r="AW1353" t="str">
        <f t="shared" si="1266"/>
        <v/>
      </c>
      <c r="AX1353" t="str">
        <f t="shared" si="1267"/>
        <v/>
      </c>
      <c r="AY1353" t="str">
        <f t="shared" si="1268"/>
        <v/>
      </c>
      <c r="AZ1353" t="str">
        <f t="shared" si="1269"/>
        <v/>
      </c>
      <c r="BA1353" t="str">
        <f t="shared" si="1270"/>
        <v/>
      </c>
      <c r="BB1353" t="str">
        <f t="shared" si="1271"/>
        <v/>
      </c>
      <c r="BC1353" t="str">
        <f t="shared" si="1272"/>
        <v/>
      </c>
      <c r="BD1353" t="str">
        <f t="shared" si="1273"/>
        <v/>
      </c>
      <c r="BE1353" t="str">
        <f t="shared" si="1274"/>
        <v>Szálloda fejlesztés és üzem. (, web)</v>
      </c>
      <c r="BF1353" s="2">
        <v>1205</v>
      </c>
      <c r="BG1353" s="2">
        <v>1</v>
      </c>
      <c r="BH1353" s="18">
        <f>VLOOKUP(BF1353,segéd!$F$9:$G$41,2,FALSE)</f>
        <v>46361</v>
      </c>
      <c r="BI1353" s="2" t="str">
        <f>VLOOKUP(BG1353,segéd!$F$1:$G$7,2,FALSE)</f>
        <v>8.00-9.30</v>
      </c>
      <c r="BJ1353" t="s">
        <v>521</v>
      </c>
      <c r="BK1353" s="20" t="s">
        <v>535</v>
      </c>
      <c r="BL1353" t="s">
        <v>194</v>
      </c>
      <c r="BM1353" s="2">
        <v>207</v>
      </c>
      <c r="BO1353" s="2" t="s">
        <v>117</v>
      </c>
      <c r="BP1353" s="33" t="s">
        <v>617</v>
      </c>
      <c r="BQ1353" s="2">
        <f t="shared" si="1275"/>
        <v>4</v>
      </c>
      <c r="BR1353" s="2">
        <f>IF(BM1353="","",IFERROR(VLOOKUP(BJ1353,segéd!T:U,2,FALSE),"x"))</f>
        <v>4</v>
      </c>
      <c r="BS1353" s="2" t="str">
        <f>IF(BN1353="","",IFERROR(VLOOKUP(BJ1353,segéd!O:P,2,FALSE),"x"))</f>
        <v/>
      </c>
      <c r="BU1353" s="2"/>
      <c r="BV1353" s="2"/>
      <c r="BX1353" s="2"/>
      <c r="CM1353" s="2">
        <v>5</v>
      </c>
    </row>
    <row r="1354" spans="1:118" ht="15" customHeight="1" x14ac:dyDescent="0.3">
      <c r="A1354" t="str">
        <f t="shared" si="1218"/>
        <v>20212051</v>
      </c>
      <c r="B1354" t="str">
        <f t="shared" si="1219"/>
        <v>Számviteli alapok - Péter Sára (web) 6</v>
      </c>
      <c r="C1354" t="str">
        <f t="shared" si="1220"/>
        <v>12051</v>
      </c>
      <c r="D1354" t="str">
        <f t="shared" si="1221"/>
        <v xml:space="preserve">Számviteli alapok - Péter Sára (web) </v>
      </c>
      <c r="E1354" t="str">
        <f t="shared" si="1222"/>
        <v>Péter Sára12051</v>
      </c>
      <c r="F1354" t="str">
        <f t="shared" si="1223"/>
        <v>Számviteli alapok (Bp. 202, web)</v>
      </c>
      <c r="G1354" t="str">
        <f t="shared" si="1224"/>
        <v/>
      </c>
      <c r="H1354" t="str">
        <f t="shared" si="1225"/>
        <v/>
      </c>
      <c r="I1354" t="str">
        <f t="shared" si="1226"/>
        <v/>
      </c>
      <c r="J1354" t="str">
        <f t="shared" si="1227"/>
        <v/>
      </c>
      <c r="K1354" t="str">
        <f t="shared" si="1228"/>
        <v/>
      </c>
      <c r="L1354" t="str">
        <f t="shared" si="1229"/>
        <v/>
      </c>
      <c r="M1354" t="str">
        <f t="shared" si="1230"/>
        <v/>
      </c>
      <c r="N1354" t="str">
        <f t="shared" si="1231"/>
        <v/>
      </c>
      <c r="O1354" t="str">
        <f t="shared" si="1232"/>
        <v/>
      </c>
      <c r="P1354" t="str">
        <f t="shared" si="1233"/>
        <v>12051</v>
      </c>
      <c r="Q1354" t="str">
        <f t="shared" si="1234"/>
        <v/>
      </c>
      <c r="R1354" t="str">
        <f t="shared" si="1235"/>
        <v/>
      </c>
      <c r="S1354" t="str">
        <f t="shared" si="1236"/>
        <v/>
      </c>
      <c r="T1354" t="str">
        <f t="shared" si="1237"/>
        <v/>
      </c>
      <c r="U1354" t="str">
        <f t="shared" si="1238"/>
        <v/>
      </c>
      <c r="V1354" t="str">
        <f t="shared" si="1239"/>
        <v/>
      </c>
      <c r="W1354" t="str">
        <f t="shared" si="1240"/>
        <v/>
      </c>
      <c r="X1354" t="str">
        <f t="shared" si="1241"/>
        <v/>
      </c>
      <c r="Y1354" t="str">
        <f t="shared" si="1242"/>
        <v/>
      </c>
      <c r="Z1354" t="str">
        <f t="shared" si="1243"/>
        <v/>
      </c>
      <c r="AA1354" t="str">
        <f t="shared" si="1244"/>
        <v>Számviteli alapok (202, web)</v>
      </c>
      <c r="AB1354" t="str">
        <f t="shared" si="1245"/>
        <v/>
      </c>
      <c r="AC1354" t="str">
        <f t="shared" si="1246"/>
        <v/>
      </c>
      <c r="AD1354" t="str">
        <f t="shared" si="1247"/>
        <v/>
      </c>
      <c r="AE1354" t="str">
        <f t="shared" si="1248"/>
        <v/>
      </c>
      <c r="AF1354" t="str">
        <f t="shared" si="1249"/>
        <v/>
      </c>
      <c r="AG1354" t="str">
        <f t="shared" si="1250"/>
        <v/>
      </c>
      <c r="AH1354" t="str">
        <f t="shared" si="1251"/>
        <v/>
      </c>
      <c r="AI1354" t="str">
        <f t="shared" si="1252"/>
        <v/>
      </c>
      <c r="AJ1354" t="str">
        <f t="shared" si="1253"/>
        <v/>
      </c>
      <c r="AK1354" t="str">
        <f t="shared" si="1254"/>
        <v/>
      </c>
      <c r="AL1354" t="str">
        <f t="shared" si="1255"/>
        <v/>
      </c>
      <c r="AM1354" t="str">
        <f t="shared" si="1256"/>
        <v/>
      </c>
      <c r="AN1354" t="str">
        <f t="shared" si="1257"/>
        <v/>
      </c>
      <c r="AO1354" t="str">
        <f t="shared" si="1258"/>
        <v/>
      </c>
      <c r="AP1354" t="str">
        <f t="shared" si="1259"/>
        <v/>
      </c>
      <c r="AQ1354" t="str">
        <f t="shared" si="1260"/>
        <v/>
      </c>
      <c r="AR1354" t="str">
        <f t="shared" si="1261"/>
        <v/>
      </c>
      <c r="AS1354" t="str">
        <f t="shared" si="1262"/>
        <v/>
      </c>
      <c r="AT1354" t="str">
        <f t="shared" si="1263"/>
        <v/>
      </c>
      <c r="AU1354" t="str">
        <f t="shared" si="1264"/>
        <v/>
      </c>
      <c r="AV1354" t="str">
        <f t="shared" si="1265"/>
        <v/>
      </c>
      <c r="AW1354" t="str">
        <f t="shared" si="1266"/>
        <v/>
      </c>
      <c r="AX1354" t="str">
        <f t="shared" si="1267"/>
        <v/>
      </c>
      <c r="AY1354" t="str">
        <f t="shared" si="1268"/>
        <v/>
      </c>
      <c r="AZ1354" t="str">
        <f t="shared" si="1269"/>
        <v/>
      </c>
      <c r="BA1354" t="str">
        <f t="shared" si="1270"/>
        <v/>
      </c>
      <c r="BB1354" t="str">
        <f t="shared" si="1271"/>
        <v/>
      </c>
      <c r="BC1354" t="str">
        <f t="shared" si="1272"/>
        <v/>
      </c>
      <c r="BD1354" t="str">
        <f t="shared" si="1273"/>
        <v/>
      </c>
      <c r="BE1354" t="str">
        <f t="shared" si="1274"/>
        <v>Számviteli alapok (, web)</v>
      </c>
      <c r="BF1354" s="2">
        <v>1205</v>
      </c>
      <c r="BG1354" s="2">
        <v>1</v>
      </c>
      <c r="BH1354" s="18">
        <f>VLOOKUP(BF1354,segéd!$F$9:$G$41,2,FALSE)</f>
        <v>46361</v>
      </c>
      <c r="BI1354" s="2" t="str">
        <f>VLOOKUP(BG1354,segéd!$F$1:$G$7,2,FALSE)</f>
        <v>8.00-9.30</v>
      </c>
      <c r="BJ1354" t="s">
        <v>214</v>
      </c>
      <c r="BK1354" s="20" t="s">
        <v>305</v>
      </c>
      <c r="BL1354" t="s">
        <v>395</v>
      </c>
      <c r="BM1354" s="2">
        <v>202</v>
      </c>
      <c r="BO1354" s="2" t="s">
        <v>117</v>
      </c>
      <c r="BP1354" s="33" t="s">
        <v>663</v>
      </c>
      <c r="BQ1354" s="2">
        <f t="shared" si="1275"/>
        <v>6</v>
      </c>
      <c r="BR1354" s="2">
        <f>IF(BM1354="","",IFERROR(VLOOKUP(BJ1354,segéd!T:U,2,FALSE),"x"))</f>
        <v>6</v>
      </c>
      <c r="BS1354" s="2" t="str">
        <f>IF(BN1354="","",IFERROR(VLOOKUP(BJ1354,segéd!O:P,2,FALSE),"x"))</f>
        <v/>
      </c>
      <c r="BT1354" s="2"/>
      <c r="BU1354" s="2"/>
      <c r="BV1354" s="2"/>
      <c r="BX1354" s="2"/>
      <c r="CC1354" s="2">
        <v>6</v>
      </c>
      <c r="CQ1354" s="2"/>
      <c r="CR1354" s="2"/>
    </row>
    <row r="1355" spans="1:118" ht="15" customHeight="1" x14ac:dyDescent="0.3">
      <c r="A1355" t="str">
        <f t="shared" si="1218"/>
        <v>12051</v>
      </c>
      <c r="B1355" t="str">
        <f t="shared" si="1219"/>
        <v xml:space="preserve">Vállalati gazdaságtan - Kárpáti-Daróczi Judit (web) </v>
      </c>
      <c r="C1355" t="str">
        <f t="shared" si="1220"/>
        <v>50112051</v>
      </c>
      <c r="D1355" t="str">
        <f t="shared" si="1221"/>
        <v>Vállalati gazdaságtan - Kárpáti-Daróczi Judit (web) 206</v>
      </c>
      <c r="E1355" t="str">
        <f t="shared" si="1222"/>
        <v>Kárpáti-Daróczi Judit12051</v>
      </c>
      <c r="F1355" t="str">
        <f t="shared" si="1223"/>
        <v>Vállalati gazdaságtan (Tb. 501, web)</v>
      </c>
      <c r="G1355" t="str">
        <f t="shared" si="1224"/>
        <v/>
      </c>
      <c r="H1355" t="str">
        <f t="shared" si="1225"/>
        <v/>
      </c>
      <c r="I1355" t="str">
        <f t="shared" si="1226"/>
        <v/>
      </c>
      <c r="J1355" t="str">
        <f t="shared" si="1227"/>
        <v/>
      </c>
      <c r="K1355" t="str">
        <f t="shared" si="1228"/>
        <v/>
      </c>
      <c r="L1355" t="str">
        <f t="shared" si="1229"/>
        <v/>
      </c>
      <c r="M1355" t="str">
        <f t="shared" si="1230"/>
        <v/>
      </c>
      <c r="N1355" t="str">
        <f t="shared" si="1231"/>
        <v/>
      </c>
      <c r="O1355" t="str">
        <f t="shared" si="1232"/>
        <v/>
      </c>
      <c r="P1355" t="str">
        <f t="shared" si="1233"/>
        <v/>
      </c>
      <c r="Q1355" t="str">
        <f t="shared" si="1234"/>
        <v/>
      </c>
      <c r="R1355" t="str">
        <f t="shared" si="1235"/>
        <v/>
      </c>
      <c r="S1355" t="str">
        <f t="shared" si="1236"/>
        <v/>
      </c>
      <c r="T1355" t="str">
        <f t="shared" si="1237"/>
        <v/>
      </c>
      <c r="U1355" t="str">
        <f t="shared" si="1238"/>
        <v/>
      </c>
      <c r="V1355" t="str">
        <f t="shared" si="1239"/>
        <v/>
      </c>
      <c r="W1355" t="str">
        <f t="shared" si="1240"/>
        <v/>
      </c>
      <c r="X1355" t="str">
        <f t="shared" si="1241"/>
        <v/>
      </c>
      <c r="Y1355" t="str">
        <f t="shared" si="1242"/>
        <v/>
      </c>
      <c r="Z1355" t="str">
        <f t="shared" si="1243"/>
        <v/>
      </c>
      <c r="AA1355" t="str">
        <f t="shared" si="1244"/>
        <v>Vállalati gazdaságtan (, web)</v>
      </c>
      <c r="AB1355" t="str">
        <f t="shared" si="1245"/>
        <v>12051</v>
      </c>
      <c r="AC1355" t="str">
        <f t="shared" si="1246"/>
        <v>12051</v>
      </c>
      <c r="AD1355" t="str">
        <f t="shared" si="1247"/>
        <v/>
      </c>
      <c r="AE1355" t="str">
        <f t="shared" si="1248"/>
        <v>12051</v>
      </c>
      <c r="AF1355" t="str">
        <f t="shared" si="1249"/>
        <v>12051</v>
      </c>
      <c r="AG1355" t="str">
        <f t="shared" si="1250"/>
        <v/>
      </c>
      <c r="AH1355" t="str">
        <f t="shared" si="1251"/>
        <v/>
      </c>
      <c r="AI1355" t="str">
        <f t="shared" si="1252"/>
        <v/>
      </c>
      <c r="AJ1355" t="str">
        <f t="shared" si="1253"/>
        <v/>
      </c>
      <c r="AK1355" t="str">
        <f t="shared" si="1254"/>
        <v/>
      </c>
      <c r="AL1355" t="str">
        <f t="shared" si="1255"/>
        <v/>
      </c>
      <c r="AM1355" t="str">
        <f t="shared" si="1256"/>
        <v/>
      </c>
      <c r="AN1355" t="str">
        <f t="shared" si="1257"/>
        <v/>
      </c>
      <c r="AO1355" t="str">
        <f t="shared" si="1258"/>
        <v/>
      </c>
      <c r="AP1355" t="str">
        <f t="shared" si="1259"/>
        <v/>
      </c>
      <c r="AQ1355" t="str">
        <f t="shared" si="1260"/>
        <v/>
      </c>
      <c r="AR1355" t="str">
        <f t="shared" si="1261"/>
        <v/>
      </c>
      <c r="AS1355" t="str">
        <f t="shared" si="1262"/>
        <v/>
      </c>
      <c r="AT1355" t="str">
        <f t="shared" si="1263"/>
        <v/>
      </c>
      <c r="AU1355" t="str">
        <f t="shared" si="1264"/>
        <v/>
      </c>
      <c r="AV1355" t="str">
        <f t="shared" si="1265"/>
        <v/>
      </c>
      <c r="AW1355" t="str">
        <f t="shared" si="1266"/>
        <v/>
      </c>
      <c r="AX1355" t="str">
        <f t="shared" si="1267"/>
        <v/>
      </c>
      <c r="AY1355" t="str">
        <f t="shared" si="1268"/>
        <v/>
      </c>
      <c r="AZ1355" t="str">
        <f t="shared" si="1269"/>
        <v/>
      </c>
      <c r="BA1355" t="str">
        <f t="shared" si="1270"/>
        <v/>
      </c>
      <c r="BB1355" t="str">
        <f t="shared" si="1271"/>
        <v/>
      </c>
      <c r="BC1355" t="str">
        <f t="shared" si="1272"/>
        <v/>
      </c>
      <c r="BD1355" t="str">
        <f t="shared" si="1273"/>
        <v/>
      </c>
      <c r="BE1355" t="str">
        <f t="shared" si="1274"/>
        <v>Vállalati gazdaságtan (501, web)</v>
      </c>
      <c r="BF1355" s="2">
        <v>1205</v>
      </c>
      <c r="BG1355" s="2">
        <v>1</v>
      </c>
      <c r="BH1355" s="18">
        <f>VLOOKUP(BF1355,segéd!$F$9:$G$41,2,FALSE)</f>
        <v>46361</v>
      </c>
      <c r="BI1355" s="2" t="str">
        <f>VLOOKUP(BG1355,segéd!$F$1:$G$7,2,FALSE)</f>
        <v>8.00-9.30</v>
      </c>
      <c r="BJ1355" t="s">
        <v>83</v>
      </c>
      <c r="BK1355" s="20" t="s">
        <v>280</v>
      </c>
      <c r="BL1355" t="s">
        <v>193</v>
      </c>
      <c r="BM1355" s="2"/>
      <c r="BN1355" s="2">
        <v>501</v>
      </c>
      <c r="BO1355" s="2" t="s">
        <v>117</v>
      </c>
      <c r="BP1355" s="33" t="s">
        <v>606</v>
      </c>
      <c r="BQ1355" s="2">
        <f t="shared" si="1275"/>
        <v>206</v>
      </c>
      <c r="BR1355" s="2" t="str">
        <f>IF(BM1355="","",IFERROR(VLOOKUP(BJ1355,segéd!T:U,2,FALSE),"x"))</f>
        <v/>
      </c>
      <c r="BS1355" s="2">
        <f>IF(BN1355="","",IFERROR(VLOOKUP(BJ1355,segéd!O:P,2,FALSE),"x"))</f>
        <v>206</v>
      </c>
      <c r="BT1355" s="2"/>
      <c r="BU1355" s="2"/>
      <c r="BV1355" s="2"/>
      <c r="BX1355" s="2"/>
      <c r="CN1355" s="2">
        <v>53</v>
      </c>
      <c r="CO1355" s="2">
        <v>6</v>
      </c>
      <c r="CQ1355" s="2">
        <v>74</v>
      </c>
      <c r="CR1355" s="2">
        <v>48</v>
      </c>
    </row>
    <row r="1356" spans="1:118" ht="15" customHeight="1" x14ac:dyDescent="0.3">
      <c r="A1356" t="str">
        <f t="shared" si="1218"/>
        <v>20912051</v>
      </c>
      <c r="B1356" t="str">
        <f t="shared" si="1219"/>
        <v>Vállalatok a glokális térben - Buda Lorina (Bp.-ről web) 10</v>
      </c>
      <c r="C1356" t="str">
        <f t="shared" si="1220"/>
        <v>21612051</v>
      </c>
      <c r="D1356" t="str">
        <f t="shared" si="1221"/>
        <v>Vállalatok a glokális térben - Buda Lorina (Bp.-ről web) 14</v>
      </c>
      <c r="E1356" t="str">
        <f t="shared" si="1222"/>
        <v>Buda Lorina12051</v>
      </c>
      <c r="F1356" t="str">
        <f t="shared" si="1223"/>
        <v>Vállalatok a glokális térben (Bp. 209, Bp.-ről web)</v>
      </c>
      <c r="G1356" t="str">
        <f t="shared" si="1224"/>
        <v/>
      </c>
      <c r="H1356" t="str">
        <f t="shared" si="1225"/>
        <v/>
      </c>
      <c r="I1356" t="str">
        <f t="shared" si="1226"/>
        <v/>
      </c>
      <c r="J1356" t="str">
        <f t="shared" si="1227"/>
        <v/>
      </c>
      <c r="K1356" t="str">
        <f t="shared" si="1228"/>
        <v/>
      </c>
      <c r="L1356" t="str">
        <f t="shared" si="1229"/>
        <v/>
      </c>
      <c r="M1356" t="str">
        <f t="shared" si="1230"/>
        <v/>
      </c>
      <c r="N1356" t="str">
        <f t="shared" si="1231"/>
        <v/>
      </c>
      <c r="O1356" t="str">
        <f t="shared" si="1232"/>
        <v/>
      </c>
      <c r="P1356" t="str">
        <f t="shared" si="1233"/>
        <v/>
      </c>
      <c r="Q1356" t="str">
        <f t="shared" si="1234"/>
        <v/>
      </c>
      <c r="R1356" t="str">
        <f t="shared" si="1235"/>
        <v/>
      </c>
      <c r="S1356" t="str">
        <f t="shared" si="1236"/>
        <v/>
      </c>
      <c r="T1356" t="str">
        <f t="shared" si="1237"/>
        <v/>
      </c>
      <c r="U1356" t="str">
        <f t="shared" si="1238"/>
        <v/>
      </c>
      <c r="V1356" t="str">
        <f t="shared" si="1239"/>
        <v>12051</v>
      </c>
      <c r="W1356" t="str">
        <f t="shared" si="1240"/>
        <v/>
      </c>
      <c r="X1356" t="str">
        <f t="shared" si="1241"/>
        <v/>
      </c>
      <c r="Y1356" t="str">
        <f t="shared" si="1242"/>
        <v>12051</v>
      </c>
      <c r="Z1356" t="str">
        <f t="shared" si="1243"/>
        <v/>
      </c>
      <c r="AA1356" t="str">
        <f t="shared" si="1244"/>
        <v>Vállalatok a glokális térben (209, Bp.-ről web)</v>
      </c>
      <c r="AB1356" t="str">
        <f t="shared" si="1245"/>
        <v/>
      </c>
      <c r="AC1356" t="str">
        <f t="shared" si="1246"/>
        <v/>
      </c>
      <c r="AD1356" t="str">
        <f t="shared" si="1247"/>
        <v/>
      </c>
      <c r="AE1356" t="str">
        <f t="shared" si="1248"/>
        <v/>
      </c>
      <c r="AF1356" t="str">
        <f t="shared" si="1249"/>
        <v/>
      </c>
      <c r="AG1356" t="str">
        <f t="shared" si="1250"/>
        <v/>
      </c>
      <c r="AH1356" t="str">
        <f t="shared" si="1251"/>
        <v/>
      </c>
      <c r="AI1356" t="str">
        <f t="shared" si="1252"/>
        <v/>
      </c>
      <c r="AJ1356" t="str">
        <f t="shared" si="1253"/>
        <v/>
      </c>
      <c r="AK1356" t="str">
        <f t="shared" si="1254"/>
        <v/>
      </c>
      <c r="AL1356" t="str">
        <f t="shared" si="1255"/>
        <v/>
      </c>
      <c r="AM1356" t="str">
        <f t="shared" si="1256"/>
        <v/>
      </c>
      <c r="AN1356" t="str">
        <f t="shared" si="1257"/>
        <v/>
      </c>
      <c r="AO1356" t="str">
        <f t="shared" si="1258"/>
        <v/>
      </c>
      <c r="AP1356" t="str">
        <f t="shared" si="1259"/>
        <v>12051</v>
      </c>
      <c r="AQ1356" t="str">
        <f t="shared" si="1260"/>
        <v/>
      </c>
      <c r="AR1356" t="str">
        <f t="shared" si="1261"/>
        <v/>
      </c>
      <c r="AS1356" t="str">
        <f t="shared" si="1262"/>
        <v>12051</v>
      </c>
      <c r="AT1356" t="str">
        <f t="shared" si="1263"/>
        <v/>
      </c>
      <c r="AU1356" t="str">
        <f t="shared" si="1264"/>
        <v/>
      </c>
      <c r="AV1356" t="str">
        <f t="shared" si="1265"/>
        <v/>
      </c>
      <c r="AW1356" t="str">
        <f t="shared" si="1266"/>
        <v/>
      </c>
      <c r="AX1356" t="str">
        <f t="shared" si="1267"/>
        <v/>
      </c>
      <c r="AY1356" t="str">
        <f t="shared" si="1268"/>
        <v/>
      </c>
      <c r="AZ1356" t="str">
        <f t="shared" si="1269"/>
        <v/>
      </c>
      <c r="BA1356" t="str">
        <f t="shared" si="1270"/>
        <v/>
      </c>
      <c r="BB1356" t="str">
        <f t="shared" si="1271"/>
        <v/>
      </c>
      <c r="BC1356" t="str">
        <f t="shared" si="1272"/>
        <v/>
      </c>
      <c r="BD1356" t="str">
        <f t="shared" si="1273"/>
        <v/>
      </c>
      <c r="BE1356" t="str">
        <f t="shared" si="1274"/>
        <v>Vállalatok a glokális térben (216, Bp.-ről web)</v>
      </c>
      <c r="BF1356" s="2">
        <v>1205</v>
      </c>
      <c r="BG1356" s="2">
        <v>1</v>
      </c>
      <c r="BH1356" s="18">
        <f>VLOOKUP(BF1356,segéd!$F$9:$G$41,2,FALSE)</f>
        <v>46361</v>
      </c>
      <c r="BI1356" s="2" t="str">
        <f>VLOOKUP(BG1356,segéd!$F$1:$G$7,2,FALSE)</f>
        <v>8.00-9.30</v>
      </c>
      <c r="BJ1356" t="s">
        <v>273</v>
      </c>
      <c r="BK1356" s="20" t="s">
        <v>277</v>
      </c>
      <c r="BL1356" t="s">
        <v>192</v>
      </c>
      <c r="BM1356" s="2">
        <v>209</v>
      </c>
      <c r="BN1356" s="2">
        <v>216</v>
      </c>
      <c r="BO1356" s="2" t="s">
        <v>118</v>
      </c>
      <c r="BP1356" s="33" t="s">
        <v>711</v>
      </c>
      <c r="BQ1356" s="2">
        <f t="shared" si="1275"/>
        <v>24</v>
      </c>
      <c r="BR1356" s="2">
        <f>IF(BM1356="","",IFERROR(VLOOKUP(BJ1356,segéd!T:U,2,FALSE),"x"))</f>
        <v>10</v>
      </c>
      <c r="BS1356" s="2">
        <f>IF(BN1356="","",IFERROR(VLOOKUP(BJ1356,segéd!O:P,2,FALSE),"x"))</f>
        <v>14</v>
      </c>
      <c r="BU1356" s="2"/>
      <c r="BV1356" s="2"/>
      <c r="BX1356" s="2"/>
      <c r="CI1356" s="2">
        <v>7</v>
      </c>
      <c r="CL1356" s="2">
        <v>4</v>
      </c>
      <c r="CQ1356" s="2"/>
      <c r="CR1356" s="2"/>
      <c r="DB1356" s="2">
        <v>8</v>
      </c>
      <c r="DE1356" s="2">
        <v>6</v>
      </c>
    </row>
    <row r="1357" spans="1:118" ht="15" customHeight="1" x14ac:dyDescent="0.3">
      <c r="A1357" t="str">
        <f t="shared" si="1218"/>
        <v>20312051</v>
      </c>
      <c r="B1357" t="str">
        <f t="shared" si="1219"/>
        <v>Vállalkozások gazdaságtana - Antalík Imrich (Tb.-ről web) 8</v>
      </c>
      <c r="C1357" t="str">
        <f t="shared" si="1220"/>
        <v>40412051</v>
      </c>
      <c r="D1357" t="str">
        <f t="shared" si="1221"/>
        <v>Vállalkozások gazdaságtana - Antalík Imrich (Tb.-ről web) 3</v>
      </c>
      <c r="E1357" t="str">
        <f t="shared" si="1222"/>
        <v>Antalík Imrich12051</v>
      </c>
      <c r="F1357" t="str">
        <f t="shared" si="1223"/>
        <v>Vállalkozások gazdaságtana (Tb. 404, Tb.-ről web)</v>
      </c>
      <c r="G1357" t="str">
        <f t="shared" si="1224"/>
        <v/>
      </c>
      <c r="H1357" t="str">
        <f t="shared" si="1225"/>
        <v/>
      </c>
      <c r="I1357" t="str">
        <f t="shared" si="1226"/>
        <v/>
      </c>
      <c r="J1357" t="str">
        <f t="shared" si="1227"/>
        <v>12051</v>
      </c>
      <c r="K1357" t="str">
        <f t="shared" si="1228"/>
        <v>12051</v>
      </c>
      <c r="L1357" t="str">
        <f t="shared" si="1229"/>
        <v/>
      </c>
      <c r="M1357" t="str">
        <f t="shared" si="1230"/>
        <v/>
      </c>
      <c r="N1357" t="str">
        <f t="shared" si="1231"/>
        <v/>
      </c>
      <c r="O1357" t="str">
        <f t="shared" si="1232"/>
        <v/>
      </c>
      <c r="P1357" t="str">
        <f t="shared" si="1233"/>
        <v/>
      </c>
      <c r="Q1357" t="str">
        <f t="shared" si="1234"/>
        <v/>
      </c>
      <c r="R1357" t="str">
        <f t="shared" si="1235"/>
        <v/>
      </c>
      <c r="S1357" t="str">
        <f t="shared" si="1236"/>
        <v/>
      </c>
      <c r="T1357" t="str">
        <f t="shared" si="1237"/>
        <v/>
      </c>
      <c r="U1357" t="str">
        <f t="shared" si="1238"/>
        <v/>
      </c>
      <c r="V1357" t="str">
        <f t="shared" si="1239"/>
        <v/>
      </c>
      <c r="W1357" t="str">
        <f t="shared" si="1240"/>
        <v/>
      </c>
      <c r="X1357" t="str">
        <f t="shared" si="1241"/>
        <v/>
      </c>
      <c r="Y1357" t="str">
        <f t="shared" si="1242"/>
        <v/>
      </c>
      <c r="Z1357" t="str">
        <f t="shared" si="1243"/>
        <v/>
      </c>
      <c r="AA1357" t="str">
        <f t="shared" si="1244"/>
        <v>Vállalkozások gazdaságtana (203, Tb.-ről web)</v>
      </c>
      <c r="AB1357" t="str">
        <f t="shared" si="1245"/>
        <v/>
      </c>
      <c r="AC1357" t="str">
        <f t="shared" si="1246"/>
        <v/>
      </c>
      <c r="AD1357" t="str">
        <f t="shared" si="1247"/>
        <v/>
      </c>
      <c r="AE1357" t="str">
        <f t="shared" si="1248"/>
        <v/>
      </c>
      <c r="AF1357" t="str">
        <f t="shared" si="1249"/>
        <v/>
      </c>
      <c r="AG1357" t="str">
        <f t="shared" si="1250"/>
        <v>12051</v>
      </c>
      <c r="AH1357" t="str">
        <f t="shared" si="1251"/>
        <v/>
      </c>
      <c r="AI1357" t="str">
        <f t="shared" si="1252"/>
        <v/>
      </c>
      <c r="AJ1357" t="str">
        <f t="shared" si="1253"/>
        <v/>
      </c>
      <c r="AK1357" t="str">
        <f t="shared" si="1254"/>
        <v/>
      </c>
      <c r="AL1357" t="str">
        <f t="shared" si="1255"/>
        <v/>
      </c>
      <c r="AM1357" t="str">
        <f t="shared" si="1256"/>
        <v/>
      </c>
      <c r="AN1357" t="str">
        <f t="shared" si="1257"/>
        <v/>
      </c>
      <c r="AO1357" t="str">
        <f t="shared" si="1258"/>
        <v/>
      </c>
      <c r="AP1357" t="str">
        <f t="shared" si="1259"/>
        <v/>
      </c>
      <c r="AQ1357" t="str">
        <f t="shared" si="1260"/>
        <v/>
      </c>
      <c r="AR1357" t="str">
        <f t="shared" si="1261"/>
        <v/>
      </c>
      <c r="AS1357" t="str">
        <f t="shared" si="1262"/>
        <v/>
      </c>
      <c r="AT1357" t="str">
        <f t="shared" si="1263"/>
        <v/>
      </c>
      <c r="AU1357" t="str">
        <f t="shared" si="1264"/>
        <v/>
      </c>
      <c r="AV1357" t="str">
        <f t="shared" si="1265"/>
        <v/>
      </c>
      <c r="AW1357" t="str">
        <f t="shared" si="1266"/>
        <v/>
      </c>
      <c r="AX1357" t="str">
        <f t="shared" si="1267"/>
        <v/>
      </c>
      <c r="AY1357" t="str">
        <f t="shared" si="1268"/>
        <v/>
      </c>
      <c r="AZ1357" t="str">
        <f t="shared" si="1269"/>
        <v/>
      </c>
      <c r="BA1357" t="str">
        <f t="shared" si="1270"/>
        <v/>
      </c>
      <c r="BB1357" t="str">
        <f t="shared" si="1271"/>
        <v/>
      </c>
      <c r="BC1357" t="str">
        <f t="shared" si="1272"/>
        <v/>
      </c>
      <c r="BD1357" t="str">
        <f t="shared" si="1273"/>
        <v/>
      </c>
      <c r="BE1357" t="str">
        <f t="shared" si="1274"/>
        <v>Vállalkozások gazdaságtana (404, Tb.-ről web)</v>
      </c>
      <c r="BF1357" s="2">
        <v>1205</v>
      </c>
      <c r="BG1357" s="2">
        <v>1</v>
      </c>
      <c r="BH1357" s="18">
        <f>VLOOKUP(BF1357,segéd!$F$9:$G$41,2,FALSE)</f>
        <v>46361</v>
      </c>
      <c r="BI1357" s="2" t="str">
        <f>VLOOKUP(BG1357,segéd!$F$1:$G$7,2,FALSE)</f>
        <v>8.00-9.30</v>
      </c>
      <c r="BJ1357" t="s">
        <v>88</v>
      </c>
      <c r="BK1357" s="20" t="s">
        <v>132</v>
      </c>
      <c r="BL1357" t="s">
        <v>225</v>
      </c>
      <c r="BM1357" s="2">
        <v>203</v>
      </c>
      <c r="BN1357" s="2">
        <v>404</v>
      </c>
      <c r="BO1357" s="2" t="s">
        <v>119</v>
      </c>
      <c r="BP1357" s="33" t="s">
        <v>626</v>
      </c>
      <c r="BQ1357" s="2">
        <f t="shared" si="1275"/>
        <v>11</v>
      </c>
      <c r="BR1357" s="2">
        <f>IF(BM1357="","",IFERROR(VLOOKUP(BJ1357,segéd!T:U,2,FALSE),"x"))</f>
        <v>8</v>
      </c>
      <c r="BS1357" s="2">
        <f>IF(BN1357="","",IFERROR(VLOOKUP(BJ1357,segéd!O:P,2,FALSE),"x"))</f>
        <v>3</v>
      </c>
      <c r="BT1357" s="2"/>
      <c r="BU1357" s="2"/>
      <c r="BV1357" s="2"/>
      <c r="BW1357" s="2">
        <v>3</v>
      </c>
      <c r="BX1357" s="2">
        <v>3</v>
      </c>
      <c r="CQ1357" s="2"/>
      <c r="CR1357" s="2"/>
      <c r="CS1357" s="2">
        <v>4</v>
      </c>
    </row>
    <row r="1358" spans="1:118" ht="15" customHeight="1" x14ac:dyDescent="0.3">
      <c r="A1358" t="str">
        <f t="shared" si="1218"/>
        <v>20512051</v>
      </c>
      <c r="B1358" t="str">
        <f t="shared" si="1219"/>
        <v>Vendéglátó- és szálloda ismeretek - Láng László (web) 5</v>
      </c>
      <c r="C1358" t="str">
        <f t="shared" si="1220"/>
        <v>12051</v>
      </c>
      <c r="D1358" t="str">
        <f t="shared" si="1221"/>
        <v xml:space="preserve">Vendéglátó- és szálloda ismeretek - Láng László (web) </v>
      </c>
      <c r="E1358" t="str">
        <f t="shared" si="1222"/>
        <v>Láng László12051</v>
      </c>
      <c r="F1358" t="str">
        <f t="shared" si="1223"/>
        <v>Vendéglátó- és szálloda ismeretek (Bp. 205, web)</v>
      </c>
      <c r="G1358" t="str">
        <f t="shared" si="1224"/>
        <v/>
      </c>
      <c r="H1358" t="str">
        <f t="shared" si="1225"/>
        <v/>
      </c>
      <c r="I1358" t="str">
        <f t="shared" si="1226"/>
        <v/>
      </c>
      <c r="J1358" t="str">
        <f t="shared" si="1227"/>
        <v/>
      </c>
      <c r="K1358" t="str">
        <f t="shared" si="1228"/>
        <v/>
      </c>
      <c r="L1358" t="str">
        <f t="shared" si="1229"/>
        <v/>
      </c>
      <c r="M1358" t="str">
        <f t="shared" si="1230"/>
        <v/>
      </c>
      <c r="N1358" t="str">
        <f t="shared" si="1231"/>
        <v/>
      </c>
      <c r="O1358" t="str">
        <f t="shared" si="1232"/>
        <v>12051</v>
      </c>
      <c r="P1358" t="str">
        <f t="shared" si="1233"/>
        <v/>
      </c>
      <c r="Q1358" t="str">
        <f t="shared" si="1234"/>
        <v/>
      </c>
      <c r="R1358" t="str">
        <f t="shared" si="1235"/>
        <v/>
      </c>
      <c r="S1358" t="str">
        <f t="shared" si="1236"/>
        <v/>
      </c>
      <c r="T1358" t="str">
        <f t="shared" si="1237"/>
        <v/>
      </c>
      <c r="U1358" t="str">
        <f t="shared" si="1238"/>
        <v/>
      </c>
      <c r="V1358" t="str">
        <f t="shared" si="1239"/>
        <v/>
      </c>
      <c r="W1358" t="str">
        <f t="shared" si="1240"/>
        <v/>
      </c>
      <c r="X1358" t="str">
        <f t="shared" si="1241"/>
        <v/>
      </c>
      <c r="Y1358" t="str">
        <f t="shared" si="1242"/>
        <v/>
      </c>
      <c r="Z1358" t="str">
        <f t="shared" si="1243"/>
        <v/>
      </c>
      <c r="AA1358" t="str">
        <f t="shared" si="1244"/>
        <v>Vendéglátó- és szálloda ismeretek (205, web)</v>
      </c>
      <c r="AB1358" t="str">
        <f t="shared" si="1245"/>
        <v/>
      </c>
      <c r="AC1358" t="str">
        <f t="shared" si="1246"/>
        <v/>
      </c>
      <c r="AD1358" t="str">
        <f t="shared" si="1247"/>
        <v/>
      </c>
      <c r="AE1358" t="str">
        <f t="shared" si="1248"/>
        <v/>
      </c>
      <c r="AF1358" t="str">
        <f t="shared" si="1249"/>
        <v/>
      </c>
      <c r="AG1358" t="str">
        <f t="shared" si="1250"/>
        <v/>
      </c>
      <c r="AH1358" t="str">
        <f t="shared" si="1251"/>
        <v/>
      </c>
      <c r="AI1358" t="str">
        <f t="shared" si="1252"/>
        <v/>
      </c>
      <c r="AJ1358" t="str">
        <f t="shared" si="1253"/>
        <v/>
      </c>
      <c r="AK1358" t="str">
        <f t="shared" si="1254"/>
        <v/>
      </c>
      <c r="AL1358" t="str">
        <f t="shared" si="1255"/>
        <v/>
      </c>
      <c r="AM1358" t="str">
        <f t="shared" si="1256"/>
        <v/>
      </c>
      <c r="AN1358" t="str">
        <f t="shared" si="1257"/>
        <v/>
      </c>
      <c r="AO1358" t="str">
        <f t="shared" si="1258"/>
        <v/>
      </c>
      <c r="AP1358" t="str">
        <f t="shared" si="1259"/>
        <v/>
      </c>
      <c r="AQ1358" t="str">
        <f t="shared" si="1260"/>
        <v/>
      </c>
      <c r="AR1358" t="str">
        <f t="shared" si="1261"/>
        <v/>
      </c>
      <c r="AS1358" t="str">
        <f t="shared" si="1262"/>
        <v/>
      </c>
      <c r="AT1358" t="str">
        <f t="shared" si="1263"/>
        <v/>
      </c>
      <c r="AU1358" t="str">
        <f t="shared" si="1264"/>
        <v/>
      </c>
      <c r="AV1358" t="str">
        <f t="shared" si="1265"/>
        <v/>
      </c>
      <c r="AW1358" t="str">
        <f t="shared" si="1266"/>
        <v/>
      </c>
      <c r="AX1358" t="str">
        <f t="shared" si="1267"/>
        <v/>
      </c>
      <c r="AY1358" t="str">
        <f t="shared" si="1268"/>
        <v/>
      </c>
      <c r="AZ1358" t="str">
        <f t="shared" si="1269"/>
        <v/>
      </c>
      <c r="BA1358" t="str">
        <f t="shared" si="1270"/>
        <v/>
      </c>
      <c r="BB1358" t="str">
        <f t="shared" si="1271"/>
        <v/>
      </c>
      <c r="BC1358" t="str">
        <f t="shared" si="1272"/>
        <v/>
      </c>
      <c r="BD1358" t="str">
        <f t="shared" si="1273"/>
        <v/>
      </c>
      <c r="BE1358" t="str">
        <f t="shared" si="1274"/>
        <v>Vendéglátó- és szálloda ismeretek (, web)</v>
      </c>
      <c r="BF1358" s="2">
        <v>1205</v>
      </c>
      <c r="BG1358" s="2">
        <v>1</v>
      </c>
      <c r="BH1358" s="18">
        <f>VLOOKUP(BF1358,segéd!$F$9:$G$41,2,FALSE)</f>
        <v>46361</v>
      </c>
      <c r="BI1358" s="2" t="str">
        <f>VLOOKUP(BG1358,segéd!$F$1:$G$7,2,FALSE)</f>
        <v>8.00-9.30</v>
      </c>
      <c r="BJ1358" s="20" t="s">
        <v>383</v>
      </c>
      <c r="BK1358" s="20" t="s">
        <v>413</v>
      </c>
      <c r="BL1358" t="s">
        <v>194</v>
      </c>
      <c r="BM1358" s="2">
        <v>205</v>
      </c>
      <c r="BO1358" s="2" t="s">
        <v>117</v>
      </c>
      <c r="BP1358" s="33" t="s">
        <v>678</v>
      </c>
      <c r="BQ1358" s="2">
        <f t="shared" si="1275"/>
        <v>5</v>
      </c>
      <c r="BR1358" s="2">
        <f>IF(BM1358="","",IFERROR(VLOOKUP(BJ1358,segéd!T:U,2,FALSE),"x"))</f>
        <v>5</v>
      </c>
      <c r="BS1358" s="2" t="str">
        <f>IF(BN1358="","",IFERROR(VLOOKUP(BJ1358,segéd!O:P,2,FALSE),"x"))</f>
        <v/>
      </c>
      <c r="BT1358" s="2"/>
      <c r="BU1358" s="2"/>
      <c r="BV1358" s="2"/>
      <c r="BX1358" s="2"/>
      <c r="CB1358" s="2">
        <v>8</v>
      </c>
      <c r="CQ1358" s="2"/>
      <c r="CR1358" s="2"/>
    </row>
    <row r="1359" spans="1:118" ht="15" customHeight="1" x14ac:dyDescent="0.3">
      <c r="A1359" t="str">
        <f t="shared" si="1218"/>
        <v>20612052</v>
      </c>
      <c r="B1359" t="str">
        <f t="shared" si="1219"/>
        <v>Beszerzési menedzsment alapjai - Lakatos Péter (otthonról web) 6</v>
      </c>
      <c r="C1359" t="str">
        <f t="shared" si="1220"/>
        <v>21712052</v>
      </c>
      <c r="D1359" t="str">
        <f t="shared" si="1221"/>
        <v>Beszerzési menedzsment alapjai - Lakatos Péter (otthonról web) 4</v>
      </c>
      <c r="E1359" t="str">
        <f t="shared" si="1222"/>
        <v>Lakatos Péter12052</v>
      </c>
      <c r="F1359" t="str">
        <f t="shared" si="1223"/>
        <v>Beszerzési menedzsment alapjai (Bp. 206Tb. 217, otthonról web)</v>
      </c>
      <c r="G1359" t="str">
        <f t="shared" si="1224"/>
        <v/>
      </c>
      <c r="H1359" t="str">
        <f t="shared" si="1225"/>
        <v/>
      </c>
      <c r="I1359" t="str">
        <f t="shared" si="1226"/>
        <v/>
      </c>
      <c r="J1359" t="str">
        <f t="shared" si="1227"/>
        <v/>
      </c>
      <c r="K1359" t="str">
        <f t="shared" si="1228"/>
        <v/>
      </c>
      <c r="L1359" t="str">
        <f t="shared" si="1229"/>
        <v/>
      </c>
      <c r="M1359" t="str">
        <f t="shared" si="1230"/>
        <v/>
      </c>
      <c r="N1359" t="str">
        <f t="shared" si="1231"/>
        <v/>
      </c>
      <c r="O1359" t="str">
        <f t="shared" si="1232"/>
        <v/>
      </c>
      <c r="P1359" t="str">
        <f t="shared" si="1233"/>
        <v/>
      </c>
      <c r="Q1359" t="str">
        <f t="shared" si="1234"/>
        <v/>
      </c>
      <c r="R1359" t="str">
        <f t="shared" si="1235"/>
        <v/>
      </c>
      <c r="S1359" t="str">
        <f t="shared" si="1236"/>
        <v/>
      </c>
      <c r="T1359" t="str">
        <f t="shared" si="1237"/>
        <v/>
      </c>
      <c r="U1359" t="str">
        <f t="shared" si="1238"/>
        <v/>
      </c>
      <c r="V1359" t="str">
        <f t="shared" si="1239"/>
        <v/>
      </c>
      <c r="W1359" t="str">
        <f t="shared" si="1240"/>
        <v>12052</v>
      </c>
      <c r="X1359" t="str">
        <f t="shared" si="1241"/>
        <v/>
      </c>
      <c r="Y1359" t="str">
        <f t="shared" si="1242"/>
        <v/>
      </c>
      <c r="Z1359" t="str">
        <f t="shared" si="1243"/>
        <v/>
      </c>
      <c r="AA1359" t="str">
        <f t="shared" si="1244"/>
        <v>Beszerzési menedzsment alapjai (206, otthonról web)</v>
      </c>
      <c r="AB1359" t="str">
        <f t="shared" si="1245"/>
        <v/>
      </c>
      <c r="AC1359" t="str">
        <f t="shared" si="1246"/>
        <v/>
      </c>
      <c r="AD1359" t="str">
        <f t="shared" si="1247"/>
        <v/>
      </c>
      <c r="AE1359" t="str">
        <f t="shared" si="1248"/>
        <v/>
      </c>
      <c r="AF1359" t="str">
        <f t="shared" si="1249"/>
        <v/>
      </c>
      <c r="AG1359" t="str">
        <f t="shared" si="1250"/>
        <v/>
      </c>
      <c r="AH1359" t="str">
        <f t="shared" si="1251"/>
        <v/>
      </c>
      <c r="AI1359" t="str">
        <f t="shared" si="1252"/>
        <v/>
      </c>
      <c r="AJ1359" t="str">
        <f t="shared" si="1253"/>
        <v/>
      </c>
      <c r="AK1359" t="str">
        <f t="shared" si="1254"/>
        <v/>
      </c>
      <c r="AL1359" t="str">
        <f t="shared" si="1255"/>
        <v/>
      </c>
      <c r="AM1359" t="str">
        <f t="shared" si="1256"/>
        <v/>
      </c>
      <c r="AN1359" t="str">
        <f t="shared" si="1257"/>
        <v/>
      </c>
      <c r="AO1359" t="str">
        <f t="shared" si="1258"/>
        <v/>
      </c>
      <c r="AP1359" t="str">
        <f t="shared" si="1259"/>
        <v/>
      </c>
      <c r="AQ1359" t="str">
        <f t="shared" si="1260"/>
        <v>12052</v>
      </c>
      <c r="AR1359" t="str">
        <f t="shared" si="1261"/>
        <v/>
      </c>
      <c r="AS1359" t="str">
        <f t="shared" si="1262"/>
        <v/>
      </c>
      <c r="AT1359" t="str">
        <f t="shared" si="1263"/>
        <v/>
      </c>
      <c r="AU1359" t="str">
        <f t="shared" si="1264"/>
        <v/>
      </c>
      <c r="AV1359" t="str">
        <f t="shared" si="1265"/>
        <v/>
      </c>
      <c r="AW1359" t="str">
        <f t="shared" si="1266"/>
        <v/>
      </c>
      <c r="AX1359" t="str">
        <f t="shared" si="1267"/>
        <v/>
      </c>
      <c r="AY1359" t="str">
        <f t="shared" si="1268"/>
        <v/>
      </c>
      <c r="AZ1359" t="str">
        <f t="shared" si="1269"/>
        <v/>
      </c>
      <c r="BA1359" t="str">
        <f t="shared" si="1270"/>
        <v/>
      </c>
      <c r="BB1359" t="str">
        <f t="shared" si="1271"/>
        <v/>
      </c>
      <c r="BC1359" t="str">
        <f t="shared" si="1272"/>
        <v/>
      </c>
      <c r="BD1359" t="str">
        <f t="shared" si="1273"/>
        <v/>
      </c>
      <c r="BE1359" t="str">
        <f t="shared" si="1274"/>
        <v>Beszerzési menedzsment alapjai (217, otthonról web)</v>
      </c>
      <c r="BF1359" s="2">
        <v>1205</v>
      </c>
      <c r="BG1359" s="2">
        <v>2</v>
      </c>
      <c r="BH1359" s="18">
        <f>VLOOKUP(BF1359,segéd!$F$9:$G$41,2,FALSE)</f>
        <v>46361</v>
      </c>
      <c r="BI1359" s="2" t="str">
        <f>VLOOKUP(BG1359,segéd!$F$1:$G$7,2,FALSE)</f>
        <v>9.45-11.15</v>
      </c>
      <c r="BJ1359" t="s">
        <v>282</v>
      </c>
      <c r="BK1359" s="20" t="s">
        <v>217</v>
      </c>
      <c r="BL1359" t="s">
        <v>192</v>
      </c>
      <c r="BM1359" s="2">
        <v>206</v>
      </c>
      <c r="BN1359" s="2">
        <v>217</v>
      </c>
      <c r="BO1359" s="2" t="s">
        <v>423</v>
      </c>
      <c r="BP1359" s="33" t="s">
        <v>718</v>
      </c>
      <c r="BQ1359" s="2">
        <f t="shared" si="1275"/>
        <v>10</v>
      </c>
      <c r="BR1359" s="2">
        <f>IF(BM1359="","",IFERROR(VLOOKUP(BJ1359,segéd!T:U,2,FALSE),"x"))</f>
        <v>6</v>
      </c>
      <c r="BS1359" s="2">
        <f>IF(BN1359="","",IFERROR(VLOOKUP(BJ1359,segéd!O:P,2,FALSE),"x"))</f>
        <v>4</v>
      </c>
      <c r="BU1359" s="2"/>
      <c r="BV1359" s="2"/>
      <c r="BX1359" s="2"/>
      <c r="CJ1359" s="2">
        <v>6</v>
      </c>
      <c r="DC1359" s="2">
        <v>3</v>
      </c>
    </row>
    <row r="1360" spans="1:118" ht="15" customHeight="1" x14ac:dyDescent="0.3">
      <c r="A1360" t="str">
        <f t="shared" si="1218"/>
        <v>12052</v>
      </c>
      <c r="B1360" t="str">
        <f t="shared" si="1219"/>
        <v xml:space="preserve">Energiamen. és fenntarthatóság - Molnárné Dőry Zsófia (web) </v>
      </c>
      <c r="C1360" t="str">
        <f t="shared" si="1220"/>
        <v>Passzív12052</v>
      </c>
      <c r="D1360" t="str">
        <f t="shared" si="1221"/>
        <v>Energiamen. és fenntarthatóság - Molnárné Dőry Zsófia (web) 5</v>
      </c>
      <c r="E1360" t="str">
        <f t="shared" si="1222"/>
        <v>Molnárné Dőry Zsófia12052</v>
      </c>
      <c r="F1360" t="str">
        <f t="shared" si="1223"/>
        <v>Energiamen. és fenntarthatóság (Tb. Passzív, web)</v>
      </c>
      <c r="G1360" t="str">
        <f t="shared" si="1224"/>
        <v/>
      </c>
      <c r="H1360" t="str">
        <f t="shared" si="1225"/>
        <v/>
      </c>
      <c r="I1360" t="str">
        <f t="shared" si="1226"/>
        <v/>
      </c>
      <c r="J1360" t="str">
        <f t="shared" si="1227"/>
        <v/>
      </c>
      <c r="K1360" t="str">
        <f t="shared" si="1228"/>
        <v/>
      </c>
      <c r="L1360" t="str">
        <f t="shared" si="1229"/>
        <v/>
      </c>
      <c r="M1360" t="str">
        <f t="shared" si="1230"/>
        <v/>
      </c>
      <c r="N1360" t="str">
        <f t="shared" si="1231"/>
        <v/>
      </c>
      <c r="O1360" t="str">
        <f t="shared" si="1232"/>
        <v/>
      </c>
      <c r="P1360" t="str">
        <f t="shared" si="1233"/>
        <v/>
      </c>
      <c r="Q1360" t="str">
        <f t="shared" si="1234"/>
        <v/>
      </c>
      <c r="R1360" t="str">
        <f t="shared" si="1235"/>
        <v/>
      </c>
      <c r="S1360" t="str">
        <f t="shared" si="1236"/>
        <v/>
      </c>
      <c r="T1360" t="str">
        <f t="shared" si="1237"/>
        <v/>
      </c>
      <c r="U1360" t="str">
        <f t="shared" si="1238"/>
        <v/>
      </c>
      <c r="V1360" t="str">
        <f t="shared" si="1239"/>
        <v/>
      </c>
      <c r="W1360" t="str">
        <f t="shared" si="1240"/>
        <v/>
      </c>
      <c r="X1360" t="str">
        <f t="shared" si="1241"/>
        <v/>
      </c>
      <c r="Y1360" t="str">
        <f t="shared" si="1242"/>
        <v/>
      </c>
      <c r="Z1360" t="str">
        <f t="shared" si="1243"/>
        <v/>
      </c>
      <c r="AA1360" t="str">
        <f t="shared" si="1244"/>
        <v>Energiamen. és fenntarthatóság (, web)</v>
      </c>
      <c r="AB1360" t="str">
        <f t="shared" si="1245"/>
        <v/>
      </c>
      <c r="AC1360" t="str">
        <f t="shared" si="1246"/>
        <v/>
      </c>
      <c r="AD1360" t="str">
        <f t="shared" si="1247"/>
        <v/>
      </c>
      <c r="AE1360" t="str">
        <f t="shared" si="1248"/>
        <v/>
      </c>
      <c r="AF1360" t="str">
        <f t="shared" si="1249"/>
        <v/>
      </c>
      <c r="AG1360" t="str">
        <f t="shared" si="1250"/>
        <v/>
      </c>
      <c r="AH1360" t="str">
        <f t="shared" si="1251"/>
        <v/>
      </c>
      <c r="AI1360" t="str">
        <f t="shared" si="1252"/>
        <v/>
      </c>
      <c r="AJ1360" t="str">
        <f t="shared" si="1253"/>
        <v/>
      </c>
      <c r="AK1360" t="str">
        <f t="shared" si="1254"/>
        <v/>
      </c>
      <c r="AL1360" t="str">
        <f t="shared" si="1255"/>
        <v/>
      </c>
      <c r="AM1360" t="str">
        <f t="shared" si="1256"/>
        <v>12052</v>
      </c>
      <c r="AN1360" t="str">
        <f t="shared" si="1257"/>
        <v/>
      </c>
      <c r="AO1360" t="str">
        <f t="shared" si="1258"/>
        <v/>
      </c>
      <c r="AP1360" t="str">
        <f t="shared" si="1259"/>
        <v/>
      </c>
      <c r="AQ1360" t="str">
        <f t="shared" si="1260"/>
        <v/>
      </c>
      <c r="AR1360" t="str">
        <f t="shared" si="1261"/>
        <v/>
      </c>
      <c r="AS1360" t="str">
        <f t="shared" si="1262"/>
        <v/>
      </c>
      <c r="AT1360" t="str">
        <f t="shared" si="1263"/>
        <v/>
      </c>
      <c r="AU1360" t="str">
        <f t="shared" si="1264"/>
        <v/>
      </c>
      <c r="AV1360" t="str">
        <f t="shared" si="1265"/>
        <v/>
      </c>
      <c r="AW1360" t="str">
        <f t="shared" si="1266"/>
        <v/>
      </c>
      <c r="AX1360" t="str">
        <f t="shared" si="1267"/>
        <v/>
      </c>
      <c r="AY1360" t="str">
        <f t="shared" si="1268"/>
        <v/>
      </c>
      <c r="AZ1360" t="str">
        <f t="shared" si="1269"/>
        <v/>
      </c>
      <c r="BA1360" t="str">
        <f t="shared" si="1270"/>
        <v/>
      </c>
      <c r="BB1360" t="str">
        <f t="shared" si="1271"/>
        <v/>
      </c>
      <c r="BC1360" t="str">
        <f t="shared" si="1272"/>
        <v/>
      </c>
      <c r="BD1360" t="str">
        <f t="shared" si="1273"/>
        <v/>
      </c>
      <c r="BE1360" t="str">
        <f t="shared" si="1274"/>
        <v>Energiamen. és fenntarthatóság (Passzív, web)</v>
      </c>
      <c r="BF1360" s="2">
        <v>1205</v>
      </c>
      <c r="BG1360" s="2">
        <v>2</v>
      </c>
      <c r="BH1360" s="18">
        <f>VLOOKUP(BF1360,segéd!$F$9:$G$41,2,FALSE)</f>
        <v>46361</v>
      </c>
      <c r="BI1360" s="2" t="str">
        <f>VLOOKUP(BG1360,segéd!$F$1:$G$7,2,FALSE)</f>
        <v>9.45-11.15</v>
      </c>
      <c r="BJ1360" t="s">
        <v>204</v>
      </c>
      <c r="BK1360" s="20" t="s">
        <v>219</v>
      </c>
      <c r="BL1360" t="s">
        <v>190</v>
      </c>
      <c r="BM1360" s="2"/>
      <c r="BN1360" s="2" t="s">
        <v>221</v>
      </c>
      <c r="BO1360" s="2" t="s">
        <v>117</v>
      </c>
      <c r="BP1360" s="33" t="s">
        <v>607</v>
      </c>
      <c r="BQ1360" s="2">
        <f t="shared" si="1275"/>
        <v>5</v>
      </c>
      <c r="BR1360" s="2" t="str">
        <f>IF(BM1360="","",IFERROR(VLOOKUP(BJ1360,segéd!T:U,2,FALSE),"x"))</f>
        <v/>
      </c>
      <c r="BS1360" s="2">
        <f>IF(BN1360="","",IFERROR(VLOOKUP(BJ1360,segéd!O:P,2,FALSE),"x"))</f>
        <v>5</v>
      </c>
      <c r="BU1360" s="2"/>
      <c r="BV1360" s="2"/>
      <c r="CY1360" s="2">
        <v>5</v>
      </c>
    </row>
    <row r="1361" spans="1:118" ht="15" customHeight="1" x14ac:dyDescent="0.3">
      <c r="A1361" t="str">
        <f t="shared" si="1218"/>
        <v>12052</v>
      </c>
      <c r="B1361" t="str">
        <f t="shared" si="1219"/>
        <v xml:space="preserve">Építőanyagok, épít. kapcs. előírások - Tarján Gábor (web) </v>
      </c>
      <c r="C1361" t="str">
        <f t="shared" si="1220"/>
        <v>21412052</v>
      </c>
      <c r="D1361" t="str">
        <f t="shared" si="1221"/>
        <v>Építőanyagok, épít. kapcs. előírások - Tarján Gábor (web) 8</v>
      </c>
      <c r="E1361" t="str">
        <f t="shared" si="1222"/>
        <v>Tarján Gábor12052</v>
      </c>
      <c r="F1361" t="str">
        <f t="shared" si="1223"/>
        <v>Építőanyagok, épít. kapcs. előírások (Tb. 214, web)</v>
      </c>
      <c r="G1361" t="str">
        <f t="shared" si="1224"/>
        <v/>
      </c>
      <c r="H1361" t="str">
        <f t="shared" si="1225"/>
        <v/>
      </c>
      <c r="I1361" t="str">
        <f t="shared" si="1226"/>
        <v/>
      </c>
      <c r="J1361" t="str">
        <f t="shared" si="1227"/>
        <v/>
      </c>
      <c r="K1361" t="str">
        <f t="shared" si="1228"/>
        <v/>
      </c>
      <c r="L1361" t="str">
        <f t="shared" si="1229"/>
        <v/>
      </c>
      <c r="M1361" t="str">
        <f t="shared" si="1230"/>
        <v/>
      </c>
      <c r="N1361" t="str">
        <f t="shared" si="1231"/>
        <v/>
      </c>
      <c r="O1361" t="str">
        <f t="shared" si="1232"/>
        <v/>
      </c>
      <c r="P1361" t="str">
        <f t="shared" si="1233"/>
        <v/>
      </c>
      <c r="Q1361" t="str">
        <f t="shared" si="1234"/>
        <v/>
      </c>
      <c r="R1361" t="str">
        <f t="shared" si="1235"/>
        <v/>
      </c>
      <c r="S1361" t="str">
        <f t="shared" si="1236"/>
        <v/>
      </c>
      <c r="T1361" t="str">
        <f t="shared" si="1237"/>
        <v/>
      </c>
      <c r="U1361" t="str">
        <f t="shared" si="1238"/>
        <v/>
      </c>
      <c r="V1361" t="str">
        <f t="shared" si="1239"/>
        <v/>
      </c>
      <c r="W1361" t="str">
        <f t="shared" si="1240"/>
        <v/>
      </c>
      <c r="X1361" t="str">
        <f t="shared" si="1241"/>
        <v/>
      </c>
      <c r="Y1361" t="str">
        <f t="shared" si="1242"/>
        <v/>
      </c>
      <c r="Z1361" t="str">
        <f t="shared" si="1243"/>
        <v/>
      </c>
      <c r="AA1361" t="str">
        <f t="shared" si="1244"/>
        <v>Építőanyagok, épít. kapcs. előírások (, web)</v>
      </c>
      <c r="AB1361" t="str">
        <f t="shared" si="1245"/>
        <v/>
      </c>
      <c r="AC1361" t="str">
        <f t="shared" si="1246"/>
        <v/>
      </c>
      <c r="AD1361" t="str">
        <f t="shared" si="1247"/>
        <v/>
      </c>
      <c r="AE1361" t="str">
        <f t="shared" si="1248"/>
        <v/>
      </c>
      <c r="AF1361" t="str">
        <f t="shared" si="1249"/>
        <v/>
      </c>
      <c r="AG1361" t="str">
        <f t="shared" si="1250"/>
        <v/>
      </c>
      <c r="AH1361" t="str">
        <f t="shared" si="1251"/>
        <v/>
      </c>
      <c r="AI1361" t="str">
        <f t="shared" si="1252"/>
        <v/>
      </c>
      <c r="AJ1361" t="str">
        <f t="shared" si="1253"/>
        <v/>
      </c>
      <c r="AK1361" t="str">
        <f t="shared" si="1254"/>
        <v/>
      </c>
      <c r="AL1361" t="str">
        <f t="shared" si="1255"/>
        <v/>
      </c>
      <c r="AM1361" t="str">
        <f t="shared" si="1256"/>
        <v/>
      </c>
      <c r="AN1361" t="str">
        <f t="shared" si="1257"/>
        <v/>
      </c>
      <c r="AO1361" t="str">
        <f t="shared" si="1258"/>
        <v/>
      </c>
      <c r="AP1361" t="str">
        <f t="shared" si="1259"/>
        <v/>
      </c>
      <c r="AQ1361" t="str">
        <f t="shared" si="1260"/>
        <v/>
      </c>
      <c r="AR1361" t="str">
        <f t="shared" si="1261"/>
        <v/>
      </c>
      <c r="AS1361" t="str">
        <f t="shared" si="1262"/>
        <v/>
      </c>
      <c r="AT1361" t="str">
        <f t="shared" si="1263"/>
        <v/>
      </c>
      <c r="AU1361" t="str">
        <f t="shared" si="1264"/>
        <v>12052</v>
      </c>
      <c r="AV1361" t="str">
        <f t="shared" si="1265"/>
        <v/>
      </c>
      <c r="AW1361" t="str">
        <f t="shared" si="1266"/>
        <v/>
      </c>
      <c r="AX1361" t="str">
        <f t="shared" si="1267"/>
        <v/>
      </c>
      <c r="AY1361" t="str">
        <f t="shared" si="1268"/>
        <v/>
      </c>
      <c r="AZ1361" t="str">
        <f t="shared" si="1269"/>
        <v/>
      </c>
      <c r="BA1361" t="str">
        <f t="shared" si="1270"/>
        <v/>
      </c>
      <c r="BB1361" t="str">
        <f t="shared" si="1271"/>
        <v/>
      </c>
      <c r="BC1361" t="str">
        <f t="shared" si="1272"/>
        <v/>
      </c>
      <c r="BD1361" t="str">
        <f t="shared" si="1273"/>
        <v/>
      </c>
      <c r="BE1361" t="str">
        <f t="shared" si="1274"/>
        <v>Építőanyagok, épít. kapcs. előírások (214, web)</v>
      </c>
      <c r="BF1361" s="2">
        <v>1205</v>
      </c>
      <c r="BG1361" s="2">
        <v>2</v>
      </c>
      <c r="BH1361" s="18">
        <f>VLOOKUP(BF1361,segéd!$F$9:$G$41,2,FALSE)</f>
        <v>46361</v>
      </c>
      <c r="BI1361" s="2" t="str">
        <f>VLOOKUP(BG1361,segéd!$F$1:$G$7,2,FALSE)</f>
        <v>9.45-11.15</v>
      </c>
      <c r="BJ1361" t="s">
        <v>399</v>
      </c>
      <c r="BK1361" s="20" t="s">
        <v>541</v>
      </c>
      <c r="BL1361" t="s">
        <v>191</v>
      </c>
      <c r="BM1361" s="2"/>
      <c r="BN1361" s="2">
        <v>214</v>
      </c>
      <c r="BO1361" s="2" t="s">
        <v>117</v>
      </c>
      <c r="BP1361" s="33" t="s">
        <v>666</v>
      </c>
      <c r="BQ1361" s="2">
        <f t="shared" si="1275"/>
        <v>8</v>
      </c>
      <c r="BR1361" s="2" t="str">
        <f>IF(BM1361="","",IFERROR(VLOOKUP(BJ1361,segéd!T:U,2,FALSE),"x"))</f>
        <v/>
      </c>
      <c r="BS1361" s="2">
        <f>IF(BN1361="","",IFERROR(VLOOKUP(BJ1361,segéd!O:P,2,FALSE),"x"))</f>
        <v>8</v>
      </c>
      <c r="BU1361" s="2"/>
      <c r="BV1361" s="2"/>
      <c r="DG1361" s="2">
        <v>8</v>
      </c>
    </row>
    <row r="1362" spans="1:118" ht="15" customHeight="1" x14ac:dyDescent="0.3">
      <c r="A1362" t="str">
        <f t="shared" si="1218"/>
        <v>12052</v>
      </c>
      <c r="B1362" t="str">
        <f t="shared" si="1219"/>
        <v xml:space="preserve">EU tanulmányok - Vigh László (web) </v>
      </c>
      <c r="C1362" t="str">
        <f t="shared" si="1220"/>
        <v>21512052</v>
      </c>
      <c r="D1362" t="str">
        <f t="shared" si="1221"/>
        <v>EU tanulmányok - Vigh László (web) 48</v>
      </c>
      <c r="E1362" t="str">
        <f t="shared" si="1222"/>
        <v>Vigh László12052</v>
      </c>
      <c r="F1362" t="str">
        <f t="shared" si="1223"/>
        <v>EU tanulmányok (Tb. 215, web)</v>
      </c>
      <c r="G1362" t="str">
        <f t="shared" si="1224"/>
        <v/>
      </c>
      <c r="H1362" t="str">
        <f t="shared" si="1225"/>
        <v/>
      </c>
      <c r="I1362" t="str">
        <f t="shared" si="1226"/>
        <v/>
      </c>
      <c r="J1362" t="str">
        <f t="shared" si="1227"/>
        <v/>
      </c>
      <c r="K1362" t="str">
        <f t="shared" si="1228"/>
        <v/>
      </c>
      <c r="L1362" t="str">
        <f t="shared" si="1229"/>
        <v/>
      </c>
      <c r="M1362" t="str">
        <f t="shared" si="1230"/>
        <v/>
      </c>
      <c r="N1362" t="str">
        <f t="shared" si="1231"/>
        <v/>
      </c>
      <c r="O1362" t="str">
        <f t="shared" si="1232"/>
        <v/>
      </c>
      <c r="P1362" t="str">
        <f t="shared" si="1233"/>
        <v/>
      </c>
      <c r="Q1362" t="str">
        <f t="shared" si="1234"/>
        <v/>
      </c>
      <c r="R1362" t="str">
        <f t="shared" si="1235"/>
        <v/>
      </c>
      <c r="S1362" t="str">
        <f t="shared" si="1236"/>
        <v/>
      </c>
      <c r="T1362" t="str">
        <f t="shared" si="1237"/>
        <v/>
      </c>
      <c r="U1362" t="str">
        <f t="shared" si="1238"/>
        <v/>
      </c>
      <c r="V1362" t="str">
        <f t="shared" si="1239"/>
        <v/>
      </c>
      <c r="W1362" t="str">
        <f t="shared" si="1240"/>
        <v/>
      </c>
      <c r="X1362" t="str">
        <f t="shared" si="1241"/>
        <v/>
      </c>
      <c r="Y1362" t="str">
        <f t="shared" si="1242"/>
        <v/>
      </c>
      <c r="Z1362" t="str">
        <f t="shared" si="1243"/>
        <v/>
      </c>
      <c r="AA1362" t="str">
        <f t="shared" si="1244"/>
        <v>EU tanulmányok (, web)</v>
      </c>
      <c r="AB1362" t="str">
        <f t="shared" si="1245"/>
        <v/>
      </c>
      <c r="AC1362" t="str">
        <f t="shared" si="1246"/>
        <v/>
      </c>
      <c r="AD1362" t="str">
        <f t="shared" si="1247"/>
        <v/>
      </c>
      <c r="AE1362" t="str">
        <f t="shared" si="1248"/>
        <v/>
      </c>
      <c r="AF1362" t="str">
        <f t="shared" si="1249"/>
        <v/>
      </c>
      <c r="AG1362" t="str">
        <f t="shared" si="1250"/>
        <v/>
      </c>
      <c r="AH1362" t="str">
        <f t="shared" si="1251"/>
        <v>12052</v>
      </c>
      <c r="AI1362" t="str">
        <f t="shared" si="1252"/>
        <v>12052</v>
      </c>
      <c r="AJ1362" t="str">
        <f t="shared" si="1253"/>
        <v/>
      </c>
      <c r="AK1362" t="str">
        <f t="shared" si="1254"/>
        <v/>
      </c>
      <c r="AL1362" t="str">
        <f t="shared" si="1255"/>
        <v/>
      </c>
      <c r="AM1362" t="str">
        <f t="shared" si="1256"/>
        <v/>
      </c>
      <c r="AN1362" t="str">
        <f t="shared" si="1257"/>
        <v/>
      </c>
      <c r="AO1362" t="str">
        <f t="shared" si="1258"/>
        <v/>
      </c>
      <c r="AP1362" t="str">
        <f t="shared" si="1259"/>
        <v/>
      </c>
      <c r="AQ1362" t="str">
        <f t="shared" si="1260"/>
        <v/>
      </c>
      <c r="AR1362" t="str">
        <f t="shared" si="1261"/>
        <v/>
      </c>
      <c r="AS1362" t="str">
        <f t="shared" si="1262"/>
        <v/>
      </c>
      <c r="AT1362" t="str">
        <f t="shared" si="1263"/>
        <v/>
      </c>
      <c r="AU1362" t="str">
        <f t="shared" si="1264"/>
        <v/>
      </c>
      <c r="AV1362" t="str">
        <f t="shared" si="1265"/>
        <v/>
      </c>
      <c r="AW1362" t="str">
        <f t="shared" si="1266"/>
        <v/>
      </c>
      <c r="AX1362" t="str">
        <f t="shared" si="1267"/>
        <v/>
      </c>
      <c r="AY1362" t="str">
        <f t="shared" si="1268"/>
        <v/>
      </c>
      <c r="AZ1362" t="str">
        <f t="shared" si="1269"/>
        <v/>
      </c>
      <c r="BA1362" t="str">
        <f t="shared" si="1270"/>
        <v/>
      </c>
      <c r="BB1362" t="str">
        <f t="shared" si="1271"/>
        <v/>
      </c>
      <c r="BC1362" t="str">
        <f t="shared" si="1272"/>
        <v/>
      </c>
      <c r="BD1362" t="str">
        <f t="shared" si="1273"/>
        <v/>
      </c>
      <c r="BE1362" t="str">
        <f t="shared" si="1274"/>
        <v>EU tanulmányok (215, web)</v>
      </c>
      <c r="BF1362" s="2">
        <v>1205</v>
      </c>
      <c r="BG1362" s="2">
        <v>2</v>
      </c>
      <c r="BH1362" s="18">
        <f>VLOOKUP(BF1362,segéd!$F$9:$G$41,2,FALSE)</f>
        <v>46361</v>
      </c>
      <c r="BI1362" s="2" t="str">
        <f>VLOOKUP(BG1362,segéd!$F$1:$G$7,2,FALSE)</f>
        <v>9.45-11.15</v>
      </c>
      <c r="BJ1362" t="s">
        <v>138</v>
      </c>
      <c r="BK1362" s="20" t="s">
        <v>37</v>
      </c>
      <c r="BL1362" t="s">
        <v>191</v>
      </c>
      <c r="BM1362" s="2"/>
      <c r="BN1362" s="2">
        <v>215</v>
      </c>
      <c r="BO1362" s="2" t="s">
        <v>117</v>
      </c>
      <c r="BP1362" s="33" t="s">
        <v>726</v>
      </c>
      <c r="BQ1362" s="2">
        <f t="shared" si="1275"/>
        <v>48</v>
      </c>
      <c r="BR1362" s="2" t="str">
        <f>IF(BM1362="","",IFERROR(VLOOKUP(BJ1362,segéd!T:U,2,FALSE),"x"))</f>
        <v/>
      </c>
      <c r="BS1362" s="2">
        <f>IF(BN1362="","",IFERROR(VLOOKUP(BJ1362,segéd!O:P,2,FALSE),"x"))</f>
        <v>48</v>
      </c>
      <c r="BT1362" s="2"/>
      <c r="BU1362" s="2"/>
      <c r="BV1362" s="2"/>
      <c r="BW1362" s="19"/>
      <c r="BX1362" s="2"/>
      <c r="BY1362" s="19"/>
      <c r="CC1362" s="19"/>
      <c r="CQ1362" s="2"/>
      <c r="CR1362" s="2"/>
      <c r="CT1362" s="2">
        <v>31</v>
      </c>
      <c r="CU1362" s="2">
        <v>25</v>
      </c>
    </row>
    <row r="1363" spans="1:118" ht="15" customHeight="1" x14ac:dyDescent="0.3">
      <c r="A1363" t="str">
        <f t="shared" si="1218"/>
        <v>12052</v>
      </c>
      <c r="B1363" t="str">
        <f t="shared" si="1219"/>
        <v xml:space="preserve">Folyamatok fejlesztése (Six S) - Csrenkovics Antónia (gépterem, web) </v>
      </c>
      <c r="C1363" t="str">
        <f t="shared" si="1220"/>
        <v>60512052</v>
      </c>
      <c r="D1363" t="str">
        <f t="shared" si="1221"/>
        <v>Folyamatok fejlesztése (Six S) - Csrenkovics Antónia (gépterem, web) 32</v>
      </c>
      <c r="E1363" t="str">
        <f t="shared" si="1222"/>
        <v>Csrenkovics Antónia12052</v>
      </c>
      <c r="F1363" t="str">
        <f t="shared" si="1223"/>
        <v>Folyamatok fejlesztése (Six S) (Tb. 605, gépterem, web)</v>
      </c>
      <c r="G1363" t="str">
        <f t="shared" si="1224"/>
        <v/>
      </c>
      <c r="H1363" t="str">
        <f t="shared" si="1225"/>
        <v/>
      </c>
      <c r="I1363" t="str">
        <f t="shared" si="1226"/>
        <v/>
      </c>
      <c r="J1363" t="str">
        <f t="shared" si="1227"/>
        <v/>
      </c>
      <c r="K1363" t="str">
        <f t="shared" si="1228"/>
        <v/>
      </c>
      <c r="L1363" t="str">
        <f t="shared" si="1229"/>
        <v/>
      </c>
      <c r="M1363" t="str">
        <f t="shared" si="1230"/>
        <v/>
      </c>
      <c r="N1363" t="str">
        <f t="shared" si="1231"/>
        <v/>
      </c>
      <c r="O1363" t="str">
        <f t="shared" si="1232"/>
        <v/>
      </c>
      <c r="P1363" t="str">
        <f t="shared" si="1233"/>
        <v/>
      </c>
      <c r="Q1363" t="str">
        <f t="shared" si="1234"/>
        <v/>
      </c>
      <c r="R1363" t="str">
        <f t="shared" si="1235"/>
        <v/>
      </c>
      <c r="S1363" t="str">
        <f t="shared" si="1236"/>
        <v/>
      </c>
      <c r="T1363" t="str">
        <f t="shared" si="1237"/>
        <v/>
      </c>
      <c r="U1363" t="str">
        <f t="shared" si="1238"/>
        <v/>
      </c>
      <c r="V1363" t="str">
        <f t="shared" si="1239"/>
        <v/>
      </c>
      <c r="W1363" t="str">
        <f t="shared" si="1240"/>
        <v/>
      </c>
      <c r="X1363" t="str">
        <f t="shared" si="1241"/>
        <v/>
      </c>
      <c r="Y1363" t="str">
        <f t="shared" si="1242"/>
        <v/>
      </c>
      <c r="Z1363" t="str">
        <f t="shared" si="1243"/>
        <v/>
      </c>
      <c r="AA1363" t="str">
        <f t="shared" si="1244"/>
        <v>Folyamatok fejlesztése (Six S) (, gépterem, web)</v>
      </c>
      <c r="AB1363" t="str">
        <f t="shared" si="1245"/>
        <v/>
      </c>
      <c r="AC1363" t="str">
        <f t="shared" si="1246"/>
        <v/>
      </c>
      <c r="AD1363" t="str">
        <f t="shared" si="1247"/>
        <v/>
      </c>
      <c r="AE1363" t="str">
        <f t="shared" si="1248"/>
        <v/>
      </c>
      <c r="AF1363" t="str">
        <f t="shared" si="1249"/>
        <v/>
      </c>
      <c r="AG1363" t="str">
        <f t="shared" si="1250"/>
        <v/>
      </c>
      <c r="AH1363" t="str">
        <f t="shared" si="1251"/>
        <v/>
      </c>
      <c r="AI1363" t="str">
        <f t="shared" si="1252"/>
        <v/>
      </c>
      <c r="AJ1363" t="str">
        <f t="shared" si="1253"/>
        <v/>
      </c>
      <c r="AK1363" t="str">
        <f t="shared" si="1254"/>
        <v/>
      </c>
      <c r="AL1363" t="str">
        <f t="shared" si="1255"/>
        <v/>
      </c>
      <c r="AM1363" t="str">
        <f t="shared" si="1256"/>
        <v/>
      </c>
      <c r="AN1363" t="str">
        <f t="shared" si="1257"/>
        <v/>
      </c>
      <c r="AO1363" t="str">
        <f t="shared" si="1258"/>
        <v/>
      </c>
      <c r="AP1363" t="str">
        <f t="shared" si="1259"/>
        <v/>
      </c>
      <c r="AQ1363" t="str">
        <f t="shared" si="1260"/>
        <v/>
      </c>
      <c r="AR1363" t="str">
        <f t="shared" si="1261"/>
        <v/>
      </c>
      <c r="AS1363" t="str">
        <f t="shared" si="1262"/>
        <v/>
      </c>
      <c r="AT1363" t="str">
        <f t="shared" si="1263"/>
        <v/>
      </c>
      <c r="AU1363" t="str">
        <f t="shared" si="1264"/>
        <v/>
      </c>
      <c r="AV1363" t="str">
        <f t="shared" si="1265"/>
        <v/>
      </c>
      <c r="AW1363" t="str">
        <f t="shared" si="1266"/>
        <v/>
      </c>
      <c r="AX1363" t="str">
        <f t="shared" si="1267"/>
        <v/>
      </c>
      <c r="AY1363" t="str">
        <f t="shared" si="1268"/>
        <v>12052</v>
      </c>
      <c r="AZ1363" t="str">
        <f t="shared" si="1269"/>
        <v/>
      </c>
      <c r="BA1363" t="str">
        <f t="shared" si="1270"/>
        <v>12052</v>
      </c>
      <c r="BB1363" t="str">
        <f t="shared" si="1271"/>
        <v/>
      </c>
      <c r="BC1363" t="str">
        <f t="shared" si="1272"/>
        <v/>
      </c>
      <c r="BD1363" t="str">
        <f t="shared" si="1273"/>
        <v/>
      </c>
      <c r="BE1363" t="str">
        <f t="shared" si="1274"/>
        <v>Folyamatok fejlesztése (Six S) (605, gépterem, web)</v>
      </c>
      <c r="BF1363" s="2">
        <v>1205</v>
      </c>
      <c r="BG1363" s="2">
        <v>2</v>
      </c>
      <c r="BH1363" s="18">
        <f>VLOOKUP(BF1363,segéd!$F$9:$G$41,2,FALSE)</f>
        <v>46361</v>
      </c>
      <c r="BI1363" s="2" t="str">
        <f>VLOOKUP(BG1363,segéd!$F$1:$G$7,2,FALSE)</f>
        <v>9.45-11.15</v>
      </c>
      <c r="BJ1363" t="s">
        <v>146</v>
      </c>
      <c r="BK1363" s="20" t="s">
        <v>743</v>
      </c>
      <c r="BL1363" t="s">
        <v>191</v>
      </c>
      <c r="BM1363" s="2"/>
      <c r="BN1363" s="2">
        <v>605</v>
      </c>
      <c r="BO1363" s="2" t="s">
        <v>216</v>
      </c>
      <c r="BP1363" s="33" t="s">
        <v>599</v>
      </c>
      <c r="BQ1363" s="2">
        <f t="shared" si="1275"/>
        <v>32</v>
      </c>
      <c r="BR1363" s="2" t="str">
        <f>IF(BM1363="","",IFERROR(VLOOKUP(BJ1363,segéd!T:U,2,FALSE),"x"))</f>
        <v/>
      </c>
      <c r="BS1363" s="2">
        <f>IF(BN1363="","",IFERROR(VLOOKUP(BJ1363,segéd!O:P,2,FALSE),"x"))</f>
        <v>32</v>
      </c>
      <c r="BU1363" s="2"/>
      <c r="BV1363" s="2"/>
      <c r="DK1363" s="2">
        <v>17</v>
      </c>
      <c r="DM1363" s="2">
        <v>22</v>
      </c>
    </row>
    <row r="1364" spans="1:118" ht="15" customHeight="1" x14ac:dyDescent="0.3">
      <c r="A1364" t="str">
        <f t="shared" si="1218"/>
        <v>12052</v>
      </c>
      <c r="B1364" t="str">
        <f t="shared" si="1219"/>
        <v xml:space="preserve">Gép- és szerkezeti elemek - Aschenbrenner Jószef (web) </v>
      </c>
      <c r="C1364" t="str">
        <f t="shared" si="1220"/>
        <v>60112052</v>
      </c>
      <c r="D1364" t="str">
        <f t="shared" si="1221"/>
        <v>Gép- és szerkezeti elemek - Aschenbrenner Jószef (web) 83</v>
      </c>
      <c r="E1364" t="str">
        <f t="shared" si="1222"/>
        <v>Aschenbrenner Jószef12052</v>
      </c>
      <c r="F1364" t="str">
        <f t="shared" si="1223"/>
        <v>Gép- és szerkezeti elemek (Tb. 601, web)</v>
      </c>
      <c r="G1364" t="str">
        <f t="shared" si="1224"/>
        <v/>
      </c>
      <c r="H1364" t="str">
        <f t="shared" si="1225"/>
        <v/>
      </c>
      <c r="I1364" t="str">
        <f t="shared" si="1226"/>
        <v/>
      </c>
      <c r="J1364" t="str">
        <f t="shared" si="1227"/>
        <v/>
      </c>
      <c r="K1364" t="str">
        <f t="shared" si="1228"/>
        <v/>
      </c>
      <c r="L1364" t="str">
        <f t="shared" si="1229"/>
        <v/>
      </c>
      <c r="M1364" t="str">
        <f t="shared" si="1230"/>
        <v/>
      </c>
      <c r="N1364" t="str">
        <f t="shared" si="1231"/>
        <v/>
      </c>
      <c r="O1364" t="str">
        <f t="shared" si="1232"/>
        <v/>
      </c>
      <c r="P1364" t="str">
        <f t="shared" si="1233"/>
        <v/>
      </c>
      <c r="Q1364" t="str">
        <f t="shared" si="1234"/>
        <v/>
      </c>
      <c r="R1364" t="str">
        <f t="shared" si="1235"/>
        <v/>
      </c>
      <c r="S1364" t="str">
        <f t="shared" si="1236"/>
        <v/>
      </c>
      <c r="T1364" t="str">
        <f t="shared" si="1237"/>
        <v/>
      </c>
      <c r="U1364" t="str">
        <f t="shared" si="1238"/>
        <v/>
      </c>
      <c r="V1364" t="str">
        <f t="shared" si="1239"/>
        <v/>
      </c>
      <c r="W1364" t="str">
        <f t="shared" si="1240"/>
        <v/>
      </c>
      <c r="X1364" t="str">
        <f t="shared" si="1241"/>
        <v/>
      </c>
      <c r="Y1364" t="str">
        <f t="shared" si="1242"/>
        <v/>
      </c>
      <c r="Z1364" t="str">
        <f t="shared" si="1243"/>
        <v/>
      </c>
      <c r="AA1364" t="str">
        <f t="shared" si="1244"/>
        <v>Gép- és szerkezeti elemek (, web)</v>
      </c>
      <c r="AB1364" t="str">
        <f t="shared" si="1245"/>
        <v/>
      </c>
      <c r="AC1364" t="str">
        <f t="shared" si="1246"/>
        <v/>
      </c>
      <c r="AD1364" t="str">
        <f t="shared" si="1247"/>
        <v/>
      </c>
      <c r="AE1364" t="str">
        <f t="shared" si="1248"/>
        <v/>
      </c>
      <c r="AF1364" t="str">
        <f t="shared" si="1249"/>
        <v/>
      </c>
      <c r="AG1364" t="str">
        <f t="shared" si="1250"/>
        <v/>
      </c>
      <c r="AH1364" t="str">
        <f t="shared" si="1251"/>
        <v/>
      </c>
      <c r="AI1364" t="str">
        <f t="shared" si="1252"/>
        <v/>
      </c>
      <c r="AJ1364" t="str">
        <f t="shared" si="1253"/>
        <v>12052</v>
      </c>
      <c r="AK1364" t="str">
        <f t="shared" si="1254"/>
        <v>12052</v>
      </c>
      <c r="AL1364" t="str">
        <f t="shared" si="1255"/>
        <v>12052</v>
      </c>
      <c r="AM1364" t="str">
        <f t="shared" si="1256"/>
        <v/>
      </c>
      <c r="AN1364" t="str">
        <f t="shared" si="1257"/>
        <v/>
      </c>
      <c r="AO1364" t="str">
        <f t="shared" si="1258"/>
        <v/>
      </c>
      <c r="AP1364" t="str">
        <f t="shared" si="1259"/>
        <v/>
      </c>
      <c r="AQ1364" t="str">
        <f t="shared" si="1260"/>
        <v/>
      </c>
      <c r="AR1364" t="str">
        <f t="shared" si="1261"/>
        <v/>
      </c>
      <c r="AS1364" t="str">
        <f t="shared" si="1262"/>
        <v/>
      </c>
      <c r="AT1364" t="str">
        <f t="shared" si="1263"/>
        <v/>
      </c>
      <c r="AU1364" t="str">
        <f t="shared" si="1264"/>
        <v/>
      </c>
      <c r="AV1364" t="str">
        <f t="shared" si="1265"/>
        <v/>
      </c>
      <c r="AW1364" t="str">
        <f t="shared" si="1266"/>
        <v/>
      </c>
      <c r="AX1364" t="str">
        <f t="shared" si="1267"/>
        <v/>
      </c>
      <c r="AY1364" t="str">
        <f t="shared" si="1268"/>
        <v/>
      </c>
      <c r="AZ1364" t="str">
        <f t="shared" si="1269"/>
        <v/>
      </c>
      <c r="BA1364" t="str">
        <f t="shared" si="1270"/>
        <v/>
      </c>
      <c r="BB1364" t="str">
        <f t="shared" si="1271"/>
        <v/>
      </c>
      <c r="BC1364" t="str">
        <f t="shared" si="1272"/>
        <v/>
      </c>
      <c r="BD1364" t="str">
        <f t="shared" si="1273"/>
        <v/>
      </c>
      <c r="BE1364" t="str">
        <f t="shared" si="1274"/>
        <v>Gép- és szerkezeti elemek (601, web)</v>
      </c>
      <c r="BF1364" s="2">
        <v>1205</v>
      </c>
      <c r="BG1364" s="2">
        <v>2</v>
      </c>
      <c r="BH1364" s="18">
        <f>VLOOKUP(BF1364,segéd!$F$9:$G$41,2,FALSE)</f>
        <v>46361</v>
      </c>
      <c r="BI1364" s="2" t="str">
        <f>VLOOKUP(BG1364,segéd!$F$1:$G$7,2,FALSE)</f>
        <v>9.45-11.15</v>
      </c>
      <c r="BJ1364" t="s">
        <v>145</v>
      </c>
      <c r="BK1364" s="20" t="s">
        <v>744</v>
      </c>
      <c r="BL1364" t="s">
        <v>193</v>
      </c>
      <c r="BM1364" s="2"/>
      <c r="BN1364" s="2">
        <v>601</v>
      </c>
      <c r="BO1364" s="2" t="s">
        <v>117</v>
      </c>
      <c r="BP1364" s="33" t="s">
        <v>633</v>
      </c>
      <c r="BQ1364" s="2">
        <f t="shared" si="1275"/>
        <v>83</v>
      </c>
      <c r="BR1364" s="2" t="str">
        <f>IF(BM1364="","",IFERROR(VLOOKUP(BJ1364,segéd!T:U,2,FALSE),"x"))</f>
        <v/>
      </c>
      <c r="BS1364" s="2">
        <f>IF(BN1364="","",IFERROR(VLOOKUP(BJ1364,segéd!O:P,2,FALSE),"x"))</f>
        <v>83</v>
      </c>
      <c r="BU1364" s="2"/>
      <c r="BV1364" s="2"/>
      <c r="BX1364" s="2"/>
      <c r="CJ1364" s="19"/>
      <c r="CK1364" s="19"/>
      <c r="CV1364" s="2">
        <v>7</v>
      </c>
      <c r="CW1364" s="2">
        <v>37</v>
      </c>
      <c r="CX1364" s="2">
        <v>56</v>
      </c>
    </row>
    <row r="1365" spans="1:118" ht="15" customHeight="1" x14ac:dyDescent="0.3">
      <c r="A1365" t="str">
        <f t="shared" si="1218"/>
        <v>12052</v>
      </c>
      <c r="B1365" t="str">
        <f t="shared" si="1219"/>
        <v xml:space="preserve">Informatikai projektszimuláció - Böcz Gábor (gépterem, web) </v>
      </c>
      <c r="C1365" t="str">
        <f t="shared" si="1220"/>
        <v>60412052</v>
      </c>
      <c r="D1365" t="str">
        <f t="shared" si="1221"/>
        <v>Informatikai projektszimuláció - Böcz Gábor (gépterem, web) 39</v>
      </c>
      <c r="E1365" t="str">
        <f t="shared" si="1222"/>
        <v>Böcz Gábor12052</v>
      </c>
      <c r="F1365" t="str">
        <f t="shared" si="1223"/>
        <v>Informatikai projektszimuláció (Tb. 604, gépterem, web)</v>
      </c>
      <c r="G1365" t="str">
        <f t="shared" si="1224"/>
        <v/>
      </c>
      <c r="H1365" t="str">
        <f t="shared" si="1225"/>
        <v/>
      </c>
      <c r="I1365" t="str">
        <f t="shared" si="1226"/>
        <v/>
      </c>
      <c r="J1365" t="str">
        <f t="shared" si="1227"/>
        <v/>
      </c>
      <c r="K1365" t="str">
        <f t="shared" si="1228"/>
        <v/>
      </c>
      <c r="L1365" t="str">
        <f t="shared" si="1229"/>
        <v/>
      </c>
      <c r="M1365" t="str">
        <f t="shared" si="1230"/>
        <v/>
      </c>
      <c r="N1365" t="str">
        <f t="shared" si="1231"/>
        <v/>
      </c>
      <c r="O1365" t="str">
        <f t="shared" si="1232"/>
        <v/>
      </c>
      <c r="P1365" t="str">
        <f t="shared" si="1233"/>
        <v/>
      </c>
      <c r="Q1365" t="str">
        <f t="shared" si="1234"/>
        <v/>
      </c>
      <c r="R1365" t="str">
        <f t="shared" si="1235"/>
        <v/>
      </c>
      <c r="S1365" t="str">
        <f t="shared" si="1236"/>
        <v/>
      </c>
      <c r="T1365" t="str">
        <f t="shared" si="1237"/>
        <v/>
      </c>
      <c r="U1365" t="str">
        <f t="shared" si="1238"/>
        <v/>
      </c>
      <c r="V1365" t="str">
        <f t="shared" si="1239"/>
        <v/>
      </c>
      <c r="W1365" t="str">
        <f t="shared" si="1240"/>
        <v/>
      </c>
      <c r="X1365" t="str">
        <f t="shared" si="1241"/>
        <v/>
      </c>
      <c r="Y1365" t="str">
        <f t="shared" si="1242"/>
        <v/>
      </c>
      <c r="Z1365" t="str">
        <f t="shared" si="1243"/>
        <v/>
      </c>
      <c r="AA1365" t="str">
        <f t="shared" si="1244"/>
        <v>Informatikai projektszimuláció (, gépterem, web)</v>
      </c>
      <c r="AB1365" t="str">
        <f t="shared" si="1245"/>
        <v/>
      </c>
      <c r="AC1365" t="str">
        <f t="shared" si="1246"/>
        <v/>
      </c>
      <c r="AD1365" t="str">
        <f t="shared" si="1247"/>
        <v/>
      </c>
      <c r="AE1365" t="str">
        <f t="shared" si="1248"/>
        <v/>
      </c>
      <c r="AF1365" t="str">
        <f t="shared" si="1249"/>
        <v/>
      </c>
      <c r="AG1365" t="str">
        <f t="shared" si="1250"/>
        <v/>
      </c>
      <c r="AH1365" t="str">
        <f t="shared" si="1251"/>
        <v/>
      </c>
      <c r="AI1365" t="str">
        <f t="shared" si="1252"/>
        <v/>
      </c>
      <c r="AJ1365" t="str">
        <f t="shared" si="1253"/>
        <v/>
      </c>
      <c r="AK1365" t="str">
        <f t="shared" si="1254"/>
        <v/>
      </c>
      <c r="AL1365" t="str">
        <f t="shared" si="1255"/>
        <v/>
      </c>
      <c r="AM1365" t="str">
        <f t="shared" si="1256"/>
        <v/>
      </c>
      <c r="AN1365" t="str">
        <f t="shared" si="1257"/>
        <v/>
      </c>
      <c r="AO1365" t="str">
        <f t="shared" si="1258"/>
        <v/>
      </c>
      <c r="AP1365" t="str">
        <f t="shared" si="1259"/>
        <v/>
      </c>
      <c r="AQ1365" t="str">
        <f t="shared" si="1260"/>
        <v/>
      </c>
      <c r="AR1365" t="str">
        <f t="shared" si="1261"/>
        <v/>
      </c>
      <c r="AS1365" t="str">
        <f t="shared" si="1262"/>
        <v/>
      </c>
      <c r="AT1365" t="str">
        <f t="shared" si="1263"/>
        <v>12052</v>
      </c>
      <c r="AU1365" t="str">
        <f t="shared" si="1264"/>
        <v/>
      </c>
      <c r="AV1365" t="str">
        <f t="shared" si="1265"/>
        <v>12052</v>
      </c>
      <c r="AW1365" t="str">
        <f t="shared" si="1266"/>
        <v/>
      </c>
      <c r="AX1365" t="str">
        <f t="shared" si="1267"/>
        <v/>
      </c>
      <c r="AY1365" t="str">
        <f t="shared" si="1268"/>
        <v/>
      </c>
      <c r="AZ1365" t="str">
        <f t="shared" si="1269"/>
        <v/>
      </c>
      <c r="BA1365" t="str">
        <f t="shared" si="1270"/>
        <v/>
      </c>
      <c r="BB1365" t="str">
        <f t="shared" si="1271"/>
        <v/>
      </c>
      <c r="BC1365" t="str">
        <f t="shared" si="1272"/>
        <v/>
      </c>
      <c r="BD1365" t="str">
        <f t="shared" si="1273"/>
        <v/>
      </c>
      <c r="BE1365" t="str">
        <f t="shared" si="1274"/>
        <v>Informatikai projektszimuláció (604, gépterem, web)</v>
      </c>
      <c r="BF1365" s="2">
        <v>1205</v>
      </c>
      <c r="BG1365" s="2">
        <v>2</v>
      </c>
      <c r="BH1365" s="18">
        <f>VLOOKUP(BF1365,segéd!$F$9:$G$41,2,FALSE)</f>
        <v>46361</v>
      </c>
      <c r="BI1365" s="2" t="str">
        <f>VLOOKUP(BG1365,segéd!$F$1:$G$7,2,FALSE)</f>
        <v>9.45-11.15</v>
      </c>
      <c r="BJ1365" t="s">
        <v>234</v>
      </c>
      <c r="BK1365" s="20" t="s">
        <v>540</v>
      </c>
      <c r="BL1365" t="s">
        <v>191</v>
      </c>
      <c r="BM1365" s="2"/>
      <c r="BN1365" s="2">
        <v>604</v>
      </c>
      <c r="BO1365" s="2" t="s">
        <v>216</v>
      </c>
      <c r="BP1365" s="33" t="s">
        <v>611</v>
      </c>
      <c r="BQ1365" s="2">
        <f t="shared" si="1275"/>
        <v>39</v>
      </c>
      <c r="BR1365" s="2" t="str">
        <f>IF(BM1365="","",IFERROR(VLOOKUP(BJ1365,segéd!T:U,2,FALSE),"x"))</f>
        <v/>
      </c>
      <c r="BS1365" s="2">
        <f>IF(BN1365="","",IFERROR(VLOOKUP(BJ1365,segéd!O:P,2,FALSE),"x"))</f>
        <v>39</v>
      </c>
      <c r="BU1365" s="2"/>
      <c r="BV1365" s="2"/>
      <c r="DF1365" s="2">
        <v>27</v>
      </c>
      <c r="DH1365" s="2">
        <v>13</v>
      </c>
    </row>
    <row r="1366" spans="1:118" ht="15" customHeight="1" x14ac:dyDescent="0.3">
      <c r="A1366" t="str">
        <f t="shared" si="1218"/>
        <v>12052</v>
      </c>
      <c r="B1366" t="str">
        <f t="shared" si="1219"/>
        <v xml:space="preserve">Ipari szabályozás - Varga István (web) </v>
      </c>
      <c r="C1366" t="str">
        <f t="shared" si="1220"/>
        <v>612052</v>
      </c>
      <c r="D1366" t="str">
        <f t="shared" si="1221"/>
        <v>Ipari szabályozás - Varga István (web) 13</v>
      </c>
      <c r="E1366" t="str">
        <f t="shared" si="1222"/>
        <v>Varga István12052</v>
      </c>
      <c r="F1366" t="str">
        <f t="shared" si="1223"/>
        <v>Ipari szabályozás (Tb. 6, web)</v>
      </c>
      <c r="G1366" t="str">
        <f t="shared" si="1224"/>
        <v/>
      </c>
      <c r="H1366" t="str">
        <f t="shared" si="1225"/>
        <v/>
      </c>
      <c r="I1366" t="str">
        <f t="shared" si="1226"/>
        <v/>
      </c>
      <c r="J1366" t="str">
        <f t="shared" si="1227"/>
        <v/>
      </c>
      <c r="K1366" t="str">
        <f t="shared" si="1228"/>
        <v/>
      </c>
      <c r="L1366" t="str">
        <f t="shared" si="1229"/>
        <v/>
      </c>
      <c r="M1366" t="str">
        <f t="shared" si="1230"/>
        <v/>
      </c>
      <c r="N1366" t="str">
        <f t="shared" si="1231"/>
        <v/>
      </c>
      <c r="O1366" t="str">
        <f t="shared" si="1232"/>
        <v/>
      </c>
      <c r="P1366" t="str">
        <f t="shared" si="1233"/>
        <v/>
      </c>
      <c r="Q1366" t="str">
        <f t="shared" si="1234"/>
        <v/>
      </c>
      <c r="R1366" t="str">
        <f t="shared" si="1235"/>
        <v/>
      </c>
      <c r="S1366" t="str">
        <f t="shared" si="1236"/>
        <v/>
      </c>
      <c r="T1366" t="str">
        <f t="shared" si="1237"/>
        <v/>
      </c>
      <c r="U1366" t="str">
        <f t="shared" si="1238"/>
        <v/>
      </c>
      <c r="V1366" t="str">
        <f t="shared" si="1239"/>
        <v/>
      </c>
      <c r="W1366" t="str">
        <f t="shared" si="1240"/>
        <v/>
      </c>
      <c r="X1366" t="str">
        <f t="shared" si="1241"/>
        <v/>
      </c>
      <c r="Y1366" t="str">
        <f t="shared" si="1242"/>
        <v/>
      </c>
      <c r="Z1366" t="str">
        <f t="shared" si="1243"/>
        <v/>
      </c>
      <c r="AA1366" t="str">
        <f t="shared" si="1244"/>
        <v>Ipari szabályozás (, web)</v>
      </c>
      <c r="AB1366" t="str">
        <f t="shared" si="1245"/>
        <v/>
      </c>
      <c r="AC1366" t="str">
        <f t="shared" si="1246"/>
        <v/>
      </c>
      <c r="AD1366" t="str">
        <f t="shared" si="1247"/>
        <v/>
      </c>
      <c r="AE1366" t="str">
        <f t="shared" si="1248"/>
        <v/>
      </c>
      <c r="AF1366" t="str">
        <f t="shared" si="1249"/>
        <v/>
      </c>
      <c r="AG1366" t="str">
        <f t="shared" si="1250"/>
        <v/>
      </c>
      <c r="AH1366" t="str">
        <f t="shared" si="1251"/>
        <v/>
      </c>
      <c r="AI1366" t="str">
        <f t="shared" si="1252"/>
        <v/>
      </c>
      <c r="AJ1366" t="str">
        <f t="shared" si="1253"/>
        <v/>
      </c>
      <c r="AK1366" t="str">
        <f t="shared" si="1254"/>
        <v/>
      </c>
      <c r="AL1366" t="str">
        <f t="shared" si="1255"/>
        <v/>
      </c>
      <c r="AM1366" t="str">
        <f t="shared" si="1256"/>
        <v/>
      </c>
      <c r="AN1366" t="str">
        <f t="shared" si="1257"/>
        <v/>
      </c>
      <c r="AO1366" t="str">
        <f t="shared" si="1258"/>
        <v/>
      </c>
      <c r="AP1366" t="str">
        <f t="shared" si="1259"/>
        <v/>
      </c>
      <c r="AQ1366" t="str">
        <f t="shared" si="1260"/>
        <v/>
      </c>
      <c r="AR1366" t="str">
        <f t="shared" si="1261"/>
        <v/>
      </c>
      <c r="AS1366" t="str">
        <f t="shared" si="1262"/>
        <v/>
      </c>
      <c r="AT1366" t="str">
        <f t="shared" si="1263"/>
        <v/>
      </c>
      <c r="AU1366" t="str">
        <f t="shared" si="1264"/>
        <v/>
      </c>
      <c r="AV1366" t="str">
        <f t="shared" si="1265"/>
        <v/>
      </c>
      <c r="AW1366" t="str">
        <f t="shared" si="1266"/>
        <v>12052</v>
      </c>
      <c r="AX1366" t="str">
        <f t="shared" si="1267"/>
        <v/>
      </c>
      <c r="AY1366" t="str">
        <f t="shared" si="1268"/>
        <v/>
      </c>
      <c r="AZ1366" t="str">
        <f t="shared" si="1269"/>
        <v/>
      </c>
      <c r="BA1366" t="str">
        <f t="shared" si="1270"/>
        <v/>
      </c>
      <c r="BB1366" t="str">
        <f t="shared" si="1271"/>
        <v/>
      </c>
      <c r="BC1366" t="str">
        <f t="shared" si="1272"/>
        <v/>
      </c>
      <c r="BD1366" t="str">
        <f t="shared" si="1273"/>
        <v/>
      </c>
      <c r="BE1366" t="str">
        <f t="shared" si="1274"/>
        <v>Ipari szabályozás (6, web)</v>
      </c>
      <c r="BF1366" s="2">
        <v>1205</v>
      </c>
      <c r="BG1366" s="2">
        <v>2</v>
      </c>
      <c r="BH1366" s="18">
        <f>VLOOKUP(BF1366,segéd!$F$9:$G$41,2,FALSE)</f>
        <v>46361</v>
      </c>
      <c r="BI1366" s="2" t="str">
        <f>VLOOKUP(BG1366,segéd!$F$1:$G$7,2,FALSE)</f>
        <v>9.45-11.15</v>
      </c>
      <c r="BJ1366" t="s">
        <v>402</v>
      </c>
      <c r="BK1366" s="20" t="s">
        <v>278</v>
      </c>
      <c r="BL1366" t="s">
        <v>191</v>
      </c>
      <c r="BM1366" s="2"/>
      <c r="BN1366" s="2">
        <v>6</v>
      </c>
      <c r="BO1366" s="2" t="s">
        <v>117</v>
      </c>
      <c r="BP1366" s="33" t="s">
        <v>590</v>
      </c>
      <c r="BQ1366" s="2">
        <f t="shared" si="1275"/>
        <v>13</v>
      </c>
      <c r="BR1366" s="2" t="str">
        <f>IF(BM1366="","",IFERROR(VLOOKUP(BJ1366,segéd!T:U,2,FALSE),"x"))</f>
        <v/>
      </c>
      <c r="BS1366" s="2">
        <f>IF(BN1366="","",IFERROR(VLOOKUP(BJ1366,segéd!O:P,2,FALSE),"x"))</f>
        <v>13</v>
      </c>
      <c r="BU1366" s="2"/>
      <c r="BV1366" s="2"/>
      <c r="DI1366" s="2">
        <v>14</v>
      </c>
    </row>
    <row r="1367" spans="1:118" ht="15" customHeight="1" x14ac:dyDescent="0.3">
      <c r="A1367" t="str">
        <f t="shared" si="1218"/>
        <v>21412052</v>
      </c>
      <c r="B1367" t="str">
        <f t="shared" si="1219"/>
        <v>KKV-k menedzselése - Némethné Gál Andrea (Tb.-ről web) 8</v>
      </c>
      <c r="C1367" t="str">
        <f t="shared" si="1220"/>
        <v>40212052</v>
      </c>
      <c r="D1367" t="str">
        <f t="shared" si="1221"/>
        <v>KKV-k menedzselése - Némethné Gál Andrea (Tb.-ről web) 7</v>
      </c>
      <c r="E1367" t="str">
        <f t="shared" si="1222"/>
        <v>Némethné Gál Andrea12052</v>
      </c>
      <c r="F1367" t="str">
        <f t="shared" si="1223"/>
        <v>KKV-k menedzselése (Tb. 402, Tb.-ről web)</v>
      </c>
      <c r="G1367" t="str">
        <f t="shared" si="1224"/>
        <v/>
      </c>
      <c r="H1367" t="str">
        <f t="shared" si="1225"/>
        <v/>
      </c>
      <c r="I1367" t="str">
        <f t="shared" si="1226"/>
        <v/>
      </c>
      <c r="J1367" t="str">
        <f t="shared" si="1227"/>
        <v/>
      </c>
      <c r="K1367" t="str">
        <f t="shared" si="1228"/>
        <v/>
      </c>
      <c r="L1367" t="str">
        <f t="shared" si="1229"/>
        <v/>
      </c>
      <c r="M1367" t="str">
        <f t="shared" si="1230"/>
        <v/>
      </c>
      <c r="N1367" t="str">
        <f t="shared" si="1231"/>
        <v/>
      </c>
      <c r="O1367" t="str">
        <f t="shared" si="1232"/>
        <v/>
      </c>
      <c r="P1367" t="str">
        <f t="shared" si="1233"/>
        <v/>
      </c>
      <c r="Q1367" t="str">
        <f t="shared" si="1234"/>
        <v/>
      </c>
      <c r="R1367" t="str">
        <f t="shared" si="1235"/>
        <v/>
      </c>
      <c r="S1367" t="str">
        <f t="shared" si="1236"/>
        <v/>
      </c>
      <c r="T1367" t="str">
        <f t="shared" si="1237"/>
        <v>12052</v>
      </c>
      <c r="U1367" t="str">
        <f t="shared" si="1238"/>
        <v/>
      </c>
      <c r="V1367" t="str">
        <f t="shared" si="1239"/>
        <v/>
      </c>
      <c r="W1367" t="str">
        <f t="shared" si="1240"/>
        <v/>
      </c>
      <c r="X1367" t="str">
        <f t="shared" si="1241"/>
        <v/>
      </c>
      <c r="Y1367" t="str">
        <f t="shared" si="1242"/>
        <v/>
      </c>
      <c r="Z1367" t="str">
        <f t="shared" si="1243"/>
        <v/>
      </c>
      <c r="AA1367" t="str">
        <f t="shared" si="1244"/>
        <v>KKV-k menedzselése (214, Tb.-ről web)</v>
      </c>
      <c r="AB1367" t="str">
        <f t="shared" si="1245"/>
        <v/>
      </c>
      <c r="AC1367" t="str">
        <f t="shared" si="1246"/>
        <v/>
      </c>
      <c r="AD1367" t="str">
        <f t="shared" si="1247"/>
        <v/>
      </c>
      <c r="AE1367" t="str">
        <f t="shared" si="1248"/>
        <v/>
      </c>
      <c r="AF1367" t="str">
        <f t="shared" si="1249"/>
        <v/>
      </c>
      <c r="AG1367" t="str">
        <f t="shared" si="1250"/>
        <v/>
      </c>
      <c r="AH1367" t="str">
        <f t="shared" si="1251"/>
        <v/>
      </c>
      <c r="AI1367" t="str">
        <f t="shared" si="1252"/>
        <v/>
      </c>
      <c r="AJ1367" t="str">
        <f t="shared" si="1253"/>
        <v/>
      </c>
      <c r="AK1367" t="str">
        <f t="shared" si="1254"/>
        <v/>
      </c>
      <c r="AL1367" t="str">
        <f t="shared" si="1255"/>
        <v/>
      </c>
      <c r="AM1367" t="str">
        <f t="shared" si="1256"/>
        <v/>
      </c>
      <c r="AN1367" t="str">
        <f t="shared" si="1257"/>
        <v>12052</v>
      </c>
      <c r="AO1367" t="str">
        <f t="shared" si="1258"/>
        <v/>
      </c>
      <c r="AP1367" t="str">
        <f t="shared" si="1259"/>
        <v/>
      </c>
      <c r="AQ1367" t="str">
        <f t="shared" si="1260"/>
        <v/>
      </c>
      <c r="AR1367" t="str">
        <f t="shared" si="1261"/>
        <v/>
      </c>
      <c r="AS1367" t="str">
        <f t="shared" si="1262"/>
        <v/>
      </c>
      <c r="AT1367" t="str">
        <f t="shared" si="1263"/>
        <v/>
      </c>
      <c r="AU1367" t="str">
        <f t="shared" si="1264"/>
        <v/>
      </c>
      <c r="AV1367" t="str">
        <f t="shared" si="1265"/>
        <v/>
      </c>
      <c r="AW1367" t="str">
        <f t="shared" si="1266"/>
        <v/>
      </c>
      <c r="AX1367" t="str">
        <f t="shared" si="1267"/>
        <v/>
      </c>
      <c r="AY1367" t="str">
        <f t="shared" si="1268"/>
        <v/>
      </c>
      <c r="AZ1367" t="str">
        <f t="shared" si="1269"/>
        <v/>
      </c>
      <c r="BA1367" t="str">
        <f t="shared" si="1270"/>
        <v/>
      </c>
      <c r="BB1367" t="str">
        <f t="shared" si="1271"/>
        <v/>
      </c>
      <c r="BC1367" t="str">
        <f t="shared" si="1272"/>
        <v/>
      </c>
      <c r="BD1367" t="str">
        <f t="shared" si="1273"/>
        <v/>
      </c>
      <c r="BE1367" t="str">
        <f t="shared" si="1274"/>
        <v>KKV-k menedzselése (402, Tb.-ről web)</v>
      </c>
      <c r="BF1367" s="2">
        <v>1205</v>
      </c>
      <c r="BG1367" s="2">
        <v>2</v>
      </c>
      <c r="BH1367" s="18">
        <f>VLOOKUP(BF1367,segéd!$F$9:$G$41,2,FALSE)</f>
        <v>46361</v>
      </c>
      <c r="BI1367" s="2" t="str">
        <f>VLOOKUP(BG1367,segéd!$F$1:$G$7,2,FALSE)</f>
        <v>9.45-11.15</v>
      </c>
      <c r="BJ1367" t="s">
        <v>128</v>
      </c>
      <c r="BK1367" s="20" t="s">
        <v>134</v>
      </c>
      <c r="BL1367" t="s">
        <v>192</v>
      </c>
      <c r="BM1367" s="2">
        <v>214</v>
      </c>
      <c r="BN1367" s="2">
        <v>402</v>
      </c>
      <c r="BO1367" s="2" t="s">
        <v>119</v>
      </c>
      <c r="BP1367" s="33" t="s">
        <v>712</v>
      </c>
      <c r="BQ1367" s="2">
        <f t="shared" si="1275"/>
        <v>15</v>
      </c>
      <c r="BR1367" s="2">
        <f>IF(BM1367="","",IFERROR(VLOOKUP(BJ1367,segéd!T:U,2,FALSE),"x"))</f>
        <v>8</v>
      </c>
      <c r="BS1367" s="2">
        <f>IF(BN1367="","",IFERROR(VLOOKUP(BJ1367,segéd!O:P,2,FALSE),"x"))</f>
        <v>7</v>
      </c>
      <c r="BT1367" s="2"/>
      <c r="BU1367" s="2"/>
      <c r="BV1367" s="2"/>
      <c r="BX1367" s="2"/>
      <c r="CG1367" s="2">
        <v>6</v>
      </c>
      <c r="CZ1367" s="2">
        <v>3</v>
      </c>
    </row>
    <row r="1368" spans="1:118" ht="15" customHeight="1" x14ac:dyDescent="0.3">
      <c r="A1368" t="str">
        <f t="shared" si="1218"/>
        <v>20112052</v>
      </c>
      <c r="B1368" t="str">
        <f t="shared" si="1219"/>
        <v>Közgazdaságtan I. - Tóth Zsuzsanna (web) 120</v>
      </c>
      <c r="C1368" t="str">
        <f t="shared" si="1220"/>
        <v>12052</v>
      </c>
      <c r="D1368" t="str">
        <f t="shared" si="1221"/>
        <v xml:space="preserve">Közgazdaságtan I. - Tóth Zsuzsanna (web) </v>
      </c>
      <c r="E1368" t="str">
        <f t="shared" si="1222"/>
        <v>Tóth Zsuzsanna12052</v>
      </c>
      <c r="F1368" t="str">
        <f t="shared" si="1223"/>
        <v>Közgazdaságtan I. (Bp. 201, web)</v>
      </c>
      <c r="G1368" t="str">
        <f t="shared" si="1224"/>
        <v>12052</v>
      </c>
      <c r="H1368" t="str">
        <f t="shared" si="1225"/>
        <v>12052</v>
      </c>
      <c r="I1368" t="str">
        <f t="shared" si="1226"/>
        <v/>
      </c>
      <c r="J1368" t="str">
        <f t="shared" si="1227"/>
        <v/>
      </c>
      <c r="K1368" t="str">
        <f t="shared" si="1228"/>
        <v/>
      </c>
      <c r="L1368" t="str">
        <f t="shared" si="1229"/>
        <v/>
      </c>
      <c r="M1368" t="str">
        <f t="shared" si="1230"/>
        <v/>
      </c>
      <c r="N1368" t="str">
        <f t="shared" si="1231"/>
        <v/>
      </c>
      <c r="O1368" t="str">
        <f t="shared" si="1232"/>
        <v/>
      </c>
      <c r="P1368" t="str">
        <f t="shared" si="1233"/>
        <v/>
      </c>
      <c r="Q1368" t="str">
        <f t="shared" si="1234"/>
        <v/>
      </c>
      <c r="R1368" t="str">
        <f t="shared" si="1235"/>
        <v/>
      </c>
      <c r="S1368" t="str">
        <f t="shared" si="1236"/>
        <v/>
      </c>
      <c r="T1368" t="str">
        <f t="shared" si="1237"/>
        <v/>
      </c>
      <c r="U1368" t="str">
        <f t="shared" si="1238"/>
        <v/>
      </c>
      <c r="V1368" t="str">
        <f t="shared" si="1239"/>
        <v/>
      </c>
      <c r="W1368" t="str">
        <f t="shared" si="1240"/>
        <v/>
      </c>
      <c r="X1368" t="str">
        <f t="shared" si="1241"/>
        <v/>
      </c>
      <c r="Y1368" t="str">
        <f t="shared" si="1242"/>
        <v/>
      </c>
      <c r="Z1368" t="str">
        <f t="shared" si="1243"/>
        <v/>
      </c>
      <c r="AA1368" t="str">
        <f t="shared" si="1244"/>
        <v>Közgazdaságtan I. (201, web)</v>
      </c>
      <c r="AB1368" t="str">
        <f t="shared" si="1245"/>
        <v/>
      </c>
      <c r="AC1368" t="str">
        <f t="shared" si="1246"/>
        <v/>
      </c>
      <c r="AD1368" t="str">
        <f t="shared" si="1247"/>
        <v/>
      </c>
      <c r="AE1368" t="str">
        <f t="shared" si="1248"/>
        <v/>
      </c>
      <c r="AF1368" t="str">
        <f t="shared" si="1249"/>
        <v/>
      </c>
      <c r="AG1368" t="str">
        <f t="shared" si="1250"/>
        <v/>
      </c>
      <c r="AH1368" t="str">
        <f t="shared" si="1251"/>
        <v/>
      </c>
      <c r="AI1368" t="str">
        <f t="shared" si="1252"/>
        <v/>
      </c>
      <c r="AJ1368" t="str">
        <f t="shared" si="1253"/>
        <v/>
      </c>
      <c r="AK1368" t="str">
        <f t="shared" si="1254"/>
        <v/>
      </c>
      <c r="AL1368" t="str">
        <f t="shared" si="1255"/>
        <v/>
      </c>
      <c r="AM1368" t="str">
        <f t="shared" si="1256"/>
        <v/>
      </c>
      <c r="AN1368" t="str">
        <f t="shared" si="1257"/>
        <v/>
      </c>
      <c r="AO1368" t="str">
        <f t="shared" si="1258"/>
        <v/>
      </c>
      <c r="AP1368" t="str">
        <f t="shared" si="1259"/>
        <v/>
      </c>
      <c r="AQ1368" t="str">
        <f t="shared" si="1260"/>
        <v/>
      </c>
      <c r="AR1368" t="str">
        <f t="shared" si="1261"/>
        <v/>
      </c>
      <c r="AS1368" t="str">
        <f t="shared" si="1262"/>
        <v/>
      </c>
      <c r="AT1368" t="str">
        <f t="shared" si="1263"/>
        <v/>
      </c>
      <c r="AU1368" t="str">
        <f t="shared" si="1264"/>
        <v/>
      </c>
      <c r="AV1368" t="str">
        <f t="shared" si="1265"/>
        <v/>
      </c>
      <c r="AW1368" t="str">
        <f t="shared" si="1266"/>
        <v/>
      </c>
      <c r="AX1368" t="str">
        <f t="shared" si="1267"/>
        <v/>
      </c>
      <c r="AY1368" t="str">
        <f t="shared" si="1268"/>
        <v/>
      </c>
      <c r="AZ1368" t="str">
        <f t="shared" si="1269"/>
        <v/>
      </c>
      <c r="BA1368" t="str">
        <f t="shared" si="1270"/>
        <v/>
      </c>
      <c r="BB1368" t="str">
        <f t="shared" si="1271"/>
        <v/>
      </c>
      <c r="BC1368" t="str">
        <f t="shared" si="1272"/>
        <v/>
      </c>
      <c r="BD1368" t="str">
        <f t="shared" si="1273"/>
        <v/>
      </c>
      <c r="BE1368" t="str">
        <f t="shared" si="1274"/>
        <v>Közgazdaságtan I. (, web)</v>
      </c>
      <c r="BF1368" s="2">
        <v>1205</v>
      </c>
      <c r="BG1368" s="2">
        <v>2</v>
      </c>
      <c r="BH1368" s="18">
        <f>VLOOKUP(BF1368,segéd!$F$9:$G$41,2,FALSE)</f>
        <v>46361</v>
      </c>
      <c r="BI1368" s="2" t="str">
        <f>VLOOKUP(BG1368,segéd!$F$1:$G$7,2,FALSE)</f>
        <v>9.45-11.15</v>
      </c>
      <c r="BJ1368" t="s">
        <v>25</v>
      </c>
      <c r="BK1368" s="20" t="s">
        <v>530</v>
      </c>
      <c r="BL1368" t="s">
        <v>194</v>
      </c>
      <c r="BM1368" s="2">
        <v>201</v>
      </c>
      <c r="BO1368" s="2" t="s">
        <v>117</v>
      </c>
      <c r="BP1368" s="33" t="s">
        <v>650</v>
      </c>
      <c r="BQ1368" s="2">
        <f t="shared" si="1275"/>
        <v>120</v>
      </c>
      <c r="BR1368" s="2">
        <f>IF(BM1368="","",IFERROR(VLOOKUP(BJ1368,segéd!T:U,2,FALSE),"x"))</f>
        <v>120</v>
      </c>
      <c r="BS1368" s="2" t="str">
        <f>IF(BN1368="","",IFERROR(VLOOKUP(BJ1368,segéd!O:P,2,FALSE),"x"))</f>
        <v/>
      </c>
      <c r="BT1368" s="2">
        <v>67</v>
      </c>
      <c r="BU1368" s="2">
        <v>18</v>
      </c>
      <c r="BV1368" s="2"/>
      <c r="BX1368" s="2"/>
      <c r="CJ1368" s="19"/>
      <c r="CK1368" s="19"/>
      <c r="CQ1368" s="2"/>
      <c r="CR1368" s="2"/>
    </row>
    <row r="1369" spans="1:118" ht="15" customHeight="1" x14ac:dyDescent="0.3">
      <c r="A1369" t="str">
        <f t="shared" si="1218"/>
        <v>12052</v>
      </c>
      <c r="B1369" t="str">
        <f t="shared" si="1219"/>
        <v xml:space="preserve">Mechatronika építőelemei - Molnár László (web) </v>
      </c>
      <c r="C1369" t="str">
        <f t="shared" si="1220"/>
        <v>312052</v>
      </c>
      <c r="D1369" t="str">
        <f t="shared" si="1221"/>
        <v>Mechatronika építőelemei - Molnár László (web) 15</v>
      </c>
      <c r="E1369" t="str">
        <f t="shared" si="1222"/>
        <v>Molnár László12052</v>
      </c>
      <c r="F1369" t="str">
        <f t="shared" si="1223"/>
        <v>Mechatronika építőelemei (Tb. 3, web)</v>
      </c>
      <c r="G1369" t="str">
        <f t="shared" si="1224"/>
        <v/>
      </c>
      <c r="H1369" t="str">
        <f t="shared" si="1225"/>
        <v/>
      </c>
      <c r="I1369" t="str">
        <f t="shared" si="1226"/>
        <v/>
      </c>
      <c r="J1369" t="str">
        <f t="shared" si="1227"/>
        <v/>
      </c>
      <c r="K1369" t="str">
        <f t="shared" si="1228"/>
        <v/>
      </c>
      <c r="L1369" t="str">
        <f t="shared" si="1229"/>
        <v/>
      </c>
      <c r="M1369" t="str">
        <f t="shared" si="1230"/>
        <v/>
      </c>
      <c r="N1369" t="str">
        <f t="shared" si="1231"/>
        <v/>
      </c>
      <c r="O1369" t="str">
        <f t="shared" si="1232"/>
        <v/>
      </c>
      <c r="P1369" t="str">
        <f t="shared" si="1233"/>
        <v/>
      </c>
      <c r="Q1369" t="str">
        <f t="shared" si="1234"/>
        <v/>
      </c>
      <c r="R1369" t="str">
        <f t="shared" si="1235"/>
        <v/>
      </c>
      <c r="S1369" t="str">
        <f t="shared" si="1236"/>
        <v/>
      </c>
      <c r="T1369" t="str">
        <f t="shared" si="1237"/>
        <v/>
      </c>
      <c r="U1369" t="str">
        <f t="shared" si="1238"/>
        <v/>
      </c>
      <c r="V1369" t="str">
        <f t="shared" si="1239"/>
        <v/>
      </c>
      <c r="W1369" t="str">
        <f t="shared" si="1240"/>
        <v/>
      </c>
      <c r="X1369" t="str">
        <f t="shared" si="1241"/>
        <v/>
      </c>
      <c r="Y1369" t="str">
        <f t="shared" si="1242"/>
        <v/>
      </c>
      <c r="Z1369" t="str">
        <f t="shared" si="1243"/>
        <v/>
      </c>
      <c r="AA1369" t="str">
        <f t="shared" si="1244"/>
        <v>Mechatronika építőelemei (, web)</v>
      </c>
      <c r="AB1369" t="str">
        <f t="shared" si="1245"/>
        <v/>
      </c>
      <c r="AC1369" t="str">
        <f t="shared" si="1246"/>
        <v/>
      </c>
      <c r="AD1369" t="str">
        <f t="shared" si="1247"/>
        <v>12052</v>
      </c>
      <c r="AE1369" t="str">
        <f t="shared" si="1248"/>
        <v/>
      </c>
      <c r="AF1369" t="str">
        <f t="shared" si="1249"/>
        <v/>
      </c>
      <c r="AG1369" t="str">
        <f t="shared" si="1250"/>
        <v/>
      </c>
      <c r="AH1369" t="str">
        <f t="shared" si="1251"/>
        <v/>
      </c>
      <c r="AI1369" t="str">
        <f t="shared" si="1252"/>
        <v/>
      </c>
      <c r="AJ1369" t="str">
        <f t="shared" si="1253"/>
        <v/>
      </c>
      <c r="AK1369" t="str">
        <f t="shared" si="1254"/>
        <v/>
      </c>
      <c r="AL1369" t="str">
        <f t="shared" si="1255"/>
        <v/>
      </c>
      <c r="AM1369" t="str">
        <f t="shared" si="1256"/>
        <v/>
      </c>
      <c r="AN1369" t="str">
        <f t="shared" si="1257"/>
        <v/>
      </c>
      <c r="AO1369" t="str">
        <f t="shared" si="1258"/>
        <v/>
      </c>
      <c r="AP1369" t="str">
        <f t="shared" si="1259"/>
        <v/>
      </c>
      <c r="AQ1369" t="str">
        <f t="shared" si="1260"/>
        <v/>
      </c>
      <c r="AR1369" t="str">
        <f t="shared" si="1261"/>
        <v/>
      </c>
      <c r="AS1369" t="str">
        <f t="shared" si="1262"/>
        <v/>
      </c>
      <c r="AT1369" t="str">
        <f t="shared" si="1263"/>
        <v/>
      </c>
      <c r="AU1369" t="str">
        <f t="shared" si="1264"/>
        <v/>
      </c>
      <c r="AV1369" t="str">
        <f t="shared" si="1265"/>
        <v/>
      </c>
      <c r="AW1369" t="str">
        <f t="shared" si="1266"/>
        <v/>
      </c>
      <c r="AX1369" t="str">
        <f t="shared" si="1267"/>
        <v/>
      </c>
      <c r="AY1369" t="str">
        <f t="shared" si="1268"/>
        <v/>
      </c>
      <c r="AZ1369" t="str">
        <f t="shared" si="1269"/>
        <v/>
      </c>
      <c r="BA1369" t="str">
        <f t="shared" si="1270"/>
        <v/>
      </c>
      <c r="BB1369" t="str">
        <f t="shared" si="1271"/>
        <v/>
      </c>
      <c r="BC1369" t="str">
        <f t="shared" si="1272"/>
        <v/>
      </c>
      <c r="BD1369" t="str">
        <f t="shared" si="1273"/>
        <v/>
      </c>
      <c r="BE1369" t="str">
        <f t="shared" si="1274"/>
        <v>Mechatronika építőelemei (3, web)</v>
      </c>
      <c r="BF1369" s="2">
        <v>1205</v>
      </c>
      <c r="BG1369" s="2">
        <v>2</v>
      </c>
      <c r="BH1369" s="18">
        <f>VLOOKUP(BF1369,segéd!$F$9:$G$41,2,FALSE)</f>
        <v>46361</v>
      </c>
      <c r="BI1369" s="2" t="str">
        <f>VLOOKUP(BG1369,segéd!$F$1:$G$7,2,FALSE)</f>
        <v>9.45-11.15</v>
      </c>
      <c r="BJ1369" t="s">
        <v>275</v>
      </c>
      <c r="BK1369" s="20" t="s">
        <v>48</v>
      </c>
      <c r="BL1369" t="s">
        <v>114</v>
      </c>
      <c r="BM1369" s="2"/>
      <c r="BN1369" s="2">
        <v>3</v>
      </c>
      <c r="BO1369" s="2" t="s">
        <v>117</v>
      </c>
      <c r="BP1369" s="33" t="s">
        <v>667</v>
      </c>
      <c r="BQ1369" s="2">
        <f t="shared" si="1275"/>
        <v>15</v>
      </c>
      <c r="BR1369" s="2" t="str">
        <f>IF(BM1369="","",IFERROR(VLOOKUP(BJ1369,segéd!T:U,2,FALSE),"x"))</f>
        <v/>
      </c>
      <c r="BS1369" s="2">
        <f>IF(BN1369="","",IFERROR(VLOOKUP(BJ1369,segéd!O:P,2,FALSE),"x"))</f>
        <v>15</v>
      </c>
      <c r="BU1369" s="2"/>
      <c r="BV1369" s="2"/>
      <c r="BX1369" s="2"/>
      <c r="CP1369" s="2">
        <v>8</v>
      </c>
    </row>
    <row r="1370" spans="1:118" ht="15" customHeight="1" x14ac:dyDescent="0.3">
      <c r="A1370" t="str">
        <f t="shared" si="1218"/>
        <v>12052</v>
      </c>
      <c r="B1370" t="str">
        <f t="shared" si="1219"/>
        <v xml:space="preserve">Meterológiai ismeretek d. ü. - Sándor Zsolt (web) </v>
      </c>
      <c r="C1370" t="str">
        <f t="shared" si="1220"/>
        <v>21212052</v>
      </c>
      <c r="D1370" t="str">
        <f t="shared" si="1221"/>
        <v>Meterológiai ismeretek d. ü. - Sándor Zsolt (web) 45</v>
      </c>
      <c r="E1370" t="str">
        <f t="shared" si="1222"/>
        <v>Sándor Zsolt12052</v>
      </c>
      <c r="F1370" t="str">
        <f t="shared" si="1223"/>
        <v>Meterológiai ismeretek d. ü. (Tb. 212, web)</v>
      </c>
      <c r="G1370" t="str">
        <f t="shared" si="1224"/>
        <v/>
      </c>
      <c r="H1370" t="str">
        <f t="shared" si="1225"/>
        <v/>
      </c>
      <c r="I1370" t="str">
        <f t="shared" si="1226"/>
        <v/>
      </c>
      <c r="J1370" t="str">
        <f t="shared" si="1227"/>
        <v/>
      </c>
      <c r="K1370" t="str">
        <f t="shared" si="1228"/>
        <v/>
      </c>
      <c r="L1370" t="str">
        <f t="shared" si="1229"/>
        <v/>
      </c>
      <c r="M1370" t="str">
        <f t="shared" si="1230"/>
        <v/>
      </c>
      <c r="N1370" t="str">
        <f t="shared" si="1231"/>
        <v/>
      </c>
      <c r="O1370" t="str">
        <f t="shared" si="1232"/>
        <v/>
      </c>
      <c r="P1370" t="str">
        <f t="shared" si="1233"/>
        <v/>
      </c>
      <c r="Q1370" t="str">
        <f t="shared" si="1234"/>
        <v/>
      </c>
      <c r="R1370" t="str">
        <f t="shared" si="1235"/>
        <v/>
      </c>
      <c r="S1370" t="str">
        <f t="shared" si="1236"/>
        <v/>
      </c>
      <c r="T1370" t="str">
        <f t="shared" si="1237"/>
        <v/>
      </c>
      <c r="U1370" t="str">
        <f t="shared" si="1238"/>
        <v/>
      </c>
      <c r="V1370" t="str">
        <f t="shared" si="1239"/>
        <v/>
      </c>
      <c r="W1370" t="str">
        <f t="shared" si="1240"/>
        <v/>
      </c>
      <c r="X1370" t="str">
        <f t="shared" si="1241"/>
        <v/>
      </c>
      <c r="Y1370" t="str">
        <f t="shared" si="1242"/>
        <v/>
      </c>
      <c r="Z1370" t="str">
        <f t="shared" si="1243"/>
        <v/>
      </c>
      <c r="AA1370" t="str">
        <f t="shared" si="1244"/>
        <v>Meterológiai ismeretek d. ü. (, web)</v>
      </c>
      <c r="AB1370" t="str">
        <f t="shared" si="1245"/>
        <v/>
      </c>
      <c r="AC1370" t="str">
        <f t="shared" si="1246"/>
        <v/>
      </c>
      <c r="AD1370" t="str">
        <f t="shared" si="1247"/>
        <v/>
      </c>
      <c r="AE1370" t="str">
        <f t="shared" si="1248"/>
        <v/>
      </c>
      <c r="AF1370" t="str">
        <f t="shared" si="1249"/>
        <v/>
      </c>
      <c r="AG1370" t="str">
        <f t="shared" si="1250"/>
        <v/>
      </c>
      <c r="AH1370" t="str">
        <f t="shared" si="1251"/>
        <v/>
      </c>
      <c r="AI1370" t="str">
        <f t="shared" si="1252"/>
        <v/>
      </c>
      <c r="AJ1370" t="str">
        <f t="shared" si="1253"/>
        <v/>
      </c>
      <c r="AK1370" t="str">
        <f t="shared" si="1254"/>
        <v/>
      </c>
      <c r="AL1370" t="str">
        <f t="shared" si="1255"/>
        <v/>
      </c>
      <c r="AM1370" t="str">
        <f t="shared" si="1256"/>
        <v/>
      </c>
      <c r="AN1370" t="str">
        <f t="shared" si="1257"/>
        <v/>
      </c>
      <c r="AO1370" t="str">
        <f t="shared" si="1258"/>
        <v/>
      </c>
      <c r="AP1370" t="str">
        <f t="shared" si="1259"/>
        <v/>
      </c>
      <c r="AQ1370" t="str">
        <f t="shared" si="1260"/>
        <v/>
      </c>
      <c r="AR1370" t="str">
        <f t="shared" si="1261"/>
        <v/>
      </c>
      <c r="AS1370" t="str">
        <f t="shared" si="1262"/>
        <v/>
      </c>
      <c r="AT1370" t="str">
        <f t="shared" si="1263"/>
        <v/>
      </c>
      <c r="AU1370" t="str">
        <f t="shared" si="1264"/>
        <v/>
      </c>
      <c r="AV1370" t="str">
        <f t="shared" si="1265"/>
        <v/>
      </c>
      <c r="AW1370" t="str">
        <f t="shared" si="1266"/>
        <v/>
      </c>
      <c r="AX1370" t="str">
        <f t="shared" si="1267"/>
        <v>12052</v>
      </c>
      <c r="AY1370" t="str">
        <f t="shared" si="1268"/>
        <v/>
      </c>
      <c r="AZ1370" t="str">
        <f t="shared" si="1269"/>
        <v/>
      </c>
      <c r="BA1370" t="str">
        <f t="shared" si="1270"/>
        <v/>
      </c>
      <c r="BB1370" t="str">
        <f t="shared" si="1271"/>
        <v/>
      </c>
      <c r="BC1370" t="str">
        <f t="shared" si="1272"/>
        <v/>
      </c>
      <c r="BD1370" t="str">
        <f t="shared" si="1273"/>
        <v/>
      </c>
      <c r="BE1370" t="str">
        <f t="shared" si="1274"/>
        <v>Meterológiai ismeretek d. ü. (212, web)</v>
      </c>
      <c r="BF1370" s="2">
        <v>1205</v>
      </c>
      <c r="BG1370" s="2">
        <v>2</v>
      </c>
      <c r="BH1370" s="18">
        <f>VLOOKUP(BF1370,segéd!$F$9:$G$41,2,FALSE)</f>
        <v>46361</v>
      </c>
      <c r="BI1370" s="2" t="str">
        <f>VLOOKUP(BG1370,segéd!$F$1:$G$7,2,FALSE)</f>
        <v>9.45-11.15</v>
      </c>
      <c r="BJ1370" t="s">
        <v>407</v>
      </c>
      <c r="BK1370" s="20" t="s">
        <v>420</v>
      </c>
      <c r="BL1370" t="s">
        <v>191</v>
      </c>
      <c r="BM1370" s="2"/>
      <c r="BN1370" s="2">
        <v>212</v>
      </c>
      <c r="BO1370" s="2" t="s">
        <v>117</v>
      </c>
      <c r="BP1370" s="33" t="s">
        <v>700</v>
      </c>
      <c r="BQ1370" s="2">
        <f t="shared" si="1275"/>
        <v>45</v>
      </c>
      <c r="BR1370" s="2" t="str">
        <f>IF(BM1370="","",IFERROR(VLOOKUP(BJ1370,segéd!T:U,2,FALSE),"x"))</f>
        <v/>
      </c>
      <c r="BS1370" s="2">
        <f>IF(BN1370="","",IFERROR(VLOOKUP(BJ1370,segéd!O:P,2,FALSE),"x"))</f>
        <v>45</v>
      </c>
      <c r="BU1370" s="2"/>
      <c r="BV1370" s="2"/>
      <c r="DJ1370" s="2">
        <v>44</v>
      </c>
    </row>
    <row r="1371" spans="1:118" ht="15" customHeight="1" x14ac:dyDescent="0.3">
      <c r="A1371" t="str">
        <f t="shared" si="1218"/>
        <v>20812052</v>
      </c>
      <c r="B1371" t="str">
        <f t="shared" si="1219"/>
        <v>MI és marketing automatizálás - Duga Zsófia (Tb.-ről web) 13</v>
      </c>
      <c r="C1371" t="str">
        <f t="shared" si="1220"/>
        <v>40112052</v>
      </c>
      <c r="D1371" t="str">
        <f t="shared" si="1221"/>
        <v>MI és marketing automatizálás - Duga Zsófia (Tb.-ről web) 1</v>
      </c>
      <c r="E1371" t="str">
        <f t="shared" si="1222"/>
        <v>Duga Zsófia12052</v>
      </c>
      <c r="F1371" t="str">
        <f t="shared" si="1223"/>
        <v>MI és marketing automatizálás (Tb. 401, Tb.-ről web)</v>
      </c>
      <c r="G1371" t="str">
        <f t="shared" si="1224"/>
        <v/>
      </c>
      <c r="H1371" t="str">
        <f t="shared" si="1225"/>
        <v/>
      </c>
      <c r="I1371" t="str">
        <f t="shared" si="1226"/>
        <v/>
      </c>
      <c r="J1371" t="str">
        <f t="shared" si="1227"/>
        <v/>
      </c>
      <c r="K1371" t="str">
        <f t="shared" si="1228"/>
        <v/>
      </c>
      <c r="L1371" t="str">
        <f t="shared" si="1229"/>
        <v/>
      </c>
      <c r="M1371" t="str">
        <f t="shared" si="1230"/>
        <v/>
      </c>
      <c r="N1371" t="str">
        <f t="shared" si="1231"/>
        <v/>
      </c>
      <c r="O1371" t="str">
        <f t="shared" si="1232"/>
        <v/>
      </c>
      <c r="P1371" t="str">
        <f t="shared" si="1233"/>
        <v/>
      </c>
      <c r="Q1371" t="str">
        <f t="shared" si="1234"/>
        <v/>
      </c>
      <c r="R1371" t="str">
        <f t="shared" si="1235"/>
        <v/>
      </c>
      <c r="S1371" t="str">
        <f t="shared" si="1236"/>
        <v/>
      </c>
      <c r="T1371" t="str">
        <f t="shared" si="1237"/>
        <v/>
      </c>
      <c r="U1371" t="str">
        <f t="shared" si="1238"/>
        <v/>
      </c>
      <c r="V1371" t="str">
        <f t="shared" si="1239"/>
        <v/>
      </c>
      <c r="W1371" t="str">
        <f t="shared" si="1240"/>
        <v/>
      </c>
      <c r="X1371" t="str">
        <f t="shared" si="1241"/>
        <v>12052</v>
      </c>
      <c r="Y1371" t="str">
        <f t="shared" si="1242"/>
        <v/>
      </c>
      <c r="Z1371" t="str">
        <f t="shared" si="1243"/>
        <v/>
      </c>
      <c r="AA1371" t="str">
        <f t="shared" si="1244"/>
        <v>MI és marketing automatizálás (208, Tb.-ről web)</v>
      </c>
      <c r="AB1371" t="str">
        <f t="shared" si="1245"/>
        <v/>
      </c>
      <c r="AC1371" t="str">
        <f t="shared" si="1246"/>
        <v/>
      </c>
      <c r="AD1371" t="str">
        <f t="shared" si="1247"/>
        <v/>
      </c>
      <c r="AE1371" t="str">
        <f t="shared" si="1248"/>
        <v/>
      </c>
      <c r="AF1371" t="str">
        <f t="shared" si="1249"/>
        <v/>
      </c>
      <c r="AG1371" t="str">
        <f t="shared" si="1250"/>
        <v/>
      </c>
      <c r="AH1371" t="str">
        <f t="shared" si="1251"/>
        <v/>
      </c>
      <c r="AI1371" t="str">
        <f t="shared" si="1252"/>
        <v/>
      </c>
      <c r="AJ1371" t="str">
        <f t="shared" si="1253"/>
        <v/>
      </c>
      <c r="AK1371" t="str">
        <f t="shared" si="1254"/>
        <v/>
      </c>
      <c r="AL1371" t="str">
        <f t="shared" si="1255"/>
        <v/>
      </c>
      <c r="AM1371" t="str">
        <f t="shared" si="1256"/>
        <v/>
      </c>
      <c r="AN1371" t="str">
        <f t="shared" si="1257"/>
        <v/>
      </c>
      <c r="AO1371" t="str">
        <f t="shared" si="1258"/>
        <v/>
      </c>
      <c r="AP1371" t="str">
        <f t="shared" si="1259"/>
        <v/>
      </c>
      <c r="AQ1371" t="str">
        <f t="shared" si="1260"/>
        <v/>
      </c>
      <c r="AR1371" t="str">
        <f t="shared" si="1261"/>
        <v>12052</v>
      </c>
      <c r="AS1371" t="str">
        <f t="shared" si="1262"/>
        <v/>
      </c>
      <c r="AT1371" t="str">
        <f t="shared" si="1263"/>
        <v/>
      </c>
      <c r="AU1371" t="str">
        <f t="shared" si="1264"/>
        <v/>
      </c>
      <c r="AV1371" t="str">
        <f t="shared" si="1265"/>
        <v/>
      </c>
      <c r="AW1371" t="str">
        <f t="shared" si="1266"/>
        <v/>
      </c>
      <c r="AX1371" t="str">
        <f t="shared" si="1267"/>
        <v/>
      </c>
      <c r="AY1371" t="str">
        <f t="shared" si="1268"/>
        <v/>
      </c>
      <c r="AZ1371" t="str">
        <f t="shared" si="1269"/>
        <v/>
      </c>
      <c r="BA1371" t="str">
        <f t="shared" si="1270"/>
        <v/>
      </c>
      <c r="BB1371" t="str">
        <f t="shared" si="1271"/>
        <v/>
      </c>
      <c r="BC1371" t="str">
        <f t="shared" si="1272"/>
        <v/>
      </c>
      <c r="BD1371" t="str">
        <f t="shared" si="1273"/>
        <v/>
      </c>
      <c r="BE1371" t="str">
        <f t="shared" si="1274"/>
        <v>MI és marketing automatizálás (401, Tb.-ről web)</v>
      </c>
      <c r="BF1371" s="2">
        <v>1205</v>
      </c>
      <c r="BG1371" s="2">
        <v>2</v>
      </c>
      <c r="BH1371" s="18">
        <f>VLOOKUP(BF1371,segéd!$F$9:$G$41,2,FALSE)</f>
        <v>46361</v>
      </c>
      <c r="BI1371" s="2" t="str">
        <f>VLOOKUP(BG1371,segéd!$F$1:$G$7,2,FALSE)</f>
        <v>9.45-11.15</v>
      </c>
      <c r="BJ1371" t="s">
        <v>385</v>
      </c>
      <c r="BK1371" s="20" t="s">
        <v>120</v>
      </c>
      <c r="BL1371" t="s">
        <v>192</v>
      </c>
      <c r="BM1371" s="2">
        <v>208</v>
      </c>
      <c r="BN1371" s="2">
        <v>401</v>
      </c>
      <c r="BO1371" s="2" t="s">
        <v>119</v>
      </c>
      <c r="BP1371" s="33" t="s">
        <v>639</v>
      </c>
      <c r="BQ1371" s="2">
        <f t="shared" si="1275"/>
        <v>14</v>
      </c>
      <c r="BR1371" s="2">
        <f>IF(BM1371="","",IFERROR(VLOOKUP(BJ1371,segéd!T:U,2,FALSE),"x"))</f>
        <v>13</v>
      </c>
      <c r="BS1371" s="2">
        <f>IF(BN1371="","",IFERROR(VLOOKUP(BJ1371,segéd!O:P,2,FALSE),"x"))</f>
        <v>1</v>
      </c>
      <c r="BU1371" s="2"/>
      <c r="BV1371" s="2"/>
      <c r="BX1371" s="2"/>
      <c r="CK1371" s="2">
        <v>13</v>
      </c>
      <c r="CQ1371" s="2"/>
      <c r="CR1371" s="2"/>
      <c r="DD1371" s="2">
        <v>2</v>
      </c>
    </row>
    <row r="1372" spans="1:118" ht="15" customHeight="1" x14ac:dyDescent="0.3">
      <c r="A1372" t="str">
        <f t="shared" si="1218"/>
        <v>12052</v>
      </c>
      <c r="B1372" t="str">
        <f t="shared" si="1219"/>
        <v xml:space="preserve">Műszaki diagnosztika II. - Nemes Márk (web) </v>
      </c>
      <c r="C1372" t="str">
        <f t="shared" si="1220"/>
        <v>40312052</v>
      </c>
      <c r="D1372" t="str">
        <f t="shared" si="1221"/>
        <v>Műszaki diagnosztika II. - Nemes Márk (web) 14</v>
      </c>
      <c r="E1372" t="str">
        <f t="shared" si="1222"/>
        <v>Nemes Márk12052</v>
      </c>
      <c r="F1372" t="str">
        <f t="shared" si="1223"/>
        <v>Műszaki diagnosztika II. (Tb. 403, web)</v>
      </c>
      <c r="G1372" t="str">
        <f t="shared" si="1224"/>
        <v/>
      </c>
      <c r="H1372" t="str">
        <f t="shared" si="1225"/>
        <v/>
      </c>
      <c r="I1372" t="str">
        <f t="shared" si="1226"/>
        <v/>
      </c>
      <c r="J1372" t="str">
        <f t="shared" si="1227"/>
        <v/>
      </c>
      <c r="K1372" t="str">
        <f t="shared" si="1228"/>
        <v/>
      </c>
      <c r="L1372" t="str">
        <f t="shared" si="1229"/>
        <v/>
      </c>
      <c r="M1372" t="str">
        <f t="shared" si="1230"/>
        <v/>
      </c>
      <c r="N1372" t="str">
        <f t="shared" si="1231"/>
        <v/>
      </c>
      <c r="O1372" t="str">
        <f t="shared" si="1232"/>
        <v/>
      </c>
      <c r="P1372" t="str">
        <f t="shared" si="1233"/>
        <v/>
      </c>
      <c r="Q1372" t="str">
        <f t="shared" si="1234"/>
        <v/>
      </c>
      <c r="R1372" t="str">
        <f t="shared" si="1235"/>
        <v/>
      </c>
      <c r="S1372" t="str">
        <f t="shared" si="1236"/>
        <v/>
      </c>
      <c r="T1372" t="str">
        <f t="shared" si="1237"/>
        <v/>
      </c>
      <c r="U1372" t="str">
        <f t="shared" si="1238"/>
        <v/>
      </c>
      <c r="V1372" t="str">
        <f t="shared" si="1239"/>
        <v/>
      </c>
      <c r="W1372" t="str">
        <f t="shared" si="1240"/>
        <v/>
      </c>
      <c r="X1372" t="str">
        <f t="shared" si="1241"/>
        <v/>
      </c>
      <c r="Y1372" t="str">
        <f t="shared" si="1242"/>
        <v/>
      </c>
      <c r="Z1372" t="str">
        <f t="shared" si="1243"/>
        <v/>
      </c>
      <c r="AA1372" t="str">
        <f t="shared" si="1244"/>
        <v>Műszaki diagnosztika II. (, web)</v>
      </c>
      <c r="AB1372" t="str">
        <f t="shared" si="1245"/>
        <v/>
      </c>
      <c r="AC1372" t="str">
        <f t="shared" si="1246"/>
        <v/>
      </c>
      <c r="AD1372" t="str">
        <f t="shared" si="1247"/>
        <v/>
      </c>
      <c r="AE1372" t="str">
        <f t="shared" si="1248"/>
        <v/>
      </c>
      <c r="AF1372" t="str">
        <f t="shared" si="1249"/>
        <v/>
      </c>
      <c r="AG1372" t="str">
        <f t="shared" si="1250"/>
        <v/>
      </c>
      <c r="AH1372" t="str">
        <f t="shared" si="1251"/>
        <v/>
      </c>
      <c r="AI1372" t="str">
        <f t="shared" si="1252"/>
        <v/>
      </c>
      <c r="AJ1372" t="str">
        <f t="shared" si="1253"/>
        <v/>
      </c>
      <c r="AK1372" t="str">
        <f t="shared" si="1254"/>
        <v/>
      </c>
      <c r="AL1372" t="str">
        <f t="shared" si="1255"/>
        <v/>
      </c>
      <c r="AM1372" t="str">
        <f t="shared" si="1256"/>
        <v/>
      </c>
      <c r="AN1372" t="str">
        <f t="shared" si="1257"/>
        <v/>
      </c>
      <c r="AO1372" t="str">
        <f t="shared" si="1258"/>
        <v/>
      </c>
      <c r="AP1372" t="str">
        <f t="shared" si="1259"/>
        <v/>
      </c>
      <c r="AQ1372" t="str">
        <f t="shared" si="1260"/>
        <v/>
      </c>
      <c r="AR1372" t="str">
        <f t="shared" si="1261"/>
        <v/>
      </c>
      <c r="AS1372" t="str">
        <f t="shared" si="1262"/>
        <v/>
      </c>
      <c r="AT1372" t="str">
        <f t="shared" si="1263"/>
        <v/>
      </c>
      <c r="AU1372" t="str">
        <f t="shared" si="1264"/>
        <v/>
      </c>
      <c r="AV1372" t="str">
        <f t="shared" si="1265"/>
        <v/>
      </c>
      <c r="AW1372" t="str">
        <f t="shared" si="1266"/>
        <v/>
      </c>
      <c r="AX1372" t="str">
        <f t="shared" si="1267"/>
        <v/>
      </c>
      <c r="AY1372" t="str">
        <f t="shared" si="1268"/>
        <v/>
      </c>
      <c r="AZ1372" t="str">
        <f t="shared" si="1269"/>
        <v/>
      </c>
      <c r="BA1372" t="str">
        <f t="shared" si="1270"/>
        <v/>
      </c>
      <c r="BB1372" t="str">
        <f t="shared" si="1271"/>
        <v>12052</v>
      </c>
      <c r="BC1372" t="str">
        <f t="shared" si="1272"/>
        <v/>
      </c>
      <c r="BD1372" t="str">
        <f t="shared" si="1273"/>
        <v/>
      </c>
      <c r="BE1372" t="str">
        <f t="shared" si="1274"/>
        <v>Műszaki diagnosztika II. (403, web)</v>
      </c>
      <c r="BF1372" s="2">
        <v>1205</v>
      </c>
      <c r="BG1372" s="2">
        <v>2</v>
      </c>
      <c r="BH1372" s="18">
        <f>VLOOKUP(BF1372,segéd!$F$9:$G$41,2,FALSE)</f>
        <v>46361</v>
      </c>
      <c r="BI1372" s="2" t="str">
        <f>VLOOKUP(BG1372,segéd!$F$1:$G$7,2,FALSE)</f>
        <v>9.45-11.15</v>
      </c>
      <c r="BJ1372" t="s">
        <v>526</v>
      </c>
      <c r="BK1372" s="20" t="s">
        <v>542</v>
      </c>
      <c r="BL1372" t="s">
        <v>191</v>
      </c>
      <c r="BM1372" s="2"/>
      <c r="BN1372" s="2">
        <v>403</v>
      </c>
      <c r="BO1372" s="2" t="s">
        <v>117</v>
      </c>
      <c r="BP1372" s="33" t="s">
        <v>640</v>
      </c>
      <c r="BQ1372" s="2">
        <f t="shared" si="1275"/>
        <v>14</v>
      </c>
      <c r="BR1372" s="2" t="str">
        <f>IF(BM1372="","",IFERROR(VLOOKUP(BJ1372,segéd!T:U,2,FALSE),"x"))</f>
        <v/>
      </c>
      <c r="BS1372" s="2">
        <f>IF(BN1372="","",IFERROR(VLOOKUP(BJ1372,segéd!O:P,2,FALSE),"x"))</f>
        <v>14</v>
      </c>
      <c r="BU1372" s="2"/>
      <c r="BV1372" s="2"/>
      <c r="DN1372" s="2">
        <v>8</v>
      </c>
    </row>
    <row r="1373" spans="1:118" ht="15" customHeight="1" x14ac:dyDescent="0.3">
      <c r="A1373" t="str">
        <f t="shared" si="1218"/>
        <v>21012052</v>
      </c>
      <c r="B1373" t="str">
        <f t="shared" si="1219"/>
        <v>Ökológiai gazdaságtan - Barócsi Zoltán (web) 7</v>
      </c>
      <c r="C1373" t="str">
        <f t="shared" si="1220"/>
        <v>12052</v>
      </c>
      <c r="D1373" t="str">
        <f t="shared" si="1221"/>
        <v xml:space="preserve">Ökológiai gazdaságtan - Barócsi Zoltán (web) </v>
      </c>
      <c r="E1373" t="str">
        <f t="shared" si="1222"/>
        <v>Barócsi Zoltán12052</v>
      </c>
      <c r="F1373" t="str">
        <f t="shared" si="1223"/>
        <v>Ökológiai gazdaságtan (Bp. 210, web)</v>
      </c>
      <c r="G1373" t="str">
        <f t="shared" si="1224"/>
        <v/>
      </c>
      <c r="H1373" t="str">
        <f t="shared" si="1225"/>
        <v/>
      </c>
      <c r="I1373" t="str">
        <f t="shared" si="1226"/>
        <v/>
      </c>
      <c r="J1373" t="str">
        <f t="shared" si="1227"/>
        <v/>
      </c>
      <c r="K1373" t="str">
        <f t="shared" si="1228"/>
        <v/>
      </c>
      <c r="L1373" t="str">
        <f t="shared" si="1229"/>
        <v>12052</v>
      </c>
      <c r="M1373" t="str">
        <f t="shared" si="1230"/>
        <v/>
      </c>
      <c r="N1373" t="str">
        <f t="shared" si="1231"/>
        <v/>
      </c>
      <c r="O1373" t="str">
        <f t="shared" si="1232"/>
        <v/>
      </c>
      <c r="P1373" t="str">
        <f t="shared" si="1233"/>
        <v/>
      </c>
      <c r="Q1373" t="str">
        <f t="shared" si="1234"/>
        <v/>
      </c>
      <c r="R1373" t="str">
        <f t="shared" si="1235"/>
        <v/>
      </c>
      <c r="S1373" t="str">
        <f t="shared" si="1236"/>
        <v/>
      </c>
      <c r="T1373" t="str">
        <f t="shared" si="1237"/>
        <v/>
      </c>
      <c r="U1373" t="str">
        <f t="shared" si="1238"/>
        <v/>
      </c>
      <c r="V1373" t="str">
        <f t="shared" si="1239"/>
        <v/>
      </c>
      <c r="W1373" t="str">
        <f t="shared" si="1240"/>
        <v/>
      </c>
      <c r="X1373" t="str">
        <f t="shared" si="1241"/>
        <v/>
      </c>
      <c r="Y1373" t="str">
        <f t="shared" si="1242"/>
        <v/>
      </c>
      <c r="Z1373" t="str">
        <f t="shared" si="1243"/>
        <v/>
      </c>
      <c r="AA1373" t="str">
        <f t="shared" si="1244"/>
        <v>Ökológiai gazdaságtan (210, web)</v>
      </c>
      <c r="AB1373" t="str">
        <f t="shared" si="1245"/>
        <v/>
      </c>
      <c r="AC1373" t="str">
        <f t="shared" si="1246"/>
        <v/>
      </c>
      <c r="AD1373" t="str">
        <f t="shared" si="1247"/>
        <v/>
      </c>
      <c r="AE1373" t="str">
        <f t="shared" si="1248"/>
        <v/>
      </c>
      <c r="AF1373" t="str">
        <f t="shared" si="1249"/>
        <v/>
      </c>
      <c r="AG1373" t="str">
        <f t="shared" si="1250"/>
        <v/>
      </c>
      <c r="AH1373" t="str">
        <f t="shared" si="1251"/>
        <v/>
      </c>
      <c r="AI1373" t="str">
        <f t="shared" si="1252"/>
        <v/>
      </c>
      <c r="AJ1373" t="str">
        <f t="shared" si="1253"/>
        <v/>
      </c>
      <c r="AK1373" t="str">
        <f t="shared" si="1254"/>
        <v/>
      </c>
      <c r="AL1373" t="str">
        <f t="shared" si="1255"/>
        <v/>
      </c>
      <c r="AM1373" t="str">
        <f t="shared" si="1256"/>
        <v/>
      </c>
      <c r="AN1373" t="str">
        <f t="shared" si="1257"/>
        <v/>
      </c>
      <c r="AO1373" t="str">
        <f t="shared" si="1258"/>
        <v/>
      </c>
      <c r="AP1373" t="str">
        <f t="shared" si="1259"/>
        <v/>
      </c>
      <c r="AQ1373" t="str">
        <f t="shared" si="1260"/>
        <v/>
      </c>
      <c r="AR1373" t="str">
        <f t="shared" si="1261"/>
        <v/>
      </c>
      <c r="AS1373" t="str">
        <f t="shared" si="1262"/>
        <v/>
      </c>
      <c r="AT1373" t="str">
        <f t="shared" si="1263"/>
        <v/>
      </c>
      <c r="AU1373" t="str">
        <f t="shared" si="1264"/>
        <v/>
      </c>
      <c r="AV1373" t="str">
        <f t="shared" si="1265"/>
        <v/>
      </c>
      <c r="AW1373" t="str">
        <f t="shared" si="1266"/>
        <v/>
      </c>
      <c r="AX1373" t="str">
        <f t="shared" si="1267"/>
        <v/>
      </c>
      <c r="AY1373" t="str">
        <f t="shared" si="1268"/>
        <v/>
      </c>
      <c r="AZ1373" t="str">
        <f t="shared" si="1269"/>
        <v/>
      </c>
      <c r="BA1373" t="str">
        <f t="shared" si="1270"/>
        <v/>
      </c>
      <c r="BB1373" t="str">
        <f t="shared" si="1271"/>
        <v/>
      </c>
      <c r="BC1373" t="str">
        <f t="shared" si="1272"/>
        <v/>
      </c>
      <c r="BD1373" t="str">
        <f t="shared" si="1273"/>
        <v/>
      </c>
      <c r="BE1373" t="str">
        <f t="shared" si="1274"/>
        <v>Ökológiai gazdaságtan (, web)</v>
      </c>
      <c r="BF1373" s="2">
        <v>1205</v>
      </c>
      <c r="BG1373" s="2">
        <v>2</v>
      </c>
      <c r="BH1373" s="18">
        <f>VLOOKUP(BF1373,segéd!$F$9:$G$41,2,FALSE)</f>
        <v>46361</v>
      </c>
      <c r="BI1373" s="2" t="str">
        <f>VLOOKUP(BG1373,segéd!$F$1:$G$7,2,FALSE)</f>
        <v>9.45-11.15</v>
      </c>
      <c r="BJ1373" t="s">
        <v>391</v>
      </c>
      <c r="BK1373" s="20" t="s">
        <v>35</v>
      </c>
      <c r="BL1373" t="s">
        <v>206</v>
      </c>
      <c r="BM1373" s="2">
        <v>210</v>
      </c>
      <c r="BO1373" s="2" t="s">
        <v>117</v>
      </c>
      <c r="BP1373" s="33" t="s">
        <v>669</v>
      </c>
      <c r="BQ1373" s="2">
        <f t="shared" si="1275"/>
        <v>7</v>
      </c>
      <c r="BR1373" s="2">
        <f>IF(BM1373="","",IFERROR(VLOOKUP(BJ1373,segéd!T:U,2,FALSE),"x"))</f>
        <v>7</v>
      </c>
      <c r="BS1373" s="2" t="str">
        <f>IF(BN1373="","",IFERROR(VLOOKUP(BJ1373,segéd!O:P,2,FALSE),"x"))</f>
        <v/>
      </c>
      <c r="BT1373" s="2"/>
      <c r="BU1373" s="2"/>
      <c r="BV1373" s="2"/>
      <c r="BX1373" s="2"/>
      <c r="BY1373" s="2">
        <v>6</v>
      </c>
      <c r="CQ1373" s="2"/>
      <c r="CR1373" s="2"/>
    </row>
    <row r="1374" spans="1:118" ht="15" customHeight="1" x14ac:dyDescent="0.3">
      <c r="A1374" t="str">
        <f t="shared" si="1218"/>
        <v>20712052</v>
      </c>
      <c r="B1374" t="str">
        <f t="shared" si="1219"/>
        <v>Szálloda fejlesztés és üzem. - Krompaszky Gábor (web) 4</v>
      </c>
      <c r="C1374" t="str">
        <f t="shared" si="1220"/>
        <v>12052</v>
      </c>
      <c r="D1374" t="str">
        <f t="shared" si="1221"/>
        <v xml:space="preserve">Szálloda fejlesztés és üzem. - Krompaszky Gábor (web) </v>
      </c>
      <c r="E1374" t="str">
        <f t="shared" si="1222"/>
        <v>Krompaszky Gábor12052</v>
      </c>
      <c r="F1374" t="str">
        <f t="shared" si="1223"/>
        <v>Szálloda fejlesztés és üzem. (Bp. 207, web)</v>
      </c>
      <c r="G1374" t="str">
        <f t="shared" si="1224"/>
        <v/>
      </c>
      <c r="H1374" t="str">
        <f t="shared" si="1225"/>
        <v/>
      </c>
      <c r="I1374" t="str">
        <f t="shared" si="1226"/>
        <v/>
      </c>
      <c r="J1374" t="str">
        <f t="shared" si="1227"/>
        <v/>
      </c>
      <c r="K1374" t="str">
        <f t="shared" si="1228"/>
        <v/>
      </c>
      <c r="L1374" t="str">
        <f t="shared" si="1229"/>
        <v/>
      </c>
      <c r="M1374" t="str">
        <f t="shared" si="1230"/>
        <v/>
      </c>
      <c r="N1374" t="str">
        <f t="shared" si="1231"/>
        <v/>
      </c>
      <c r="O1374" t="str">
        <f t="shared" si="1232"/>
        <v/>
      </c>
      <c r="P1374" t="str">
        <f t="shared" si="1233"/>
        <v/>
      </c>
      <c r="Q1374" t="str">
        <f t="shared" si="1234"/>
        <v/>
      </c>
      <c r="R1374" t="str">
        <f t="shared" si="1235"/>
        <v/>
      </c>
      <c r="S1374" t="str">
        <f t="shared" si="1236"/>
        <v/>
      </c>
      <c r="T1374" t="str">
        <f t="shared" si="1237"/>
        <v/>
      </c>
      <c r="U1374" t="str">
        <f t="shared" si="1238"/>
        <v/>
      </c>
      <c r="V1374" t="str">
        <f t="shared" si="1239"/>
        <v/>
      </c>
      <c r="W1374" t="str">
        <f t="shared" si="1240"/>
        <v/>
      </c>
      <c r="X1374" t="str">
        <f t="shared" si="1241"/>
        <v/>
      </c>
      <c r="Y1374" t="str">
        <f t="shared" si="1242"/>
        <v/>
      </c>
      <c r="Z1374" t="str">
        <f t="shared" si="1243"/>
        <v>12052</v>
      </c>
      <c r="AA1374" t="str">
        <f t="shared" si="1244"/>
        <v>Szálloda fejlesztés és üzem. (207, web)</v>
      </c>
      <c r="AB1374" t="str">
        <f t="shared" si="1245"/>
        <v/>
      </c>
      <c r="AC1374" t="str">
        <f t="shared" si="1246"/>
        <v/>
      </c>
      <c r="AD1374" t="str">
        <f t="shared" si="1247"/>
        <v/>
      </c>
      <c r="AE1374" t="str">
        <f t="shared" si="1248"/>
        <v/>
      </c>
      <c r="AF1374" t="str">
        <f t="shared" si="1249"/>
        <v/>
      </c>
      <c r="AG1374" t="str">
        <f t="shared" si="1250"/>
        <v/>
      </c>
      <c r="AH1374" t="str">
        <f t="shared" si="1251"/>
        <v/>
      </c>
      <c r="AI1374" t="str">
        <f t="shared" si="1252"/>
        <v/>
      </c>
      <c r="AJ1374" t="str">
        <f t="shared" si="1253"/>
        <v/>
      </c>
      <c r="AK1374" t="str">
        <f t="shared" si="1254"/>
        <v/>
      </c>
      <c r="AL1374" t="str">
        <f t="shared" si="1255"/>
        <v/>
      </c>
      <c r="AM1374" t="str">
        <f t="shared" si="1256"/>
        <v/>
      </c>
      <c r="AN1374" t="str">
        <f t="shared" si="1257"/>
        <v/>
      </c>
      <c r="AO1374" t="str">
        <f t="shared" si="1258"/>
        <v/>
      </c>
      <c r="AP1374" t="str">
        <f t="shared" si="1259"/>
        <v/>
      </c>
      <c r="AQ1374" t="str">
        <f t="shared" si="1260"/>
        <v/>
      </c>
      <c r="AR1374" t="str">
        <f t="shared" si="1261"/>
        <v/>
      </c>
      <c r="AS1374" t="str">
        <f t="shared" si="1262"/>
        <v/>
      </c>
      <c r="AT1374" t="str">
        <f t="shared" si="1263"/>
        <v/>
      </c>
      <c r="AU1374" t="str">
        <f t="shared" si="1264"/>
        <v/>
      </c>
      <c r="AV1374" t="str">
        <f t="shared" si="1265"/>
        <v/>
      </c>
      <c r="AW1374" t="str">
        <f t="shared" si="1266"/>
        <v/>
      </c>
      <c r="AX1374" t="str">
        <f t="shared" si="1267"/>
        <v/>
      </c>
      <c r="AY1374" t="str">
        <f t="shared" si="1268"/>
        <v/>
      </c>
      <c r="AZ1374" t="str">
        <f t="shared" si="1269"/>
        <v/>
      </c>
      <c r="BA1374" t="str">
        <f t="shared" si="1270"/>
        <v/>
      </c>
      <c r="BB1374" t="str">
        <f t="shared" si="1271"/>
        <v/>
      </c>
      <c r="BC1374" t="str">
        <f t="shared" si="1272"/>
        <v/>
      </c>
      <c r="BD1374" t="str">
        <f t="shared" si="1273"/>
        <v/>
      </c>
      <c r="BE1374" t="str">
        <f t="shared" si="1274"/>
        <v>Szálloda fejlesztés és üzem. (, web)</v>
      </c>
      <c r="BF1374" s="2">
        <v>1205</v>
      </c>
      <c r="BG1374" s="2">
        <v>2</v>
      </c>
      <c r="BH1374" s="18">
        <f>VLOOKUP(BF1374,segéd!$F$9:$G$41,2,FALSE)</f>
        <v>46361</v>
      </c>
      <c r="BI1374" s="2" t="str">
        <f>VLOOKUP(BG1374,segéd!$F$1:$G$7,2,FALSE)</f>
        <v>9.45-11.15</v>
      </c>
      <c r="BJ1374" t="s">
        <v>521</v>
      </c>
      <c r="BK1374" s="20" t="s">
        <v>535</v>
      </c>
      <c r="BL1374" t="s">
        <v>194</v>
      </c>
      <c r="BM1374" s="2">
        <v>207</v>
      </c>
      <c r="BO1374" s="2" t="s">
        <v>117</v>
      </c>
      <c r="BP1374" s="33" t="s">
        <v>617</v>
      </c>
      <c r="BQ1374" s="2">
        <f t="shared" si="1275"/>
        <v>4</v>
      </c>
      <c r="BR1374" s="2">
        <f>IF(BM1374="","",IFERROR(VLOOKUP(BJ1374,segéd!T:U,2,FALSE),"x"))</f>
        <v>4</v>
      </c>
      <c r="BS1374" s="2" t="str">
        <f>IF(BN1374="","",IFERROR(VLOOKUP(BJ1374,segéd!O:P,2,FALSE),"x"))</f>
        <v/>
      </c>
      <c r="BU1374" s="2"/>
      <c r="BV1374" s="2"/>
      <c r="BX1374" s="2"/>
      <c r="CM1374" s="2">
        <v>5</v>
      </c>
    </row>
    <row r="1375" spans="1:118" ht="15" customHeight="1" x14ac:dyDescent="0.3">
      <c r="A1375" t="str">
        <f t="shared" si="1218"/>
        <v>20212052</v>
      </c>
      <c r="B1375" t="str">
        <f t="shared" si="1219"/>
        <v>Számviteli alapok - Péter Sára (web) 6</v>
      </c>
      <c r="C1375" t="str">
        <f t="shared" si="1220"/>
        <v>12052</v>
      </c>
      <c r="D1375" t="str">
        <f t="shared" si="1221"/>
        <v xml:space="preserve">Számviteli alapok - Péter Sára (web) </v>
      </c>
      <c r="E1375" t="str">
        <f t="shared" si="1222"/>
        <v>Péter Sára12052</v>
      </c>
      <c r="F1375" t="str">
        <f t="shared" si="1223"/>
        <v>Számviteli alapok (Bp. 202, web)</v>
      </c>
      <c r="G1375" t="str">
        <f t="shared" si="1224"/>
        <v/>
      </c>
      <c r="H1375" t="str">
        <f t="shared" si="1225"/>
        <v/>
      </c>
      <c r="I1375" t="str">
        <f t="shared" si="1226"/>
        <v/>
      </c>
      <c r="J1375" t="str">
        <f t="shared" si="1227"/>
        <v/>
      </c>
      <c r="K1375" t="str">
        <f t="shared" si="1228"/>
        <v/>
      </c>
      <c r="L1375" t="str">
        <f t="shared" si="1229"/>
        <v/>
      </c>
      <c r="M1375" t="str">
        <f t="shared" si="1230"/>
        <v/>
      </c>
      <c r="N1375" t="str">
        <f t="shared" si="1231"/>
        <v/>
      </c>
      <c r="O1375" t="str">
        <f t="shared" si="1232"/>
        <v/>
      </c>
      <c r="P1375" t="str">
        <f t="shared" si="1233"/>
        <v>12052</v>
      </c>
      <c r="Q1375" t="str">
        <f t="shared" si="1234"/>
        <v/>
      </c>
      <c r="R1375" t="str">
        <f t="shared" si="1235"/>
        <v/>
      </c>
      <c r="S1375" t="str">
        <f t="shared" si="1236"/>
        <v/>
      </c>
      <c r="T1375" t="str">
        <f t="shared" si="1237"/>
        <v/>
      </c>
      <c r="U1375" t="str">
        <f t="shared" si="1238"/>
        <v/>
      </c>
      <c r="V1375" t="str">
        <f t="shared" si="1239"/>
        <v/>
      </c>
      <c r="W1375" t="str">
        <f t="shared" si="1240"/>
        <v/>
      </c>
      <c r="X1375" t="str">
        <f t="shared" si="1241"/>
        <v/>
      </c>
      <c r="Y1375" t="str">
        <f t="shared" si="1242"/>
        <v/>
      </c>
      <c r="Z1375" t="str">
        <f t="shared" si="1243"/>
        <v/>
      </c>
      <c r="AA1375" t="str">
        <f t="shared" si="1244"/>
        <v>Számviteli alapok (202, web)</v>
      </c>
      <c r="AB1375" t="str">
        <f t="shared" si="1245"/>
        <v/>
      </c>
      <c r="AC1375" t="str">
        <f t="shared" si="1246"/>
        <v/>
      </c>
      <c r="AD1375" t="str">
        <f t="shared" si="1247"/>
        <v/>
      </c>
      <c r="AE1375" t="str">
        <f t="shared" si="1248"/>
        <v/>
      </c>
      <c r="AF1375" t="str">
        <f t="shared" si="1249"/>
        <v/>
      </c>
      <c r="AG1375" t="str">
        <f t="shared" si="1250"/>
        <v/>
      </c>
      <c r="AH1375" t="str">
        <f t="shared" si="1251"/>
        <v/>
      </c>
      <c r="AI1375" t="str">
        <f t="shared" si="1252"/>
        <v/>
      </c>
      <c r="AJ1375" t="str">
        <f t="shared" si="1253"/>
        <v/>
      </c>
      <c r="AK1375" t="str">
        <f t="shared" si="1254"/>
        <v/>
      </c>
      <c r="AL1375" t="str">
        <f t="shared" si="1255"/>
        <v/>
      </c>
      <c r="AM1375" t="str">
        <f t="shared" si="1256"/>
        <v/>
      </c>
      <c r="AN1375" t="str">
        <f t="shared" si="1257"/>
        <v/>
      </c>
      <c r="AO1375" t="str">
        <f t="shared" si="1258"/>
        <v/>
      </c>
      <c r="AP1375" t="str">
        <f t="shared" si="1259"/>
        <v/>
      </c>
      <c r="AQ1375" t="str">
        <f t="shared" si="1260"/>
        <v/>
      </c>
      <c r="AR1375" t="str">
        <f t="shared" si="1261"/>
        <v/>
      </c>
      <c r="AS1375" t="str">
        <f t="shared" si="1262"/>
        <v/>
      </c>
      <c r="AT1375" t="str">
        <f t="shared" si="1263"/>
        <v/>
      </c>
      <c r="AU1375" t="str">
        <f t="shared" si="1264"/>
        <v/>
      </c>
      <c r="AV1375" t="str">
        <f t="shared" si="1265"/>
        <v/>
      </c>
      <c r="AW1375" t="str">
        <f t="shared" si="1266"/>
        <v/>
      </c>
      <c r="AX1375" t="str">
        <f t="shared" si="1267"/>
        <v/>
      </c>
      <c r="AY1375" t="str">
        <f t="shared" si="1268"/>
        <v/>
      </c>
      <c r="AZ1375" t="str">
        <f t="shared" si="1269"/>
        <v/>
      </c>
      <c r="BA1375" t="str">
        <f t="shared" si="1270"/>
        <v/>
      </c>
      <c r="BB1375" t="str">
        <f t="shared" si="1271"/>
        <v/>
      </c>
      <c r="BC1375" t="str">
        <f t="shared" si="1272"/>
        <v/>
      </c>
      <c r="BD1375" t="str">
        <f t="shared" si="1273"/>
        <v/>
      </c>
      <c r="BE1375" t="str">
        <f t="shared" si="1274"/>
        <v>Számviteli alapok (, web)</v>
      </c>
      <c r="BF1375" s="2">
        <v>1205</v>
      </c>
      <c r="BG1375" s="2">
        <v>2</v>
      </c>
      <c r="BH1375" s="18">
        <f>VLOOKUP(BF1375,segéd!$F$9:$G$41,2,FALSE)</f>
        <v>46361</v>
      </c>
      <c r="BI1375" s="2" t="str">
        <f>VLOOKUP(BG1375,segéd!$F$1:$G$7,2,FALSE)</f>
        <v>9.45-11.15</v>
      </c>
      <c r="BJ1375" t="s">
        <v>214</v>
      </c>
      <c r="BK1375" s="20" t="s">
        <v>305</v>
      </c>
      <c r="BL1375" t="s">
        <v>395</v>
      </c>
      <c r="BM1375" s="2">
        <v>202</v>
      </c>
      <c r="BO1375" s="2" t="s">
        <v>117</v>
      </c>
      <c r="BP1375" s="33" t="s">
        <v>663</v>
      </c>
      <c r="BQ1375" s="2">
        <f t="shared" si="1275"/>
        <v>6</v>
      </c>
      <c r="BR1375" s="2">
        <f>IF(BM1375="","",IFERROR(VLOOKUP(BJ1375,segéd!T:U,2,FALSE),"x"))</f>
        <v>6</v>
      </c>
      <c r="BS1375" s="2" t="str">
        <f>IF(BN1375="","",IFERROR(VLOOKUP(BJ1375,segéd!O:P,2,FALSE),"x"))</f>
        <v/>
      </c>
      <c r="BT1375" s="2"/>
      <c r="BU1375" s="2"/>
      <c r="BV1375" s="2"/>
      <c r="BX1375" s="2"/>
      <c r="CC1375" s="2">
        <v>6</v>
      </c>
      <c r="CQ1375" s="2"/>
      <c r="CR1375" s="2"/>
    </row>
    <row r="1376" spans="1:118" ht="15" customHeight="1" x14ac:dyDescent="0.3">
      <c r="A1376" t="str">
        <f t="shared" si="1218"/>
        <v>12052</v>
      </c>
      <c r="B1376" t="str">
        <f t="shared" si="1219"/>
        <v xml:space="preserve">Vállalati gazdaságtan - Kárpáti-Daróczi Judit (web) </v>
      </c>
      <c r="C1376" t="str">
        <f t="shared" si="1220"/>
        <v>50112052</v>
      </c>
      <c r="D1376" t="str">
        <f t="shared" si="1221"/>
        <v>Vállalati gazdaságtan - Kárpáti-Daróczi Judit (web) 206</v>
      </c>
      <c r="E1376" t="str">
        <f t="shared" si="1222"/>
        <v>Kárpáti-Daróczi Judit12052</v>
      </c>
      <c r="F1376" t="str">
        <f t="shared" si="1223"/>
        <v>Vállalati gazdaságtan (Tb. 501, web)</v>
      </c>
      <c r="G1376" t="str">
        <f t="shared" si="1224"/>
        <v/>
      </c>
      <c r="H1376" t="str">
        <f t="shared" si="1225"/>
        <v/>
      </c>
      <c r="I1376" t="str">
        <f t="shared" si="1226"/>
        <v/>
      </c>
      <c r="J1376" t="str">
        <f t="shared" si="1227"/>
        <v/>
      </c>
      <c r="K1376" t="str">
        <f t="shared" si="1228"/>
        <v/>
      </c>
      <c r="L1376" t="str">
        <f t="shared" si="1229"/>
        <v/>
      </c>
      <c r="M1376" t="str">
        <f t="shared" si="1230"/>
        <v/>
      </c>
      <c r="N1376" t="str">
        <f t="shared" si="1231"/>
        <v/>
      </c>
      <c r="O1376" t="str">
        <f t="shared" si="1232"/>
        <v/>
      </c>
      <c r="P1376" t="str">
        <f t="shared" si="1233"/>
        <v/>
      </c>
      <c r="Q1376" t="str">
        <f t="shared" si="1234"/>
        <v/>
      </c>
      <c r="R1376" t="str">
        <f t="shared" si="1235"/>
        <v/>
      </c>
      <c r="S1376" t="str">
        <f t="shared" si="1236"/>
        <v/>
      </c>
      <c r="T1376" t="str">
        <f t="shared" si="1237"/>
        <v/>
      </c>
      <c r="U1376" t="str">
        <f t="shared" si="1238"/>
        <v/>
      </c>
      <c r="V1376" t="str">
        <f t="shared" si="1239"/>
        <v/>
      </c>
      <c r="W1376" t="str">
        <f t="shared" si="1240"/>
        <v/>
      </c>
      <c r="X1376" t="str">
        <f t="shared" si="1241"/>
        <v/>
      </c>
      <c r="Y1376" t="str">
        <f t="shared" si="1242"/>
        <v/>
      </c>
      <c r="Z1376" t="str">
        <f t="shared" si="1243"/>
        <v/>
      </c>
      <c r="AA1376" t="str">
        <f t="shared" si="1244"/>
        <v>Vállalati gazdaságtan (, web)</v>
      </c>
      <c r="AB1376" t="str">
        <f t="shared" si="1245"/>
        <v>12052</v>
      </c>
      <c r="AC1376" t="str">
        <f t="shared" si="1246"/>
        <v>12052</v>
      </c>
      <c r="AD1376" t="str">
        <f t="shared" si="1247"/>
        <v/>
      </c>
      <c r="AE1376" t="str">
        <f t="shared" si="1248"/>
        <v>12052</v>
      </c>
      <c r="AF1376" t="str">
        <f t="shared" si="1249"/>
        <v>12052</v>
      </c>
      <c r="AG1376" t="str">
        <f t="shared" si="1250"/>
        <v/>
      </c>
      <c r="AH1376" t="str">
        <f t="shared" si="1251"/>
        <v/>
      </c>
      <c r="AI1376" t="str">
        <f t="shared" si="1252"/>
        <v/>
      </c>
      <c r="AJ1376" t="str">
        <f t="shared" si="1253"/>
        <v/>
      </c>
      <c r="AK1376" t="str">
        <f t="shared" si="1254"/>
        <v/>
      </c>
      <c r="AL1376" t="str">
        <f t="shared" si="1255"/>
        <v/>
      </c>
      <c r="AM1376" t="str">
        <f t="shared" si="1256"/>
        <v/>
      </c>
      <c r="AN1376" t="str">
        <f t="shared" si="1257"/>
        <v/>
      </c>
      <c r="AO1376" t="str">
        <f t="shared" si="1258"/>
        <v/>
      </c>
      <c r="AP1376" t="str">
        <f t="shared" si="1259"/>
        <v/>
      </c>
      <c r="AQ1376" t="str">
        <f t="shared" si="1260"/>
        <v/>
      </c>
      <c r="AR1376" t="str">
        <f t="shared" si="1261"/>
        <v/>
      </c>
      <c r="AS1376" t="str">
        <f t="shared" si="1262"/>
        <v/>
      </c>
      <c r="AT1376" t="str">
        <f t="shared" si="1263"/>
        <v/>
      </c>
      <c r="AU1376" t="str">
        <f t="shared" si="1264"/>
        <v/>
      </c>
      <c r="AV1376" t="str">
        <f t="shared" si="1265"/>
        <v/>
      </c>
      <c r="AW1376" t="str">
        <f t="shared" si="1266"/>
        <v/>
      </c>
      <c r="AX1376" t="str">
        <f t="shared" si="1267"/>
        <v/>
      </c>
      <c r="AY1376" t="str">
        <f t="shared" si="1268"/>
        <v/>
      </c>
      <c r="AZ1376" t="str">
        <f t="shared" si="1269"/>
        <v/>
      </c>
      <c r="BA1376" t="str">
        <f t="shared" si="1270"/>
        <v/>
      </c>
      <c r="BB1376" t="str">
        <f t="shared" si="1271"/>
        <v/>
      </c>
      <c r="BC1376" t="str">
        <f t="shared" si="1272"/>
        <v/>
      </c>
      <c r="BD1376" t="str">
        <f t="shared" si="1273"/>
        <v/>
      </c>
      <c r="BE1376" t="str">
        <f t="shared" si="1274"/>
        <v>Vállalati gazdaságtan (501, web)</v>
      </c>
      <c r="BF1376" s="2">
        <v>1205</v>
      </c>
      <c r="BG1376" s="2">
        <v>2</v>
      </c>
      <c r="BH1376" s="18">
        <f>VLOOKUP(BF1376,segéd!$F$9:$G$41,2,FALSE)</f>
        <v>46361</v>
      </c>
      <c r="BI1376" s="2" t="str">
        <f>VLOOKUP(BG1376,segéd!$F$1:$G$7,2,FALSE)</f>
        <v>9.45-11.15</v>
      </c>
      <c r="BJ1376" t="s">
        <v>83</v>
      </c>
      <c r="BK1376" s="20" t="s">
        <v>280</v>
      </c>
      <c r="BL1376" t="s">
        <v>193</v>
      </c>
      <c r="BM1376" s="2"/>
      <c r="BN1376" s="2">
        <v>501</v>
      </c>
      <c r="BO1376" s="2" t="s">
        <v>117</v>
      </c>
      <c r="BP1376" s="33" t="s">
        <v>606</v>
      </c>
      <c r="BQ1376" s="2">
        <f t="shared" si="1275"/>
        <v>206</v>
      </c>
      <c r="BR1376" s="2" t="str">
        <f>IF(BM1376="","",IFERROR(VLOOKUP(BJ1376,segéd!T:U,2,FALSE),"x"))</f>
        <v/>
      </c>
      <c r="BS1376" s="2">
        <f>IF(BN1376="","",IFERROR(VLOOKUP(BJ1376,segéd!O:P,2,FALSE),"x"))</f>
        <v>206</v>
      </c>
      <c r="BT1376" s="2"/>
      <c r="BU1376" s="2"/>
      <c r="BV1376" s="2"/>
      <c r="BX1376" s="2"/>
      <c r="CN1376" s="2">
        <v>53</v>
      </c>
      <c r="CO1376" s="2">
        <v>6</v>
      </c>
      <c r="CQ1376" s="2">
        <v>74</v>
      </c>
      <c r="CR1376" s="2">
        <v>48</v>
      </c>
    </row>
    <row r="1377" spans="1:120" ht="15" customHeight="1" x14ac:dyDescent="0.3">
      <c r="A1377" t="str">
        <f t="shared" si="1218"/>
        <v>20912052</v>
      </c>
      <c r="B1377" t="str">
        <f t="shared" si="1219"/>
        <v>Vállalatok a glokális térben - Buda Lorina (Bp.-ről web) 10</v>
      </c>
      <c r="C1377" t="str">
        <f t="shared" si="1220"/>
        <v>21612052</v>
      </c>
      <c r="D1377" t="str">
        <f t="shared" si="1221"/>
        <v>Vállalatok a glokális térben - Buda Lorina (Bp.-ről web) 14</v>
      </c>
      <c r="E1377" t="str">
        <f t="shared" si="1222"/>
        <v>Buda Lorina12052</v>
      </c>
      <c r="F1377" t="str">
        <f t="shared" si="1223"/>
        <v>Vállalatok a glokális térben (Bp. 209, Bp.-ről web)</v>
      </c>
      <c r="G1377" t="str">
        <f t="shared" si="1224"/>
        <v/>
      </c>
      <c r="H1377" t="str">
        <f t="shared" si="1225"/>
        <v/>
      </c>
      <c r="I1377" t="str">
        <f t="shared" si="1226"/>
        <v/>
      </c>
      <c r="J1377" t="str">
        <f t="shared" si="1227"/>
        <v/>
      </c>
      <c r="K1377" t="str">
        <f t="shared" si="1228"/>
        <v/>
      </c>
      <c r="L1377" t="str">
        <f t="shared" si="1229"/>
        <v/>
      </c>
      <c r="M1377" t="str">
        <f t="shared" si="1230"/>
        <v/>
      </c>
      <c r="N1377" t="str">
        <f t="shared" si="1231"/>
        <v/>
      </c>
      <c r="O1377" t="str">
        <f t="shared" si="1232"/>
        <v/>
      </c>
      <c r="P1377" t="str">
        <f t="shared" si="1233"/>
        <v/>
      </c>
      <c r="Q1377" t="str">
        <f t="shared" si="1234"/>
        <v/>
      </c>
      <c r="R1377" t="str">
        <f t="shared" si="1235"/>
        <v/>
      </c>
      <c r="S1377" t="str">
        <f t="shared" si="1236"/>
        <v/>
      </c>
      <c r="T1377" t="str">
        <f t="shared" si="1237"/>
        <v/>
      </c>
      <c r="U1377" t="str">
        <f t="shared" si="1238"/>
        <v/>
      </c>
      <c r="V1377" t="str">
        <f t="shared" si="1239"/>
        <v>12052</v>
      </c>
      <c r="W1377" t="str">
        <f t="shared" si="1240"/>
        <v/>
      </c>
      <c r="X1377" t="str">
        <f t="shared" si="1241"/>
        <v/>
      </c>
      <c r="Y1377" t="str">
        <f t="shared" si="1242"/>
        <v>12052</v>
      </c>
      <c r="Z1377" t="str">
        <f t="shared" si="1243"/>
        <v/>
      </c>
      <c r="AA1377" t="str">
        <f t="shared" si="1244"/>
        <v>Vállalatok a glokális térben (209, Bp.-ről web)</v>
      </c>
      <c r="AB1377" t="str">
        <f t="shared" si="1245"/>
        <v/>
      </c>
      <c r="AC1377" t="str">
        <f t="shared" si="1246"/>
        <v/>
      </c>
      <c r="AD1377" t="str">
        <f t="shared" si="1247"/>
        <v/>
      </c>
      <c r="AE1377" t="str">
        <f t="shared" si="1248"/>
        <v/>
      </c>
      <c r="AF1377" t="str">
        <f t="shared" si="1249"/>
        <v/>
      </c>
      <c r="AG1377" t="str">
        <f t="shared" si="1250"/>
        <v/>
      </c>
      <c r="AH1377" t="str">
        <f t="shared" si="1251"/>
        <v/>
      </c>
      <c r="AI1377" t="str">
        <f t="shared" si="1252"/>
        <v/>
      </c>
      <c r="AJ1377" t="str">
        <f t="shared" si="1253"/>
        <v/>
      </c>
      <c r="AK1377" t="str">
        <f t="shared" si="1254"/>
        <v/>
      </c>
      <c r="AL1377" t="str">
        <f t="shared" si="1255"/>
        <v/>
      </c>
      <c r="AM1377" t="str">
        <f t="shared" si="1256"/>
        <v/>
      </c>
      <c r="AN1377" t="str">
        <f t="shared" si="1257"/>
        <v/>
      </c>
      <c r="AO1377" t="str">
        <f t="shared" si="1258"/>
        <v/>
      </c>
      <c r="AP1377" t="str">
        <f t="shared" si="1259"/>
        <v>12052</v>
      </c>
      <c r="AQ1377" t="str">
        <f t="shared" si="1260"/>
        <v/>
      </c>
      <c r="AR1377" t="str">
        <f t="shared" si="1261"/>
        <v/>
      </c>
      <c r="AS1377" t="str">
        <f t="shared" si="1262"/>
        <v>12052</v>
      </c>
      <c r="AT1377" t="str">
        <f t="shared" si="1263"/>
        <v/>
      </c>
      <c r="AU1377" t="str">
        <f t="shared" si="1264"/>
        <v/>
      </c>
      <c r="AV1377" t="str">
        <f t="shared" si="1265"/>
        <v/>
      </c>
      <c r="AW1377" t="str">
        <f t="shared" si="1266"/>
        <v/>
      </c>
      <c r="AX1377" t="str">
        <f t="shared" si="1267"/>
        <v/>
      </c>
      <c r="AY1377" t="str">
        <f t="shared" si="1268"/>
        <v/>
      </c>
      <c r="AZ1377" t="str">
        <f t="shared" si="1269"/>
        <v/>
      </c>
      <c r="BA1377" t="str">
        <f t="shared" si="1270"/>
        <v/>
      </c>
      <c r="BB1377" t="str">
        <f t="shared" si="1271"/>
        <v/>
      </c>
      <c r="BC1377" t="str">
        <f t="shared" si="1272"/>
        <v/>
      </c>
      <c r="BD1377" t="str">
        <f t="shared" si="1273"/>
        <v/>
      </c>
      <c r="BE1377" t="str">
        <f t="shared" si="1274"/>
        <v>Vállalatok a glokális térben (216, Bp.-ről web)</v>
      </c>
      <c r="BF1377" s="2">
        <v>1205</v>
      </c>
      <c r="BG1377" s="2">
        <v>2</v>
      </c>
      <c r="BH1377" s="18">
        <f>VLOOKUP(BF1377,segéd!$F$9:$G$41,2,FALSE)</f>
        <v>46361</v>
      </c>
      <c r="BI1377" s="2" t="str">
        <f>VLOOKUP(BG1377,segéd!$F$1:$G$7,2,FALSE)</f>
        <v>9.45-11.15</v>
      </c>
      <c r="BJ1377" t="s">
        <v>273</v>
      </c>
      <c r="BK1377" s="20" t="s">
        <v>277</v>
      </c>
      <c r="BL1377" t="s">
        <v>192</v>
      </c>
      <c r="BM1377" s="2">
        <v>209</v>
      </c>
      <c r="BN1377" s="2">
        <v>216</v>
      </c>
      <c r="BO1377" s="2" t="s">
        <v>118</v>
      </c>
      <c r="BP1377" s="33" t="s">
        <v>711</v>
      </c>
      <c r="BQ1377" s="2">
        <f t="shared" si="1275"/>
        <v>24</v>
      </c>
      <c r="BR1377" s="2">
        <f>IF(BM1377="","",IFERROR(VLOOKUP(BJ1377,segéd!T:U,2,FALSE),"x"))</f>
        <v>10</v>
      </c>
      <c r="BS1377" s="2">
        <f>IF(BN1377="","",IFERROR(VLOOKUP(BJ1377,segéd!O:P,2,FALSE),"x"))</f>
        <v>14</v>
      </c>
      <c r="BU1377" s="2"/>
      <c r="BV1377" s="2"/>
      <c r="BX1377" s="2"/>
      <c r="CI1377" s="2">
        <v>7</v>
      </c>
      <c r="CL1377" s="2">
        <v>4</v>
      </c>
      <c r="CQ1377" s="2"/>
      <c r="CR1377" s="2"/>
      <c r="DB1377" s="2">
        <v>8</v>
      </c>
      <c r="DE1377" s="2">
        <v>6</v>
      </c>
    </row>
    <row r="1378" spans="1:120" ht="15" customHeight="1" x14ac:dyDescent="0.3">
      <c r="A1378" t="str">
        <f t="shared" si="1218"/>
        <v>20312052</v>
      </c>
      <c r="B1378" t="str">
        <f t="shared" si="1219"/>
        <v>Vállalkozások gazdaságtana - Antalík Imrich (Tb.-ről web) 8</v>
      </c>
      <c r="C1378" t="str">
        <f t="shared" si="1220"/>
        <v>40412052</v>
      </c>
      <c r="D1378" t="str">
        <f t="shared" si="1221"/>
        <v>Vállalkozások gazdaságtana - Antalík Imrich (Tb.-ről web) 3</v>
      </c>
      <c r="E1378" t="str">
        <f t="shared" si="1222"/>
        <v>Antalík Imrich12052</v>
      </c>
      <c r="F1378" t="str">
        <f t="shared" si="1223"/>
        <v>Vállalkozások gazdaságtana (Tb. 404, Tb.-ről web)</v>
      </c>
      <c r="G1378" t="str">
        <f t="shared" si="1224"/>
        <v/>
      </c>
      <c r="H1378" t="str">
        <f t="shared" si="1225"/>
        <v/>
      </c>
      <c r="I1378" t="str">
        <f t="shared" si="1226"/>
        <v/>
      </c>
      <c r="J1378" t="str">
        <f t="shared" si="1227"/>
        <v>12052</v>
      </c>
      <c r="K1378" t="str">
        <f t="shared" si="1228"/>
        <v>12052</v>
      </c>
      <c r="L1378" t="str">
        <f t="shared" si="1229"/>
        <v/>
      </c>
      <c r="M1378" t="str">
        <f t="shared" si="1230"/>
        <v/>
      </c>
      <c r="N1378" t="str">
        <f t="shared" si="1231"/>
        <v/>
      </c>
      <c r="O1378" t="str">
        <f t="shared" si="1232"/>
        <v/>
      </c>
      <c r="P1378" t="str">
        <f t="shared" si="1233"/>
        <v/>
      </c>
      <c r="Q1378" t="str">
        <f t="shared" si="1234"/>
        <v/>
      </c>
      <c r="R1378" t="str">
        <f t="shared" si="1235"/>
        <v/>
      </c>
      <c r="S1378" t="str">
        <f t="shared" si="1236"/>
        <v/>
      </c>
      <c r="T1378" t="str">
        <f t="shared" si="1237"/>
        <v/>
      </c>
      <c r="U1378" t="str">
        <f t="shared" si="1238"/>
        <v/>
      </c>
      <c r="V1378" t="str">
        <f t="shared" si="1239"/>
        <v/>
      </c>
      <c r="W1378" t="str">
        <f t="shared" si="1240"/>
        <v/>
      </c>
      <c r="X1378" t="str">
        <f t="shared" si="1241"/>
        <v/>
      </c>
      <c r="Y1378" t="str">
        <f t="shared" si="1242"/>
        <v/>
      </c>
      <c r="Z1378" t="str">
        <f t="shared" si="1243"/>
        <v/>
      </c>
      <c r="AA1378" t="str">
        <f t="shared" si="1244"/>
        <v>Vállalkozások gazdaságtana (203, Tb.-ről web)</v>
      </c>
      <c r="AB1378" t="str">
        <f t="shared" si="1245"/>
        <v/>
      </c>
      <c r="AC1378" t="str">
        <f t="shared" si="1246"/>
        <v/>
      </c>
      <c r="AD1378" t="str">
        <f t="shared" si="1247"/>
        <v/>
      </c>
      <c r="AE1378" t="str">
        <f t="shared" si="1248"/>
        <v/>
      </c>
      <c r="AF1378" t="str">
        <f t="shared" si="1249"/>
        <v/>
      </c>
      <c r="AG1378" t="str">
        <f t="shared" si="1250"/>
        <v>12052</v>
      </c>
      <c r="AH1378" t="str">
        <f t="shared" si="1251"/>
        <v/>
      </c>
      <c r="AI1378" t="str">
        <f t="shared" si="1252"/>
        <v/>
      </c>
      <c r="AJ1378" t="str">
        <f t="shared" si="1253"/>
        <v/>
      </c>
      <c r="AK1378" t="str">
        <f t="shared" si="1254"/>
        <v/>
      </c>
      <c r="AL1378" t="str">
        <f t="shared" si="1255"/>
        <v/>
      </c>
      <c r="AM1378" t="str">
        <f t="shared" si="1256"/>
        <v/>
      </c>
      <c r="AN1378" t="str">
        <f t="shared" si="1257"/>
        <v/>
      </c>
      <c r="AO1378" t="str">
        <f t="shared" si="1258"/>
        <v/>
      </c>
      <c r="AP1378" t="str">
        <f t="shared" si="1259"/>
        <v/>
      </c>
      <c r="AQ1378" t="str">
        <f t="shared" si="1260"/>
        <v/>
      </c>
      <c r="AR1378" t="str">
        <f t="shared" si="1261"/>
        <v/>
      </c>
      <c r="AS1378" t="str">
        <f t="shared" si="1262"/>
        <v/>
      </c>
      <c r="AT1378" t="str">
        <f t="shared" si="1263"/>
        <v/>
      </c>
      <c r="AU1378" t="str">
        <f t="shared" si="1264"/>
        <v/>
      </c>
      <c r="AV1378" t="str">
        <f t="shared" si="1265"/>
        <v/>
      </c>
      <c r="AW1378" t="str">
        <f t="shared" si="1266"/>
        <v/>
      </c>
      <c r="AX1378" t="str">
        <f t="shared" si="1267"/>
        <v/>
      </c>
      <c r="AY1378" t="str">
        <f t="shared" si="1268"/>
        <v/>
      </c>
      <c r="AZ1378" t="str">
        <f t="shared" si="1269"/>
        <v/>
      </c>
      <c r="BA1378" t="str">
        <f t="shared" si="1270"/>
        <v/>
      </c>
      <c r="BB1378" t="str">
        <f t="shared" si="1271"/>
        <v/>
      </c>
      <c r="BC1378" t="str">
        <f t="shared" si="1272"/>
        <v/>
      </c>
      <c r="BD1378" t="str">
        <f t="shared" si="1273"/>
        <v/>
      </c>
      <c r="BE1378" t="str">
        <f t="shared" si="1274"/>
        <v>Vállalkozások gazdaságtana (404, Tb.-ről web)</v>
      </c>
      <c r="BF1378" s="2">
        <v>1205</v>
      </c>
      <c r="BG1378" s="2">
        <v>2</v>
      </c>
      <c r="BH1378" s="18">
        <f>VLOOKUP(BF1378,segéd!$F$9:$G$41,2,FALSE)</f>
        <v>46361</v>
      </c>
      <c r="BI1378" s="2" t="str">
        <f>VLOOKUP(BG1378,segéd!$F$1:$G$7,2,FALSE)</f>
        <v>9.45-11.15</v>
      </c>
      <c r="BJ1378" t="s">
        <v>88</v>
      </c>
      <c r="BK1378" s="20" t="s">
        <v>132</v>
      </c>
      <c r="BL1378" t="s">
        <v>225</v>
      </c>
      <c r="BM1378" s="2">
        <v>203</v>
      </c>
      <c r="BN1378" s="2">
        <v>404</v>
      </c>
      <c r="BO1378" s="2" t="s">
        <v>119</v>
      </c>
      <c r="BP1378" s="33" t="s">
        <v>626</v>
      </c>
      <c r="BQ1378" s="2">
        <f t="shared" si="1275"/>
        <v>11</v>
      </c>
      <c r="BR1378" s="2">
        <f>IF(BM1378="","",IFERROR(VLOOKUP(BJ1378,segéd!T:U,2,FALSE),"x"))</f>
        <v>8</v>
      </c>
      <c r="BS1378" s="2">
        <f>IF(BN1378="","",IFERROR(VLOOKUP(BJ1378,segéd!O:P,2,FALSE),"x"))</f>
        <v>3</v>
      </c>
      <c r="BT1378" s="2"/>
      <c r="BU1378" s="2"/>
      <c r="BV1378" s="2"/>
      <c r="BW1378" s="2">
        <v>3</v>
      </c>
      <c r="BX1378" s="2">
        <v>3</v>
      </c>
      <c r="CQ1378" s="2"/>
      <c r="CR1378" s="2"/>
      <c r="CS1378" s="2">
        <v>4</v>
      </c>
    </row>
    <row r="1379" spans="1:120" ht="15" customHeight="1" x14ac:dyDescent="0.3">
      <c r="A1379" t="str">
        <f t="shared" si="1218"/>
        <v>20512052</v>
      </c>
      <c r="B1379" t="str">
        <f t="shared" si="1219"/>
        <v>Vendéglátó- és szálloda ismeretek - Láng László (web) 5</v>
      </c>
      <c r="C1379" t="str">
        <f t="shared" si="1220"/>
        <v>12052</v>
      </c>
      <c r="D1379" t="str">
        <f t="shared" si="1221"/>
        <v xml:space="preserve">Vendéglátó- és szálloda ismeretek - Láng László (web) </v>
      </c>
      <c r="E1379" t="str">
        <f t="shared" si="1222"/>
        <v>Láng László12052</v>
      </c>
      <c r="F1379" t="str">
        <f t="shared" si="1223"/>
        <v>Vendéglátó- és szálloda ismeretek (Bp. 205, web)</v>
      </c>
      <c r="G1379" t="str">
        <f t="shared" si="1224"/>
        <v/>
      </c>
      <c r="H1379" t="str">
        <f t="shared" si="1225"/>
        <v/>
      </c>
      <c r="I1379" t="str">
        <f t="shared" si="1226"/>
        <v/>
      </c>
      <c r="J1379" t="str">
        <f t="shared" si="1227"/>
        <v/>
      </c>
      <c r="K1379" t="str">
        <f t="shared" si="1228"/>
        <v/>
      </c>
      <c r="L1379" t="str">
        <f t="shared" si="1229"/>
        <v/>
      </c>
      <c r="M1379" t="str">
        <f t="shared" si="1230"/>
        <v/>
      </c>
      <c r="N1379" t="str">
        <f t="shared" si="1231"/>
        <v/>
      </c>
      <c r="O1379" t="str">
        <f t="shared" si="1232"/>
        <v>12052</v>
      </c>
      <c r="P1379" t="str">
        <f t="shared" si="1233"/>
        <v/>
      </c>
      <c r="Q1379" t="str">
        <f t="shared" si="1234"/>
        <v/>
      </c>
      <c r="R1379" t="str">
        <f t="shared" si="1235"/>
        <v/>
      </c>
      <c r="S1379" t="str">
        <f t="shared" si="1236"/>
        <v/>
      </c>
      <c r="T1379" t="str">
        <f t="shared" si="1237"/>
        <v/>
      </c>
      <c r="U1379" t="str">
        <f t="shared" si="1238"/>
        <v/>
      </c>
      <c r="V1379" t="str">
        <f t="shared" si="1239"/>
        <v/>
      </c>
      <c r="W1379" t="str">
        <f t="shared" si="1240"/>
        <v/>
      </c>
      <c r="X1379" t="str">
        <f t="shared" si="1241"/>
        <v/>
      </c>
      <c r="Y1379" t="str">
        <f t="shared" si="1242"/>
        <v/>
      </c>
      <c r="Z1379" t="str">
        <f t="shared" si="1243"/>
        <v/>
      </c>
      <c r="AA1379" t="str">
        <f t="shared" si="1244"/>
        <v>Vendéglátó- és szálloda ismeretek (205, web)</v>
      </c>
      <c r="AB1379" t="str">
        <f t="shared" si="1245"/>
        <v/>
      </c>
      <c r="AC1379" t="str">
        <f t="shared" si="1246"/>
        <v/>
      </c>
      <c r="AD1379" t="str">
        <f t="shared" si="1247"/>
        <v/>
      </c>
      <c r="AE1379" t="str">
        <f t="shared" si="1248"/>
        <v/>
      </c>
      <c r="AF1379" t="str">
        <f t="shared" si="1249"/>
        <v/>
      </c>
      <c r="AG1379" t="str">
        <f t="shared" si="1250"/>
        <v/>
      </c>
      <c r="AH1379" t="str">
        <f t="shared" si="1251"/>
        <v/>
      </c>
      <c r="AI1379" t="str">
        <f t="shared" si="1252"/>
        <v/>
      </c>
      <c r="AJ1379" t="str">
        <f t="shared" si="1253"/>
        <v/>
      </c>
      <c r="AK1379" t="str">
        <f t="shared" si="1254"/>
        <v/>
      </c>
      <c r="AL1379" t="str">
        <f t="shared" si="1255"/>
        <v/>
      </c>
      <c r="AM1379" t="str">
        <f t="shared" si="1256"/>
        <v/>
      </c>
      <c r="AN1379" t="str">
        <f t="shared" si="1257"/>
        <v/>
      </c>
      <c r="AO1379" t="str">
        <f t="shared" si="1258"/>
        <v/>
      </c>
      <c r="AP1379" t="str">
        <f t="shared" si="1259"/>
        <v/>
      </c>
      <c r="AQ1379" t="str">
        <f t="shared" si="1260"/>
        <v/>
      </c>
      <c r="AR1379" t="str">
        <f t="shared" si="1261"/>
        <v/>
      </c>
      <c r="AS1379" t="str">
        <f t="shared" si="1262"/>
        <v/>
      </c>
      <c r="AT1379" t="str">
        <f t="shared" si="1263"/>
        <v/>
      </c>
      <c r="AU1379" t="str">
        <f t="shared" si="1264"/>
        <v/>
      </c>
      <c r="AV1379" t="str">
        <f t="shared" si="1265"/>
        <v/>
      </c>
      <c r="AW1379" t="str">
        <f t="shared" si="1266"/>
        <v/>
      </c>
      <c r="AX1379" t="str">
        <f t="shared" si="1267"/>
        <v/>
      </c>
      <c r="AY1379" t="str">
        <f t="shared" si="1268"/>
        <v/>
      </c>
      <c r="AZ1379" t="str">
        <f t="shared" si="1269"/>
        <v/>
      </c>
      <c r="BA1379" t="str">
        <f t="shared" si="1270"/>
        <v/>
      </c>
      <c r="BB1379" t="str">
        <f t="shared" si="1271"/>
        <v/>
      </c>
      <c r="BC1379" t="str">
        <f t="shared" si="1272"/>
        <v/>
      </c>
      <c r="BD1379" t="str">
        <f t="shared" si="1273"/>
        <v/>
      </c>
      <c r="BE1379" t="str">
        <f t="shared" si="1274"/>
        <v>Vendéglátó- és szálloda ismeretek (, web)</v>
      </c>
      <c r="BF1379" s="2">
        <v>1205</v>
      </c>
      <c r="BG1379" s="2">
        <v>2</v>
      </c>
      <c r="BH1379" s="18">
        <f>VLOOKUP(BF1379,segéd!$F$9:$G$41,2,FALSE)</f>
        <v>46361</v>
      </c>
      <c r="BI1379" s="2" t="str">
        <f>VLOOKUP(BG1379,segéd!$F$1:$G$7,2,FALSE)</f>
        <v>9.45-11.15</v>
      </c>
      <c r="BJ1379" s="20" t="s">
        <v>383</v>
      </c>
      <c r="BK1379" s="20" t="s">
        <v>413</v>
      </c>
      <c r="BL1379" t="s">
        <v>194</v>
      </c>
      <c r="BM1379" s="2">
        <v>205</v>
      </c>
      <c r="BO1379" s="2" t="s">
        <v>117</v>
      </c>
      <c r="BP1379" s="33" t="s">
        <v>678</v>
      </c>
      <c r="BQ1379" s="2">
        <f t="shared" si="1275"/>
        <v>5</v>
      </c>
      <c r="BR1379" s="2">
        <f>IF(BM1379="","",IFERROR(VLOOKUP(BJ1379,segéd!T:U,2,FALSE),"x"))</f>
        <v>5</v>
      </c>
      <c r="BS1379" s="2" t="str">
        <f>IF(BN1379="","",IFERROR(VLOOKUP(BJ1379,segéd!O:P,2,FALSE),"x"))</f>
        <v/>
      </c>
      <c r="BT1379" s="2"/>
      <c r="BU1379" s="2"/>
      <c r="BV1379" s="2"/>
      <c r="BX1379" s="2"/>
      <c r="CB1379" s="2">
        <v>8</v>
      </c>
      <c r="CQ1379" s="2"/>
      <c r="CR1379" s="2"/>
    </row>
    <row r="1380" spans="1:120" ht="15" customHeight="1" x14ac:dyDescent="0.3">
      <c r="A1380" t="str">
        <f t="shared" si="1218"/>
        <v>12053</v>
      </c>
      <c r="B1380" t="str">
        <f t="shared" si="1219"/>
        <v xml:space="preserve">Adatbányászat, adatvizualizáció - Dobos Ádám (gépterem, web) </v>
      </c>
      <c r="C1380" t="str">
        <f t="shared" si="1220"/>
        <v>312053</v>
      </c>
      <c r="D1380" t="str">
        <f t="shared" si="1221"/>
        <v>Adatbányászat, adatvizualizáció - Dobos Ádám (gépterem, web) 7</v>
      </c>
      <c r="E1380" t="str">
        <f t="shared" si="1222"/>
        <v>Dobos Ádám12053</v>
      </c>
      <c r="F1380" t="str">
        <f t="shared" si="1223"/>
        <v>Adatbányászat, adatvizualizáció (Tb. 3, gépterem, web)</v>
      </c>
      <c r="G1380" t="str">
        <f t="shared" si="1224"/>
        <v/>
      </c>
      <c r="H1380" t="str">
        <f t="shared" si="1225"/>
        <v/>
      </c>
      <c r="I1380" t="str">
        <f t="shared" si="1226"/>
        <v/>
      </c>
      <c r="J1380" t="str">
        <f t="shared" si="1227"/>
        <v/>
      </c>
      <c r="K1380" t="str">
        <f t="shared" si="1228"/>
        <v/>
      </c>
      <c r="L1380" t="str">
        <f t="shared" si="1229"/>
        <v/>
      </c>
      <c r="M1380" t="str">
        <f t="shared" si="1230"/>
        <v/>
      </c>
      <c r="N1380" t="str">
        <f t="shared" si="1231"/>
        <v/>
      </c>
      <c r="O1380" t="str">
        <f t="shared" si="1232"/>
        <v/>
      </c>
      <c r="P1380" t="str">
        <f t="shared" si="1233"/>
        <v/>
      </c>
      <c r="Q1380" t="str">
        <f t="shared" si="1234"/>
        <v/>
      </c>
      <c r="R1380" t="str">
        <f t="shared" si="1235"/>
        <v/>
      </c>
      <c r="S1380" t="str">
        <f t="shared" si="1236"/>
        <v/>
      </c>
      <c r="T1380" t="str">
        <f t="shared" si="1237"/>
        <v/>
      </c>
      <c r="U1380" t="str">
        <f t="shared" si="1238"/>
        <v/>
      </c>
      <c r="V1380" t="str">
        <f t="shared" si="1239"/>
        <v/>
      </c>
      <c r="W1380" t="str">
        <f t="shared" si="1240"/>
        <v/>
      </c>
      <c r="X1380" t="str">
        <f t="shared" si="1241"/>
        <v/>
      </c>
      <c r="Y1380" t="str">
        <f t="shared" si="1242"/>
        <v/>
      </c>
      <c r="Z1380" t="str">
        <f t="shared" si="1243"/>
        <v/>
      </c>
      <c r="AA1380" t="str">
        <f t="shared" si="1244"/>
        <v>Adatbányászat, adatvizualizáció (, gépterem, web)</v>
      </c>
      <c r="AB1380" t="str">
        <f t="shared" si="1245"/>
        <v/>
      </c>
      <c r="AC1380" t="str">
        <f t="shared" si="1246"/>
        <v/>
      </c>
      <c r="AD1380" t="str">
        <f t="shared" si="1247"/>
        <v/>
      </c>
      <c r="AE1380" t="str">
        <f t="shared" si="1248"/>
        <v/>
      </c>
      <c r="AF1380" t="str">
        <f t="shared" si="1249"/>
        <v/>
      </c>
      <c r="AG1380" t="str">
        <f t="shared" si="1250"/>
        <v>12053</v>
      </c>
      <c r="AH1380" t="str">
        <f t="shared" si="1251"/>
        <v/>
      </c>
      <c r="AI1380" t="str">
        <f t="shared" si="1252"/>
        <v/>
      </c>
      <c r="AJ1380" t="str">
        <f t="shared" si="1253"/>
        <v/>
      </c>
      <c r="AK1380" t="str">
        <f t="shared" si="1254"/>
        <v/>
      </c>
      <c r="AL1380" t="str">
        <f t="shared" si="1255"/>
        <v/>
      </c>
      <c r="AM1380" t="str">
        <f t="shared" si="1256"/>
        <v/>
      </c>
      <c r="AN1380" t="str">
        <f t="shared" si="1257"/>
        <v/>
      </c>
      <c r="AO1380" t="str">
        <f t="shared" si="1258"/>
        <v/>
      </c>
      <c r="AP1380" t="str">
        <f t="shared" si="1259"/>
        <v/>
      </c>
      <c r="AQ1380" t="str">
        <f t="shared" si="1260"/>
        <v/>
      </c>
      <c r="AR1380" t="str">
        <f t="shared" si="1261"/>
        <v/>
      </c>
      <c r="AS1380" t="str">
        <f t="shared" si="1262"/>
        <v/>
      </c>
      <c r="AT1380" t="str">
        <f t="shared" si="1263"/>
        <v/>
      </c>
      <c r="AU1380" t="str">
        <f t="shared" si="1264"/>
        <v/>
      </c>
      <c r="AV1380" t="str">
        <f t="shared" si="1265"/>
        <v/>
      </c>
      <c r="AW1380" t="str">
        <f t="shared" si="1266"/>
        <v/>
      </c>
      <c r="AX1380" t="str">
        <f t="shared" si="1267"/>
        <v/>
      </c>
      <c r="AY1380" t="str">
        <f t="shared" si="1268"/>
        <v/>
      </c>
      <c r="AZ1380" t="str">
        <f t="shared" si="1269"/>
        <v/>
      </c>
      <c r="BA1380" t="str">
        <f t="shared" si="1270"/>
        <v/>
      </c>
      <c r="BB1380" t="str">
        <f t="shared" si="1271"/>
        <v/>
      </c>
      <c r="BC1380" t="str">
        <f t="shared" si="1272"/>
        <v/>
      </c>
      <c r="BD1380" t="str">
        <f t="shared" si="1273"/>
        <v/>
      </c>
      <c r="BE1380" t="str">
        <f t="shared" si="1274"/>
        <v>Adatbányászat, adatvizualizáció (3, gépterem, web)</v>
      </c>
      <c r="BF1380" s="2">
        <v>1205</v>
      </c>
      <c r="BG1380" s="2">
        <v>3</v>
      </c>
      <c r="BH1380" s="18">
        <f>VLOOKUP(BF1380,segéd!$F$9:$G$41,2,FALSE)</f>
        <v>46361</v>
      </c>
      <c r="BI1380" s="2" t="str">
        <f>VLOOKUP(BG1380,segéd!$F$1:$G$7,2,FALSE)</f>
        <v>11.30-13.00</v>
      </c>
      <c r="BJ1380" t="s">
        <v>151</v>
      </c>
      <c r="BK1380" s="20" t="s">
        <v>276</v>
      </c>
      <c r="BL1380" t="s">
        <v>190</v>
      </c>
      <c r="BM1380" s="2"/>
      <c r="BN1380" s="2">
        <v>3</v>
      </c>
      <c r="BO1380" s="2" t="s">
        <v>216</v>
      </c>
      <c r="BP1380" s="33" t="s">
        <v>631</v>
      </c>
      <c r="BQ1380" s="2">
        <f t="shared" si="1275"/>
        <v>7</v>
      </c>
      <c r="BR1380" s="2" t="str">
        <f>IF(BM1380="","",IFERROR(VLOOKUP(BJ1380,segéd!T:U,2,FALSE),"x"))</f>
        <v/>
      </c>
      <c r="BS1380" s="2">
        <f>IF(BN1380="","",IFERROR(VLOOKUP(BJ1380,segéd!O:P,2,FALSE),"x"))</f>
        <v>7</v>
      </c>
      <c r="BU1380" s="2"/>
      <c r="BV1380" s="2"/>
      <c r="CS1380" s="2">
        <v>8</v>
      </c>
    </row>
    <row r="1381" spans="1:120" ht="15" customHeight="1" x14ac:dyDescent="0.3">
      <c r="A1381" t="str">
        <f t="shared" si="1218"/>
        <v>12053</v>
      </c>
      <c r="B1381" t="str">
        <f t="shared" si="1219"/>
        <v xml:space="preserve">Általános és gazdasági jog - Zalahegyi Zoltán (web) </v>
      </c>
      <c r="C1381" t="str">
        <f t="shared" si="1220"/>
        <v>60112053</v>
      </c>
      <c r="D1381" t="str">
        <f t="shared" si="1221"/>
        <v>Általános és gazdasági jog - Zalahegyi Zoltán (web) 171</v>
      </c>
      <c r="E1381" t="str">
        <f t="shared" si="1222"/>
        <v>Zalahegyi Zoltán12053</v>
      </c>
      <c r="F1381" t="str">
        <f t="shared" si="1223"/>
        <v>Általános és gazdasági jog (Tb. 601, web)</v>
      </c>
      <c r="G1381" t="str">
        <f t="shared" si="1224"/>
        <v/>
      </c>
      <c r="H1381" t="str">
        <f t="shared" si="1225"/>
        <v/>
      </c>
      <c r="I1381" t="str">
        <f t="shared" si="1226"/>
        <v/>
      </c>
      <c r="J1381" t="str">
        <f t="shared" si="1227"/>
        <v/>
      </c>
      <c r="K1381" t="str">
        <f t="shared" si="1228"/>
        <v/>
      </c>
      <c r="L1381" t="str">
        <f t="shared" si="1229"/>
        <v/>
      </c>
      <c r="M1381" t="str">
        <f t="shared" si="1230"/>
        <v/>
      </c>
      <c r="N1381" t="str">
        <f t="shared" si="1231"/>
        <v/>
      </c>
      <c r="O1381" t="str">
        <f t="shared" si="1232"/>
        <v/>
      </c>
      <c r="P1381" t="str">
        <f t="shared" si="1233"/>
        <v/>
      </c>
      <c r="Q1381" t="str">
        <f t="shared" si="1234"/>
        <v/>
      </c>
      <c r="R1381" t="str">
        <f t="shared" si="1235"/>
        <v/>
      </c>
      <c r="S1381" t="str">
        <f t="shared" si="1236"/>
        <v/>
      </c>
      <c r="T1381" t="str">
        <f t="shared" si="1237"/>
        <v/>
      </c>
      <c r="U1381" t="str">
        <f t="shared" si="1238"/>
        <v/>
      </c>
      <c r="V1381" t="str">
        <f t="shared" si="1239"/>
        <v/>
      </c>
      <c r="W1381" t="str">
        <f t="shared" si="1240"/>
        <v/>
      </c>
      <c r="X1381" t="str">
        <f t="shared" si="1241"/>
        <v/>
      </c>
      <c r="Y1381" t="str">
        <f t="shared" si="1242"/>
        <v/>
      </c>
      <c r="Z1381" t="str">
        <f t="shared" si="1243"/>
        <v/>
      </c>
      <c r="AA1381" t="str">
        <f t="shared" si="1244"/>
        <v>Általános és gazdasági jog (, web)</v>
      </c>
      <c r="AB1381" t="str">
        <f t="shared" si="1245"/>
        <v>12053</v>
      </c>
      <c r="AC1381" t="str">
        <f t="shared" si="1246"/>
        <v/>
      </c>
      <c r="AD1381" t="str">
        <f t="shared" si="1247"/>
        <v/>
      </c>
      <c r="AE1381" t="str">
        <f t="shared" si="1248"/>
        <v/>
      </c>
      <c r="AF1381" t="str">
        <f t="shared" si="1249"/>
        <v/>
      </c>
      <c r="AG1381" t="str">
        <f t="shared" si="1250"/>
        <v/>
      </c>
      <c r="AH1381" t="str">
        <f t="shared" si="1251"/>
        <v/>
      </c>
      <c r="AI1381" t="str">
        <f t="shared" si="1252"/>
        <v/>
      </c>
      <c r="AJ1381" t="str">
        <f t="shared" si="1253"/>
        <v/>
      </c>
      <c r="AK1381" t="str">
        <f t="shared" si="1254"/>
        <v/>
      </c>
      <c r="AL1381" t="str">
        <f t="shared" si="1255"/>
        <v/>
      </c>
      <c r="AM1381" t="str">
        <f t="shared" si="1256"/>
        <v/>
      </c>
      <c r="AN1381" t="str">
        <f t="shared" si="1257"/>
        <v/>
      </c>
      <c r="AO1381" t="str">
        <f t="shared" si="1258"/>
        <v/>
      </c>
      <c r="AP1381" t="str">
        <f t="shared" si="1259"/>
        <v/>
      </c>
      <c r="AQ1381" t="str">
        <f t="shared" si="1260"/>
        <v/>
      </c>
      <c r="AR1381" t="str">
        <f t="shared" si="1261"/>
        <v/>
      </c>
      <c r="AS1381" t="str">
        <f t="shared" si="1262"/>
        <v/>
      </c>
      <c r="AT1381" t="str">
        <f t="shared" si="1263"/>
        <v>12053</v>
      </c>
      <c r="AU1381" t="str">
        <f t="shared" si="1264"/>
        <v>12053</v>
      </c>
      <c r="AV1381" t="str">
        <f t="shared" si="1265"/>
        <v>12053</v>
      </c>
      <c r="AW1381" t="str">
        <f t="shared" si="1266"/>
        <v>12053</v>
      </c>
      <c r="AX1381" t="str">
        <f t="shared" si="1267"/>
        <v>12053</v>
      </c>
      <c r="AY1381" t="str">
        <f t="shared" si="1268"/>
        <v/>
      </c>
      <c r="AZ1381" t="str">
        <f t="shared" si="1269"/>
        <v/>
      </c>
      <c r="BA1381" t="str">
        <f t="shared" si="1270"/>
        <v/>
      </c>
      <c r="BB1381" t="str">
        <f t="shared" si="1271"/>
        <v/>
      </c>
      <c r="BC1381" t="str">
        <f t="shared" si="1272"/>
        <v/>
      </c>
      <c r="BD1381" t="str">
        <f t="shared" si="1273"/>
        <v/>
      </c>
      <c r="BE1381" t="str">
        <f t="shared" si="1274"/>
        <v>Általános és gazdasági jog (601, web)</v>
      </c>
      <c r="BF1381" s="2">
        <v>1205</v>
      </c>
      <c r="BG1381" s="2">
        <v>3</v>
      </c>
      <c r="BH1381" s="18">
        <f>VLOOKUP(BF1381,segéd!$F$9:$G$41,2,FALSE)</f>
        <v>46361</v>
      </c>
      <c r="BI1381" s="2" t="str">
        <f>VLOOKUP(BG1381,segéd!$F$1:$G$7,2,FALSE)</f>
        <v>11.30-13.00</v>
      </c>
      <c r="BJ1381" t="s">
        <v>84</v>
      </c>
      <c r="BK1381" s="20" t="s">
        <v>303</v>
      </c>
      <c r="BL1381" t="s">
        <v>191</v>
      </c>
      <c r="BM1381" s="2"/>
      <c r="BN1381" s="2">
        <v>601</v>
      </c>
      <c r="BO1381" s="2" t="s">
        <v>117</v>
      </c>
      <c r="BP1381" s="33" t="s">
        <v>734</v>
      </c>
      <c r="BQ1381" s="2">
        <f t="shared" si="1275"/>
        <v>171</v>
      </c>
      <c r="BR1381" s="2" t="str">
        <f>IF(BM1381="","",IFERROR(VLOOKUP(BJ1381,segéd!T:U,2,FALSE),"x"))</f>
        <v/>
      </c>
      <c r="BS1381" s="2">
        <f>IF(BN1381="","",IFERROR(VLOOKUP(BJ1381,segéd!O:P,2,FALSE),"x"))</f>
        <v>171</v>
      </c>
      <c r="BT1381" s="2"/>
      <c r="BU1381" s="2"/>
      <c r="BV1381" s="2"/>
      <c r="BX1381" s="2"/>
      <c r="CN1381" s="2">
        <v>53</v>
      </c>
      <c r="CQ1381" s="2"/>
      <c r="CR1381" s="2"/>
      <c r="DF1381" s="2">
        <v>27</v>
      </c>
      <c r="DG1381" s="2">
        <v>8</v>
      </c>
      <c r="DH1381" s="2">
        <v>13</v>
      </c>
      <c r="DI1381" s="2">
        <v>14</v>
      </c>
      <c r="DJ1381" s="2">
        <v>44</v>
      </c>
    </row>
    <row r="1382" spans="1:120" ht="15" customHeight="1" x14ac:dyDescent="0.3">
      <c r="A1382" t="str">
        <f t="shared" si="1218"/>
        <v>20812053</v>
      </c>
      <c r="B1382" t="str">
        <f t="shared" si="1219"/>
        <v>Angol gazdasági szaknyelv I., 1. csoport - Steiner Imre 21</v>
      </c>
      <c r="C1382" t="str">
        <f t="shared" si="1220"/>
        <v>12053</v>
      </c>
      <c r="D1382" t="str">
        <f t="shared" si="1221"/>
        <v xml:space="preserve">Angol gazdasági szaknyelv I., 1. csoport - Steiner Imre </v>
      </c>
      <c r="E1382" t="str">
        <f t="shared" si="1222"/>
        <v>Steiner Imre12053</v>
      </c>
      <c r="F1382" t="str">
        <f t="shared" si="1223"/>
        <v>Angol gazdasági szaknyelv I., 1. csoport (Bp. 208)</v>
      </c>
      <c r="G1382" t="str">
        <f t="shared" si="1224"/>
        <v>12053</v>
      </c>
      <c r="H1382" t="str">
        <f t="shared" si="1225"/>
        <v>12053</v>
      </c>
      <c r="I1382" t="str">
        <f t="shared" si="1226"/>
        <v/>
      </c>
      <c r="J1382" t="str">
        <f t="shared" si="1227"/>
        <v/>
      </c>
      <c r="K1382" t="str">
        <f t="shared" si="1228"/>
        <v/>
      </c>
      <c r="L1382" t="str">
        <f t="shared" si="1229"/>
        <v/>
      </c>
      <c r="M1382" t="str">
        <f t="shared" si="1230"/>
        <v/>
      </c>
      <c r="N1382" t="str">
        <f t="shared" si="1231"/>
        <v/>
      </c>
      <c r="O1382" t="str">
        <f t="shared" si="1232"/>
        <v/>
      </c>
      <c r="P1382" t="str">
        <f t="shared" si="1233"/>
        <v/>
      </c>
      <c r="Q1382" t="str">
        <f t="shared" si="1234"/>
        <v/>
      </c>
      <c r="R1382" t="str">
        <f t="shared" si="1235"/>
        <v/>
      </c>
      <c r="S1382" t="str">
        <f t="shared" si="1236"/>
        <v/>
      </c>
      <c r="T1382" t="str">
        <f t="shared" si="1237"/>
        <v/>
      </c>
      <c r="U1382" t="str">
        <f t="shared" si="1238"/>
        <v/>
      </c>
      <c r="V1382" t="str">
        <f t="shared" si="1239"/>
        <v/>
      </c>
      <c r="W1382" t="str">
        <f t="shared" si="1240"/>
        <v/>
      </c>
      <c r="X1382" t="str">
        <f t="shared" si="1241"/>
        <v/>
      </c>
      <c r="Y1382" t="str">
        <f t="shared" si="1242"/>
        <v/>
      </c>
      <c r="Z1382" t="str">
        <f t="shared" si="1243"/>
        <v/>
      </c>
      <c r="AA1382" t="str">
        <f t="shared" si="1244"/>
        <v>Angol gazdasági szaknyelv I., 1. csoport (208)</v>
      </c>
      <c r="AB1382" t="str">
        <f t="shared" si="1245"/>
        <v/>
      </c>
      <c r="AC1382" t="str">
        <f t="shared" si="1246"/>
        <v/>
      </c>
      <c r="AD1382" t="str">
        <f t="shared" si="1247"/>
        <v/>
      </c>
      <c r="AE1382" t="str">
        <f t="shared" si="1248"/>
        <v/>
      </c>
      <c r="AF1382" t="str">
        <f t="shared" si="1249"/>
        <v/>
      </c>
      <c r="AG1382" t="str">
        <f t="shared" si="1250"/>
        <v/>
      </c>
      <c r="AH1382" t="str">
        <f t="shared" si="1251"/>
        <v/>
      </c>
      <c r="AI1382" t="str">
        <f t="shared" si="1252"/>
        <v/>
      </c>
      <c r="AJ1382" t="str">
        <f t="shared" si="1253"/>
        <v/>
      </c>
      <c r="AK1382" t="str">
        <f t="shared" si="1254"/>
        <v/>
      </c>
      <c r="AL1382" t="str">
        <f t="shared" si="1255"/>
        <v/>
      </c>
      <c r="AM1382" t="str">
        <f t="shared" si="1256"/>
        <v/>
      </c>
      <c r="AN1382" t="str">
        <f t="shared" si="1257"/>
        <v/>
      </c>
      <c r="AO1382" t="str">
        <f t="shared" si="1258"/>
        <v/>
      </c>
      <c r="AP1382" t="str">
        <f t="shared" si="1259"/>
        <v/>
      </c>
      <c r="AQ1382" t="str">
        <f t="shared" si="1260"/>
        <v/>
      </c>
      <c r="AR1382" t="str">
        <f t="shared" si="1261"/>
        <v/>
      </c>
      <c r="AS1382" t="str">
        <f t="shared" si="1262"/>
        <v/>
      </c>
      <c r="AT1382" t="str">
        <f t="shared" si="1263"/>
        <v/>
      </c>
      <c r="AU1382" t="str">
        <f t="shared" si="1264"/>
        <v/>
      </c>
      <c r="AV1382" t="str">
        <f t="shared" si="1265"/>
        <v/>
      </c>
      <c r="AW1382" t="str">
        <f t="shared" si="1266"/>
        <v/>
      </c>
      <c r="AX1382" t="str">
        <f t="shared" si="1267"/>
        <v/>
      </c>
      <c r="AY1382" t="str">
        <f t="shared" si="1268"/>
        <v/>
      </c>
      <c r="AZ1382" t="str">
        <f t="shared" si="1269"/>
        <v/>
      </c>
      <c r="BA1382" t="str">
        <f t="shared" si="1270"/>
        <v/>
      </c>
      <c r="BB1382" t="str">
        <f t="shared" si="1271"/>
        <v/>
      </c>
      <c r="BC1382" t="str">
        <f t="shared" si="1272"/>
        <v/>
      </c>
      <c r="BD1382" t="str">
        <f t="shared" si="1273"/>
        <v/>
      </c>
      <c r="BE1382" t="str">
        <f t="shared" si="1274"/>
        <v>Angol gazdasági szaknyelv I., 1. csoport ()</v>
      </c>
      <c r="BF1382" s="2">
        <v>1205</v>
      </c>
      <c r="BG1382" s="2">
        <v>3</v>
      </c>
      <c r="BH1382" s="18">
        <f>VLOOKUP(BF1382,segéd!$F$9:$G$41,2,FALSE)</f>
        <v>46361</v>
      </c>
      <c r="BI1382" s="2" t="str">
        <f>VLOOKUP(BG1382,segéd!$F$1:$G$7,2,FALSE)</f>
        <v>11.30-13.00</v>
      </c>
      <c r="BJ1382" t="s">
        <v>269</v>
      </c>
      <c r="BK1382" s="20" t="s">
        <v>549</v>
      </c>
      <c r="BL1382" t="s">
        <v>194</v>
      </c>
      <c r="BM1382" s="2">
        <v>208</v>
      </c>
      <c r="BO1382" s="2"/>
      <c r="BP1382" s="33"/>
      <c r="BQ1382" s="2">
        <f t="shared" si="1275"/>
        <v>21</v>
      </c>
      <c r="BR1382" s="2">
        <f>IF(BM1382="","",IFERROR(VLOOKUP(BJ1382,segéd!T:U,2,FALSE),"x"))</f>
        <v>21</v>
      </c>
      <c r="BS1382" s="2" t="str">
        <f>IF(BN1382="","",IFERROR(VLOOKUP(BJ1382,segéd!O:P,2,FALSE),"x"))</f>
        <v/>
      </c>
      <c r="BT1382" s="2">
        <v>27</v>
      </c>
      <c r="BU1382" s="2">
        <v>7</v>
      </c>
      <c r="BV1382" s="2"/>
      <c r="BX1382" s="2"/>
      <c r="CQ1382" s="2"/>
      <c r="CR1382" s="2"/>
    </row>
    <row r="1383" spans="1:120" ht="15" customHeight="1" x14ac:dyDescent="0.3">
      <c r="A1383" t="str">
        <f t="shared" si="1218"/>
        <v>12053</v>
      </c>
      <c r="B1383" t="str">
        <f t="shared" si="1219"/>
        <v xml:space="preserve">Beruházási ismeretek (szv.) - Kárpáti-Daróczi Judit (web) </v>
      </c>
      <c r="C1383" t="str">
        <f t="shared" si="1220"/>
        <v>21212053</v>
      </c>
      <c r="D1383" t="str">
        <f t="shared" si="1221"/>
        <v>Beruházási ismeretek (szv.) - Kárpáti-Daróczi Judit (web) 19</v>
      </c>
      <c r="E1383" t="str">
        <f t="shared" si="1222"/>
        <v>Kárpáti-Daróczi Judit12053</v>
      </c>
      <c r="F1383" t="str">
        <f t="shared" si="1223"/>
        <v>Beruházási ismeretek (szv.) (Tb. 212, web)</v>
      </c>
      <c r="G1383" t="str">
        <f t="shared" si="1224"/>
        <v/>
      </c>
      <c r="H1383" t="str">
        <f t="shared" si="1225"/>
        <v/>
      </c>
      <c r="I1383" t="str">
        <f t="shared" si="1226"/>
        <v/>
      </c>
      <c r="J1383" t="str">
        <f t="shared" si="1227"/>
        <v/>
      </c>
      <c r="K1383" t="str">
        <f t="shared" si="1228"/>
        <v/>
      </c>
      <c r="L1383" t="str">
        <f t="shared" si="1229"/>
        <v/>
      </c>
      <c r="M1383" t="str">
        <f t="shared" si="1230"/>
        <v/>
      </c>
      <c r="N1383" t="str">
        <f t="shared" si="1231"/>
        <v/>
      </c>
      <c r="O1383" t="str">
        <f t="shared" si="1232"/>
        <v/>
      </c>
      <c r="P1383" t="str">
        <f t="shared" si="1233"/>
        <v/>
      </c>
      <c r="Q1383" t="str">
        <f t="shared" si="1234"/>
        <v/>
      </c>
      <c r="R1383" t="str">
        <f t="shared" si="1235"/>
        <v/>
      </c>
      <c r="S1383" t="str">
        <f t="shared" si="1236"/>
        <v/>
      </c>
      <c r="T1383" t="str">
        <f t="shared" si="1237"/>
        <v/>
      </c>
      <c r="U1383" t="str">
        <f t="shared" si="1238"/>
        <v/>
      </c>
      <c r="V1383" t="str">
        <f t="shared" si="1239"/>
        <v/>
      </c>
      <c r="W1383" t="str">
        <f t="shared" si="1240"/>
        <v/>
      </c>
      <c r="X1383" t="str">
        <f t="shared" si="1241"/>
        <v/>
      </c>
      <c r="Y1383" t="str">
        <f t="shared" si="1242"/>
        <v/>
      </c>
      <c r="Z1383" t="str">
        <f t="shared" si="1243"/>
        <v/>
      </c>
      <c r="AA1383" t="str">
        <f t="shared" si="1244"/>
        <v>Beruházási ismeretek (szv.) (, web)</v>
      </c>
      <c r="AB1383" t="str">
        <f t="shared" si="1245"/>
        <v/>
      </c>
      <c r="AC1383" t="str">
        <f t="shared" si="1246"/>
        <v/>
      </c>
      <c r="AD1383" t="str">
        <f t="shared" si="1247"/>
        <v/>
      </c>
      <c r="AE1383" t="str">
        <f t="shared" si="1248"/>
        <v/>
      </c>
      <c r="AF1383" t="str">
        <f t="shared" si="1249"/>
        <v/>
      </c>
      <c r="AG1383" t="str">
        <f t="shared" si="1250"/>
        <v/>
      </c>
      <c r="AH1383" t="str">
        <f t="shared" si="1251"/>
        <v/>
      </c>
      <c r="AI1383" t="str">
        <f t="shared" si="1252"/>
        <v/>
      </c>
      <c r="AJ1383" t="str">
        <f t="shared" si="1253"/>
        <v/>
      </c>
      <c r="AK1383" t="str">
        <f t="shared" si="1254"/>
        <v/>
      </c>
      <c r="AL1383" t="str">
        <f t="shared" si="1255"/>
        <v/>
      </c>
      <c r="AM1383" t="str">
        <f t="shared" si="1256"/>
        <v/>
      </c>
      <c r="AN1383" t="str">
        <f t="shared" si="1257"/>
        <v/>
      </c>
      <c r="AO1383" t="str">
        <f t="shared" si="1258"/>
        <v/>
      </c>
      <c r="AP1383" t="str">
        <f t="shared" si="1259"/>
        <v/>
      </c>
      <c r="AQ1383" t="str">
        <f t="shared" si="1260"/>
        <v/>
      </c>
      <c r="AR1383" t="str">
        <f t="shared" si="1261"/>
        <v/>
      </c>
      <c r="AS1383" t="str">
        <f t="shared" si="1262"/>
        <v/>
      </c>
      <c r="AT1383" t="str">
        <f t="shared" si="1263"/>
        <v/>
      </c>
      <c r="AU1383" t="str">
        <f t="shared" si="1264"/>
        <v/>
      </c>
      <c r="AV1383" t="str">
        <f t="shared" si="1265"/>
        <v/>
      </c>
      <c r="AW1383" t="str">
        <f t="shared" si="1266"/>
        <v/>
      </c>
      <c r="AX1383" t="str">
        <f t="shared" si="1267"/>
        <v/>
      </c>
      <c r="AY1383" t="str">
        <f t="shared" si="1268"/>
        <v/>
      </c>
      <c r="AZ1383" t="str">
        <f t="shared" si="1269"/>
        <v/>
      </c>
      <c r="BA1383" t="str">
        <f t="shared" si="1270"/>
        <v/>
      </c>
      <c r="BB1383" t="str">
        <f t="shared" si="1271"/>
        <v>12053</v>
      </c>
      <c r="BC1383" t="str">
        <f t="shared" si="1272"/>
        <v>12053</v>
      </c>
      <c r="BD1383" t="str">
        <f t="shared" si="1273"/>
        <v>12053</v>
      </c>
      <c r="BE1383" t="str">
        <f t="shared" si="1274"/>
        <v>Beruházási ismeretek (szv.) (212, web)</v>
      </c>
      <c r="BF1383" s="2">
        <v>1205</v>
      </c>
      <c r="BG1383" s="2">
        <v>3</v>
      </c>
      <c r="BH1383" s="18">
        <f>VLOOKUP(BF1383,segéd!$F$9:$G$41,2,FALSE)</f>
        <v>46361</v>
      </c>
      <c r="BI1383" s="2" t="str">
        <f>VLOOKUP(BG1383,segéd!$F$1:$G$7,2,FALSE)</f>
        <v>11.30-13.00</v>
      </c>
      <c r="BJ1383" t="s">
        <v>411</v>
      </c>
      <c r="BK1383" s="20" t="s">
        <v>280</v>
      </c>
      <c r="BL1383" t="s">
        <v>191</v>
      </c>
      <c r="BM1383" s="2"/>
      <c r="BN1383" s="2">
        <v>212</v>
      </c>
      <c r="BO1383" s="2" t="s">
        <v>117</v>
      </c>
      <c r="BP1383" s="33" t="s">
        <v>621</v>
      </c>
      <c r="BQ1383" s="2">
        <f t="shared" si="1275"/>
        <v>19</v>
      </c>
      <c r="BR1383" s="2" t="str">
        <f>IF(BM1383="","",IFERROR(VLOOKUP(BJ1383,segéd!T:U,2,FALSE),"x"))</f>
        <v/>
      </c>
      <c r="BS1383" s="2">
        <f>IF(BN1383="","",IFERROR(VLOOKUP(BJ1383,segéd!O:P,2,FALSE),"x"))</f>
        <v>19</v>
      </c>
      <c r="BU1383" s="2"/>
      <c r="BV1383" s="2"/>
      <c r="DN1383" s="2">
        <v>4</v>
      </c>
      <c r="DO1383" s="2">
        <v>5</v>
      </c>
      <c r="DP1383" s="2">
        <v>16</v>
      </c>
    </row>
    <row r="1384" spans="1:120" ht="15" customHeight="1" x14ac:dyDescent="0.3">
      <c r="A1384" t="str">
        <f t="shared" si="1218"/>
        <v>20612053</v>
      </c>
      <c r="B1384" t="str">
        <f t="shared" si="1219"/>
        <v>Beszerzési menedzsment alapjai - Lakatos Péter (otthonról web) 6</v>
      </c>
      <c r="C1384" t="str">
        <f t="shared" si="1220"/>
        <v>21712053</v>
      </c>
      <c r="D1384" t="str">
        <f t="shared" si="1221"/>
        <v>Beszerzési menedzsment alapjai - Lakatos Péter (otthonról web) 4</v>
      </c>
      <c r="E1384" t="str">
        <f t="shared" si="1222"/>
        <v>Lakatos Péter12053</v>
      </c>
      <c r="F1384" t="str">
        <f t="shared" si="1223"/>
        <v>Beszerzési menedzsment alapjai (Bp. 206Tb. 217, otthonról web)</v>
      </c>
      <c r="G1384" t="str">
        <f t="shared" si="1224"/>
        <v/>
      </c>
      <c r="H1384" t="str">
        <f t="shared" si="1225"/>
        <v/>
      </c>
      <c r="I1384" t="str">
        <f t="shared" si="1226"/>
        <v/>
      </c>
      <c r="J1384" t="str">
        <f t="shared" si="1227"/>
        <v/>
      </c>
      <c r="K1384" t="str">
        <f t="shared" si="1228"/>
        <v/>
      </c>
      <c r="L1384" t="str">
        <f t="shared" si="1229"/>
        <v/>
      </c>
      <c r="M1384" t="str">
        <f t="shared" si="1230"/>
        <v/>
      </c>
      <c r="N1384" t="str">
        <f t="shared" si="1231"/>
        <v/>
      </c>
      <c r="O1384" t="str">
        <f t="shared" si="1232"/>
        <v/>
      </c>
      <c r="P1384" t="str">
        <f t="shared" si="1233"/>
        <v/>
      </c>
      <c r="Q1384" t="str">
        <f t="shared" si="1234"/>
        <v/>
      </c>
      <c r="R1384" t="str">
        <f t="shared" si="1235"/>
        <v/>
      </c>
      <c r="S1384" t="str">
        <f t="shared" si="1236"/>
        <v/>
      </c>
      <c r="T1384" t="str">
        <f t="shared" si="1237"/>
        <v/>
      </c>
      <c r="U1384" t="str">
        <f t="shared" si="1238"/>
        <v/>
      </c>
      <c r="V1384" t="str">
        <f t="shared" si="1239"/>
        <v/>
      </c>
      <c r="W1384" t="str">
        <f t="shared" si="1240"/>
        <v>12053</v>
      </c>
      <c r="X1384" t="str">
        <f t="shared" si="1241"/>
        <v/>
      </c>
      <c r="Y1384" t="str">
        <f t="shared" si="1242"/>
        <v/>
      </c>
      <c r="Z1384" t="str">
        <f t="shared" si="1243"/>
        <v/>
      </c>
      <c r="AA1384" t="str">
        <f t="shared" si="1244"/>
        <v>Beszerzési menedzsment alapjai (206, otthonról web)</v>
      </c>
      <c r="AB1384" t="str">
        <f t="shared" si="1245"/>
        <v/>
      </c>
      <c r="AC1384" t="str">
        <f t="shared" si="1246"/>
        <v/>
      </c>
      <c r="AD1384" t="str">
        <f t="shared" si="1247"/>
        <v/>
      </c>
      <c r="AE1384" t="str">
        <f t="shared" si="1248"/>
        <v/>
      </c>
      <c r="AF1384" t="str">
        <f t="shared" si="1249"/>
        <v/>
      </c>
      <c r="AG1384" t="str">
        <f t="shared" si="1250"/>
        <v/>
      </c>
      <c r="AH1384" t="str">
        <f t="shared" si="1251"/>
        <v/>
      </c>
      <c r="AI1384" t="str">
        <f t="shared" si="1252"/>
        <v/>
      </c>
      <c r="AJ1384" t="str">
        <f t="shared" si="1253"/>
        <v/>
      </c>
      <c r="AK1384" t="str">
        <f t="shared" si="1254"/>
        <v/>
      </c>
      <c r="AL1384" t="str">
        <f t="shared" si="1255"/>
        <v/>
      </c>
      <c r="AM1384" t="str">
        <f t="shared" si="1256"/>
        <v/>
      </c>
      <c r="AN1384" t="str">
        <f t="shared" si="1257"/>
        <v/>
      </c>
      <c r="AO1384" t="str">
        <f t="shared" si="1258"/>
        <v/>
      </c>
      <c r="AP1384" t="str">
        <f t="shared" si="1259"/>
        <v/>
      </c>
      <c r="AQ1384" t="str">
        <f t="shared" si="1260"/>
        <v>12053</v>
      </c>
      <c r="AR1384" t="str">
        <f t="shared" si="1261"/>
        <v/>
      </c>
      <c r="AS1384" t="str">
        <f t="shared" si="1262"/>
        <v/>
      </c>
      <c r="AT1384" t="str">
        <f t="shared" si="1263"/>
        <v/>
      </c>
      <c r="AU1384" t="str">
        <f t="shared" si="1264"/>
        <v/>
      </c>
      <c r="AV1384" t="str">
        <f t="shared" si="1265"/>
        <v/>
      </c>
      <c r="AW1384" t="str">
        <f t="shared" si="1266"/>
        <v/>
      </c>
      <c r="AX1384" t="str">
        <f t="shared" si="1267"/>
        <v/>
      </c>
      <c r="AY1384" t="str">
        <f t="shared" si="1268"/>
        <v/>
      </c>
      <c r="AZ1384" t="str">
        <f t="shared" si="1269"/>
        <v/>
      </c>
      <c r="BA1384" t="str">
        <f t="shared" si="1270"/>
        <v/>
      </c>
      <c r="BB1384" t="str">
        <f t="shared" si="1271"/>
        <v/>
      </c>
      <c r="BC1384" t="str">
        <f t="shared" si="1272"/>
        <v/>
      </c>
      <c r="BD1384" t="str">
        <f t="shared" si="1273"/>
        <v/>
      </c>
      <c r="BE1384" t="str">
        <f t="shared" si="1274"/>
        <v>Beszerzési menedzsment alapjai (217, otthonról web)</v>
      </c>
      <c r="BF1384" s="2">
        <v>1205</v>
      </c>
      <c r="BG1384" s="2">
        <v>3</v>
      </c>
      <c r="BH1384" s="18">
        <f>VLOOKUP(BF1384,segéd!$F$9:$G$41,2,FALSE)</f>
        <v>46361</v>
      </c>
      <c r="BI1384" s="2" t="str">
        <f>VLOOKUP(BG1384,segéd!$F$1:$G$7,2,FALSE)</f>
        <v>11.30-13.00</v>
      </c>
      <c r="BJ1384" t="s">
        <v>282</v>
      </c>
      <c r="BK1384" s="20" t="s">
        <v>217</v>
      </c>
      <c r="BL1384" t="s">
        <v>192</v>
      </c>
      <c r="BM1384" s="2">
        <v>206</v>
      </c>
      <c r="BN1384" s="2">
        <v>217</v>
      </c>
      <c r="BO1384" s="2" t="s">
        <v>423</v>
      </c>
      <c r="BP1384" s="33" t="s">
        <v>718</v>
      </c>
      <c r="BQ1384" s="2">
        <f t="shared" si="1275"/>
        <v>10</v>
      </c>
      <c r="BR1384" s="2">
        <f>IF(BM1384="","",IFERROR(VLOOKUP(BJ1384,segéd!T:U,2,FALSE),"x"))</f>
        <v>6</v>
      </c>
      <c r="BS1384" s="2">
        <f>IF(BN1384="","",IFERROR(VLOOKUP(BJ1384,segéd!O:P,2,FALSE),"x"))</f>
        <v>4</v>
      </c>
      <c r="BU1384" s="2"/>
      <c r="BV1384" s="2"/>
      <c r="BX1384" s="2"/>
      <c r="CJ1384" s="2">
        <v>6</v>
      </c>
      <c r="DC1384" s="2">
        <v>3</v>
      </c>
    </row>
    <row r="1385" spans="1:120" ht="15" customHeight="1" x14ac:dyDescent="0.3">
      <c r="A1385" t="str">
        <f t="shared" si="1218"/>
        <v>12053</v>
      </c>
      <c r="B1385" t="str">
        <f t="shared" si="1219"/>
        <v xml:space="preserve">CAD alapjai, 1. csoport - Szentgyörgyiné Gyöngyösi Éva (web) </v>
      </c>
      <c r="C1385" t="str">
        <f t="shared" si="1220"/>
        <v>60412053</v>
      </c>
      <c r="D1385" t="str">
        <f t="shared" si="1221"/>
        <v>CAD alapjai, 1. csoport - Szentgyörgyiné Gyöngyösi Éva (web) 33</v>
      </c>
      <c r="E1385" t="str">
        <f t="shared" si="1222"/>
        <v>Szentgyörgyiné Gyöngyösi Éva12053</v>
      </c>
      <c r="F1385" t="str">
        <f t="shared" si="1223"/>
        <v>CAD alapjai, 1. csoport (Tb. 604, web)</v>
      </c>
      <c r="G1385" t="str">
        <f t="shared" si="1224"/>
        <v/>
      </c>
      <c r="H1385" t="str">
        <f t="shared" si="1225"/>
        <v/>
      </c>
      <c r="I1385" t="str">
        <f t="shared" si="1226"/>
        <v/>
      </c>
      <c r="J1385" t="str">
        <f t="shared" si="1227"/>
        <v/>
      </c>
      <c r="K1385" t="str">
        <f t="shared" si="1228"/>
        <v/>
      </c>
      <c r="L1385" t="str">
        <f t="shared" si="1229"/>
        <v/>
      </c>
      <c r="M1385" t="str">
        <f t="shared" si="1230"/>
        <v/>
      </c>
      <c r="N1385" t="str">
        <f t="shared" si="1231"/>
        <v/>
      </c>
      <c r="O1385" t="str">
        <f t="shared" si="1232"/>
        <v/>
      </c>
      <c r="P1385" t="str">
        <f t="shared" si="1233"/>
        <v/>
      </c>
      <c r="Q1385" t="str">
        <f t="shared" si="1234"/>
        <v/>
      </c>
      <c r="R1385" t="str">
        <f t="shared" si="1235"/>
        <v/>
      </c>
      <c r="S1385" t="str">
        <f t="shared" si="1236"/>
        <v/>
      </c>
      <c r="T1385" t="str">
        <f t="shared" si="1237"/>
        <v/>
      </c>
      <c r="U1385" t="str">
        <f t="shared" si="1238"/>
        <v/>
      </c>
      <c r="V1385" t="str">
        <f t="shared" si="1239"/>
        <v/>
      </c>
      <c r="W1385" t="str">
        <f t="shared" si="1240"/>
        <v/>
      </c>
      <c r="X1385" t="str">
        <f t="shared" si="1241"/>
        <v/>
      </c>
      <c r="Y1385" t="str">
        <f t="shared" si="1242"/>
        <v/>
      </c>
      <c r="Z1385" t="str">
        <f t="shared" si="1243"/>
        <v/>
      </c>
      <c r="AA1385" t="str">
        <f t="shared" si="1244"/>
        <v>CAD alapjai, 1. csoport (, web)</v>
      </c>
      <c r="AB1385" t="str">
        <f t="shared" si="1245"/>
        <v/>
      </c>
      <c r="AC1385" t="str">
        <f t="shared" si="1246"/>
        <v/>
      </c>
      <c r="AD1385" t="str">
        <f t="shared" si="1247"/>
        <v/>
      </c>
      <c r="AE1385" t="str">
        <f t="shared" si="1248"/>
        <v/>
      </c>
      <c r="AF1385" t="str">
        <f t="shared" si="1249"/>
        <v/>
      </c>
      <c r="AG1385" t="str">
        <f t="shared" si="1250"/>
        <v/>
      </c>
      <c r="AH1385" t="str">
        <f t="shared" si="1251"/>
        <v/>
      </c>
      <c r="AI1385" t="str">
        <f t="shared" si="1252"/>
        <v/>
      </c>
      <c r="AJ1385" t="str">
        <f t="shared" si="1253"/>
        <v/>
      </c>
      <c r="AK1385" t="str">
        <f t="shared" si="1254"/>
        <v>12053</v>
      </c>
      <c r="AL1385" t="str">
        <f t="shared" si="1255"/>
        <v/>
      </c>
      <c r="AM1385" t="str">
        <f t="shared" si="1256"/>
        <v/>
      </c>
      <c r="AN1385" t="str">
        <f t="shared" si="1257"/>
        <v/>
      </c>
      <c r="AO1385" t="str">
        <f t="shared" si="1258"/>
        <v/>
      </c>
      <c r="AP1385" t="str">
        <f t="shared" si="1259"/>
        <v/>
      </c>
      <c r="AQ1385" t="str">
        <f t="shared" si="1260"/>
        <v/>
      </c>
      <c r="AR1385" t="str">
        <f t="shared" si="1261"/>
        <v/>
      </c>
      <c r="AS1385" t="str">
        <f t="shared" si="1262"/>
        <v/>
      </c>
      <c r="AT1385" t="str">
        <f t="shared" si="1263"/>
        <v/>
      </c>
      <c r="AU1385" t="str">
        <f t="shared" si="1264"/>
        <v/>
      </c>
      <c r="AV1385" t="str">
        <f t="shared" si="1265"/>
        <v/>
      </c>
      <c r="AW1385" t="str">
        <f t="shared" si="1266"/>
        <v/>
      </c>
      <c r="AX1385" t="str">
        <f t="shared" si="1267"/>
        <v/>
      </c>
      <c r="AY1385" t="str">
        <f t="shared" si="1268"/>
        <v/>
      </c>
      <c r="AZ1385" t="str">
        <f t="shared" si="1269"/>
        <v/>
      </c>
      <c r="BA1385" t="str">
        <f t="shared" si="1270"/>
        <v/>
      </c>
      <c r="BB1385" t="str">
        <f t="shared" si="1271"/>
        <v/>
      </c>
      <c r="BC1385" t="str">
        <f t="shared" si="1272"/>
        <v/>
      </c>
      <c r="BD1385" t="str">
        <f t="shared" si="1273"/>
        <v/>
      </c>
      <c r="BE1385" t="str">
        <f t="shared" si="1274"/>
        <v>CAD alapjai, 1. csoport (604, web)</v>
      </c>
      <c r="BF1385" s="2">
        <v>1205</v>
      </c>
      <c r="BG1385" s="2">
        <v>3</v>
      </c>
      <c r="BH1385" s="18">
        <f>VLOOKUP(BF1385,segéd!$F$9:$G$41,2,FALSE)</f>
        <v>46361</v>
      </c>
      <c r="BI1385" s="2" t="str">
        <f>VLOOKUP(BG1385,segéd!$F$1:$G$7,2,FALSE)</f>
        <v>11.30-13.00</v>
      </c>
      <c r="BJ1385" t="s">
        <v>313</v>
      </c>
      <c r="BK1385" s="20" t="s">
        <v>320</v>
      </c>
      <c r="BL1385" t="s">
        <v>191</v>
      </c>
      <c r="BM1385" s="2"/>
      <c r="BN1385" s="2">
        <v>604</v>
      </c>
      <c r="BO1385" s="2" t="s">
        <v>117</v>
      </c>
      <c r="BP1385" s="33" t="s">
        <v>673</v>
      </c>
      <c r="BQ1385" s="2">
        <f t="shared" si="1275"/>
        <v>33</v>
      </c>
      <c r="BR1385" s="2" t="str">
        <f>IF(BM1385="","",IFERROR(VLOOKUP(BJ1385,segéd!T:U,2,FALSE),"x"))</f>
        <v/>
      </c>
      <c r="BS1385" s="2">
        <f>IF(BN1385="","",IFERROR(VLOOKUP(BJ1385,segéd!O:P,2,FALSE),"x"))</f>
        <v>33</v>
      </c>
      <c r="BU1385" s="2"/>
      <c r="BV1385" s="2"/>
      <c r="BX1385" s="2"/>
      <c r="CW1385" s="2">
        <v>37</v>
      </c>
    </row>
    <row r="1386" spans="1:120" ht="15" customHeight="1" x14ac:dyDescent="0.3">
      <c r="A1386" t="str">
        <f t="shared" si="1218"/>
        <v>12053</v>
      </c>
      <c r="B1386" t="str">
        <f t="shared" si="1219"/>
        <v xml:space="preserve">Épületek műszaki szolg. irányítása - Molnárné Dőry Zsófia (web) </v>
      </c>
      <c r="C1386" t="str">
        <f t="shared" si="1220"/>
        <v>Passzív12053</v>
      </c>
      <c r="D1386" t="str">
        <f t="shared" si="1221"/>
        <v>Épületek műszaki szolg. irányítása - Molnárné Dőry Zsófia (web) 5</v>
      </c>
      <c r="E1386" t="str">
        <f t="shared" si="1222"/>
        <v>Molnárné Dőry Zsófia12053</v>
      </c>
      <c r="F1386" t="str">
        <f t="shared" si="1223"/>
        <v>Épületek műszaki szolg. irányítása (Tb. Passzív, web)</v>
      </c>
      <c r="G1386" t="str">
        <f t="shared" si="1224"/>
        <v/>
      </c>
      <c r="H1386" t="str">
        <f t="shared" si="1225"/>
        <v/>
      </c>
      <c r="I1386" t="str">
        <f t="shared" si="1226"/>
        <v/>
      </c>
      <c r="J1386" t="str">
        <f t="shared" si="1227"/>
        <v/>
      </c>
      <c r="K1386" t="str">
        <f t="shared" si="1228"/>
        <v/>
      </c>
      <c r="L1386" t="str">
        <f t="shared" si="1229"/>
        <v/>
      </c>
      <c r="M1386" t="str">
        <f t="shared" si="1230"/>
        <v/>
      </c>
      <c r="N1386" t="str">
        <f t="shared" si="1231"/>
        <v/>
      </c>
      <c r="O1386" t="str">
        <f t="shared" si="1232"/>
        <v/>
      </c>
      <c r="P1386" t="str">
        <f t="shared" si="1233"/>
        <v/>
      </c>
      <c r="Q1386" t="str">
        <f t="shared" si="1234"/>
        <v/>
      </c>
      <c r="R1386" t="str">
        <f t="shared" si="1235"/>
        <v/>
      </c>
      <c r="S1386" t="str">
        <f t="shared" si="1236"/>
        <v/>
      </c>
      <c r="T1386" t="str">
        <f t="shared" si="1237"/>
        <v/>
      </c>
      <c r="U1386" t="str">
        <f t="shared" si="1238"/>
        <v/>
      </c>
      <c r="V1386" t="str">
        <f t="shared" si="1239"/>
        <v/>
      </c>
      <c r="W1386" t="str">
        <f t="shared" si="1240"/>
        <v/>
      </c>
      <c r="X1386" t="str">
        <f t="shared" si="1241"/>
        <v/>
      </c>
      <c r="Y1386" t="str">
        <f t="shared" si="1242"/>
        <v/>
      </c>
      <c r="Z1386" t="str">
        <f t="shared" si="1243"/>
        <v/>
      </c>
      <c r="AA1386" t="str">
        <f t="shared" si="1244"/>
        <v>Épületek műszaki szolg. irányítása (, web)</v>
      </c>
      <c r="AB1386" t="str">
        <f t="shared" si="1245"/>
        <v/>
      </c>
      <c r="AC1386" t="str">
        <f t="shared" si="1246"/>
        <v/>
      </c>
      <c r="AD1386" t="str">
        <f t="shared" si="1247"/>
        <v/>
      </c>
      <c r="AE1386" t="str">
        <f t="shared" si="1248"/>
        <v/>
      </c>
      <c r="AF1386" t="str">
        <f t="shared" si="1249"/>
        <v/>
      </c>
      <c r="AG1386" t="str">
        <f t="shared" si="1250"/>
        <v/>
      </c>
      <c r="AH1386" t="str">
        <f t="shared" si="1251"/>
        <v/>
      </c>
      <c r="AI1386" t="str">
        <f t="shared" si="1252"/>
        <v/>
      </c>
      <c r="AJ1386" t="str">
        <f t="shared" si="1253"/>
        <v/>
      </c>
      <c r="AK1386" t="str">
        <f t="shared" si="1254"/>
        <v/>
      </c>
      <c r="AL1386" t="str">
        <f t="shared" si="1255"/>
        <v/>
      </c>
      <c r="AM1386" t="str">
        <f t="shared" si="1256"/>
        <v>12053</v>
      </c>
      <c r="AN1386" t="str">
        <f t="shared" si="1257"/>
        <v/>
      </c>
      <c r="AO1386" t="str">
        <f t="shared" si="1258"/>
        <v/>
      </c>
      <c r="AP1386" t="str">
        <f t="shared" si="1259"/>
        <v/>
      </c>
      <c r="AQ1386" t="str">
        <f t="shared" si="1260"/>
        <v/>
      </c>
      <c r="AR1386" t="str">
        <f t="shared" si="1261"/>
        <v/>
      </c>
      <c r="AS1386" t="str">
        <f t="shared" si="1262"/>
        <v/>
      </c>
      <c r="AT1386" t="str">
        <f t="shared" si="1263"/>
        <v/>
      </c>
      <c r="AU1386" t="str">
        <f t="shared" si="1264"/>
        <v/>
      </c>
      <c r="AV1386" t="str">
        <f t="shared" si="1265"/>
        <v/>
      </c>
      <c r="AW1386" t="str">
        <f t="shared" si="1266"/>
        <v/>
      </c>
      <c r="AX1386" t="str">
        <f t="shared" si="1267"/>
        <v/>
      </c>
      <c r="AY1386" t="str">
        <f t="shared" si="1268"/>
        <v/>
      </c>
      <c r="AZ1386" t="str">
        <f t="shared" si="1269"/>
        <v/>
      </c>
      <c r="BA1386" t="str">
        <f t="shared" si="1270"/>
        <v/>
      </c>
      <c r="BB1386" t="str">
        <f t="shared" si="1271"/>
        <v/>
      </c>
      <c r="BC1386" t="str">
        <f t="shared" si="1272"/>
        <v/>
      </c>
      <c r="BD1386" t="str">
        <f t="shared" si="1273"/>
        <v/>
      </c>
      <c r="BE1386" t="str">
        <f t="shared" si="1274"/>
        <v>Épületek műszaki szolg. irányítása (Passzív, web)</v>
      </c>
      <c r="BF1386" s="2">
        <v>1205</v>
      </c>
      <c r="BG1386" s="2">
        <v>3</v>
      </c>
      <c r="BH1386" s="18">
        <f>VLOOKUP(BF1386,segéd!$F$9:$G$41,2,FALSE)</f>
        <v>46361</v>
      </c>
      <c r="BI1386" s="2" t="str">
        <f>VLOOKUP(BG1386,segéd!$F$1:$G$7,2,FALSE)</f>
        <v>11.30-13.00</v>
      </c>
      <c r="BJ1386" t="s">
        <v>205</v>
      </c>
      <c r="BK1386" s="20" t="s">
        <v>219</v>
      </c>
      <c r="BL1386" t="s">
        <v>190</v>
      </c>
      <c r="BM1386" s="2"/>
      <c r="BN1386" s="2" t="s">
        <v>221</v>
      </c>
      <c r="BO1386" s="2" t="s">
        <v>117</v>
      </c>
      <c r="BP1386" s="33" t="s">
        <v>622</v>
      </c>
      <c r="BQ1386" s="2">
        <f t="shared" si="1275"/>
        <v>5</v>
      </c>
      <c r="BR1386" s="2" t="str">
        <f>IF(BM1386="","",IFERROR(VLOOKUP(BJ1386,segéd!T:U,2,FALSE),"x"))</f>
        <v/>
      </c>
      <c r="BS1386" s="2">
        <f>IF(BN1386="","",IFERROR(VLOOKUP(BJ1386,segéd!O:P,2,FALSE),"x"))</f>
        <v>5</v>
      </c>
      <c r="BT1386" s="2"/>
      <c r="BU1386" s="2"/>
      <c r="BV1386" s="2"/>
      <c r="CQ1386" s="2"/>
      <c r="CR1386" s="2"/>
      <c r="CY1386" s="2">
        <v>5</v>
      </c>
    </row>
    <row r="1387" spans="1:120" ht="15" customHeight="1" x14ac:dyDescent="0.3">
      <c r="A1387" t="str">
        <f t="shared" si="1218"/>
        <v>12053</v>
      </c>
      <c r="B1387" t="str">
        <f t="shared" si="1219"/>
        <v xml:space="preserve">Épületszolgáltatások irányítása - Molnárné Dőry Zsófia (web) </v>
      </c>
      <c r="C1387" t="str">
        <f t="shared" si="1220"/>
        <v>Passzív12053</v>
      </c>
      <c r="D1387" t="str">
        <f t="shared" si="1221"/>
        <v>Épületszolgáltatások irányítása - Molnárné Dőry Zsófia (web) 8</v>
      </c>
      <c r="E1387" t="str">
        <f t="shared" si="1222"/>
        <v>Molnárné Dőry Zsófia12053</v>
      </c>
      <c r="F1387" t="str">
        <f t="shared" si="1223"/>
        <v>Épületszolgáltatások irányítása (Tb. Passzív, web)</v>
      </c>
      <c r="G1387" t="str">
        <f t="shared" si="1224"/>
        <v/>
      </c>
      <c r="H1387" t="str">
        <f t="shared" si="1225"/>
        <v/>
      </c>
      <c r="I1387" t="str">
        <f t="shared" si="1226"/>
        <v/>
      </c>
      <c r="J1387" t="str">
        <f t="shared" si="1227"/>
        <v/>
      </c>
      <c r="K1387" t="str">
        <f t="shared" si="1228"/>
        <v/>
      </c>
      <c r="L1387" t="str">
        <f t="shared" si="1229"/>
        <v/>
      </c>
      <c r="M1387" t="str">
        <f t="shared" si="1230"/>
        <v/>
      </c>
      <c r="N1387" t="str">
        <f t="shared" si="1231"/>
        <v/>
      </c>
      <c r="O1387" t="str">
        <f t="shared" si="1232"/>
        <v/>
      </c>
      <c r="P1387" t="str">
        <f t="shared" si="1233"/>
        <v/>
      </c>
      <c r="Q1387" t="str">
        <f t="shared" si="1234"/>
        <v/>
      </c>
      <c r="R1387" t="str">
        <f t="shared" si="1235"/>
        <v/>
      </c>
      <c r="S1387" t="str">
        <f t="shared" si="1236"/>
        <v/>
      </c>
      <c r="T1387" t="str">
        <f t="shared" si="1237"/>
        <v/>
      </c>
      <c r="U1387" t="str">
        <f t="shared" si="1238"/>
        <v/>
      </c>
      <c r="V1387" t="str">
        <f t="shared" si="1239"/>
        <v/>
      </c>
      <c r="W1387" t="str">
        <f t="shared" si="1240"/>
        <v/>
      </c>
      <c r="X1387" t="str">
        <f t="shared" si="1241"/>
        <v/>
      </c>
      <c r="Y1387" t="str">
        <f t="shared" si="1242"/>
        <v/>
      </c>
      <c r="Z1387" t="str">
        <f t="shared" si="1243"/>
        <v/>
      </c>
      <c r="AA1387" t="str">
        <f t="shared" si="1244"/>
        <v>Épületszolgáltatások irányítása (, web)</v>
      </c>
      <c r="AB1387" t="str">
        <f t="shared" si="1245"/>
        <v/>
      </c>
      <c r="AC1387" t="str">
        <f t="shared" si="1246"/>
        <v/>
      </c>
      <c r="AD1387" t="str">
        <f t="shared" si="1247"/>
        <v/>
      </c>
      <c r="AE1387" t="str">
        <f t="shared" si="1248"/>
        <v/>
      </c>
      <c r="AF1387" t="str">
        <f t="shared" si="1249"/>
        <v/>
      </c>
      <c r="AG1387" t="str">
        <f t="shared" si="1250"/>
        <v/>
      </c>
      <c r="AH1387" t="str">
        <f t="shared" si="1251"/>
        <v/>
      </c>
      <c r="AI1387" t="str">
        <f t="shared" si="1252"/>
        <v/>
      </c>
      <c r="AJ1387" t="str">
        <f t="shared" si="1253"/>
        <v/>
      </c>
      <c r="AK1387" t="str">
        <f t="shared" si="1254"/>
        <v/>
      </c>
      <c r="AL1387" t="str">
        <f t="shared" si="1255"/>
        <v/>
      </c>
      <c r="AM1387" t="str">
        <f t="shared" si="1256"/>
        <v/>
      </c>
      <c r="AN1387" t="str">
        <f t="shared" si="1257"/>
        <v/>
      </c>
      <c r="AO1387" t="str">
        <f t="shared" si="1258"/>
        <v/>
      </c>
      <c r="AP1387" t="str">
        <f t="shared" si="1259"/>
        <v/>
      </c>
      <c r="AQ1387" t="str">
        <f t="shared" si="1260"/>
        <v/>
      </c>
      <c r="AR1387" t="str">
        <f t="shared" si="1261"/>
        <v/>
      </c>
      <c r="AS1387" t="str">
        <f t="shared" si="1262"/>
        <v/>
      </c>
      <c r="AT1387" t="str">
        <f t="shared" si="1263"/>
        <v/>
      </c>
      <c r="AU1387" t="str">
        <f t="shared" si="1264"/>
        <v/>
      </c>
      <c r="AV1387" t="str">
        <f t="shared" si="1265"/>
        <v/>
      </c>
      <c r="AW1387" t="str">
        <f t="shared" si="1266"/>
        <v/>
      </c>
      <c r="AX1387" t="str">
        <f t="shared" si="1267"/>
        <v/>
      </c>
      <c r="AY1387" t="str">
        <f t="shared" si="1268"/>
        <v/>
      </c>
      <c r="AZ1387" t="str">
        <f t="shared" si="1269"/>
        <v>12053</v>
      </c>
      <c r="BA1387" t="str">
        <f t="shared" si="1270"/>
        <v/>
      </c>
      <c r="BB1387" t="str">
        <f t="shared" si="1271"/>
        <v/>
      </c>
      <c r="BC1387" t="str">
        <f t="shared" si="1272"/>
        <v/>
      </c>
      <c r="BD1387" t="str">
        <f t="shared" si="1273"/>
        <v/>
      </c>
      <c r="BE1387" t="str">
        <f t="shared" si="1274"/>
        <v>Épületszolgáltatások irányítása (Passzív, web)</v>
      </c>
      <c r="BF1387" s="2">
        <v>1205</v>
      </c>
      <c r="BG1387" s="2">
        <v>3</v>
      </c>
      <c r="BH1387" s="18">
        <f>VLOOKUP(BF1387,segéd!$F$9:$G$41,2,FALSE)</f>
        <v>46361</v>
      </c>
      <c r="BI1387" s="2" t="str">
        <f>VLOOKUP(BG1387,segéd!$F$1:$G$7,2,FALSE)</f>
        <v>11.30-13.00</v>
      </c>
      <c r="BJ1387" t="s">
        <v>523</v>
      </c>
      <c r="BK1387" s="20" t="s">
        <v>219</v>
      </c>
      <c r="BL1387" t="s">
        <v>191</v>
      </c>
      <c r="BM1387" s="2"/>
      <c r="BN1387" s="2" t="s">
        <v>221</v>
      </c>
      <c r="BO1387" s="2" t="s">
        <v>117</v>
      </c>
      <c r="BP1387" s="33" t="s">
        <v>622</v>
      </c>
      <c r="BQ1387" s="2">
        <f t="shared" si="1275"/>
        <v>8</v>
      </c>
      <c r="BR1387" s="2" t="str">
        <f>IF(BM1387="","",IFERROR(VLOOKUP(BJ1387,segéd!T:U,2,FALSE),"x"))</f>
        <v/>
      </c>
      <c r="BS1387" s="2">
        <f>IF(BN1387="","",IFERROR(VLOOKUP(BJ1387,segéd!O:P,2,FALSE),"x"))</f>
        <v>8</v>
      </c>
      <c r="BU1387" s="2"/>
      <c r="BV1387" s="2"/>
      <c r="DL1387" s="2">
        <v>8</v>
      </c>
    </row>
    <row r="1388" spans="1:120" ht="15" customHeight="1" x14ac:dyDescent="0.3">
      <c r="A1388" t="str">
        <f t="shared" si="1218"/>
        <v>21012053</v>
      </c>
      <c r="B1388" t="str">
        <f t="shared" si="1219"/>
        <v>Fenntarthatóság - Nagy Judit (web) 11</v>
      </c>
      <c r="C1388" t="str">
        <f t="shared" si="1220"/>
        <v>12053</v>
      </c>
      <c r="D1388" t="str">
        <f t="shared" si="1221"/>
        <v xml:space="preserve">Fenntarthatóság - Nagy Judit (web) </v>
      </c>
      <c r="E1388" t="str">
        <f t="shared" si="1222"/>
        <v>Nagy Judit12053</v>
      </c>
      <c r="F1388" t="str">
        <f t="shared" si="1223"/>
        <v>Fenntarthatóság (Bp. 210, web)</v>
      </c>
      <c r="G1388" t="str">
        <f t="shared" si="1224"/>
        <v/>
      </c>
      <c r="H1388" t="str">
        <f t="shared" si="1225"/>
        <v/>
      </c>
      <c r="I1388" t="str">
        <f t="shared" si="1226"/>
        <v/>
      </c>
      <c r="J1388" t="str">
        <f t="shared" si="1227"/>
        <v/>
      </c>
      <c r="K1388" t="str">
        <f t="shared" si="1228"/>
        <v/>
      </c>
      <c r="L1388" t="str">
        <f t="shared" si="1229"/>
        <v>12053</v>
      </c>
      <c r="M1388" t="str">
        <f t="shared" si="1230"/>
        <v/>
      </c>
      <c r="N1388" t="str">
        <f t="shared" si="1231"/>
        <v/>
      </c>
      <c r="O1388" t="str">
        <f t="shared" si="1232"/>
        <v/>
      </c>
      <c r="P1388" t="str">
        <f t="shared" si="1233"/>
        <v/>
      </c>
      <c r="Q1388" t="str">
        <f t="shared" si="1234"/>
        <v/>
      </c>
      <c r="R1388" t="str">
        <f t="shared" si="1235"/>
        <v/>
      </c>
      <c r="S1388" t="str">
        <f t="shared" si="1236"/>
        <v/>
      </c>
      <c r="T1388" t="str">
        <f t="shared" si="1237"/>
        <v/>
      </c>
      <c r="U1388" t="str">
        <f t="shared" si="1238"/>
        <v/>
      </c>
      <c r="V1388" t="str">
        <f t="shared" si="1239"/>
        <v/>
      </c>
      <c r="W1388" t="str">
        <f t="shared" si="1240"/>
        <v/>
      </c>
      <c r="X1388" t="str">
        <f t="shared" si="1241"/>
        <v/>
      </c>
      <c r="Y1388" t="str">
        <f t="shared" si="1242"/>
        <v/>
      </c>
      <c r="Z1388" t="str">
        <f t="shared" si="1243"/>
        <v/>
      </c>
      <c r="AA1388" t="str">
        <f t="shared" si="1244"/>
        <v>Fenntarthatóság (210, web)</v>
      </c>
      <c r="AB1388" t="str">
        <f t="shared" si="1245"/>
        <v/>
      </c>
      <c r="AC1388" t="str">
        <f t="shared" si="1246"/>
        <v/>
      </c>
      <c r="AD1388" t="str">
        <f t="shared" si="1247"/>
        <v/>
      </c>
      <c r="AE1388" t="str">
        <f t="shared" si="1248"/>
        <v/>
      </c>
      <c r="AF1388" t="str">
        <f t="shared" si="1249"/>
        <v/>
      </c>
      <c r="AG1388" t="str">
        <f t="shared" si="1250"/>
        <v/>
      </c>
      <c r="AH1388" t="str">
        <f t="shared" si="1251"/>
        <v/>
      </c>
      <c r="AI1388" t="str">
        <f t="shared" si="1252"/>
        <v/>
      </c>
      <c r="AJ1388" t="str">
        <f t="shared" si="1253"/>
        <v/>
      </c>
      <c r="AK1388" t="str">
        <f t="shared" si="1254"/>
        <v/>
      </c>
      <c r="AL1388" t="str">
        <f t="shared" si="1255"/>
        <v/>
      </c>
      <c r="AM1388" t="str">
        <f t="shared" si="1256"/>
        <v/>
      </c>
      <c r="AN1388" t="str">
        <f t="shared" si="1257"/>
        <v/>
      </c>
      <c r="AO1388" t="str">
        <f t="shared" si="1258"/>
        <v/>
      </c>
      <c r="AP1388" t="str">
        <f t="shared" si="1259"/>
        <v/>
      </c>
      <c r="AQ1388" t="str">
        <f t="shared" si="1260"/>
        <v/>
      </c>
      <c r="AR1388" t="str">
        <f t="shared" si="1261"/>
        <v/>
      </c>
      <c r="AS1388" t="str">
        <f t="shared" si="1262"/>
        <v/>
      </c>
      <c r="AT1388" t="str">
        <f t="shared" si="1263"/>
        <v/>
      </c>
      <c r="AU1388" t="str">
        <f t="shared" si="1264"/>
        <v/>
      </c>
      <c r="AV1388" t="str">
        <f t="shared" si="1265"/>
        <v/>
      </c>
      <c r="AW1388" t="str">
        <f t="shared" si="1266"/>
        <v/>
      </c>
      <c r="AX1388" t="str">
        <f t="shared" si="1267"/>
        <v/>
      </c>
      <c r="AY1388" t="str">
        <f t="shared" si="1268"/>
        <v/>
      </c>
      <c r="AZ1388" t="str">
        <f t="shared" si="1269"/>
        <v/>
      </c>
      <c r="BA1388" t="str">
        <f t="shared" si="1270"/>
        <v/>
      </c>
      <c r="BB1388" t="str">
        <f t="shared" si="1271"/>
        <v/>
      </c>
      <c r="BC1388" t="str">
        <f t="shared" si="1272"/>
        <v/>
      </c>
      <c r="BD1388" t="str">
        <f t="shared" si="1273"/>
        <v/>
      </c>
      <c r="BE1388" t="str">
        <f t="shared" si="1274"/>
        <v>Fenntarthatóság (, web)</v>
      </c>
      <c r="BF1388" s="2">
        <v>1205</v>
      </c>
      <c r="BG1388" s="2">
        <v>3</v>
      </c>
      <c r="BH1388" s="18">
        <f>VLOOKUP(BF1388,segéd!$F$9:$G$41,2,FALSE)</f>
        <v>46361</v>
      </c>
      <c r="BI1388" s="2" t="str">
        <f>VLOOKUP(BG1388,segéd!$F$1:$G$7,2,FALSE)</f>
        <v>11.30-13.00</v>
      </c>
      <c r="BJ1388" t="s">
        <v>392</v>
      </c>
      <c r="BK1388" s="20" t="s">
        <v>418</v>
      </c>
      <c r="BL1388" t="s">
        <v>206</v>
      </c>
      <c r="BM1388" s="2">
        <v>210</v>
      </c>
      <c r="BO1388" s="2" t="s">
        <v>117</v>
      </c>
      <c r="BP1388" s="33" t="s">
        <v>598</v>
      </c>
      <c r="BQ1388" s="2">
        <f t="shared" si="1275"/>
        <v>11</v>
      </c>
      <c r="BR1388" s="2">
        <f>IF(BM1388="","",IFERROR(VLOOKUP(BJ1388,segéd!T:U,2,FALSE),"x"))</f>
        <v>11</v>
      </c>
      <c r="BS1388" s="2" t="str">
        <f>IF(BN1388="","",IFERROR(VLOOKUP(BJ1388,segéd!O:P,2,FALSE),"x"))</f>
        <v/>
      </c>
      <c r="BT1388" s="2"/>
      <c r="BU1388" s="2"/>
      <c r="BV1388" s="2"/>
      <c r="BX1388" s="2"/>
      <c r="BY1388" s="2">
        <v>12</v>
      </c>
      <c r="CQ1388" s="2"/>
      <c r="CR1388" s="2"/>
    </row>
    <row r="1389" spans="1:120" ht="15" customHeight="1" x14ac:dyDescent="0.3">
      <c r="A1389" t="str">
        <f t="shared" si="1218"/>
        <v>12053</v>
      </c>
      <c r="B1389" t="str">
        <f t="shared" si="1219"/>
        <v xml:space="preserve">Irányítástechnika, autom. alapjai - Böcz Gábor </v>
      </c>
      <c r="C1389" t="str">
        <f t="shared" si="1220"/>
        <v>112053</v>
      </c>
      <c r="D1389" t="str">
        <f t="shared" si="1221"/>
        <v>Irányítástechnika, autom. alapjai - Böcz Gábor 10</v>
      </c>
      <c r="E1389" t="str">
        <f t="shared" si="1222"/>
        <v>Böcz Gábor12053</v>
      </c>
      <c r="F1389" t="str">
        <f t="shared" si="1223"/>
        <v>Irányítástechnika, autom. alapjai (Tb. 1)</v>
      </c>
      <c r="G1389" t="str">
        <f t="shared" si="1224"/>
        <v/>
      </c>
      <c r="H1389" t="str">
        <f t="shared" si="1225"/>
        <v/>
      </c>
      <c r="I1389" t="str">
        <f t="shared" si="1226"/>
        <v/>
      </c>
      <c r="J1389" t="str">
        <f t="shared" si="1227"/>
        <v/>
      </c>
      <c r="K1389" t="str">
        <f t="shared" si="1228"/>
        <v/>
      </c>
      <c r="L1389" t="str">
        <f t="shared" si="1229"/>
        <v/>
      </c>
      <c r="M1389" t="str">
        <f t="shared" si="1230"/>
        <v/>
      </c>
      <c r="N1389" t="str">
        <f t="shared" si="1231"/>
        <v/>
      </c>
      <c r="O1389" t="str">
        <f t="shared" si="1232"/>
        <v/>
      </c>
      <c r="P1389" t="str">
        <f t="shared" si="1233"/>
        <v/>
      </c>
      <c r="Q1389" t="str">
        <f t="shared" si="1234"/>
        <v/>
      </c>
      <c r="R1389" t="str">
        <f t="shared" si="1235"/>
        <v/>
      </c>
      <c r="S1389" t="str">
        <f t="shared" si="1236"/>
        <v/>
      </c>
      <c r="T1389" t="str">
        <f t="shared" si="1237"/>
        <v/>
      </c>
      <c r="U1389" t="str">
        <f t="shared" si="1238"/>
        <v/>
      </c>
      <c r="V1389" t="str">
        <f t="shared" si="1239"/>
        <v/>
      </c>
      <c r="W1389" t="str">
        <f t="shared" si="1240"/>
        <v/>
      </c>
      <c r="X1389" t="str">
        <f t="shared" si="1241"/>
        <v/>
      </c>
      <c r="Y1389" t="str">
        <f t="shared" si="1242"/>
        <v/>
      </c>
      <c r="Z1389" t="str">
        <f t="shared" si="1243"/>
        <v/>
      </c>
      <c r="AA1389" t="str">
        <f t="shared" si="1244"/>
        <v>Irányítástechnika, autom. alapjai ()</v>
      </c>
      <c r="AB1389" t="str">
        <f t="shared" si="1245"/>
        <v/>
      </c>
      <c r="AC1389" t="str">
        <f t="shared" si="1246"/>
        <v/>
      </c>
      <c r="AD1389" t="str">
        <f t="shared" si="1247"/>
        <v/>
      </c>
      <c r="AE1389" t="str">
        <f t="shared" si="1248"/>
        <v/>
      </c>
      <c r="AF1389" t="str">
        <f t="shared" si="1249"/>
        <v/>
      </c>
      <c r="AG1389" t="str">
        <f t="shared" si="1250"/>
        <v/>
      </c>
      <c r="AH1389" t="str">
        <f t="shared" si="1251"/>
        <v/>
      </c>
      <c r="AI1389" t="str">
        <f t="shared" si="1252"/>
        <v/>
      </c>
      <c r="AJ1389" t="str">
        <f t="shared" si="1253"/>
        <v>12053</v>
      </c>
      <c r="AK1389" t="str">
        <f t="shared" si="1254"/>
        <v/>
      </c>
      <c r="AL1389" t="str">
        <f t="shared" si="1255"/>
        <v/>
      </c>
      <c r="AM1389" t="str">
        <f t="shared" si="1256"/>
        <v/>
      </c>
      <c r="AN1389" t="str">
        <f t="shared" si="1257"/>
        <v/>
      </c>
      <c r="AO1389" t="str">
        <f t="shared" si="1258"/>
        <v/>
      </c>
      <c r="AP1389" t="str">
        <f t="shared" si="1259"/>
        <v/>
      </c>
      <c r="AQ1389" t="str">
        <f t="shared" si="1260"/>
        <v/>
      </c>
      <c r="AR1389" t="str">
        <f t="shared" si="1261"/>
        <v/>
      </c>
      <c r="AS1389" t="str">
        <f t="shared" si="1262"/>
        <v/>
      </c>
      <c r="AT1389" t="str">
        <f t="shared" si="1263"/>
        <v/>
      </c>
      <c r="AU1389" t="str">
        <f t="shared" si="1264"/>
        <v/>
      </c>
      <c r="AV1389" t="str">
        <f t="shared" si="1265"/>
        <v/>
      </c>
      <c r="AW1389" t="str">
        <f t="shared" si="1266"/>
        <v/>
      </c>
      <c r="AX1389" t="str">
        <f t="shared" si="1267"/>
        <v/>
      </c>
      <c r="AY1389" t="str">
        <f t="shared" si="1268"/>
        <v/>
      </c>
      <c r="AZ1389" t="str">
        <f t="shared" si="1269"/>
        <v/>
      </c>
      <c r="BA1389" t="str">
        <f t="shared" si="1270"/>
        <v/>
      </c>
      <c r="BB1389" t="str">
        <f t="shared" si="1271"/>
        <v/>
      </c>
      <c r="BC1389" t="str">
        <f t="shared" si="1272"/>
        <v/>
      </c>
      <c r="BD1389" t="str">
        <f t="shared" si="1273"/>
        <v/>
      </c>
      <c r="BE1389" t="str">
        <f t="shared" si="1274"/>
        <v>Irányítástechnika, autom. alapjai (1)</v>
      </c>
      <c r="BF1389" s="2">
        <v>1205</v>
      </c>
      <c r="BG1389" s="2">
        <v>3</v>
      </c>
      <c r="BH1389" s="18">
        <f>VLOOKUP(BF1389,segéd!$F$9:$G$41,2,FALSE)</f>
        <v>46361</v>
      </c>
      <c r="BI1389" s="2" t="str">
        <f>VLOOKUP(BG1389,segéd!$F$1:$G$7,2,FALSE)</f>
        <v>11.30-13.00</v>
      </c>
      <c r="BJ1389" t="s">
        <v>199</v>
      </c>
      <c r="BK1389" s="20" t="s">
        <v>540</v>
      </c>
      <c r="BL1389" t="s">
        <v>114</v>
      </c>
      <c r="BM1389" s="2"/>
      <c r="BN1389" s="2">
        <v>1</v>
      </c>
      <c r="BO1389" s="2"/>
      <c r="BP1389" s="33"/>
      <c r="BQ1389" s="2">
        <f t="shared" si="1275"/>
        <v>10</v>
      </c>
      <c r="BR1389" s="2" t="str">
        <f>IF(BM1389="","",IFERROR(VLOOKUP(BJ1389,segéd!T:U,2,FALSE),"x"))</f>
        <v/>
      </c>
      <c r="BS1389" s="2">
        <f>IF(BN1389="","",IFERROR(VLOOKUP(BJ1389,segéd!O:P,2,FALSE),"x"))</f>
        <v>10</v>
      </c>
      <c r="BU1389" s="2"/>
      <c r="BV1389" s="2"/>
      <c r="CV1389" s="2">
        <v>7</v>
      </c>
    </row>
    <row r="1390" spans="1:120" ht="15" customHeight="1" x14ac:dyDescent="0.3">
      <c r="A1390" t="str">
        <f t="shared" si="1218"/>
        <v>21412053</v>
      </c>
      <c r="B1390" t="str">
        <f t="shared" si="1219"/>
        <v>KKV-k menedzselése - Némethné Gál Andrea (Tb.-ről web) 8</v>
      </c>
      <c r="C1390" t="str">
        <f t="shared" si="1220"/>
        <v>40212053</v>
      </c>
      <c r="D1390" t="str">
        <f t="shared" si="1221"/>
        <v>KKV-k menedzselése - Némethné Gál Andrea (Tb.-ről web) 7</v>
      </c>
      <c r="E1390" t="str">
        <f t="shared" si="1222"/>
        <v>Némethné Gál Andrea12053</v>
      </c>
      <c r="F1390" t="str">
        <f t="shared" si="1223"/>
        <v>KKV-k menedzselése (Tb. 402, Tb.-ről web)</v>
      </c>
      <c r="G1390" t="str">
        <f t="shared" si="1224"/>
        <v/>
      </c>
      <c r="H1390" t="str">
        <f t="shared" si="1225"/>
        <v/>
      </c>
      <c r="I1390" t="str">
        <f t="shared" si="1226"/>
        <v/>
      </c>
      <c r="J1390" t="str">
        <f t="shared" si="1227"/>
        <v/>
      </c>
      <c r="K1390" t="str">
        <f t="shared" si="1228"/>
        <v/>
      </c>
      <c r="L1390" t="str">
        <f t="shared" si="1229"/>
        <v/>
      </c>
      <c r="M1390" t="str">
        <f t="shared" si="1230"/>
        <v/>
      </c>
      <c r="N1390" t="str">
        <f t="shared" si="1231"/>
        <v/>
      </c>
      <c r="O1390" t="str">
        <f t="shared" si="1232"/>
        <v/>
      </c>
      <c r="P1390" t="str">
        <f t="shared" si="1233"/>
        <v/>
      </c>
      <c r="Q1390" t="str">
        <f t="shared" si="1234"/>
        <v/>
      </c>
      <c r="R1390" t="str">
        <f t="shared" si="1235"/>
        <v/>
      </c>
      <c r="S1390" t="str">
        <f t="shared" si="1236"/>
        <v/>
      </c>
      <c r="T1390" t="str">
        <f t="shared" si="1237"/>
        <v>12053</v>
      </c>
      <c r="U1390" t="str">
        <f t="shared" si="1238"/>
        <v/>
      </c>
      <c r="V1390" t="str">
        <f t="shared" si="1239"/>
        <v/>
      </c>
      <c r="W1390" t="str">
        <f t="shared" si="1240"/>
        <v/>
      </c>
      <c r="X1390" t="str">
        <f t="shared" si="1241"/>
        <v/>
      </c>
      <c r="Y1390" t="str">
        <f t="shared" si="1242"/>
        <v/>
      </c>
      <c r="Z1390" t="str">
        <f t="shared" si="1243"/>
        <v/>
      </c>
      <c r="AA1390" t="str">
        <f t="shared" si="1244"/>
        <v>KKV-k menedzselése (214, Tb.-ről web)</v>
      </c>
      <c r="AB1390" t="str">
        <f t="shared" si="1245"/>
        <v/>
      </c>
      <c r="AC1390" t="str">
        <f t="shared" si="1246"/>
        <v/>
      </c>
      <c r="AD1390" t="str">
        <f t="shared" si="1247"/>
        <v/>
      </c>
      <c r="AE1390" t="str">
        <f t="shared" si="1248"/>
        <v/>
      </c>
      <c r="AF1390" t="str">
        <f t="shared" si="1249"/>
        <v/>
      </c>
      <c r="AG1390" t="str">
        <f t="shared" si="1250"/>
        <v/>
      </c>
      <c r="AH1390" t="str">
        <f t="shared" si="1251"/>
        <v/>
      </c>
      <c r="AI1390" t="str">
        <f t="shared" si="1252"/>
        <v/>
      </c>
      <c r="AJ1390" t="str">
        <f t="shared" si="1253"/>
        <v/>
      </c>
      <c r="AK1390" t="str">
        <f t="shared" si="1254"/>
        <v/>
      </c>
      <c r="AL1390" t="str">
        <f t="shared" si="1255"/>
        <v/>
      </c>
      <c r="AM1390" t="str">
        <f t="shared" si="1256"/>
        <v/>
      </c>
      <c r="AN1390" t="str">
        <f t="shared" si="1257"/>
        <v>12053</v>
      </c>
      <c r="AO1390" t="str">
        <f t="shared" si="1258"/>
        <v/>
      </c>
      <c r="AP1390" t="str">
        <f t="shared" si="1259"/>
        <v/>
      </c>
      <c r="AQ1390" t="str">
        <f t="shared" si="1260"/>
        <v/>
      </c>
      <c r="AR1390" t="str">
        <f t="shared" si="1261"/>
        <v/>
      </c>
      <c r="AS1390" t="str">
        <f t="shared" si="1262"/>
        <v/>
      </c>
      <c r="AT1390" t="str">
        <f t="shared" si="1263"/>
        <v/>
      </c>
      <c r="AU1390" t="str">
        <f t="shared" si="1264"/>
        <v/>
      </c>
      <c r="AV1390" t="str">
        <f t="shared" si="1265"/>
        <v/>
      </c>
      <c r="AW1390" t="str">
        <f t="shared" si="1266"/>
        <v/>
      </c>
      <c r="AX1390" t="str">
        <f t="shared" si="1267"/>
        <v/>
      </c>
      <c r="AY1390" t="str">
        <f t="shared" si="1268"/>
        <v/>
      </c>
      <c r="AZ1390" t="str">
        <f t="shared" si="1269"/>
        <v/>
      </c>
      <c r="BA1390" t="str">
        <f t="shared" si="1270"/>
        <v/>
      </c>
      <c r="BB1390" t="str">
        <f t="shared" si="1271"/>
        <v/>
      </c>
      <c r="BC1390" t="str">
        <f t="shared" si="1272"/>
        <v/>
      </c>
      <c r="BD1390" t="str">
        <f t="shared" si="1273"/>
        <v/>
      </c>
      <c r="BE1390" t="str">
        <f t="shared" si="1274"/>
        <v>KKV-k menedzselése (402, Tb.-ről web)</v>
      </c>
      <c r="BF1390" s="2">
        <v>1205</v>
      </c>
      <c r="BG1390" s="2">
        <v>3</v>
      </c>
      <c r="BH1390" s="18">
        <f>VLOOKUP(BF1390,segéd!$F$9:$G$41,2,FALSE)</f>
        <v>46361</v>
      </c>
      <c r="BI1390" s="2" t="str">
        <f>VLOOKUP(BG1390,segéd!$F$1:$G$7,2,FALSE)</f>
        <v>11.30-13.00</v>
      </c>
      <c r="BJ1390" t="s">
        <v>128</v>
      </c>
      <c r="BK1390" s="20" t="s">
        <v>134</v>
      </c>
      <c r="BL1390" t="s">
        <v>192</v>
      </c>
      <c r="BM1390" s="2">
        <v>214</v>
      </c>
      <c r="BN1390" s="2">
        <v>402</v>
      </c>
      <c r="BO1390" s="2" t="s">
        <v>119</v>
      </c>
      <c r="BP1390" s="33" t="s">
        <v>712</v>
      </c>
      <c r="BQ1390" s="2">
        <f t="shared" si="1275"/>
        <v>15</v>
      </c>
      <c r="BR1390" s="2">
        <f>IF(BM1390="","",IFERROR(VLOOKUP(BJ1390,segéd!T:U,2,FALSE),"x"))</f>
        <v>8</v>
      </c>
      <c r="BS1390" s="2">
        <f>IF(BN1390="","",IFERROR(VLOOKUP(BJ1390,segéd!O:P,2,FALSE),"x"))</f>
        <v>7</v>
      </c>
      <c r="BT1390" s="2"/>
      <c r="BU1390" s="2"/>
      <c r="BV1390" s="2"/>
      <c r="BX1390" s="2"/>
      <c r="CG1390" s="2">
        <v>6</v>
      </c>
      <c r="CZ1390" s="2">
        <v>3</v>
      </c>
    </row>
    <row r="1391" spans="1:120" ht="15" customHeight="1" x14ac:dyDescent="0.3">
      <c r="A1391" t="str">
        <f t="shared" si="1218"/>
        <v>20312053</v>
      </c>
      <c r="B1391" t="str">
        <f t="shared" si="1219"/>
        <v>Közgazdaságtan - Barócsi Zoltán (Bp.-ről web) 11</v>
      </c>
      <c r="C1391" t="str">
        <f t="shared" si="1220"/>
        <v>40112053</v>
      </c>
      <c r="D1391" t="str">
        <f t="shared" si="1221"/>
        <v>Közgazdaságtan - Barócsi Zoltán (Bp.-ről web) 7</v>
      </c>
      <c r="E1391" t="str">
        <f t="shared" si="1222"/>
        <v>Barócsi Zoltán12053</v>
      </c>
      <c r="F1391" t="str">
        <f t="shared" si="1223"/>
        <v>Közgazdaságtan (Bp. 203, Bp.-ről web)</v>
      </c>
      <c r="G1391" t="str">
        <f t="shared" si="1224"/>
        <v/>
      </c>
      <c r="H1391" t="str">
        <f t="shared" si="1225"/>
        <v/>
      </c>
      <c r="I1391" t="str">
        <f t="shared" si="1226"/>
        <v>12053</v>
      </c>
      <c r="J1391" t="str">
        <f t="shared" si="1227"/>
        <v/>
      </c>
      <c r="K1391" t="str">
        <f t="shared" si="1228"/>
        <v/>
      </c>
      <c r="L1391" t="str">
        <f t="shared" si="1229"/>
        <v/>
      </c>
      <c r="M1391" t="str">
        <f t="shared" si="1230"/>
        <v/>
      </c>
      <c r="N1391" t="str">
        <f t="shared" si="1231"/>
        <v/>
      </c>
      <c r="O1391" t="str">
        <f t="shared" si="1232"/>
        <v/>
      </c>
      <c r="P1391" t="str">
        <f t="shared" si="1233"/>
        <v/>
      </c>
      <c r="Q1391" t="str">
        <f t="shared" si="1234"/>
        <v/>
      </c>
      <c r="R1391" t="str">
        <f t="shared" si="1235"/>
        <v/>
      </c>
      <c r="S1391" t="str">
        <f t="shared" si="1236"/>
        <v/>
      </c>
      <c r="T1391" t="str">
        <f t="shared" si="1237"/>
        <v/>
      </c>
      <c r="U1391" t="str">
        <f t="shared" si="1238"/>
        <v/>
      </c>
      <c r="V1391" t="str">
        <f t="shared" si="1239"/>
        <v/>
      </c>
      <c r="W1391" t="str">
        <f t="shared" si="1240"/>
        <v/>
      </c>
      <c r="X1391" t="str">
        <f t="shared" si="1241"/>
        <v/>
      </c>
      <c r="Y1391" t="str">
        <f t="shared" si="1242"/>
        <v/>
      </c>
      <c r="Z1391" t="str">
        <f t="shared" si="1243"/>
        <v/>
      </c>
      <c r="AA1391" t="str">
        <f t="shared" si="1244"/>
        <v>Közgazdaságtan (203, Bp.-ről web)</v>
      </c>
      <c r="AB1391" t="str">
        <f t="shared" si="1245"/>
        <v/>
      </c>
      <c r="AC1391" t="str">
        <f t="shared" si="1246"/>
        <v>12053</v>
      </c>
      <c r="AD1391" t="str">
        <f t="shared" si="1247"/>
        <v/>
      </c>
      <c r="AE1391" t="str">
        <f t="shared" si="1248"/>
        <v/>
      </c>
      <c r="AF1391" t="str">
        <f t="shared" si="1249"/>
        <v/>
      </c>
      <c r="AG1391" t="str">
        <f t="shared" si="1250"/>
        <v/>
      </c>
      <c r="AH1391" t="str">
        <f t="shared" si="1251"/>
        <v/>
      </c>
      <c r="AI1391" t="str">
        <f t="shared" si="1252"/>
        <v/>
      </c>
      <c r="AJ1391" t="str">
        <f t="shared" si="1253"/>
        <v/>
      </c>
      <c r="AK1391" t="str">
        <f t="shared" si="1254"/>
        <v/>
      </c>
      <c r="AL1391" t="str">
        <f t="shared" si="1255"/>
        <v/>
      </c>
      <c r="AM1391" t="str">
        <f t="shared" si="1256"/>
        <v/>
      </c>
      <c r="AN1391" t="str">
        <f t="shared" si="1257"/>
        <v/>
      </c>
      <c r="AO1391" t="str">
        <f t="shared" si="1258"/>
        <v/>
      </c>
      <c r="AP1391" t="str">
        <f t="shared" si="1259"/>
        <v/>
      </c>
      <c r="AQ1391" t="str">
        <f t="shared" si="1260"/>
        <v/>
      </c>
      <c r="AR1391" t="str">
        <f t="shared" si="1261"/>
        <v/>
      </c>
      <c r="AS1391" t="str">
        <f t="shared" si="1262"/>
        <v/>
      </c>
      <c r="AT1391" t="str">
        <f t="shared" si="1263"/>
        <v/>
      </c>
      <c r="AU1391" t="str">
        <f t="shared" si="1264"/>
        <v/>
      </c>
      <c r="AV1391" t="str">
        <f t="shared" si="1265"/>
        <v/>
      </c>
      <c r="AW1391" t="str">
        <f t="shared" si="1266"/>
        <v/>
      </c>
      <c r="AX1391" t="str">
        <f t="shared" si="1267"/>
        <v/>
      </c>
      <c r="AY1391" t="str">
        <f t="shared" si="1268"/>
        <v/>
      </c>
      <c r="AZ1391" t="str">
        <f t="shared" si="1269"/>
        <v/>
      </c>
      <c r="BA1391" t="str">
        <f t="shared" si="1270"/>
        <v/>
      </c>
      <c r="BB1391" t="str">
        <f t="shared" si="1271"/>
        <v/>
      </c>
      <c r="BC1391" t="str">
        <f t="shared" si="1272"/>
        <v/>
      </c>
      <c r="BD1391" t="str">
        <f t="shared" si="1273"/>
        <v/>
      </c>
      <c r="BE1391" t="str">
        <f t="shared" si="1274"/>
        <v>Közgazdaságtan (401, Bp.-ről web)</v>
      </c>
      <c r="BF1391" s="2">
        <v>1205</v>
      </c>
      <c r="BG1391" s="2">
        <v>3</v>
      </c>
      <c r="BH1391" s="18">
        <f>VLOOKUP(BF1391,segéd!$F$9:$G$41,2,FALSE)</f>
        <v>46361</v>
      </c>
      <c r="BI1391" s="2" t="str">
        <f>VLOOKUP(BG1391,segéd!$F$1:$G$7,2,FALSE)</f>
        <v>11.30-13.00</v>
      </c>
      <c r="BJ1391" t="s">
        <v>101</v>
      </c>
      <c r="BK1391" s="20" t="s">
        <v>35</v>
      </c>
      <c r="BL1391" t="s">
        <v>511</v>
      </c>
      <c r="BM1391" s="2">
        <v>203</v>
      </c>
      <c r="BN1391" s="2">
        <v>401</v>
      </c>
      <c r="BO1391" s="2" t="s">
        <v>118</v>
      </c>
      <c r="BP1391" s="33" t="s">
        <v>634</v>
      </c>
      <c r="BQ1391" s="2">
        <f t="shared" si="1275"/>
        <v>18</v>
      </c>
      <c r="BR1391" s="2">
        <f>IF(BM1391="","",IFERROR(VLOOKUP(BJ1391,segéd!T:U,2,FALSE),"x"))</f>
        <v>11</v>
      </c>
      <c r="BS1391" s="2">
        <f>IF(BN1391="","",IFERROR(VLOOKUP(BJ1391,segéd!O:P,2,FALSE),"x"))</f>
        <v>7</v>
      </c>
      <c r="BT1391" s="2"/>
      <c r="BU1391" s="2"/>
      <c r="BV1391" s="2">
        <v>9</v>
      </c>
      <c r="BX1391" s="2"/>
      <c r="CJ1391" s="19"/>
      <c r="CK1391" s="19"/>
      <c r="CO1391" s="2">
        <v>6</v>
      </c>
      <c r="CQ1391" s="2"/>
      <c r="CR1391" s="2"/>
    </row>
    <row r="1392" spans="1:120" ht="15" customHeight="1" x14ac:dyDescent="0.3">
      <c r="A1392" t="str">
        <f t="shared" si="1218"/>
        <v>20712053</v>
      </c>
      <c r="B1392" t="str">
        <f t="shared" si="1219"/>
        <v>Kutatásmódszertan - Tóth Zsuzsanna (gépterem, web) 32</v>
      </c>
      <c r="C1392" t="str">
        <f t="shared" si="1220"/>
        <v>12053</v>
      </c>
      <c r="D1392" t="str">
        <f t="shared" si="1221"/>
        <v xml:space="preserve">Kutatásmódszertan - Tóth Zsuzsanna (gépterem, web) </v>
      </c>
      <c r="E1392" t="str">
        <f t="shared" si="1222"/>
        <v>Tóth Zsuzsanna12053</v>
      </c>
      <c r="F1392" t="str">
        <f t="shared" si="1223"/>
        <v>Kutatásmódszertan (Bp. 207, gépterem, web)</v>
      </c>
      <c r="G1392" t="str">
        <f t="shared" si="1224"/>
        <v/>
      </c>
      <c r="H1392" t="str">
        <f t="shared" si="1225"/>
        <v/>
      </c>
      <c r="I1392" t="str">
        <f t="shared" si="1226"/>
        <v/>
      </c>
      <c r="J1392" t="str">
        <f t="shared" si="1227"/>
        <v>12053</v>
      </c>
      <c r="K1392" t="str">
        <f t="shared" si="1228"/>
        <v>12053</v>
      </c>
      <c r="L1392" t="str">
        <f t="shared" si="1229"/>
        <v/>
      </c>
      <c r="M1392" t="str">
        <f t="shared" si="1230"/>
        <v/>
      </c>
      <c r="N1392" t="str">
        <f t="shared" si="1231"/>
        <v/>
      </c>
      <c r="O1392" t="str">
        <f t="shared" si="1232"/>
        <v/>
      </c>
      <c r="P1392" t="str">
        <f t="shared" si="1233"/>
        <v/>
      </c>
      <c r="Q1392" t="str">
        <f t="shared" si="1234"/>
        <v>12053</v>
      </c>
      <c r="R1392" t="str">
        <f t="shared" si="1235"/>
        <v/>
      </c>
      <c r="S1392" t="str">
        <f t="shared" si="1236"/>
        <v/>
      </c>
      <c r="T1392" t="str">
        <f t="shared" si="1237"/>
        <v/>
      </c>
      <c r="U1392" t="str">
        <f t="shared" si="1238"/>
        <v/>
      </c>
      <c r="V1392" t="str">
        <f t="shared" si="1239"/>
        <v/>
      </c>
      <c r="W1392" t="str">
        <f t="shared" si="1240"/>
        <v/>
      </c>
      <c r="X1392" t="str">
        <f t="shared" si="1241"/>
        <v/>
      </c>
      <c r="Y1392" t="str">
        <f t="shared" si="1242"/>
        <v/>
      </c>
      <c r="Z1392" t="str">
        <f t="shared" si="1243"/>
        <v/>
      </c>
      <c r="AA1392" t="str">
        <f t="shared" si="1244"/>
        <v>Kutatásmódszertan (207, gépterem, web)</v>
      </c>
      <c r="AB1392" t="str">
        <f t="shared" si="1245"/>
        <v/>
      </c>
      <c r="AC1392" t="str">
        <f t="shared" si="1246"/>
        <v/>
      </c>
      <c r="AD1392" t="str">
        <f t="shared" si="1247"/>
        <v/>
      </c>
      <c r="AE1392" t="str">
        <f t="shared" si="1248"/>
        <v/>
      </c>
      <c r="AF1392" t="str">
        <f t="shared" si="1249"/>
        <v/>
      </c>
      <c r="AG1392" t="str">
        <f t="shared" si="1250"/>
        <v/>
      </c>
      <c r="AH1392" t="str">
        <f t="shared" si="1251"/>
        <v/>
      </c>
      <c r="AI1392" t="str">
        <f t="shared" si="1252"/>
        <v/>
      </c>
      <c r="AJ1392" t="str">
        <f t="shared" si="1253"/>
        <v/>
      </c>
      <c r="AK1392" t="str">
        <f t="shared" si="1254"/>
        <v/>
      </c>
      <c r="AL1392" t="str">
        <f t="shared" si="1255"/>
        <v/>
      </c>
      <c r="AM1392" t="str">
        <f t="shared" si="1256"/>
        <v/>
      </c>
      <c r="AN1392" t="str">
        <f t="shared" si="1257"/>
        <v/>
      </c>
      <c r="AO1392" t="str">
        <f t="shared" si="1258"/>
        <v/>
      </c>
      <c r="AP1392" t="str">
        <f t="shared" si="1259"/>
        <v/>
      </c>
      <c r="AQ1392" t="str">
        <f t="shared" si="1260"/>
        <v/>
      </c>
      <c r="AR1392" t="str">
        <f t="shared" si="1261"/>
        <v/>
      </c>
      <c r="AS1392" t="str">
        <f t="shared" si="1262"/>
        <v/>
      </c>
      <c r="AT1392" t="str">
        <f t="shared" si="1263"/>
        <v/>
      </c>
      <c r="AU1392" t="str">
        <f t="shared" si="1264"/>
        <v/>
      </c>
      <c r="AV1392" t="str">
        <f t="shared" si="1265"/>
        <v/>
      </c>
      <c r="AW1392" t="str">
        <f t="shared" si="1266"/>
        <v/>
      </c>
      <c r="AX1392" t="str">
        <f t="shared" si="1267"/>
        <v/>
      </c>
      <c r="AY1392" t="str">
        <f t="shared" si="1268"/>
        <v/>
      </c>
      <c r="AZ1392" t="str">
        <f t="shared" si="1269"/>
        <v/>
      </c>
      <c r="BA1392" t="str">
        <f t="shared" si="1270"/>
        <v/>
      </c>
      <c r="BB1392" t="str">
        <f t="shared" si="1271"/>
        <v/>
      </c>
      <c r="BC1392" t="str">
        <f t="shared" si="1272"/>
        <v/>
      </c>
      <c r="BD1392" t="str">
        <f t="shared" si="1273"/>
        <v/>
      </c>
      <c r="BE1392" t="str">
        <f t="shared" si="1274"/>
        <v>Kutatásmódszertan (, gépterem, web)</v>
      </c>
      <c r="BF1392" s="2">
        <v>1205</v>
      </c>
      <c r="BG1392" s="2">
        <v>3</v>
      </c>
      <c r="BH1392" s="18">
        <f>VLOOKUP(BF1392,segéd!$F$9:$G$41,2,FALSE)</f>
        <v>46361</v>
      </c>
      <c r="BI1392" s="2" t="str">
        <f>VLOOKUP(BG1392,segéd!$F$1:$G$7,2,FALSE)</f>
        <v>11.30-13.00</v>
      </c>
      <c r="BJ1392" t="s">
        <v>87</v>
      </c>
      <c r="BK1392" s="20" t="s">
        <v>530</v>
      </c>
      <c r="BL1392" t="s">
        <v>206</v>
      </c>
      <c r="BM1392" s="2">
        <v>207</v>
      </c>
      <c r="BO1392" s="2" t="s">
        <v>216</v>
      </c>
      <c r="BP1392" s="33" t="s">
        <v>635</v>
      </c>
      <c r="BQ1392" s="2">
        <f t="shared" si="1275"/>
        <v>32</v>
      </c>
      <c r="BR1392" s="2">
        <f>IF(BM1392="","",IFERROR(VLOOKUP(BJ1392,segéd!T:U,2,FALSE),"x"))</f>
        <v>32</v>
      </c>
      <c r="BS1392" s="2" t="str">
        <f>IF(BN1392="","",IFERROR(VLOOKUP(BJ1392,segéd!O:P,2,FALSE),"x"))</f>
        <v/>
      </c>
      <c r="BU1392" s="2"/>
      <c r="BV1392" s="2"/>
      <c r="BW1392" s="2">
        <v>8</v>
      </c>
      <c r="BX1392" s="2">
        <v>14</v>
      </c>
      <c r="CD1392" s="2">
        <v>2</v>
      </c>
    </row>
    <row r="1393" spans="1:120" ht="15" customHeight="1" x14ac:dyDescent="0.3">
      <c r="A1393" t="str">
        <f t="shared" si="1218"/>
        <v>20112053</v>
      </c>
      <c r="B1393" t="str">
        <f t="shared" si="1219"/>
        <v>Marketingkutatás - Duga Zsófia (Tb.-ről web) 29</v>
      </c>
      <c r="C1393" t="str">
        <f t="shared" si="1220"/>
        <v>21412053</v>
      </c>
      <c r="D1393" t="str">
        <f t="shared" si="1221"/>
        <v>Marketingkutatás - Duga Zsófia (Tb.-ről web) 13</v>
      </c>
      <c r="E1393" t="str">
        <f t="shared" si="1222"/>
        <v>Duga Zsófia12053</v>
      </c>
      <c r="F1393" t="str">
        <f t="shared" si="1223"/>
        <v>Marketingkutatás (Tb. 214, Tb.-ről web)</v>
      </c>
      <c r="G1393" t="str">
        <f t="shared" si="1224"/>
        <v/>
      </c>
      <c r="H1393" t="str">
        <f t="shared" si="1225"/>
        <v/>
      </c>
      <c r="I1393" t="str">
        <f t="shared" si="1226"/>
        <v/>
      </c>
      <c r="J1393" t="str">
        <f t="shared" si="1227"/>
        <v/>
      </c>
      <c r="K1393" t="str">
        <f t="shared" si="1228"/>
        <v/>
      </c>
      <c r="L1393" t="str">
        <f t="shared" si="1229"/>
        <v/>
      </c>
      <c r="M1393" t="str">
        <f t="shared" si="1230"/>
        <v/>
      </c>
      <c r="N1393" t="str">
        <f t="shared" si="1231"/>
        <v>12053</v>
      </c>
      <c r="O1393" t="str">
        <f t="shared" si="1232"/>
        <v/>
      </c>
      <c r="P1393" t="str">
        <f t="shared" si="1233"/>
        <v>12053</v>
      </c>
      <c r="Q1393" t="str">
        <f t="shared" si="1234"/>
        <v/>
      </c>
      <c r="R1393" t="str">
        <f t="shared" si="1235"/>
        <v/>
      </c>
      <c r="S1393" t="str">
        <f t="shared" si="1236"/>
        <v/>
      </c>
      <c r="T1393" t="str">
        <f t="shared" si="1237"/>
        <v/>
      </c>
      <c r="U1393" t="str">
        <f t="shared" si="1238"/>
        <v/>
      </c>
      <c r="V1393" t="str">
        <f t="shared" si="1239"/>
        <v/>
      </c>
      <c r="W1393" t="str">
        <f t="shared" si="1240"/>
        <v/>
      </c>
      <c r="X1393" t="str">
        <f t="shared" si="1241"/>
        <v/>
      </c>
      <c r="Y1393" t="str">
        <f t="shared" si="1242"/>
        <v/>
      </c>
      <c r="Z1393" t="str">
        <f t="shared" si="1243"/>
        <v/>
      </c>
      <c r="AA1393" t="str">
        <f t="shared" si="1244"/>
        <v>Marketingkutatás (201, Tb.-ről web)</v>
      </c>
      <c r="AB1393" t="str">
        <f t="shared" si="1245"/>
        <v/>
      </c>
      <c r="AC1393" t="str">
        <f t="shared" si="1246"/>
        <v/>
      </c>
      <c r="AD1393" t="str">
        <f t="shared" si="1247"/>
        <v/>
      </c>
      <c r="AE1393" t="str">
        <f t="shared" si="1248"/>
        <v/>
      </c>
      <c r="AF1393" t="str">
        <f t="shared" si="1249"/>
        <v/>
      </c>
      <c r="AG1393" t="str">
        <f t="shared" si="1250"/>
        <v/>
      </c>
      <c r="AH1393" t="str">
        <f t="shared" si="1251"/>
        <v/>
      </c>
      <c r="AI1393" t="str">
        <f t="shared" si="1252"/>
        <v>12053</v>
      </c>
      <c r="AJ1393" t="str">
        <f t="shared" si="1253"/>
        <v/>
      </c>
      <c r="AK1393" t="str">
        <f t="shared" si="1254"/>
        <v/>
      </c>
      <c r="AL1393" t="str">
        <f t="shared" si="1255"/>
        <v/>
      </c>
      <c r="AM1393" t="str">
        <f t="shared" si="1256"/>
        <v/>
      </c>
      <c r="AN1393" t="str">
        <f t="shared" si="1257"/>
        <v/>
      </c>
      <c r="AO1393" t="str">
        <f t="shared" si="1258"/>
        <v/>
      </c>
      <c r="AP1393" t="str">
        <f t="shared" si="1259"/>
        <v/>
      </c>
      <c r="AQ1393" t="str">
        <f t="shared" si="1260"/>
        <v/>
      </c>
      <c r="AR1393" t="str">
        <f t="shared" si="1261"/>
        <v/>
      </c>
      <c r="AS1393" t="str">
        <f t="shared" si="1262"/>
        <v/>
      </c>
      <c r="AT1393" t="str">
        <f t="shared" si="1263"/>
        <v/>
      </c>
      <c r="AU1393" t="str">
        <f t="shared" si="1264"/>
        <v/>
      </c>
      <c r="AV1393" t="str">
        <f t="shared" si="1265"/>
        <v/>
      </c>
      <c r="AW1393" t="str">
        <f t="shared" si="1266"/>
        <v/>
      </c>
      <c r="AX1393" t="str">
        <f t="shared" si="1267"/>
        <v/>
      </c>
      <c r="AY1393" t="str">
        <f t="shared" si="1268"/>
        <v/>
      </c>
      <c r="AZ1393" t="str">
        <f t="shared" si="1269"/>
        <v/>
      </c>
      <c r="BA1393" t="str">
        <f t="shared" si="1270"/>
        <v/>
      </c>
      <c r="BB1393" t="str">
        <f t="shared" si="1271"/>
        <v/>
      </c>
      <c r="BC1393" t="str">
        <f t="shared" si="1272"/>
        <v/>
      </c>
      <c r="BD1393" t="str">
        <f t="shared" si="1273"/>
        <v/>
      </c>
      <c r="BE1393" t="str">
        <f t="shared" si="1274"/>
        <v>Marketingkutatás (214, Tb.-ről web)</v>
      </c>
      <c r="BF1393" s="2">
        <v>1205</v>
      </c>
      <c r="BG1393" s="2">
        <v>3</v>
      </c>
      <c r="BH1393" s="18">
        <f>VLOOKUP(BF1393,segéd!$F$9:$G$41,2,FALSE)</f>
        <v>46361</v>
      </c>
      <c r="BI1393" s="2" t="str">
        <f>VLOOKUP(BG1393,segéd!$F$1:$G$7,2,FALSE)</f>
        <v>11.30-13.00</v>
      </c>
      <c r="BJ1393" t="s">
        <v>91</v>
      </c>
      <c r="BK1393" s="20" t="s">
        <v>120</v>
      </c>
      <c r="BL1393" t="s">
        <v>426</v>
      </c>
      <c r="BM1393" s="2">
        <v>201</v>
      </c>
      <c r="BN1393" s="2">
        <v>214</v>
      </c>
      <c r="BO1393" s="2" t="s">
        <v>119</v>
      </c>
      <c r="BP1393" s="33" t="s">
        <v>655</v>
      </c>
      <c r="BQ1393" s="2">
        <f t="shared" si="1275"/>
        <v>42</v>
      </c>
      <c r="BR1393" s="2">
        <f>IF(BM1393="","",IFERROR(VLOOKUP(BJ1393,segéd!T:U,2,FALSE),"x"))</f>
        <v>29</v>
      </c>
      <c r="BS1393" s="2">
        <f>IF(BN1393="","",IFERROR(VLOOKUP(BJ1393,segéd!O:P,2,FALSE),"x"))</f>
        <v>13</v>
      </c>
      <c r="BT1393" s="2"/>
      <c r="BU1393" s="2"/>
      <c r="BV1393" s="2"/>
      <c r="BX1393" s="2"/>
      <c r="CA1393" s="2">
        <v>37</v>
      </c>
      <c r="CC1393" s="2">
        <v>6</v>
      </c>
      <c r="CQ1393" s="2"/>
      <c r="CR1393" s="2"/>
      <c r="CU1393" s="2">
        <v>25</v>
      </c>
    </row>
    <row r="1394" spans="1:120" ht="15" customHeight="1" x14ac:dyDescent="0.3">
      <c r="A1394" t="str">
        <f t="shared" si="1218"/>
        <v>12053</v>
      </c>
      <c r="B1394" t="str">
        <f t="shared" si="1219"/>
        <v xml:space="preserve">Méréstechnika, 4. csoport - Csrenkovics Antónia </v>
      </c>
      <c r="C1394" t="str">
        <f t="shared" si="1220"/>
        <v>412053</v>
      </c>
      <c r="D1394" t="str">
        <f t="shared" si="1221"/>
        <v>Méréstechnika, 4. csoport - Csrenkovics Antónia 0</v>
      </c>
      <c r="E1394" t="str">
        <f t="shared" si="1222"/>
        <v>Csrenkovics Antónia12053</v>
      </c>
      <c r="F1394" t="str">
        <f t="shared" si="1223"/>
        <v>Méréstechnika, 4. csoport (Tb. 4)</v>
      </c>
      <c r="G1394" t="str">
        <f t="shared" si="1224"/>
        <v/>
      </c>
      <c r="H1394" t="str">
        <f t="shared" si="1225"/>
        <v/>
      </c>
      <c r="I1394" t="str">
        <f t="shared" si="1226"/>
        <v/>
      </c>
      <c r="J1394" t="str">
        <f t="shared" si="1227"/>
        <v/>
      </c>
      <c r="K1394" t="str">
        <f t="shared" si="1228"/>
        <v/>
      </c>
      <c r="L1394" t="str">
        <f t="shared" si="1229"/>
        <v/>
      </c>
      <c r="M1394" t="str">
        <f t="shared" si="1230"/>
        <v/>
      </c>
      <c r="N1394" t="str">
        <f t="shared" si="1231"/>
        <v/>
      </c>
      <c r="O1394" t="str">
        <f t="shared" si="1232"/>
        <v/>
      </c>
      <c r="P1394" t="str">
        <f t="shared" si="1233"/>
        <v/>
      </c>
      <c r="Q1394" t="str">
        <f t="shared" si="1234"/>
        <v/>
      </c>
      <c r="R1394" t="str">
        <f t="shared" si="1235"/>
        <v/>
      </c>
      <c r="S1394" t="str">
        <f t="shared" si="1236"/>
        <v/>
      </c>
      <c r="T1394" t="str">
        <f t="shared" si="1237"/>
        <v/>
      </c>
      <c r="U1394" t="str">
        <f t="shared" si="1238"/>
        <v/>
      </c>
      <c r="V1394" t="str">
        <f t="shared" si="1239"/>
        <v/>
      </c>
      <c r="W1394" t="str">
        <f t="shared" si="1240"/>
        <v/>
      </c>
      <c r="X1394" t="str">
        <f t="shared" si="1241"/>
        <v/>
      </c>
      <c r="Y1394" t="str">
        <f t="shared" si="1242"/>
        <v/>
      </c>
      <c r="Z1394" t="str">
        <f t="shared" si="1243"/>
        <v/>
      </c>
      <c r="AA1394" t="str">
        <f t="shared" si="1244"/>
        <v>Méréstechnika, 4. csoport ()</v>
      </c>
      <c r="AB1394" t="str">
        <f t="shared" si="1245"/>
        <v/>
      </c>
      <c r="AC1394" t="str">
        <f t="shared" si="1246"/>
        <v/>
      </c>
      <c r="AD1394" t="str">
        <f t="shared" si="1247"/>
        <v/>
      </c>
      <c r="AE1394" t="str">
        <f t="shared" si="1248"/>
        <v/>
      </c>
      <c r="AF1394" t="str">
        <f t="shared" si="1249"/>
        <v/>
      </c>
      <c r="AG1394" t="str">
        <f t="shared" si="1250"/>
        <v/>
      </c>
      <c r="AH1394" t="str">
        <f t="shared" si="1251"/>
        <v/>
      </c>
      <c r="AI1394" t="str">
        <f t="shared" si="1252"/>
        <v/>
      </c>
      <c r="AJ1394" t="str">
        <f t="shared" si="1253"/>
        <v/>
      </c>
      <c r="AK1394" t="str">
        <f t="shared" si="1254"/>
        <v/>
      </c>
      <c r="AL1394" t="str">
        <f t="shared" si="1255"/>
        <v>12053</v>
      </c>
      <c r="AM1394" t="str">
        <f t="shared" si="1256"/>
        <v/>
      </c>
      <c r="AN1394" t="str">
        <f t="shared" si="1257"/>
        <v/>
      </c>
      <c r="AO1394" t="str">
        <f t="shared" si="1258"/>
        <v/>
      </c>
      <c r="AP1394" t="str">
        <f t="shared" si="1259"/>
        <v/>
      </c>
      <c r="AQ1394" t="str">
        <f t="shared" si="1260"/>
        <v/>
      </c>
      <c r="AR1394" t="str">
        <f t="shared" si="1261"/>
        <v/>
      </c>
      <c r="AS1394" t="str">
        <f t="shared" si="1262"/>
        <v/>
      </c>
      <c r="AT1394" t="str">
        <f t="shared" si="1263"/>
        <v/>
      </c>
      <c r="AU1394" t="str">
        <f t="shared" si="1264"/>
        <v/>
      </c>
      <c r="AV1394" t="str">
        <f t="shared" si="1265"/>
        <v/>
      </c>
      <c r="AW1394" t="str">
        <f t="shared" si="1266"/>
        <v/>
      </c>
      <c r="AX1394" t="str">
        <f t="shared" si="1267"/>
        <v/>
      </c>
      <c r="AY1394" t="str">
        <f t="shared" si="1268"/>
        <v/>
      </c>
      <c r="AZ1394" t="str">
        <f t="shared" si="1269"/>
        <v/>
      </c>
      <c r="BA1394" t="str">
        <f t="shared" si="1270"/>
        <v/>
      </c>
      <c r="BB1394" t="str">
        <f t="shared" si="1271"/>
        <v/>
      </c>
      <c r="BC1394" t="str">
        <f t="shared" si="1272"/>
        <v/>
      </c>
      <c r="BD1394" t="str">
        <f t="shared" si="1273"/>
        <v/>
      </c>
      <c r="BE1394" t="str">
        <f t="shared" si="1274"/>
        <v>Méréstechnika, 4. csoport (4)</v>
      </c>
      <c r="BF1394" s="2">
        <v>1205</v>
      </c>
      <c r="BG1394" s="2">
        <v>3</v>
      </c>
      <c r="BH1394" s="18">
        <f>VLOOKUP(BF1394,segéd!$F$9:$G$41,2,FALSE)</f>
        <v>46361</v>
      </c>
      <c r="BI1394" s="2" t="str">
        <f>VLOOKUP(BG1394,segéd!$F$1:$G$7,2,FALSE)</f>
        <v>11.30-13.00</v>
      </c>
      <c r="BJ1394" t="s">
        <v>310</v>
      </c>
      <c r="BK1394" s="20" t="s">
        <v>743</v>
      </c>
      <c r="BL1394" t="s">
        <v>191</v>
      </c>
      <c r="BM1394" s="2"/>
      <c r="BN1394" s="2">
        <v>4</v>
      </c>
      <c r="BO1394" s="2"/>
      <c r="BP1394" s="33"/>
      <c r="BQ1394" s="2">
        <f t="shared" si="1275"/>
        <v>0</v>
      </c>
      <c r="BR1394" s="2" t="str">
        <f>IF(BM1394="","",IFERROR(VLOOKUP(BJ1394,segéd!T:U,2,FALSE),"x"))</f>
        <v/>
      </c>
      <c r="BS1394" s="2">
        <f>IF(BN1394="","",IFERROR(VLOOKUP(BJ1394,segéd!O:P,2,FALSE),"x"))</f>
        <v>0</v>
      </c>
      <c r="BU1394" s="2"/>
      <c r="BV1394" s="2"/>
      <c r="BX1394" s="2"/>
      <c r="CJ1394" s="19"/>
      <c r="CK1394" s="19"/>
      <c r="CX1394" s="2">
        <v>21</v>
      </c>
    </row>
    <row r="1395" spans="1:120" ht="15" customHeight="1" x14ac:dyDescent="0.3">
      <c r="A1395" t="str">
        <f t="shared" si="1218"/>
        <v>12053</v>
      </c>
      <c r="B1395" t="str">
        <f t="shared" si="1219"/>
        <v xml:space="preserve">Műszaki kommunikáció - Maráczi Rodrigó Dávid (web) </v>
      </c>
      <c r="C1395" t="str">
        <f t="shared" si="1220"/>
        <v>50112053</v>
      </c>
      <c r="D1395" t="str">
        <f t="shared" si="1221"/>
        <v>Műszaki kommunikáció - Maráczi Rodrigó Dávid (web) 140</v>
      </c>
      <c r="E1395" t="str">
        <f t="shared" si="1222"/>
        <v>Maráczi Rodrigó Dávid12053</v>
      </c>
      <c r="F1395" t="str">
        <f t="shared" si="1223"/>
        <v>Műszaki kommunikáció (Tb. 501, web)</v>
      </c>
      <c r="G1395" t="str">
        <f t="shared" si="1224"/>
        <v/>
      </c>
      <c r="H1395" t="str">
        <f t="shared" si="1225"/>
        <v/>
      </c>
      <c r="I1395" t="str">
        <f t="shared" si="1226"/>
        <v/>
      </c>
      <c r="J1395" t="str">
        <f t="shared" si="1227"/>
        <v/>
      </c>
      <c r="K1395" t="str">
        <f t="shared" si="1228"/>
        <v/>
      </c>
      <c r="L1395" t="str">
        <f t="shared" si="1229"/>
        <v/>
      </c>
      <c r="M1395" t="str">
        <f t="shared" si="1230"/>
        <v/>
      </c>
      <c r="N1395" t="str">
        <f t="shared" si="1231"/>
        <v/>
      </c>
      <c r="O1395" t="str">
        <f t="shared" si="1232"/>
        <v/>
      </c>
      <c r="P1395" t="str">
        <f t="shared" si="1233"/>
        <v/>
      </c>
      <c r="Q1395" t="str">
        <f t="shared" si="1234"/>
        <v/>
      </c>
      <c r="R1395" t="str">
        <f t="shared" si="1235"/>
        <v/>
      </c>
      <c r="S1395" t="str">
        <f t="shared" si="1236"/>
        <v/>
      </c>
      <c r="T1395" t="str">
        <f t="shared" si="1237"/>
        <v/>
      </c>
      <c r="U1395" t="str">
        <f t="shared" si="1238"/>
        <v/>
      </c>
      <c r="V1395" t="str">
        <f t="shared" si="1239"/>
        <v/>
      </c>
      <c r="W1395" t="str">
        <f t="shared" si="1240"/>
        <v/>
      </c>
      <c r="X1395" t="str">
        <f t="shared" si="1241"/>
        <v/>
      </c>
      <c r="Y1395" t="str">
        <f t="shared" si="1242"/>
        <v/>
      </c>
      <c r="Z1395" t="str">
        <f t="shared" si="1243"/>
        <v/>
      </c>
      <c r="AA1395" t="str">
        <f t="shared" si="1244"/>
        <v>Műszaki kommunikáció (, web)</v>
      </c>
      <c r="AB1395" t="str">
        <f t="shared" si="1245"/>
        <v/>
      </c>
      <c r="AC1395" t="str">
        <f t="shared" si="1246"/>
        <v/>
      </c>
      <c r="AD1395" t="str">
        <f t="shared" si="1247"/>
        <v>12053</v>
      </c>
      <c r="AE1395" t="str">
        <f t="shared" si="1248"/>
        <v>12053</v>
      </c>
      <c r="AF1395" t="str">
        <f t="shared" si="1249"/>
        <v>12053</v>
      </c>
      <c r="AG1395" t="str">
        <f t="shared" si="1250"/>
        <v/>
      </c>
      <c r="AH1395" t="str">
        <f t="shared" si="1251"/>
        <v/>
      </c>
      <c r="AI1395" t="str">
        <f t="shared" si="1252"/>
        <v/>
      </c>
      <c r="AJ1395" t="str">
        <f t="shared" si="1253"/>
        <v/>
      </c>
      <c r="AK1395" t="str">
        <f t="shared" si="1254"/>
        <v/>
      </c>
      <c r="AL1395" t="str">
        <f t="shared" si="1255"/>
        <v/>
      </c>
      <c r="AM1395" t="str">
        <f t="shared" si="1256"/>
        <v/>
      </c>
      <c r="AN1395" t="str">
        <f t="shared" si="1257"/>
        <v/>
      </c>
      <c r="AO1395" t="str">
        <f t="shared" si="1258"/>
        <v/>
      </c>
      <c r="AP1395" t="str">
        <f t="shared" si="1259"/>
        <v/>
      </c>
      <c r="AQ1395" t="str">
        <f t="shared" si="1260"/>
        <v/>
      </c>
      <c r="AR1395" t="str">
        <f t="shared" si="1261"/>
        <v/>
      </c>
      <c r="AS1395" t="str">
        <f t="shared" si="1262"/>
        <v/>
      </c>
      <c r="AT1395" t="str">
        <f t="shared" si="1263"/>
        <v/>
      </c>
      <c r="AU1395" t="str">
        <f t="shared" si="1264"/>
        <v/>
      </c>
      <c r="AV1395" t="str">
        <f t="shared" si="1265"/>
        <v/>
      </c>
      <c r="AW1395" t="str">
        <f t="shared" si="1266"/>
        <v/>
      </c>
      <c r="AX1395" t="str">
        <f t="shared" si="1267"/>
        <v/>
      </c>
      <c r="AY1395" t="str">
        <f t="shared" si="1268"/>
        <v/>
      </c>
      <c r="AZ1395" t="str">
        <f t="shared" si="1269"/>
        <v/>
      </c>
      <c r="BA1395" t="str">
        <f t="shared" si="1270"/>
        <v/>
      </c>
      <c r="BB1395" t="str">
        <f t="shared" si="1271"/>
        <v/>
      </c>
      <c r="BC1395" t="str">
        <f t="shared" si="1272"/>
        <v/>
      </c>
      <c r="BD1395" t="str">
        <f t="shared" si="1273"/>
        <v/>
      </c>
      <c r="BE1395" t="str">
        <f t="shared" si="1274"/>
        <v>Műszaki kommunikáció (501, web)</v>
      </c>
      <c r="BF1395" s="2">
        <v>1205</v>
      </c>
      <c r="BG1395" s="2">
        <v>3</v>
      </c>
      <c r="BH1395" s="18">
        <f>VLOOKUP(BF1395,segéd!$F$9:$G$41,2,FALSE)</f>
        <v>46361</v>
      </c>
      <c r="BI1395" s="2" t="str">
        <f>VLOOKUP(BG1395,segéd!$F$1:$G$7,2,FALSE)</f>
        <v>11.30-13.00</v>
      </c>
      <c r="BJ1395" t="s">
        <v>103</v>
      </c>
      <c r="BK1395" s="20" t="s">
        <v>742</v>
      </c>
      <c r="BL1395" t="s">
        <v>193</v>
      </c>
      <c r="BM1395" s="2"/>
      <c r="BN1395" s="2">
        <v>501</v>
      </c>
      <c r="BO1395" s="2" t="s">
        <v>117</v>
      </c>
      <c r="BP1395" s="33" t="s">
        <v>651</v>
      </c>
      <c r="BQ1395" s="2">
        <f t="shared" si="1275"/>
        <v>140</v>
      </c>
      <c r="BR1395" s="2" t="str">
        <f>IF(BM1395="","",IFERROR(VLOOKUP(BJ1395,segéd!T:U,2,FALSE),"x"))</f>
        <v/>
      </c>
      <c r="BS1395" s="2">
        <f>IF(BN1395="","",IFERROR(VLOOKUP(BJ1395,segéd!O:P,2,FALSE),"x"))</f>
        <v>140</v>
      </c>
      <c r="BT1395" s="2"/>
      <c r="BU1395" s="2"/>
      <c r="BV1395" s="2"/>
      <c r="BX1395" s="2"/>
      <c r="CP1395" s="2">
        <v>8</v>
      </c>
      <c r="CQ1395" s="2">
        <v>74</v>
      </c>
      <c r="CR1395" s="2">
        <v>48</v>
      </c>
    </row>
    <row r="1396" spans="1:120" ht="15" customHeight="1" x14ac:dyDescent="0.3">
      <c r="A1396" t="str">
        <f t="shared" si="1218"/>
        <v>12053</v>
      </c>
      <c r="B1396" t="str">
        <f t="shared" si="1219"/>
        <v xml:space="preserve">Műszaki szaknyelv I., 3. csoport - Nagy Mónika </v>
      </c>
      <c r="C1396" t="str">
        <f t="shared" si="1220"/>
        <v>40812053</v>
      </c>
      <c r="D1396" t="str">
        <f t="shared" si="1221"/>
        <v>Műszaki szaknyelv I., 3. csoport - Nagy Mónika 0</v>
      </c>
      <c r="E1396" t="str">
        <f t="shared" si="1222"/>
        <v>Nagy Mónika12053</v>
      </c>
      <c r="F1396" t="str">
        <f t="shared" si="1223"/>
        <v>Műszaki szaknyelv I., 3. csoport (Tb. 408)</v>
      </c>
      <c r="G1396" t="str">
        <f t="shared" si="1224"/>
        <v/>
      </c>
      <c r="H1396" t="str">
        <f t="shared" si="1225"/>
        <v/>
      </c>
      <c r="I1396" t="str">
        <f t="shared" si="1226"/>
        <v/>
      </c>
      <c r="J1396" t="str">
        <f t="shared" si="1227"/>
        <v/>
      </c>
      <c r="K1396" t="str">
        <f t="shared" si="1228"/>
        <v/>
      </c>
      <c r="L1396" t="str">
        <f t="shared" si="1229"/>
        <v/>
      </c>
      <c r="M1396" t="str">
        <f t="shared" si="1230"/>
        <v/>
      </c>
      <c r="N1396" t="str">
        <f t="shared" si="1231"/>
        <v/>
      </c>
      <c r="O1396" t="str">
        <f t="shared" si="1232"/>
        <v/>
      </c>
      <c r="P1396" t="str">
        <f t="shared" si="1233"/>
        <v/>
      </c>
      <c r="Q1396" t="str">
        <f t="shared" si="1234"/>
        <v/>
      </c>
      <c r="R1396" t="str">
        <f t="shared" si="1235"/>
        <v/>
      </c>
      <c r="S1396" t="str">
        <f t="shared" si="1236"/>
        <v/>
      </c>
      <c r="T1396" t="str">
        <f t="shared" si="1237"/>
        <v/>
      </c>
      <c r="U1396" t="str">
        <f t="shared" si="1238"/>
        <v/>
      </c>
      <c r="V1396" t="str">
        <f t="shared" si="1239"/>
        <v/>
      </c>
      <c r="W1396" t="str">
        <f t="shared" si="1240"/>
        <v/>
      </c>
      <c r="X1396" t="str">
        <f t="shared" si="1241"/>
        <v/>
      </c>
      <c r="Y1396" t="str">
        <f t="shared" si="1242"/>
        <v/>
      </c>
      <c r="Z1396" t="str">
        <f t="shared" si="1243"/>
        <v/>
      </c>
      <c r="AA1396" t="str">
        <f t="shared" si="1244"/>
        <v>Műszaki szaknyelv I., 3. csoport ()</v>
      </c>
      <c r="AB1396" t="str">
        <f t="shared" si="1245"/>
        <v/>
      </c>
      <c r="AC1396" t="str">
        <f t="shared" si="1246"/>
        <v/>
      </c>
      <c r="AD1396" t="str">
        <f t="shared" si="1247"/>
        <v/>
      </c>
      <c r="AE1396" t="str">
        <f t="shared" si="1248"/>
        <v/>
      </c>
      <c r="AF1396" t="str">
        <f t="shared" si="1249"/>
        <v/>
      </c>
      <c r="AG1396" t="str">
        <f t="shared" si="1250"/>
        <v/>
      </c>
      <c r="AH1396" t="str">
        <f t="shared" si="1251"/>
        <v/>
      </c>
      <c r="AI1396" t="str">
        <f t="shared" si="1252"/>
        <v/>
      </c>
      <c r="AJ1396" t="str">
        <f t="shared" si="1253"/>
        <v/>
      </c>
      <c r="AK1396" t="str">
        <f t="shared" si="1254"/>
        <v/>
      </c>
      <c r="AL1396" t="str">
        <f t="shared" si="1255"/>
        <v>12053</v>
      </c>
      <c r="AM1396" t="str">
        <f t="shared" si="1256"/>
        <v/>
      </c>
      <c r="AN1396" t="str">
        <f t="shared" si="1257"/>
        <v/>
      </c>
      <c r="AO1396" t="str">
        <f t="shared" si="1258"/>
        <v/>
      </c>
      <c r="AP1396" t="str">
        <f t="shared" si="1259"/>
        <v/>
      </c>
      <c r="AQ1396" t="str">
        <f t="shared" si="1260"/>
        <v/>
      </c>
      <c r="AR1396" t="str">
        <f t="shared" si="1261"/>
        <v/>
      </c>
      <c r="AS1396" t="str">
        <f t="shared" si="1262"/>
        <v/>
      </c>
      <c r="AT1396" t="str">
        <f t="shared" si="1263"/>
        <v/>
      </c>
      <c r="AU1396" t="str">
        <f t="shared" si="1264"/>
        <v/>
      </c>
      <c r="AV1396" t="str">
        <f t="shared" si="1265"/>
        <v/>
      </c>
      <c r="AW1396" t="str">
        <f t="shared" si="1266"/>
        <v/>
      </c>
      <c r="AX1396" t="str">
        <f t="shared" si="1267"/>
        <v/>
      </c>
      <c r="AY1396" t="str">
        <f t="shared" si="1268"/>
        <v/>
      </c>
      <c r="AZ1396" t="str">
        <f t="shared" si="1269"/>
        <v/>
      </c>
      <c r="BA1396" t="str">
        <f t="shared" si="1270"/>
        <v/>
      </c>
      <c r="BB1396" t="str">
        <f t="shared" si="1271"/>
        <v/>
      </c>
      <c r="BC1396" t="str">
        <f t="shared" si="1272"/>
        <v/>
      </c>
      <c r="BD1396" t="str">
        <f t="shared" si="1273"/>
        <v/>
      </c>
      <c r="BE1396" t="str">
        <f t="shared" si="1274"/>
        <v>Műszaki szaknyelv I., 3. csoport (408)</v>
      </c>
      <c r="BF1396" s="2">
        <v>1205</v>
      </c>
      <c r="BG1396" s="2">
        <v>3</v>
      </c>
      <c r="BH1396" s="18">
        <f>VLOOKUP(BF1396,segéd!$F$9:$G$41,2,FALSE)</f>
        <v>46361</v>
      </c>
      <c r="BI1396" s="2" t="str">
        <f>VLOOKUP(BG1396,segéd!$F$1:$G$7,2,FALSE)</f>
        <v>11.30-13.00</v>
      </c>
      <c r="BJ1396" t="s">
        <v>301</v>
      </c>
      <c r="BK1396" s="20" t="s">
        <v>543</v>
      </c>
      <c r="BL1396" t="s">
        <v>191</v>
      </c>
      <c r="BM1396" s="2"/>
      <c r="BN1396" s="2">
        <v>408</v>
      </c>
      <c r="BO1396" s="2"/>
      <c r="BP1396" s="33"/>
      <c r="BQ1396" s="2">
        <f t="shared" si="1275"/>
        <v>0</v>
      </c>
      <c r="BR1396" s="2" t="str">
        <f>IF(BM1396="","",IFERROR(VLOOKUP(BJ1396,segéd!T:U,2,FALSE),"x"))</f>
        <v/>
      </c>
      <c r="BS1396" s="2">
        <f>IF(BN1396="","",IFERROR(VLOOKUP(BJ1396,segéd!O:P,2,FALSE),"x"))</f>
        <v>0</v>
      </c>
      <c r="BT1396" s="2"/>
      <c r="BU1396" s="2"/>
      <c r="BV1396" s="2"/>
      <c r="BX1396" s="2"/>
      <c r="CQ1396" s="2"/>
      <c r="CR1396" s="2"/>
      <c r="CX1396" s="2">
        <v>25</v>
      </c>
    </row>
    <row r="1397" spans="1:120" ht="15" customHeight="1" x14ac:dyDescent="0.3">
      <c r="A1397" t="str">
        <f t="shared" si="1218"/>
        <v>20212053</v>
      </c>
      <c r="B1397" t="str">
        <f t="shared" si="1219"/>
        <v>Pénzügyi piacok - Antalík Imrich (Tb.-ről web) 16</v>
      </c>
      <c r="C1397" t="str">
        <f t="shared" si="1220"/>
        <v>21512053</v>
      </c>
      <c r="D1397" t="str">
        <f t="shared" si="1221"/>
        <v>Pénzügyi piacok - Antalík Imrich (Tb.-ről web) 20</v>
      </c>
      <c r="E1397" t="str">
        <f t="shared" si="1222"/>
        <v>Antalík Imrich12053</v>
      </c>
      <c r="F1397" t="str">
        <f t="shared" si="1223"/>
        <v>Pénzügyi piacok (Tb. 215, Tb.-ről web)</v>
      </c>
      <c r="G1397" t="str">
        <f t="shared" si="1224"/>
        <v/>
      </c>
      <c r="H1397" t="str">
        <f t="shared" si="1225"/>
        <v/>
      </c>
      <c r="I1397" t="str">
        <f t="shared" si="1226"/>
        <v/>
      </c>
      <c r="J1397" t="str">
        <f t="shared" si="1227"/>
        <v/>
      </c>
      <c r="K1397" t="str">
        <f t="shared" si="1228"/>
        <v/>
      </c>
      <c r="L1397" t="str">
        <f t="shared" si="1229"/>
        <v/>
      </c>
      <c r="M1397" t="str">
        <f t="shared" si="1230"/>
        <v>12053</v>
      </c>
      <c r="N1397" t="str">
        <f t="shared" si="1231"/>
        <v/>
      </c>
      <c r="O1397" t="str">
        <f t="shared" si="1232"/>
        <v/>
      </c>
      <c r="P1397" t="str">
        <f t="shared" si="1233"/>
        <v/>
      </c>
      <c r="Q1397" t="str">
        <f t="shared" si="1234"/>
        <v/>
      </c>
      <c r="R1397" t="str">
        <f t="shared" si="1235"/>
        <v/>
      </c>
      <c r="S1397" t="str">
        <f t="shared" si="1236"/>
        <v/>
      </c>
      <c r="T1397" t="str">
        <f t="shared" si="1237"/>
        <v/>
      </c>
      <c r="U1397" t="str">
        <f t="shared" si="1238"/>
        <v/>
      </c>
      <c r="V1397" t="str">
        <f t="shared" si="1239"/>
        <v/>
      </c>
      <c r="W1397" t="str">
        <f t="shared" si="1240"/>
        <v/>
      </c>
      <c r="X1397" t="str">
        <f t="shared" si="1241"/>
        <v/>
      </c>
      <c r="Y1397" t="str">
        <f t="shared" si="1242"/>
        <v/>
      </c>
      <c r="Z1397" t="str">
        <f t="shared" si="1243"/>
        <v/>
      </c>
      <c r="AA1397" t="str">
        <f t="shared" si="1244"/>
        <v>Pénzügyi piacok (202, Tb.-ről web)</v>
      </c>
      <c r="AB1397" t="str">
        <f t="shared" si="1245"/>
        <v/>
      </c>
      <c r="AC1397" t="str">
        <f t="shared" si="1246"/>
        <v/>
      </c>
      <c r="AD1397" t="str">
        <f t="shared" si="1247"/>
        <v/>
      </c>
      <c r="AE1397" t="str">
        <f t="shared" si="1248"/>
        <v/>
      </c>
      <c r="AF1397" t="str">
        <f t="shared" si="1249"/>
        <v/>
      </c>
      <c r="AG1397" t="str">
        <f t="shared" si="1250"/>
        <v/>
      </c>
      <c r="AH1397" t="str">
        <f t="shared" si="1251"/>
        <v>12053</v>
      </c>
      <c r="AI1397" t="str">
        <f t="shared" si="1252"/>
        <v/>
      </c>
      <c r="AJ1397" t="str">
        <f t="shared" si="1253"/>
        <v/>
      </c>
      <c r="AK1397" t="str">
        <f t="shared" si="1254"/>
        <v/>
      </c>
      <c r="AL1397" t="str">
        <f t="shared" si="1255"/>
        <v/>
      </c>
      <c r="AM1397" t="str">
        <f t="shared" si="1256"/>
        <v/>
      </c>
      <c r="AN1397" t="str">
        <f t="shared" si="1257"/>
        <v/>
      </c>
      <c r="AO1397" t="str">
        <f t="shared" si="1258"/>
        <v/>
      </c>
      <c r="AP1397" t="str">
        <f t="shared" si="1259"/>
        <v/>
      </c>
      <c r="AQ1397" t="str">
        <f t="shared" si="1260"/>
        <v/>
      </c>
      <c r="AR1397" t="str">
        <f t="shared" si="1261"/>
        <v/>
      </c>
      <c r="AS1397" t="str">
        <f t="shared" si="1262"/>
        <v/>
      </c>
      <c r="AT1397" t="str">
        <f t="shared" si="1263"/>
        <v/>
      </c>
      <c r="AU1397" t="str">
        <f t="shared" si="1264"/>
        <v/>
      </c>
      <c r="AV1397" t="str">
        <f t="shared" si="1265"/>
        <v/>
      </c>
      <c r="AW1397" t="str">
        <f t="shared" si="1266"/>
        <v/>
      </c>
      <c r="AX1397" t="str">
        <f t="shared" si="1267"/>
        <v/>
      </c>
      <c r="AY1397" t="str">
        <f t="shared" si="1268"/>
        <v/>
      </c>
      <c r="AZ1397" t="str">
        <f t="shared" si="1269"/>
        <v/>
      </c>
      <c r="BA1397" t="str">
        <f t="shared" si="1270"/>
        <v/>
      </c>
      <c r="BB1397" t="str">
        <f t="shared" si="1271"/>
        <v/>
      </c>
      <c r="BC1397" t="str">
        <f t="shared" si="1272"/>
        <v/>
      </c>
      <c r="BD1397" t="str">
        <f t="shared" si="1273"/>
        <v/>
      </c>
      <c r="BE1397" t="str">
        <f t="shared" si="1274"/>
        <v>Pénzügyi piacok (215, Tb.-ről web)</v>
      </c>
      <c r="BF1397" s="2">
        <v>1205</v>
      </c>
      <c r="BG1397" s="2">
        <v>3</v>
      </c>
      <c r="BH1397" s="18">
        <f>VLOOKUP(BF1397,segéd!$F$9:$G$41,2,FALSE)</f>
        <v>46361</v>
      </c>
      <c r="BI1397" s="2" t="str">
        <f>VLOOKUP(BG1397,segéd!$F$1:$G$7,2,FALSE)</f>
        <v>11.30-13.00</v>
      </c>
      <c r="BJ1397" t="s">
        <v>96</v>
      </c>
      <c r="BK1397" s="20" t="s">
        <v>132</v>
      </c>
      <c r="BL1397" t="s">
        <v>192</v>
      </c>
      <c r="BM1397" s="2">
        <v>202</v>
      </c>
      <c r="BN1397" s="2">
        <v>215</v>
      </c>
      <c r="BO1397" s="2" t="s">
        <v>119</v>
      </c>
      <c r="BP1397" s="33" t="s">
        <v>605</v>
      </c>
      <c r="BQ1397" s="2">
        <f t="shared" si="1275"/>
        <v>36</v>
      </c>
      <c r="BR1397" s="2">
        <f>IF(BM1397="","",IFERROR(VLOOKUP(BJ1397,segéd!T:U,2,FALSE),"x"))</f>
        <v>16</v>
      </c>
      <c r="BS1397" s="2">
        <f>IF(BN1397="","",IFERROR(VLOOKUP(BJ1397,segéd!O:P,2,FALSE),"x"))</f>
        <v>20</v>
      </c>
      <c r="BT1397" s="2"/>
      <c r="BU1397" s="2"/>
      <c r="BV1397" s="2"/>
      <c r="BW1397" s="19"/>
      <c r="BX1397" s="2"/>
      <c r="BY1397" s="19"/>
      <c r="BZ1397" s="2">
        <v>15</v>
      </c>
      <c r="CC1397" s="19"/>
      <c r="CQ1397" s="2"/>
      <c r="CR1397" s="2"/>
      <c r="CT1397" s="2">
        <v>31</v>
      </c>
    </row>
    <row r="1398" spans="1:120" ht="15" customHeight="1" x14ac:dyDescent="0.3">
      <c r="A1398" t="str">
        <f t="shared" si="1218"/>
        <v>20912053</v>
      </c>
      <c r="B1398" t="str">
        <f t="shared" si="1219"/>
        <v>Vállalatok a glokális térben - Buda Lorina (Bp.-ről web) 10</v>
      </c>
      <c r="C1398" t="str">
        <f t="shared" si="1220"/>
        <v>21612053</v>
      </c>
      <c r="D1398" t="str">
        <f t="shared" si="1221"/>
        <v>Vállalatok a glokális térben - Buda Lorina (Bp.-ről web) 14</v>
      </c>
      <c r="E1398" t="str">
        <f t="shared" si="1222"/>
        <v>Buda Lorina12053</v>
      </c>
      <c r="F1398" t="str">
        <f t="shared" si="1223"/>
        <v>Vállalatok a glokális térben (Bp. 209, Bp.-ről web)</v>
      </c>
      <c r="G1398" t="str">
        <f t="shared" si="1224"/>
        <v/>
      </c>
      <c r="H1398" t="str">
        <f t="shared" si="1225"/>
        <v/>
      </c>
      <c r="I1398" t="str">
        <f t="shared" si="1226"/>
        <v/>
      </c>
      <c r="J1398" t="str">
        <f t="shared" si="1227"/>
        <v/>
      </c>
      <c r="K1398" t="str">
        <f t="shared" si="1228"/>
        <v/>
      </c>
      <c r="L1398" t="str">
        <f t="shared" si="1229"/>
        <v/>
      </c>
      <c r="M1398" t="str">
        <f t="shared" si="1230"/>
        <v/>
      </c>
      <c r="N1398" t="str">
        <f t="shared" si="1231"/>
        <v/>
      </c>
      <c r="O1398" t="str">
        <f t="shared" si="1232"/>
        <v/>
      </c>
      <c r="P1398" t="str">
        <f t="shared" si="1233"/>
        <v/>
      </c>
      <c r="Q1398" t="str">
        <f t="shared" si="1234"/>
        <v/>
      </c>
      <c r="R1398" t="str">
        <f t="shared" si="1235"/>
        <v/>
      </c>
      <c r="S1398" t="str">
        <f t="shared" si="1236"/>
        <v/>
      </c>
      <c r="T1398" t="str">
        <f t="shared" si="1237"/>
        <v/>
      </c>
      <c r="U1398" t="str">
        <f t="shared" si="1238"/>
        <v/>
      </c>
      <c r="V1398" t="str">
        <f t="shared" si="1239"/>
        <v>12053</v>
      </c>
      <c r="W1398" t="str">
        <f t="shared" si="1240"/>
        <v/>
      </c>
      <c r="X1398" t="str">
        <f t="shared" si="1241"/>
        <v/>
      </c>
      <c r="Y1398" t="str">
        <f t="shared" si="1242"/>
        <v>12053</v>
      </c>
      <c r="Z1398" t="str">
        <f t="shared" si="1243"/>
        <v/>
      </c>
      <c r="AA1398" t="str">
        <f t="shared" si="1244"/>
        <v>Vállalatok a glokális térben (209, Bp.-ről web)</v>
      </c>
      <c r="AB1398" t="str">
        <f t="shared" si="1245"/>
        <v/>
      </c>
      <c r="AC1398" t="str">
        <f t="shared" si="1246"/>
        <v/>
      </c>
      <c r="AD1398" t="str">
        <f t="shared" si="1247"/>
        <v/>
      </c>
      <c r="AE1398" t="str">
        <f t="shared" si="1248"/>
        <v/>
      </c>
      <c r="AF1398" t="str">
        <f t="shared" si="1249"/>
        <v/>
      </c>
      <c r="AG1398" t="str">
        <f t="shared" si="1250"/>
        <v/>
      </c>
      <c r="AH1398" t="str">
        <f t="shared" si="1251"/>
        <v/>
      </c>
      <c r="AI1398" t="str">
        <f t="shared" si="1252"/>
        <v/>
      </c>
      <c r="AJ1398" t="str">
        <f t="shared" si="1253"/>
        <v/>
      </c>
      <c r="AK1398" t="str">
        <f t="shared" si="1254"/>
        <v/>
      </c>
      <c r="AL1398" t="str">
        <f t="shared" si="1255"/>
        <v/>
      </c>
      <c r="AM1398" t="str">
        <f t="shared" si="1256"/>
        <v/>
      </c>
      <c r="AN1398" t="str">
        <f t="shared" si="1257"/>
        <v/>
      </c>
      <c r="AO1398" t="str">
        <f t="shared" si="1258"/>
        <v/>
      </c>
      <c r="AP1398" t="str">
        <f t="shared" si="1259"/>
        <v>12053</v>
      </c>
      <c r="AQ1398" t="str">
        <f t="shared" si="1260"/>
        <v/>
      </c>
      <c r="AR1398" t="str">
        <f t="shared" si="1261"/>
        <v/>
      </c>
      <c r="AS1398" t="str">
        <f t="shared" si="1262"/>
        <v>12053</v>
      </c>
      <c r="AT1398" t="str">
        <f t="shared" si="1263"/>
        <v/>
      </c>
      <c r="AU1398" t="str">
        <f t="shared" si="1264"/>
        <v/>
      </c>
      <c r="AV1398" t="str">
        <f t="shared" si="1265"/>
        <v/>
      </c>
      <c r="AW1398" t="str">
        <f t="shared" si="1266"/>
        <v/>
      </c>
      <c r="AX1398" t="str">
        <f t="shared" si="1267"/>
        <v/>
      </c>
      <c r="AY1398" t="str">
        <f t="shared" si="1268"/>
        <v/>
      </c>
      <c r="AZ1398" t="str">
        <f t="shared" si="1269"/>
        <v/>
      </c>
      <c r="BA1398" t="str">
        <f t="shared" si="1270"/>
        <v/>
      </c>
      <c r="BB1398" t="str">
        <f t="shared" si="1271"/>
        <v/>
      </c>
      <c r="BC1398" t="str">
        <f t="shared" si="1272"/>
        <v/>
      </c>
      <c r="BD1398" t="str">
        <f t="shared" si="1273"/>
        <v/>
      </c>
      <c r="BE1398" t="str">
        <f t="shared" si="1274"/>
        <v>Vállalatok a glokális térben (216, Bp.-ről web)</v>
      </c>
      <c r="BF1398" s="2">
        <v>1205</v>
      </c>
      <c r="BG1398" s="2">
        <v>3</v>
      </c>
      <c r="BH1398" s="18">
        <f>VLOOKUP(BF1398,segéd!$F$9:$G$41,2,FALSE)</f>
        <v>46361</v>
      </c>
      <c r="BI1398" s="2" t="str">
        <f>VLOOKUP(BG1398,segéd!$F$1:$G$7,2,FALSE)</f>
        <v>11.30-13.00</v>
      </c>
      <c r="BJ1398" t="s">
        <v>273</v>
      </c>
      <c r="BK1398" s="20" t="s">
        <v>277</v>
      </c>
      <c r="BL1398" t="s">
        <v>192</v>
      </c>
      <c r="BM1398" s="2">
        <v>209</v>
      </c>
      <c r="BN1398" s="2">
        <v>216</v>
      </c>
      <c r="BO1398" s="2" t="s">
        <v>118</v>
      </c>
      <c r="BP1398" s="33" t="s">
        <v>711</v>
      </c>
      <c r="BQ1398" s="2">
        <f t="shared" si="1275"/>
        <v>24</v>
      </c>
      <c r="BR1398" s="2">
        <f>IF(BM1398="","",IFERROR(VLOOKUP(BJ1398,segéd!T:U,2,FALSE),"x"))</f>
        <v>10</v>
      </c>
      <c r="BS1398" s="2">
        <f>IF(BN1398="","",IFERROR(VLOOKUP(BJ1398,segéd!O:P,2,FALSE),"x"))</f>
        <v>14</v>
      </c>
      <c r="BU1398" s="2"/>
      <c r="BV1398" s="2"/>
      <c r="BX1398" s="2"/>
      <c r="CI1398" s="2">
        <v>7</v>
      </c>
      <c r="CL1398" s="2">
        <v>4</v>
      </c>
      <c r="CQ1398" s="2"/>
      <c r="CR1398" s="2"/>
      <c r="DB1398" s="2">
        <v>8</v>
      </c>
      <c r="DE1398" s="2">
        <v>6</v>
      </c>
    </row>
    <row r="1399" spans="1:120" ht="15" customHeight="1" x14ac:dyDescent="0.3">
      <c r="A1399" t="str">
        <f t="shared" si="1218"/>
        <v>20512053</v>
      </c>
      <c r="B1399" t="str">
        <f t="shared" si="1219"/>
        <v>Vendéglátó- és szálloda ismeretek - Láng László (web) 5</v>
      </c>
      <c r="C1399" t="str">
        <f t="shared" si="1220"/>
        <v>12053</v>
      </c>
      <c r="D1399" t="str">
        <f t="shared" si="1221"/>
        <v xml:space="preserve">Vendéglátó- és szálloda ismeretek - Láng László (web) </v>
      </c>
      <c r="E1399" t="str">
        <f t="shared" si="1222"/>
        <v>Láng László12053</v>
      </c>
      <c r="F1399" t="str">
        <f t="shared" si="1223"/>
        <v>Vendéglátó- és szálloda ismeretek (Bp. 205, web)</v>
      </c>
      <c r="G1399" t="str">
        <f t="shared" si="1224"/>
        <v/>
      </c>
      <c r="H1399" t="str">
        <f t="shared" si="1225"/>
        <v/>
      </c>
      <c r="I1399" t="str">
        <f t="shared" si="1226"/>
        <v/>
      </c>
      <c r="J1399" t="str">
        <f t="shared" si="1227"/>
        <v/>
      </c>
      <c r="K1399" t="str">
        <f t="shared" si="1228"/>
        <v/>
      </c>
      <c r="L1399" t="str">
        <f t="shared" si="1229"/>
        <v/>
      </c>
      <c r="M1399" t="str">
        <f t="shared" si="1230"/>
        <v/>
      </c>
      <c r="N1399" t="str">
        <f t="shared" si="1231"/>
        <v/>
      </c>
      <c r="O1399" t="str">
        <f t="shared" si="1232"/>
        <v>12053</v>
      </c>
      <c r="P1399" t="str">
        <f t="shared" si="1233"/>
        <v/>
      </c>
      <c r="Q1399" t="str">
        <f t="shared" si="1234"/>
        <v/>
      </c>
      <c r="R1399" t="str">
        <f t="shared" si="1235"/>
        <v/>
      </c>
      <c r="S1399" t="str">
        <f t="shared" si="1236"/>
        <v/>
      </c>
      <c r="T1399" t="str">
        <f t="shared" si="1237"/>
        <v/>
      </c>
      <c r="U1399" t="str">
        <f t="shared" si="1238"/>
        <v/>
      </c>
      <c r="V1399" t="str">
        <f t="shared" si="1239"/>
        <v/>
      </c>
      <c r="W1399" t="str">
        <f t="shared" si="1240"/>
        <v/>
      </c>
      <c r="X1399" t="str">
        <f t="shared" si="1241"/>
        <v/>
      </c>
      <c r="Y1399" t="str">
        <f t="shared" si="1242"/>
        <v/>
      </c>
      <c r="Z1399" t="str">
        <f t="shared" si="1243"/>
        <v/>
      </c>
      <c r="AA1399" t="str">
        <f t="shared" si="1244"/>
        <v>Vendéglátó- és szálloda ismeretek (205, web)</v>
      </c>
      <c r="AB1399" t="str">
        <f t="shared" si="1245"/>
        <v/>
      </c>
      <c r="AC1399" t="str">
        <f t="shared" si="1246"/>
        <v/>
      </c>
      <c r="AD1399" t="str">
        <f t="shared" si="1247"/>
        <v/>
      </c>
      <c r="AE1399" t="str">
        <f t="shared" si="1248"/>
        <v/>
      </c>
      <c r="AF1399" t="str">
        <f t="shared" si="1249"/>
        <v/>
      </c>
      <c r="AG1399" t="str">
        <f t="shared" si="1250"/>
        <v/>
      </c>
      <c r="AH1399" t="str">
        <f t="shared" si="1251"/>
        <v/>
      </c>
      <c r="AI1399" t="str">
        <f t="shared" si="1252"/>
        <v/>
      </c>
      <c r="AJ1399" t="str">
        <f t="shared" si="1253"/>
        <v/>
      </c>
      <c r="AK1399" t="str">
        <f t="shared" si="1254"/>
        <v/>
      </c>
      <c r="AL1399" t="str">
        <f t="shared" si="1255"/>
        <v/>
      </c>
      <c r="AM1399" t="str">
        <f t="shared" si="1256"/>
        <v/>
      </c>
      <c r="AN1399" t="str">
        <f t="shared" si="1257"/>
        <v/>
      </c>
      <c r="AO1399" t="str">
        <f t="shared" si="1258"/>
        <v/>
      </c>
      <c r="AP1399" t="str">
        <f t="shared" si="1259"/>
        <v/>
      </c>
      <c r="AQ1399" t="str">
        <f t="shared" si="1260"/>
        <v/>
      </c>
      <c r="AR1399" t="str">
        <f t="shared" si="1261"/>
        <v/>
      </c>
      <c r="AS1399" t="str">
        <f t="shared" si="1262"/>
        <v/>
      </c>
      <c r="AT1399" t="str">
        <f t="shared" si="1263"/>
        <v/>
      </c>
      <c r="AU1399" t="str">
        <f t="shared" si="1264"/>
        <v/>
      </c>
      <c r="AV1399" t="str">
        <f t="shared" si="1265"/>
        <v/>
      </c>
      <c r="AW1399" t="str">
        <f t="shared" si="1266"/>
        <v/>
      </c>
      <c r="AX1399" t="str">
        <f t="shared" si="1267"/>
        <v/>
      </c>
      <c r="AY1399" t="str">
        <f t="shared" si="1268"/>
        <v/>
      </c>
      <c r="AZ1399" t="str">
        <f t="shared" si="1269"/>
        <v/>
      </c>
      <c r="BA1399" t="str">
        <f t="shared" si="1270"/>
        <v/>
      </c>
      <c r="BB1399" t="str">
        <f t="shared" si="1271"/>
        <v/>
      </c>
      <c r="BC1399" t="str">
        <f t="shared" si="1272"/>
        <v/>
      </c>
      <c r="BD1399" t="str">
        <f t="shared" si="1273"/>
        <v/>
      </c>
      <c r="BE1399" t="str">
        <f t="shared" si="1274"/>
        <v>Vendéglátó- és szálloda ismeretek (, web)</v>
      </c>
      <c r="BF1399" s="2">
        <v>1205</v>
      </c>
      <c r="BG1399" s="2">
        <v>3</v>
      </c>
      <c r="BH1399" s="18">
        <f>VLOOKUP(BF1399,segéd!$F$9:$G$41,2,FALSE)</f>
        <v>46361</v>
      </c>
      <c r="BI1399" s="2" t="str">
        <f>VLOOKUP(BG1399,segéd!$F$1:$G$7,2,FALSE)</f>
        <v>11.30-13.00</v>
      </c>
      <c r="BJ1399" s="20" t="s">
        <v>383</v>
      </c>
      <c r="BK1399" s="20" t="s">
        <v>413</v>
      </c>
      <c r="BL1399" t="s">
        <v>194</v>
      </c>
      <c r="BM1399" s="2">
        <v>205</v>
      </c>
      <c r="BO1399" s="2" t="s">
        <v>117</v>
      </c>
      <c r="BP1399" s="33" t="s">
        <v>678</v>
      </c>
      <c r="BQ1399" s="2">
        <f t="shared" si="1275"/>
        <v>5</v>
      </c>
      <c r="BR1399" s="2">
        <f>IF(BM1399="","",IFERROR(VLOOKUP(BJ1399,segéd!T:U,2,FALSE),"x"))</f>
        <v>5</v>
      </c>
      <c r="BS1399" s="2" t="str">
        <f>IF(BN1399="","",IFERROR(VLOOKUP(BJ1399,segéd!O:P,2,FALSE),"x"))</f>
        <v/>
      </c>
      <c r="BT1399" s="2"/>
      <c r="BU1399" s="2"/>
      <c r="BV1399" s="2"/>
      <c r="BX1399" s="2"/>
      <c r="CB1399" s="2">
        <v>8</v>
      </c>
      <c r="CQ1399" s="2"/>
      <c r="CR1399" s="2"/>
    </row>
    <row r="1400" spans="1:120" ht="15" customHeight="1" x14ac:dyDescent="0.3">
      <c r="A1400" t="str">
        <f t="shared" si="1218"/>
        <v>12054</v>
      </c>
      <c r="B1400" t="str">
        <f t="shared" si="1219"/>
        <v xml:space="preserve">Adatbányászat, adatvizualizáció - Dobos Ádám (gépterem, web) </v>
      </c>
      <c r="C1400" t="str">
        <f t="shared" si="1220"/>
        <v>312054</v>
      </c>
      <c r="D1400" t="str">
        <f t="shared" si="1221"/>
        <v>Adatbányászat, adatvizualizáció - Dobos Ádám (gépterem, web) 7</v>
      </c>
      <c r="E1400" t="str">
        <f t="shared" si="1222"/>
        <v>Dobos Ádám12054</v>
      </c>
      <c r="F1400" t="str">
        <f t="shared" si="1223"/>
        <v>Adatbányászat, adatvizualizáció (Tb. 3, gépterem, web)</v>
      </c>
      <c r="G1400" t="str">
        <f t="shared" si="1224"/>
        <v/>
      </c>
      <c r="H1400" t="str">
        <f t="shared" si="1225"/>
        <v/>
      </c>
      <c r="I1400" t="str">
        <f t="shared" si="1226"/>
        <v/>
      </c>
      <c r="J1400" t="str">
        <f t="shared" si="1227"/>
        <v/>
      </c>
      <c r="K1400" t="str">
        <f t="shared" si="1228"/>
        <v/>
      </c>
      <c r="L1400" t="str">
        <f t="shared" si="1229"/>
        <v/>
      </c>
      <c r="M1400" t="str">
        <f t="shared" si="1230"/>
        <v/>
      </c>
      <c r="N1400" t="str">
        <f t="shared" si="1231"/>
        <v/>
      </c>
      <c r="O1400" t="str">
        <f t="shared" si="1232"/>
        <v/>
      </c>
      <c r="P1400" t="str">
        <f t="shared" si="1233"/>
        <v/>
      </c>
      <c r="Q1400" t="str">
        <f t="shared" si="1234"/>
        <v/>
      </c>
      <c r="R1400" t="str">
        <f t="shared" si="1235"/>
        <v/>
      </c>
      <c r="S1400" t="str">
        <f t="shared" si="1236"/>
        <v/>
      </c>
      <c r="T1400" t="str">
        <f t="shared" si="1237"/>
        <v/>
      </c>
      <c r="U1400" t="str">
        <f t="shared" si="1238"/>
        <v/>
      </c>
      <c r="V1400" t="str">
        <f t="shared" si="1239"/>
        <v/>
      </c>
      <c r="W1400" t="str">
        <f t="shared" si="1240"/>
        <v/>
      </c>
      <c r="X1400" t="str">
        <f t="shared" si="1241"/>
        <v/>
      </c>
      <c r="Y1400" t="str">
        <f t="shared" si="1242"/>
        <v/>
      </c>
      <c r="Z1400" t="str">
        <f t="shared" si="1243"/>
        <v/>
      </c>
      <c r="AA1400" t="str">
        <f t="shared" si="1244"/>
        <v>Adatbányászat, adatvizualizáció (, gépterem, web)</v>
      </c>
      <c r="AB1400" t="str">
        <f t="shared" si="1245"/>
        <v/>
      </c>
      <c r="AC1400" t="str">
        <f t="shared" si="1246"/>
        <v/>
      </c>
      <c r="AD1400" t="str">
        <f t="shared" si="1247"/>
        <v/>
      </c>
      <c r="AE1400" t="str">
        <f t="shared" si="1248"/>
        <v/>
      </c>
      <c r="AF1400" t="str">
        <f t="shared" si="1249"/>
        <v/>
      </c>
      <c r="AG1400" t="str">
        <f t="shared" si="1250"/>
        <v>12054</v>
      </c>
      <c r="AH1400" t="str">
        <f t="shared" si="1251"/>
        <v/>
      </c>
      <c r="AI1400" t="str">
        <f t="shared" si="1252"/>
        <v/>
      </c>
      <c r="AJ1400" t="str">
        <f t="shared" si="1253"/>
        <v/>
      </c>
      <c r="AK1400" t="str">
        <f t="shared" si="1254"/>
        <v/>
      </c>
      <c r="AL1400" t="str">
        <f t="shared" si="1255"/>
        <v/>
      </c>
      <c r="AM1400" t="str">
        <f t="shared" si="1256"/>
        <v/>
      </c>
      <c r="AN1400" t="str">
        <f t="shared" si="1257"/>
        <v/>
      </c>
      <c r="AO1400" t="str">
        <f t="shared" si="1258"/>
        <v/>
      </c>
      <c r="AP1400" t="str">
        <f t="shared" si="1259"/>
        <v/>
      </c>
      <c r="AQ1400" t="str">
        <f t="shared" si="1260"/>
        <v/>
      </c>
      <c r="AR1400" t="str">
        <f t="shared" si="1261"/>
        <v/>
      </c>
      <c r="AS1400" t="str">
        <f t="shared" si="1262"/>
        <v/>
      </c>
      <c r="AT1400" t="str">
        <f t="shared" si="1263"/>
        <v/>
      </c>
      <c r="AU1400" t="str">
        <f t="shared" si="1264"/>
        <v/>
      </c>
      <c r="AV1400" t="str">
        <f t="shared" si="1265"/>
        <v/>
      </c>
      <c r="AW1400" t="str">
        <f t="shared" si="1266"/>
        <v/>
      </c>
      <c r="AX1400" t="str">
        <f t="shared" si="1267"/>
        <v/>
      </c>
      <c r="AY1400" t="str">
        <f t="shared" si="1268"/>
        <v/>
      </c>
      <c r="AZ1400" t="str">
        <f t="shared" si="1269"/>
        <v/>
      </c>
      <c r="BA1400" t="str">
        <f t="shared" si="1270"/>
        <v/>
      </c>
      <c r="BB1400" t="str">
        <f t="shared" si="1271"/>
        <v/>
      </c>
      <c r="BC1400" t="str">
        <f t="shared" si="1272"/>
        <v/>
      </c>
      <c r="BD1400" t="str">
        <f t="shared" si="1273"/>
        <v/>
      </c>
      <c r="BE1400" t="str">
        <f t="shared" si="1274"/>
        <v>Adatbányászat, adatvizualizáció (3, gépterem, web)</v>
      </c>
      <c r="BF1400" s="2">
        <v>1205</v>
      </c>
      <c r="BG1400" s="2">
        <v>4</v>
      </c>
      <c r="BH1400" s="18">
        <f>VLOOKUP(BF1400,segéd!$F$9:$G$41,2,FALSE)</f>
        <v>46361</v>
      </c>
      <c r="BI1400" s="2" t="str">
        <f>VLOOKUP(BG1400,segéd!$F$1:$G$7,2,FALSE)</f>
        <v>13.30-15.00</v>
      </c>
      <c r="BJ1400" t="s">
        <v>151</v>
      </c>
      <c r="BK1400" s="20" t="s">
        <v>276</v>
      </c>
      <c r="BL1400" t="s">
        <v>190</v>
      </c>
      <c r="BM1400" s="2"/>
      <c r="BN1400" s="2">
        <v>3</v>
      </c>
      <c r="BO1400" s="2" t="s">
        <v>216</v>
      </c>
      <c r="BP1400" s="33" t="s">
        <v>631</v>
      </c>
      <c r="BQ1400" s="2">
        <f t="shared" si="1275"/>
        <v>7</v>
      </c>
      <c r="BR1400" s="2" t="str">
        <f>IF(BM1400="","",IFERROR(VLOOKUP(BJ1400,segéd!T:U,2,FALSE),"x"))</f>
        <v/>
      </c>
      <c r="BS1400" s="2">
        <f>IF(BN1400="","",IFERROR(VLOOKUP(BJ1400,segéd!O:P,2,FALSE),"x"))</f>
        <v>7</v>
      </c>
      <c r="BU1400" s="2"/>
      <c r="BV1400" s="2"/>
      <c r="CS1400" s="2">
        <v>8</v>
      </c>
    </row>
    <row r="1401" spans="1:120" ht="15" customHeight="1" x14ac:dyDescent="0.3">
      <c r="A1401" t="str">
        <f t="shared" si="1218"/>
        <v>12054</v>
      </c>
      <c r="B1401" t="str">
        <f t="shared" si="1219"/>
        <v xml:space="preserve">Általános és gazdasági jog - Zalahegyi Zoltán (web) </v>
      </c>
      <c r="C1401" t="str">
        <f t="shared" si="1220"/>
        <v>60112054</v>
      </c>
      <c r="D1401" t="str">
        <f t="shared" si="1221"/>
        <v>Általános és gazdasági jog - Zalahegyi Zoltán (web) 171</v>
      </c>
      <c r="E1401" t="str">
        <f t="shared" si="1222"/>
        <v>Zalahegyi Zoltán12054</v>
      </c>
      <c r="F1401" t="str">
        <f t="shared" si="1223"/>
        <v>Általános és gazdasági jog (Tb. 601, web)</v>
      </c>
      <c r="G1401" t="str">
        <f t="shared" si="1224"/>
        <v/>
      </c>
      <c r="H1401" t="str">
        <f t="shared" si="1225"/>
        <v/>
      </c>
      <c r="I1401" t="str">
        <f t="shared" si="1226"/>
        <v/>
      </c>
      <c r="J1401" t="str">
        <f t="shared" si="1227"/>
        <v/>
      </c>
      <c r="K1401" t="str">
        <f t="shared" si="1228"/>
        <v/>
      </c>
      <c r="L1401" t="str">
        <f t="shared" si="1229"/>
        <v/>
      </c>
      <c r="M1401" t="str">
        <f t="shared" si="1230"/>
        <v/>
      </c>
      <c r="N1401" t="str">
        <f t="shared" si="1231"/>
        <v/>
      </c>
      <c r="O1401" t="str">
        <f t="shared" si="1232"/>
        <v/>
      </c>
      <c r="P1401" t="str">
        <f t="shared" si="1233"/>
        <v/>
      </c>
      <c r="Q1401" t="str">
        <f t="shared" si="1234"/>
        <v/>
      </c>
      <c r="R1401" t="str">
        <f t="shared" si="1235"/>
        <v/>
      </c>
      <c r="S1401" t="str">
        <f t="shared" si="1236"/>
        <v/>
      </c>
      <c r="T1401" t="str">
        <f t="shared" si="1237"/>
        <v/>
      </c>
      <c r="U1401" t="str">
        <f t="shared" si="1238"/>
        <v/>
      </c>
      <c r="V1401" t="str">
        <f t="shared" si="1239"/>
        <v/>
      </c>
      <c r="W1401" t="str">
        <f t="shared" si="1240"/>
        <v/>
      </c>
      <c r="X1401" t="str">
        <f t="shared" si="1241"/>
        <v/>
      </c>
      <c r="Y1401" t="str">
        <f t="shared" si="1242"/>
        <v/>
      </c>
      <c r="Z1401" t="str">
        <f t="shared" si="1243"/>
        <v/>
      </c>
      <c r="AA1401" t="str">
        <f t="shared" si="1244"/>
        <v>Általános és gazdasági jog (, web)</v>
      </c>
      <c r="AB1401" t="str">
        <f t="shared" si="1245"/>
        <v>12054</v>
      </c>
      <c r="AC1401" t="str">
        <f t="shared" si="1246"/>
        <v/>
      </c>
      <c r="AD1401" t="str">
        <f t="shared" si="1247"/>
        <v/>
      </c>
      <c r="AE1401" t="str">
        <f t="shared" si="1248"/>
        <v/>
      </c>
      <c r="AF1401" t="str">
        <f t="shared" si="1249"/>
        <v/>
      </c>
      <c r="AG1401" t="str">
        <f t="shared" si="1250"/>
        <v/>
      </c>
      <c r="AH1401" t="str">
        <f t="shared" si="1251"/>
        <v/>
      </c>
      <c r="AI1401" t="str">
        <f t="shared" si="1252"/>
        <v/>
      </c>
      <c r="AJ1401" t="str">
        <f t="shared" si="1253"/>
        <v/>
      </c>
      <c r="AK1401" t="str">
        <f t="shared" si="1254"/>
        <v/>
      </c>
      <c r="AL1401" t="str">
        <f t="shared" si="1255"/>
        <v/>
      </c>
      <c r="AM1401" t="str">
        <f t="shared" si="1256"/>
        <v/>
      </c>
      <c r="AN1401" t="str">
        <f t="shared" si="1257"/>
        <v/>
      </c>
      <c r="AO1401" t="str">
        <f t="shared" si="1258"/>
        <v/>
      </c>
      <c r="AP1401" t="str">
        <f t="shared" si="1259"/>
        <v/>
      </c>
      <c r="AQ1401" t="str">
        <f t="shared" si="1260"/>
        <v/>
      </c>
      <c r="AR1401" t="str">
        <f t="shared" si="1261"/>
        <v/>
      </c>
      <c r="AS1401" t="str">
        <f t="shared" si="1262"/>
        <v/>
      </c>
      <c r="AT1401" t="str">
        <f t="shared" si="1263"/>
        <v>12054</v>
      </c>
      <c r="AU1401" t="str">
        <f t="shared" si="1264"/>
        <v>12054</v>
      </c>
      <c r="AV1401" t="str">
        <f t="shared" si="1265"/>
        <v>12054</v>
      </c>
      <c r="AW1401" t="str">
        <f t="shared" si="1266"/>
        <v>12054</v>
      </c>
      <c r="AX1401" t="str">
        <f t="shared" si="1267"/>
        <v>12054</v>
      </c>
      <c r="AY1401" t="str">
        <f t="shared" si="1268"/>
        <v/>
      </c>
      <c r="AZ1401" t="str">
        <f t="shared" si="1269"/>
        <v/>
      </c>
      <c r="BA1401" t="str">
        <f t="shared" si="1270"/>
        <v/>
      </c>
      <c r="BB1401" t="str">
        <f t="shared" si="1271"/>
        <v/>
      </c>
      <c r="BC1401" t="str">
        <f t="shared" si="1272"/>
        <v/>
      </c>
      <c r="BD1401" t="str">
        <f t="shared" si="1273"/>
        <v/>
      </c>
      <c r="BE1401" t="str">
        <f t="shared" si="1274"/>
        <v>Általános és gazdasági jog (601, web)</v>
      </c>
      <c r="BF1401" s="2">
        <v>1205</v>
      </c>
      <c r="BG1401" s="2">
        <v>4</v>
      </c>
      <c r="BH1401" s="18">
        <f>VLOOKUP(BF1401,segéd!$F$9:$G$41,2,FALSE)</f>
        <v>46361</v>
      </c>
      <c r="BI1401" s="2" t="str">
        <f>VLOOKUP(BG1401,segéd!$F$1:$G$7,2,FALSE)</f>
        <v>13.30-15.00</v>
      </c>
      <c r="BJ1401" t="s">
        <v>84</v>
      </c>
      <c r="BK1401" s="20" t="s">
        <v>303</v>
      </c>
      <c r="BL1401" t="s">
        <v>191</v>
      </c>
      <c r="BM1401" s="2"/>
      <c r="BN1401" s="2">
        <v>601</v>
      </c>
      <c r="BO1401" s="2" t="s">
        <v>117</v>
      </c>
      <c r="BP1401" s="33" t="s">
        <v>734</v>
      </c>
      <c r="BQ1401" s="2">
        <f t="shared" si="1275"/>
        <v>171</v>
      </c>
      <c r="BR1401" s="2" t="str">
        <f>IF(BM1401="","",IFERROR(VLOOKUP(BJ1401,segéd!T:U,2,FALSE),"x"))</f>
        <v/>
      </c>
      <c r="BS1401" s="2">
        <f>IF(BN1401="","",IFERROR(VLOOKUP(BJ1401,segéd!O:P,2,FALSE),"x"))</f>
        <v>171</v>
      </c>
      <c r="BT1401" s="2"/>
      <c r="BU1401" s="2"/>
      <c r="BV1401" s="2"/>
      <c r="BX1401" s="2"/>
      <c r="CN1401" s="2">
        <v>53</v>
      </c>
      <c r="CQ1401" s="2"/>
      <c r="CR1401" s="2"/>
      <c r="DF1401" s="2">
        <v>27</v>
      </c>
      <c r="DG1401" s="2">
        <v>8</v>
      </c>
      <c r="DH1401" s="2">
        <v>13</v>
      </c>
      <c r="DI1401" s="2">
        <v>14</v>
      </c>
      <c r="DJ1401" s="2">
        <v>44</v>
      </c>
    </row>
    <row r="1402" spans="1:120" ht="15" customHeight="1" x14ac:dyDescent="0.3">
      <c r="A1402" t="str">
        <f t="shared" si="1218"/>
        <v>20812054</v>
      </c>
      <c r="B1402" t="str">
        <f t="shared" si="1219"/>
        <v>Angol gazdasági szaknyelv I., 1. csoport - Steiner Imre 21</v>
      </c>
      <c r="C1402" t="str">
        <f t="shared" si="1220"/>
        <v>12054</v>
      </c>
      <c r="D1402" t="str">
        <f t="shared" si="1221"/>
        <v xml:space="preserve">Angol gazdasági szaknyelv I., 1. csoport - Steiner Imre </v>
      </c>
      <c r="E1402" t="str">
        <f t="shared" si="1222"/>
        <v>Steiner Imre12054</v>
      </c>
      <c r="F1402" t="str">
        <f t="shared" si="1223"/>
        <v>Angol gazdasági szaknyelv I., 1. csoport (Bp. 208)</v>
      </c>
      <c r="G1402" t="str">
        <f t="shared" si="1224"/>
        <v>12054</v>
      </c>
      <c r="H1402" t="str">
        <f t="shared" si="1225"/>
        <v>12054</v>
      </c>
      <c r="I1402" t="str">
        <f t="shared" si="1226"/>
        <v/>
      </c>
      <c r="J1402" t="str">
        <f t="shared" si="1227"/>
        <v/>
      </c>
      <c r="K1402" t="str">
        <f t="shared" si="1228"/>
        <v/>
      </c>
      <c r="L1402" t="str">
        <f t="shared" si="1229"/>
        <v/>
      </c>
      <c r="M1402" t="str">
        <f t="shared" si="1230"/>
        <v/>
      </c>
      <c r="N1402" t="str">
        <f t="shared" si="1231"/>
        <v/>
      </c>
      <c r="O1402" t="str">
        <f t="shared" si="1232"/>
        <v/>
      </c>
      <c r="P1402" t="str">
        <f t="shared" si="1233"/>
        <v/>
      </c>
      <c r="Q1402" t="str">
        <f t="shared" si="1234"/>
        <v/>
      </c>
      <c r="R1402" t="str">
        <f t="shared" si="1235"/>
        <v/>
      </c>
      <c r="S1402" t="str">
        <f t="shared" si="1236"/>
        <v/>
      </c>
      <c r="T1402" t="str">
        <f t="shared" si="1237"/>
        <v/>
      </c>
      <c r="U1402" t="str">
        <f t="shared" si="1238"/>
        <v/>
      </c>
      <c r="V1402" t="str">
        <f t="shared" si="1239"/>
        <v/>
      </c>
      <c r="W1402" t="str">
        <f t="shared" si="1240"/>
        <v/>
      </c>
      <c r="X1402" t="str">
        <f t="shared" si="1241"/>
        <v/>
      </c>
      <c r="Y1402" t="str">
        <f t="shared" si="1242"/>
        <v/>
      </c>
      <c r="Z1402" t="str">
        <f t="shared" si="1243"/>
        <v/>
      </c>
      <c r="AA1402" t="str">
        <f t="shared" si="1244"/>
        <v>Angol gazdasági szaknyelv I., 1. csoport (208)</v>
      </c>
      <c r="AB1402" t="str">
        <f t="shared" si="1245"/>
        <v/>
      </c>
      <c r="AC1402" t="str">
        <f t="shared" si="1246"/>
        <v/>
      </c>
      <c r="AD1402" t="str">
        <f t="shared" si="1247"/>
        <v/>
      </c>
      <c r="AE1402" t="str">
        <f t="shared" si="1248"/>
        <v/>
      </c>
      <c r="AF1402" t="str">
        <f t="shared" si="1249"/>
        <v/>
      </c>
      <c r="AG1402" t="str">
        <f t="shared" si="1250"/>
        <v/>
      </c>
      <c r="AH1402" t="str">
        <f t="shared" si="1251"/>
        <v/>
      </c>
      <c r="AI1402" t="str">
        <f t="shared" si="1252"/>
        <v/>
      </c>
      <c r="AJ1402" t="str">
        <f t="shared" si="1253"/>
        <v/>
      </c>
      <c r="AK1402" t="str">
        <f t="shared" si="1254"/>
        <v/>
      </c>
      <c r="AL1402" t="str">
        <f t="shared" si="1255"/>
        <v/>
      </c>
      <c r="AM1402" t="str">
        <f t="shared" si="1256"/>
        <v/>
      </c>
      <c r="AN1402" t="str">
        <f t="shared" si="1257"/>
        <v/>
      </c>
      <c r="AO1402" t="str">
        <f t="shared" si="1258"/>
        <v/>
      </c>
      <c r="AP1402" t="str">
        <f t="shared" si="1259"/>
        <v/>
      </c>
      <c r="AQ1402" t="str">
        <f t="shared" si="1260"/>
        <v/>
      </c>
      <c r="AR1402" t="str">
        <f t="shared" si="1261"/>
        <v/>
      </c>
      <c r="AS1402" t="str">
        <f t="shared" si="1262"/>
        <v/>
      </c>
      <c r="AT1402" t="str">
        <f t="shared" si="1263"/>
        <v/>
      </c>
      <c r="AU1402" t="str">
        <f t="shared" si="1264"/>
        <v/>
      </c>
      <c r="AV1402" t="str">
        <f t="shared" si="1265"/>
        <v/>
      </c>
      <c r="AW1402" t="str">
        <f t="shared" si="1266"/>
        <v/>
      </c>
      <c r="AX1402" t="str">
        <f t="shared" si="1267"/>
        <v/>
      </c>
      <c r="AY1402" t="str">
        <f t="shared" si="1268"/>
        <v/>
      </c>
      <c r="AZ1402" t="str">
        <f t="shared" si="1269"/>
        <v/>
      </c>
      <c r="BA1402" t="str">
        <f t="shared" si="1270"/>
        <v/>
      </c>
      <c r="BB1402" t="str">
        <f t="shared" si="1271"/>
        <v/>
      </c>
      <c r="BC1402" t="str">
        <f t="shared" si="1272"/>
        <v/>
      </c>
      <c r="BD1402" t="str">
        <f t="shared" si="1273"/>
        <v/>
      </c>
      <c r="BE1402" t="str">
        <f t="shared" si="1274"/>
        <v>Angol gazdasági szaknyelv I., 1. csoport ()</v>
      </c>
      <c r="BF1402" s="2">
        <v>1205</v>
      </c>
      <c r="BG1402" s="2">
        <v>4</v>
      </c>
      <c r="BH1402" s="18">
        <f>VLOOKUP(BF1402,segéd!$F$9:$G$41,2,FALSE)</f>
        <v>46361</v>
      </c>
      <c r="BI1402" s="2" t="str">
        <f>VLOOKUP(BG1402,segéd!$F$1:$G$7,2,FALSE)</f>
        <v>13.30-15.00</v>
      </c>
      <c r="BJ1402" t="s">
        <v>269</v>
      </c>
      <c r="BK1402" s="20" t="s">
        <v>549</v>
      </c>
      <c r="BL1402" t="s">
        <v>194</v>
      </c>
      <c r="BM1402" s="2">
        <v>208</v>
      </c>
      <c r="BO1402" s="2"/>
      <c r="BP1402" s="33"/>
      <c r="BQ1402" s="2">
        <f t="shared" si="1275"/>
        <v>21</v>
      </c>
      <c r="BR1402" s="2">
        <f>IF(BM1402="","",IFERROR(VLOOKUP(BJ1402,segéd!T:U,2,FALSE),"x"))</f>
        <v>21</v>
      </c>
      <c r="BS1402" s="2" t="str">
        <f>IF(BN1402="","",IFERROR(VLOOKUP(BJ1402,segéd!O:P,2,FALSE),"x"))</f>
        <v/>
      </c>
      <c r="BT1402" s="2">
        <v>27</v>
      </c>
      <c r="BU1402" s="2">
        <v>7</v>
      </c>
      <c r="BV1402" s="2"/>
      <c r="BX1402" s="2"/>
      <c r="CQ1402" s="2"/>
      <c r="CR1402" s="2"/>
    </row>
    <row r="1403" spans="1:120" ht="15" customHeight="1" x14ac:dyDescent="0.3">
      <c r="A1403" t="str">
        <f t="shared" si="1218"/>
        <v>12054</v>
      </c>
      <c r="B1403" t="str">
        <f t="shared" si="1219"/>
        <v xml:space="preserve">Beruházási ismeretek (szv.) - Kárpáti-Daróczi Judit (web) </v>
      </c>
      <c r="C1403" t="str">
        <f t="shared" si="1220"/>
        <v>21212054</v>
      </c>
      <c r="D1403" t="str">
        <f t="shared" si="1221"/>
        <v>Beruházási ismeretek (szv.) - Kárpáti-Daróczi Judit (web) 19</v>
      </c>
      <c r="E1403" t="str">
        <f t="shared" si="1222"/>
        <v>Kárpáti-Daróczi Judit12054</v>
      </c>
      <c r="F1403" t="str">
        <f t="shared" si="1223"/>
        <v>Beruházási ismeretek (szv.) (Tb. 212, web)</v>
      </c>
      <c r="G1403" t="str">
        <f t="shared" si="1224"/>
        <v/>
      </c>
      <c r="H1403" t="str">
        <f t="shared" si="1225"/>
        <v/>
      </c>
      <c r="I1403" t="str">
        <f t="shared" si="1226"/>
        <v/>
      </c>
      <c r="J1403" t="str">
        <f t="shared" si="1227"/>
        <v/>
      </c>
      <c r="K1403" t="str">
        <f t="shared" si="1228"/>
        <v/>
      </c>
      <c r="L1403" t="str">
        <f t="shared" si="1229"/>
        <v/>
      </c>
      <c r="M1403" t="str">
        <f t="shared" si="1230"/>
        <v/>
      </c>
      <c r="N1403" t="str">
        <f t="shared" si="1231"/>
        <v/>
      </c>
      <c r="O1403" t="str">
        <f t="shared" si="1232"/>
        <v/>
      </c>
      <c r="P1403" t="str">
        <f t="shared" si="1233"/>
        <v/>
      </c>
      <c r="Q1403" t="str">
        <f t="shared" si="1234"/>
        <v/>
      </c>
      <c r="R1403" t="str">
        <f t="shared" si="1235"/>
        <v/>
      </c>
      <c r="S1403" t="str">
        <f t="shared" si="1236"/>
        <v/>
      </c>
      <c r="T1403" t="str">
        <f t="shared" si="1237"/>
        <v/>
      </c>
      <c r="U1403" t="str">
        <f t="shared" si="1238"/>
        <v/>
      </c>
      <c r="V1403" t="str">
        <f t="shared" si="1239"/>
        <v/>
      </c>
      <c r="W1403" t="str">
        <f t="shared" si="1240"/>
        <v/>
      </c>
      <c r="X1403" t="str">
        <f t="shared" si="1241"/>
        <v/>
      </c>
      <c r="Y1403" t="str">
        <f t="shared" si="1242"/>
        <v/>
      </c>
      <c r="Z1403" t="str">
        <f t="shared" si="1243"/>
        <v/>
      </c>
      <c r="AA1403" t="str">
        <f t="shared" si="1244"/>
        <v>Beruházási ismeretek (szv.) (, web)</v>
      </c>
      <c r="AB1403" t="str">
        <f t="shared" si="1245"/>
        <v/>
      </c>
      <c r="AC1403" t="str">
        <f t="shared" si="1246"/>
        <v/>
      </c>
      <c r="AD1403" t="str">
        <f t="shared" si="1247"/>
        <v/>
      </c>
      <c r="AE1403" t="str">
        <f t="shared" si="1248"/>
        <v/>
      </c>
      <c r="AF1403" t="str">
        <f t="shared" si="1249"/>
        <v/>
      </c>
      <c r="AG1403" t="str">
        <f t="shared" si="1250"/>
        <v/>
      </c>
      <c r="AH1403" t="str">
        <f t="shared" si="1251"/>
        <v/>
      </c>
      <c r="AI1403" t="str">
        <f t="shared" si="1252"/>
        <v/>
      </c>
      <c r="AJ1403" t="str">
        <f t="shared" si="1253"/>
        <v/>
      </c>
      <c r="AK1403" t="str">
        <f t="shared" si="1254"/>
        <v/>
      </c>
      <c r="AL1403" t="str">
        <f t="shared" si="1255"/>
        <v/>
      </c>
      <c r="AM1403" t="str">
        <f t="shared" si="1256"/>
        <v/>
      </c>
      <c r="AN1403" t="str">
        <f t="shared" si="1257"/>
        <v/>
      </c>
      <c r="AO1403" t="str">
        <f t="shared" si="1258"/>
        <v/>
      </c>
      <c r="AP1403" t="str">
        <f t="shared" si="1259"/>
        <v/>
      </c>
      <c r="AQ1403" t="str">
        <f t="shared" si="1260"/>
        <v/>
      </c>
      <c r="AR1403" t="str">
        <f t="shared" si="1261"/>
        <v/>
      </c>
      <c r="AS1403" t="str">
        <f t="shared" si="1262"/>
        <v/>
      </c>
      <c r="AT1403" t="str">
        <f t="shared" si="1263"/>
        <v/>
      </c>
      <c r="AU1403" t="str">
        <f t="shared" si="1264"/>
        <v/>
      </c>
      <c r="AV1403" t="str">
        <f t="shared" si="1265"/>
        <v/>
      </c>
      <c r="AW1403" t="str">
        <f t="shared" si="1266"/>
        <v/>
      </c>
      <c r="AX1403" t="str">
        <f t="shared" si="1267"/>
        <v/>
      </c>
      <c r="AY1403" t="str">
        <f t="shared" si="1268"/>
        <v/>
      </c>
      <c r="AZ1403" t="str">
        <f t="shared" si="1269"/>
        <v/>
      </c>
      <c r="BA1403" t="str">
        <f t="shared" si="1270"/>
        <v/>
      </c>
      <c r="BB1403" t="str">
        <f t="shared" si="1271"/>
        <v>12054</v>
      </c>
      <c r="BC1403" t="str">
        <f t="shared" si="1272"/>
        <v>12054</v>
      </c>
      <c r="BD1403" t="str">
        <f t="shared" si="1273"/>
        <v>12054</v>
      </c>
      <c r="BE1403" t="str">
        <f t="shared" si="1274"/>
        <v>Beruházási ismeretek (szv.) (212, web)</v>
      </c>
      <c r="BF1403" s="2">
        <v>1205</v>
      </c>
      <c r="BG1403" s="2">
        <v>4</v>
      </c>
      <c r="BH1403" s="18">
        <f>VLOOKUP(BF1403,segéd!$F$9:$G$41,2,FALSE)</f>
        <v>46361</v>
      </c>
      <c r="BI1403" s="2" t="str">
        <f>VLOOKUP(BG1403,segéd!$F$1:$G$7,2,FALSE)</f>
        <v>13.30-15.00</v>
      </c>
      <c r="BJ1403" t="s">
        <v>411</v>
      </c>
      <c r="BK1403" s="20" t="s">
        <v>280</v>
      </c>
      <c r="BL1403" t="s">
        <v>191</v>
      </c>
      <c r="BM1403" s="2"/>
      <c r="BN1403" s="2">
        <v>212</v>
      </c>
      <c r="BO1403" s="2" t="s">
        <v>117</v>
      </c>
      <c r="BP1403" s="33" t="s">
        <v>621</v>
      </c>
      <c r="BQ1403" s="2">
        <f t="shared" si="1275"/>
        <v>19</v>
      </c>
      <c r="BR1403" s="2" t="str">
        <f>IF(BM1403="","",IFERROR(VLOOKUP(BJ1403,segéd!T:U,2,FALSE),"x"))</f>
        <v/>
      </c>
      <c r="BS1403" s="2">
        <f>IF(BN1403="","",IFERROR(VLOOKUP(BJ1403,segéd!O:P,2,FALSE),"x"))</f>
        <v>19</v>
      </c>
      <c r="BU1403" s="2"/>
      <c r="BV1403" s="2"/>
      <c r="DN1403" s="2">
        <v>4</v>
      </c>
      <c r="DO1403" s="2">
        <v>5</v>
      </c>
      <c r="DP1403" s="2">
        <v>16</v>
      </c>
    </row>
    <row r="1404" spans="1:120" ht="15" customHeight="1" x14ac:dyDescent="0.3">
      <c r="A1404" t="str">
        <f t="shared" si="1218"/>
        <v>12054</v>
      </c>
      <c r="B1404" t="str">
        <f t="shared" si="1219"/>
        <v xml:space="preserve">CAD alapjai, 1. csoport - Szentgyörgyiné Gyöngyösi Éva (web) </v>
      </c>
      <c r="C1404" t="str">
        <f t="shared" si="1220"/>
        <v>60412054</v>
      </c>
      <c r="D1404" t="str">
        <f t="shared" si="1221"/>
        <v>CAD alapjai, 1. csoport - Szentgyörgyiné Gyöngyösi Éva (web) 33</v>
      </c>
      <c r="E1404" t="str">
        <f t="shared" si="1222"/>
        <v>Szentgyörgyiné Gyöngyösi Éva12054</v>
      </c>
      <c r="F1404" t="str">
        <f t="shared" si="1223"/>
        <v>CAD alapjai, 1. csoport (Tb. 604, web)</v>
      </c>
      <c r="G1404" t="str">
        <f t="shared" si="1224"/>
        <v/>
      </c>
      <c r="H1404" t="str">
        <f t="shared" si="1225"/>
        <v/>
      </c>
      <c r="I1404" t="str">
        <f t="shared" si="1226"/>
        <v/>
      </c>
      <c r="J1404" t="str">
        <f t="shared" si="1227"/>
        <v/>
      </c>
      <c r="K1404" t="str">
        <f t="shared" si="1228"/>
        <v/>
      </c>
      <c r="L1404" t="str">
        <f t="shared" si="1229"/>
        <v/>
      </c>
      <c r="M1404" t="str">
        <f t="shared" si="1230"/>
        <v/>
      </c>
      <c r="N1404" t="str">
        <f t="shared" si="1231"/>
        <v/>
      </c>
      <c r="O1404" t="str">
        <f t="shared" si="1232"/>
        <v/>
      </c>
      <c r="P1404" t="str">
        <f t="shared" si="1233"/>
        <v/>
      </c>
      <c r="Q1404" t="str">
        <f t="shared" si="1234"/>
        <v/>
      </c>
      <c r="R1404" t="str">
        <f t="shared" si="1235"/>
        <v/>
      </c>
      <c r="S1404" t="str">
        <f t="shared" si="1236"/>
        <v/>
      </c>
      <c r="T1404" t="str">
        <f t="shared" si="1237"/>
        <v/>
      </c>
      <c r="U1404" t="str">
        <f t="shared" si="1238"/>
        <v/>
      </c>
      <c r="V1404" t="str">
        <f t="shared" si="1239"/>
        <v/>
      </c>
      <c r="W1404" t="str">
        <f t="shared" si="1240"/>
        <v/>
      </c>
      <c r="X1404" t="str">
        <f t="shared" si="1241"/>
        <v/>
      </c>
      <c r="Y1404" t="str">
        <f t="shared" si="1242"/>
        <v/>
      </c>
      <c r="Z1404" t="str">
        <f t="shared" si="1243"/>
        <v/>
      </c>
      <c r="AA1404" t="str">
        <f t="shared" si="1244"/>
        <v>CAD alapjai, 1. csoport (, web)</v>
      </c>
      <c r="AB1404" t="str">
        <f t="shared" si="1245"/>
        <v/>
      </c>
      <c r="AC1404" t="str">
        <f t="shared" si="1246"/>
        <v/>
      </c>
      <c r="AD1404" t="str">
        <f t="shared" si="1247"/>
        <v/>
      </c>
      <c r="AE1404" t="str">
        <f t="shared" si="1248"/>
        <v/>
      </c>
      <c r="AF1404" t="str">
        <f t="shared" si="1249"/>
        <v/>
      </c>
      <c r="AG1404" t="str">
        <f t="shared" si="1250"/>
        <v/>
      </c>
      <c r="AH1404" t="str">
        <f t="shared" si="1251"/>
        <v/>
      </c>
      <c r="AI1404" t="str">
        <f t="shared" si="1252"/>
        <v/>
      </c>
      <c r="AJ1404" t="str">
        <f t="shared" si="1253"/>
        <v/>
      </c>
      <c r="AK1404" t="str">
        <f t="shared" si="1254"/>
        <v>12054</v>
      </c>
      <c r="AL1404" t="str">
        <f t="shared" si="1255"/>
        <v/>
      </c>
      <c r="AM1404" t="str">
        <f t="shared" si="1256"/>
        <v/>
      </c>
      <c r="AN1404" t="str">
        <f t="shared" si="1257"/>
        <v/>
      </c>
      <c r="AO1404" t="str">
        <f t="shared" si="1258"/>
        <v/>
      </c>
      <c r="AP1404" t="str">
        <f t="shared" si="1259"/>
        <v/>
      </c>
      <c r="AQ1404" t="str">
        <f t="shared" si="1260"/>
        <v/>
      </c>
      <c r="AR1404" t="str">
        <f t="shared" si="1261"/>
        <v/>
      </c>
      <c r="AS1404" t="str">
        <f t="shared" si="1262"/>
        <v/>
      </c>
      <c r="AT1404" t="str">
        <f t="shared" si="1263"/>
        <v/>
      </c>
      <c r="AU1404" t="str">
        <f t="shared" si="1264"/>
        <v/>
      </c>
      <c r="AV1404" t="str">
        <f t="shared" si="1265"/>
        <v/>
      </c>
      <c r="AW1404" t="str">
        <f t="shared" si="1266"/>
        <v/>
      </c>
      <c r="AX1404" t="str">
        <f t="shared" si="1267"/>
        <v/>
      </c>
      <c r="AY1404" t="str">
        <f t="shared" si="1268"/>
        <v/>
      </c>
      <c r="AZ1404" t="str">
        <f t="shared" si="1269"/>
        <v/>
      </c>
      <c r="BA1404" t="str">
        <f t="shared" si="1270"/>
        <v/>
      </c>
      <c r="BB1404" t="str">
        <f t="shared" si="1271"/>
        <v/>
      </c>
      <c r="BC1404" t="str">
        <f t="shared" si="1272"/>
        <v/>
      </c>
      <c r="BD1404" t="str">
        <f t="shared" si="1273"/>
        <v/>
      </c>
      <c r="BE1404" t="str">
        <f t="shared" si="1274"/>
        <v>CAD alapjai, 1. csoport (604, web)</v>
      </c>
      <c r="BF1404" s="2">
        <v>1205</v>
      </c>
      <c r="BG1404" s="2">
        <v>4</v>
      </c>
      <c r="BH1404" s="18">
        <f>VLOOKUP(BF1404,segéd!$F$9:$G$41,2,FALSE)</f>
        <v>46361</v>
      </c>
      <c r="BI1404" s="2" t="str">
        <f>VLOOKUP(BG1404,segéd!$F$1:$G$7,2,FALSE)</f>
        <v>13.30-15.00</v>
      </c>
      <c r="BJ1404" t="s">
        <v>313</v>
      </c>
      <c r="BK1404" s="20" t="s">
        <v>320</v>
      </c>
      <c r="BL1404" t="s">
        <v>191</v>
      </c>
      <c r="BM1404" s="2"/>
      <c r="BN1404" s="2">
        <v>604</v>
      </c>
      <c r="BO1404" s="2" t="s">
        <v>117</v>
      </c>
      <c r="BP1404" s="33" t="s">
        <v>673</v>
      </c>
      <c r="BQ1404" s="2">
        <f t="shared" si="1275"/>
        <v>33</v>
      </c>
      <c r="BR1404" s="2" t="str">
        <f>IF(BM1404="","",IFERROR(VLOOKUP(BJ1404,segéd!T:U,2,FALSE),"x"))</f>
        <v/>
      </c>
      <c r="BS1404" s="2">
        <f>IF(BN1404="","",IFERROR(VLOOKUP(BJ1404,segéd!O:P,2,FALSE),"x"))</f>
        <v>33</v>
      </c>
      <c r="BU1404" s="2"/>
      <c r="BV1404" s="2"/>
      <c r="BX1404" s="2"/>
      <c r="CW1404" s="2">
        <v>37</v>
      </c>
    </row>
    <row r="1405" spans="1:120" ht="15" customHeight="1" x14ac:dyDescent="0.3">
      <c r="A1405" t="str">
        <f t="shared" si="1218"/>
        <v>12054</v>
      </c>
      <c r="B1405" t="str">
        <f t="shared" si="1219"/>
        <v xml:space="preserve">Épületek műszaki szolg. irányítása - Molnárné Dőry Zsófia (web) </v>
      </c>
      <c r="C1405" t="str">
        <f t="shared" si="1220"/>
        <v>Passzív12054</v>
      </c>
      <c r="D1405" t="str">
        <f t="shared" si="1221"/>
        <v>Épületek műszaki szolg. irányítása - Molnárné Dőry Zsófia (web) 5</v>
      </c>
      <c r="E1405" t="str">
        <f t="shared" si="1222"/>
        <v>Molnárné Dőry Zsófia12054</v>
      </c>
      <c r="F1405" t="str">
        <f t="shared" si="1223"/>
        <v>Épületek műszaki szolg. irányítása (Tb. Passzív, web)</v>
      </c>
      <c r="G1405" t="str">
        <f t="shared" si="1224"/>
        <v/>
      </c>
      <c r="H1405" t="str">
        <f t="shared" si="1225"/>
        <v/>
      </c>
      <c r="I1405" t="str">
        <f t="shared" si="1226"/>
        <v/>
      </c>
      <c r="J1405" t="str">
        <f t="shared" si="1227"/>
        <v/>
      </c>
      <c r="K1405" t="str">
        <f t="shared" si="1228"/>
        <v/>
      </c>
      <c r="L1405" t="str">
        <f t="shared" si="1229"/>
        <v/>
      </c>
      <c r="M1405" t="str">
        <f t="shared" si="1230"/>
        <v/>
      </c>
      <c r="N1405" t="str">
        <f t="shared" si="1231"/>
        <v/>
      </c>
      <c r="O1405" t="str">
        <f t="shared" si="1232"/>
        <v/>
      </c>
      <c r="P1405" t="str">
        <f t="shared" si="1233"/>
        <v/>
      </c>
      <c r="Q1405" t="str">
        <f t="shared" si="1234"/>
        <v/>
      </c>
      <c r="R1405" t="str">
        <f t="shared" si="1235"/>
        <v/>
      </c>
      <c r="S1405" t="str">
        <f t="shared" si="1236"/>
        <v/>
      </c>
      <c r="T1405" t="str">
        <f t="shared" si="1237"/>
        <v/>
      </c>
      <c r="U1405" t="str">
        <f t="shared" si="1238"/>
        <v/>
      </c>
      <c r="V1405" t="str">
        <f t="shared" si="1239"/>
        <v/>
      </c>
      <c r="W1405" t="str">
        <f t="shared" si="1240"/>
        <v/>
      </c>
      <c r="X1405" t="str">
        <f t="shared" si="1241"/>
        <v/>
      </c>
      <c r="Y1405" t="str">
        <f t="shared" si="1242"/>
        <v/>
      </c>
      <c r="Z1405" t="str">
        <f t="shared" si="1243"/>
        <v/>
      </c>
      <c r="AA1405" t="str">
        <f t="shared" si="1244"/>
        <v>Épületek műszaki szolg. irányítása (, web)</v>
      </c>
      <c r="AB1405" t="str">
        <f t="shared" si="1245"/>
        <v/>
      </c>
      <c r="AC1405" t="str">
        <f t="shared" si="1246"/>
        <v/>
      </c>
      <c r="AD1405" t="str">
        <f t="shared" si="1247"/>
        <v/>
      </c>
      <c r="AE1405" t="str">
        <f t="shared" si="1248"/>
        <v/>
      </c>
      <c r="AF1405" t="str">
        <f t="shared" si="1249"/>
        <v/>
      </c>
      <c r="AG1405" t="str">
        <f t="shared" si="1250"/>
        <v/>
      </c>
      <c r="AH1405" t="str">
        <f t="shared" si="1251"/>
        <v/>
      </c>
      <c r="AI1405" t="str">
        <f t="shared" si="1252"/>
        <v/>
      </c>
      <c r="AJ1405" t="str">
        <f t="shared" si="1253"/>
        <v/>
      </c>
      <c r="AK1405" t="str">
        <f t="shared" si="1254"/>
        <v/>
      </c>
      <c r="AL1405" t="str">
        <f t="shared" si="1255"/>
        <v/>
      </c>
      <c r="AM1405" t="str">
        <f t="shared" si="1256"/>
        <v>12054</v>
      </c>
      <c r="AN1405" t="str">
        <f t="shared" si="1257"/>
        <v/>
      </c>
      <c r="AO1405" t="str">
        <f t="shared" si="1258"/>
        <v/>
      </c>
      <c r="AP1405" t="str">
        <f t="shared" si="1259"/>
        <v/>
      </c>
      <c r="AQ1405" t="str">
        <f t="shared" si="1260"/>
        <v/>
      </c>
      <c r="AR1405" t="str">
        <f t="shared" si="1261"/>
        <v/>
      </c>
      <c r="AS1405" t="str">
        <f t="shared" si="1262"/>
        <v/>
      </c>
      <c r="AT1405" t="str">
        <f t="shared" si="1263"/>
        <v/>
      </c>
      <c r="AU1405" t="str">
        <f t="shared" si="1264"/>
        <v/>
      </c>
      <c r="AV1405" t="str">
        <f t="shared" si="1265"/>
        <v/>
      </c>
      <c r="AW1405" t="str">
        <f t="shared" si="1266"/>
        <v/>
      </c>
      <c r="AX1405" t="str">
        <f t="shared" si="1267"/>
        <v/>
      </c>
      <c r="AY1405" t="str">
        <f t="shared" si="1268"/>
        <v/>
      </c>
      <c r="AZ1405" t="str">
        <f t="shared" si="1269"/>
        <v/>
      </c>
      <c r="BA1405" t="str">
        <f t="shared" si="1270"/>
        <v/>
      </c>
      <c r="BB1405" t="str">
        <f t="shared" si="1271"/>
        <v/>
      </c>
      <c r="BC1405" t="str">
        <f t="shared" si="1272"/>
        <v/>
      </c>
      <c r="BD1405" t="str">
        <f t="shared" si="1273"/>
        <v/>
      </c>
      <c r="BE1405" t="str">
        <f t="shared" si="1274"/>
        <v>Épületek műszaki szolg. irányítása (Passzív, web)</v>
      </c>
      <c r="BF1405" s="2">
        <v>1205</v>
      </c>
      <c r="BG1405" s="2">
        <v>4</v>
      </c>
      <c r="BH1405" s="18">
        <f>VLOOKUP(BF1405,segéd!$F$9:$G$41,2,FALSE)</f>
        <v>46361</v>
      </c>
      <c r="BI1405" s="2" t="str">
        <f>VLOOKUP(BG1405,segéd!$F$1:$G$7,2,FALSE)</f>
        <v>13.30-15.00</v>
      </c>
      <c r="BJ1405" t="s">
        <v>205</v>
      </c>
      <c r="BK1405" s="20" t="s">
        <v>219</v>
      </c>
      <c r="BL1405" t="s">
        <v>190</v>
      </c>
      <c r="BM1405" s="2"/>
      <c r="BN1405" s="2" t="s">
        <v>221</v>
      </c>
      <c r="BO1405" s="2" t="s">
        <v>117</v>
      </c>
      <c r="BP1405" s="33" t="s">
        <v>622</v>
      </c>
      <c r="BQ1405" s="2">
        <f t="shared" si="1275"/>
        <v>5</v>
      </c>
      <c r="BR1405" s="2" t="str">
        <f>IF(BM1405="","",IFERROR(VLOOKUP(BJ1405,segéd!T:U,2,FALSE),"x"))</f>
        <v/>
      </c>
      <c r="BS1405" s="2">
        <f>IF(BN1405="","",IFERROR(VLOOKUP(BJ1405,segéd!O:P,2,FALSE),"x"))</f>
        <v>5</v>
      </c>
      <c r="BT1405" s="2"/>
      <c r="BU1405" s="2"/>
      <c r="BV1405" s="2"/>
      <c r="CQ1405" s="2"/>
      <c r="CR1405" s="2"/>
      <c r="CY1405" s="2">
        <v>5</v>
      </c>
    </row>
    <row r="1406" spans="1:120" ht="15" customHeight="1" x14ac:dyDescent="0.3">
      <c r="A1406" t="str">
        <f t="shared" si="1218"/>
        <v>12054</v>
      </c>
      <c r="B1406" t="str">
        <f t="shared" si="1219"/>
        <v xml:space="preserve">Épületszolgáltatások irányítása - Molnárné Dőry Zsófia (web) </v>
      </c>
      <c r="C1406" t="str">
        <f t="shared" si="1220"/>
        <v>Passzív12054</v>
      </c>
      <c r="D1406" t="str">
        <f t="shared" si="1221"/>
        <v>Épületszolgáltatások irányítása - Molnárné Dőry Zsófia (web) 8</v>
      </c>
      <c r="E1406" t="str">
        <f t="shared" si="1222"/>
        <v>Molnárné Dőry Zsófia12054</v>
      </c>
      <c r="F1406" t="str">
        <f t="shared" si="1223"/>
        <v>Épületszolgáltatások irányítása (Tb. Passzív, web)</v>
      </c>
      <c r="G1406" t="str">
        <f t="shared" si="1224"/>
        <v/>
      </c>
      <c r="H1406" t="str">
        <f t="shared" si="1225"/>
        <v/>
      </c>
      <c r="I1406" t="str">
        <f t="shared" si="1226"/>
        <v/>
      </c>
      <c r="J1406" t="str">
        <f t="shared" si="1227"/>
        <v/>
      </c>
      <c r="K1406" t="str">
        <f t="shared" si="1228"/>
        <v/>
      </c>
      <c r="L1406" t="str">
        <f t="shared" si="1229"/>
        <v/>
      </c>
      <c r="M1406" t="str">
        <f t="shared" si="1230"/>
        <v/>
      </c>
      <c r="N1406" t="str">
        <f t="shared" si="1231"/>
        <v/>
      </c>
      <c r="O1406" t="str">
        <f t="shared" si="1232"/>
        <v/>
      </c>
      <c r="P1406" t="str">
        <f t="shared" si="1233"/>
        <v/>
      </c>
      <c r="Q1406" t="str">
        <f t="shared" si="1234"/>
        <v/>
      </c>
      <c r="R1406" t="str">
        <f t="shared" si="1235"/>
        <v/>
      </c>
      <c r="S1406" t="str">
        <f t="shared" si="1236"/>
        <v/>
      </c>
      <c r="T1406" t="str">
        <f t="shared" si="1237"/>
        <v/>
      </c>
      <c r="U1406" t="str">
        <f t="shared" si="1238"/>
        <v/>
      </c>
      <c r="V1406" t="str">
        <f t="shared" si="1239"/>
        <v/>
      </c>
      <c r="W1406" t="str">
        <f t="shared" si="1240"/>
        <v/>
      </c>
      <c r="X1406" t="str">
        <f t="shared" si="1241"/>
        <v/>
      </c>
      <c r="Y1406" t="str">
        <f t="shared" si="1242"/>
        <v/>
      </c>
      <c r="Z1406" t="str">
        <f t="shared" si="1243"/>
        <v/>
      </c>
      <c r="AA1406" t="str">
        <f t="shared" si="1244"/>
        <v>Épületszolgáltatások irányítása (, web)</v>
      </c>
      <c r="AB1406" t="str">
        <f t="shared" si="1245"/>
        <v/>
      </c>
      <c r="AC1406" t="str">
        <f t="shared" si="1246"/>
        <v/>
      </c>
      <c r="AD1406" t="str">
        <f t="shared" si="1247"/>
        <v/>
      </c>
      <c r="AE1406" t="str">
        <f t="shared" si="1248"/>
        <v/>
      </c>
      <c r="AF1406" t="str">
        <f t="shared" si="1249"/>
        <v/>
      </c>
      <c r="AG1406" t="str">
        <f t="shared" si="1250"/>
        <v/>
      </c>
      <c r="AH1406" t="str">
        <f t="shared" si="1251"/>
        <v/>
      </c>
      <c r="AI1406" t="str">
        <f t="shared" si="1252"/>
        <v/>
      </c>
      <c r="AJ1406" t="str">
        <f t="shared" si="1253"/>
        <v/>
      </c>
      <c r="AK1406" t="str">
        <f t="shared" si="1254"/>
        <v/>
      </c>
      <c r="AL1406" t="str">
        <f t="shared" si="1255"/>
        <v/>
      </c>
      <c r="AM1406" t="str">
        <f t="shared" si="1256"/>
        <v/>
      </c>
      <c r="AN1406" t="str">
        <f t="shared" si="1257"/>
        <v/>
      </c>
      <c r="AO1406" t="str">
        <f t="shared" si="1258"/>
        <v/>
      </c>
      <c r="AP1406" t="str">
        <f t="shared" si="1259"/>
        <v/>
      </c>
      <c r="AQ1406" t="str">
        <f t="shared" si="1260"/>
        <v/>
      </c>
      <c r="AR1406" t="str">
        <f t="shared" si="1261"/>
        <v/>
      </c>
      <c r="AS1406" t="str">
        <f t="shared" si="1262"/>
        <v/>
      </c>
      <c r="AT1406" t="str">
        <f t="shared" si="1263"/>
        <v/>
      </c>
      <c r="AU1406" t="str">
        <f t="shared" si="1264"/>
        <v/>
      </c>
      <c r="AV1406" t="str">
        <f t="shared" si="1265"/>
        <v/>
      </c>
      <c r="AW1406" t="str">
        <f t="shared" si="1266"/>
        <v/>
      </c>
      <c r="AX1406" t="str">
        <f t="shared" si="1267"/>
        <v/>
      </c>
      <c r="AY1406" t="str">
        <f t="shared" si="1268"/>
        <v/>
      </c>
      <c r="AZ1406" t="str">
        <f t="shared" si="1269"/>
        <v>12054</v>
      </c>
      <c r="BA1406" t="str">
        <f t="shared" si="1270"/>
        <v/>
      </c>
      <c r="BB1406" t="str">
        <f t="shared" si="1271"/>
        <v/>
      </c>
      <c r="BC1406" t="str">
        <f t="shared" si="1272"/>
        <v/>
      </c>
      <c r="BD1406" t="str">
        <f t="shared" si="1273"/>
        <v/>
      </c>
      <c r="BE1406" t="str">
        <f t="shared" si="1274"/>
        <v>Épületszolgáltatások irányítása (Passzív, web)</v>
      </c>
      <c r="BF1406" s="2">
        <v>1205</v>
      </c>
      <c r="BG1406" s="2">
        <v>4</v>
      </c>
      <c r="BH1406" s="18">
        <f>VLOOKUP(BF1406,segéd!$F$9:$G$41,2,FALSE)</f>
        <v>46361</v>
      </c>
      <c r="BI1406" s="2" t="str">
        <f>VLOOKUP(BG1406,segéd!$F$1:$G$7,2,FALSE)</f>
        <v>13.30-15.00</v>
      </c>
      <c r="BJ1406" t="s">
        <v>523</v>
      </c>
      <c r="BK1406" s="20" t="s">
        <v>219</v>
      </c>
      <c r="BL1406" t="s">
        <v>191</v>
      </c>
      <c r="BM1406" s="2"/>
      <c r="BN1406" s="2" t="s">
        <v>221</v>
      </c>
      <c r="BO1406" s="2" t="s">
        <v>117</v>
      </c>
      <c r="BP1406" s="33" t="s">
        <v>622</v>
      </c>
      <c r="BQ1406" s="2">
        <f t="shared" si="1275"/>
        <v>8</v>
      </c>
      <c r="BR1406" s="2" t="str">
        <f>IF(BM1406="","",IFERROR(VLOOKUP(BJ1406,segéd!T:U,2,FALSE),"x"))</f>
        <v/>
      </c>
      <c r="BS1406" s="2">
        <f>IF(BN1406="","",IFERROR(VLOOKUP(BJ1406,segéd!O:P,2,FALSE),"x"))</f>
        <v>8</v>
      </c>
      <c r="BU1406" s="2"/>
      <c r="BV1406" s="2"/>
      <c r="DL1406" s="2">
        <v>8</v>
      </c>
    </row>
    <row r="1407" spans="1:120" ht="15" customHeight="1" x14ac:dyDescent="0.3">
      <c r="A1407" t="str">
        <f t="shared" si="1218"/>
        <v>21012054</v>
      </c>
      <c r="B1407" t="str">
        <f t="shared" si="1219"/>
        <v>Fenntarthatóság - Nagy Judit (web) 11</v>
      </c>
      <c r="C1407" t="str">
        <f t="shared" si="1220"/>
        <v>12054</v>
      </c>
      <c r="D1407" t="str">
        <f t="shared" si="1221"/>
        <v xml:space="preserve">Fenntarthatóság - Nagy Judit (web) </v>
      </c>
      <c r="E1407" t="str">
        <f t="shared" si="1222"/>
        <v>Nagy Judit12054</v>
      </c>
      <c r="F1407" t="str">
        <f t="shared" si="1223"/>
        <v>Fenntarthatóság (Bp. 210, web)</v>
      </c>
      <c r="G1407" t="str">
        <f t="shared" si="1224"/>
        <v/>
      </c>
      <c r="H1407" t="str">
        <f t="shared" si="1225"/>
        <v/>
      </c>
      <c r="I1407" t="str">
        <f t="shared" si="1226"/>
        <v/>
      </c>
      <c r="J1407" t="str">
        <f t="shared" si="1227"/>
        <v/>
      </c>
      <c r="K1407" t="str">
        <f t="shared" si="1228"/>
        <v/>
      </c>
      <c r="L1407" t="str">
        <f t="shared" si="1229"/>
        <v>12054</v>
      </c>
      <c r="M1407" t="str">
        <f t="shared" si="1230"/>
        <v/>
      </c>
      <c r="N1407" t="str">
        <f t="shared" si="1231"/>
        <v/>
      </c>
      <c r="O1407" t="str">
        <f t="shared" si="1232"/>
        <v/>
      </c>
      <c r="P1407" t="str">
        <f t="shared" si="1233"/>
        <v/>
      </c>
      <c r="Q1407" t="str">
        <f t="shared" si="1234"/>
        <v/>
      </c>
      <c r="R1407" t="str">
        <f t="shared" si="1235"/>
        <v/>
      </c>
      <c r="S1407" t="str">
        <f t="shared" si="1236"/>
        <v/>
      </c>
      <c r="T1407" t="str">
        <f t="shared" si="1237"/>
        <v/>
      </c>
      <c r="U1407" t="str">
        <f t="shared" si="1238"/>
        <v/>
      </c>
      <c r="V1407" t="str">
        <f t="shared" si="1239"/>
        <v/>
      </c>
      <c r="W1407" t="str">
        <f t="shared" si="1240"/>
        <v/>
      </c>
      <c r="X1407" t="str">
        <f t="shared" si="1241"/>
        <v/>
      </c>
      <c r="Y1407" t="str">
        <f t="shared" si="1242"/>
        <v/>
      </c>
      <c r="Z1407" t="str">
        <f t="shared" si="1243"/>
        <v/>
      </c>
      <c r="AA1407" t="str">
        <f t="shared" si="1244"/>
        <v>Fenntarthatóság (210, web)</v>
      </c>
      <c r="AB1407" t="str">
        <f t="shared" si="1245"/>
        <v/>
      </c>
      <c r="AC1407" t="str">
        <f t="shared" si="1246"/>
        <v/>
      </c>
      <c r="AD1407" t="str">
        <f t="shared" si="1247"/>
        <v/>
      </c>
      <c r="AE1407" t="str">
        <f t="shared" si="1248"/>
        <v/>
      </c>
      <c r="AF1407" t="str">
        <f t="shared" si="1249"/>
        <v/>
      </c>
      <c r="AG1407" t="str">
        <f t="shared" si="1250"/>
        <v/>
      </c>
      <c r="AH1407" t="str">
        <f t="shared" si="1251"/>
        <v/>
      </c>
      <c r="AI1407" t="str">
        <f t="shared" si="1252"/>
        <v/>
      </c>
      <c r="AJ1407" t="str">
        <f t="shared" si="1253"/>
        <v/>
      </c>
      <c r="AK1407" t="str">
        <f t="shared" si="1254"/>
        <v/>
      </c>
      <c r="AL1407" t="str">
        <f t="shared" si="1255"/>
        <v/>
      </c>
      <c r="AM1407" t="str">
        <f t="shared" si="1256"/>
        <v/>
      </c>
      <c r="AN1407" t="str">
        <f t="shared" si="1257"/>
        <v/>
      </c>
      <c r="AO1407" t="str">
        <f t="shared" si="1258"/>
        <v/>
      </c>
      <c r="AP1407" t="str">
        <f t="shared" si="1259"/>
        <v/>
      </c>
      <c r="AQ1407" t="str">
        <f t="shared" si="1260"/>
        <v/>
      </c>
      <c r="AR1407" t="str">
        <f t="shared" si="1261"/>
        <v/>
      </c>
      <c r="AS1407" t="str">
        <f t="shared" si="1262"/>
        <v/>
      </c>
      <c r="AT1407" t="str">
        <f t="shared" si="1263"/>
        <v/>
      </c>
      <c r="AU1407" t="str">
        <f t="shared" si="1264"/>
        <v/>
      </c>
      <c r="AV1407" t="str">
        <f t="shared" si="1265"/>
        <v/>
      </c>
      <c r="AW1407" t="str">
        <f t="shared" si="1266"/>
        <v/>
      </c>
      <c r="AX1407" t="str">
        <f t="shared" si="1267"/>
        <v/>
      </c>
      <c r="AY1407" t="str">
        <f t="shared" si="1268"/>
        <v/>
      </c>
      <c r="AZ1407" t="str">
        <f t="shared" si="1269"/>
        <v/>
      </c>
      <c r="BA1407" t="str">
        <f t="shared" si="1270"/>
        <v/>
      </c>
      <c r="BB1407" t="str">
        <f t="shared" si="1271"/>
        <v/>
      </c>
      <c r="BC1407" t="str">
        <f t="shared" si="1272"/>
        <v/>
      </c>
      <c r="BD1407" t="str">
        <f t="shared" si="1273"/>
        <v/>
      </c>
      <c r="BE1407" t="str">
        <f t="shared" si="1274"/>
        <v>Fenntarthatóság (, web)</v>
      </c>
      <c r="BF1407" s="2">
        <v>1205</v>
      </c>
      <c r="BG1407" s="2">
        <v>4</v>
      </c>
      <c r="BH1407" s="18">
        <f>VLOOKUP(BF1407,segéd!$F$9:$G$41,2,FALSE)</f>
        <v>46361</v>
      </c>
      <c r="BI1407" s="2" t="str">
        <f>VLOOKUP(BG1407,segéd!$F$1:$G$7,2,FALSE)</f>
        <v>13.30-15.00</v>
      </c>
      <c r="BJ1407" t="s">
        <v>392</v>
      </c>
      <c r="BK1407" s="20" t="s">
        <v>418</v>
      </c>
      <c r="BL1407" t="s">
        <v>206</v>
      </c>
      <c r="BM1407" s="2">
        <v>210</v>
      </c>
      <c r="BO1407" s="2" t="s">
        <v>117</v>
      </c>
      <c r="BP1407" s="33" t="s">
        <v>598</v>
      </c>
      <c r="BQ1407" s="2">
        <f t="shared" si="1275"/>
        <v>11</v>
      </c>
      <c r="BR1407" s="2">
        <f>IF(BM1407="","",IFERROR(VLOOKUP(BJ1407,segéd!T:U,2,FALSE),"x"))</f>
        <v>11</v>
      </c>
      <c r="BS1407" s="2" t="str">
        <f>IF(BN1407="","",IFERROR(VLOOKUP(BJ1407,segéd!O:P,2,FALSE),"x"))</f>
        <v/>
      </c>
      <c r="BT1407" s="2"/>
      <c r="BU1407" s="2"/>
      <c r="BV1407" s="2"/>
      <c r="BX1407" s="2"/>
      <c r="BY1407" s="2">
        <v>12</v>
      </c>
      <c r="CQ1407" s="2"/>
      <c r="CR1407" s="2"/>
    </row>
    <row r="1408" spans="1:120" ht="15" customHeight="1" x14ac:dyDescent="0.3">
      <c r="A1408" t="str">
        <f t="shared" si="1218"/>
        <v>12054</v>
      </c>
      <c r="B1408" t="str">
        <f t="shared" si="1219"/>
        <v xml:space="preserve">Irányítástechnika, autom. alapjai - Böcz Gábor </v>
      </c>
      <c r="C1408" t="str">
        <f t="shared" si="1220"/>
        <v>112054</v>
      </c>
      <c r="D1408" t="str">
        <f t="shared" si="1221"/>
        <v>Irányítástechnika, autom. alapjai - Böcz Gábor 10</v>
      </c>
      <c r="E1408" t="str">
        <f t="shared" si="1222"/>
        <v>Böcz Gábor12054</v>
      </c>
      <c r="F1408" t="str">
        <f t="shared" si="1223"/>
        <v>Irányítástechnika, autom. alapjai (Tb. 1)</v>
      </c>
      <c r="G1408" t="str">
        <f t="shared" si="1224"/>
        <v/>
      </c>
      <c r="H1408" t="str">
        <f t="shared" si="1225"/>
        <v/>
      </c>
      <c r="I1408" t="str">
        <f t="shared" si="1226"/>
        <v/>
      </c>
      <c r="J1408" t="str">
        <f t="shared" si="1227"/>
        <v/>
      </c>
      <c r="K1408" t="str">
        <f t="shared" si="1228"/>
        <v/>
      </c>
      <c r="L1408" t="str">
        <f t="shared" si="1229"/>
        <v/>
      </c>
      <c r="M1408" t="str">
        <f t="shared" si="1230"/>
        <v/>
      </c>
      <c r="N1408" t="str">
        <f t="shared" si="1231"/>
        <v/>
      </c>
      <c r="O1408" t="str">
        <f t="shared" si="1232"/>
        <v/>
      </c>
      <c r="P1408" t="str">
        <f t="shared" si="1233"/>
        <v/>
      </c>
      <c r="Q1408" t="str">
        <f t="shared" si="1234"/>
        <v/>
      </c>
      <c r="R1408" t="str">
        <f t="shared" si="1235"/>
        <v/>
      </c>
      <c r="S1408" t="str">
        <f t="shared" si="1236"/>
        <v/>
      </c>
      <c r="T1408" t="str">
        <f t="shared" si="1237"/>
        <v/>
      </c>
      <c r="U1408" t="str">
        <f t="shared" si="1238"/>
        <v/>
      </c>
      <c r="V1408" t="str">
        <f t="shared" si="1239"/>
        <v/>
      </c>
      <c r="W1408" t="str">
        <f t="shared" si="1240"/>
        <v/>
      </c>
      <c r="X1408" t="str">
        <f t="shared" si="1241"/>
        <v/>
      </c>
      <c r="Y1408" t="str">
        <f t="shared" si="1242"/>
        <v/>
      </c>
      <c r="Z1408" t="str">
        <f t="shared" si="1243"/>
        <v/>
      </c>
      <c r="AA1408" t="str">
        <f t="shared" si="1244"/>
        <v>Irányítástechnika, autom. alapjai ()</v>
      </c>
      <c r="AB1408" t="str">
        <f t="shared" si="1245"/>
        <v/>
      </c>
      <c r="AC1408" t="str">
        <f t="shared" si="1246"/>
        <v/>
      </c>
      <c r="AD1408" t="str">
        <f t="shared" si="1247"/>
        <v/>
      </c>
      <c r="AE1408" t="str">
        <f t="shared" si="1248"/>
        <v/>
      </c>
      <c r="AF1408" t="str">
        <f t="shared" si="1249"/>
        <v/>
      </c>
      <c r="AG1408" t="str">
        <f t="shared" si="1250"/>
        <v/>
      </c>
      <c r="AH1408" t="str">
        <f t="shared" si="1251"/>
        <v/>
      </c>
      <c r="AI1408" t="str">
        <f t="shared" si="1252"/>
        <v/>
      </c>
      <c r="AJ1408" t="str">
        <f t="shared" si="1253"/>
        <v>12054</v>
      </c>
      <c r="AK1408" t="str">
        <f t="shared" si="1254"/>
        <v/>
      </c>
      <c r="AL1408" t="str">
        <f t="shared" si="1255"/>
        <v/>
      </c>
      <c r="AM1408" t="str">
        <f t="shared" si="1256"/>
        <v/>
      </c>
      <c r="AN1408" t="str">
        <f t="shared" si="1257"/>
        <v/>
      </c>
      <c r="AO1408" t="str">
        <f t="shared" si="1258"/>
        <v/>
      </c>
      <c r="AP1408" t="str">
        <f t="shared" si="1259"/>
        <v/>
      </c>
      <c r="AQ1408" t="str">
        <f t="shared" si="1260"/>
        <v/>
      </c>
      <c r="AR1408" t="str">
        <f t="shared" si="1261"/>
        <v/>
      </c>
      <c r="AS1408" t="str">
        <f t="shared" si="1262"/>
        <v/>
      </c>
      <c r="AT1408" t="str">
        <f t="shared" si="1263"/>
        <v/>
      </c>
      <c r="AU1408" t="str">
        <f t="shared" si="1264"/>
        <v/>
      </c>
      <c r="AV1408" t="str">
        <f t="shared" si="1265"/>
        <v/>
      </c>
      <c r="AW1408" t="str">
        <f t="shared" si="1266"/>
        <v/>
      </c>
      <c r="AX1408" t="str">
        <f t="shared" si="1267"/>
        <v/>
      </c>
      <c r="AY1408" t="str">
        <f t="shared" si="1268"/>
        <v/>
      </c>
      <c r="AZ1408" t="str">
        <f t="shared" si="1269"/>
        <v/>
      </c>
      <c r="BA1408" t="str">
        <f t="shared" si="1270"/>
        <v/>
      </c>
      <c r="BB1408" t="str">
        <f t="shared" si="1271"/>
        <v/>
      </c>
      <c r="BC1408" t="str">
        <f t="shared" si="1272"/>
        <v/>
      </c>
      <c r="BD1408" t="str">
        <f t="shared" si="1273"/>
        <v/>
      </c>
      <c r="BE1408" t="str">
        <f t="shared" si="1274"/>
        <v>Irányítástechnika, autom. alapjai (1)</v>
      </c>
      <c r="BF1408" s="2">
        <v>1205</v>
      </c>
      <c r="BG1408" s="2">
        <v>4</v>
      </c>
      <c r="BH1408" s="18">
        <f>VLOOKUP(BF1408,segéd!$F$9:$G$41,2,FALSE)</f>
        <v>46361</v>
      </c>
      <c r="BI1408" s="2" t="str">
        <f>VLOOKUP(BG1408,segéd!$F$1:$G$7,2,FALSE)</f>
        <v>13.30-15.00</v>
      </c>
      <c r="BJ1408" t="s">
        <v>199</v>
      </c>
      <c r="BK1408" s="20" t="s">
        <v>540</v>
      </c>
      <c r="BL1408" t="s">
        <v>114</v>
      </c>
      <c r="BM1408" s="2"/>
      <c r="BN1408" s="2">
        <v>1</v>
      </c>
      <c r="BO1408" s="2"/>
      <c r="BP1408" s="33"/>
      <c r="BQ1408" s="2">
        <f t="shared" si="1275"/>
        <v>10</v>
      </c>
      <c r="BR1408" s="2" t="str">
        <f>IF(BM1408="","",IFERROR(VLOOKUP(BJ1408,segéd!T:U,2,FALSE),"x"))</f>
        <v/>
      </c>
      <c r="BS1408" s="2">
        <f>IF(BN1408="","",IFERROR(VLOOKUP(BJ1408,segéd!O:P,2,FALSE),"x"))</f>
        <v>10</v>
      </c>
      <c r="BU1408" s="2"/>
      <c r="BV1408" s="2"/>
      <c r="CV1408" s="2">
        <v>7</v>
      </c>
    </row>
    <row r="1409" spans="1:116" ht="15" customHeight="1" x14ac:dyDescent="0.3">
      <c r="A1409" t="str">
        <f t="shared" si="1218"/>
        <v>20312054</v>
      </c>
      <c r="B1409" t="str">
        <f t="shared" si="1219"/>
        <v>Közgazdaságtan - Barócsi Zoltán (Bp.-ről web) 11</v>
      </c>
      <c r="C1409" t="str">
        <f t="shared" si="1220"/>
        <v>40112054</v>
      </c>
      <c r="D1409" t="str">
        <f t="shared" si="1221"/>
        <v>Közgazdaságtan - Barócsi Zoltán (Bp.-ről web) 7</v>
      </c>
      <c r="E1409" t="str">
        <f t="shared" si="1222"/>
        <v>Barócsi Zoltán12054</v>
      </c>
      <c r="F1409" t="str">
        <f t="shared" si="1223"/>
        <v>Közgazdaságtan (Bp. 203, Bp.-ről web)</v>
      </c>
      <c r="G1409" t="str">
        <f t="shared" si="1224"/>
        <v/>
      </c>
      <c r="H1409" t="str">
        <f t="shared" si="1225"/>
        <v/>
      </c>
      <c r="I1409" t="str">
        <f t="shared" si="1226"/>
        <v>12054</v>
      </c>
      <c r="J1409" t="str">
        <f t="shared" si="1227"/>
        <v/>
      </c>
      <c r="K1409" t="str">
        <f t="shared" si="1228"/>
        <v/>
      </c>
      <c r="L1409" t="str">
        <f t="shared" si="1229"/>
        <v/>
      </c>
      <c r="M1409" t="str">
        <f t="shared" si="1230"/>
        <v/>
      </c>
      <c r="N1409" t="str">
        <f t="shared" si="1231"/>
        <v/>
      </c>
      <c r="O1409" t="str">
        <f t="shared" si="1232"/>
        <v/>
      </c>
      <c r="P1409" t="str">
        <f t="shared" si="1233"/>
        <v/>
      </c>
      <c r="Q1409" t="str">
        <f t="shared" si="1234"/>
        <v/>
      </c>
      <c r="R1409" t="str">
        <f t="shared" si="1235"/>
        <v/>
      </c>
      <c r="S1409" t="str">
        <f t="shared" si="1236"/>
        <v/>
      </c>
      <c r="T1409" t="str">
        <f t="shared" si="1237"/>
        <v/>
      </c>
      <c r="U1409" t="str">
        <f t="shared" si="1238"/>
        <v/>
      </c>
      <c r="V1409" t="str">
        <f t="shared" si="1239"/>
        <v/>
      </c>
      <c r="W1409" t="str">
        <f t="shared" si="1240"/>
        <v/>
      </c>
      <c r="X1409" t="str">
        <f t="shared" si="1241"/>
        <v/>
      </c>
      <c r="Y1409" t="str">
        <f t="shared" si="1242"/>
        <v/>
      </c>
      <c r="Z1409" t="str">
        <f t="shared" si="1243"/>
        <v/>
      </c>
      <c r="AA1409" t="str">
        <f t="shared" si="1244"/>
        <v>Közgazdaságtan (203, Bp.-ről web)</v>
      </c>
      <c r="AB1409" t="str">
        <f t="shared" si="1245"/>
        <v/>
      </c>
      <c r="AC1409" t="str">
        <f t="shared" si="1246"/>
        <v>12054</v>
      </c>
      <c r="AD1409" t="str">
        <f t="shared" si="1247"/>
        <v/>
      </c>
      <c r="AE1409" t="str">
        <f t="shared" si="1248"/>
        <v/>
      </c>
      <c r="AF1409" t="str">
        <f t="shared" si="1249"/>
        <v/>
      </c>
      <c r="AG1409" t="str">
        <f t="shared" si="1250"/>
        <v/>
      </c>
      <c r="AH1409" t="str">
        <f t="shared" si="1251"/>
        <v/>
      </c>
      <c r="AI1409" t="str">
        <f t="shared" si="1252"/>
        <v/>
      </c>
      <c r="AJ1409" t="str">
        <f t="shared" si="1253"/>
        <v/>
      </c>
      <c r="AK1409" t="str">
        <f t="shared" si="1254"/>
        <v/>
      </c>
      <c r="AL1409" t="str">
        <f t="shared" si="1255"/>
        <v/>
      </c>
      <c r="AM1409" t="str">
        <f t="shared" si="1256"/>
        <v/>
      </c>
      <c r="AN1409" t="str">
        <f t="shared" si="1257"/>
        <v/>
      </c>
      <c r="AO1409" t="str">
        <f t="shared" si="1258"/>
        <v/>
      </c>
      <c r="AP1409" t="str">
        <f t="shared" si="1259"/>
        <v/>
      </c>
      <c r="AQ1409" t="str">
        <f t="shared" si="1260"/>
        <v/>
      </c>
      <c r="AR1409" t="str">
        <f t="shared" si="1261"/>
        <v/>
      </c>
      <c r="AS1409" t="str">
        <f t="shared" si="1262"/>
        <v/>
      </c>
      <c r="AT1409" t="str">
        <f t="shared" si="1263"/>
        <v/>
      </c>
      <c r="AU1409" t="str">
        <f t="shared" si="1264"/>
        <v/>
      </c>
      <c r="AV1409" t="str">
        <f t="shared" si="1265"/>
        <v/>
      </c>
      <c r="AW1409" t="str">
        <f t="shared" si="1266"/>
        <v/>
      </c>
      <c r="AX1409" t="str">
        <f t="shared" si="1267"/>
        <v/>
      </c>
      <c r="AY1409" t="str">
        <f t="shared" si="1268"/>
        <v/>
      </c>
      <c r="AZ1409" t="str">
        <f t="shared" si="1269"/>
        <v/>
      </c>
      <c r="BA1409" t="str">
        <f t="shared" si="1270"/>
        <v/>
      </c>
      <c r="BB1409" t="str">
        <f t="shared" si="1271"/>
        <v/>
      </c>
      <c r="BC1409" t="str">
        <f t="shared" si="1272"/>
        <v/>
      </c>
      <c r="BD1409" t="str">
        <f t="shared" si="1273"/>
        <v/>
      </c>
      <c r="BE1409" t="str">
        <f t="shared" si="1274"/>
        <v>Közgazdaságtan (401, Bp.-ről web)</v>
      </c>
      <c r="BF1409" s="2">
        <v>1205</v>
      </c>
      <c r="BG1409" s="2">
        <v>4</v>
      </c>
      <c r="BH1409" s="18">
        <f>VLOOKUP(BF1409,segéd!$F$9:$G$41,2,FALSE)</f>
        <v>46361</v>
      </c>
      <c r="BI1409" s="2" t="str">
        <f>VLOOKUP(BG1409,segéd!$F$1:$G$7,2,FALSE)</f>
        <v>13.30-15.00</v>
      </c>
      <c r="BJ1409" t="s">
        <v>101</v>
      </c>
      <c r="BK1409" s="20" t="s">
        <v>35</v>
      </c>
      <c r="BL1409" t="s">
        <v>511</v>
      </c>
      <c r="BM1409" s="2">
        <v>203</v>
      </c>
      <c r="BN1409" s="2">
        <v>401</v>
      </c>
      <c r="BO1409" s="2" t="s">
        <v>118</v>
      </c>
      <c r="BP1409" s="33" t="s">
        <v>634</v>
      </c>
      <c r="BQ1409" s="2">
        <f t="shared" si="1275"/>
        <v>18</v>
      </c>
      <c r="BR1409" s="2">
        <f>IF(BM1409="","",IFERROR(VLOOKUP(BJ1409,segéd!T:U,2,FALSE),"x"))</f>
        <v>11</v>
      </c>
      <c r="BS1409" s="2">
        <f>IF(BN1409="","",IFERROR(VLOOKUP(BJ1409,segéd!O:P,2,FALSE),"x"))</f>
        <v>7</v>
      </c>
      <c r="BT1409" s="2"/>
      <c r="BU1409" s="2"/>
      <c r="BV1409" s="2">
        <v>9</v>
      </c>
      <c r="BX1409" s="2"/>
      <c r="CO1409" s="2">
        <v>6</v>
      </c>
      <c r="CQ1409" s="2"/>
      <c r="CR1409" s="2"/>
    </row>
    <row r="1410" spans="1:116" ht="15" customHeight="1" x14ac:dyDescent="0.3">
      <c r="A1410" t="str">
        <f t="shared" si="1218"/>
        <v>20712054</v>
      </c>
      <c r="B1410" t="str">
        <f t="shared" si="1219"/>
        <v>Kutatásmódszertan - Tóth Zsuzsanna (gépterem, web) 32</v>
      </c>
      <c r="C1410" t="str">
        <f t="shared" si="1220"/>
        <v>12054</v>
      </c>
      <c r="D1410" t="str">
        <f t="shared" si="1221"/>
        <v xml:space="preserve">Kutatásmódszertan - Tóth Zsuzsanna (gépterem, web) </v>
      </c>
      <c r="E1410" t="str">
        <f t="shared" si="1222"/>
        <v>Tóth Zsuzsanna12054</v>
      </c>
      <c r="F1410" t="str">
        <f t="shared" si="1223"/>
        <v>Kutatásmódszertan (Bp. 207, gépterem, web)</v>
      </c>
      <c r="G1410" t="str">
        <f t="shared" si="1224"/>
        <v/>
      </c>
      <c r="H1410" t="str">
        <f t="shared" si="1225"/>
        <v/>
      </c>
      <c r="I1410" t="str">
        <f t="shared" si="1226"/>
        <v/>
      </c>
      <c r="J1410" t="str">
        <f t="shared" si="1227"/>
        <v>12054</v>
      </c>
      <c r="K1410" t="str">
        <f t="shared" si="1228"/>
        <v>12054</v>
      </c>
      <c r="L1410" t="str">
        <f t="shared" si="1229"/>
        <v/>
      </c>
      <c r="M1410" t="str">
        <f t="shared" si="1230"/>
        <v/>
      </c>
      <c r="N1410" t="str">
        <f t="shared" si="1231"/>
        <v/>
      </c>
      <c r="O1410" t="str">
        <f t="shared" si="1232"/>
        <v/>
      </c>
      <c r="P1410" t="str">
        <f t="shared" si="1233"/>
        <v/>
      </c>
      <c r="Q1410" t="str">
        <f t="shared" si="1234"/>
        <v>12054</v>
      </c>
      <c r="R1410" t="str">
        <f t="shared" si="1235"/>
        <v/>
      </c>
      <c r="S1410" t="str">
        <f t="shared" si="1236"/>
        <v/>
      </c>
      <c r="T1410" t="str">
        <f t="shared" si="1237"/>
        <v/>
      </c>
      <c r="U1410" t="str">
        <f t="shared" si="1238"/>
        <v/>
      </c>
      <c r="V1410" t="str">
        <f t="shared" si="1239"/>
        <v/>
      </c>
      <c r="W1410" t="str">
        <f t="shared" si="1240"/>
        <v/>
      </c>
      <c r="X1410" t="str">
        <f t="shared" si="1241"/>
        <v/>
      </c>
      <c r="Y1410" t="str">
        <f t="shared" si="1242"/>
        <v/>
      </c>
      <c r="Z1410" t="str">
        <f t="shared" si="1243"/>
        <v/>
      </c>
      <c r="AA1410" t="str">
        <f t="shared" si="1244"/>
        <v>Kutatásmódszertan (207, gépterem, web)</v>
      </c>
      <c r="AB1410" t="str">
        <f t="shared" si="1245"/>
        <v/>
      </c>
      <c r="AC1410" t="str">
        <f t="shared" si="1246"/>
        <v/>
      </c>
      <c r="AD1410" t="str">
        <f t="shared" si="1247"/>
        <v/>
      </c>
      <c r="AE1410" t="str">
        <f t="shared" si="1248"/>
        <v/>
      </c>
      <c r="AF1410" t="str">
        <f t="shared" si="1249"/>
        <v/>
      </c>
      <c r="AG1410" t="str">
        <f t="shared" si="1250"/>
        <v/>
      </c>
      <c r="AH1410" t="str">
        <f t="shared" si="1251"/>
        <v/>
      </c>
      <c r="AI1410" t="str">
        <f t="shared" si="1252"/>
        <v/>
      </c>
      <c r="AJ1410" t="str">
        <f t="shared" si="1253"/>
        <v/>
      </c>
      <c r="AK1410" t="str">
        <f t="shared" si="1254"/>
        <v/>
      </c>
      <c r="AL1410" t="str">
        <f t="shared" si="1255"/>
        <v/>
      </c>
      <c r="AM1410" t="str">
        <f t="shared" si="1256"/>
        <v/>
      </c>
      <c r="AN1410" t="str">
        <f t="shared" si="1257"/>
        <v/>
      </c>
      <c r="AO1410" t="str">
        <f t="shared" si="1258"/>
        <v/>
      </c>
      <c r="AP1410" t="str">
        <f t="shared" si="1259"/>
        <v/>
      </c>
      <c r="AQ1410" t="str">
        <f t="shared" si="1260"/>
        <v/>
      </c>
      <c r="AR1410" t="str">
        <f t="shared" si="1261"/>
        <v/>
      </c>
      <c r="AS1410" t="str">
        <f t="shared" si="1262"/>
        <v/>
      </c>
      <c r="AT1410" t="str">
        <f t="shared" si="1263"/>
        <v/>
      </c>
      <c r="AU1410" t="str">
        <f t="shared" si="1264"/>
        <v/>
      </c>
      <c r="AV1410" t="str">
        <f t="shared" si="1265"/>
        <v/>
      </c>
      <c r="AW1410" t="str">
        <f t="shared" si="1266"/>
        <v/>
      </c>
      <c r="AX1410" t="str">
        <f t="shared" si="1267"/>
        <v/>
      </c>
      <c r="AY1410" t="str">
        <f t="shared" si="1268"/>
        <v/>
      </c>
      <c r="AZ1410" t="str">
        <f t="shared" si="1269"/>
        <v/>
      </c>
      <c r="BA1410" t="str">
        <f t="shared" si="1270"/>
        <v/>
      </c>
      <c r="BB1410" t="str">
        <f t="shared" si="1271"/>
        <v/>
      </c>
      <c r="BC1410" t="str">
        <f t="shared" si="1272"/>
        <v/>
      </c>
      <c r="BD1410" t="str">
        <f t="shared" si="1273"/>
        <v/>
      </c>
      <c r="BE1410" t="str">
        <f t="shared" si="1274"/>
        <v>Kutatásmódszertan (, gépterem, web)</v>
      </c>
      <c r="BF1410" s="2">
        <v>1205</v>
      </c>
      <c r="BG1410" s="2">
        <v>4</v>
      </c>
      <c r="BH1410" s="18">
        <f>VLOOKUP(BF1410,segéd!$F$9:$G$41,2,FALSE)</f>
        <v>46361</v>
      </c>
      <c r="BI1410" s="2" t="str">
        <f>VLOOKUP(BG1410,segéd!$F$1:$G$7,2,FALSE)</f>
        <v>13.30-15.00</v>
      </c>
      <c r="BJ1410" t="s">
        <v>87</v>
      </c>
      <c r="BK1410" s="20" t="s">
        <v>530</v>
      </c>
      <c r="BL1410" t="s">
        <v>206</v>
      </c>
      <c r="BM1410" s="2">
        <v>207</v>
      </c>
      <c r="BO1410" s="2" t="s">
        <v>216</v>
      </c>
      <c r="BP1410" s="33" t="s">
        <v>635</v>
      </c>
      <c r="BQ1410" s="2">
        <f t="shared" si="1275"/>
        <v>32</v>
      </c>
      <c r="BR1410" s="2">
        <f>IF(BM1410="","",IFERROR(VLOOKUP(BJ1410,segéd!T:U,2,FALSE),"x"))</f>
        <v>32</v>
      </c>
      <c r="BS1410" s="2" t="str">
        <f>IF(BN1410="","",IFERROR(VLOOKUP(BJ1410,segéd!O:P,2,FALSE),"x"))</f>
        <v/>
      </c>
      <c r="BU1410" s="2"/>
      <c r="BV1410" s="2"/>
      <c r="BW1410" s="2">
        <v>8</v>
      </c>
      <c r="BX1410" s="2">
        <v>14</v>
      </c>
      <c r="CD1410" s="19">
        <v>2</v>
      </c>
      <c r="CE1410" s="19"/>
      <c r="CH1410" s="19"/>
    </row>
    <row r="1411" spans="1:116" ht="15" customHeight="1" x14ac:dyDescent="0.3">
      <c r="A1411" t="str">
        <f t="shared" ref="A1411:A1474" si="1276">CONCATENATE(BM1411,BF1411,BG1411)</f>
        <v>20112054</v>
      </c>
      <c r="B1411" t="str">
        <f t="shared" ref="B1411:B1474" si="1277">CONCATENATE(BJ1411," - ",BK1411,IF(BO1411="","",CONCATENATE(" (",BO1411,")"))," ",BR1411)</f>
        <v>Marketingkutatás - Duga Zsófia (Tb.-ről web) 29</v>
      </c>
      <c r="C1411" t="str">
        <f t="shared" ref="C1411:C1474" si="1278">CONCATENATE(BN1411,BF1411,BG1411)</f>
        <v>21412054</v>
      </c>
      <c r="D1411" t="str">
        <f t="shared" ref="D1411:D1474" si="1279">CONCATENATE(BJ1411," - ",BK1411,IF(BO1411="","",CONCATENATE(" (",BO1411,")"))," ",BS1411)</f>
        <v>Marketingkutatás - Duga Zsófia (Tb.-ről web) 13</v>
      </c>
      <c r="E1411" t="str">
        <f t="shared" ref="E1411:E1474" si="1280">CONCATENATE(BK1411,BF1411,BG1411)</f>
        <v>Duga Zsófia12054</v>
      </c>
      <c r="F1411" t="str">
        <f t="shared" ref="F1411:F1474" si="1281">CONCATENATE(BJ1411," (",IF(OR(BM1411="",BO1411="Tb.-ről web"),"",CONCATENATE("Bp. ",BM1411)),IF(OR(BN1411="",BO1411="Bp.-ről web"),"",CONCATENATE("Tb. ",BN1411)),IF(BO1411="","",CONCATENATE(", ",BO1411)),")")</f>
        <v>Marketingkutatás (Tb. 214, Tb.-ről web)</v>
      </c>
      <c r="G1411" t="str">
        <f t="shared" ref="G1411:G1474" si="1282">IF(BT1411="","",CONCATENATE($BF1411,$BG1411))</f>
        <v/>
      </c>
      <c r="H1411" t="str">
        <f t="shared" ref="H1411:H1474" si="1283">IF(BU1411="","",CONCATENATE($BF1411,$BG1411))</f>
        <v/>
      </c>
      <c r="I1411" t="str">
        <f t="shared" ref="I1411:I1474" si="1284">IF(BV1411="","",CONCATENATE($BF1411,$BG1411))</f>
        <v/>
      </c>
      <c r="J1411" t="str">
        <f t="shared" ref="J1411:J1474" si="1285">IF(BW1411="","",CONCATENATE($BF1411,$BG1411))</f>
        <v/>
      </c>
      <c r="K1411" t="str">
        <f t="shared" ref="K1411:K1474" si="1286">IF(BX1411="","",CONCATENATE($BF1411,$BG1411))</f>
        <v/>
      </c>
      <c r="L1411" t="str">
        <f t="shared" ref="L1411:L1474" si="1287">IF(BY1411="","",CONCATENATE($BF1411,$BG1411))</f>
        <v/>
      </c>
      <c r="M1411" t="str">
        <f t="shared" ref="M1411:M1474" si="1288">IF(BZ1411="","",CONCATENATE($BF1411,$BG1411))</f>
        <v/>
      </c>
      <c r="N1411" t="str">
        <f t="shared" ref="N1411:N1474" si="1289">IF(CA1411="","",CONCATENATE($BF1411,$BG1411))</f>
        <v>12054</v>
      </c>
      <c r="O1411" t="str">
        <f t="shared" ref="O1411:O1474" si="1290">IF(CB1411="","",CONCATENATE($BF1411,$BG1411))</f>
        <v/>
      </c>
      <c r="P1411" t="str">
        <f t="shared" ref="P1411:P1474" si="1291">IF(CC1411="","",CONCATENATE($BF1411,$BG1411))</f>
        <v>12054</v>
      </c>
      <c r="Q1411" t="str">
        <f t="shared" ref="Q1411:Q1474" si="1292">IF(CD1411="","",CONCATENATE($BF1411,$BG1411))</f>
        <v/>
      </c>
      <c r="R1411" t="str">
        <f t="shared" ref="R1411:R1474" si="1293">IF(CE1411="","",CONCATENATE($BF1411,$BG1411))</f>
        <v/>
      </c>
      <c r="S1411" t="str">
        <f t="shared" ref="S1411:S1474" si="1294">IF(CF1411="","",CONCATENATE($BF1411,$BG1411))</f>
        <v/>
      </c>
      <c r="T1411" t="str">
        <f t="shared" ref="T1411:T1474" si="1295">IF(CG1411="","",CONCATENATE($BF1411,$BG1411))</f>
        <v/>
      </c>
      <c r="U1411" t="str">
        <f t="shared" ref="U1411:U1474" si="1296">IF(CH1411="","",CONCATENATE($BF1411,$BG1411))</f>
        <v/>
      </c>
      <c r="V1411" t="str">
        <f t="shared" ref="V1411:V1474" si="1297">IF(CI1411="","",CONCATENATE($BF1411,$BG1411))</f>
        <v/>
      </c>
      <c r="W1411" t="str">
        <f t="shared" ref="W1411:W1474" si="1298">IF(CJ1411="","",CONCATENATE($BF1411,$BG1411))</f>
        <v/>
      </c>
      <c r="X1411" t="str">
        <f t="shared" ref="X1411:X1474" si="1299">IF(CK1411="","",CONCATENATE($BF1411,$BG1411))</f>
        <v/>
      </c>
      <c r="Y1411" t="str">
        <f t="shared" ref="Y1411:Y1474" si="1300">IF(CL1411="","",CONCATENATE($BF1411,$BG1411))</f>
        <v/>
      </c>
      <c r="Z1411" t="str">
        <f t="shared" ref="Z1411:Z1474" si="1301">IF(CM1411="","",CONCATENATE($BF1411,$BG1411))</f>
        <v/>
      </c>
      <c r="AA1411" t="str">
        <f t="shared" ref="AA1411:AA1474" si="1302">CONCATENATE(BJ1411," (",BM1411,IF(BO1411="","",CONCATENATE(", ",BO1411)),")")</f>
        <v>Marketingkutatás (201, Tb.-ről web)</v>
      </c>
      <c r="AB1411" t="str">
        <f t="shared" ref="AB1411:AB1474" si="1303">IF(CN1411="","",CONCATENATE($BF1411,$BG1411))</f>
        <v/>
      </c>
      <c r="AC1411" t="str">
        <f t="shared" ref="AC1411:AC1474" si="1304">IF(CO1411="","",CONCATENATE($BF1411,$BG1411))</f>
        <v/>
      </c>
      <c r="AD1411" t="str">
        <f t="shared" ref="AD1411:AD1474" si="1305">IF(CP1411="","",CONCATENATE($BF1411,$BG1411))</f>
        <v/>
      </c>
      <c r="AE1411" t="str">
        <f t="shared" ref="AE1411:AE1474" si="1306">IF(CQ1411="","",CONCATENATE($BF1411,$BG1411))</f>
        <v/>
      </c>
      <c r="AF1411" t="str">
        <f t="shared" ref="AF1411:AF1474" si="1307">IF(CR1411="","",CONCATENATE($BF1411,$BG1411))</f>
        <v/>
      </c>
      <c r="AG1411" t="str">
        <f t="shared" ref="AG1411:AG1474" si="1308">IF(CS1411="","",CONCATENATE($BF1411,$BG1411))</f>
        <v/>
      </c>
      <c r="AH1411" t="str">
        <f t="shared" ref="AH1411:AH1474" si="1309">IF(CT1411="","",CONCATENATE($BF1411,$BG1411))</f>
        <v/>
      </c>
      <c r="AI1411" t="str">
        <f t="shared" ref="AI1411:AI1474" si="1310">IF(CU1411="","",CONCATENATE($BF1411,$BG1411))</f>
        <v>12054</v>
      </c>
      <c r="AJ1411" t="str">
        <f t="shared" ref="AJ1411:AJ1474" si="1311">IF(CV1411="","",CONCATENATE($BF1411,$BG1411))</f>
        <v/>
      </c>
      <c r="AK1411" t="str">
        <f t="shared" ref="AK1411:AK1474" si="1312">IF(CW1411="","",CONCATENATE($BF1411,$BG1411))</f>
        <v/>
      </c>
      <c r="AL1411" t="str">
        <f t="shared" ref="AL1411:AL1474" si="1313">IF(CX1411="","",CONCATENATE($BF1411,$BG1411))</f>
        <v/>
      </c>
      <c r="AM1411" t="str">
        <f t="shared" ref="AM1411:AM1474" si="1314">IF(CY1411="","",CONCATENATE($BF1411,$BG1411))</f>
        <v/>
      </c>
      <c r="AN1411" t="str">
        <f t="shared" ref="AN1411:AN1474" si="1315">IF(CZ1411="","",CONCATENATE($BF1411,$BG1411))</f>
        <v/>
      </c>
      <c r="AO1411" t="str">
        <f t="shared" ref="AO1411:AO1474" si="1316">IF(DA1411="","",CONCATENATE($BF1411,$BG1411))</f>
        <v/>
      </c>
      <c r="AP1411" t="str">
        <f t="shared" ref="AP1411:AP1474" si="1317">IF(DB1411="","",CONCATENATE($BF1411,$BG1411))</f>
        <v/>
      </c>
      <c r="AQ1411" t="str">
        <f t="shared" ref="AQ1411:AQ1474" si="1318">IF(DC1411="","",CONCATENATE($BF1411,$BG1411))</f>
        <v/>
      </c>
      <c r="AR1411" t="str">
        <f t="shared" ref="AR1411:AR1474" si="1319">IF(DD1411="","",CONCATENATE($BF1411,$BG1411))</f>
        <v/>
      </c>
      <c r="AS1411" t="str">
        <f t="shared" ref="AS1411:AS1474" si="1320">IF(DE1411="","",CONCATENATE($BF1411,$BG1411))</f>
        <v/>
      </c>
      <c r="AT1411" t="str">
        <f t="shared" ref="AT1411:AT1474" si="1321">IF(DF1411="","",CONCATENATE($BF1411,$BG1411))</f>
        <v/>
      </c>
      <c r="AU1411" t="str">
        <f t="shared" ref="AU1411:AU1474" si="1322">IF(DG1411="","",CONCATENATE($BF1411,$BG1411))</f>
        <v/>
      </c>
      <c r="AV1411" t="str">
        <f t="shared" ref="AV1411:AV1474" si="1323">IF(DH1411="","",CONCATENATE($BF1411,$BG1411))</f>
        <v/>
      </c>
      <c r="AW1411" t="str">
        <f t="shared" ref="AW1411:AW1474" si="1324">IF(DI1411="","",CONCATENATE($BF1411,$BG1411))</f>
        <v/>
      </c>
      <c r="AX1411" t="str">
        <f t="shared" ref="AX1411:AX1474" si="1325">IF(DJ1411="","",CONCATENATE($BF1411,$BG1411))</f>
        <v/>
      </c>
      <c r="AY1411" t="str">
        <f t="shared" ref="AY1411:AY1474" si="1326">IF(DK1411="","",CONCATENATE($BF1411,$BG1411))</f>
        <v/>
      </c>
      <c r="AZ1411" t="str">
        <f t="shared" ref="AZ1411:AZ1474" si="1327">IF(DL1411="","",CONCATENATE($BF1411,$BG1411))</f>
        <v/>
      </c>
      <c r="BA1411" t="str">
        <f t="shared" ref="BA1411:BA1474" si="1328">IF(DM1411="","",CONCATENATE($BF1411,$BG1411))</f>
        <v/>
      </c>
      <c r="BB1411" t="str">
        <f t="shared" ref="BB1411:BB1474" si="1329">IF(DN1411="","",CONCATENATE($BF1411,$BG1411))</f>
        <v/>
      </c>
      <c r="BC1411" t="str">
        <f t="shared" ref="BC1411:BC1474" si="1330">IF(DO1411="","",CONCATENATE($BF1411,$BG1411))</f>
        <v/>
      </c>
      <c r="BD1411" t="str">
        <f t="shared" ref="BD1411:BD1474" si="1331">IF(DP1411="","",CONCATENATE($BF1411,$BG1411))</f>
        <v/>
      </c>
      <c r="BE1411" t="str">
        <f t="shared" ref="BE1411:BE1474" si="1332">CONCATENATE(BJ1411," (",BN1411,IF(BO1411="","",CONCATENATE(", ",BO1411)),")")</f>
        <v>Marketingkutatás (214, Tb.-ről web)</v>
      </c>
      <c r="BF1411" s="2">
        <v>1205</v>
      </c>
      <c r="BG1411" s="2">
        <v>4</v>
      </c>
      <c r="BH1411" s="18">
        <f>VLOOKUP(BF1411,segéd!$F$9:$G$41,2,FALSE)</f>
        <v>46361</v>
      </c>
      <c r="BI1411" s="2" t="str">
        <f>VLOOKUP(BG1411,segéd!$F$1:$G$7,2,FALSE)</f>
        <v>13.30-15.00</v>
      </c>
      <c r="BJ1411" t="s">
        <v>91</v>
      </c>
      <c r="BK1411" s="20" t="s">
        <v>120</v>
      </c>
      <c r="BL1411" t="s">
        <v>426</v>
      </c>
      <c r="BM1411" s="2">
        <v>201</v>
      </c>
      <c r="BN1411" s="2">
        <v>214</v>
      </c>
      <c r="BO1411" s="2" t="s">
        <v>119</v>
      </c>
      <c r="BP1411" s="33" t="s">
        <v>655</v>
      </c>
      <c r="BQ1411" s="2">
        <f t="shared" ref="BQ1411:BQ1474" si="1333">IF(BR1411="",0,BR1411)+IF(BS1411="",0,BS1411)</f>
        <v>42</v>
      </c>
      <c r="BR1411" s="2">
        <f>IF(BM1411="","",IFERROR(VLOOKUP(BJ1411,segéd!T:U,2,FALSE),"x"))</f>
        <v>29</v>
      </c>
      <c r="BS1411" s="2">
        <f>IF(BN1411="","",IFERROR(VLOOKUP(BJ1411,segéd!O:P,2,FALSE),"x"))</f>
        <v>13</v>
      </c>
      <c r="BT1411" s="2"/>
      <c r="BU1411" s="2"/>
      <c r="BV1411" s="2"/>
      <c r="BX1411" s="2"/>
      <c r="CA1411" s="2">
        <v>37</v>
      </c>
      <c r="CC1411" s="2">
        <v>6</v>
      </c>
      <c r="CQ1411" s="2"/>
      <c r="CR1411" s="2"/>
      <c r="CU1411" s="2">
        <v>25</v>
      </c>
    </row>
    <row r="1412" spans="1:116" ht="15" customHeight="1" x14ac:dyDescent="0.3">
      <c r="A1412" t="str">
        <f t="shared" si="1276"/>
        <v>12054</v>
      </c>
      <c r="B1412" t="str">
        <f t="shared" si="1277"/>
        <v xml:space="preserve">Méréstechnika, 4. csoport - Csrenkovics Antónia </v>
      </c>
      <c r="C1412" t="str">
        <f t="shared" si="1278"/>
        <v>412054</v>
      </c>
      <c r="D1412" t="str">
        <f t="shared" si="1279"/>
        <v>Méréstechnika, 4. csoport - Csrenkovics Antónia 0</v>
      </c>
      <c r="E1412" t="str">
        <f t="shared" si="1280"/>
        <v>Csrenkovics Antónia12054</v>
      </c>
      <c r="F1412" t="str">
        <f t="shared" si="1281"/>
        <v>Méréstechnika, 4. csoport (Tb. 4)</v>
      </c>
      <c r="G1412" t="str">
        <f t="shared" si="1282"/>
        <v/>
      </c>
      <c r="H1412" t="str">
        <f t="shared" si="1283"/>
        <v/>
      </c>
      <c r="I1412" t="str">
        <f t="shared" si="1284"/>
        <v/>
      </c>
      <c r="J1412" t="str">
        <f t="shared" si="1285"/>
        <v/>
      </c>
      <c r="K1412" t="str">
        <f t="shared" si="1286"/>
        <v/>
      </c>
      <c r="L1412" t="str">
        <f t="shared" si="1287"/>
        <v/>
      </c>
      <c r="M1412" t="str">
        <f t="shared" si="1288"/>
        <v/>
      </c>
      <c r="N1412" t="str">
        <f t="shared" si="1289"/>
        <v/>
      </c>
      <c r="O1412" t="str">
        <f t="shared" si="1290"/>
        <v/>
      </c>
      <c r="P1412" t="str">
        <f t="shared" si="1291"/>
        <v/>
      </c>
      <c r="Q1412" t="str">
        <f t="shared" si="1292"/>
        <v/>
      </c>
      <c r="R1412" t="str">
        <f t="shared" si="1293"/>
        <v/>
      </c>
      <c r="S1412" t="str">
        <f t="shared" si="1294"/>
        <v/>
      </c>
      <c r="T1412" t="str">
        <f t="shared" si="1295"/>
        <v/>
      </c>
      <c r="U1412" t="str">
        <f t="shared" si="1296"/>
        <v/>
      </c>
      <c r="V1412" t="str">
        <f t="shared" si="1297"/>
        <v/>
      </c>
      <c r="W1412" t="str">
        <f t="shared" si="1298"/>
        <v/>
      </c>
      <c r="X1412" t="str">
        <f t="shared" si="1299"/>
        <v/>
      </c>
      <c r="Y1412" t="str">
        <f t="shared" si="1300"/>
        <v/>
      </c>
      <c r="Z1412" t="str">
        <f t="shared" si="1301"/>
        <v/>
      </c>
      <c r="AA1412" t="str">
        <f t="shared" si="1302"/>
        <v>Méréstechnika, 4. csoport ()</v>
      </c>
      <c r="AB1412" t="str">
        <f t="shared" si="1303"/>
        <v/>
      </c>
      <c r="AC1412" t="str">
        <f t="shared" si="1304"/>
        <v/>
      </c>
      <c r="AD1412" t="str">
        <f t="shared" si="1305"/>
        <v/>
      </c>
      <c r="AE1412" t="str">
        <f t="shared" si="1306"/>
        <v/>
      </c>
      <c r="AF1412" t="str">
        <f t="shared" si="1307"/>
        <v/>
      </c>
      <c r="AG1412" t="str">
        <f t="shared" si="1308"/>
        <v/>
      </c>
      <c r="AH1412" t="str">
        <f t="shared" si="1309"/>
        <v/>
      </c>
      <c r="AI1412" t="str">
        <f t="shared" si="1310"/>
        <v/>
      </c>
      <c r="AJ1412" t="str">
        <f t="shared" si="1311"/>
        <v/>
      </c>
      <c r="AK1412" t="str">
        <f t="shared" si="1312"/>
        <v/>
      </c>
      <c r="AL1412" t="str">
        <f t="shared" si="1313"/>
        <v>12054</v>
      </c>
      <c r="AM1412" t="str">
        <f t="shared" si="1314"/>
        <v/>
      </c>
      <c r="AN1412" t="str">
        <f t="shared" si="1315"/>
        <v/>
      </c>
      <c r="AO1412" t="str">
        <f t="shared" si="1316"/>
        <v/>
      </c>
      <c r="AP1412" t="str">
        <f t="shared" si="1317"/>
        <v/>
      </c>
      <c r="AQ1412" t="str">
        <f t="shared" si="1318"/>
        <v/>
      </c>
      <c r="AR1412" t="str">
        <f t="shared" si="1319"/>
        <v/>
      </c>
      <c r="AS1412" t="str">
        <f t="shared" si="1320"/>
        <v/>
      </c>
      <c r="AT1412" t="str">
        <f t="shared" si="1321"/>
        <v/>
      </c>
      <c r="AU1412" t="str">
        <f t="shared" si="1322"/>
        <v/>
      </c>
      <c r="AV1412" t="str">
        <f t="shared" si="1323"/>
        <v/>
      </c>
      <c r="AW1412" t="str">
        <f t="shared" si="1324"/>
        <v/>
      </c>
      <c r="AX1412" t="str">
        <f t="shared" si="1325"/>
        <v/>
      </c>
      <c r="AY1412" t="str">
        <f t="shared" si="1326"/>
        <v/>
      </c>
      <c r="AZ1412" t="str">
        <f t="shared" si="1327"/>
        <v/>
      </c>
      <c r="BA1412" t="str">
        <f t="shared" si="1328"/>
        <v/>
      </c>
      <c r="BB1412" t="str">
        <f t="shared" si="1329"/>
        <v/>
      </c>
      <c r="BC1412" t="str">
        <f t="shared" si="1330"/>
        <v/>
      </c>
      <c r="BD1412" t="str">
        <f t="shared" si="1331"/>
        <v/>
      </c>
      <c r="BE1412" t="str">
        <f t="shared" si="1332"/>
        <v>Méréstechnika, 4. csoport (4)</v>
      </c>
      <c r="BF1412" s="2">
        <v>1205</v>
      </c>
      <c r="BG1412" s="2">
        <v>4</v>
      </c>
      <c r="BH1412" s="18">
        <f>VLOOKUP(BF1412,segéd!$F$9:$G$41,2,FALSE)</f>
        <v>46361</v>
      </c>
      <c r="BI1412" s="2" t="str">
        <f>VLOOKUP(BG1412,segéd!$F$1:$G$7,2,FALSE)</f>
        <v>13.30-15.00</v>
      </c>
      <c r="BJ1412" t="s">
        <v>310</v>
      </c>
      <c r="BK1412" s="20" t="s">
        <v>743</v>
      </c>
      <c r="BL1412" t="s">
        <v>191</v>
      </c>
      <c r="BM1412" s="2"/>
      <c r="BN1412" s="2">
        <v>4</v>
      </c>
      <c r="BO1412" s="2"/>
      <c r="BP1412" s="33"/>
      <c r="BQ1412" s="2">
        <f t="shared" si="1333"/>
        <v>0</v>
      </c>
      <c r="BR1412" s="2" t="str">
        <f>IF(BM1412="","",IFERROR(VLOOKUP(BJ1412,segéd!T:U,2,FALSE),"x"))</f>
        <v/>
      </c>
      <c r="BS1412" s="2">
        <f>IF(BN1412="","",IFERROR(VLOOKUP(BJ1412,segéd!O:P,2,FALSE),"x"))</f>
        <v>0</v>
      </c>
      <c r="BU1412" s="2"/>
      <c r="BV1412" s="2"/>
      <c r="BX1412" s="2"/>
      <c r="CJ1412" s="19"/>
      <c r="CK1412" s="19"/>
      <c r="CX1412" s="2">
        <v>21</v>
      </c>
    </row>
    <row r="1413" spans="1:116" ht="15" customHeight="1" x14ac:dyDescent="0.3">
      <c r="A1413" t="str">
        <f t="shared" si="1276"/>
        <v>12054</v>
      </c>
      <c r="B1413" t="str">
        <f t="shared" si="1277"/>
        <v xml:space="preserve">Műszaki kommunikáció - Maráczi Rodrigó Dávid (web) </v>
      </c>
      <c r="C1413" t="str">
        <f t="shared" si="1278"/>
        <v>50112054</v>
      </c>
      <c r="D1413" t="str">
        <f t="shared" si="1279"/>
        <v>Műszaki kommunikáció - Maráczi Rodrigó Dávid (web) 140</v>
      </c>
      <c r="E1413" t="str">
        <f t="shared" si="1280"/>
        <v>Maráczi Rodrigó Dávid12054</v>
      </c>
      <c r="F1413" t="str">
        <f t="shared" si="1281"/>
        <v>Műszaki kommunikáció (Tb. 501, web)</v>
      </c>
      <c r="G1413" t="str">
        <f t="shared" si="1282"/>
        <v/>
      </c>
      <c r="H1413" t="str">
        <f t="shared" si="1283"/>
        <v/>
      </c>
      <c r="I1413" t="str">
        <f t="shared" si="1284"/>
        <v/>
      </c>
      <c r="J1413" t="str">
        <f t="shared" si="1285"/>
        <v/>
      </c>
      <c r="K1413" t="str">
        <f t="shared" si="1286"/>
        <v/>
      </c>
      <c r="L1413" t="str">
        <f t="shared" si="1287"/>
        <v/>
      </c>
      <c r="M1413" t="str">
        <f t="shared" si="1288"/>
        <v/>
      </c>
      <c r="N1413" t="str">
        <f t="shared" si="1289"/>
        <v/>
      </c>
      <c r="O1413" t="str">
        <f t="shared" si="1290"/>
        <v/>
      </c>
      <c r="P1413" t="str">
        <f t="shared" si="1291"/>
        <v/>
      </c>
      <c r="Q1413" t="str">
        <f t="shared" si="1292"/>
        <v/>
      </c>
      <c r="R1413" t="str">
        <f t="shared" si="1293"/>
        <v/>
      </c>
      <c r="S1413" t="str">
        <f t="shared" si="1294"/>
        <v/>
      </c>
      <c r="T1413" t="str">
        <f t="shared" si="1295"/>
        <v/>
      </c>
      <c r="U1413" t="str">
        <f t="shared" si="1296"/>
        <v/>
      </c>
      <c r="V1413" t="str">
        <f t="shared" si="1297"/>
        <v/>
      </c>
      <c r="W1413" t="str">
        <f t="shared" si="1298"/>
        <v/>
      </c>
      <c r="X1413" t="str">
        <f t="shared" si="1299"/>
        <v/>
      </c>
      <c r="Y1413" t="str">
        <f t="shared" si="1300"/>
        <v/>
      </c>
      <c r="Z1413" t="str">
        <f t="shared" si="1301"/>
        <v/>
      </c>
      <c r="AA1413" t="str">
        <f t="shared" si="1302"/>
        <v>Műszaki kommunikáció (, web)</v>
      </c>
      <c r="AB1413" t="str">
        <f t="shared" si="1303"/>
        <v/>
      </c>
      <c r="AC1413" t="str">
        <f t="shared" si="1304"/>
        <v/>
      </c>
      <c r="AD1413" t="str">
        <f t="shared" si="1305"/>
        <v>12054</v>
      </c>
      <c r="AE1413" t="str">
        <f t="shared" si="1306"/>
        <v>12054</v>
      </c>
      <c r="AF1413" t="str">
        <f t="shared" si="1307"/>
        <v>12054</v>
      </c>
      <c r="AG1413" t="str">
        <f t="shared" si="1308"/>
        <v/>
      </c>
      <c r="AH1413" t="str">
        <f t="shared" si="1309"/>
        <v/>
      </c>
      <c r="AI1413" t="str">
        <f t="shared" si="1310"/>
        <v/>
      </c>
      <c r="AJ1413" t="str">
        <f t="shared" si="1311"/>
        <v/>
      </c>
      <c r="AK1413" t="str">
        <f t="shared" si="1312"/>
        <v/>
      </c>
      <c r="AL1413" t="str">
        <f t="shared" si="1313"/>
        <v/>
      </c>
      <c r="AM1413" t="str">
        <f t="shared" si="1314"/>
        <v/>
      </c>
      <c r="AN1413" t="str">
        <f t="shared" si="1315"/>
        <v/>
      </c>
      <c r="AO1413" t="str">
        <f t="shared" si="1316"/>
        <v/>
      </c>
      <c r="AP1413" t="str">
        <f t="shared" si="1317"/>
        <v/>
      </c>
      <c r="AQ1413" t="str">
        <f t="shared" si="1318"/>
        <v/>
      </c>
      <c r="AR1413" t="str">
        <f t="shared" si="1319"/>
        <v/>
      </c>
      <c r="AS1413" t="str">
        <f t="shared" si="1320"/>
        <v/>
      </c>
      <c r="AT1413" t="str">
        <f t="shared" si="1321"/>
        <v/>
      </c>
      <c r="AU1413" t="str">
        <f t="shared" si="1322"/>
        <v/>
      </c>
      <c r="AV1413" t="str">
        <f t="shared" si="1323"/>
        <v/>
      </c>
      <c r="AW1413" t="str">
        <f t="shared" si="1324"/>
        <v/>
      </c>
      <c r="AX1413" t="str">
        <f t="shared" si="1325"/>
        <v/>
      </c>
      <c r="AY1413" t="str">
        <f t="shared" si="1326"/>
        <v/>
      </c>
      <c r="AZ1413" t="str">
        <f t="shared" si="1327"/>
        <v/>
      </c>
      <c r="BA1413" t="str">
        <f t="shared" si="1328"/>
        <v/>
      </c>
      <c r="BB1413" t="str">
        <f t="shared" si="1329"/>
        <v/>
      </c>
      <c r="BC1413" t="str">
        <f t="shared" si="1330"/>
        <v/>
      </c>
      <c r="BD1413" t="str">
        <f t="shared" si="1331"/>
        <v/>
      </c>
      <c r="BE1413" t="str">
        <f t="shared" si="1332"/>
        <v>Műszaki kommunikáció (501, web)</v>
      </c>
      <c r="BF1413" s="2">
        <v>1205</v>
      </c>
      <c r="BG1413" s="2">
        <v>4</v>
      </c>
      <c r="BH1413" s="18">
        <f>VLOOKUP(BF1413,segéd!$F$9:$G$41,2,FALSE)</f>
        <v>46361</v>
      </c>
      <c r="BI1413" s="2" t="str">
        <f>VLOOKUP(BG1413,segéd!$F$1:$G$7,2,FALSE)</f>
        <v>13.30-15.00</v>
      </c>
      <c r="BJ1413" t="s">
        <v>103</v>
      </c>
      <c r="BK1413" s="20" t="s">
        <v>742</v>
      </c>
      <c r="BL1413" t="s">
        <v>193</v>
      </c>
      <c r="BM1413" s="2"/>
      <c r="BN1413" s="2">
        <v>501</v>
      </c>
      <c r="BO1413" s="2" t="s">
        <v>117</v>
      </c>
      <c r="BP1413" s="33" t="s">
        <v>651</v>
      </c>
      <c r="BQ1413" s="2">
        <f t="shared" si="1333"/>
        <v>140</v>
      </c>
      <c r="BR1413" s="2" t="str">
        <f>IF(BM1413="","",IFERROR(VLOOKUP(BJ1413,segéd!T:U,2,FALSE),"x"))</f>
        <v/>
      </c>
      <c r="BS1413" s="2">
        <f>IF(BN1413="","",IFERROR(VLOOKUP(BJ1413,segéd!O:P,2,FALSE),"x"))</f>
        <v>140</v>
      </c>
      <c r="BT1413" s="2"/>
      <c r="BU1413" s="2"/>
      <c r="BV1413" s="2"/>
      <c r="BX1413" s="2"/>
      <c r="CP1413" s="2">
        <v>8</v>
      </c>
      <c r="CQ1413" s="2">
        <v>74</v>
      </c>
      <c r="CR1413" s="2">
        <v>48</v>
      </c>
    </row>
    <row r="1414" spans="1:116" ht="15" customHeight="1" x14ac:dyDescent="0.3">
      <c r="A1414" t="str">
        <f t="shared" si="1276"/>
        <v>12054</v>
      </c>
      <c r="B1414" t="str">
        <f t="shared" si="1277"/>
        <v xml:space="preserve">Műszaki szaknyelv I., 3. csoport - Nagy Mónika </v>
      </c>
      <c r="C1414" t="str">
        <f t="shared" si="1278"/>
        <v>40812054</v>
      </c>
      <c r="D1414" t="str">
        <f t="shared" si="1279"/>
        <v>Műszaki szaknyelv I., 3. csoport - Nagy Mónika 0</v>
      </c>
      <c r="E1414" t="str">
        <f t="shared" si="1280"/>
        <v>Nagy Mónika12054</v>
      </c>
      <c r="F1414" t="str">
        <f t="shared" si="1281"/>
        <v>Műszaki szaknyelv I., 3. csoport (Tb. 408)</v>
      </c>
      <c r="G1414" t="str">
        <f t="shared" si="1282"/>
        <v/>
      </c>
      <c r="H1414" t="str">
        <f t="shared" si="1283"/>
        <v/>
      </c>
      <c r="I1414" t="str">
        <f t="shared" si="1284"/>
        <v/>
      </c>
      <c r="J1414" t="str">
        <f t="shared" si="1285"/>
        <v/>
      </c>
      <c r="K1414" t="str">
        <f t="shared" si="1286"/>
        <v/>
      </c>
      <c r="L1414" t="str">
        <f t="shared" si="1287"/>
        <v/>
      </c>
      <c r="M1414" t="str">
        <f t="shared" si="1288"/>
        <v/>
      </c>
      <c r="N1414" t="str">
        <f t="shared" si="1289"/>
        <v/>
      </c>
      <c r="O1414" t="str">
        <f t="shared" si="1290"/>
        <v/>
      </c>
      <c r="P1414" t="str">
        <f t="shared" si="1291"/>
        <v/>
      </c>
      <c r="Q1414" t="str">
        <f t="shared" si="1292"/>
        <v/>
      </c>
      <c r="R1414" t="str">
        <f t="shared" si="1293"/>
        <v/>
      </c>
      <c r="S1414" t="str">
        <f t="shared" si="1294"/>
        <v/>
      </c>
      <c r="T1414" t="str">
        <f t="shared" si="1295"/>
        <v/>
      </c>
      <c r="U1414" t="str">
        <f t="shared" si="1296"/>
        <v/>
      </c>
      <c r="V1414" t="str">
        <f t="shared" si="1297"/>
        <v/>
      </c>
      <c r="W1414" t="str">
        <f t="shared" si="1298"/>
        <v/>
      </c>
      <c r="X1414" t="str">
        <f t="shared" si="1299"/>
        <v/>
      </c>
      <c r="Y1414" t="str">
        <f t="shared" si="1300"/>
        <v/>
      </c>
      <c r="Z1414" t="str">
        <f t="shared" si="1301"/>
        <v/>
      </c>
      <c r="AA1414" t="str">
        <f t="shared" si="1302"/>
        <v>Műszaki szaknyelv I., 3. csoport ()</v>
      </c>
      <c r="AB1414" t="str">
        <f t="shared" si="1303"/>
        <v/>
      </c>
      <c r="AC1414" t="str">
        <f t="shared" si="1304"/>
        <v/>
      </c>
      <c r="AD1414" t="str">
        <f t="shared" si="1305"/>
        <v/>
      </c>
      <c r="AE1414" t="str">
        <f t="shared" si="1306"/>
        <v/>
      </c>
      <c r="AF1414" t="str">
        <f t="shared" si="1307"/>
        <v/>
      </c>
      <c r="AG1414" t="str">
        <f t="shared" si="1308"/>
        <v/>
      </c>
      <c r="AH1414" t="str">
        <f t="shared" si="1309"/>
        <v/>
      </c>
      <c r="AI1414" t="str">
        <f t="shared" si="1310"/>
        <v/>
      </c>
      <c r="AJ1414" t="str">
        <f t="shared" si="1311"/>
        <v/>
      </c>
      <c r="AK1414" t="str">
        <f t="shared" si="1312"/>
        <v/>
      </c>
      <c r="AL1414" t="str">
        <f t="shared" si="1313"/>
        <v>12054</v>
      </c>
      <c r="AM1414" t="str">
        <f t="shared" si="1314"/>
        <v/>
      </c>
      <c r="AN1414" t="str">
        <f t="shared" si="1315"/>
        <v/>
      </c>
      <c r="AO1414" t="str">
        <f t="shared" si="1316"/>
        <v/>
      </c>
      <c r="AP1414" t="str">
        <f t="shared" si="1317"/>
        <v/>
      </c>
      <c r="AQ1414" t="str">
        <f t="shared" si="1318"/>
        <v/>
      </c>
      <c r="AR1414" t="str">
        <f t="shared" si="1319"/>
        <v/>
      </c>
      <c r="AS1414" t="str">
        <f t="shared" si="1320"/>
        <v/>
      </c>
      <c r="AT1414" t="str">
        <f t="shared" si="1321"/>
        <v/>
      </c>
      <c r="AU1414" t="str">
        <f t="shared" si="1322"/>
        <v/>
      </c>
      <c r="AV1414" t="str">
        <f t="shared" si="1323"/>
        <v/>
      </c>
      <c r="AW1414" t="str">
        <f t="shared" si="1324"/>
        <v/>
      </c>
      <c r="AX1414" t="str">
        <f t="shared" si="1325"/>
        <v/>
      </c>
      <c r="AY1414" t="str">
        <f t="shared" si="1326"/>
        <v/>
      </c>
      <c r="AZ1414" t="str">
        <f t="shared" si="1327"/>
        <v/>
      </c>
      <c r="BA1414" t="str">
        <f t="shared" si="1328"/>
        <v/>
      </c>
      <c r="BB1414" t="str">
        <f t="shared" si="1329"/>
        <v/>
      </c>
      <c r="BC1414" t="str">
        <f t="shared" si="1330"/>
        <v/>
      </c>
      <c r="BD1414" t="str">
        <f t="shared" si="1331"/>
        <v/>
      </c>
      <c r="BE1414" t="str">
        <f t="shared" si="1332"/>
        <v>Műszaki szaknyelv I., 3. csoport (408)</v>
      </c>
      <c r="BF1414" s="2">
        <v>1205</v>
      </c>
      <c r="BG1414" s="2">
        <v>4</v>
      </c>
      <c r="BH1414" s="18">
        <f>VLOOKUP(BF1414,segéd!$F$9:$G$41,2,FALSE)</f>
        <v>46361</v>
      </c>
      <c r="BI1414" s="2" t="str">
        <f>VLOOKUP(BG1414,segéd!$F$1:$G$7,2,FALSE)</f>
        <v>13.30-15.00</v>
      </c>
      <c r="BJ1414" t="s">
        <v>301</v>
      </c>
      <c r="BK1414" s="20" t="s">
        <v>543</v>
      </c>
      <c r="BL1414" t="s">
        <v>191</v>
      </c>
      <c r="BM1414" s="2"/>
      <c r="BN1414" s="2">
        <v>408</v>
      </c>
      <c r="BO1414" s="2"/>
      <c r="BP1414" s="33"/>
      <c r="BQ1414" s="2">
        <f t="shared" si="1333"/>
        <v>0</v>
      </c>
      <c r="BR1414" s="2" t="str">
        <f>IF(BM1414="","",IFERROR(VLOOKUP(BJ1414,segéd!T:U,2,FALSE),"x"))</f>
        <v/>
      </c>
      <c r="BS1414" s="2">
        <f>IF(BN1414="","",IFERROR(VLOOKUP(BJ1414,segéd!O:P,2,FALSE),"x"))</f>
        <v>0</v>
      </c>
      <c r="BT1414" s="2"/>
      <c r="BU1414" s="2"/>
      <c r="BV1414" s="2"/>
      <c r="BX1414" s="2"/>
      <c r="CQ1414" s="2"/>
      <c r="CR1414" s="2"/>
      <c r="CX1414" s="2">
        <v>25</v>
      </c>
    </row>
    <row r="1415" spans="1:116" ht="15" customHeight="1" x14ac:dyDescent="0.3">
      <c r="A1415" t="str">
        <f t="shared" si="1276"/>
        <v>12055</v>
      </c>
      <c r="B1415" t="str">
        <f t="shared" si="1277"/>
        <v xml:space="preserve">Adatbányászat, adatvizualizáció - Dobos Ádám (gépterem, web) </v>
      </c>
      <c r="C1415" t="str">
        <f t="shared" si="1278"/>
        <v>312055</v>
      </c>
      <c r="D1415" t="str">
        <f t="shared" si="1279"/>
        <v>Adatbányászat, adatvizualizáció - Dobos Ádám (gépterem, web) 7</v>
      </c>
      <c r="E1415" t="str">
        <f t="shared" si="1280"/>
        <v>Dobos Ádám12055</v>
      </c>
      <c r="F1415" t="str">
        <f t="shared" si="1281"/>
        <v>Adatbányászat, adatvizualizáció (Tb. 3, gépterem, web)</v>
      </c>
      <c r="G1415" t="str">
        <f t="shared" si="1282"/>
        <v/>
      </c>
      <c r="H1415" t="str">
        <f t="shared" si="1283"/>
        <v/>
      </c>
      <c r="I1415" t="str">
        <f t="shared" si="1284"/>
        <v/>
      </c>
      <c r="J1415" t="str">
        <f t="shared" si="1285"/>
        <v/>
      </c>
      <c r="K1415" t="str">
        <f t="shared" si="1286"/>
        <v/>
      </c>
      <c r="L1415" t="str">
        <f t="shared" si="1287"/>
        <v/>
      </c>
      <c r="M1415" t="str">
        <f t="shared" si="1288"/>
        <v/>
      </c>
      <c r="N1415" t="str">
        <f t="shared" si="1289"/>
        <v/>
      </c>
      <c r="O1415" t="str">
        <f t="shared" si="1290"/>
        <v/>
      </c>
      <c r="P1415" t="str">
        <f t="shared" si="1291"/>
        <v/>
      </c>
      <c r="Q1415" t="str">
        <f t="shared" si="1292"/>
        <v/>
      </c>
      <c r="R1415" t="str">
        <f t="shared" si="1293"/>
        <v/>
      </c>
      <c r="S1415" t="str">
        <f t="shared" si="1294"/>
        <v/>
      </c>
      <c r="T1415" t="str">
        <f t="shared" si="1295"/>
        <v/>
      </c>
      <c r="U1415" t="str">
        <f t="shared" si="1296"/>
        <v/>
      </c>
      <c r="V1415" t="str">
        <f t="shared" si="1297"/>
        <v/>
      </c>
      <c r="W1415" t="str">
        <f t="shared" si="1298"/>
        <v/>
      </c>
      <c r="X1415" t="str">
        <f t="shared" si="1299"/>
        <v/>
      </c>
      <c r="Y1415" t="str">
        <f t="shared" si="1300"/>
        <v/>
      </c>
      <c r="Z1415" t="str">
        <f t="shared" si="1301"/>
        <v/>
      </c>
      <c r="AA1415" t="str">
        <f t="shared" si="1302"/>
        <v>Adatbányászat, adatvizualizáció (, gépterem, web)</v>
      </c>
      <c r="AB1415" t="str">
        <f t="shared" si="1303"/>
        <v/>
      </c>
      <c r="AC1415" t="str">
        <f t="shared" si="1304"/>
        <v/>
      </c>
      <c r="AD1415" t="str">
        <f t="shared" si="1305"/>
        <v/>
      </c>
      <c r="AE1415" t="str">
        <f t="shared" si="1306"/>
        <v/>
      </c>
      <c r="AF1415" t="str">
        <f t="shared" si="1307"/>
        <v/>
      </c>
      <c r="AG1415" t="str">
        <f t="shared" si="1308"/>
        <v>12055</v>
      </c>
      <c r="AH1415" t="str">
        <f t="shared" si="1309"/>
        <v/>
      </c>
      <c r="AI1415" t="str">
        <f t="shared" si="1310"/>
        <v/>
      </c>
      <c r="AJ1415" t="str">
        <f t="shared" si="1311"/>
        <v/>
      </c>
      <c r="AK1415" t="str">
        <f t="shared" si="1312"/>
        <v/>
      </c>
      <c r="AL1415" t="str">
        <f t="shared" si="1313"/>
        <v/>
      </c>
      <c r="AM1415" t="str">
        <f t="shared" si="1314"/>
        <v/>
      </c>
      <c r="AN1415" t="str">
        <f t="shared" si="1315"/>
        <v/>
      </c>
      <c r="AO1415" t="str">
        <f t="shared" si="1316"/>
        <v/>
      </c>
      <c r="AP1415" t="str">
        <f t="shared" si="1317"/>
        <v/>
      </c>
      <c r="AQ1415" t="str">
        <f t="shared" si="1318"/>
        <v/>
      </c>
      <c r="AR1415" t="str">
        <f t="shared" si="1319"/>
        <v/>
      </c>
      <c r="AS1415" t="str">
        <f t="shared" si="1320"/>
        <v/>
      </c>
      <c r="AT1415" t="str">
        <f t="shared" si="1321"/>
        <v/>
      </c>
      <c r="AU1415" t="str">
        <f t="shared" si="1322"/>
        <v/>
      </c>
      <c r="AV1415" t="str">
        <f t="shared" si="1323"/>
        <v/>
      </c>
      <c r="AW1415" t="str">
        <f t="shared" si="1324"/>
        <v/>
      </c>
      <c r="AX1415" t="str">
        <f t="shared" si="1325"/>
        <v/>
      </c>
      <c r="AY1415" t="str">
        <f t="shared" si="1326"/>
        <v/>
      </c>
      <c r="AZ1415" t="str">
        <f t="shared" si="1327"/>
        <v/>
      </c>
      <c r="BA1415" t="str">
        <f t="shared" si="1328"/>
        <v/>
      </c>
      <c r="BB1415" t="str">
        <f t="shared" si="1329"/>
        <v/>
      </c>
      <c r="BC1415" t="str">
        <f t="shared" si="1330"/>
        <v/>
      </c>
      <c r="BD1415" t="str">
        <f t="shared" si="1331"/>
        <v/>
      </c>
      <c r="BE1415" t="str">
        <f t="shared" si="1332"/>
        <v>Adatbányászat, adatvizualizáció (3, gépterem, web)</v>
      </c>
      <c r="BF1415" s="2">
        <v>1205</v>
      </c>
      <c r="BG1415" s="2">
        <v>5</v>
      </c>
      <c r="BH1415" s="18">
        <f>VLOOKUP(BF1415,segéd!$F$9:$G$41,2,FALSE)</f>
        <v>46361</v>
      </c>
      <c r="BI1415" s="2" t="str">
        <f>VLOOKUP(BG1415,segéd!$F$1:$G$7,2,FALSE)</f>
        <v>15.15-16.45</v>
      </c>
      <c r="BJ1415" t="s">
        <v>151</v>
      </c>
      <c r="BK1415" s="20" t="s">
        <v>276</v>
      </c>
      <c r="BL1415" t="s">
        <v>190</v>
      </c>
      <c r="BM1415" s="2"/>
      <c r="BN1415" s="2">
        <v>3</v>
      </c>
      <c r="BO1415" s="2" t="s">
        <v>216</v>
      </c>
      <c r="BP1415" s="33" t="s">
        <v>631</v>
      </c>
      <c r="BQ1415" s="2">
        <f t="shared" si="1333"/>
        <v>7</v>
      </c>
      <c r="BR1415" s="2" t="str">
        <f>IF(BM1415="","",IFERROR(VLOOKUP(BJ1415,segéd!T:U,2,FALSE),"x"))</f>
        <v/>
      </c>
      <c r="BS1415" s="2">
        <f>IF(BN1415="","",IFERROR(VLOOKUP(BJ1415,segéd!O:P,2,FALSE),"x"))</f>
        <v>7</v>
      </c>
      <c r="BU1415" s="2"/>
      <c r="BV1415" s="2"/>
      <c r="CS1415" s="2">
        <v>8</v>
      </c>
    </row>
    <row r="1416" spans="1:116" ht="15" customHeight="1" x14ac:dyDescent="0.3">
      <c r="A1416" t="str">
        <f t="shared" si="1276"/>
        <v>12055</v>
      </c>
      <c r="B1416" t="str">
        <f t="shared" si="1277"/>
        <v xml:space="preserve">Általános és gazdasági jog - Zalahegyi Zoltán (web) </v>
      </c>
      <c r="C1416" t="str">
        <f t="shared" si="1278"/>
        <v>60112055</v>
      </c>
      <c r="D1416" t="str">
        <f t="shared" si="1279"/>
        <v>Általános és gazdasági jog - Zalahegyi Zoltán (web) 171</v>
      </c>
      <c r="E1416" t="str">
        <f t="shared" si="1280"/>
        <v>Zalahegyi Zoltán12055</v>
      </c>
      <c r="F1416" t="str">
        <f t="shared" si="1281"/>
        <v>Általános és gazdasági jog (Tb. 601, web)</v>
      </c>
      <c r="G1416" t="str">
        <f t="shared" si="1282"/>
        <v/>
      </c>
      <c r="H1416" t="str">
        <f t="shared" si="1283"/>
        <v/>
      </c>
      <c r="I1416" t="str">
        <f t="shared" si="1284"/>
        <v/>
      </c>
      <c r="J1416" t="str">
        <f t="shared" si="1285"/>
        <v/>
      </c>
      <c r="K1416" t="str">
        <f t="shared" si="1286"/>
        <v/>
      </c>
      <c r="L1416" t="str">
        <f t="shared" si="1287"/>
        <v/>
      </c>
      <c r="M1416" t="str">
        <f t="shared" si="1288"/>
        <v/>
      </c>
      <c r="N1416" t="str">
        <f t="shared" si="1289"/>
        <v/>
      </c>
      <c r="O1416" t="str">
        <f t="shared" si="1290"/>
        <v/>
      </c>
      <c r="P1416" t="str">
        <f t="shared" si="1291"/>
        <v/>
      </c>
      <c r="Q1416" t="str">
        <f t="shared" si="1292"/>
        <v/>
      </c>
      <c r="R1416" t="str">
        <f t="shared" si="1293"/>
        <v/>
      </c>
      <c r="S1416" t="str">
        <f t="shared" si="1294"/>
        <v/>
      </c>
      <c r="T1416" t="str">
        <f t="shared" si="1295"/>
        <v/>
      </c>
      <c r="U1416" t="str">
        <f t="shared" si="1296"/>
        <v/>
      </c>
      <c r="V1416" t="str">
        <f t="shared" si="1297"/>
        <v/>
      </c>
      <c r="W1416" t="str">
        <f t="shared" si="1298"/>
        <v/>
      </c>
      <c r="X1416" t="str">
        <f t="shared" si="1299"/>
        <v/>
      </c>
      <c r="Y1416" t="str">
        <f t="shared" si="1300"/>
        <v/>
      </c>
      <c r="Z1416" t="str">
        <f t="shared" si="1301"/>
        <v/>
      </c>
      <c r="AA1416" t="str">
        <f t="shared" si="1302"/>
        <v>Általános és gazdasági jog (, web)</v>
      </c>
      <c r="AB1416" t="str">
        <f t="shared" si="1303"/>
        <v>12055</v>
      </c>
      <c r="AC1416" t="str">
        <f t="shared" si="1304"/>
        <v/>
      </c>
      <c r="AD1416" t="str">
        <f t="shared" si="1305"/>
        <v/>
      </c>
      <c r="AE1416" t="str">
        <f t="shared" si="1306"/>
        <v/>
      </c>
      <c r="AF1416" t="str">
        <f t="shared" si="1307"/>
        <v/>
      </c>
      <c r="AG1416" t="str">
        <f t="shared" si="1308"/>
        <v/>
      </c>
      <c r="AH1416" t="str">
        <f t="shared" si="1309"/>
        <v/>
      </c>
      <c r="AI1416" t="str">
        <f t="shared" si="1310"/>
        <v/>
      </c>
      <c r="AJ1416" t="str">
        <f t="shared" si="1311"/>
        <v/>
      </c>
      <c r="AK1416" t="str">
        <f t="shared" si="1312"/>
        <v/>
      </c>
      <c r="AL1416" t="str">
        <f t="shared" si="1313"/>
        <v/>
      </c>
      <c r="AM1416" t="str">
        <f t="shared" si="1314"/>
        <v/>
      </c>
      <c r="AN1416" t="str">
        <f t="shared" si="1315"/>
        <v/>
      </c>
      <c r="AO1416" t="str">
        <f t="shared" si="1316"/>
        <v/>
      </c>
      <c r="AP1416" t="str">
        <f t="shared" si="1317"/>
        <v/>
      </c>
      <c r="AQ1416" t="str">
        <f t="shared" si="1318"/>
        <v/>
      </c>
      <c r="AR1416" t="str">
        <f t="shared" si="1319"/>
        <v/>
      </c>
      <c r="AS1416" t="str">
        <f t="shared" si="1320"/>
        <v/>
      </c>
      <c r="AT1416" t="str">
        <f t="shared" si="1321"/>
        <v>12055</v>
      </c>
      <c r="AU1416" t="str">
        <f t="shared" si="1322"/>
        <v>12055</v>
      </c>
      <c r="AV1416" t="str">
        <f t="shared" si="1323"/>
        <v>12055</v>
      </c>
      <c r="AW1416" t="str">
        <f t="shared" si="1324"/>
        <v>12055</v>
      </c>
      <c r="AX1416" t="str">
        <f t="shared" si="1325"/>
        <v>12055</v>
      </c>
      <c r="AY1416" t="str">
        <f t="shared" si="1326"/>
        <v/>
      </c>
      <c r="AZ1416" t="str">
        <f t="shared" si="1327"/>
        <v/>
      </c>
      <c r="BA1416" t="str">
        <f t="shared" si="1328"/>
        <v/>
      </c>
      <c r="BB1416" t="str">
        <f t="shared" si="1329"/>
        <v/>
      </c>
      <c r="BC1416" t="str">
        <f t="shared" si="1330"/>
        <v/>
      </c>
      <c r="BD1416" t="str">
        <f t="shared" si="1331"/>
        <v/>
      </c>
      <c r="BE1416" t="str">
        <f t="shared" si="1332"/>
        <v>Általános és gazdasági jog (601, web)</v>
      </c>
      <c r="BF1416" s="2">
        <v>1205</v>
      </c>
      <c r="BG1416" s="2">
        <v>5</v>
      </c>
      <c r="BH1416" s="18">
        <f>VLOOKUP(BF1416,segéd!$F$9:$G$41,2,FALSE)</f>
        <v>46361</v>
      </c>
      <c r="BI1416" s="2" t="str">
        <f>VLOOKUP(BG1416,segéd!$F$1:$G$7,2,FALSE)</f>
        <v>15.15-16.45</v>
      </c>
      <c r="BJ1416" t="s">
        <v>84</v>
      </c>
      <c r="BK1416" s="20" t="s">
        <v>303</v>
      </c>
      <c r="BL1416" t="s">
        <v>191</v>
      </c>
      <c r="BM1416" s="2"/>
      <c r="BN1416" s="2">
        <v>601</v>
      </c>
      <c r="BO1416" s="2" t="s">
        <v>117</v>
      </c>
      <c r="BP1416" s="33" t="s">
        <v>734</v>
      </c>
      <c r="BQ1416" s="2">
        <f t="shared" si="1333"/>
        <v>171</v>
      </c>
      <c r="BR1416" s="2" t="str">
        <f>IF(BM1416="","",IFERROR(VLOOKUP(BJ1416,segéd!T:U,2,FALSE),"x"))</f>
        <v/>
      </c>
      <c r="BS1416" s="2">
        <f>IF(BN1416="","",IFERROR(VLOOKUP(BJ1416,segéd!O:P,2,FALSE),"x"))</f>
        <v>171</v>
      </c>
      <c r="BT1416" s="2"/>
      <c r="BU1416" s="2"/>
      <c r="BV1416" s="2"/>
      <c r="BX1416" s="2"/>
      <c r="CN1416" s="2">
        <v>53</v>
      </c>
      <c r="CQ1416" s="2"/>
      <c r="CR1416" s="2"/>
      <c r="DF1416" s="2">
        <v>27</v>
      </c>
      <c r="DG1416" s="2">
        <v>8</v>
      </c>
      <c r="DH1416" s="2">
        <v>13</v>
      </c>
      <c r="DI1416" s="2">
        <v>14</v>
      </c>
      <c r="DJ1416" s="2">
        <v>44</v>
      </c>
    </row>
    <row r="1417" spans="1:116" ht="15" customHeight="1" x14ac:dyDescent="0.3">
      <c r="A1417" t="str">
        <f t="shared" si="1276"/>
        <v>20812055</v>
      </c>
      <c r="B1417" t="str">
        <f t="shared" si="1277"/>
        <v>Angol gazdasági szaknyelv I., 1. csoport - Steiner Imre 21</v>
      </c>
      <c r="C1417" t="str">
        <f t="shared" si="1278"/>
        <v>12055</v>
      </c>
      <c r="D1417" t="str">
        <f t="shared" si="1279"/>
        <v xml:space="preserve">Angol gazdasági szaknyelv I., 1. csoport - Steiner Imre </v>
      </c>
      <c r="E1417" t="str">
        <f t="shared" si="1280"/>
        <v>Steiner Imre12055</v>
      </c>
      <c r="F1417" t="str">
        <f t="shared" si="1281"/>
        <v>Angol gazdasági szaknyelv I., 1. csoport (Bp. 208)</v>
      </c>
      <c r="G1417" t="str">
        <f t="shared" si="1282"/>
        <v>12055</v>
      </c>
      <c r="H1417" t="str">
        <f t="shared" si="1283"/>
        <v>12055</v>
      </c>
      <c r="I1417" t="str">
        <f t="shared" si="1284"/>
        <v/>
      </c>
      <c r="J1417" t="str">
        <f t="shared" si="1285"/>
        <v/>
      </c>
      <c r="K1417" t="str">
        <f t="shared" si="1286"/>
        <v/>
      </c>
      <c r="L1417" t="str">
        <f t="shared" si="1287"/>
        <v/>
      </c>
      <c r="M1417" t="str">
        <f t="shared" si="1288"/>
        <v/>
      </c>
      <c r="N1417" t="str">
        <f t="shared" si="1289"/>
        <v/>
      </c>
      <c r="O1417" t="str">
        <f t="shared" si="1290"/>
        <v/>
      </c>
      <c r="P1417" t="str">
        <f t="shared" si="1291"/>
        <v/>
      </c>
      <c r="Q1417" t="str">
        <f t="shared" si="1292"/>
        <v/>
      </c>
      <c r="R1417" t="str">
        <f t="shared" si="1293"/>
        <v/>
      </c>
      <c r="S1417" t="str">
        <f t="shared" si="1294"/>
        <v/>
      </c>
      <c r="T1417" t="str">
        <f t="shared" si="1295"/>
        <v/>
      </c>
      <c r="U1417" t="str">
        <f t="shared" si="1296"/>
        <v/>
      </c>
      <c r="V1417" t="str">
        <f t="shared" si="1297"/>
        <v/>
      </c>
      <c r="W1417" t="str">
        <f t="shared" si="1298"/>
        <v/>
      </c>
      <c r="X1417" t="str">
        <f t="shared" si="1299"/>
        <v/>
      </c>
      <c r="Y1417" t="str">
        <f t="shared" si="1300"/>
        <v/>
      </c>
      <c r="Z1417" t="str">
        <f t="shared" si="1301"/>
        <v/>
      </c>
      <c r="AA1417" t="str">
        <f t="shared" si="1302"/>
        <v>Angol gazdasági szaknyelv I., 1. csoport (208)</v>
      </c>
      <c r="AB1417" t="str">
        <f t="shared" si="1303"/>
        <v/>
      </c>
      <c r="AC1417" t="str">
        <f t="shared" si="1304"/>
        <v/>
      </c>
      <c r="AD1417" t="str">
        <f t="shared" si="1305"/>
        <v/>
      </c>
      <c r="AE1417" t="str">
        <f t="shared" si="1306"/>
        <v/>
      </c>
      <c r="AF1417" t="str">
        <f t="shared" si="1307"/>
        <v/>
      </c>
      <c r="AG1417" t="str">
        <f t="shared" si="1308"/>
        <v/>
      </c>
      <c r="AH1417" t="str">
        <f t="shared" si="1309"/>
        <v/>
      </c>
      <c r="AI1417" t="str">
        <f t="shared" si="1310"/>
        <v/>
      </c>
      <c r="AJ1417" t="str">
        <f t="shared" si="1311"/>
        <v/>
      </c>
      <c r="AK1417" t="str">
        <f t="shared" si="1312"/>
        <v/>
      </c>
      <c r="AL1417" t="str">
        <f t="shared" si="1313"/>
        <v/>
      </c>
      <c r="AM1417" t="str">
        <f t="shared" si="1314"/>
        <v/>
      </c>
      <c r="AN1417" t="str">
        <f t="shared" si="1315"/>
        <v/>
      </c>
      <c r="AO1417" t="str">
        <f t="shared" si="1316"/>
        <v/>
      </c>
      <c r="AP1417" t="str">
        <f t="shared" si="1317"/>
        <v/>
      </c>
      <c r="AQ1417" t="str">
        <f t="shared" si="1318"/>
        <v/>
      </c>
      <c r="AR1417" t="str">
        <f t="shared" si="1319"/>
        <v/>
      </c>
      <c r="AS1417" t="str">
        <f t="shared" si="1320"/>
        <v/>
      </c>
      <c r="AT1417" t="str">
        <f t="shared" si="1321"/>
        <v/>
      </c>
      <c r="AU1417" t="str">
        <f t="shared" si="1322"/>
        <v/>
      </c>
      <c r="AV1417" t="str">
        <f t="shared" si="1323"/>
        <v/>
      </c>
      <c r="AW1417" t="str">
        <f t="shared" si="1324"/>
        <v/>
      </c>
      <c r="AX1417" t="str">
        <f t="shared" si="1325"/>
        <v/>
      </c>
      <c r="AY1417" t="str">
        <f t="shared" si="1326"/>
        <v/>
      </c>
      <c r="AZ1417" t="str">
        <f t="shared" si="1327"/>
        <v/>
      </c>
      <c r="BA1417" t="str">
        <f t="shared" si="1328"/>
        <v/>
      </c>
      <c r="BB1417" t="str">
        <f t="shared" si="1329"/>
        <v/>
      </c>
      <c r="BC1417" t="str">
        <f t="shared" si="1330"/>
        <v/>
      </c>
      <c r="BD1417" t="str">
        <f t="shared" si="1331"/>
        <v/>
      </c>
      <c r="BE1417" t="str">
        <f t="shared" si="1332"/>
        <v>Angol gazdasági szaknyelv I., 1. csoport ()</v>
      </c>
      <c r="BF1417" s="2">
        <v>1205</v>
      </c>
      <c r="BG1417" s="2">
        <v>5</v>
      </c>
      <c r="BH1417" s="18">
        <f>VLOOKUP(BF1417,segéd!$F$9:$G$41,2,FALSE)</f>
        <v>46361</v>
      </c>
      <c r="BI1417" s="2" t="str">
        <f>VLOOKUP(BG1417,segéd!$F$1:$G$7,2,FALSE)</f>
        <v>15.15-16.45</v>
      </c>
      <c r="BJ1417" t="s">
        <v>269</v>
      </c>
      <c r="BK1417" s="20" t="s">
        <v>549</v>
      </c>
      <c r="BL1417" t="s">
        <v>194</v>
      </c>
      <c r="BM1417" s="2">
        <v>208</v>
      </c>
      <c r="BO1417" s="2"/>
      <c r="BP1417" s="33"/>
      <c r="BQ1417" s="2">
        <f t="shared" si="1333"/>
        <v>21</v>
      </c>
      <c r="BR1417" s="2">
        <f>IF(BM1417="","",IFERROR(VLOOKUP(BJ1417,segéd!T:U,2,FALSE),"x"))</f>
        <v>21</v>
      </c>
      <c r="BS1417" s="2" t="str">
        <f>IF(BN1417="","",IFERROR(VLOOKUP(BJ1417,segéd!O:P,2,FALSE),"x"))</f>
        <v/>
      </c>
      <c r="BT1417" s="2">
        <v>27</v>
      </c>
      <c r="BU1417" s="2">
        <v>7</v>
      </c>
      <c r="BV1417" s="2"/>
      <c r="BX1417" s="2"/>
      <c r="CQ1417" s="2"/>
      <c r="CR1417" s="2"/>
    </row>
    <row r="1418" spans="1:116" ht="15" customHeight="1" x14ac:dyDescent="0.3">
      <c r="A1418" t="str">
        <f t="shared" si="1276"/>
        <v>12055</v>
      </c>
      <c r="B1418" t="str">
        <f t="shared" si="1277"/>
        <v xml:space="preserve">CAD alapjai, 1. csoport - Szentgyörgyiné Gyöngyösi Éva (web) </v>
      </c>
      <c r="C1418" t="str">
        <f t="shared" si="1278"/>
        <v>60412055</v>
      </c>
      <c r="D1418" t="str">
        <f t="shared" si="1279"/>
        <v>CAD alapjai, 1. csoport - Szentgyörgyiné Gyöngyösi Éva (web) 33</v>
      </c>
      <c r="E1418" t="str">
        <f t="shared" si="1280"/>
        <v>Szentgyörgyiné Gyöngyösi Éva12055</v>
      </c>
      <c r="F1418" t="str">
        <f t="shared" si="1281"/>
        <v>CAD alapjai, 1. csoport (Tb. 604, web)</v>
      </c>
      <c r="G1418" t="str">
        <f t="shared" si="1282"/>
        <v/>
      </c>
      <c r="H1418" t="str">
        <f t="shared" si="1283"/>
        <v/>
      </c>
      <c r="I1418" t="str">
        <f t="shared" si="1284"/>
        <v/>
      </c>
      <c r="J1418" t="str">
        <f t="shared" si="1285"/>
        <v/>
      </c>
      <c r="K1418" t="str">
        <f t="shared" si="1286"/>
        <v/>
      </c>
      <c r="L1418" t="str">
        <f t="shared" si="1287"/>
        <v/>
      </c>
      <c r="M1418" t="str">
        <f t="shared" si="1288"/>
        <v/>
      </c>
      <c r="N1418" t="str">
        <f t="shared" si="1289"/>
        <v/>
      </c>
      <c r="O1418" t="str">
        <f t="shared" si="1290"/>
        <v/>
      </c>
      <c r="P1418" t="str">
        <f t="shared" si="1291"/>
        <v/>
      </c>
      <c r="Q1418" t="str">
        <f t="shared" si="1292"/>
        <v/>
      </c>
      <c r="R1418" t="str">
        <f t="shared" si="1293"/>
        <v/>
      </c>
      <c r="S1418" t="str">
        <f t="shared" si="1294"/>
        <v/>
      </c>
      <c r="T1418" t="str">
        <f t="shared" si="1295"/>
        <v/>
      </c>
      <c r="U1418" t="str">
        <f t="shared" si="1296"/>
        <v/>
      </c>
      <c r="V1418" t="str">
        <f t="shared" si="1297"/>
        <v/>
      </c>
      <c r="W1418" t="str">
        <f t="shared" si="1298"/>
        <v/>
      </c>
      <c r="X1418" t="str">
        <f t="shared" si="1299"/>
        <v/>
      </c>
      <c r="Y1418" t="str">
        <f t="shared" si="1300"/>
        <v/>
      </c>
      <c r="Z1418" t="str">
        <f t="shared" si="1301"/>
        <v/>
      </c>
      <c r="AA1418" t="str">
        <f t="shared" si="1302"/>
        <v>CAD alapjai, 1. csoport (, web)</v>
      </c>
      <c r="AB1418" t="str">
        <f t="shared" si="1303"/>
        <v/>
      </c>
      <c r="AC1418" t="str">
        <f t="shared" si="1304"/>
        <v/>
      </c>
      <c r="AD1418" t="str">
        <f t="shared" si="1305"/>
        <v/>
      </c>
      <c r="AE1418" t="str">
        <f t="shared" si="1306"/>
        <v/>
      </c>
      <c r="AF1418" t="str">
        <f t="shared" si="1307"/>
        <v/>
      </c>
      <c r="AG1418" t="str">
        <f t="shared" si="1308"/>
        <v/>
      </c>
      <c r="AH1418" t="str">
        <f t="shared" si="1309"/>
        <v/>
      </c>
      <c r="AI1418" t="str">
        <f t="shared" si="1310"/>
        <v/>
      </c>
      <c r="AJ1418" t="str">
        <f t="shared" si="1311"/>
        <v/>
      </c>
      <c r="AK1418" t="str">
        <f t="shared" si="1312"/>
        <v>12055</v>
      </c>
      <c r="AL1418" t="str">
        <f t="shared" si="1313"/>
        <v/>
      </c>
      <c r="AM1418" t="str">
        <f t="shared" si="1314"/>
        <v/>
      </c>
      <c r="AN1418" t="str">
        <f t="shared" si="1315"/>
        <v/>
      </c>
      <c r="AO1418" t="str">
        <f t="shared" si="1316"/>
        <v/>
      </c>
      <c r="AP1418" t="str">
        <f t="shared" si="1317"/>
        <v/>
      </c>
      <c r="AQ1418" t="str">
        <f t="shared" si="1318"/>
        <v/>
      </c>
      <c r="AR1418" t="str">
        <f t="shared" si="1319"/>
        <v/>
      </c>
      <c r="AS1418" t="str">
        <f t="shared" si="1320"/>
        <v/>
      </c>
      <c r="AT1418" t="str">
        <f t="shared" si="1321"/>
        <v/>
      </c>
      <c r="AU1418" t="str">
        <f t="shared" si="1322"/>
        <v/>
      </c>
      <c r="AV1418" t="str">
        <f t="shared" si="1323"/>
        <v/>
      </c>
      <c r="AW1418" t="str">
        <f t="shared" si="1324"/>
        <v/>
      </c>
      <c r="AX1418" t="str">
        <f t="shared" si="1325"/>
        <v/>
      </c>
      <c r="AY1418" t="str">
        <f t="shared" si="1326"/>
        <v/>
      </c>
      <c r="AZ1418" t="str">
        <f t="shared" si="1327"/>
        <v/>
      </c>
      <c r="BA1418" t="str">
        <f t="shared" si="1328"/>
        <v/>
      </c>
      <c r="BB1418" t="str">
        <f t="shared" si="1329"/>
        <v/>
      </c>
      <c r="BC1418" t="str">
        <f t="shared" si="1330"/>
        <v/>
      </c>
      <c r="BD1418" t="str">
        <f t="shared" si="1331"/>
        <v/>
      </c>
      <c r="BE1418" t="str">
        <f t="shared" si="1332"/>
        <v>CAD alapjai, 1. csoport (604, web)</v>
      </c>
      <c r="BF1418" s="2">
        <v>1205</v>
      </c>
      <c r="BG1418" s="2">
        <v>5</v>
      </c>
      <c r="BH1418" s="18">
        <f>VLOOKUP(BF1418,segéd!$F$9:$G$41,2,FALSE)</f>
        <v>46361</v>
      </c>
      <c r="BI1418" s="2" t="str">
        <f>VLOOKUP(BG1418,segéd!$F$1:$G$7,2,FALSE)</f>
        <v>15.15-16.45</v>
      </c>
      <c r="BJ1418" t="s">
        <v>313</v>
      </c>
      <c r="BK1418" s="20" t="s">
        <v>320</v>
      </c>
      <c r="BL1418" t="s">
        <v>191</v>
      </c>
      <c r="BM1418" s="2"/>
      <c r="BN1418" s="2">
        <v>604</v>
      </c>
      <c r="BO1418" s="2" t="s">
        <v>117</v>
      </c>
      <c r="BP1418" s="33" t="s">
        <v>673</v>
      </c>
      <c r="BQ1418" s="2">
        <f t="shared" si="1333"/>
        <v>33</v>
      </c>
      <c r="BR1418" s="2" t="str">
        <f>IF(BM1418="","",IFERROR(VLOOKUP(BJ1418,segéd!T:U,2,FALSE),"x"))</f>
        <v/>
      </c>
      <c r="BS1418" s="2">
        <f>IF(BN1418="","",IFERROR(VLOOKUP(BJ1418,segéd!O:P,2,FALSE),"x"))</f>
        <v>33</v>
      </c>
      <c r="BU1418" s="2"/>
      <c r="BV1418" s="2"/>
      <c r="BX1418" s="2"/>
      <c r="CW1418" s="2">
        <v>37</v>
      </c>
    </row>
    <row r="1419" spans="1:116" ht="15" customHeight="1" x14ac:dyDescent="0.3">
      <c r="A1419" t="str">
        <f t="shared" si="1276"/>
        <v>12055</v>
      </c>
      <c r="B1419" t="str">
        <f t="shared" si="1277"/>
        <v xml:space="preserve">Épületek műszaki szolg. irányítása - Molnárné Dőry Zsófia (web) </v>
      </c>
      <c r="C1419" t="str">
        <f t="shared" si="1278"/>
        <v>Passzív12055</v>
      </c>
      <c r="D1419" t="str">
        <f t="shared" si="1279"/>
        <v>Épületek műszaki szolg. irányítása - Molnárné Dőry Zsófia (web) 5</v>
      </c>
      <c r="E1419" t="str">
        <f t="shared" si="1280"/>
        <v>Molnárné Dőry Zsófia12055</v>
      </c>
      <c r="F1419" t="str">
        <f t="shared" si="1281"/>
        <v>Épületek műszaki szolg. irányítása (Tb. Passzív, web)</v>
      </c>
      <c r="G1419" t="str">
        <f t="shared" si="1282"/>
        <v/>
      </c>
      <c r="H1419" t="str">
        <f t="shared" si="1283"/>
        <v/>
      </c>
      <c r="I1419" t="str">
        <f t="shared" si="1284"/>
        <v/>
      </c>
      <c r="J1419" t="str">
        <f t="shared" si="1285"/>
        <v/>
      </c>
      <c r="K1419" t="str">
        <f t="shared" si="1286"/>
        <v/>
      </c>
      <c r="L1419" t="str">
        <f t="shared" si="1287"/>
        <v/>
      </c>
      <c r="M1419" t="str">
        <f t="shared" si="1288"/>
        <v/>
      </c>
      <c r="N1419" t="str">
        <f t="shared" si="1289"/>
        <v/>
      </c>
      <c r="O1419" t="str">
        <f t="shared" si="1290"/>
        <v/>
      </c>
      <c r="P1419" t="str">
        <f t="shared" si="1291"/>
        <v/>
      </c>
      <c r="Q1419" t="str">
        <f t="shared" si="1292"/>
        <v/>
      </c>
      <c r="R1419" t="str">
        <f t="shared" si="1293"/>
        <v/>
      </c>
      <c r="S1419" t="str">
        <f t="shared" si="1294"/>
        <v/>
      </c>
      <c r="T1419" t="str">
        <f t="shared" si="1295"/>
        <v/>
      </c>
      <c r="U1419" t="str">
        <f t="shared" si="1296"/>
        <v/>
      </c>
      <c r="V1419" t="str">
        <f t="shared" si="1297"/>
        <v/>
      </c>
      <c r="W1419" t="str">
        <f t="shared" si="1298"/>
        <v/>
      </c>
      <c r="X1419" t="str">
        <f t="shared" si="1299"/>
        <v/>
      </c>
      <c r="Y1419" t="str">
        <f t="shared" si="1300"/>
        <v/>
      </c>
      <c r="Z1419" t="str">
        <f t="shared" si="1301"/>
        <v/>
      </c>
      <c r="AA1419" t="str">
        <f t="shared" si="1302"/>
        <v>Épületek műszaki szolg. irányítása (, web)</v>
      </c>
      <c r="AB1419" t="str">
        <f t="shared" si="1303"/>
        <v/>
      </c>
      <c r="AC1419" t="str">
        <f t="shared" si="1304"/>
        <v/>
      </c>
      <c r="AD1419" t="str">
        <f t="shared" si="1305"/>
        <v/>
      </c>
      <c r="AE1419" t="str">
        <f t="shared" si="1306"/>
        <v/>
      </c>
      <c r="AF1419" t="str">
        <f t="shared" si="1307"/>
        <v/>
      </c>
      <c r="AG1419" t="str">
        <f t="shared" si="1308"/>
        <v/>
      </c>
      <c r="AH1419" t="str">
        <f t="shared" si="1309"/>
        <v/>
      </c>
      <c r="AI1419" t="str">
        <f t="shared" si="1310"/>
        <v/>
      </c>
      <c r="AJ1419" t="str">
        <f t="shared" si="1311"/>
        <v/>
      </c>
      <c r="AK1419" t="str">
        <f t="shared" si="1312"/>
        <v/>
      </c>
      <c r="AL1419" t="str">
        <f t="shared" si="1313"/>
        <v/>
      </c>
      <c r="AM1419" t="str">
        <f t="shared" si="1314"/>
        <v>12055</v>
      </c>
      <c r="AN1419" t="str">
        <f t="shared" si="1315"/>
        <v/>
      </c>
      <c r="AO1419" t="str">
        <f t="shared" si="1316"/>
        <v/>
      </c>
      <c r="AP1419" t="str">
        <f t="shared" si="1317"/>
        <v/>
      </c>
      <c r="AQ1419" t="str">
        <f t="shared" si="1318"/>
        <v/>
      </c>
      <c r="AR1419" t="str">
        <f t="shared" si="1319"/>
        <v/>
      </c>
      <c r="AS1419" t="str">
        <f t="shared" si="1320"/>
        <v/>
      </c>
      <c r="AT1419" t="str">
        <f t="shared" si="1321"/>
        <v/>
      </c>
      <c r="AU1419" t="str">
        <f t="shared" si="1322"/>
        <v/>
      </c>
      <c r="AV1419" t="str">
        <f t="shared" si="1323"/>
        <v/>
      </c>
      <c r="AW1419" t="str">
        <f t="shared" si="1324"/>
        <v/>
      </c>
      <c r="AX1419" t="str">
        <f t="shared" si="1325"/>
        <v/>
      </c>
      <c r="AY1419" t="str">
        <f t="shared" si="1326"/>
        <v/>
      </c>
      <c r="AZ1419" t="str">
        <f t="shared" si="1327"/>
        <v/>
      </c>
      <c r="BA1419" t="str">
        <f t="shared" si="1328"/>
        <v/>
      </c>
      <c r="BB1419" t="str">
        <f t="shared" si="1329"/>
        <v/>
      </c>
      <c r="BC1419" t="str">
        <f t="shared" si="1330"/>
        <v/>
      </c>
      <c r="BD1419" t="str">
        <f t="shared" si="1331"/>
        <v/>
      </c>
      <c r="BE1419" t="str">
        <f t="shared" si="1332"/>
        <v>Épületek műszaki szolg. irányítása (Passzív, web)</v>
      </c>
      <c r="BF1419" s="2">
        <v>1205</v>
      </c>
      <c r="BG1419" s="2">
        <v>5</v>
      </c>
      <c r="BH1419" s="18">
        <f>VLOOKUP(BF1419,segéd!$F$9:$G$41,2,FALSE)</f>
        <v>46361</v>
      </c>
      <c r="BI1419" s="2" t="str">
        <f>VLOOKUP(BG1419,segéd!$F$1:$G$7,2,FALSE)</f>
        <v>15.15-16.45</v>
      </c>
      <c r="BJ1419" t="s">
        <v>205</v>
      </c>
      <c r="BK1419" s="20" t="s">
        <v>219</v>
      </c>
      <c r="BL1419" t="s">
        <v>190</v>
      </c>
      <c r="BM1419" s="2"/>
      <c r="BN1419" s="2" t="s">
        <v>221</v>
      </c>
      <c r="BO1419" s="2" t="s">
        <v>117</v>
      </c>
      <c r="BP1419" s="33" t="s">
        <v>622</v>
      </c>
      <c r="BQ1419" s="2">
        <f t="shared" si="1333"/>
        <v>5</v>
      </c>
      <c r="BR1419" s="2" t="str">
        <f>IF(BM1419="","",IFERROR(VLOOKUP(BJ1419,segéd!T:U,2,FALSE),"x"))</f>
        <v/>
      </c>
      <c r="BS1419" s="2">
        <f>IF(BN1419="","",IFERROR(VLOOKUP(BJ1419,segéd!O:P,2,FALSE),"x"))</f>
        <v>5</v>
      </c>
      <c r="BT1419" s="2"/>
      <c r="BU1419" s="2"/>
      <c r="BV1419" s="2"/>
      <c r="CQ1419" s="2"/>
      <c r="CR1419" s="2"/>
      <c r="CY1419" s="2">
        <v>5</v>
      </c>
    </row>
    <row r="1420" spans="1:116" ht="15" customHeight="1" x14ac:dyDescent="0.3">
      <c r="A1420" t="str">
        <f t="shared" si="1276"/>
        <v>12055</v>
      </c>
      <c r="B1420" t="str">
        <f t="shared" si="1277"/>
        <v xml:space="preserve">Épületszolgáltatások irányítása - Molnárné Dőry Zsófia (web) </v>
      </c>
      <c r="C1420" t="str">
        <f t="shared" si="1278"/>
        <v>Passzív12055</v>
      </c>
      <c r="D1420" t="str">
        <f t="shared" si="1279"/>
        <v>Épületszolgáltatások irányítása - Molnárné Dőry Zsófia (web) 8</v>
      </c>
      <c r="E1420" t="str">
        <f t="shared" si="1280"/>
        <v>Molnárné Dőry Zsófia12055</v>
      </c>
      <c r="F1420" t="str">
        <f t="shared" si="1281"/>
        <v>Épületszolgáltatások irányítása (Tb. Passzív, web)</v>
      </c>
      <c r="G1420" t="str">
        <f t="shared" si="1282"/>
        <v/>
      </c>
      <c r="H1420" t="str">
        <f t="shared" si="1283"/>
        <v/>
      </c>
      <c r="I1420" t="str">
        <f t="shared" si="1284"/>
        <v/>
      </c>
      <c r="J1420" t="str">
        <f t="shared" si="1285"/>
        <v/>
      </c>
      <c r="K1420" t="str">
        <f t="shared" si="1286"/>
        <v/>
      </c>
      <c r="L1420" t="str">
        <f t="shared" si="1287"/>
        <v/>
      </c>
      <c r="M1420" t="str">
        <f t="shared" si="1288"/>
        <v/>
      </c>
      <c r="N1420" t="str">
        <f t="shared" si="1289"/>
        <v/>
      </c>
      <c r="O1420" t="str">
        <f t="shared" si="1290"/>
        <v/>
      </c>
      <c r="P1420" t="str">
        <f t="shared" si="1291"/>
        <v/>
      </c>
      <c r="Q1420" t="str">
        <f t="shared" si="1292"/>
        <v/>
      </c>
      <c r="R1420" t="str">
        <f t="shared" si="1293"/>
        <v/>
      </c>
      <c r="S1420" t="str">
        <f t="shared" si="1294"/>
        <v/>
      </c>
      <c r="T1420" t="str">
        <f t="shared" si="1295"/>
        <v/>
      </c>
      <c r="U1420" t="str">
        <f t="shared" si="1296"/>
        <v/>
      </c>
      <c r="V1420" t="str">
        <f t="shared" si="1297"/>
        <v/>
      </c>
      <c r="W1420" t="str">
        <f t="shared" si="1298"/>
        <v/>
      </c>
      <c r="X1420" t="str">
        <f t="shared" si="1299"/>
        <v/>
      </c>
      <c r="Y1420" t="str">
        <f t="shared" si="1300"/>
        <v/>
      </c>
      <c r="Z1420" t="str">
        <f t="shared" si="1301"/>
        <v/>
      </c>
      <c r="AA1420" t="str">
        <f t="shared" si="1302"/>
        <v>Épületszolgáltatások irányítása (, web)</v>
      </c>
      <c r="AB1420" t="str">
        <f t="shared" si="1303"/>
        <v/>
      </c>
      <c r="AC1420" t="str">
        <f t="shared" si="1304"/>
        <v/>
      </c>
      <c r="AD1420" t="str">
        <f t="shared" si="1305"/>
        <v/>
      </c>
      <c r="AE1420" t="str">
        <f t="shared" si="1306"/>
        <v/>
      </c>
      <c r="AF1420" t="str">
        <f t="shared" si="1307"/>
        <v/>
      </c>
      <c r="AG1420" t="str">
        <f t="shared" si="1308"/>
        <v/>
      </c>
      <c r="AH1420" t="str">
        <f t="shared" si="1309"/>
        <v/>
      </c>
      <c r="AI1420" t="str">
        <f t="shared" si="1310"/>
        <v/>
      </c>
      <c r="AJ1420" t="str">
        <f t="shared" si="1311"/>
        <v/>
      </c>
      <c r="AK1420" t="str">
        <f t="shared" si="1312"/>
        <v/>
      </c>
      <c r="AL1420" t="str">
        <f t="shared" si="1313"/>
        <v/>
      </c>
      <c r="AM1420" t="str">
        <f t="shared" si="1314"/>
        <v/>
      </c>
      <c r="AN1420" t="str">
        <f t="shared" si="1315"/>
        <v/>
      </c>
      <c r="AO1420" t="str">
        <f t="shared" si="1316"/>
        <v/>
      </c>
      <c r="AP1420" t="str">
        <f t="shared" si="1317"/>
        <v/>
      </c>
      <c r="AQ1420" t="str">
        <f t="shared" si="1318"/>
        <v/>
      </c>
      <c r="AR1420" t="str">
        <f t="shared" si="1319"/>
        <v/>
      </c>
      <c r="AS1420" t="str">
        <f t="shared" si="1320"/>
        <v/>
      </c>
      <c r="AT1420" t="str">
        <f t="shared" si="1321"/>
        <v/>
      </c>
      <c r="AU1420" t="str">
        <f t="shared" si="1322"/>
        <v/>
      </c>
      <c r="AV1420" t="str">
        <f t="shared" si="1323"/>
        <v/>
      </c>
      <c r="AW1420" t="str">
        <f t="shared" si="1324"/>
        <v/>
      </c>
      <c r="AX1420" t="str">
        <f t="shared" si="1325"/>
        <v/>
      </c>
      <c r="AY1420" t="str">
        <f t="shared" si="1326"/>
        <v/>
      </c>
      <c r="AZ1420" t="str">
        <f t="shared" si="1327"/>
        <v>12055</v>
      </c>
      <c r="BA1420" t="str">
        <f t="shared" si="1328"/>
        <v/>
      </c>
      <c r="BB1420" t="str">
        <f t="shared" si="1329"/>
        <v/>
      </c>
      <c r="BC1420" t="str">
        <f t="shared" si="1330"/>
        <v/>
      </c>
      <c r="BD1420" t="str">
        <f t="shared" si="1331"/>
        <v/>
      </c>
      <c r="BE1420" t="str">
        <f t="shared" si="1332"/>
        <v>Épületszolgáltatások irányítása (Passzív, web)</v>
      </c>
      <c r="BF1420" s="2">
        <v>1205</v>
      </c>
      <c r="BG1420" s="2">
        <v>5</v>
      </c>
      <c r="BH1420" s="18">
        <f>VLOOKUP(BF1420,segéd!$F$9:$G$41,2,FALSE)</f>
        <v>46361</v>
      </c>
      <c r="BI1420" s="2" t="str">
        <f>VLOOKUP(BG1420,segéd!$F$1:$G$7,2,FALSE)</f>
        <v>15.15-16.45</v>
      </c>
      <c r="BJ1420" t="s">
        <v>523</v>
      </c>
      <c r="BK1420" s="20" t="s">
        <v>219</v>
      </c>
      <c r="BL1420" t="s">
        <v>191</v>
      </c>
      <c r="BM1420" s="2"/>
      <c r="BN1420" s="2" t="s">
        <v>221</v>
      </c>
      <c r="BO1420" s="2" t="s">
        <v>117</v>
      </c>
      <c r="BP1420" s="33" t="s">
        <v>622</v>
      </c>
      <c r="BQ1420" s="2">
        <f t="shared" si="1333"/>
        <v>8</v>
      </c>
      <c r="BR1420" s="2" t="str">
        <f>IF(BM1420="","",IFERROR(VLOOKUP(BJ1420,segéd!T:U,2,FALSE),"x"))</f>
        <v/>
      </c>
      <c r="BS1420" s="2">
        <f>IF(BN1420="","",IFERROR(VLOOKUP(BJ1420,segéd!O:P,2,FALSE),"x"))</f>
        <v>8</v>
      </c>
      <c r="BU1420" s="2"/>
      <c r="BV1420" s="2"/>
      <c r="DL1420" s="2">
        <v>8</v>
      </c>
    </row>
    <row r="1421" spans="1:116" ht="15" customHeight="1" x14ac:dyDescent="0.3">
      <c r="A1421" t="str">
        <f t="shared" si="1276"/>
        <v>21012055</v>
      </c>
      <c r="B1421" t="str">
        <f t="shared" si="1277"/>
        <v>Fenntarthatóság - Nagy Judit (web) 11</v>
      </c>
      <c r="C1421" t="str">
        <f t="shared" si="1278"/>
        <v>12055</v>
      </c>
      <c r="D1421" t="str">
        <f t="shared" si="1279"/>
        <v xml:space="preserve">Fenntarthatóság - Nagy Judit (web) </v>
      </c>
      <c r="E1421" t="str">
        <f t="shared" si="1280"/>
        <v>Nagy Judit12055</v>
      </c>
      <c r="F1421" t="str">
        <f t="shared" si="1281"/>
        <v>Fenntarthatóság (Bp. 210, web)</v>
      </c>
      <c r="G1421" t="str">
        <f t="shared" si="1282"/>
        <v/>
      </c>
      <c r="H1421" t="str">
        <f t="shared" si="1283"/>
        <v/>
      </c>
      <c r="I1421" t="str">
        <f t="shared" si="1284"/>
        <v/>
      </c>
      <c r="J1421" t="str">
        <f t="shared" si="1285"/>
        <v/>
      </c>
      <c r="K1421" t="str">
        <f t="shared" si="1286"/>
        <v/>
      </c>
      <c r="L1421" t="str">
        <f t="shared" si="1287"/>
        <v>12055</v>
      </c>
      <c r="M1421" t="str">
        <f t="shared" si="1288"/>
        <v/>
      </c>
      <c r="N1421" t="str">
        <f t="shared" si="1289"/>
        <v/>
      </c>
      <c r="O1421" t="str">
        <f t="shared" si="1290"/>
        <v/>
      </c>
      <c r="P1421" t="str">
        <f t="shared" si="1291"/>
        <v/>
      </c>
      <c r="Q1421" t="str">
        <f t="shared" si="1292"/>
        <v/>
      </c>
      <c r="R1421" t="str">
        <f t="shared" si="1293"/>
        <v/>
      </c>
      <c r="S1421" t="str">
        <f t="shared" si="1294"/>
        <v/>
      </c>
      <c r="T1421" t="str">
        <f t="shared" si="1295"/>
        <v/>
      </c>
      <c r="U1421" t="str">
        <f t="shared" si="1296"/>
        <v/>
      </c>
      <c r="V1421" t="str">
        <f t="shared" si="1297"/>
        <v/>
      </c>
      <c r="W1421" t="str">
        <f t="shared" si="1298"/>
        <v/>
      </c>
      <c r="X1421" t="str">
        <f t="shared" si="1299"/>
        <v/>
      </c>
      <c r="Y1421" t="str">
        <f t="shared" si="1300"/>
        <v/>
      </c>
      <c r="Z1421" t="str">
        <f t="shared" si="1301"/>
        <v/>
      </c>
      <c r="AA1421" t="str">
        <f t="shared" si="1302"/>
        <v>Fenntarthatóság (210, web)</v>
      </c>
      <c r="AB1421" t="str">
        <f t="shared" si="1303"/>
        <v/>
      </c>
      <c r="AC1421" t="str">
        <f t="shared" si="1304"/>
        <v/>
      </c>
      <c r="AD1421" t="str">
        <f t="shared" si="1305"/>
        <v/>
      </c>
      <c r="AE1421" t="str">
        <f t="shared" si="1306"/>
        <v/>
      </c>
      <c r="AF1421" t="str">
        <f t="shared" si="1307"/>
        <v/>
      </c>
      <c r="AG1421" t="str">
        <f t="shared" si="1308"/>
        <v/>
      </c>
      <c r="AH1421" t="str">
        <f t="shared" si="1309"/>
        <v/>
      </c>
      <c r="AI1421" t="str">
        <f t="shared" si="1310"/>
        <v/>
      </c>
      <c r="AJ1421" t="str">
        <f t="shared" si="1311"/>
        <v/>
      </c>
      <c r="AK1421" t="str">
        <f t="shared" si="1312"/>
        <v/>
      </c>
      <c r="AL1421" t="str">
        <f t="shared" si="1313"/>
        <v/>
      </c>
      <c r="AM1421" t="str">
        <f t="shared" si="1314"/>
        <v/>
      </c>
      <c r="AN1421" t="str">
        <f t="shared" si="1315"/>
        <v/>
      </c>
      <c r="AO1421" t="str">
        <f t="shared" si="1316"/>
        <v/>
      </c>
      <c r="AP1421" t="str">
        <f t="shared" si="1317"/>
        <v/>
      </c>
      <c r="AQ1421" t="str">
        <f t="shared" si="1318"/>
        <v/>
      </c>
      <c r="AR1421" t="str">
        <f t="shared" si="1319"/>
        <v/>
      </c>
      <c r="AS1421" t="str">
        <f t="shared" si="1320"/>
        <v/>
      </c>
      <c r="AT1421" t="str">
        <f t="shared" si="1321"/>
        <v/>
      </c>
      <c r="AU1421" t="str">
        <f t="shared" si="1322"/>
        <v/>
      </c>
      <c r="AV1421" t="str">
        <f t="shared" si="1323"/>
        <v/>
      </c>
      <c r="AW1421" t="str">
        <f t="shared" si="1324"/>
        <v/>
      </c>
      <c r="AX1421" t="str">
        <f t="shared" si="1325"/>
        <v/>
      </c>
      <c r="AY1421" t="str">
        <f t="shared" si="1326"/>
        <v/>
      </c>
      <c r="AZ1421" t="str">
        <f t="shared" si="1327"/>
        <v/>
      </c>
      <c r="BA1421" t="str">
        <f t="shared" si="1328"/>
        <v/>
      </c>
      <c r="BB1421" t="str">
        <f t="shared" si="1329"/>
        <v/>
      </c>
      <c r="BC1421" t="str">
        <f t="shared" si="1330"/>
        <v/>
      </c>
      <c r="BD1421" t="str">
        <f t="shared" si="1331"/>
        <v/>
      </c>
      <c r="BE1421" t="str">
        <f t="shared" si="1332"/>
        <v>Fenntarthatóság (, web)</v>
      </c>
      <c r="BF1421" s="2">
        <v>1205</v>
      </c>
      <c r="BG1421" s="2">
        <v>5</v>
      </c>
      <c r="BH1421" s="18">
        <f>VLOOKUP(BF1421,segéd!$F$9:$G$41,2,FALSE)</f>
        <v>46361</v>
      </c>
      <c r="BI1421" s="2" t="str">
        <f>VLOOKUP(BG1421,segéd!$F$1:$G$7,2,FALSE)</f>
        <v>15.15-16.45</v>
      </c>
      <c r="BJ1421" t="s">
        <v>392</v>
      </c>
      <c r="BK1421" s="20" t="s">
        <v>418</v>
      </c>
      <c r="BL1421" t="s">
        <v>206</v>
      </c>
      <c r="BM1421" s="2">
        <v>210</v>
      </c>
      <c r="BO1421" s="2" t="s">
        <v>117</v>
      </c>
      <c r="BP1421" s="33" t="s">
        <v>598</v>
      </c>
      <c r="BQ1421" s="2">
        <f t="shared" si="1333"/>
        <v>11</v>
      </c>
      <c r="BR1421" s="2">
        <f>IF(BM1421="","",IFERROR(VLOOKUP(BJ1421,segéd!T:U,2,FALSE),"x"))</f>
        <v>11</v>
      </c>
      <c r="BS1421" s="2" t="str">
        <f>IF(BN1421="","",IFERROR(VLOOKUP(BJ1421,segéd!O:P,2,FALSE),"x"))</f>
        <v/>
      </c>
      <c r="BT1421" s="2"/>
      <c r="BU1421" s="2"/>
      <c r="BV1421" s="2"/>
      <c r="BX1421" s="2"/>
      <c r="BY1421" s="2">
        <v>12</v>
      </c>
      <c r="CQ1421" s="2"/>
      <c r="CR1421" s="2"/>
    </row>
    <row r="1422" spans="1:116" ht="15" customHeight="1" x14ac:dyDescent="0.3">
      <c r="A1422" t="str">
        <f t="shared" si="1276"/>
        <v>12055</v>
      </c>
      <c r="B1422" t="str">
        <f t="shared" si="1277"/>
        <v xml:space="preserve">Irányítástechnika, autom. alapjai - Böcz Gábor </v>
      </c>
      <c r="C1422" t="str">
        <f t="shared" si="1278"/>
        <v>112055</v>
      </c>
      <c r="D1422" t="str">
        <f t="shared" si="1279"/>
        <v>Irányítástechnika, autom. alapjai - Böcz Gábor 10</v>
      </c>
      <c r="E1422" t="str">
        <f t="shared" si="1280"/>
        <v>Böcz Gábor12055</v>
      </c>
      <c r="F1422" t="str">
        <f t="shared" si="1281"/>
        <v>Irányítástechnika, autom. alapjai (Tb. 1)</v>
      </c>
      <c r="G1422" t="str">
        <f t="shared" si="1282"/>
        <v/>
      </c>
      <c r="H1422" t="str">
        <f t="shared" si="1283"/>
        <v/>
      </c>
      <c r="I1422" t="str">
        <f t="shared" si="1284"/>
        <v/>
      </c>
      <c r="J1422" t="str">
        <f t="shared" si="1285"/>
        <v/>
      </c>
      <c r="K1422" t="str">
        <f t="shared" si="1286"/>
        <v/>
      </c>
      <c r="L1422" t="str">
        <f t="shared" si="1287"/>
        <v/>
      </c>
      <c r="M1422" t="str">
        <f t="shared" si="1288"/>
        <v/>
      </c>
      <c r="N1422" t="str">
        <f t="shared" si="1289"/>
        <v/>
      </c>
      <c r="O1422" t="str">
        <f t="shared" si="1290"/>
        <v/>
      </c>
      <c r="P1422" t="str">
        <f t="shared" si="1291"/>
        <v/>
      </c>
      <c r="Q1422" t="str">
        <f t="shared" si="1292"/>
        <v/>
      </c>
      <c r="R1422" t="str">
        <f t="shared" si="1293"/>
        <v/>
      </c>
      <c r="S1422" t="str">
        <f t="shared" si="1294"/>
        <v/>
      </c>
      <c r="T1422" t="str">
        <f t="shared" si="1295"/>
        <v/>
      </c>
      <c r="U1422" t="str">
        <f t="shared" si="1296"/>
        <v/>
      </c>
      <c r="V1422" t="str">
        <f t="shared" si="1297"/>
        <v/>
      </c>
      <c r="W1422" t="str">
        <f t="shared" si="1298"/>
        <v/>
      </c>
      <c r="X1422" t="str">
        <f t="shared" si="1299"/>
        <v/>
      </c>
      <c r="Y1422" t="str">
        <f t="shared" si="1300"/>
        <v/>
      </c>
      <c r="Z1422" t="str">
        <f t="shared" si="1301"/>
        <v/>
      </c>
      <c r="AA1422" t="str">
        <f t="shared" si="1302"/>
        <v>Irányítástechnika, autom. alapjai ()</v>
      </c>
      <c r="AB1422" t="str">
        <f t="shared" si="1303"/>
        <v/>
      </c>
      <c r="AC1422" t="str">
        <f t="shared" si="1304"/>
        <v/>
      </c>
      <c r="AD1422" t="str">
        <f t="shared" si="1305"/>
        <v/>
      </c>
      <c r="AE1422" t="str">
        <f t="shared" si="1306"/>
        <v/>
      </c>
      <c r="AF1422" t="str">
        <f t="shared" si="1307"/>
        <v/>
      </c>
      <c r="AG1422" t="str">
        <f t="shared" si="1308"/>
        <v/>
      </c>
      <c r="AH1422" t="str">
        <f t="shared" si="1309"/>
        <v/>
      </c>
      <c r="AI1422" t="str">
        <f t="shared" si="1310"/>
        <v/>
      </c>
      <c r="AJ1422" t="str">
        <f t="shared" si="1311"/>
        <v>12055</v>
      </c>
      <c r="AK1422" t="str">
        <f t="shared" si="1312"/>
        <v/>
      </c>
      <c r="AL1422" t="str">
        <f t="shared" si="1313"/>
        <v/>
      </c>
      <c r="AM1422" t="str">
        <f t="shared" si="1314"/>
        <v/>
      </c>
      <c r="AN1422" t="str">
        <f t="shared" si="1315"/>
        <v/>
      </c>
      <c r="AO1422" t="str">
        <f t="shared" si="1316"/>
        <v/>
      </c>
      <c r="AP1422" t="str">
        <f t="shared" si="1317"/>
        <v/>
      </c>
      <c r="AQ1422" t="str">
        <f t="shared" si="1318"/>
        <v/>
      </c>
      <c r="AR1422" t="str">
        <f t="shared" si="1319"/>
        <v/>
      </c>
      <c r="AS1422" t="str">
        <f t="shared" si="1320"/>
        <v/>
      </c>
      <c r="AT1422" t="str">
        <f t="shared" si="1321"/>
        <v/>
      </c>
      <c r="AU1422" t="str">
        <f t="shared" si="1322"/>
        <v/>
      </c>
      <c r="AV1422" t="str">
        <f t="shared" si="1323"/>
        <v/>
      </c>
      <c r="AW1422" t="str">
        <f t="shared" si="1324"/>
        <v/>
      </c>
      <c r="AX1422" t="str">
        <f t="shared" si="1325"/>
        <v/>
      </c>
      <c r="AY1422" t="str">
        <f t="shared" si="1326"/>
        <v/>
      </c>
      <c r="AZ1422" t="str">
        <f t="shared" si="1327"/>
        <v/>
      </c>
      <c r="BA1422" t="str">
        <f t="shared" si="1328"/>
        <v/>
      </c>
      <c r="BB1422" t="str">
        <f t="shared" si="1329"/>
        <v/>
      </c>
      <c r="BC1422" t="str">
        <f t="shared" si="1330"/>
        <v/>
      </c>
      <c r="BD1422" t="str">
        <f t="shared" si="1331"/>
        <v/>
      </c>
      <c r="BE1422" t="str">
        <f t="shared" si="1332"/>
        <v>Irányítástechnika, autom. alapjai (1)</v>
      </c>
      <c r="BF1422" s="2">
        <v>1205</v>
      </c>
      <c r="BG1422" s="2">
        <v>5</v>
      </c>
      <c r="BH1422" s="18">
        <f>VLOOKUP(BF1422,segéd!$F$9:$G$41,2,FALSE)</f>
        <v>46361</v>
      </c>
      <c r="BI1422" s="2" t="str">
        <f>VLOOKUP(BG1422,segéd!$F$1:$G$7,2,FALSE)</f>
        <v>15.15-16.45</v>
      </c>
      <c r="BJ1422" t="s">
        <v>199</v>
      </c>
      <c r="BK1422" s="20" t="s">
        <v>540</v>
      </c>
      <c r="BL1422" t="s">
        <v>114</v>
      </c>
      <c r="BM1422" s="2"/>
      <c r="BN1422" s="2">
        <v>1</v>
      </c>
      <c r="BO1422" s="2"/>
      <c r="BP1422" s="33"/>
      <c r="BQ1422" s="2">
        <f t="shared" si="1333"/>
        <v>10</v>
      </c>
      <c r="BR1422" s="2" t="str">
        <f>IF(BM1422="","",IFERROR(VLOOKUP(BJ1422,segéd!T:U,2,FALSE),"x"))</f>
        <v/>
      </c>
      <c r="BS1422" s="2">
        <f>IF(BN1422="","",IFERROR(VLOOKUP(BJ1422,segéd!O:P,2,FALSE),"x"))</f>
        <v>10</v>
      </c>
      <c r="BU1422" s="2"/>
      <c r="BV1422" s="2"/>
      <c r="CV1422" s="2">
        <v>7</v>
      </c>
    </row>
    <row r="1423" spans="1:116" ht="15" customHeight="1" x14ac:dyDescent="0.3">
      <c r="A1423" t="str">
        <f t="shared" si="1276"/>
        <v>20312055</v>
      </c>
      <c r="B1423" t="str">
        <f t="shared" si="1277"/>
        <v>Közgazdaságtan - Barócsi Zoltán (Bp.-ről web) 11</v>
      </c>
      <c r="C1423" t="str">
        <f t="shared" si="1278"/>
        <v>40112055</v>
      </c>
      <c r="D1423" t="str">
        <f t="shared" si="1279"/>
        <v>Közgazdaságtan - Barócsi Zoltán (Bp.-ről web) 7</v>
      </c>
      <c r="E1423" t="str">
        <f t="shared" si="1280"/>
        <v>Barócsi Zoltán12055</v>
      </c>
      <c r="F1423" t="str">
        <f t="shared" si="1281"/>
        <v>Közgazdaságtan (Bp. 203, Bp.-ről web)</v>
      </c>
      <c r="G1423" t="str">
        <f t="shared" si="1282"/>
        <v/>
      </c>
      <c r="H1423" t="str">
        <f t="shared" si="1283"/>
        <v/>
      </c>
      <c r="I1423" t="str">
        <f t="shared" si="1284"/>
        <v>12055</v>
      </c>
      <c r="J1423" t="str">
        <f t="shared" si="1285"/>
        <v/>
      </c>
      <c r="K1423" t="str">
        <f t="shared" si="1286"/>
        <v/>
      </c>
      <c r="L1423" t="str">
        <f t="shared" si="1287"/>
        <v/>
      </c>
      <c r="M1423" t="str">
        <f t="shared" si="1288"/>
        <v/>
      </c>
      <c r="N1423" t="str">
        <f t="shared" si="1289"/>
        <v/>
      </c>
      <c r="O1423" t="str">
        <f t="shared" si="1290"/>
        <v/>
      </c>
      <c r="P1423" t="str">
        <f t="shared" si="1291"/>
        <v/>
      </c>
      <c r="Q1423" t="str">
        <f t="shared" si="1292"/>
        <v/>
      </c>
      <c r="R1423" t="str">
        <f t="shared" si="1293"/>
        <v/>
      </c>
      <c r="S1423" t="str">
        <f t="shared" si="1294"/>
        <v/>
      </c>
      <c r="T1423" t="str">
        <f t="shared" si="1295"/>
        <v/>
      </c>
      <c r="U1423" t="str">
        <f t="shared" si="1296"/>
        <v/>
      </c>
      <c r="V1423" t="str">
        <f t="shared" si="1297"/>
        <v/>
      </c>
      <c r="W1423" t="str">
        <f t="shared" si="1298"/>
        <v/>
      </c>
      <c r="X1423" t="str">
        <f t="shared" si="1299"/>
        <v/>
      </c>
      <c r="Y1423" t="str">
        <f t="shared" si="1300"/>
        <v/>
      </c>
      <c r="Z1423" t="str">
        <f t="shared" si="1301"/>
        <v/>
      </c>
      <c r="AA1423" t="str">
        <f t="shared" si="1302"/>
        <v>Közgazdaságtan (203, Bp.-ről web)</v>
      </c>
      <c r="AB1423" t="str">
        <f t="shared" si="1303"/>
        <v/>
      </c>
      <c r="AC1423" t="str">
        <f t="shared" si="1304"/>
        <v>12055</v>
      </c>
      <c r="AD1423" t="str">
        <f t="shared" si="1305"/>
        <v/>
      </c>
      <c r="AE1423" t="str">
        <f t="shared" si="1306"/>
        <v/>
      </c>
      <c r="AF1423" t="str">
        <f t="shared" si="1307"/>
        <v/>
      </c>
      <c r="AG1423" t="str">
        <f t="shared" si="1308"/>
        <v/>
      </c>
      <c r="AH1423" t="str">
        <f t="shared" si="1309"/>
        <v/>
      </c>
      <c r="AI1423" t="str">
        <f t="shared" si="1310"/>
        <v/>
      </c>
      <c r="AJ1423" t="str">
        <f t="shared" si="1311"/>
        <v/>
      </c>
      <c r="AK1423" t="str">
        <f t="shared" si="1312"/>
        <v/>
      </c>
      <c r="AL1423" t="str">
        <f t="shared" si="1313"/>
        <v/>
      </c>
      <c r="AM1423" t="str">
        <f t="shared" si="1314"/>
        <v/>
      </c>
      <c r="AN1423" t="str">
        <f t="shared" si="1315"/>
        <v/>
      </c>
      <c r="AO1423" t="str">
        <f t="shared" si="1316"/>
        <v/>
      </c>
      <c r="AP1423" t="str">
        <f t="shared" si="1317"/>
        <v/>
      </c>
      <c r="AQ1423" t="str">
        <f t="shared" si="1318"/>
        <v/>
      </c>
      <c r="AR1423" t="str">
        <f t="shared" si="1319"/>
        <v/>
      </c>
      <c r="AS1423" t="str">
        <f t="shared" si="1320"/>
        <v/>
      </c>
      <c r="AT1423" t="str">
        <f t="shared" si="1321"/>
        <v/>
      </c>
      <c r="AU1423" t="str">
        <f t="shared" si="1322"/>
        <v/>
      </c>
      <c r="AV1423" t="str">
        <f t="shared" si="1323"/>
        <v/>
      </c>
      <c r="AW1423" t="str">
        <f t="shared" si="1324"/>
        <v/>
      </c>
      <c r="AX1423" t="str">
        <f t="shared" si="1325"/>
        <v/>
      </c>
      <c r="AY1423" t="str">
        <f t="shared" si="1326"/>
        <v/>
      </c>
      <c r="AZ1423" t="str">
        <f t="shared" si="1327"/>
        <v/>
      </c>
      <c r="BA1423" t="str">
        <f t="shared" si="1328"/>
        <v/>
      </c>
      <c r="BB1423" t="str">
        <f t="shared" si="1329"/>
        <v/>
      </c>
      <c r="BC1423" t="str">
        <f t="shared" si="1330"/>
        <v/>
      </c>
      <c r="BD1423" t="str">
        <f t="shared" si="1331"/>
        <v/>
      </c>
      <c r="BE1423" t="str">
        <f t="shared" si="1332"/>
        <v>Közgazdaságtan (401, Bp.-ről web)</v>
      </c>
      <c r="BF1423" s="2">
        <v>1205</v>
      </c>
      <c r="BG1423" s="2">
        <v>5</v>
      </c>
      <c r="BH1423" s="18">
        <f>VLOOKUP(BF1423,segéd!$F$9:$G$41,2,FALSE)</f>
        <v>46361</v>
      </c>
      <c r="BI1423" s="2" t="str">
        <f>VLOOKUP(BG1423,segéd!$F$1:$G$7,2,FALSE)</f>
        <v>15.15-16.45</v>
      </c>
      <c r="BJ1423" t="s">
        <v>101</v>
      </c>
      <c r="BK1423" s="20" t="s">
        <v>35</v>
      </c>
      <c r="BL1423" t="s">
        <v>511</v>
      </c>
      <c r="BM1423" s="2">
        <v>203</v>
      </c>
      <c r="BN1423" s="2">
        <v>401</v>
      </c>
      <c r="BO1423" s="2" t="s">
        <v>118</v>
      </c>
      <c r="BP1423" s="33" t="s">
        <v>634</v>
      </c>
      <c r="BQ1423" s="2">
        <f t="shared" si="1333"/>
        <v>18</v>
      </c>
      <c r="BR1423" s="2">
        <f>IF(BM1423="","",IFERROR(VLOOKUP(BJ1423,segéd!T:U,2,FALSE),"x"))</f>
        <v>11</v>
      </c>
      <c r="BS1423" s="2">
        <f>IF(BN1423="","",IFERROR(VLOOKUP(BJ1423,segéd!O:P,2,FALSE),"x"))</f>
        <v>7</v>
      </c>
      <c r="BT1423" s="2"/>
      <c r="BU1423" s="2"/>
      <c r="BV1423" s="2">
        <v>9</v>
      </c>
      <c r="BX1423" s="2"/>
      <c r="CO1423" s="2">
        <v>6</v>
      </c>
      <c r="CQ1423" s="2"/>
      <c r="CR1423" s="2"/>
    </row>
    <row r="1424" spans="1:116" ht="15" customHeight="1" x14ac:dyDescent="0.3">
      <c r="A1424" t="str">
        <f t="shared" si="1276"/>
        <v>20112055</v>
      </c>
      <c r="B1424" t="str">
        <f t="shared" si="1277"/>
        <v>Marketingkutatás - Duga Zsófia (Tb.-ről web) 29</v>
      </c>
      <c r="C1424" t="str">
        <f t="shared" si="1278"/>
        <v>21412055</v>
      </c>
      <c r="D1424" t="str">
        <f t="shared" si="1279"/>
        <v>Marketingkutatás - Duga Zsófia (Tb.-ről web) 13</v>
      </c>
      <c r="E1424" t="str">
        <f t="shared" si="1280"/>
        <v>Duga Zsófia12055</v>
      </c>
      <c r="F1424" t="str">
        <f t="shared" si="1281"/>
        <v>Marketingkutatás (Tb. 214, Tb.-ről web)</v>
      </c>
      <c r="G1424" t="str">
        <f t="shared" si="1282"/>
        <v/>
      </c>
      <c r="H1424" t="str">
        <f t="shared" si="1283"/>
        <v/>
      </c>
      <c r="I1424" t="str">
        <f t="shared" si="1284"/>
        <v/>
      </c>
      <c r="J1424" t="str">
        <f t="shared" si="1285"/>
        <v/>
      </c>
      <c r="K1424" t="str">
        <f t="shared" si="1286"/>
        <v/>
      </c>
      <c r="L1424" t="str">
        <f t="shared" si="1287"/>
        <v/>
      </c>
      <c r="M1424" t="str">
        <f t="shared" si="1288"/>
        <v/>
      </c>
      <c r="N1424" t="str">
        <f t="shared" si="1289"/>
        <v>12055</v>
      </c>
      <c r="O1424" t="str">
        <f t="shared" si="1290"/>
        <v/>
      </c>
      <c r="P1424" t="str">
        <f t="shared" si="1291"/>
        <v>12055</v>
      </c>
      <c r="Q1424" t="str">
        <f t="shared" si="1292"/>
        <v/>
      </c>
      <c r="R1424" t="str">
        <f t="shared" si="1293"/>
        <v/>
      </c>
      <c r="S1424" t="str">
        <f t="shared" si="1294"/>
        <v/>
      </c>
      <c r="T1424" t="str">
        <f t="shared" si="1295"/>
        <v/>
      </c>
      <c r="U1424" t="str">
        <f t="shared" si="1296"/>
        <v/>
      </c>
      <c r="V1424" t="str">
        <f t="shared" si="1297"/>
        <v/>
      </c>
      <c r="W1424" t="str">
        <f t="shared" si="1298"/>
        <v/>
      </c>
      <c r="X1424" t="str">
        <f t="shared" si="1299"/>
        <v/>
      </c>
      <c r="Y1424" t="str">
        <f t="shared" si="1300"/>
        <v/>
      </c>
      <c r="Z1424" t="str">
        <f t="shared" si="1301"/>
        <v/>
      </c>
      <c r="AA1424" t="str">
        <f t="shared" si="1302"/>
        <v>Marketingkutatás (201, Tb.-ről web)</v>
      </c>
      <c r="AB1424" t="str">
        <f t="shared" si="1303"/>
        <v/>
      </c>
      <c r="AC1424" t="str">
        <f t="shared" si="1304"/>
        <v/>
      </c>
      <c r="AD1424" t="str">
        <f t="shared" si="1305"/>
        <v/>
      </c>
      <c r="AE1424" t="str">
        <f t="shared" si="1306"/>
        <v/>
      </c>
      <c r="AF1424" t="str">
        <f t="shared" si="1307"/>
        <v/>
      </c>
      <c r="AG1424" t="str">
        <f t="shared" si="1308"/>
        <v/>
      </c>
      <c r="AH1424" t="str">
        <f t="shared" si="1309"/>
        <v/>
      </c>
      <c r="AI1424" t="str">
        <f t="shared" si="1310"/>
        <v>12055</v>
      </c>
      <c r="AJ1424" t="str">
        <f t="shared" si="1311"/>
        <v/>
      </c>
      <c r="AK1424" t="str">
        <f t="shared" si="1312"/>
        <v/>
      </c>
      <c r="AL1424" t="str">
        <f t="shared" si="1313"/>
        <v/>
      </c>
      <c r="AM1424" t="str">
        <f t="shared" si="1314"/>
        <v/>
      </c>
      <c r="AN1424" t="str">
        <f t="shared" si="1315"/>
        <v/>
      </c>
      <c r="AO1424" t="str">
        <f t="shared" si="1316"/>
        <v/>
      </c>
      <c r="AP1424" t="str">
        <f t="shared" si="1317"/>
        <v/>
      </c>
      <c r="AQ1424" t="str">
        <f t="shared" si="1318"/>
        <v/>
      </c>
      <c r="AR1424" t="str">
        <f t="shared" si="1319"/>
        <v/>
      </c>
      <c r="AS1424" t="str">
        <f t="shared" si="1320"/>
        <v/>
      </c>
      <c r="AT1424" t="str">
        <f t="shared" si="1321"/>
        <v/>
      </c>
      <c r="AU1424" t="str">
        <f t="shared" si="1322"/>
        <v/>
      </c>
      <c r="AV1424" t="str">
        <f t="shared" si="1323"/>
        <v/>
      </c>
      <c r="AW1424" t="str">
        <f t="shared" si="1324"/>
        <v/>
      </c>
      <c r="AX1424" t="str">
        <f t="shared" si="1325"/>
        <v/>
      </c>
      <c r="AY1424" t="str">
        <f t="shared" si="1326"/>
        <v/>
      </c>
      <c r="AZ1424" t="str">
        <f t="shared" si="1327"/>
        <v/>
      </c>
      <c r="BA1424" t="str">
        <f t="shared" si="1328"/>
        <v/>
      </c>
      <c r="BB1424" t="str">
        <f t="shared" si="1329"/>
        <v/>
      </c>
      <c r="BC1424" t="str">
        <f t="shared" si="1330"/>
        <v/>
      </c>
      <c r="BD1424" t="str">
        <f t="shared" si="1331"/>
        <v/>
      </c>
      <c r="BE1424" t="str">
        <f t="shared" si="1332"/>
        <v>Marketingkutatás (214, Tb.-ről web)</v>
      </c>
      <c r="BF1424" s="2">
        <v>1205</v>
      </c>
      <c r="BG1424" s="2">
        <v>5</v>
      </c>
      <c r="BH1424" s="18">
        <f>VLOOKUP(BF1424,segéd!$F$9:$G$41,2,FALSE)</f>
        <v>46361</v>
      </c>
      <c r="BI1424" s="2" t="str">
        <f>VLOOKUP(BG1424,segéd!$F$1:$G$7,2,FALSE)</f>
        <v>15.15-16.45</v>
      </c>
      <c r="BJ1424" t="s">
        <v>91</v>
      </c>
      <c r="BK1424" s="20" t="s">
        <v>120</v>
      </c>
      <c r="BL1424" t="s">
        <v>426</v>
      </c>
      <c r="BM1424" s="2">
        <v>201</v>
      </c>
      <c r="BN1424" s="2">
        <v>214</v>
      </c>
      <c r="BO1424" s="2" t="s">
        <v>119</v>
      </c>
      <c r="BP1424" s="33" t="s">
        <v>655</v>
      </c>
      <c r="BQ1424" s="2">
        <f t="shared" si="1333"/>
        <v>42</v>
      </c>
      <c r="BR1424" s="2">
        <f>IF(BM1424="","",IFERROR(VLOOKUP(BJ1424,segéd!T:U,2,FALSE),"x"))</f>
        <v>29</v>
      </c>
      <c r="BS1424" s="2">
        <f>IF(BN1424="","",IFERROR(VLOOKUP(BJ1424,segéd!O:P,2,FALSE),"x"))</f>
        <v>13</v>
      </c>
      <c r="BT1424" s="2"/>
      <c r="BU1424" s="2"/>
      <c r="BV1424" s="2"/>
      <c r="BX1424" s="2"/>
      <c r="CA1424" s="2">
        <v>37</v>
      </c>
      <c r="CC1424" s="2">
        <v>6</v>
      </c>
      <c r="CQ1424" s="2"/>
      <c r="CR1424" s="2"/>
      <c r="CU1424" s="2">
        <v>25</v>
      </c>
    </row>
    <row r="1425" spans="1:116" ht="15" customHeight="1" x14ac:dyDescent="0.3">
      <c r="A1425" t="str">
        <f t="shared" si="1276"/>
        <v>12055</v>
      </c>
      <c r="B1425" t="str">
        <f t="shared" si="1277"/>
        <v xml:space="preserve">Méréstechnika, 4. csoport - Csrenkovics Antónia </v>
      </c>
      <c r="C1425" t="str">
        <f t="shared" si="1278"/>
        <v>412055</v>
      </c>
      <c r="D1425" t="str">
        <f t="shared" si="1279"/>
        <v>Méréstechnika, 4. csoport - Csrenkovics Antónia 0</v>
      </c>
      <c r="E1425" t="str">
        <f t="shared" si="1280"/>
        <v>Csrenkovics Antónia12055</v>
      </c>
      <c r="F1425" t="str">
        <f t="shared" si="1281"/>
        <v>Méréstechnika, 4. csoport (Tb. 4)</v>
      </c>
      <c r="G1425" t="str">
        <f t="shared" si="1282"/>
        <v/>
      </c>
      <c r="H1425" t="str">
        <f t="shared" si="1283"/>
        <v/>
      </c>
      <c r="I1425" t="str">
        <f t="shared" si="1284"/>
        <v/>
      </c>
      <c r="J1425" t="str">
        <f t="shared" si="1285"/>
        <v/>
      </c>
      <c r="K1425" t="str">
        <f t="shared" si="1286"/>
        <v/>
      </c>
      <c r="L1425" t="str">
        <f t="shared" si="1287"/>
        <v/>
      </c>
      <c r="M1425" t="str">
        <f t="shared" si="1288"/>
        <v/>
      </c>
      <c r="N1425" t="str">
        <f t="shared" si="1289"/>
        <v/>
      </c>
      <c r="O1425" t="str">
        <f t="shared" si="1290"/>
        <v/>
      </c>
      <c r="P1425" t="str">
        <f t="shared" si="1291"/>
        <v/>
      </c>
      <c r="Q1425" t="str">
        <f t="shared" si="1292"/>
        <v/>
      </c>
      <c r="R1425" t="str">
        <f t="shared" si="1293"/>
        <v/>
      </c>
      <c r="S1425" t="str">
        <f t="shared" si="1294"/>
        <v/>
      </c>
      <c r="T1425" t="str">
        <f t="shared" si="1295"/>
        <v/>
      </c>
      <c r="U1425" t="str">
        <f t="shared" si="1296"/>
        <v/>
      </c>
      <c r="V1425" t="str">
        <f t="shared" si="1297"/>
        <v/>
      </c>
      <c r="W1425" t="str">
        <f t="shared" si="1298"/>
        <v/>
      </c>
      <c r="X1425" t="str">
        <f t="shared" si="1299"/>
        <v/>
      </c>
      <c r="Y1425" t="str">
        <f t="shared" si="1300"/>
        <v/>
      </c>
      <c r="Z1425" t="str">
        <f t="shared" si="1301"/>
        <v/>
      </c>
      <c r="AA1425" t="str">
        <f t="shared" si="1302"/>
        <v>Méréstechnika, 4. csoport ()</v>
      </c>
      <c r="AB1425" t="str">
        <f t="shared" si="1303"/>
        <v/>
      </c>
      <c r="AC1425" t="str">
        <f t="shared" si="1304"/>
        <v/>
      </c>
      <c r="AD1425" t="str">
        <f t="shared" si="1305"/>
        <v/>
      </c>
      <c r="AE1425" t="str">
        <f t="shared" si="1306"/>
        <v/>
      </c>
      <c r="AF1425" t="str">
        <f t="shared" si="1307"/>
        <v/>
      </c>
      <c r="AG1425" t="str">
        <f t="shared" si="1308"/>
        <v/>
      </c>
      <c r="AH1425" t="str">
        <f t="shared" si="1309"/>
        <v/>
      </c>
      <c r="AI1425" t="str">
        <f t="shared" si="1310"/>
        <v/>
      </c>
      <c r="AJ1425" t="str">
        <f t="shared" si="1311"/>
        <v/>
      </c>
      <c r="AK1425" t="str">
        <f t="shared" si="1312"/>
        <v/>
      </c>
      <c r="AL1425" t="str">
        <f t="shared" si="1313"/>
        <v>12055</v>
      </c>
      <c r="AM1425" t="str">
        <f t="shared" si="1314"/>
        <v/>
      </c>
      <c r="AN1425" t="str">
        <f t="shared" si="1315"/>
        <v/>
      </c>
      <c r="AO1425" t="str">
        <f t="shared" si="1316"/>
        <v/>
      </c>
      <c r="AP1425" t="str">
        <f t="shared" si="1317"/>
        <v/>
      </c>
      <c r="AQ1425" t="str">
        <f t="shared" si="1318"/>
        <v/>
      </c>
      <c r="AR1425" t="str">
        <f t="shared" si="1319"/>
        <v/>
      </c>
      <c r="AS1425" t="str">
        <f t="shared" si="1320"/>
        <v/>
      </c>
      <c r="AT1425" t="str">
        <f t="shared" si="1321"/>
        <v/>
      </c>
      <c r="AU1425" t="str">
        <f t="shared" si="1322"/>
        <v/>
      </c>
      <c r="AV1425" t="str">
        <f t="shared" si="1323"/>
        <v/>
      </c>
      <c r="AW1425" t="str">
        <f t="shared" si="1324"/>
        <v/>
      </c>
      <c r="AX1425" t="str">
        <f t="shared" si="1325"/>
        <v/>
      </c>
      <c r="AY1425" t="str">
        <f t="shared" si="1326"/>
        <v/>
      </c>
      <c r="AZ1425" t="str">
        <f t="shared" si="1327"/>
        <v/>
      </c>
      <c r="BA1425" t="str">
        <f t="shared" si="1328"/>
        <v/>
      </c>
      <c r="BB1425" t="str">
        <f t="shared" si="1329"/>
        <v/>
      </c>
      <c r="BC1425" t="str">
        <f t="shared" si="1330"/>
        <v/>
      </c>
      <c r="BD1425" t="str">
        <f t="shared" si="1331"/>
        <v/>
      </c>
      <c r="BE1425" t="str">
        <f t="shared" si="1332"/>
        <v>Méréstechnika, 4. csoport (4)</v>
      </c>
      <c r="BF1425" s="2">
        <v>1205</v>
      </c>
      <c r="BG1425" s="2">
        <v>5</v>
      </c>
      <c r="BH1425" s="18">
        <f>VLOOKUP(BF1425,segéd!$F$9:$G$41,2,FALSE)</f>
        <v>46361</v>
      </c>
      <c r="BI1425" s="2" t="str">
        <f>VLOOKUP(BG1425,segéd!$F$1:$G$7,2,FALSE)</f>
        <v>15.15-16.45</v>
      </c>
      <c r="BJ1425" t="s">
        <v>310</v>
      </c>
      <c r="BK1425" s="20" t="s">
        <v>743</v>
      </c>
      <c r="BL1425" t="s">
        <v>191</v>
      </c>
      <c r="BM1425" s="2"/>
      <c r="BN1425" s="2">
        <v>4</v>
      </c>
      <c r="BO1425" s="2"/>
      <c r="BP1425" s="33"/>
      <c r="BQ1425" s="2">
        <f t="shared" si="1333"/>
        <v>0</v>
      </c>
      <c r="BR1425" s="2" t="str">
        <f>IF(BM1425="","",IFERROR(VLOOKUP(BJ1425,segéd!T:U,2,FALSE),"x"))</f>
        <v/>
      </c>
      <c r="BS1425" s="2">
        <f>IF(BN1425="","",IFERROR(VLOOKUP(BJ1425,segéd!O:P,2,FALSE),"x"))</f>
        <v>0</v>
      </c>
      <c r="BU1425" s="2"/>
      <c r="BV1425" s="2"/>
      <c r="BX1425" s="2"/>
      <c r="CJ1425" s="19"/>
      <c r="CK1425" s="19"/>
      <c r="CX1425" s="2">
        <v>21</v>
      </c>
    </row>
    <row r="1426" spans="1:116" ht="15" customHeight="1" x14ac:dyDescent="0.3">
      <c r="A1426" t="str">
        <f t="shared" si="1276"/>
        <v>12055</v>
      </c>
      <c r="B1426" t="str">
        <f t="shared" si="1277"/>
        <v xml:space="preserve">Műszaki szaknyelv I., 3. csoport - Nagy Mónika </v>
      </c>
      <c r="C1426" t="str">
        <f t="shared" si="1278"/>
        <v>40812055</v>
      </c>
      <c r="D1426" t="str">
        <f t="shared" si="1279"/>
        <v>Műszaki szaknyelv I., 3. csoport - Nagy Mónika 0</v>
      </c>
      <c r="E1426" t="str">
        <f t="shared" si="1280"/>
        <v>Nagy Mónika12055</v>
      </c>
      <c r="F1426" t="str">
        <f t="shared" si="1281"/>
        <v>Műszaki szaknyelv I., 3. csoport (Tb. 408)</v>
      </c>
      <c r="G1426" t="str">
        <f t="shared" si="1282"/>
        <v/>
      </c>
      <c r="H1426" t="str">
        <f t="shared" si="1283"/>
        <v/>
      </c>
      <c r="I1426" t="str">
        <f t="shared" si="1284"/>
        <v/>
      </c>
      <c r="J1426" t="str">
        <f t="shared" si="1285"/>
        <v/>
      </c>
      <c r="K1426" t="str">
        <f t="shared" si="1286"/>
        <v/>
      </c>
      <c r="L1426" t="str">
        <f t="shared" si="1287"/>
        <v/>
      </c>
      <c r="M1426" t="str">
        <f t="shared" si="1288"/>
        <v/>
      </c>
      <c r="N1426" t="str">
        <f t="shared" si="1289"/>
        <v/>
      </c>
      <c r="O1426" t="str">
        <f t="shared" si="1290"/>
        <v/>
      </c>
      <c r="P1426" t="str">
        <f t="shared" si="1291"/>
        <v/>
      </c>
      <c r="Q1426" t="str">
        <f t="shared" si="1292"/>
        <v/>
      </c>
      <c r="R1426" t="str">
        <f t="shared" si="1293"/>
        <v/>
      </c>
      <c r="S1426" t="str">
        <f t="shared" si="1294"/>
        <v/>
      </c>
      <c r="T1426" t="str">
        <f t="shared" si="1295"/>
        <v/>
      </c>
      <c r="U1426" t="str">
        <f t="shared" si="1296"/>
        <v/>
      </c>
      <c r="V1426" t="str">
        <f t="shared" si="1297"/>
        <v/>
      </c>
      <c r="W1426" t="str">
        <f t="shared" si="1298"/>
        <v/>
      </c>
      <c r="X1426" t="str">
        <f t="shared" si="1299"/>
        <v/>
      </c>
      <c r="Y1426" t="str">
        <f t="shared" si="1300"/>
        <v/>
      </c>
      <c r="Z1426" t="str">
        <f t="shared" si="1301"/>
        <v/>
      </c>
      <c r="AA1426" t="str">
        <f t="shared" si="1302"/>
        <v>Műszaki szaknyelv I., 3. csoport ()</v>
      </c>
      <c r="AB1426" t="str">
        <f t="shared" si="1303"/>
        <v/>
      </c>
      <c r="AC1426" t="str">
        <f t="shared" si="1304"/>
        <v/>
      </c>
      <c r="AD1426" t="str">
        <f t="shared" si="1305"/>
        <v/>
      </c>
      <c r="AE1426" t="str">
        <f t="shared" si="1306"/>
        <v/>
      </c>
      <c r="AF1426" t="str">
        <f t="shared" si="1307"/>
        <v/>
      </c>
      <c r="AG1426" t="str">
        <f t="shared" si="1308"/>
        <v/>
      </c>
      <c r="AH1426" t="str">
        <f t="shared" si="1309"/>
        <v/>
      </c>
      <c r="AI1426" t="str">
        <f t="shared" si="1310"/>
        <v/>
      </c>
      <c r="AJ1426" t="str">
        <f t="shared" si="1311"/>
        <v/>
      </c>
      <c r="AK1426" t="str">
        <f t="shared" si="1312"/>
        <v/>
      </c>
      <c r="AL1426" t="str">
        <f t="shared" si="1313"/>
        <v>12055</v>
      </c>
      <c r="AM1426" t="str">
        <f t="shared" si="1314"/>
        <v/>
      </c>
      <c r="AN1426" t="str">
        <f t="shared" si="1315"/>
        <v/>
      </c>
      <c r="AO1426" t="str">
        <f t="shared" si="1316"/>
        <v/>
      </c>
      <c r="AP1426" t="str">
        <f t="shared" si="1317"/>
        <v/>
      </c>
      <c r="AQ1426" t="str">
        <f t="shared" si="1318"/>
        <v/>
      </c>
      <c r="AR1426" t="str">
        <f t="shared" si="1319"/>
        <v/>
      </c>
      <c r="AS1426" t="str">
        <f t="shared" si="1320"/>
        <v/>
      </c>
      <c r="AT1426" t="str">
        <f t="shared" si="1321"/>
        <v/>
      </c>
      <c r="AU1426" t="str">
        <f t="shared" si="1322"/>
        <v/>
      </c>
      <c r="AV1426" t="str">
        <f t="shared" si="1323"/>
        <v/>
      </c>
      <c r="AW1426" t="str">
        <f t="shared" si="1324"/>
        <v/>
      </c>
      <c r="AX1426" t="str">
        <f t="shared" si="1325"/>
        <v/>
      </c>
      <c r="AY1426" t="str">
        <f t="shared" si="1326"/>
        <v/>
      </c>
      <c r="AZ1426" t="str">
        <f t="shared" si="1327"/>
        <v/>
      </c>
      <c r="BA1426" t="str">
        <f t="shared" si="1328"/>
        <v/>
      </c>
      <c r="BB1426" t="str">
        <f t="shared" si="1329"/>
        <v/>
      </c>
      <c r="BC1426" t="str">
        <f t="shared" si="1330"/>
        <v/>
      </c>
      <c r="BD1426" t="str">
        <f t="shared" si="1331"/>
        <v/>
      </c>
      <c r="BE1426" t="str">
        <f t="shared" si="1332"/>
        <v>Műszaki szaknyelv I., 3. csoport (408)</v>
      </c>
      <c r="BF1426" s="2">
        <v>1205</v>
      </c>
      <c r="BG1426" s="2">
        <v>5</v>
      </c>
      <c r="BH1426" s="18">
        <f>VLOOKUP(BF1426,segéd!$F$9:$G$41,2,FALSE)</f>
        <v>46361</v>
      </c>
      <c r="BI1426" s="2" t="str">
        <f>VLOOKUP(BG1426,segéd!$F$1:$G$7,2,FALSE)</f>
        <v>15.15-16.45</v>
      </c>
      <c r="BJ1426" t="s">
        <v>301</v>
      </c>
      <c r="BK1426" s="20" t="s">
        <v>543</v>
      </c>
      <c r="BL1426" t="s">
        <v>191</v>
      </c>
      <c r="BM1426" s="2"/>
      <c r="BN1426" s="2">
        <v>408</v>
      </c>
      <c r="BO1426" s="2"/>
      <c r="BP1426" s="33"/>
      <c r="BQ1426" s="2">
        <f t="shared" si="1333"/>
        <v>0</v>
      </c>
      <c r="BR1426" s="2" t="str">
        <f>IF(BM1426="","",IFERROR(VLOOKUP(BJ1426,segéd!T:U,2,FALSE),"x"))</f>
        <v/>
      </c>
      <c r="BS1426" s="2">
        <f>IF(BN1426="","",IFERROR(VLOOKUP(BJ1426,segéd!O:P,2,FALSE),"x"))</f>
        <v>0</v>
      </c>
      <c r="BT1426" s="2"/>
      <c r="BU1426" s="2"/>
      <c r="BV1426" s="2"/>
      <c r="BX1426" s="2"/>
      <c r="CQ1426" s="2"/>
      <c r="CR1426" s="2"/>
      <c r="CX1426" s="2">
        <v>25</v>
      </c>
    </row>
    <row r="1427" spans="1:116" ht="15" customHeight="1" x14ac:dyDescent="0.3">
      <c r="A1427" t="str">
        <f t="shared" si="1276"/>
        <v>12056</v>
      </c>
      <c r="B1427" t="str">
        <f t="shared" si="1277"/>
        <v xml:space="preserve">Műszaki szaknyelv I., 2. csoport - Nagy Mónika </v>
      </c>
      <c r="C1427" t="str">
        <f t="shared" si="1278"/>
        <v>40812056</v>
      </c>
      <c r="D1427" t="str">
        <f t="shared" si="1279"/>
        <v>Műszaki szaknyelv I., 2. csoport - Nagy Mónika 0</v>
      </c>
      <c r="E1427" t="str">
        <f t="shared" si="1280"/>
        <v>Nagy Mónika12056</v>
      </c>
      <c r="F1427" t="str">
        <f t="shared" si="1281"/>
        <v>Műszaki szaknyelv I., 2. csoport (Tb. 408)</v>
      </c>
      <c r="G1427" t="str">
        <f t="shared" si="1282"/>
        <v/>
      </c>
      <c r="H1427" t="str">
        <f t="shared" si="1283"/>
        <v/>
      </c>
      <c r="I1427" t="str">
        <f t="shared" si="1284"/>
        <v/>
      </c>
      <c r="J1427" t="str">
        <f t="shared" si="1285"/>
        <v/>
      </c>
      <c r="K1427" t="str">
        <f t="shared" si="1286"/>
        <v/>
      </c>
      <c r="L1427" t="str">
        <f t="shared" si="1287"/>
        <v/>
      </c>
      <c r="M1427" t="str">
        <f t="shared" si="1288"/>
        <v/>
      </c>
      <c r="N1427" t="str">
        <f t="shared" si="1289"/>
        <v/>
      </c>
      <c r="O1427" t="str">
        <f t="shared" si="1290"/>
        <v/>
      </c>
      <c r="P1427" t="str">
        <f t="shared" si="1291"/>
        <v/>
      </c>
      <c r="Q1427" t="str">
        <f t="shared" si="1292"/>
        <v/>
      </c>
      <c r="R1427" t="str">
        <f t="shared" si="1293"/>
        <v/>
      </c>
      <c r="S1427" t="str">
        <f t="shared" si="1294"/>
        <v/>
      </c>
      <c r="T1427" t="str">
        <f t="shared" si="1295"/>
        <v/>
      </c>
      <c r="U1427" t="str">
        <f t="shared" si="1296"/>
        <v/>
      </c>
      <c r="V1427" t="str">
        <f t="shared" si="1297"/>
        <v/>
      </c>
      <c r="W1427" t="str">
        <f t="shared" si="1298"/>
        <v/>
      </c>
      <c r="X1427" t="str">
        <f t="shared" si="1299"/>
        <v/>
      </c>
      <c r="Y1427" t="str">
        <f t="shared" si="1300"/>
        <v/>
      </c>
      <c r="Z1427" t="str">
        <f t="shared" si="1301"/>
        <v/>
      </c>
      <c r="AA1427" t="str">
        <f t="shared" si="1302"/>
        <v>Műszaki szaknyelv I., 2. csoport ()</v>
      </c>
      <c r="AB1427" t="str">
        <f t="shared" si="1303"/>
        <v/>
      </c>
      <c r="AC1427" t="str">
        <f t="shared" si="1304"/>
        <v/>
      </c>
      <c r="AD1427" t="str">
        <f t="shared" si="1305"/>
        <v/>
      </c>
      <c r="AE1427" t="str">
        <f t="shared" si="1306"/>
        <v/>
      </c>
      <c r="AF1427" t="str">
        <f t="shared" si="1307"/>
        <v/>
      </c>
      <c r="AG1427" t="str">
        <f t="shared" si="1308"/>
        <v/>
      </c>
      <c r="AH1427" t="str">
        <f t="shared" si="1309"/>
        <v/>
      </c>
      <c r="AI1427" t="str">
        <f t="shared" si="1310"/>
        <v/>
      </c>
      <c r="AJ1427" t="str">
        <f t="shared" si="1311"/>
        <v/>
      </c>
      <c r="AK1427" t="str">
        <f t="shared" si="1312"/>
        <v>12056</v>
      </c>
      <c r="AL1427" t="str">
        <f t="shared" si="1313"/>
        <v/>
      </c>
      <c r="AM1427" t="str">
        <f t="shared" si="1314"/>
        <v/>
      </c>
      <c r="AN1427" t="str">
        <f t="shared" si="1315"/>
        <v/>
      </c>
      <c r="AO1427" t="str">
        <f t="shared" si="1316"/>
        <v/>
      </c>
      <c r="AP1427" t="str">
        <f t="shared" si="1317"/>
        <v/>
      </c>
      <c r="AQ1427" t="str">
        <f t="shared" si="1318"/>
        <v/>
      </c>
      <c r="AR1427" t="str">
        <f t="shared" si="1319"/>
        <v/>
      </c>
      <c r="AS1427" t="str">
        <f t="shared" si="1320"/>
        <v/>
      </c>
      <c r="AT1427" t="str">
        <f t="shared" si="1321"/>
        <v/>
      </c>
      <c r="AU1427" t="str">
        <f t="shared" si="1322"/>
        <v/>
      </c>
      <c r="AV1427" t="str">
        <f t="shared" si="1323"/>
        <v/>
      </c>
      <c r="AW1427" t="str">
        <f t="shared" si="1324"/>
        <v/>
      </c>
      <c r="AX1427" t="str">
        <f t="shared" si="1325"/>
        <v/>
      </c>
      <c r="AY1427" t="str">
        <f t="shared" si="1326"/>
        <v/>
      </c>
      <c r="AZ1427" t="str">
        <f t="shared" si="1327"/>
        <v/>
      </c>
      <c r="BA1427" t="str">
        <f t="shared" si="1328"/>
        <v/>
      </c>
      <c r="BB1427" t="str">
        <f t="shared" si="1329"/>
        <v/>
      </c>
      <c r="BC1427" t="str">
        <f t="shared" si="1330"/>
        <v/>
      </c>
      <c r="BD1427" t="str">
        <f t="shared" si="1331"/>
        <v/>
      </c>
      <c r="BE1427" t="str">
        <f t="shared" si="1332"/>
        <v>Műszaki szaknyelv I., 2. csoport (408)</v>
      </c>
      <c r="BF1427" s="2">
        <v>1205</v>
      </c>
      <c r="BG1427" s="2">
        <v>6</v>
      </c>
      <c r="BH1427" s="18">
        <f>VLOOKUP(BF1427,segéd!$F$9:$G$41,2,FALSE)</f>
        <v>46361</v>
      </c>
      <c r="BI1427" s="2" t="str">
        <f>VLOOKUP(BG1427,segéd!$F$1:$G$7,2,FALSE)</f>
        <v>17.00-18.30</v>
      </c>
      <c r="BJ1427" t="s">
        <v>300</v>
      </c>
      <c r="BK1427" s="20" t="s">
        <v>543</v>
      </c>
      <c r="BL1427" t="s">
        <v>191</v>
      </c>
      <c r="BM1427" s="2"/>
      <c r="BN1427" s="2">
        <v>408</v>
      </c>
      <c r="BO1427" s="2"/>
      <c r="BP1427" s="33"/>
      <c r="BQ1427" s="2">
        <f t="shared" si="1333"/>
        <v>0</v>
      </c>
      <c r="BR1427" s="2" t="str">
        <f>IF(BM1427="","",IFERROR(VLOOKUP(BJ1427,segéd!T:U,2,FALSE),"x"))</f>
        <v/>
      </c>
      <c r="BS1427" s="2">
        <f>IF(BN1427="","",IFERROR(VLOOKUP(BJ1427,segéd!O:P,2,FALSE),"x"))</f>
        <v>0</v>
      </c>
      <c r="BT1427" s="2"/>
      <c r="BU1427" s="2"/>
      <c r="BV1427" s="2"/>
      <c r="BX1427" s="2"/>
      <c r="CQ1427" s="2"/>
      <c r="CR1427" s="2"/>
      <c r="CW1427" s="2">
        <v>17</v>
      </c>
    </row>
    <row r="1428" spans="1:116" ht="15" customHeight="1" x14ac:dyDescent="0.3">
      <c r="A1428" t="str">
        <f t="shared" si="1276"/>
        <v>12116</v>
      </c>
      <c r="B1428" t="str">
        <f t="shared" si="1277"/>
        <v xml:space="preserve">Német nyelv I. - Árendás Bence (16.00-tól) </v>
      </c>
      <c r="C1428" t="str">
        <f t="shared" si="1278"/>
        <v>40112116</v>
      </c>
      <c r="D1428" t="str">
        <f t="shared" si="1279"/>
        <v>Német nyelv I. - Árendás Bence (16.00-tól) x</v>
      </c>
      <c r="E1428" t="str">
        <f t="shared" si="1280"/>
        <v>Árendás Bence12116</v>
      </c>
      <c r="F1428" t="str">
        <f t="shared" si="1281"/>
        <v>Német nyelv I. (Tb. 401, 16.00-tól)</v>
      </c>
      <c r="G1428" t="str">
        <f t="shared" si="1282"/>
        <v/>
      </c>
      <c r="H1428" t="str">
        <f t="shared" si="1283"/>
        <v/>
      </c>
      <c r="I1428" t="str">
        <f t="shared" si="1284"/>
        <v/>
      </c>
      <c r="J1428" t="str">
        <f t="shared" si="1285"/>
        <v/>
      </c>
      <c r="K1428" t="str">
        <f t="shared" si="1286"/>
        <v/>
      </c>
      <c r="L1428" t="str">
        <f t="shared" si="1287"/>
        <v/>
      </c>
      <c r="M1428" t="str">
        <f t="shared" si="1288"/>
        <v/>
      </c>
      <c r="N1428" t="str">
        <f t="shared" si="1289"/>
        <v/>
      </c>
      <c r="O1428" t="str">
        <f t="shared" si="1290"/>
        <v/>
      </c>
      <c r="P1428" t="str">
        <f t="shared" si="1291"/>
        <v/>
      </c>
      <c r="Q1428" t="str">
        <f t="shared" si="1292"/>
        <v/>
      </c>
      <c r="R1428" t="str">
        <f t="shared" si="1293"/>
        <v/>
      </c>
      <c r="S1428" t="str">
        <f t="shared" si="1294"/>
        <v/>
      </c>
      <c r="T1428" t="str">
        <f t="shared" si="1295"/>
        <v/>
      </c>
      <c r="U1428" t="str">
        <f t="shared" si="1296"/>
        <v/>
      </c>
      <c r="V1428" t="str">
        <f t="shared" si="1297"/>
        <v/>
      </c>
      <c r="W1428" t="str">
        <f t="shared" si="1298"/>
        <v/>
      </c>
      <c r="X1428" t="str">
        <f t="shared" si="1299"/>
        <v/>
      </c>
      <c r="Y1428" t="str">
        <f t="shared" si="1300"/>
        <v/>
      </c>
      <c r="Z1428" t="str">
        <f t="shared" si="1301"/>
        <v/>
      </c>
      <c r="AA1428" t="str">
        <f t="shared" si="1302"/>
        <v>Német nyelv I. (, 16.00-tól)</v>
      </c>
      <c r="AB1428" t="str">
        <f t="shared" si="1303"/>
        <v/>
      </c>
      <c r="AC1428" t="str">
        <f t="shared" si="1304"/>
        <v/>
      </c>
      <c r="AD1428" t="str">
        <f t="shared" si="1305"/>
        <v/>
      </c>
      <c r="AE1428" t="str">
        <f t="shared" si="1306"/>
        <v/>
      </c>
      <c r="AF1428" t="str">
        <f t="shared" si="1307"/>
        <v/>
      </c>
      <c r="AG1428" t="str">
        <f t="shared" si="1308"/>
        <v/>
      </c>
      <c r="AH1428" t="str">
        <f t="shared" si="1309"/>
        <v>12116</v>
      </c>
      <c r="AI1428" t="str">
        <f t="shared" si="1310"/>
        <v>12116</v>
      </c>
      <c r="AJ1428" t="str">
        <f t="shared" si="1311"/>
        <v/>
      </c>
      <c r="AK1428" t="str">
        <f t="shared" si="1312"/>
        <v>12116</v>
      </c>
      <c r="AL1428" t="str">
        <f t="shared" si="1313"/>
        <v>12116</v>
      </c>
      <c r="AM1428" t="str">
        <f t="shared" si="1314"/>
        <v/>
      </c>
      <c r="AN1428" t="str">
        <f t="shared" si="1315"/>
        <v/>
      </c>
      <c r="AO1428" t="str">
        <f t="shared" si="1316"/>
        <v/>
      </c>
      <c r="AP1428" t="str">
        <f t="shared" si="1317"/>
        <v/>
      </c>
      <c r="AQ1428" t="str">
        <f t="shared" si="1318"/>
        <v/>
      </c>
      <c r="AR1428" t="str">
        <f t="shared" si="1319"/>
        <v/>
      </c>
      <c r="AS1428" t="str">
        <f t="shared" si="1320"/>
        <v/>
      </c>
      <c r="AT1428" t="str">
        <f t="shared" si="1321"/>
        <v/>
      </c>
      <c r="AU1428" t="str">
        <f t="shared" si="1322"/>
        <v/>
      </c>
      <c r="AV1428" t="str">
        <f t="shared" si="1323"/>
        <v/>
      </c>
      <c r="AW1428" t="str">
        <f t="shared" si="1324"/>
        <v/>
      </c>
      <c r="AX1428" t="str">
        <f t="shared" si="1325"/>
        <v/>
      </c>
      <c r="AY1428" t="str">
        <f t="shared" si="1326"/>
        <v/>
      </c>
      <c r="AZ1428" t="str">
        <f t="shared" si="1327"/>
        <v/>
      </c>
      <c r="BA1428" t="str">
        <f t="shared" si="1328"/>
        <v/>
      </c>
      <c r="BB1428" t="str">
        <f t="shared" si="1329"/>
        <v/>
      </c>
      <c r="BC1428" t="str">
        <f t="shared" si="1330"/>
        <v/>
      </c>
      <c r="BD1428" t="str">
        <f t="shared" si="1331"/>
        <v/>
      </c>
      <c r="BE1428" t="str">
        <f t="shared" si="1332"/>
        <v>Német nyelv I. (401, 16.00-tól)</v>
      </c>
      <c r="BF1428" s="2">
        <v>1211</v>
      </c>
      <c r="BG1428" s="2">
        <v>6</v>
      </c>
      <c r="BH1428" s="18">
        <f>VLOOKUP(BF1428,segéd!$F$9:$G$41,2,FALSE)</f>
        <v>46367</v>
      </c>
      <c r="BI1428" s="2" t="s">
        <v>2387</v>
      </c>
      <c r="BJ1428" t="s">
        <v>2386</v>
      </c>
      <c r="BK1428" s="20" t="s">
        <v>976</v>
      </c>
      <c r="BL1428" t="s">
        <v>191</v>
      </c>
      <c r="BM1428" s="2"/>
      <c r="BN1428" s="2">
        <v>401</v>
      </c>
      <c r="BO1428" s="2" t="s">
        <v>2389</v>
      </c>
      <c r="BP1428" s="33"/>
      <c r="BQ1428" s="2" t="e">
        <f t="shared" si="1333"/>
        <v>#VALUE!</v>
      </c>
      <c r="BR1428" s="2" t="str">
        <f>IF(BM1428="","",IFERROR(VLOOKUP(BJ1428,segéd!T:U,2,FALSE),"x"))</f>
        <v/>
      </c>
      <c r="BS1428" s="2" t="str">
        <f>IF(BN1428="","",IFERROR(VLOOKUP(BJ1428,segéd!O:P,2,FALSE),"x"))</f>
        <v>x</v>
      </c>
      <c r="BU1428" s="2"/>
      <c r="BV1428" s="2"/>
      <c r="BX1428" s="2"/>
      <c r="CT1428" s="2" t="s">
        <v>2366</v>
      </c>
      <c r="CU1428" s="2" t="s">
        <v>2366</v>
      </c>
      <c r="CW1428" s="2" t="s">
        <v>2366</v>
      </c>
      <c r="CX1428" s="2" t="s">
        <v>2366</v>
      </c>
    </row>
    <row r="1429" spans="1:116" ht="15" customHeight="1" x14ac:dyDescent="0.3">
      <c r="A1429" t="str">
        <f t="shared" si="1276"/>
        <v>12117</v>
      </c>
      <c r="B1429" t="str">
        <f t="shared" si="1277"/>
        <v xml:space="preserve">Német nyelv I. - Árendás Bence (19.15-ig) </v>
      </c>
      <c r="C1429" t="str">
        <f t="shared" si="1278"/>
        <v>40112117</v>
      </c>
      <c r="D1429" t="str">
        <f t="shared" si="1279"/>
        <v>Német nyelv I. - Árendás Bence (19.15-ig) x</v>
      </c>
      <c r="E1429" t="str">
        <f t="shared" si="1280"/>
        <v>Árendás Bence12117</v>
      </c>
      <c r="F1429" t="str">
        <f t="shared" si="1281"/>
        <v>Német nyelv I. (Tb. 401, 19.15-ig)</v>
      </c>
      <c r="G1429" t="str">
        <f t="shared" si="1282"/>
        <v/>
      </c>
      <c r="H1429" t="str">
        <f t="shared" si="1283"/>
        <v/>
      </c>
      <c r="I1429" t="str">
        <f t="shared" si="1284"/>
        <v/>
      </c>
      <c r="J1429" t="str">
        <f t="shared" si="1285"/>
        <v/>
      </c>
      <c r="K1429" t="str">
        <f t="shared" si="1286"/>
        <v/>
      </c>
      <c r="L1429" t="str">
        <f t="shared" si="1287"/>
        <v/>
      </c>
      <c r="M1429" t="str">
        <f t="shared" si="1288"/>
        <v/>
      </c>
      <c r="N1429" t="str">
        <f t="shared" si="1289"/>
        <v/>
      </c>
      <c r="O1429" t="str">
        <f t="shared" si="1290"/>
        <v/>
      </c>
      <c r="P1429" t="str">
        <f t="shared" si="1291"/>
        <v/>
      </c>
      <c r="Q1429" t="str">
        <f t="shared" si="1292"/>
        <v/>
      </c>
      <c r="R1429" t="str">
        <f t="shared" si="1293"/>
        <v/>
      </c>
      <c r="S1429" t="str">
        <f t="shared" si="1294"/>
        <v/>
      </c>
      <c r="T1429" t="str">
        <f t="shared" si="1295"/>
        <v/>
      </c>
      <c r="U1429" t="str">
        <f t="shared" si="1296"/>
        <v/>
      </c>
      <c r="V1429" t="str">
        <f t="shared" si="1297"/>
        <v/>
      </c>
      <c r="W1429" t="str">
        <f t="shared" si="1298"/>
        <v/>
      </c>
      <c r="X1429" t="str">
        <f t="shared" si="1299"/>
        <v/>
      </c>
      <c r="Y1429" t="str">
        <f t="shared" si="1300"/>
        <v/>
      </c>
      <c r="Z1429" t="str">
        <f t="shared" si="1301"/>
        <v/>
      </c>
      <c r="AA1429" t="str">
        <f t="shared" si="1302"/>
        <v>Német nyelv I. (, 19.15-ig)</v>
      </c>
      <c r="AB1429" t="str">
        <f t="shared" si="1303"/>
        <v/>
      </c>
      <c r="AC1429" t="str">
        <f t="shared" si="1304"/>
        <v/>
      </c>
      <c r="AD1429" t="str">
        <f t="shared" si="1305"/>
        <v/>
      </c>
      <c r="AE1429" t="str">
        <f t="shared" si="1306"/>
        <v/>
      </c>
      <c r="AF1429" t="str">
        <f t="shared" si="1307"/>
        <v/>
      </c>
      <c r="AG1429" t="str">
        <f t="shared" si="1308"/>
        <v/>
      </c>
      <c r="AH1429" t="str">
        <f t="shared" si="1309"/>
        <v>12117</v>
      </c>
      <c r="AI1429" t="str">
        <f t="shared" si="1310"/>
        <v>12117</v>
      </c>
      <c r="AJ1429" t="str">
        <f t="shared" si="1311"/>
        <v/>
      </c>
      <c r="AK1429" t="str">
        <f t="shared" si="1312"/>
        <v>12117</v>
      </c>
      <c r="AL1429" t="str">
        <f t="shared" si="1313"/>
        <v>12117</v>
      </c>
      <c r="AM1429" t="str">
        <f t="shared" si="1314"/>
        <v/>
      </c>
      <c r="AN1429" t="str">
        <f t="shared" si="1315"/>
        <v/>
      </c>
      <c r="AO1429" t="str">
        <f t="shared" si="1316"/>
        <v/>
      </c>
      <c r="AP1429" t="str">
        <f t="shared" si="1317"/>
        <v/>
      </c>
      <c r="AQ1429" t="str">
        <f t="shared" si="1318"/>
        <v/>
      </c>
      <c r="AR1429" t="str">
        <f t="shared" si="1319"/>
        <v/>
      </c>
      <c r="AS1429" t="str">
        <f t="shared" si="1320"/>
        <v/>
      </c>
      <c r="AT1429" t="str">
        <f t="shared" si="1321"/>
        <v/>
      </c>
      <c r="AU1429" t="str">
        <f t="shared" si="1322"/>
        <v/>
      </c>
      <c r="AV1429" t="str">
        <f t="shared" si="1323"/>
        <v/>
      </c>
      <c r="AW1429" t="str">
        <f t="shared" si="1324"/>
        <v/>
      </c>
      <c r="AX1429" t="str">
        <f t="shared" si="1325"/>
        <v/>
      </c>
      <c r="AY1429" t="str">
        <f t="shared" si="1326"/>
        <v/>
      </c>
      <c r="AZ1429" t="str">
        <f t="shared" si="1327"/>
        <v/>
      </c>
      <c r="BA1429" t="str">
        <f t="shared" si="1328"/>
        <v/>
      </c>
      <c r="BB1429" t="str">
        <f t="shared" si="1329"/>
        <v/>
      </c>
      <c r="BC1429" t="str">
        <f t="shared" si="1330"/>
        <v/>
      </c>
      <c r="BD1429" t="str">
        <f t="shared" si="1331"/>
        <v/>
      </c>
      <c r="BE1429" t="str">
        <f t="shared" si="1332"/>
        <v>Német nyelv I. (401, 19.15-ig)</v>
      </c>
      <c r="BF1429" s="2">
        <v>1211</v>
      </c>
      <c r="BG1429" s="2">
        <v>7</v>
      </c>
      <c r="BH1429" s="18">
        <f>VLOOKUP(BF1429,segéd!$F$9:$G$41,2,FALSE)</f>
        <v>46367</v>
      </c>
      <c r="BI1429" s="2" t="s">
        <v>2388</v>
      </c>
      <c r="BJ1429" t="s">
        <v>2386</v>
      </c>
      <c r="BK1429" s="20" t="s">
        <v>976</v>
      </c>
      <c r="BL1429" t="s">
        <v>191</v>
      </c>
      <c r="BM1429" s="2"/>
      <c r="BN1429" s="2">
        <v>401</v>
      </c>
      <c r="BO1429" s="2" t="s">
        <v>2390</v>
      </c>
      <c r="BP1429" s="33"/>
      <c r="BQ1429" s="2" t="e">
        <f t="shared" si="1333"/>
        <v>#VALUE!</v>
      </c>
      <c r="BR1429" s="2" t="str">
        <f>IF(BM1429="","",IFERROR(VLOOKUP(BJ1429,segéd!T:U,2,FALSE),"x"))</f>
        <v/>
      </c>
      <c r="BS1429" s="2" t="str">
        <f>IF(BN1429="","",IFERROR(VLOOKUP(BJ1429,segéd!O:P,2,FALSE),"x"))</f>
        <v>x</v>
      </c>
      <c r="BU1429" s="2"/>
      <c r="BV1429" s="2"/>
      <c r="BX1429" s="2"/>
      <c r="CT1429" s="2" t="s">
        <v>2366</v>
      </c>
      <c r="CU1429" s="2" t="s">
        <v>2366</v>
      </c>
      <c r="CW1429" s="2" t="s">
        <v>2366</v>
      </c>
      <c r="CX1429" s="2" t="s">
        <v>2366</v>
      </c>
    </row>
    <row r="1430" spans="1:116" ht="15" customHeight="1" x14ac:dyDescent="0.3">
      <c r="A1430" t="str">
        <f t="shared" si="1276"/>
        <v>12121</v>
      </c>
      <c r="B1430" t="str">
        <f t="shared" si="1277"/>
        <v xml:space="preserve">Anyagismeret a gyakorlatban - Szabó Veronika Anna (web) </v>
      </c>
      <c r="C1430" t="str">
        <f t="shared" si="1278"/>
        <v>21412121</v>
      </c>
      <c r="D1430" t="str">
        <f t="shared" si="1279"/>
        <v>Anyagismeret a gyakorlatban - Szabó Veronika Anna (web) 15</v>
      </c>
      <c r="E1430" t="str">
        <f t="shared" si="1280"/>
        <v>Szabó Veronika Anna12121</v>
      </c>
      <c r="F1430" t="str">
        <f t="shared" si="1281"/>
        <v>Anyagismeret a gyakorlatban (Tb. 214, web)</v>
      </c>
      <c r="G1430" t="str">
        <f t="shared" si="1282"/>
        <v/>
      </c>
      <c r="H1430" t="str">
        <f t="shared" si="1283"/>
        <v/>
      </c>
      <c r="I1430" t="str">
        <f t="shared" si="1284"/>
        <v/>
      </c>
      <c r="J1430" t="str">
        <f t="shared" si="1285"/>
        <v/>
      </c>
      <c r="K1430" t="str">
        <f t="shared" si="1286"/>
        <v/>
      </c>
      <c r="L1430" t="str">
        <f t="shared" si="1287"/>
        <v/>
      </c>
      <c r="M1430" t="str">
        <f t="shared" si="1288"/>
        <v/>
      </c>
      <c r="N1430" t="str">
        <f t="shared" si="1289"/>
        <v/>
      </c>
      <c r="O1430" t="str">
        <f t="shared" si="1290"/>
        <v/>
      </c>
      <c r="P1430" t="str">
        <f t="shared" si="1291"/>
        <v/>
      </c>
      <c r="Q1430" t="str">
        <f t="shared" si="1292"/>
        <v/>
      </c>
      <c r="R1430" t="str">
        <f t="shared" si="1293"/>
        <v/>
      </c>
      <c r="S1430" t="str">
        <f t="shared" si="1294"/>
        <v/>
      </c>
      <c r="T1430" t="str">
        <f t="shared" si="1295"/>
        <v/>
      </c>
      <c r="U1430" t="str">
        <f t="shared" si="1296"/>
        <v/>
      </c>
      <c r="V1430" t="str">
        <f t="shared" si="1297"/>
        <v/>
      </c>
      <c r="W1430" t="str">
        <f t="shared" si="1298"/>
        <v/>
      </c>
      <c r="X1430" t="str">
        <f t="shared" si="1299"/>
        <v/>
      </c>
      <c r="Y1430" t="str">
        <f t="shared" si="1300"/>
        <v/>
      </c>
      <c r="Z1430" t="str">
        <f t="shared" si="1301"/>
        <v/>
      </c>
      <c r="AA1430" t="str">
        <f t="shared" si="1302"/>
        <v>Anyagismeret a gyakorlatban (, web)</v>
      </c>
      <c r="AB1430" t="str">
        <f t="shared" si="1303"/>
        <v/>
      </c>
      <c r="AC1430" t="str">
        <f t="shared" si="1304"/>
        <v/>
      </c>
      <c r="AD1430" t="str">
        <f t="shared" si="1305"/>
        <v>12121</v>
      </c>
      <c r="AE1430" t="str">
        <f t="shared" si="1306"/>
        <v/>
      </c>
      <c r="AF1430" t="str">
        <f t="shared" si="1307"/>
        <v/>
      </c>
      <c r="AG1430" t="str">
        <f t="shared" si="1308"/>
        <v/>
      </c>
      <c r="AH1430" t="str">
        <f t="shared" si="1309"/>
        <v/>
      </c>
      <c r="AI1430" t="str">
        <f t="shared" si="1310"/>
        <v/>
      </c>
      <c r="AJ1430" t="str">
        <f t="shared" si="1311"/>
        <v/>
      </c>
      <c r="AK1430" t="str">
        <f t="shared" si="1312"/>
        <v/>
      </c>
      <c r="AL1430" t="str">
        <f t="shared" si="1313"/>
        <v/>
      </c>
      <c r="AM1430" t="str">
        <f t="shared" si="1314"/>
        <v/>
      </c>
      <c r="AN1430" t="str">
        <f t="shared" si="1315"/>
        <v/>
      </c>
      <c r="AO1430" t="str">
        <f t="shared" si="1316"/>
        <v/>
      </c>
      <c r="AP1430" t="str">
        <f t="shared" si="1317"/>
        <v/>
      </c>
      <c r="AQ1430" t="str">
        <f t="shared" si="1318"/>
        <v/>
      </c>
      <c r="AR1430" t="str">
        <f t="shared" si="1319"/>
        <v/>
      </c>
      <c r="AS1430" t="str">
        <f t="shared" si="1320"/>
        <v/>
      </c>
      <c r="AT1430" t="str">
        <f t="shared" si="1321"/>
        <v/>
      </c>
      <c r="AU1430" t="str">
        <f t="shared" si="1322"/>
        <v/>
      </c>
      <c r="AV1430" t="str">
        <f t="shared" si="1323"/>
        <v/>
      </c>
      <c r="AW1430" t="str">
        <f t="shared" si="1324"/>
        <v/>
      </c>
      <c r="AX1430" t="str">
        <f t="shared" si="1325"/>
        <v/>
      </c>
      <c r="AY1430" t="str">
        <f t="shared" si="1326"/>
        <v/>
      </c>
      <c r="AZ1430" t="str">
        <f t="shared" si="1327"/>
        <v/>
      </c>
      <c r="BA1430" t="str">
        <f t="shared" si="1328"/>
        <v/>
      </c>
      <c r="BB1430" t="str">
        <f t="shared" si="1329"/>
        <v/>
      </c>
      <c r="BC1430" t="str">
        <f t="shared" si="1330"/>
        <v/>
      </c>
      <c r="BD1430" t="str">
        <f t="shared" si="1331"/>
        <v/>
      </c>
      <c r="BE1430" t="str">
        <f t="shared" si="1332"/>
        <v>Anyagismeret a gyakorlatban (214, web)</v>
      </c>
      <c r="BF1430" s="2">
        <v>1212</v>
      </c>
      <c r="BG1430" s="2">
        <v>1</v>
      </c>
      <c r="BH1430" s="18">
        <f>VLOOKUP(BF1430,segéd!$F$9:$G$41,2,FALSE)</f>
        <v>46368</v>
      </c>
      <c r="BI1430" s="2" t="str">
        <f>VLOOKUP(BG1430,segéd!$F$1:$G$7,2,FALSE)</f>
        <v>8.00-9.30</v>
      </c>
      <c r="BJ1430" t="s">
        <v>148</v>
      </c>
      <c r="BK1430" s="20" t="s">
        <v>539</v>
      </c>
      <c r="BL1430" t="s">
        <v>114</v>
      </c>
      <c r="BM1430" s="2"/>
      <c r="BN1430" s="2">
        <v>214</v>
      </c>
      <c r="BO1430" s="2" t="s">
        <v>117</v>
      </c>
      <c r="BP1430" s="33" t="s">
        <v>597</v>
      </c>
      <c r="BQ1430" s="2">
        <f t="shared" si="1333"/>
        <v>15</v>
      </c>
      <c r="BR1430" s="2" t="str">
        <f>IF(BM1430="","",IFERROR(VLOOKUP(BJ1430,segéd!T:U,2,FALSE),"x"))</f>
        <v/>
      </c>
      <c r="BS1430" s="2">
        <f>IF(BN1430="","",IFERROR(VLOOKUP(BJ1430,segéd!O:P,2,FALSE),"x"))</f>
        <v>15</v>
      </c>
      <c r="BU1430" s="2"/>
      <c r="BV1430" s="2"/>
      <c r="BX1430" s="2"/>
      <c r="CP1430" s="2">
        <v>8</v>
      </c>
      <c r="DC1430" s="19"/>
      <c r="DD1430" s="19"/>
      <c r="DE1430" s="19"/>
      <c r="DF1430" s="19"/>
      <c r="DI1430" s="19"/>
      <c r="DL1430" s="19"/>
    </row>
    <row r="1431" spans="1:116" ht="15" customHeight="1" x14ac:dyDescent="0.3">
      <c r="A1431" t="str">
        <f t="shared" si="1276"/>
        <v>12121</v>
      </c>
      <c r="B1431" t="str">
        <f t="shared" si="1277"/>
        <v xml:space="preserve">Bevezetés a robottechnikába - Vavra Gábor (web) </v>
      </c>
      <c r="C1431" t="str">
        <f t="shared" si="1278"/>
        <v>21512121</v>
      </c>
      <c r="D1431" t="str">
        <f t="shared" si="1279"/>
        <v>Bevezetés a robottechnikába - Vavra Gábor (web) 50</v>
      </c>
      <c r="E1431" t="str">
        <f t="shared" si="1280"/>
        <v>Vavra Gábor12121</v>
      </c>
      <c r="F1431" t="str">
        <f t="shared" si="1281"/>
        <v>Bevezetés a robottechnikába (Tb. 215, web)</v>
      </c>
      <c r="G1431" t="str">
        <f t="shared" si="1282"/>
        <v/>
      </c>
      <c r="H1431" t="str">
        <f t="shared" si="1283"/>
        <v/>
      </c>
      <c r="I1431" t="str">
        <f t="shared" si="1284"/>
        <v/>
      </c>
      <c r="J1431" t="str">
        <f t="shared" si="1285"/>
        <v/>
      </c>
      <c r="K1431" t="str">
        <f t="shared" si="1286"/>
        <v/>
      </c>
      <c r="L1431" t="str">
        <f t="shared" si="1287"/>
        <v/>
      </c>
      <c r="M1431" t="str">
        <f t="shared" si="1288"/>
        <v/>
      </c>
      <c r="N1431" t="str">
        <f t="shared" si="1289"/>
        <v/>
      </c>
      <c r="O1431" t="str">
        <f t="shared" si="1290"/>
        <v/>
      </c>
      <c r="P1431" t="str">
        <f t="shared" si="1291"/>
        <v/>
      </c>
      <c r="Q1431" t="str">
        <f t="shared" si="1292"/>
        <v/>
      </c>
      <c r="R1431" t="str">
        <f t="shared" si="1293"/>
        <v/>
      </c>
      <c r="S1431" t="str">
        <f t="shared" si="1294"/>
        <v/>
      </c>
      <c r="T1431" t="str">
        <f t="shared" si="1295"/>
        <v/>
      </c>
      <c r="U1431" t="str">
        <f t="shared" si="1296"/>
        <v/>
      </c>
      <c r="V1431" t="str">
        <f t="shared" si="1297"/>
        <v/>
      </c>
      <c r="W1431" t="str">
        <f t="shared" si="1298"/>
        <v/>
      </c>
      <c r="X1431" t="str">
        <f t="shared" si="1299"/>
        <v/>
      </c>
      <c r="Y1431" t="str">
        <f t="shared" si="1300"/>
        <v/>
      </c>
      <c r="Z1431" t="str">
        <f t="shared" si="1301"/>
        <v/>
      </c>
      <c r="AA1431" t="str">
        <f t="shared" si="1302"/>
        <v>Bevezetés a robottechnikába (, web)</v>
      </c>
      <c r="AB1431" t="str">
        <f t="shared" si="1303"/>
        <v/>
      </c>
      <c r="AC1431" t="str">
        <f t="shared" si="1304"/>
        <v/>
      </c>
      <c r="AD1431" t="str">
        <f t="shared" si="1305"/>
        <v/>
      </c>
      <c r="AE1431" t="str">
        <f t="shared" si="1306"/>
        <v/>
      </c>
      <c r="AF1431" t="str">
        <f t="shared" si="1307"/>
        <v/>
      </c>
      <c r="AG1431" t="str">
        <f t="shared" si="1308"/>
        <v/>
      </c>
      <c r="AH1431" t="str">
        <f t="shared" si="1309"/>
        <v/>
      </c>
      <c r="AI1431" t="str">
        <f t="shared" si="1310"/>
        <v/>
      </c>
      <c r="AJ1431" t="str">
        <f t="shared" si="1311"/>
        <v/>
      </c>
      <c r="AK1431" t="str">
        <f t="shared" si="1312"/>
        <v/>
      </c>
      <c r="AL1431" t="str">
        <f t="shared" si="1313"/>
        <v/>
      </c>
      <c r="AM1431" t="str">
        <f t="shared" si="1314"/>
        <v/>
      </c>
      <c r="AN1431" t="str">
        <f t="shared" si="1315"/>
        <v/>
      </c>
      <c r="AO1431" t="str">
        <f t="shared" si="1316"/>
        <v/>
      </c>
      <c r="AP1431" t="str">
        <f t="shared" si="1317"/>
        <v/>
      </c>
      <c r="AQ1431" t="str">
        <f t="shared" si="1318"/>
        <v/>
      </c>
      <c r="AR1431" t="str">
        <f t="shared" si="1319"/>
        <v/>
      </c>
      <c r="AS1431" t="str">
        <f t="shared" si="1320"/>
        <v/>
      </c>
      <c r="AT1431" t="str">
        <f t="shared" si="1321"/>
        <v/>
      </c>
      <c r="AU1431" t="str">
        <f t="shared" si="1322"/>
        <v/>
      </c>
      <c r="AV1431" t="str">
        <f t="shared" si="1323"/>
        <v/>
      </c>
      <c r="AW1431" t="str">
        <f t="shared" si="1324"/>
        <v/>
      </c>
      <c r="AX1431" t="str">
        <f t="shared" si="1325"/>
        <v>12121</v>
      </c>
      <c r="AY1431" t="str">
        <f t="shared" si="1326"/>
        <v/>
      </c>
      <c r="AZ1431" t="str">
        <f t="shared" si="1327"/>
        <v/>
      </c>
      <c r="BA1431" t="str">
        <f t="shared" si="1328"/>
        <v/>
      </c>
      <c r="BB1431" t="str">
        <f t="shared" si="1329"/>
        <v/>
      </c>
      <c r="BC1431" t="str">
        <f t="shared" si="1330"/>
        <v/>
      </c>
      <c r="BD1431" t="str">
        <f t="shared" si="1331"/>
        <v/>
      </c>
      <c r="BE1431" t="str">
        <f t="shared" si="1332"/>
        <v>Bevezetés a robottechnikába (215, web)</v>
      </c>
      <c r="BF1431" s="2">
        <v>1212</v>
      </c>
      <c r="BG1431" s="2">
        <v>1</v>
      </c>
      <c r="BH1431" s="18">
        <f>VLOOKUP(BF1431,segéd!$F$9:$G$41,2,FALSE)</f>
        <v>46368</v>
      </c>
      <c r="BI1431" s="2" t="str">
        <f>VLOOKUP(BG1431,segéd!$F$1:$G$7,2,FALSE)</f>
        <v>8.00-9.30</v>
      </c>
      <c r="BJ1431" t="s">
        <v>408</v>
      </c>
      <c r="BK1431" s="20" t="s">
        <v>419</v>
      </c>
      <c r="BL1431" t="s">
        <v>191</v>
      </c>
      <c r="BM1431" s="2"/>
      <c r="BN1431" s="2">
        <v>215</v>
      </c>
      <c r="BO1431" s="2" t="s">
        <v>117</v>
      </c>
      <c r="BP1431" s="33" t="s">
        <v>689</v>
      </c>
      <c r="BQ1431" s="2">
        <f t="shared" si="1333"/>
        <v>50</v>
      </c>
      <c r="BR1431" s="2" t="str">
        <f>IF(BM1431="","",IFERROR(VLOOKUP(BJ1431,segéd!T:U,2,FALSE),"x"))</f>
        <v/>
      </c>
      <c r="BS1431" s="2">
        <f>IF(BN1431="","",IFERROR(VLOOKUP(BJ1431,segéd!O:P,2,FALSE),"x"))</f>
        <v>50</v>
      </c>
      <c r="BU1431" s="2"/>
      <c r="BV1431" s="2"/>
      <c r="DJ1431" s="2">
        <v>44</v>
      </c>
    </row>
    <row r="1432" spans="1:116" ht="15" customHeight="1" x14ac:dyDescent="0.3">
      <c r="A1432" t="str">
        <f t="shared" si="1276"/>
        <v>20512121</v>
      </c>
      <c r="B1432" t="str">
        <f t="shared" si="1277"/>
        <v>Bevezetés az ellátási láncok men. - Lakatos Péter (otthonról web) 10</v>
      </c>
      <c r="C1432" t="str">
        <f t="shared" si="1278"/>
        <v>12121</v>
      </c>
      <c r="D1432" t="str">
        <f t="shared" si="1279"/>
        <v xml:space="preserve">Bevezetés az ellátási láncok men. - Lakatos Péter (otthonról web) </v>
      </c>
      <c r="E1432" t="str">
        <f t="shared" si="1280"/>
        <v>Lakatos Péter12121</v>
      </c>
      <c r="F1432" t="str">
        <f t="shared" si="1281"/>
        <v>Bevezetés az ellátási láncok men. (Bp. 205, otthonról web)</v>
      </c>
      <c r="G1432" t="str">
        <f t="shared" si="1282"/>
        <v/>
      </c>
      <c r="H1432" t="str">
        <f t="shared" si="1283"/>
        <v/>
      </c>
      <c r="I1432" t="str">
        <f t="shared" si="1284"/>
        <v/>
      </c>
      <c r="J1432" t="str">
        <f t="shared" si="1285"/>
        <v/>
      </c>
      <c r="K1432" t="str">
        <f t="shared" si="1286"/>
        <v>12121</v>
      </c>
      <c r="L1432" t="str">
        <f t="shared" si="1287"/>
        <v/>
      </c>
      <c r="M1432" t="str">
        <f t="shared" si="1288"/>
        <v/>
      </c>
      <c r="N1432" t="str">
        <f t="shared" si="1289"/>
        <v/>
      </c>
      <c r="O1432" t="str">
        <f t="shared" si="1290"/>
        <v/>
      </c>
      <c r="P1432" t="str">
        <f t="shared" si="1291"/>
        <v/>
      </c>
      <c r="Q1432" t="str">
        <f t="shared" si="1292"/>
        <v/>
      </c>
      <c r="R1432" t="str">
        <f t="shared" si="1293"/>
        <v/>
      </c>
      <c r="S1432" t="str">
        <f t="shared" si="1294"/>
        <v/>
      </c>
      <c r="T1432" t="str">
        <f t="shared" si="1295"/>
        <v/>
      </c>
      <c r="U1432" t="str">
        <f t="shared" si="1296"/>
        <v/>
      </c>
      <c r="V1432" t="str">
        <f t="shared" si="1297"/>
        <v/>
      </c>
      <c r="W1432" t="str">
        <f t="shared" si="1298"/>
        <v/>
      </c>
      <c r="X1432" t="str">
        <f t="shared" si="1299"/>
        <v/>
      </c>
      <c r="Y1432" t="str">
        <f t="shared" si="1300"/>
        <v/>
      </c>
      <c r="Z1432" t="str">
        <f t="shared" si="1301"/>
        <v/>
      </c>
      <c r="AA1432" t="str">
        <f t="shared" si="1302"/>
        <v>Bevezetés az ellátási láncok men. (205, otthonról web)</v>
      </c>
      <c r="AB1432" t="str">
        <f t="shared" si="1303"/>
        <v/>
      </c>
      <c r="AC1432" t="str">
        <f t="shared" si="1304"/>
        <v/>
      </c>
      <c r="AD1432" t="str">
        <f t="shared" si="1305"/>
        <v/>
      </c>
      <c r="AE1432" t="str">
        <f t="shared" si="1306"/>
        <v/>
      </c>
      <c r="AF1432" t="str">
        <f t="shared" si="1307"/>
        <v/>
      </c>
      <c r="AG1432" t="str">
        <f t="shared" si="1308"/>
        <v/>
      </c>
      <c r="AH1432" t="str">
        <f t="shared" si="1309"/>
        <v/>
      </c>
      <c r="AI1432" t="str">
        <f t="shared" si="1310"/>
        <v/>
      </c>
      <c r="AJ1432" t="str">
        <f t="shared" si="1311"/>
        <v/>
      </c>
      <c r="AK1432" t="str">
        <f t="shared" si="1312"/>
        <v/>
      </c>
      <c r="AL1432" t="str">
        <f t="shared" si="1313"/>
        <v/>
      </c>
      <c r="AM1432" t="str">
        <f t="shared" si="1314"/>
        <v/>
      </c>
      <c r="AN1432" t="str">
        <f t="shared" si="1315"/>
        <v/>
      </c>
      <c r="AO1432" t="str">
        <f t="shared" si="1316"/>
        <v/>
      </c>
      <c r="AP1432" t="str">
        <f t="shared" si="1317"/>
        <v/>
      </c>
      <c r="AQ1432" t="str">
        <f t="shared" si="1318"/>
        <v/>
      </c>
      <c r="AR1432" t="str">
        <f t="shared" si="1319"/>
        <v/>
      </c>
      <c r="AS1432" t="str">
        <f t="shared" si="1320"/>
        <v/>
      </c>
      <c r="AT1432" t="str">
        <f t="shared" si="1321"/>
        <v/>
      </c>
      <c r="AU1432" t="str">
        <f t="shared" si="1322"/>
        <v/>
      </c>
      <c r="AV1432" t="str">
        <f t="shared" si="1323"/>
        <v/>
      </c>
      <c r="AW1432" t="str">
        <f t="shared" si="1324"/>
        <v/>
      </c>
      <c r="AX1432" t="str">
        <f t="shared" si="1325"/>
        <v/>
      </c>
      <c r="AY1432" t="str">
        <f t="shared" si="1326"/>
        <v/>
      </c>
      <c r="AZ1432" t="str">
        <f t="shared" si="1327"/>
        <v/>
      </c>
      <c r="BA1432" t="str">
        <f t="shared" si="1328"/>
        <v/>
      </c>
      <c r="BB1432" t="str">
        <f t="shared" si="1329"/>
        <v/>
      </c>
      <c r="BC1432" t="str">
        <f t="shared" si="1330"/>
        <v/>
      </c>
      <c r="BD1432" t="str">
        <f t="shared" si="1331"/>
        <v/>
      </c>
      <c r="BE1432" t="str">
        <f t="shared" si="1332"/>
        <v>Bevezetés az ellátási láncok men. (, otthonról web)</v>
      </c>
      <c r="BF1432" s="2">
        <v>1212</v>
      </c>
      <c r="BG1432" s="2">
        <v>1</v>
      </c>
      <c r="BH1432" s="18">
        <f>VLOOKUP(BF1432,segéd!$F$9:$G$41,2,FALSE)</f>
        <v>46368</v>
      </c>
      <c r="BI1432" s="2" t="str">
        <f>VLOOKUP(BG1432,segéd!$F$1:$G$7,2,FALSE)</f>
        <v>8.00-9.30</v>
      </c>
      <c r="BJ1432" t="s">
        <v>322</v>
      </c>
      <c r="BK1432" s="20" t="s">
        <v>217</v>
      </c>
      <c r="BL1432" t="s">
        <v>206</v>
      </c>
      <c r="BM1432" s="2">
        <v>205</v>
      </c>
      <c r="BO1432" s="2" t="s">
        <v>423</v>
      </c>
      <c r="BP1432" s="33" t="s">
        <v>721</v>
      </c>
      <c r="BQ1432" s="2">
        <f t="shared" si="1333"/>
        <v>10</v>
      </c>
      <c r="BR1432" s="2">
        <f>IF(BM1432="","",IFERROR(VLOOKUP(BJ1432,segéd!T:U,2,FALSE),"x"))</f>
        <v>10</v>
      </c>
      <c r="BS1432" s="2" t="str">
        <f>IF(BN1432="","",IFERROR(VLOOKUP(BJ1432,segéd!O:P,2,FALSE),"x"))</f>
        <v/>
      </c>
      <c r="BU1432" s="2"/>
      <c r="BV1432" s="2"/>
      <c r="BX1432" s="2">
        <v>10</v>
      </c>
      <c r="CD1432" s="19"/>
      <c r="CE1432" s="19"/>
      <c r="CH1432" s="19"/>
    </row>
    <row r="1433" spans="1:116" ht="15" customHeight="1" x14ac:dyDescent="0.3">
      <c r="A1433" t="str">
        <f t="shared" si="1276"/>
        <v>12121</v>
      </c>
      <c r="B1433" t="str">
        <f t="shared" si="1277"/>
        <v xml:space="preserve">Elektrotechnika I. - Varga István (web) </v>
      </c>
      <c r="C1433" t="str">
        <f t="shared" si="1278"/>
        <v>60112121</v>
      </c>
      <c r="D1433" t="str">
        <f t="shared" si="1279"/>
        <v>Elektrotechnika I. - Varga István (web) 83</v>
      </c>
      <c r="E1433" t="str">
        <f t="shared" si="1280"/>
        <v>Varga István12121</v>
      </c>
      <c r="F1433" t="str">
        <f t="shared" si="1281"/>
        <v>Elektrotechnika I. (Tb. 601, web)</v>
      </c>
      <c r="G1433" t="str">
        <f t="shared" si="1282"/>
        <v/>
      </c>
      <c r="H1433" t="str">
        <f t="shared" si="1283"/>
        <v/>
      </c>
      <c r="I1433" t="str">
        <f t="shared" si="1284"/>
        <v/>
      </c>
      <c r="J1433" t="str">
        <f t="shared" si="1285"/>
        <v/>
      </c>
      <c r="K1433" t="str">
        <f t="shared" si="1286"/>
        <v/>
      </c>
      <c r="L1433" t="str">
        <f t="shared" si="1287"/>
        <v/>
      </c>
      <c r="M1433" t="str">
        <f t="shared" si="1288"/>
        <v/>
      </c>
      <c r="N1433" t="str">
        <f t="shared" si="1289"/>
        <v/>
      </c>
      <c r="O1433" t="str">
        <f t="shared" si="1290"/>
        <v/>
      </c>
      <c r="P1433" t="str">
        <f t="shared" si="1291"/>
        <v/>
      </c>
      <c r="Q1433" t="str">
        <f t="shared" si="1292"/>
        <v/>
      </c>
      <c r="R1433" t="str">
        <f t="shared" si="1293"/>
        <v/>
      </c>
      <c r="S1433" t="str">
        <f t="shared" si="1294"/>
        <v/>
      </c>
      <c r="T1433" t="str">
        <f t="shared" si="1295"/>
        <v/>
      </c>
      <c r="U1433" t="str">
        <f t="shared" si="1296"/>
        <v/>
      </c>
      <c r="V1433" t="str">
        <f t="shared" si="1297"/>
        <v/>
      </c>
      <c r="W1433" t="str">
        <f t="shared" si="1298"/>
        <v/>
      </c>
      <c r="X1433" t="str">
        <f t="shared" si="1299"/>
        <v/>
      </c>
      <c r="Y1433" t="str">
        <f t="shared" si="1300"/>
        <v/>
      </c>
      <c r="Z1433" t="str">
        <f t="shared" si="1301"/>
        <v/>
      </c>
      <c r="AA1433" t="str">
        <f t="shared" si="1302"/>
        <v>Elektrotechnika I. (, web)</v>
      </c>
      <c r="AB1433" t="str">
        <f t="shared" si="1303"/>
        <v/>
      </c>
      <c r="AC1433" t="str">
        <f t="shared" si="1304"/>
        <v/>
      </c>
      <c r="AD1433" t="str">
        <f t="shared" si="1305"/>
        <v/>
      </c>
      <c r="AE1433" t="str">
        <f t="shared" si="1306"/>
        <v/>
      </c>
      <c r="AF1433" t="str">
        <f t="shared" si="1307"/>
        <v>12121</v>
      </c>
      <c r="AG1433" t="str">
        <f t="shared" si="1308"/>
        <v/>
      </c>
      <c r="AH1433" t="str">
        <f t="shared" si="1309"/>
        <v/>
      </c>
      <c r="AI1433" t="str">
        <f t="shared" si="1310"/>
        <v/>
      </c>
      <c r="AJ1433" t="str">
        <f t="shared" si="1311"/>
        <v/>
      </c>
      <c r="AK1433" t="str">
        <f t="shared" si="1312"/>
        <v>12121</v>
      </c>
      <c r="AL1433" t="str">
        <f t="shared" si="1313"/>
        <v/>
      </c>
      <c r="AM1433" t="str">
        <f t="shared" si="1314"/>
        <v/>
      </c>
      <c r="AN1433" t="str">
        <f t="shared" si="1315"/>
        <v/>
      </c>
      <c r="AO1433" t="str">
        <f t="shared" si="1316"/>
        <v/>
      </c>
      <c r="AP1433" t="str">
        <f t="shared" si="1317"/>
        <v/>
      </c>
      <c r="AQ1433" t="str">
        <f t="shared" si="1318"/>
        <v/>
      </c>
      <c r="AR1433" t="str">
        <f t="shared" si="1319"/>
        <v/>
      </c>
      <c r="AS1433" t="str">
        <f t="shared" si="1320"/>
        <v/>
      </c>
      <c r="AT1433" t="str">
        <f t="shared" si="1321"/>
        <v/>
      </c>
      <c r="AU1433" t="str">
        <f t="shared" si="1322"/>
        <v/>
      </c>
      <c r="AV1433" t="str">
        <f t="shared" si="1323"/>
        <v/>
      </c>
      <c r="AW1433" t="str">
        <f t="shared" si="1324"/>
        <v/>
      </c>
      <c r="AX1433" t="str">
        <f t="shared" si="1325"/>
        <v/>
      </c>
      <c r="AY1433" t="str">
        <f t="shared" si="1326"/>
        <v/>
      </c>
      <c r="AZ1433" t="str">
        <f t="shared" si="1327"/>
        <v/>
      </c>
      <c r="BA1433" t="str">
        <f t="shared" si="1328"/>
        <v/>
      </c>
      <c r="BB1433" t="str">
        <f t="shared" si="1329"/>
        <v/>
      </c>
      <c r="BC1433" t="str">
        <f t="shared" si="1330"/>
        <v/>
      </c>
      <c r="BD1433" t="str">
        <f t="shared" si="1331"/>
        <v/>
      </c>
      <c r="BE1433" t="str">
        <f t="shared" si="1332"/>
        <v>Elektrotechnika I. (601, web)</v>
      </c>
      <c r="BF1433" s="2">
        <v>1212</v>
      </c>
      <c r="BG1433" s="2">
        <v>1</v>
      </c>
      <c r="BH1433" s="18">
        <f>VLOOKUP(BF1433,segéd!$F$9:$G$41,2,FALSE)</f>
        <v>46368</v>
      </c>
      <c r="BI1433" s="2" t="str">
        <f>VLOOKUP(BG1433,segéd!$F$1:$G$7,2,FALSE)</f>
        <v>8.00-9.30</v>
      </c>
      <c r="BJ1433" t="s">
        <v>105</v>
      </c>
      <c r="BK1433" s="20" t="s">
        <v>278</v>
      </c>
      <c r="BL1433" t="s">
        <v>191</v>
      </c>
      <c r="BM1433" s="2"/>
      <c r="BN1433" s="2">
        <v>601</v>
      </c>
      <c r="BO1433" s="2" t="s">
        <v>117</v>
      </c>
      <c r="BP1433" s="33" t="s">
        <v>665</v>
      </c>
      <c r="BQ1433" s="2">
        <f t="shared" si="1333"/>
        <v>83</v>
      </c>
      <c r="BR1433" s="2" t="str">
        <f>IF(BM1433="","",IFERROR(VLOOKUP(BJ1433,segéd!T:U,2,FALSE),"x"))</f>
        <v/>
      </c>
      <c r="BS1433" s="2">
        <f>IF(BN1433="","",IFERROR(VLOOKUP(BJ1433,segéd!O:P,2,FALSE),"x"))</f>
        <v>83</v>
      </c>
      <c r="BT1433" s="2"/>
      <c r="BU1433" s="2"/>
      <c r="BV1433" s="2"/>
      <c r="BX1433" s="2"/>
      <c r="CQ1433" s="2"/>
      <c r="CR1433" s="2">
        <v>48</v>
      </c>
      <c r="CW1433" s="2">
        <v>37</v>
      </c>
    </row>
    <row r="1434" spans="1:116" ht="15" customHeight="1" x14ac:dyDescent="0.3">
      <c r="A1434" t="str">
        <f t="shared" si="1276"/>
        <v>12121</v>
      </c>
      <c r="B1434" t="str">
        <f t="shared" si="1277"/>
        <v xml:space="preserve">EU tanulmányok - Vigh László (web) </v>
      </c>
      <c r="C1434" t="str">
        <f t="shared" si="1278"/>
        <v>21212121</v>
      </c>
      <c r="D1434" t="str">
        <f t="shared" si="1279"/>
        <v>EU tanulmányok - Vigh László (web) 48</v>
      </c>
      <c r="E1434" t="str">
        <f t="shared" si="1280"/>
        <v>Vigh László12121</v>
      </c>
      <c r="F1434" t="str">
        <f t="shared" si="1281"/>
        <v>EU tanulmányok (Tb. 212, web)</v>
      </c>
      <c r="G1434" t="str">
        <f t="shared" si="1282"/>
        <v/>
      </c>
      <c r="H1434" t="str">
        <f t="shared" si="1283"/>
        <v/>
      </c>
      <c r="I1434" t="str">
        <f t="shared" si="1284"/>
        <v/>
      </c>
      <c r="J1434" t="str">
        <f t="shared" si="1285"/>
        <v/>
      </c>
      <c r="K1434" t="str">
        <f t="shared" si="1286"/>
        <v/>
      </c>
      <c r="L1434" t="str">
        <f t="shared" si="1287"/>
        <v/>
      </c>
      <c r="M1434" t="str">
        <f t="shared" si="1288"/>
        <v/>
      </c>
      <c r="N1434" t="str">
        <f t="shared" si="1289"/>
        <v/>
      </c>
      <c r="O1434" t="str">
        <f t="shared" si="1290"/>
        <v/>
      </c>
      <c r="P1434" t="str">
        <f t="shared" si="1291"/>
        <v/>
      </c>
      <c r="Q1434" t="str">
        <f t="shared" si="1292"/>
        <v/>
      </c>
      <c r="R1434" t="str">
        <f t="shared" si="1293"/>
        <v/>
      </c>
      <c r="S1434" t="str">
        <f t="shared" si="1294"/>
        <v/>
      </c>
      <c r="T1434" t="str">
        <f t="shared" si="1295"/>
        <v/>
      </c>
      <c r="U1434" t="str">
        <f t="shared" si="1296"/>
        <v/>
      </c>
      <c r="V1434" t="str">
        <f t="shared" si="1297"/>
        <v/>
      </c>
      <c r="W1434" t="str">
        <f t="shared" si="1298"/>
        <v/>
      </c>
      <c r="X1434" t="str">
        <f t="shared" si="1299"/>
        <v/>
      </c>
      <c r="Y1434" t="str">
        <f t="shared" si="1300"/>
        <v/>
      </c>
      <c r="Z1434" t="str">
        <f t="shared" si="1301"/>
        <v/>
      </c>
      <c r="AA1434" t="str">
        <f t="shared" si="1302"/>
        <v>EU tanulmányok (, web)</v>
      </c>
      <c r="AB1434" t="str">
        <f t="shared" si="1303"/>
        <v/>
      </c>
      <c r="AC1434" t="str">
        <f t="shared" si="1304"/>
        <v/>
      </c>
      <c r="AD1434" t="str">
        <f t="shared" si="1305"/>
        <v/>
      </c>
      <c r="AE1434" t="str">
        <f t="shared" si="1306"/>
        <v/>
      </c>
      <c r="AF1434" t="str">
        <f t="shared" si="1307"/>
        <v/>
      </c>
      <c r="AG1434" t="str">
        <f t="shared" si="1308"/>
        <v/>
      </c>
      <c r="AH1434" t="str">
        <f t="shared" si="1309"/>
        <v>12121</v>
      </c>
      <c r="AI1434" t="str">
        <f t="shared" si="1310"/>
        <v>12121</v>
      </c>
      <c r="AJ1434" t="str">
        <f t="shared" si="1311"/>
        <v/>
      </c>
      <c r="AK1434" t="str">
        <f t="shared" si="1312"/>
        <v/>
      </c>
      <c r="AL1434" t="str">
        <f t="shared" si="1313"/>
        <v/>
      </c>
      <c r="AM1434" t="str">
        <f t="shared" si="1314"/>
        <v/>
      </c>
      <c r="AN1434" t="str">
        <f t="shared" si="1315"/>
        <v/>
      </c>
      <c r="AO1434" t="str">
        <f t="shared" si="1316"/>
        <v/>
      </c>
      <c r="AP1434" t="str">
        <f t="shared" si="1317"/>
        <v/>
      </c>
      <c r="AQ1434" t="str">
        <f t="shared" si="1318"/>
        <v/>
      </c>
      <c r="AR1434" t="str">
        <f t="shared" si="1319"/>
        <v/>
      </c>
      <c r="AS1434" t="str">
        <f t="shared" si="1320"/>
        <v/>
      </c>
      <c r="AT1434" t="str">
        <f t="shared" si="1321"/>
        <v/>
      </c>
      <c r="AU1434" t="str">
        <f t="shared" si="1322"/>
        <v/>
      </c>
      <c r="AV1434" t="str">
        <f t="shared" si="1323"/>
        <v/>
      </c>
      <c r="AW1434" t="str">
        <f t="shared" si="1324"/>
        <v/>
      </c>
      <c r="AX1434" t="str">
        <f t="shared" si="1325"/>
        <v/>
      </c>
      <c r="AY1434" t="str">
        <f t="shared" si="1326"/>
        <v/>
      </c>
      <c r="AZ1434" t="str">
        <f t="shared" si="1327"/>
        <v/>
      </c>
      <c r="BA1434" t="str">
        <f t="shared" si="1328"/>
        <v/>
      </c>
      <c r="BB1434" t="str">
        <f t="shared" si="1329"/>
        <v/>
      </c>
      <c r="BC1434" t="str">
        <f t="shared" si="1330"/>
        <v/>
      </c>
      <c r="BD1434" t="str">
        <f t="shared" si="1331"/>
        <v/>
      </c>
      <c r="BE1434" t="str">
        <f t="shared" si="1332"/>
        <v>EU tanulmányok (212, web)</v>
      </c>
      <c r="BF1434" s="2">
        <v>1212</v>
      </c>
      <c r="BG1434" s="2">
        <v>1</v>
      </c>
      <c r="BH1434" s="18">
        <f>VLOOKUP(BF1434,segéd!$F$9:$G$41,2,FALSE)</f>
        <v>46368</v>
      </c>
      <c r="BI1434" s="2" t="str">
        <f>VLOOKUP(BG1434,segéd!$F$1:$G$7,2,FALSE)</f>
        <v>8.00-9.30</v>
      </c>
      <c r="BJ1434" t="s">
        <v>138</v>
      </c>
      <c r="BK1434" s="20" t="s">
        <v>37</v>
      </c>
      <c r="BL1434" t="s">
        <v>191</v>
      </c>
      <c r="BM1434" s="2"/>
      <c r="BN1434" s="2">
        <v>212</v>
      </c>
      <c r="BO1434" s="2" t="s">
        <v>117</v>
      </c>
      <c r="BP1434" s="33" t="s">
        <v>726</v>
      </c>
      <c r="BQ1434" s="2">
        <f t="shared" si="1333"/>
        <v>48</v>
      </c>
      <c r="BR1434" s="2" t="str">
        <f>IF(BM1434="","",IFERROR(VLOOKUP(BJ1434,segéd!T:U,2,FALSE),"x"))</f>
        <v/>
      </c>
      <c r="BS1434" s="2">
        <f>IF(BN1434="","",IFERROR(VLOOKUP(BJ1434,segéd!O:P,2,FALSE),"x"))</f>
        <v>48</v>
      </c>
      <c r="BT1434" s="2"/>
      <c r="BU1434" s="2"/>
      <c r="BV1434" s="2"/>
      <c r="BX1434" s="2"/>
      <c r="CQ1434" s="2"/>
      <c r="CR1434" s="2"/>
      <c r="CT1434" s="2">
        <v>31</v>
      </c>
      <c r="CU1434" s="2">
        <v>25</v>
      </c>
    </row>
    <row r="1435" spans="1:116" ht="15" customHeight="1" x14ac:dyDescent="0.3">
      <c r="A1435" t="str">
        <f t="shared" si="1276"/>
        <v>12121</v>
      </c>
      <c r="B1435" t="str">
        <f t="shared" si="1277"/>
        <v xml:space="preserve">Gépek üzemtana - Lukács András (web) </v>
      </c>
      <c r="C1435" t="str">
        <f t="shared" si="1278"/>
        <v>21712121</v>
      </c>
      <c r="D1435" t="str">
        <f t="shared" si="1279"/>
        <v>Gépek üzemtana - Lukács András (web) 13</v>
      </c>
      <c r="E1435" t="str">
        <f t="shared" si="1280"/>
        <v>Lukács András12121</v>
      </c>
      <c r="F1435" t="str">
        <f t="shared" si="1281"/>
        <v>Gépek üzemtana (Tb. 217, web)</v>
      </c>
      <c r="G1435" t="str">
        <f t="shared" si="1282"/>
        <v/>
      </c>
      <c r="H1435" t="str">
        <f t="shared" si="1283"/>
        <v/>
      </c>
      <c r="I1435" t="str">
        <f t="shared" si="1284"/>
        <v/>
      </c>
      <c r="J1435" t="str">
        <f t="shared" si="1285"/>
        <v/>
      </c>
      <c r="K1435" t="str">
        <f t="shared" si="1286"/>
        <v/>
      </c>
      <c r="L1435" t="str">
        <f t="shared" si="1287"/>
        <v/>
      </c>
      <c r="M1435" t="str">
        <f t="shared" si="1288"/>
        <v/>
      </c>
      <c r="N1435" t="str">
        <f t="shared" si="1289"/>
        <v/>
      </c>
      <c r="O1435" t="str">
        <f t="shared" si="1290"/>
        <v/>
      </c>
      <c r="P1435" t="str">
        <f t="shared" si="1291"/>
        <v/>
      </c>
      <c r="Q1435" t="str">
        <f t="shared" si="1292"/>
        <v/>
      </c>
      <c r="R1435" t="str">
        <f t="shared" si="1293"/>
        <v/>
      </c>
      <c r="S1435" t="str">
        <f t="shared" si="1294"/>
        <v/>
      </c>
      <c r="T1435" t="str">
        <f t="shared" si="1295"/>
        <v/>
      </c>
      <c r="U1435" t="str">
        <f t="shared" si="1296"/>
        <v/>
      </c>
      <c r="V1435" t="str">
        <f t="shared" si="1297"/>
        <v/>
      </c>
      <c r="W1435" t="str">
        <f t="shared" si="1298"/>
        <v/>
      </c>
      <c r="X1435" t="str">
        <f t="shared" si="1299"/>
        <v/>
      </c>
      <c r="Y1435" t="str">
        <f t="shared" si="1300"/>
        <v/>
      </c>
      <c r="Z1435" t="str">
        <f t="shared" si="1301"/>
        <v/>
      </c>
      <c r="AA1435" t="str">
        <f t="shared" si="1302"/>
        <v>Gépek üzemtana (, web)</v>
      </c>
      <c r="AB1435" t="str">
        <f t="shared" si="1303"/>
        <v/>
      </c>
      <c r="AC1435" t="str">
        <f t="shared" si="1304"/>
        <v/>
      </c>
      <c r="AD1435" t="str">
        <f t="shared" si="1305"/>
        <v/>
      </c>
      <c r="AE1435" t="str">
        <f t="shared" si="1306"/>
        <v/>
      </c>
      <c r="AF1435" t="str">
        <f t="shared" si="1307"/>
        <v/>
      </c>
      <c r="AG1435" t="str">
        <f t="shared" si="1308"/>
        <v/>
      </c>
      <c r="AH1435" t="str">
        <f t="shared" si="1309"/>
        <v/>
      </c>
      <c r="AI1435" t="str">
        <f t="shared" si="1310"/>
        <v/>
      </c>
      <c r="AJ1435" t="str">
        <f t="shared" si="1311"/>
        <v/>
      </c>
      <c r="AK1435" t="str">
        <f t="shared" si="1312"/>
        <v/>
      </c>
      <c r="AL1435" t="str">
        <f t="shared" si="1313"/>
        <v/>
      </c>
      <c r="AM1435" t="str">
        <f t="shared" si="1314"/>
        <v/>
      </c>
      <c r="AN1435" t="str">
        <f t="shared" si="1315"/>
        <v/>
      </c>
      <c r="AO1435" t="str">
        <f t="shared" si="1316"/>
        <v/>
      </c>
      <c r="AP1435" t="str">
        <f t="shared" si="1317"/>
        <v/>
      </c>
      <c r="AQ1435" t="str">
        <f t="shared" si="1318"/>
        <v/>
      </c>
      <c r="AR1435" t="str">
        <f t="shared" si="1319"/>
        <v/>
      </c>
      <c r="AS1435" t="str">
        <f t="shared" si="1320"/>
        <v/>
      </c>
      <c r="AT1435" t="str">
        <f t="shared" si="1321"/>
        <v/>
      </c>
      <c r="AU1435" t="str">
        <f t="shared" si="1322"/>
        <v/>
      </c>
      <c r="AV1435" t="str">
        <f t="shared" si="1323"/>
        <v/>
      </c>
      <c r="AW1435" t="str">
        <f t="shared" si="1324"/>
        <v>12121</v>
      </c>
      <c r="AX1435" t="str">
        <f t="shared" si="1325"/>
        <v/>
      </c>
      <c r="AY1435" t="str">
        <f t="shared" si="1326"/>
        <v/>
      </c>
      <c r="AZ1435" t="str">
        <f t="shared" si="1327"/>
        <v/>
      </c>
      <c r="BA1435" t="str">
        <f t="shared" si="1328"/>
        <v/>
      </c>
      <c r="BB1435" t="str">
        <f t="shared" si="1329"/>
        <v/>
      </c>
      <c r="BC1435" t="str">
        <f t="shared" si="1330"/>
        <v/>
      </c>
      <c r="BD1435" t="str">
        <f t="shared" si="1331"/>
        <v/>
      </c>
      <c r="BE1435" t="str">
        <f t="shared" si="1332"/>
        <v>Gépek üzemtana (217, web)</v>
      </c>
      <c r="BF1435" s="2">
        <v>1212</v>
      </c>
      <c r="BG1435" s="2">
        <v>1</v>
      </c>
      <c r="BH1435" s="18">
        <f>VLOOKUP(BF1435,segéd!$F$9:$G$41,2,FALSE)</f>
        <v>46368</v>
      </c>
      <c r="BI1435" s="2" t="str">
        <f>VLOOKUP(BG1435,segéd!$F$1:$G$7,2,FALSE)</f>
        <v>8.00-9.30</v>
      </c>
      <c r="BJ1435" t="s">
        <v>405</v>
      </c>
      <c r="BK1435" s="20" t="s">
        <v>421</v>
      </c>
      <c r="BL1435" t="s">
        <v>191</v>
      </c>
      <c r="BM1435" s="2"/>
      <c r="BN1435" s="2">
        <v>217</v>
      </c>
      <c r="BO1435" s="2" t="s">
        <v>117</v>
      </c>
      <c r="BP1435" s="33" t="s">
        <v>719</v>
      </c>
      <c r="BQ1435" s="2">
        <f t="shared" si="1333"/>
        <v>13</v>
      </c>
      <c r="BR1435" s="2" t="str">
        <f>IF(BM1435="","",IFERROR(VLOOKUP(BJ1435,segéd!T:U,2,FALSE),"x"))</f>
        <v/>
      </c>
      <c r="BS1435" s="2">
        <f>IF(BN1435="","",IFERROR(VLOOKUP(BJ1435,segéd!O:P,2,FALSE),"x"))</f>
        <v>13</v>
      </c>
      <c r="BU1435" s="2"/>
      <c r="BV1435" s="2"/>
      <c r="DI1435" s="2">
        <v>14</v>
      </c>
    </row>
    <row r="1436" spans="1:116" ht="15" customHeight="1" x14ac:dyDescent="0.3">
      <c r="A1436" t="str">
        <f t="shared" si="1276"/>
        <v>20712121</v>
      </c>
      <c r="B1436" t="str">
        <f t="shared" si="1277"/>
        <v>Információs rendszerek fejl. az ell. - Szabó László (gépterem, web) 13</v>
      </c>
      <c r="C1436" t="str">
        <f t="shared" si="1278"/>
        <v>12121</v>
      </c>
      <c r="D1436" t="str">
        <f t="shared" si="1279"/>
        <v xml:space="preserve">Információs rendszerek fejl. az ell. - Szabó László (gépterem, web) </v>
      </c>
      <c r="E1436" t="str">
        <f t="shared" si="1280"/>
        <v>Szabó László12121</v>
      </c>
      <c r="F1436" t="str">
        <f t="shared" si="1281"/>
        <v>Információs rendszerek fejl. az ell. (Bp. 207, gépterem, web)</v>
      </c>
      <c r="G1436" t="str">
        <f t="shared" si="1282"/>
        <v/>
      </c>
      <c r="H1436" t="str">
        <f t="shared" si="1283"/>
        <v/>
      </c>
      <c r="I1436" t="str">
        <f t="shared" si="1284"/>
        <v/>
      </c>
      <c r="J1436" t="str">
        <f t="shared" si="1285"/>
        <v/>
      </c>
      <c r="K1436" t="str">
        <f t="shared" si="1286"/>
        <v>12121</v>
      </c>
      <c r="L1436" t="str">
        <f t="shared" si="1287"/>
        <v/>
      </c>
      <c r="M1436" t="str">
        <f t="shared" si="1288"/>
        <v/>
      </c>
      <c r="N1436" t="str">
        <f t="shared" si="1289"/>
        <v/>
      </c>
      <c r="O1436" t="str">
        <f t="shared" si="1290"/>
        <v/>
      </c>
      <c r="P1436" t="str">
        <f t="shared" si="1291"/>
        <v/>
      </c>
      <c r="Q1436" t="str">
        <f t="shared" si="1292"/>
        <v/>
      </c>
      <c r="R1436" t="str">
        <f t="shared" si="1293"/>
        <v>12121</v>
      </c>
      <c r="S1436" t="str">
        <f t="shared" si="1294"/>
        <v/>
      </c>
      <c r="T1436" t="str">
        <f t="shared" si="1295"/>
        <v/>
      </c>
      <c r="U1436" t="str">
        <f t="shared" si="1296"/>
        <v/>
      </c>
      <c r="V1436" t="str">
        <f t="shared" si="1297"/>
        <v/>
      </c>
      <c r="W1436" t="str">
        <f t="shared" si="1298"/>
        <v/>
      </c>
      <c r="X1436" t="str">
        <f t="shared" si="1299"/>
        <v/>
      </c>
      <c r="Y1436" t="str">
        <f t="shared" si="1300"/>
        <v/>
      </c>
      <c r="Z1436" t="str">
        <f t="shared" si="1301"/>
        <v/>
      </c>
      <c r="AA1436" t="str">
        <f t="shared" si="1302"/>
        <v>Információs rendszerek fejl. az ell. (207, gépterem, web)</v>
      </c>
      <c r="AB1436" t="str">
        <f t="shared" si="1303"/>
        <v/>
      </c>
      <c r="AC1436" t="str">
        <f t="shared" si="1304"/>
        <v/>
      </c>
      <c r="AD1436" t="str">
        <f t="shared" si="1305"/>
        <v/>
      </c>
      <c r="AE1436" t="str">
        <f t="shared" si="1306"/>
        <v/>
      </c>
      <c r="AF1436" t="str">
        <f t="shared" si="1307"/>
        <v/>
      </c>
      <c r="AG1436" t="str">
        <f t="shared" si="1308"/>
        <v/>
      </c>
      <c r="AH1436" t="str">
        <f t="shared" si="1309"/>
        <v/>
      </c>
      <c r="AI1436" t="str">
        <f t="shared" si="1310"/>
        <v/>
      </c>
      <c r="AJ1436" t="str">
        <f t="shared" si="1311"/>
        <v/>
      </c>
      <c r="AK1436" t="str">
        <f t="shared" si="1312"/>
        <v/>
      </c>
      <c r="AL1436" t="str">
        <f t="shared" si="1313"/>
        <v/>
      </c>
      <c r="AM1436" t="str">
        <f t="shared" si="1314"/>
        <v/>
      </c>
      <c r="AN1436" t="str">
        <f t="shared" si="1315"/>
        <v/>
      </c>
      <c r="AO1436" t="str">
        <f t="shared" si="1316"/>
        <v/>
      </c>
      <c r="AP1436" t="str">
        <f t="shared" si="1317"/>
        <v/>
      </c>
      <c r="AQ1436" t="str">
        <f t="shared" si="1318"/>
        <v/>
      </c>
      <c r="AR1436" t="str">
        <f t="shared" si="1319"/>
        <v/>
      </c>
      <c r="AS1436" t="str">
        <f t="shared" si="1320"/>
        <v/>
      </c>
      <c r="AT1436" t="str">
        <f t="shared" si="1321"/>
        <v/>
      </c>
      <c r="AU1436" t="str">
        <f t="shared" si="1322"/>
        <v/>
      </c>
      <c r="AV1436" t="str">
        <f t="shared" si="1323"/>
        <v/>
      </c>
      <c r="AW1436" t="str">
        <f t="shared" si="1324"/>
        <v/>
      </c>
      <c r="AX1436" t="str">
        <f t="shared" si="1325"/>
        <v/>
      </c>
      <c r="AY1436" t="str">
        <f t="shared" si="1326"/>
        <v/>
      </c>
      <c r="AZ1436" t="str">
        <f t="shared" si="1327"/>
        <v/>
      </c>
      <c r="BA1436" t="str">
        <f t="shared" si="1328"/>
        <v/>
      </c>
      <c r="BB1436" t="str">
        <f t="shared" si="1329"/>
        <v/>
      </c>
      <c r="BC1436" t="str">
        <f t="shared" si="1330"/>
        <v/>
      </c>
      <c r="BD1436" t="str">
        <f t="shared" si="1331"/>
        <v/>
      </c>
      <c r="BE1436" t="str">
        <f t="shared" si="1332"/>
        <v>Információs rendszerek fejl. az ell. (, gépterem, web)</v>
      </c>
      <c r="BF1436" s="2">
        <v>1212</v>
      </c>
      <c r="BG1436" s="2">
        <v>1</v>
      </c>
      <c r="BH1436" s="18">
        <f>VLOOKUP(BF1436,segéd!$F$9:$G$41,2,FALSE)</f>
        <v>46368</v>
      </c>
      <c r="BI1436" s="2" t="str">
        <f>VLOOKUP(BG1436,segéd!$F$1:$G$7,2,FALSE)</f>
        <v>8.00-9.30</v>
      </c>
      <c r="BJ1436" t="s">
        <v>283</v>
      </c>
      <c r="BK1436" s="20" t="s">
        <v>536</v>
      </c>
      <c r="BL1436" t="s">
        <v>206</v>
      </c>
      <c r="BM1436" s="2">
        <v>207</v>
      </c>
      <c r="BO1436" s="2" t="s">
        <v>216</v>
      </c>
      <c r="BP1436" s="33" t="s">
        <v>697</v>
      </c>
      <c r="BQ1436" s="2">
        <f t="shared" si="1333"/>
        <v>13</v>
      </c>
      <c r="BR1436" s="2">
        <f>IF(BM1436="","",IFERROR(VLOOKUP(BJ1436,segéd!T:U,2,FALSE),"x"))</f>
        <v>13</v>
      </c>
      <c r="BS1436" s="2" t="str">
        <f>IF(BN1436="","",IFERROR(VLOOKUP(BJ1436,segéd!O:P,2,FALSE),"x"))</f>
        <v/>
      </c>
      <c r="BT1436" s="2"/>
      <c r="BU1436" s="2"/>
      <c r="BV1436" s="2"/>
      <c r="BX1436" s="2">
        <v>10</v>
      </c>
      <c r="CE1436" s="2">
        <v>9</v>
      </c>
      <c r="CQ1436" s="2"/>
      <c r="CR1436" s="2"/>
    </row>
    <row r="1437" spans="1:116" ht="15" customHeight="1" x14ac:dyDescent="0.3">
      <c r="A1437" t="str">
        <f t="shared" si="1276"/>
        <v>12121</v>
      </c>
      <c r="B1437" t="str">
        <f t="shared" si="1277"/>
        <v xml:space="preserve">Informatikai projektszimuláció - Böcz Gábor (gépterem, web) </v>
      </c>
      <c r="C1437" t="str">
        <f t="shared" si="1278"/>
        <v>60412121</v>
      </c>
      <c r="D1437" t="str">
        <f t="shared" si="1279"/>
        <v>Informatikai projektszimuláció - Böcz Gábor (gépterem, web) 39</v>
      </c>
      <c r="E1437" t="str">
        <f t="shared" si="1280"/>
        <v>Böcz Gábor12121</v>
      </c>
      <c r="F1437" t="str">
        <f t="shared" si="1281"/>
        <v>Informatikai projektszimuláció (Tb. 604, gépterem, web)</v>
      </c>
      <c r="G1437" t="str">
        <f t="shared" si="1282"/>
        <v/>
      </c>
      <c r="H1437" t="str">
        <f t="shared" si="1283"/>
        <v/>
      </c>
      <c r="I1437" t="str">
        <f t="shared" si="1284"/>
        <v/>
      </c>
      <c r="J1437" t="str">
        <f t="shared" si="1285"/>
        <v/>
      </c>
      <c r="K1437" t="str">
        <f t="shared" si="1286"/>
        <v/>
      </c>
      <c r="L1437" t="str">
        <f t="shared" si="1287"/>
        <v/>
      </c>
      <c r="M1437" t="str">
        <f t="shared" si="1288"/>
        <v/>
      </c>
      <c r="N1437" t="str">
        <f t="shared" si="1289"/>
        <v/>
      </c>
      <c r="O1437" t="str">
        <f t="shared" si="1290"/>
        <v/>
      </c>
      <c r="P1437" t="str">
        <f t="shared" si="1291"/>
        <v/>
      </c>
      <c r="Q1437" t="str">
        <f t="shared" si="1292"/>
        <v/>
      </c>
      <c r="R1437" t="str">
        <f t="shared" si="1293"/>
        <v/>
      </c>
      <c r="S1437" t="str">
        <f t="shared" si="1294"/>
        <v/>
      </c>
      <c r="T1437" t="str">
        <f t="shared" si="1295"/>
        <v/>
      </c>
      <c r="U1437" t="str">
        <f t="shared" si="1296"/>
        <v/>
      </c>
      <c r="V1437" t="str">
        <f t="shared" si="1297"/>
        <v/>
      </c>
      <c r="W1437" t="str">
        <f t="shared" si="1298"/>
        <v/>
      </c>
      <c r="X1437" t="str">
        <f t="shared" si="1299"/>
        <v/>
      </c>
      <c r="Y1437" t="str">
        <f t="shared" si="1300"/>
        <v/>
      </c>
      <c r="Z1437" t="str">
        <f t="shared" si="1301"/>
        <v/>
      </c>
      <c r="AA1437" t="str">
        <f t="shared" si="1302"/>
        <v>Informatikai projektszimuláció (, gépterem, web)</v>
      </c>
      <c r="AB1437" t="str">
        <f t="shared" si="1303"/>
        <v/>
      </c>
      <c r="AC1437" t="str">
        <f t="shared" si="1304"/>
        <v/>
      </c>
      <c r="AD1437" t="str">
        <f t="shared" si="1305"/>
        <v/>
      </c>
      <c r="AE1437" t="str">
        <f t="shared" si="1306"/>
        <v/>
      </c>
      <c r="AF1437" t="str">
        <f t="shared" si="1307"/>
        <v/>
      </c>
      <c r="AG1437" t="str">
        <f t="shared" si="1308"/>
        <v/>
      </c>
      <c r="AH1437" t="str">
        <f t="shared" si="1309"/>
        <v/>
      </c>
      <c r="AI1437" t="str">
        <f t="shared" si="1310"/>
        <v/>
      </c>
      <c r="AJ1437" t="str">
        <f t="shared" si="1311"/>
        <v/>
      </c>
      <c r="AK1437" t="str">
        <f t="shared" si="1312"/>
        <v/>
      </c>
      <c r="AL1437" t="str">
        <f t="shared" si="1313"/>
        <v/>
      </c>
      <c r="AM1437" t="str">
        <f t="shared" si="1314"/>
        <v/>
      </c>
      <c r="AN1437" t="str">
        <f t="shared" si="1315"/>
        <v/>
      </c>
      <c r="AO1437" t="str">
        <f t="shared" si="1316"/>
        <v/>
      </c>
      <c r="AP1437" t="str">
        <f t="shared" si="1317"/>
        <v/>
      </c>
      <c r="AQ1437" t="str">
        <f t="shared" si="1318"/>
        <v/>
      </c>
      <c r="AR1437" t="str">
        <f t="shared" si="1319"/>
        <v/>
      </c>
      <c r="AS1437" t="str">
        <f t="shared" si="1320"/>
        <v/>
      </c>
      <c r="AT1437" t="str">
        <f t="shared" si="1321"/>
        <v>12121</v>
      </c>
      <c r="AU1437" t="str">
        <f t="shared" si="1322"/>
        <v/>
      </c>
      <c r="AV1437" t="str">
        <f t="shared" si="1323"/>
        <v>12121</v>
      </c>
      <c r="AW1437" t="str">
        <f t="shared" si="1324"/>
        <v/>
      </c>
      <c r="AX1437" t="str">
        <f t="shared" si="1325"/>
        <v/>
      </c>
      <c r="AY1437" t="str">
        <f t="shared" si="1326"/>
        <v/>
      </c>
      <c r="AZ1437" t="str">
        <f t="shared" si="1327"/>
        <v/>
      </c>
      <c r="BA1437" t="str">
        <f t="shared" si="1328"/>
        <v/>
      </c>
      <c r="BB1437" t="str">
        <f t="shared" si="1329"/>
        <v/>
      </c>
      <c r="BC1437" t="str">
        <f t="shared" si="1330"/>
        <v/>
      </c>
      <c r="BD1437" t="str">
        <f t="shared" si="1331"/>
        <v/>
      </c>
      <c r="BE1437" t="str">
        <f t="shared" si="1332"/>
        <v>Informatikai projektszimuláció (604, gépterem, web)</v>
      </c>
      <c r="BF1437" s="2">
        <v>1212</v>
      </c>
      <c r="BG1437" s="2">
        <v>1</v>
      </c>
      <c r="BH1437" s="18">
        <f>VLOOKUP(BF1437,segéd!$F$9:$G$41,2,FALSE)</f>
        <v>46368</v>
      </c>
      <c r="BI1437" s="2" t="str">
        <f>VLOOKUP(BG1437,segéd!$F$1:$G$7,2,FALSE)</f>
        <v>8.00-9.30</v>
      </c>
      <c r="BJ1437" t="s">
        <v>234</v>
      </c>
      <c r="BK1437" s="20" t="s">
        <v>540</v>
      </c>
      <c r="BL1437" t="s">
        <v>191</v>
      </c>
      <c r="BM1437" s="2"/>
      <c r="BN1437" s="2">
        <v>604</v>
      </c>
      <c r="BO1437" s="2" t="s">
        <v>216</v>
      </c>
      <c r="BP1437" s="33" t="s">
        <v>611</v>
      </c>
      <c r="BQ1437" s="2">
        <f t="shared" si="1333"/>
        <v>39</v>
      </c>
      <c r="BR1437" s="2" t="str">
        <f>IF(BM1437="","",IFERROR(VLOOKUP(BJ1437,segéd!T:U,2,FALSE),"x"))</f>
        <v/>
      </c>
      <c r="BS1437" s="2">
        <f>IF(BN1437="","",IFERROR(VLOOKUP(BJ1437,segéd!O:P,2,FALSE),"x"))</f>
        <v>39</v>
      </c>
      <c r="BU1437" s="2"/>
      <c r="BV1437" s="2"/>
      <c r="DF1437" s="2">
        <v>27</v>
      </c>
      <c r="DH1437" s="2">
        <v>13</v>
      </c>
    </row>
    <row r="1438" spans="1:116" ht="15" customHeight="1" x14ac:dyDescent="0.3">
      <c r="A1438" t="str">
        <f t="shared" si="1276"/>
        <v>12121</v>
      </c>
      <c r="B1438" t="str">
        <f t="shared" si="1277"/>
        <v xml:space="preserve">Komplex méréstan - Borbás Lajos (web) </v>
      </c>
      <c r="C1438" t="str">
        <f t="shared" si="1278"/>
        <v>40412121</v>
      </c>
      <c r="D1438" t="str">
        <f t="shared" si="1279"/>
        <v>Komplex méréstan - Borbás Lajos (web) 5</v>
      </c>
      <c r="E1438" t="str">
        <f t="shared" si="1280"/>
        <v>Borbás Lajos12121</v>
      </c>
      <c r="F1438" t="str">
        <f t="shared" si="1281"/>
        <v>Komplex méréstan (Tb. 404, web)</v>
      </c>
      <c r="G1438" t="str">
        <f t="shared" si="1282"/>
        <v/>
      </c>
      <c r="H1438" t="str">
        <f t="shared" si="1283"/>
        <v/>
      </c>
      <c r="I1438" t="str">
        <f t="shared" si="1284"/>
        <v/>
      </c>
      <c r="J1438" t="str">
        <f t="shared" si="1285"/>
        <v/>
      </c>
      <c r="K1438" t="str">
        <f t="shared" si="1286"/>
        <v/>
      </c>
      <c r="L1438" t="str">
        <f t="shared" si="1287"/>
        <v/>
      </c>
      <c r="M1438" t="str">
        <f t="shared" si="1288"/>
        <v/>
      </c>
      <c r="N1438" t="str">
        <f t="shared" si="1289"/>
        <v/>
      </c>
      <c r="O1438" t="str">
        <f t="shared" si="1290"/>
        <v/>
      </c>
      <c r="P1438" t="str">
        <f t="shared" si="1291"/>
        <v/>
      </c>
      <c r="Q1438" t="str">
        <f t="shared" si="1292"/>
        <v/>
      </c>
      <c r="R1438" t="str">
        <f t="shared" si="1293"/>
        <v/>
      </c>
      <c r="S1438" t="str">
        <f t="shared" si="1294"/>
        <v/>
      </c>
      <c r="T1438" t="str">
        <f t="shared" si="1295"/>
        <v/>
      </c>
      <c r="U1438" t="str">
        <f t="shared" si="1296"/>
        <v/>
      </c>
      <c r="V1438" t="str">
        <f t="shared" si="1297"/>
        <v/>
      </c>
      <c r="W1438" t="str">
        <f t="shared" si="1298"/>
        <v/>
      </c>
      <c r="X1438" t="str">
        <f t="shared" si="1299"/>
        <v/>
      </c>
      <c r="Y1438" t="str">
        <f t="shared" si="1300"/>
        <v/>
      </c>
      <c r="Z1438" t="str">
        <f t="shared" si="1301"/>
        <v/>
      </c>
      <c r="AA1438" t="str">
        <f t="shared" si="1302"/>
        <v>Komplex méréstan (, web)</v>
      </c>
      <c r="AB1438" t="str">
        <f t="shared" si="1303"/>
        <v/>
      </c>
      <c r="AC1438" t="str">
        <f t="shared" si="1304"/>
        <v/>
      </c>
      <c r="AD1438" t="str">
        <f t="shared" si="1305"/>
        <v/>
      </c>
      <c r="AE1438" t="str">
        <f t="shared" si="1306"/>
        <v/>
      </c>
      <c r="AF1438" t="str">
        <f t="shared" si="1307"/>
        <v/>
      </c>
      <c r="AG1438" t="str">
        <f t="shared" si="1308"/>
        <v>12121</v>
      </c>
      <c r="AH1438" t="str">
        <f t="shared" si="1309"/>
        <v/>
      </c>
      <c r="AI1438" t="str">
        <f t="shared" si="1310"/>
        <v/>
      </c>
      <c r="AJ1438" t="str">
        <f t="shared" si="1311"/>
        <v/>
      </c>
      <c r="AK1438" t="str">
        <f t="shared" si="1312"/>
        <v/>
      </c>
      <c r="AL1438" t="str">
        <f t="shared" si="1313"/>
        <v/>
      </c>
      <c r="AM1438" t="str">
        <f t="shared" si="1314"/>
        <v/>
      </c>
      <c r="AN1438" t="str">
        <f t="shared" si="1315"/>
        <v/>
      </c>
      <c r="AO1438" t="str">
        <f t="shared" si="1316"/>
        <v/>
      </c>
      <c r="AP1438" t="str">
        <f t="shared" si="1317"/>
        <v/>
      </c>
      <c r="AQ1438" t="str">
        <f t="shared" si="1318"/>
        <v/>
      </c>
      <c r="AR1438" t="str">
        <f t="shared" si="1319"/>
        <v/>
      </c>
      <c r="AS1438" t="str">
        <f t="shared" si="1320"/>
        <v/>
      </c>
      <c r="AT1438" t="str">
        <f t="shared" si="1321"/>
        <v/>
      </c>
      <c r="AU1438" t="str">
        <f t="shared" si="1322"/>
        <v/>
      </c>
      <c r="AV1438" t="str">
        <f t="shared" si="1323"/>
        <v/>
      </c>
      <c r="AW1438" t="str">
        <f t="shared" si="1324"/>
        <v/>
      </c>
      <c r="AX1438" t="str">
        <f t="shared" si="1325"/>
        <v/>
      </c>
      <c r="AY1438" t="str">
        <f t="shared" si="1326"/>
        <v/>
      </c>
      <c r="AZ1438" t="str">
        <f t="shared" si="1327"/>
        <v/>
      </c>
      <c r="BA1438" t="str">
        <f t="shared" si="1328"/>
        <v/>
      </c>
      <c r="BB1438" t="str">
        <f t="shared" si="1329"/>
        <v/>
      </c>
      <c r="BC1438" t="str">
        <f t="shared" si="1330"/>
        <v/>
      </c>
      <c r="BD1438" t="str">
        <f t="shared" si="1331"/>
        <v/>
      </c>
      <c r="BE1438" t="str">
        <f t="shared" si="1332"/>
        <v>Komplex méréstan (404, web)</v>
      </c>
      <c r="BF1438" s="2">
        <v>1212</v>
      </c>
      <c r="BG1438" s="2">
        <v>1</v>
      </c>
      <c r="BH1438" s="18">
        <f>VLOOKUP(BF1438,segéd!$F$9:$G$41,2,FALSE)</f>
        <v>46368</v>
      </c>
      <c r="BI1438" s="2" t="str">
        <f>VLOOKUP(BG1438,segéd!$F$1:$G$7,2,FALSE)</f>
        <v>8.00-9.30</v>
      </c>
      <c r="BJ1438" t="s">
        <v>152</v>
      </c>
      <c r="BK1438" s="20" t="s">
        <v>47</v>
      </c>
      <c r="BL1438" t="s">
        <v>190</v>
      </c>
      <c r="BM1438" s="2"/>
      <c r="BN1438" s="2">
        <v>404</v>
      </c>
      <c r="BO1438" s="2" t="s">
        <v>117</v>
      </c>
      <c r="BP1438" s="33" t="s">
        <v>659</v>
      </c>
      <c r="BQ1438" s="2">
        <f t="shared" si="1333"/>
        <v>5</v>
      </c>
      <c r="BR1438" s="2" t="str">
        <f>IF(BM1438="","",IFERROR(VLOOKUP(BJ1438,segéd!T:U,2,FALSE),"x"))</f>
        <v/>
      </c>
      <c r="BS1438" s="2">
        <f>IF(BN1438="","",IFERROR(VLOOKUP(BJ1438,segéd!O:P,2,FALSE),"x"))</f>
        <v>5</v>
      </c>
      <c r="BU1438" s="2"/>
      <c r="BV1438" s="2"/>
      <c r="CS1438" s="2">
        <v>6</v>
      </c>
    </row>
    <row r="1439" spans="1:116" ht="15" customHeight="1" x14ac:dyDescent="0.3">
      <c r="A1439" t="str">
        <f t="shared" si="1276"/>
        <v>12121</v>
      </c>
      <c r="B1439" t="str">
        <f t="shared" si="1277"/>
        <v xml:space="preserve">Közgazdaságtan I. - Tóth Zsuzsanna (web) </v>
      </c>
      <c r="C1439" t="str">
        <f t="shared" si="1278"/>
        <v>50112121</v>
      </c>
      <c r="D1439" t="str">
        <f t="shared" si="1279"/>
        <v>Közgazdaságtan I. - Tóth Zsuzsanna (web) 165</v>
      </c>
      <c r="E1439" t="str">
        <f t="shared" si="1280"/>
        <v>Tóth Zsuzsanna12121</v>
      </c>
      <c r="F1439" t="str">
        <f t="shared" si="1281"/>
        <v>Közgazdaságtan I. (Tb. 501, web)</v>
      </c>
      <c r="G1439" t="str">
        <f t="shared" si="1282"/>
        <v/>
      </c>
      <c r="H1439" t="str">
        <f t="shared" si="1283"/>
        <v/>
      </c>
      <c r="I1439" t="str">
        <f t="shared" si="1284"/>
        <v/>
      </c>
      <c r="J1439" t="str">
        <f t="shared" si="1285"/>
        <v/>
      </c>
      <c r="K1439" t="str">
        <f t="shared" si="1286"/>
        <v/>
      </c>
      <c r="L1439" t="str">
        <f t="shared" si="1287"/>
        <v/>
      </c>
      <c r="M1439" t="str">
        <f t="shared" si="1288"/>
        <v/>
      </c>
      <c r="N1439" t="str">
        <f t="shared" si="1289"/>
        <v/>
      </c>
      <c r="O1439" t="str">
        <f t="shared" si="1290"/>
        <v/>
      </c>
      <c r="P1439" t="str">
        <f t="shared" si="1291"/>
        <v/>
      </c>
      <c r="Q1439" t="str">
        <f t="shared" si="1292"/>
        <v/>
      </c>
      <c r="R1439" t="str">
        <f t="shared" si="1293"/>
        <v/>
      </c>
      <c r="S1439" t="str">
        <f t="shared" si="1294"/>
        <v/>
      </c>
      <c r="T1439" t="str">
        <f t="shared" si="1295"/>
        <v/>
      </c>
      <c r="U1439" t="str">
        <f t="shared" si="1296"/>
        <v/>
      </c>
      <c r="V1439" t="str">
        <f t="shared" si="1297"/>
        <v/>
      </c>
      <c r="W1439" t="str">
        <f t="shared" si="1298"/>
        <v/>
      </c>
      <c r="X1439" t="str">
        <f t="shared" si="1299"/>
        <v/>
      </c>
      <c r="Y1439" t="str">
        <f t="shared" si="1300"/>
        <v/>
      </c>
      <c r="Z1439" t="str">
        <f t="shared" si="1301"/>
        <v/>
      </c>
      <c r="AA1439" t="str">
        <f t="shared" si="1302"/>
        <v>Közgazdaságtan I. (, web)</v>
      </c>
      <c r="AB1439" t="str">
        <f t="shared" si="1303"/>
        <v>12121</v>
      </c>
      <c r="AC1439" t="str">
        <f t="shared" si="1304"/>
        <v/>
      </c>
      <c r="AD1439" t="str">
        <f t="shared" si="1305"/>
        <v/>
      </c>
      <c r="AE1439" t="str">
        <f t="shared" si="1306"/>
        <v>12121</v>
      </c>
      <c r="AF1439" t="str">
        <f t="shared" si="1307"/>
        <v/>
      </c>
      <c r="AG1439" t="str">
        <f t="shared" si="1308"/>
        <v/>
      </c>
      <c r="AH1439" t="str">
        <f t="shared" si="1309"/>
        <v/>
      </c>
      <c r="AI1439" t="str">
        <f t="shared" si="1310"/>
        <v/>
      </c>
      <c r="AJ1439" t="str">
        <f t="shared" si="1311"/>
        <v/>
      </c>
      <c r="AK1439" t="str">
        <f t="shared" si="1312"/>
        <v/>
      </c>
      <c r="AL1439" t="str">
        <f t="shared" si="1313"/>
        <v/>
      </c>
      <c r="AM1439" t="str">
        <f t="shared" si="1314"/>
        <v/>
      </c>
      <c r="AN1439" t="str">
        <f t="shared" si="1315"/>
        <v/>
      </c>
      <c r="AO1439" t="str">
        <f t="shared" si="1316"/>
        <v/>
      </c>
      <c r="AP1439" t="str">
        <f t="shared" si="1317"/>
        <v/>
      </c>
      <c r="AQ1439" t="str">
        <f t="shared" si="1318"/>
        <v/>
      </c>
      <c r="AR1439" t="str">
        <f t="shared" si="1319"/>
        <v/>
      </c>
      <c r="AS1439" t="str">
        <f t="shared" si="1320"/>
        <v/>
      </c>
      <c r="AT1439" t="str">
        <f t="shared" si="1321"/>
        <v/>
      </c>
      <c r="AU1439" t="str">
        <f t="shared" si="1322"/>
        <v/>
      </c>
      <c r="AV1439" t="str">
        <f t="shared" si="1323"/>
        <v/>
      </c>
      <c r="AW1439" t="str">
        <f t="shared" si="1324"/>
        <v/>
      </c>
      <c r="AX1439" t="str">
        <f t="shared" si="1325"/>
        <v/>
      </c>
      <c r="AY1439" t="str">
        <f t="shared" si="1326"/>
        <v/>
      </c>
      <c r="AZ1439" t="str">
        <f t="shared" si="1327"/>
        <v/>
      </c>
      <c r="BA1439" t="str">
        <f t="shared" si="1328"/>
        <v/>
      </c>
      <c r="BB1439" t="str">
        <f t="shared" si="1329"/>
        <v/>
      </c>
      <c r="BC1439" t="str">
        <f t="shared" si="1330"/>
        <v/>
      </c>
      <c r="BD1439" t="str">
        <f t="shared" si="1331"/>
        <v/>
      </c>
      <c r="BE1439" t="str">
        <f t="shared" si="1332"/>
        <v>Közgazdaságtan I. (501, web)</v>
      </c>
      <c r="BF1439" s="2">
        <v>1212</v>
      </c>
      <c r="BG1439" s="2">
        <v>1</v>
      </c>
      <c r="BH1439" s="18">
        <f>VLOOKUP(BF1439,segéd!$F$9:$G$41,2,FALSE)</f>
        <v>46368</v>
      </c>
      <c r="BI1439" s="2" t="str">
        <f>VLOOKUP(BG1439,segéd!$F$1:$G$7,2,FALSE)</f>
        <v>8.00-9.30</v>
      </c>
      <c r="BJ1439" t="s">
        <v>25</v>
      </c>
      <c r="BK1439" s="20" t="s">
        <v>530</v>
      </c>
      <c r="BL1439" t="s">
        <v>191</v>
      </c>
      <c r="BM1439" s="2"/>
      <c r="BN1439" s="2">
        <v>501</v>
      </c>
      <c r="BO1439" s="2" t="s">
        <v>117</v>
      </c>
      <c r="BP1439" s="33" t="s">
        <v>736</v>
      </c>
      <c r="BQ1439" s="2">
        <f t="shared" si="1333"/>
        <v>165</v>
      </c>
      <c r="BR1439" s="2" t="str">
        <f>IF(BM1439="","",IFERROR(VLOOKUP(BJ1439,segéd!T:U,2,FALSE),"x"))</f>
        <v/>
      </c>
      <c r="BS1439" s="2">
        <f>IF(BN1439="","",IFERROR(VLOOKUP(BJ1439,segéd!O:P,2,FALSE),"x"))</f>
        <v>165</v>
      </c>
      <c r="BT1439" s="2"/>
      <c r="BU1439" s="2"/>
      <c r="BV1439" s="2"/>
      <c r="BX1439" s="2"/>
      <c r="CN1439" s="2">
        <v>53</v>
      </c>
      <c r="CQ1439" s="2">
        <v>74</v>
      </c>
      <c r="CR1439" s="2"/>
      <c r="DC1439" s="19"/>
      <c r="DD1439" s="19"/>
      <c r="DE1439" s="19"/>
      <c r="DF1439" s="19"/>
      <c r="DI1439" s="19"/>
      <c r="DL1439" s="19"/>
    </row>
    <row r="1440" spans="1:116" ht="15" customHeight="1" x14ac:dyDescent="0.3">
      <c r="A1440" t="str">
        <f t="shared" si="1276"/>
        <v>12121</v>
      </c>
      <c r="B1440" t="str">
        <f t="shared" si="1277"/>
        <v xml:space="preserve">Létesítmény- és szolgáltatásmen. - Nagy Judit (web) </v>
      </c>
      <c r="C1440" t="str">
        <f t="shared" si="1278"/>
        <v>40112121</v>
      </c>
      <c r="D1440" t="str">
        <f t="shared" si="1279"/>
        <v>Létesítmény- és szolgáltatásmen. - Nagy Judit (web) 8</v>
      </c>
      <c r="E1440" t="str">
        <f t="shared" si="1280"/>
        <v>Nagy Judit12121</v>
      </c>
      <c r="F1440" t="str">
        <f t="shared" si="1281"/>
        <v>Létesítmény- és szolgáltatásmen. (Tb. 401, web)</v>
      </c>
      <c r="G1440" t="str">
        <f t="shared" si="1282"/>
        <v/>
      </c>
      <c r="H1440" t="str">
        <f t="shared" si="1283"/>
        <v/>
      </c>
      <c r="I1440" t="str">
        <f t="shared" si="1284"/>
        <v/>
      </c>
      <c r="J1440" t="str">
        <f t="shared" si="1285"/>
        <v/>
      </c>
      <c r="K1440" t="str">
        <f t="shared" si="1286"/>
        <v/>
      </c>
      <c r="L1440" t="str">
        <f t="shared" si="1287"/>
        <v/>
      </c>
      <c r="M1440" t="str">
        <f t="shared" si="1288"/>
        <v/>
      </c>
      <c r="N1440" t="str">
        <f t="shared" si="1289"/>
        <v/>
      </c>
      <c r="O1440" t="str">
        <f t="shared" si="1290"/>
        <v/>
      </c>
      <c r="P1440" t="str">
        <f t="shared" si="1291"/>
        <v/>
      </c>
      <c r="Q1440" t="str">
        <f t="shared" si="1292"/>
        <v/>
      </c>
      <c r="R1440" t="str">
        <f t="shared" si="1293"/>
        <v/>
      </c>
      <c r="S1440" t="str">
        <f t="shared" si="1294"/>
        <v/>
      </c>
      <c r="T1440" t="str">
        <f t="shared" si="1295"/>
        <v/>
      </c>
      <c r="U1440" t="str">
        <f t="shared" si="1296"/>
        <v/>
      </c>
      <c r="V1440" t="str">
        <f t="shared" si="1297"/>
        <v/>
      </c>
      <c r="W1440" t="str">
        <f t="shared" si="1298"/>
        <v/>
      </c>
      <c r="X1440" t="str">
        <f t="shared" si="1299"/>
        <v/>
      </c>
      <c r="Y1440" t="str">
        <f t="shared" si="1300"/>
        <v/>
      </c>
      <c r="Z1440" t="str">
        <f t="shared" si="1301"/>
        <v/>
      </c>
      <c r="AA1440" t="str">
        <f t="shared" si="1302"/>
        <v>Létesítmény- és szolgáltatásmen. (, web)</v>
      </c>
      <c r="AB1440" t="str">
        <f t="shared" si="1303"/>
        <v/>
      </c>
      <c r="AC1440" t="str">
        <f t="shared" si="1304"/>
        <v/>
      </c>
      <c r="AD1440" t="str">
        <f t="shared" si="1305"/>
        <v/>
      </c>
      <c r="AE1440" t="str">
        <f t="shared" si="1306"/>
        <v/>
      </c>
      <c r="AF1440" t="str">
        <f t="shared" si="1307"/>
        <v/>
      </c>
      <c r="AG1440" t="str">
        <f t="shared" si="1308"/>
        <v/>
      </c>
      <c r="AH1440" t="str">
        <f t="shared" si="1309"/>
        <v/>
      </c>
      <c r="AI1440" t="str">
        <f t="shared" si="1310"/>
        <v/>
      </c>
      <c r="AJ1440" t="str">
        <f t="shared" si="1311"/>
        <v/>
      </c>
      <c r="AK1440" t="str">
        <f t="shared" si="1312"/>
        <v/>
      </c>
      <c r="AL1440" t="str">
        <f t="shared" si="1313"/>
        <v/>
      </c>
      <c r="AM1440" t="str">
        <f t="shared" si="1314"/>
        <v/>
      </c>
      <c r="AN1440" t="str">
        <f t="shared" si="1315"/>
        <v/>
      </c>
      <c r="AO1440" t="str">
        <f t="shared" si="1316"/>
        <v/>
      </c>
      <c r="AP1440" t="str">
        <f t="shared" si="1317"/>
        <v/>
      </c>
      <c r="AQ1440" t="str">
        <f t="shared" si="1318"/>
        <v/>
      </c>
      <c r="AR1440" t="str">
        <f t="shared" si="1319"/>
        <v/>
      </c>
      <c r="AS1440" t="str">
        <f t="shared" si="1320"/>
        <v/>
      </c>
      <c r="AT1440" t="str">
        <f t="shared" si="1321"/>
        <v/>
      </c>
      <c r="AU1440" t="str">
        <f t="shared" si="1322"/>
        <v>12121</v>
      </c>
      <c r="AV1440" t="str">
        <f t="shared" si="1323"/>
        <v/>
      </c>
      <c r="AW1440" t="str">
        <f t="shared" si="1324"/>
        <v/>
      </c>
      <c r="AX1440" t="str">
        <f t="shared" si="1325"/>
        <v/>
      </c>
      <c r="AY1440" t="str">
        <f t="shared" si="1326"/>
        <v/>
      </c>
      <c r="AZ1440" t="str">
        <f t="shared" si="1327"/>
        <v/>
      </c>
      <c r="BA1440" t="str">
        <f t="shared" si="1328"/>
        <v/>
      </c>
      <c r="BB1440" t="str">
        <f t="shared" si="1329"/>
        <v/>
      </c>
      <c r="BC1440" t="str">
        <f t="shared" si="1330"/>
        <v/>
      </c>
      <c r="BD1440" t="str">
        <f t="shared" si="1331"/>
        <v/>
      </c>
      <c r="BE1440" t="str">
        <f t="shared" si="1332"/>
        <v>Létesítmény- és szolgáltatásmen. (401, web)</v>
      </c>
      <c r="BF1440" s="2">
        <v>1212</v>
      </c>
      <c r="BG1440" s="2">
        <v>1</v>
      </c>
      <c r="BH1440" s="18">
        <f>VLOOKUP(BF1440,segéd!$F$9:$G$41,2,FALSE)</f>
        <v>46368</v>
      </c>
      <c r="BI1440" s="2" t="str">
        <f>VLOOKUP(BG1440,segéd!$F$1:$G$7,2,FALSE)</f>
        <v>8.00-9.30</v>
      </c>
      <c r="BJ1440" t="s">
        <v>397</v>
      </c>
      <c r="BK1440" s="20" t="s">
        <v>418</v>
      </c>
      <c r="BL1440" t="s">
        <v>191</v>
      </c>
      <c r="BM1440" s="2"/>
      <c r="BN1440" s="2">
        <v>401</v>
      </c>
      <c r="BO1440" s="2" t="s">
        <v>117</v>
      </c>
      <c r="BP1440" s="33" t="s">
        <v>636</v>
      </c>
      <c r="BQ1440" s="2">
        <f t="shared" si="1333"/>
        <v>8</v>
      </c>
      <c r="BR1440" s="2" t="str">
        <f>IF(BM1440="","",IFERROR(VLOOKUP(BJ1440,segéd!T:U,2,FALSE),"x"))</f>
        <v/>
      </c>
      <c r="BS1440" s="2">
        <f>IF(BN1440="","",IFERROR(VLOOKUP(BJ1440,segéd!O:P,2,FALSE),"x"))</f>
        <v>8</v>
      </c>
      <c r="BU1440" s="2"/>
      <c r="BV1440" s="2"/>
      <c r="DG1440" s="2">
        <v>8</v>
      </c>
    </row>
    <row r="1441" spans="1:114" ht="15" customHeight="1" x14ac:dyDescent="0.3">
      <c r="A1441" t="str">
        <f t="shared" si="1276"/>
        <v>12121</v>
      </c>
      <c r="B1441" t="str">
        <f t="shared" si="1277"/>
        <v xml:space="preserve">Létgazd. folyamatok tervezése - Molnárné Dőry Zsófia (web) </v>
      </c>
      <c r="C1441" t="str">
        <f t="shared" si="1278"/>
        <v>Passzív12121</v>
      </c>
      <c r="D1441" t="str">
        <f t="shared" si="1279"/>
        <v>Létgazd. folyamatok tervezése - Molnárné Dőry Zsófia (web) 5</v>
      </c>
      <c r="E1441" t="str">
        <f t="shared" si="1280"/>
        <v>Molnárné Dőry Zsófia12121</v>
      </c>
      <c r="F1441" t="str">
        <f t="shared" si="1281"/>
        <v>Létgazd. folyamatok tervezése (Tb. Passzív, web)</v>
      </c>
      <c r="G1441" t="str">
        <f t="shared" si="1282"/>
        <v/>
      </c>
      <c r="H1441" t="str">
        <f t="shared" si="1283"/>
        <v/>
      </c>
      <c r="I1441" t="str">
        <f t="shared" si="1284"/>
        <v/>
      </c>
      <c r="J1441" t="str">
        <f t="shared" si="1285"/>
        <v/>
      </c>
      <c r="K1441" t="str">
        <f t="shared" si="1286"/>
        <v/>
      </c>
      <c r="L1441" t="str">
        <f t="shared" si="1287"/>
        <v/>
      </c>
      <c r="M1441" t="str">
        <f t="shared" si="1288"/>
        <v/>
      </c>
      <c r="N1441" t="str">
        <f t="shared" si="1289"/>
        <v/>
      </c>
      <c r="O1441" t="str">
        <f t="shared" si="1290"/>
        <v/>
      </c>
      <c r="P1441" t="str">
        <f t="shared" si="1291"/>
        <v/>
      </c>
      <c r="Q1441" t="str">
        <f t="shared" si="1292"/>
        <v/>
      </c>
      <c r="R1441" t="str">
        <f t="shared" si="1293"/>
        <v/>
      </c>
      <c r="S1441" t="str">
        <f t="shared" si="1294"/>
        <v/>
      </c>
      <c r="T1441" t="str">
        <f t="shared" si="1295"/>
        <v/>
      </c>
      <c r="U1441" t="str">
        <f t="shared" si="1296"/>
        <v/>
      </c>
      <c r="V1441" t="str">
        <f t="shared" si="1297"/>
        <v/>
      </c>
      <c r="W1441" t="str">
        <f t="shared" si="1298"/>
        <v/>
      </c>
      <c r="X1441" t="str">
        <f t="shared" si="1299"/>
        <v/>
      </c>
      <c r="Y1441" t="str">
        <f t="shared" si="1300"/>
        <v/>
      </c>
      <c r="Z1441" t="str">
        <f t="shared" si="1301"/>
        <v/>
      </c>
      <c r="AA1441" t="str">
        <f t="shared" si="1302"/>
        <v>Létgazd. folyamatok tervezése (, web)</v>
      </c>
      <c r="AB1441" t="str">
        <f t="shared" si="1303"/>
        <v/>
      </c>
      <c r="AC1441" t="str">
        <f t="shared" si="1304"/>
        <v/>
      </c>
      <c r="AD1441" t="str">
        <f t="shared" si="1305"/>
        <v/>
      </c>
      <c r="AE1441" t="str">
        <f t="shared" si="1306"/>
        <v/>
      </c>
      <c r="AF1441" t="str">
        <f t="shared" si="1307"/>
        <v/>
      </c>
      <c r="AG1441" t="str">
        <f t="shared" si="1308"/>
        <v/>
      </c>
      <c r="AH1441" t="str">
        <f t="shared" si="1309"/>
        <v/>
      </c>
      <c r="AI1441" t="str">
        <f t="shared" si="1310"/>
        <v/>
      </c>
      <c r="AJ1441" t="str">
        <f t="shared" si="1311"/>
        <v/>
      </c>
      <c r="AK1441" t="str">
        <f t="shared" si="1312"/>
        <v/>
      </c>
      <c r="AL1441" t="str">
        <f t="shared" si="1313"/>
        <v/>
      </c>
      <c r="AM1441" t="str">
        <f t="shared" si="1314"/>
        <v>12121</v>
      </c>
      <c r="AN1441" t="str">
        <f t="shared" si="1315"/>
        <v/>
      </c>
      <c r="AO1441" t="str">
        <f t="shared" si="1316"/>
        <v/>
      </c>
      <c r="AP1441" t="str">
        <f t="shared" si="1317"/>
        <v/>
      </c>
      <c r="AQ1441" t="str">
        <f t="shared" si="1318"/>
        <v/>
      </c>
      <c r="AR1441" t="str">
        <f t="shared" si="1319"/>
        <v/>
      </c>
      <c r="AS1441" t="str">
        <f t="shared" si="1320"/>
        <v/>
      </c>
      <c r="AT1441" t="str">
        <f t="shared" si="1321"/>
        <v/>
      </c>
      <c r="AU1441" t="str">
        <f t="shared" si="1322"/>
        <v/>
      </c>
      <c r="AV1441" t="str">
        <f t="shared" si="1323"/>
        <v/>
      </c>
      <c r="AW1441" t="str">
        <f t="shared" si="1324"/>
        <v/>
      </c>
      <c r="AX1441" t="str">
        <f t="shared" si="1325"/>
        <v/>
      </c>
      <c r="AY1441" t="str">
        <f t="shared" si="1326"/>
        <v/>
      </c>
      <c r="AZ1441" t="str">
        <f t="shared" si="1327"/>
        <v/>
      </c>
      <c r="BA1441" t="str">
        <f t="shared" si="1328"/>
        <v/>
      </c>
      <c r="BB1441" t="str">
        <f t="shared" si="1329"/>
        <v/>
      </c>
      <c r="BC1441" t="str">
        <f t="shared" si="1330"/>
        <v/>
      </c>
      <c r="BD1441" t="str">
        <f t="shared" si="1331"/>
        <v/>
      </c>
      <c r="BE1441" t="str">
        <f t="shared" si="1332"/>
        <v>Létgazd. folyamatok tervezése (Passzív, web)</v>
      </c>
      <c r="BF1441" s="2">
        <v>1212</v>
      </c>
      <c r="BG1441" s="2">
        <v>1</v>
      </c>
      <c r="BH1441" s="18">
        <f>VLOOKUP(BF1441,segéd!$F$9:$G$41,2,FALSE)</f>
        <v>46368</v>
      </c>
      <c r="BI1441" s="2" t="str">
        <f>VLOOKUP(BG1441,segéd!$F$1:$G$7,2,FALSE)</f>
        <v>8.00-9.30</v>
      </c>
      <c r="BJ1441" t="s">
        <v>203</v>
      </c>
      <c r="BK1441" s="20" t="s">
        <v>219</v>
      </c>
      <c r="BL1441" t="s">
        <v>190</v>
      </c>
      <c r="BM1441" s="2"/>
      <c r="BN1441" s="2" t="s">
        <v>221</v>
      </c>
      <c r="BO1441" s="2" t="s">
        <v>117</v>
      </c>
      <c r="BP1441" s="33" t="s">
        <v>637</v>
      </c>
      <c r="BQ1441" s="2">
        <f t="shared" si="1333"/>
        <v>5</v>
      </c>
      <c r="BR1441" s="2" t="str">
        <f>IF(BM1441="","",IFERROR(VLOOKUP(BJ1441,segéd!T:U,2,FALSE),"x"))</f>
        <v/>
      </c>
      <c r="BS1441" s="2">
        <f>IF(BN1441="","",IFERROR(VLOOKUP(BJ1441,segéd!O:P,2,FALSE),"x"))</f>
        <v>5</v>
      </c>
      <c r="BU1441" s="2"/>
      <c r="BV1441" s="2"/>
      <c r="CY1441" s="2">
        <v>5</v>
      </c>
    </row>
    <row r="1442" spans="1:114" ht="15" customHeight="1" x14ac:dyDescent="0.3">
      <c r="A1442" t="str">
        <f t="shared" si="1276"/>
        <v>20812121</v>
      </c>
      <c r="B1442" t="str">
        <f t="shared" si="1277"/>
        <v>Logisztika - Mészáros Sándor (web) 56</v>
      </c>
      <c r="C1442" t="str">
        <f t="shared" si="1278"/>
        <v>12121</v>
      </c>
      <c r="D1442" t="str">
        <f t="shared" si="1279"/>
        <v xml:space="preserve">Logisztika - Mészáros Sándor (web) </v>
      </c>
      <c r="E1442" t="str">
        <f t="shared" si="1280"/>
        <v>Mészáros Sándor12121</v>
      </c>
      <c r="F1442" t="str">
        <f t="shared" si="1281"/>
        <v>Logisztika (Bp. 208, web)</v>
      </c>
      <c r="G1442" t="str">
        <f t="shared" si="1282"/>
        <v/>
      </c>
      <c r="H1442" t="str">
        <f t="shared" si="1283"/>
        <v/>
      </c>
      <c r="I1442" t="str">
        <f t="shared" si="1284"/>
        <v>12121</v>
      </c>
      <c r="J1442" t="str">
        <f t="shared" si="1285"/>
        <v/>
      </c>
      <c r="K1442" t="str">
        <f t="shared" si="1286"/>
        <v/>
      </c>
      <c r="L1442" t="str">
        <f t="shared" si="1287"/>
        <v/>
      </c>
      <c r="M1442" t="str">
        <f t="shared" si="1288"/>
        <v>12121</v>
      </c>
      <c r="N1442" t="str">
        <f t="shared" si="1289"/>
        <v>12121</v>
      </c>
      <c r="O1442" t="str">
        <f t="shared" si="1290"/>
        <v/>
      </c>
      <c r="P1442" t="str">
        <f t="shared" si="1291"/>
        <v/>
      </c>
      <c r="Q1442" t="str">
        <f t="shared" si="1292"/>
        <v/>
      </c>
      <c r="R1442" t="str">
        <f t="shared" si="1293"/>
        <v/>
      </c>
      <c r="S1442" t="str">
        <f t="shared" si="1294"/>
        <v/>
      </c>
      <c r="T1442" t="str">
        <f t="shared" si="1295"/>
        <v/>
      </c>
      <c r="U1442" t="str">
        <f t="shared" si="1296"/>
        <v/>
      </c>
      <c r="V1442" t="str">
        <f t="shared" si="1297"/>
        <v/>
      </c>
      <c r="W1442" t="str">
        <f t="shared" si="1298"/>
        <v/>
      </c>
      <c r="X1442" t="str">
        <f t="shared" si="1299"/>
        <v/>
      </c>
      <c r="Y1442" t="str">
        <f t="shared" si="1300"/>
        <v/>
      </c>
      <c r="Z1442" t="str">
        <f t="shared" si="1301"/>
        <v/>
      </c>
      <c r="AA1442" t="str">
        <f t="shared" si="1302"/>
        <v>Logisztika (208, web)</v>
      </c>
      <c r="AB1442" t="str">
        <f t="shared" si="1303"/>
        <v/>
      </c>
      <c r="AC1442" t="str">
        <f t="shared" si="1304"/>
        <v/>
      </c>
      <c r="AD1442" t="str">
        <f t="shared" si="1305"/>
        <v/>
      </c>
      <c r="AE1442" t="str">
        <f t="shared" si="1306"/>
        <v/>
      </c>
      <c r="AF1442" t="str">
        <f t="shared" si="1307"/>
        <v/>
      </c>
      <c r="AG1442" t="str">
        <f t="shared" si="1308"/>
        <v/>
      </c>
      <c r="AH1442" t="str">
        <f t="shared" si="1309"/>
        <v/>
      </c>
      <c r="AI1442" t="str">
        <f t="shared" si="1310"/>
        <v/>
      </c>
      <c r="AJ1442" t="str">
        <f t="shared" si="1311"/>
        <v/>
      </c>
      <c r="AK1442" t="str">
        <f t="shared" si="1312"/>
        <v/>
      </c>
      <c r="AL1442" t="str">
        <f t="shared" si="1313"/>
        <v/>
      </c>
      <c r="AM1442" t="str">
        <f t="shared" si="1314"/>
        <v/>
      </c>
      <c r="AN1442" t="str">
        <f t="shared" si="1315"/>
        <v/>
      </c>
      <c r="AO1442" t="str">
        <f t="shared" si="1316"/>
        <v/>
      </c>
      <c r="AP1442" t="str">
        <f t="shared" si="1317"/>
        <v/>
      </c>
      <c r="AQ1442" t="str">
        <f t="shared" si="1318"/>
        <v/>
      </c>
      <c r="AR1442" t="str">
        <f t="shared" si="1319"/>
        <v/>
      </c>
      <c r="AS1442" t="str">
        <f t="shared" si="1320"/>
        <v/>
      </c>
      <c r="AT1442" t="str">
        <f t="shared" si="1321"/>
        <v/>
      </c>
      <c r="AU1442" t="str">
        <f t="shared" si="1322"/>
        <v/>
      </c>
      <c r="AV1442" t="str">
        <f t="shared" si="1323"/>
        <v/>
      </c>
      <c r="AW1442" t="str">
        <f t="shared" si="1324"/>
        <v/>
      </c>
      <c r="AX1442" t="str">
        <f t="shared" si="1325"/>
        <v/>
      </c>
      <c r="AY1442" t="str">
        <f t="shared" si="1326"/>
        <v/>
      </c>
      <c r="AZ1442" t="str">
        <f t="shared" si="1327"/>
        <v/>
      </c>
      <c r="BA1442" t="str">
        <f t="shared" si="1328"/>
        <v/>
      </c>
      <c r="BB1442" t="str">
        <f t="shared" si="1329"/>
        <v/>
      </c>
      <c r="BC1442" t="str">
        <f t="shared" si="1330"/>
        <v/>
      </c>
      <c r="BD1442" t="str">
        <f t="shared" si="1331"/>
        <v/>
      </c>
      <c r="BE1442" t="str">
        <f t="shared" si="1332"/>
        <v>Logisztika (, web)</v>
      </c>
      <c r="BF1442" s="2">
        <v>1212</v>
      </c>
      <c r="BG1442" s="2">
        <v>1</v>
      </c>
      <c r="BH1442" s="18">
        <f>VLOOKUP(BF1442,segéd!$F$9:$G$41,2,FALSE)</f>
        <v>46368</v>
      </c>
      <c r="BI1442" s="2" t="str">
        <f>VLOOKUP(BG1442,segéd!$F$1:$G$7,2,FALSE)</f>
        <v>8.00-9.30</v>
      </c>
      <c r="BJ1442" t="s">
        <v>102</v>
      </c>
      <c r="BK1442" s="20" t="s">
        <v>306</v>
      </c>
      <c r="BL1442" t="s">
        <v>425</v>
      </c>
      <c r="BM1442" s="2">
        <v>208</v>
      </c>
      <c r="BO1442" s="2" t="s">
        <v>117</v>
      </c>
      <c r="BP1442" s="33" t="s">
        <v>708</v>
      </c>
      <c r="BQ1442" s="2">
        <f t="shared" si="1333"/>
        <v>56</v>
      </c>
      <c r="BR1442" s="2">
        <f>IF(BM1442="","",IFERROR(VLOOKUP(BJ1442,segéd!T:U,2,FALSE),"x"))</f>
        <v>56</v>
      </c>
      <c r="BS1442" s="2" t="str">
        <f>IF(BN1442="","",IFERROR(VLOOKUP(BJ1442,segéd!O:P,2,FALSE),"x"))</f>
        <v/>
      </c>
      <c r="BT1442" s="2"/>
      <c r="BU1442" s="2"/>
      <c r="BV1442" s="2">
        <v>9</v>
      </c>
      <c r="BX1442" s="2"/>
      <c r="BZ1442" s="2">
        <v>15</v>
      </c>
      <c r="CA1442" s="2">
        <v>37</v>
      </c>
      <c r="CQ1442" s="2"/>
      <c r="CR1442" s="2"/>
    </row>
    <row r="1443" spans="1:114" ht="15" customHeight="1" x14ac:dyDescent="0.3">
      <c r="A1443" t="str">
        <f t="shared" si="1276"/>
        <v>12121</v>
      </c>
      <c r="B1443" t="str">
        <f t="shared" si="1277"/>
        <v xml:space="preserve">Méréstechnika, 3. csoport - Csrenkovics Antónia </v>
      </c>
      <c r="C1443" t="str">
        <f t="shared" si="1278"/>
        <v>412121</v>
      </c>
      <c r="D1443" t="str">
        <f t="shared" si="1279"/>
        <v>Méréstechnika, 3. csoport - Csrenkovics Antónia 0</v>
      </c>
      <c r="E1443" t="str">
        <f t="shared" si="1280"/>
        <v>Csrenkovics Antónia12121</v>
      </c>
      <c r="F1443" t="str">
        <f t="shared" si="1281"/>
        <v>Méréstechnika, 3. csoport (Tb. 4)</v>
      </c>
      <c r="G1443" t="str">
        <f t="shared" si="1282"/>
        <v/>
      </c>
      <c r="H1443" t="str">
        <f t="shared" si="1283"/>
        <v/>
      </c>
      <c r="I1443" t="str">
        <f t="shared" si="1284"/>
        <v/>
      </c>
      <c r="J1443" t="str">
        <f t="shared" si="1285"/>
        <v/>
      </c>
      <c r="K1443" t="str">
        <f t="shared" si="1286"/>
        <v/>
      </c>
      <c r="L1443" t="str">
        <f t="shared" si="1287"/>
        <v/>
      </c>
      <c r="M1443" t="str">
        <f t="shared" si="1288"/>
        <v/>
      </c>
      <c r="N1443" t="str">
        <f t="shared" si="1289"/>
        <v/>
      </c>
      <c r="O1443" t="str">
        <f t="shared" si="1290"/>
        <v/>
      </c>
      <c r="P1443" t="str">
        <f t="shared" si="1291"/>
        <v/>
      </c>
      <c r="Q1443" t="str">
        <f t="shared" si="1292"/>
        <v/>
      </c>
      <c r="R1443" t="str">
        <f t="shared" si="1293"/>
        <v/>
      </c>
      <c r="S1443" t="str">
        <f t="shared" si="1294"/>
        <v/>
      </c>
      <c r="T1443" t="str">
        <f t="shared" si="1295"/>
        <v/>
      </c>
      <c r="U1443" t="str">
        <f t="shared" si="1296"/>
        <v/>
      </c>
      <c r="V1443" t="str">
        <f t="shared" si="1297"/>
        <v/>
      </c>
      <c r="W1443" t="str">
        <f t="shared" si="1298"/>
        <v/>
      </c>
      <c r="X1443" t="str">
        <f t="shared" si="1299"/>
        <v/>
      </c>
      <c r="Y1443" t="str">
        <f t="shared" si="1300"/>
        <v/>
      </c>
      <c r="Z1443" t="str">
        <f t="shared" si="1301"/>
        <v/>
      </c>
      <c r="AA1443" t="str">
        <f t="shared" si="1302"/>
        <v>Méréstechnika, 3. csoport ()</v>
      </c>
      <c r="AB1443" t="str">
        <f t="shared" si="1303"/>
        <v/>
      </c>
      <c r="AC1443" t="str">
        <f t="shared" si="1304"/>
        <v/>
      </c>
      <c r="AD1443" t="str">
        <f t="shared" si="1305"/>
        <v/>
      </c>
      <c r="AE1443" t="str">
        <f t="shared" si="1306"/>
        <v/>
      </c>
      <c r="AF1443" t="str">
        <f t="shared" si="1307"/>
        <v/>
      </c>
      <c r="AG1443" t="str">
        <f t="shared" si="1308"/>
        <v/>
      </c>
      <c r="AH1443" t="str">
        <f t="shared" si="1309"/>
        <v/>
      </c>
      <c r="AI1443" t="str">
        <f t="shared" si="1310"/>
        <v/>
      </c>
      <c r="AJ1443" t="str">
        <f t="shared" si="1311"/>
        <v/>
      </c>
      <c r="AK1443" t="str">
        <f t="shared" si="1312"/>
        <v/>
      </c>
      <c r="AL1443" t="str">
        <f t="shared" si="1313"/>
        <v>12121</v>
      </c>
      <c r="AM1443" t="str">
        <f t="shared" si="1314"/>
        <v/>
      </c>
      <c r="AN1443" t="str">
        <f t="shared" si="1315"/>
        <v/>
      </c>
      <c r="AO1443" t="str">
        <f t="shared" si="1316"/>
        <v/>
      </c>
      <c r="AP1443" t="str">
        <f t="shared" si="1317"/>
        <v/>
      </c>
      <c r="AQ1443" t="str">
        <f t="shared" si="1318"/>
        <v/>
      </c>
      <c r="AR1443" t="str">
        <f t="shared" si="1319"/>
        <v/>
      </c>
      <c r="AS1443" t="str">
        <f t="shared" si="1320"/>
        <v/>
      </c>
      <c r="AT1443" t="str">
        <f t="shared" si="1321"/>
        <v/>
      </c>
      <c r="AU1443" t="str">
        <f t="shared" si="1322"/>
        <v/>
      </c>
      <c r="AV1443" t="str">
        <f t="shared" si="1323"/>
        <v/>
      </c>
      <c r="AW1443" t="str">
        <f t="shared" si="1324"/>
        <v/>
      </c>
      <c r="AX1443" t="str">
        <f t="shared" si="1325"/>
        <v/>
      </c>
      <c r="AY1443" t="str">
        <f t="shared" si="1326"/>
        <v/>
      </c>
      <c r="AZ1443" t="str">
        <f t="shared" si="1327"/>
        <v/>
      </c>
      <c r="BA1443" t="str">
        <f t="shared" si="1328"/>
        <v/>
      </c>
      <c r="BB1443" t="str">
        <f t="shared" si="1329"/>
        <v/>
      </c>
      <c r="BC1443" t="str">
        <f t="shared" si="1330"/>
        <v/>
      </c>
      <c r="BD1443" t="str">
        <f t="shared" si="1331"/>
        <v/>
      </c>
      <c r="BE1443" t="str">
        <f t="shared" si="1332"/>
        <v>Méréstechnika, 3. csoport (4)</v>
      </c>
      <c r="BF1443" s="2">
        <v>1212</v>
      </c>
      <c r="BG1443" s="2">
        <v>1</v>
      </c>
      <c r="BH1443" s="18">
        <f>VLOOKUP(BF1443,segéd!$F$9:$G$41,2,FALSE)</f>
        <v>46368</v>
      </c>
      <c r="BI1443" s="2" t="str">
        <f>VLOOKUP(BG1443,segéd!$F$1:$G$7,2,FALSE)</f>
        <v>8.00-9.30</v>
      </c>
      <c r="BJ1443" t="s">
        <v>297</v>
      </c>
      <c r="BK1443" s="20" t="s">
        <v>743</v>
      </c>
      <c r="BL1443" t="s">
        <v>191</v>
      </c>
      <c r="BM1443" s="2"/>
      <c r="BN1443" s="2">
        <v>4</v>
      </c>
      <c r="BO1443" s="2"/>
      <c r="BP1443" s="33"/>
      <c r="BQ1443" s="2">
        <f t="shared" si="1333"/>
        <v>0</v>
      </c>
      <c r="BR1443" s="2" t="str">
        <f>IF(BM1443="","",IFERROR(VLOOKUP(BJ1443,segéd!T:U,2,FALSE),"x"))</f>
        <v/>
      </c>
      <c r="BS1443" s="2">
        <f>IF(BN1443="","",IFERROR(VLOOKUP(BJ1443,segéd!O:P,2,FALSE),"x"))</f>
        <v>0</v>
      </c>
      <c r="BU1443" s="2"/>
      <c r="BV1443" s="2"/>
      <c r="BX1443" s="2"/>
      <c r="CJ1443" s="19"/>
      <c r="CK1443" s="19"/>
      <c r="CX1443" s="2">
        <v>21</v>
      </c>
    </row>
    <row r="1444" spans="1:114" ht="15" customHeight="1" x14ac:dyDescent="0.3">
      <c r="A1444" t="str">
        <f t="shared" si="1276"/>
        <v>20212121</v>
      </c>
      <c r="B1444" t="str">
        <f t="shared" si="1277"/>
        <v>MI és marketing automatizálás - Duga Zsófia (8.45-től, Bp.-ről web) 13</v>
      </c>
      <c r="C1444" t="str">
        <f t="shared" si="1278"/>
        <v>otthon12121</v>
      </c>
      <c r="D1444" t="str">
        <f t="shared" si="1279"/>
        <v>MI és marketing automatizálás - Duga Zsófia (8.45-től, Bp.-ről web) 1</v>
      </c>
      <c r="E1444" t="str">
        <f t="shared" si="1280"/>
        <v>Duga Zsófia12121</v>
      </c>
      <c r="F1444" t="str">
        <f t="shared" si="1281"/>
        <v>MI és marketing automatizálás (Bp. 202Tb. otthon, 8.45-től, Bp.-ről web)</v>
      </c>
      <c r="G1444" t="str">
        <f t="shared" si="1282"/>
        <v/>
      </c>
      <c r="H1444" t="str">
        <f t="shared" si="1283"/>
        <v/>
      </c>
      <c r="I1444" t="str">
        <f t="shared" si="1284"/>
        <v/>
      </c>
      <c r="J1444" t="str">
        <f t="shared" si="1285"/>
        <v/>
      </c>
      <c r="K1444" t="str">
        <f t="shared" si="1286"/>
        <v/>
      </c>
      <c r="L1444" t="str">
        <f t="shared" si="1287"/>
        <v/>
      </c>
      <c r="M1444" t="str">
        <f t="shared" si="1288"/>
        <v/>
      </c>
      <c r="N1444" t="str">
        <f t="shared" si="1289"/>
        <v/>
      </c>
      <c r="O1444" t="str">
        <f t="shared" si="1290"/>
        <v/>
      </c>
      <c r="P1444" t="str">
        <f t="shared" si="1291"/>
        <v/>
      </c>
      <c r="Q1444" t="str">
        <f t="shared" si="1292"/>
        <v/>
      </c>
      <c r="R1444" t="str">
        <f t="shared" si="1293"/>
        <v/>
      </c>
      <c r="S1444" t="str">
        <f t="shared" si="1294"/>
        <v/>
      </c>
      <c r="T1444" t="str">
        <f t="shared" si="1295"/>
        <v/>
      </c>
      <c r="U1444" t="str">
        <f t="shared" si="1296"/>
        <v/>
      </c>
      <c r="V1444" t="str">
        <f t="shared" si="1297"/>
        <v/>
      </c>
      <c r="W1444" t="str">
        <f t="shared" si="1298"/>
        <v/>
      </c>
      <c r="X1444" t="str">
        <f t="shared" si="1299"/>
        <v>12121</v>
      </c>
      <c r="Y1444" t="str">
        <f t="shared" si="1300"/>
        <v/>
      </c>
      <c r="Z1444" t="str">
        <f t="shared" si="1301"/>
        <v/>
      </c>
      <c r="AA1444" t="str">
        <f t="shared" si="1302"/>
        <v>MI és marketing automatizálás (202, 8.45-től, Bp.-ről web)</v>
      </c>
      <c r="AB1444" t="str">
        <f t="shared" si="1303"/>
        <v/>
      </c>
      <c r="AC1444" t="str">
        <f t="shared" si="1304"/>
        <v/>
      </c>
      <c r="AD1444" t="str">
        <f t="shared" si="1305"/>
        <v/>
      </c>
      <c r="AE1444" t="str">
        <f t="shared" si="1306"/>
        <v/>
      </c>
      <c r="AF1444" t="str">
        <f t="shared" si="1307"/>
        <v/>
      </c>
      <c r="AG1444" t="str">
        <f t="shared" si="1308"/>
        <v/>
      </c>
      <c r="AH1444" t="str">
        <f t="shared" si="1309"/>
        <v/>
      </c>
      <c r="AI1444" t="str">
        <f t="shared" si="1310"/>
        <v/>
      </c>
      <c r="AJ1444" t="str">
        <f t="shared" si="1311"/>
        <v/>
      </c>
      <c r="AK1444" t="str">
        <f t="shared" si="1312"/>
        <v/>
      </c>
      <c r="AL1444" t="str">
        <f t="shared" si="1313"/>
        <v/>
      </c>
      <c r="AM1444" t="str">
        <f t="shared" si="1314"/>
        <v/>
      </c>
      <c r="AN1444" t="str">
        <f t="shared" si="1315"/>
        <v/>
      </c>
      <c r="AO1444" t="str">
        <f t="shared" si="1316"/>
        <v/>
      </c>
      <c r="AP1444" t="str">
        <f t="shared" si="1317"/>
        <v/>
      </c>
      <c r="AQ1444" t="str">
        <f t="shared" si="1318"/>
        <v/>
      </c>
      <c r="AR1444" t="str">
        <f t="shared" si="1319"/>
        <v>12121</v>
      </c>
      <c r="AS1444" t="str">
        <f t="shared" si="1320"/>
        <v/>
      </c>
      <c r="AT1444" t="str">
        <f t="shared" si="1321"/>
        <v/>
      </c>
      <c r="AU1444" t="str">
        <f t="shared" si="1322"/>
        <v/>
      </c>
      <c r="AV1444" t="str">
        <f t="shared" si="1323"/>
        <v/>
      </c>
      <c r="AW1444" t="str">
        <f t="shared" si="1324"/>
        <v/>
      </c>
      <c r="AX1444" t="str">
        <f t="shared" si="1325"/>
        <v/>
      </c>
      <c r="AY1444" t="str">
        <f t="shared" si="1326"/>
        <v/>
      </c>
      <c r="AZ1444" t="str">
        <f t="shared" si="1327"/>
        <v/>
      </c>
      <c r="BA1444" t="str">
        <f t="shared" si="1328"/>
        <v/>
      </c>
      <c r="BB1444" t="str">
        <f t="shared" si="1329"/>
        <v/>
      </c>
      <c r="BC1444" t="str">
        <f t="shared" si="1330"/>
        <v/>
      </c>
      <c r="BD1444" t="str">
        <f t="shared" si="1331"/>
        <v/>
      </c>
      <c r="BE1444" t="str">
        <f t="shared" si="1332"/>
        <v>MI és marketing automatizálás (otthon, 8.45-től, Bp.-ről web)</v>
      </c>
      <c r="BF1444" s="2">
        <v>1212</v>
      </c>
      <c r="BG1444" s="2">
        <v>1</v>
      </c>
      <c r="BH1444" s="18">
        <f>VLOOKUP(BF1444,segéd!$F$9:$G$41,2,FALSE)</f>
        <v>46368</v>
      </c>
      <c r="BI1444" s="2" t="s">
        <v>565</v>
      </c>
      <c r="BJ1444" t="s">
        <v>385</v>
      </c>
      <c r="BK1444" s="20" t="s">
        <v>120</v>
      </c>
      <c r="BL1444" t="s">
        <v>192</v>
      </c>
      <c r="BM1444" s="2">
        <v>202</v>
      </c>
      <c r="BN1444" s="2" t="s">
        <v>424</v>
      </c>
      <c r="BO1444" s="2" t="s">
        <v>437</v>
      </c>
      <c r="BP1444" s="33" t="s">
        <v>639</v>
      </c>
      <c r="BQ1444" s="2">
        <f t="shared" si="1333"/>
        <v>14</v>
      </c>
      <c r="BR1444" s="2">
        <f>IF(BM1444="","",IFERROR(VLOOKUP(BJ1444,segéd!T:U,2,FALSE),"x"))</f>
        <v>13</v>
      </c>
      <c r="BS1444" s="2">
        <f>IF(BN1444="","",IFERROR(VLOOKUP(BJ1444,segéd!O:P,2,FALSE),"x"))</f>
        <v>1</v>
      </c>
      <c r="BU1444" s="2"/>
      <c r="BV1444" s="2"/>
      <c r="BX1444" s="2"/>
      <c r="CK1444" s="2">
        <v>13</v>
      </c>
      <c r="CQ1444" s="2"/>
      <c r="CR1444" s="2"/>
      <c r="DD1444" s="2">
        <v>2</v>
      </c>
    </row>
    <row r="1445" spans="1:114" ht="15" customHeight="1" x14ac:dyDescent="0.3">
      <c r="A1445" t="str">
        <f t="shared" si="1276"/>
        <v>12121</v>
      </c>
      <c r="B1445" t="str">
        <f t="shared" si="1277"/>
        <v xml:space="preserve">Műszaki szaknyelv I., 4. csoport - Balog Mónika </v>
      </c>
      <c r="C1445" t="str">
        <f t="shared" si="1278"/>
        <v>21612121</v>
      </c>
      <c r="D1445" t="str">
        <f t="shared" si="1279"/>
        <v>Műszaki szaknyelv I., 4. csoport - Balog Mónika 1</v>
      </c>
      <c r="E1445" t="str">
        <f t="shared" si="1280"/>
        <v>Balog Mónika12121</v>
      </c>
      <c r="F1445" t="str">
        <f t="shared" si="1281"/>
        <v>Műszaki szaknyelv I., 4. csoport (Tb. 216)</v>
      </c>
      <c r="G1445" t="str">
        <f t="shared" si="1282"/>
        <v/>
      </c>
      <c r="H1445" t="str">
        <f t="shared" si="1283"/>
        <v/>
      </c>
      <c r="I1445" t="str">
        <f t="shared" si="1284"/>
        <v/>
      </c>
      <c r="J1445" t="str">
        <f t="shared" si="1285"/>
        <v/>
      </c>
      <c r="K1445" t="str">
        <f t="shared" si="1286"/>
        <v/>
      </c>
      <c r="L1445" t="str">
        <f t="shared" si="1287"/>
        <v/>
      </c>
      <c r="M1445" t="str">
        <f t="shared" si="1288"/>
        <v/>
      </c>
      <c r="N1445" t="str">
        <f t="shared" si="1289"/>
        <v/>
      </c>
      <c r="O1445" t="str">
        <f t="shared" si="1290"/>
        <v/>
      </c>
      <c r="P1445" t="str">
        <f t="shared" si="1291"/>
        <v/>
      </c>
      <c r="Q1445" t="str">
        <f t="shared" si="1292"/>
        <v/>
      </c>
      <c r="R1445" t="str">
        <f t="shared" si="1293"/>
        <v/>
      </c>
      <c r="S1445" t="str">
        <f t="shared" si="1294"/>
        <v/>
      </c>
      <c r="T1445" t="str">
        <f t="shared" si="1295"/>
        <v/>
      </c>
      <c r="U1445" t="str">
        <f t="shared" si="1296"/>
        <v/>
      </c>
      <c r="V1445" t="str">
        <f t="shared" si="1297"/>
        <v/>
      </c>
      <c r="W1445" t="str">
        <f t="shared" si="1298"/>
        <v/>
      </c>
      <c r="X1445" t="str">
        <f t="shared" si="1299"/>
        <v/>
      </c>
      <c r="Y1445" t="str">
        <f t="shared" si="1300"/>
        <v/>
      </c>
      <c r="Z1445" t="str">
        <f t="shared" si="1301"/>
        <v/>
      </c>
      <c r="AA1445" t="str">
        <f t="shared" si="1302"/>
        <v>Műszaki szaknyelv I., 4. csoport ()</v>
      </c>
      <c r="AB1445" t="str">
        <f t="shared" si="1303"/>
        <v/>
      </c>
      <c r="AC1445" t="str">
        <f t="shared" si="1304"/>
        <v/>
      </c>
      <c r="AD1445" t="str">
        <f t="shared" si="1305"/>
        <v/>
      </c>
      <c r="AE1445" t="str">
        <f t="shared" si="1306"/>
        <v/>
      </c>
      <c r="AF1445" t="str">
        <f t="shared" si="1307"/>
        <v/>
      </c>
      <c r="AG1445" t="str">
        <f t="shared" si="1308"/>
        <v/>
      </c>
      <c r="AH1445" t="str">
        <f t="shared" si="1309"/>
        <v/>
      </c>
      <c r="AI1445" t="str">
        <f t="shared" si="1310"/>
        <v/>
      </c>
      <c r="AJ1445" t="str">
        <f t="shared" si="1311"/>
        <v/>
      </c>
      <c r="AK1445" t="str">
        <f t="shared" si="1312"/>
        <v/>
      </c>
      <c r="AL1445" t="str">
        <f t="shared" si="1313"/>
        <v>12121</v>
      </c>
      <c r="AM1445" t="str">
        <f t="shared" si="1314"/>
        <v/>
      </c>
      <c r="AN1445" t="str">
        <f t="shared" si="1315"/>
        <v/>
      </c>
      <c r="AO1445" t="str">
        <f t="shared" si="1316"/>
        <v/>
      </c>
      <c r="AP1445" t="str">
        <f t="shared" si="1317"/>
        <v/>
      </c>
      <c r="AQ1445" t="str">
        <f t="shared" si="1318"/>
        <v/>
      </c>
      <c r="AR1445" t="str">
        <f t="shared" si="1319"/>
        <v/>
      </c>
      <c r="AS1445" t="str">
        <f t="shared" si="1320"/>
        <v/>
      </c>
      <c r="AT1445" t="str">
        <f t="shared" si="1321"/>
        <v/>
      </c>
      <c r="AU1445" t="str">
        <f t="shared" si="1322"/>
        <v/>
      </c>
      <c r="AV1445" t="str">
        <f t="shared" si="1323"/>
        <v/>
      </c>
      <c r="AW1445" t="str">
        <f t="shared" si="1324"/>
        <v/>
      </c>
      <c r="AX1445" t="str">
        <f t="shared" si="1325"/>
        <v/>
      </c>
      <c r="AY1445" t="str">
        <f t="shared" si="1326"/>
        <v/>
      </c>
      <c r="AZ1445" t="str">
        <f t="shared" si="1327"/>
        <v/>
      </c>
      <c r="BA1445" t="str">
        <f t="shared" si="1328"/>
        <v/>
      </c>
      <c r="BB1445" t="str">
        <f t="shared" si="1329"/>
        <v/>
      </c>
      <c r="BC1445" t="str">
        <f t="shared" si="1330"/>
        <v/>
      </c>
      <c r="BD1445" t="str">
        <f t="shared" si="1331"/>
        <v/>
      </c>
      <c r="BE1445" t="str">
        <f t="shared" si="1332"/>
        <v>Műszaki szaknyelv I., 4. csoport (216)</v>
      </c>
      <c r="BF1445" s="2">
        <v>1212</v>
      </c>
      <c r="BG1445" s="2">
        <v>1</v>
      </c>
      <c r="BH1445" s="18">
        <f>VLOOKUP(BF1445,segéd!$F$9:$G$41,2,FALSE)</f>
        <v>46368</v>
      </c>
      <c r="BI1445" s="2" t="str">
        <f>VLOOKUP(BG1445,segéd!$F$1:$G$7,2,FALSE)</f>
        <v>8.00-9.30</v>
      </c>
      <c r="BJ1445" t="s">
        <v>396</v>
      </c>
      <c r="BK1445" s="20" t="s">
        <v>70</v>
      </c>
      <c r="BL1445" t="s">
        <v>191</v>
      </c>
      <c r="BM1445" s="2"/>
      <c r="BN1445" s="2">
        <v>216</v>
      </c>
      <c r="BO1445" s="2"/>
      <c r="BP1445" s="33"/>
      <c r="BQ1445" s="2">
        <f t="shared" si="1333"/>
        <v>1</v>
      </c>
      <c r="BR1445" s="2" t="str">
        <f>IF(BM1445="","",IFERROR(VLOOKUP(BJ1445,segéd!T:U,2,FALSE),"x"))</f>
        <v/>
      </c>
      <c r="BS1445" s="2">
        <f>IF(BN1445="","",IFERROR(VLOOKUP(BJ1445,segéd!O:P,2,FALSE),"x"))</f>
        <v>1</v>
      </c>
      <c r="BT1445" s="2"/>
      <c r="BU1445" s="2"/>
      <c r="BV1445" s="2"/>
      <c r="BX1445" s="2"/>
      <c r="CQ1445" s="2"/>
      <c r="CR1445" s="2"/>
      <c r="CX1445" s="2">
        <v>25</v>
      </c>
    </row>
    <row r="1446" spans="1:114" ht="15" customHeight="1" x14ac:dyDescent="0.3">
      <c r="A1446" t="str">
        <f t="shared" si="1276"/>
        <v>20612121</v>
      </c>
      <c r="B1446" t="str">
        <f t="shared" si="1277"/>
        <v>Nemzetközi keresk. és piac - Buda Lorina (web) 3</v>
      </c>
      <c r="C1446" t="str">
        <f t="shared" si="1278"/>
        <v>12121</v>
      </c>
      <c r="D1446" t="str">
        <f t="shared" si="1279"/>
        <v xml:space="preserve">Nemzetközi keresk. és piac - Buda Lorina (web) </v>
      </c>
      <c r="E1446" t="str">
        <f t="shared" si="1280"/>
        <v>Buda Lorina12121</v>
      </c>
      <c r="F1446" t="str">
        <f t="shared" si="1281"/>
        <v>Nemzetközi keresk. és piac (Bp. 206, web)</v>
      </c>
      <c r="G1446" t="str">
        <f t="shared" si="1282"/>
        <v/>
      </c>
      <c r="H1446" t="str">
        <f t="shared" si="1283"/>
        <v/>
      </c>
      <c r="I1446" t="str">
        <f t="shared" si="1284"/>
        <v/>
      </c>
      <c r="J1446" t="str">
        <f t="shared" si="1285"/>
        <v/>
      </c>
      <c r="K1446" t="str">
        <f t="shared" si="1286"/>
        <v/>
      </c>
      <c r="L1446" t="str">
        <f t="shared" si="1287"/>
        <v/>
      </c>
      <c r="M1446" t="str">
        <f t="shared" si="1288"/>
        <v/>
      </c>
      <c r="N1446" t="str">
        <f t="shared" si="1289"/>
        <v/>
      </c>
      <c r="O1446" t="str">
        <f t="shared" si="1290"/>
        <v/>
      </c>
      <c r="P1446" t="str">
        <f t="shared" si="1291"/>
        <v/>
      </c>
      <c r="Q1446" t="str">
        <f t="shared" si="1292"/>
        <v>12121</v>
      </c>
      <c r="R1446" t="str">
        <f t="shared" si="1293"/>
        <v/>
      </c>
      <c r="S1446" t="str">
        <f t="shared" si="1294"/>
        <v/>
      </c>
      <c r="T1446" t="str">
        <f t="shared" si="1295"/>
        <v/>
      </c>
      <c r="U1446" t="str">
        <f t="shared" si="1296"/>
        <v/>
      </c>
      <c r="V1446" t="str">
        <f t="shared" si="1297"/>
        <v/>
      </c>
      <c r="W1446" t="str">
        <f t="shared" si="1298"/>
        <v/>
      </c>
      <c r="X1446" t="str">
        <f t="shared" si="1299"/>
        <v/>
      </c>
      <c r="Y1446" t="str">
        <f t="shared" si="1300"/>
        <v/>
      </c>
      <c r="Z1446" t="str">
        <f t="shared" si="1301"/>
        <v/>
      </c>
      <c r="AA1446" t="str">
        <f t="shared" si="1302"/>
        <v>Nemzetközi keresk. és piac (206, web)</v>
      </c>
      <c r="AB1446" t="str">
        <f t="shared" si="1303"/>
        <v/>
      </c>
      <c r="AC1446" t="str">
        <f t="shared" si="1304"/>
        <v/>
      </c>
      <c r="AD1446" t="str">
        <f t="shared" si="1305"/>
        <v/>
      </c>
      <c r="AE1446" t="str">
        <f t="shared" si="1306"/>
        <v/>
      </c>
      <c r="AF1446" t="str">
        <f t="shared" si="1307"/>
        <v/>
      </c>
      <c r="AG1446" t="str">
        <f t="shared" si="1308"/>
        <v/>
      </c>
      <c r="AH1446" t="str">
        <f t="shared" si="1309"/>
        <v/>
      </c>
      <c r="AI1446" t="str">
        <f t="shared" si="1310"/>
        <v/>
      </c>
      <c r="AJ1446" t="str">
        <f t="shared" si="1311"/>
        <v/>
      </c>
      <c r="AK1446" t="str">
        <f t="shared" si="1312"/>
        <v/>
      </c>
      <c r="AL1446" t="str">
        <f t="shared" si="1313"/>
        <v/>
      </c>
      <c r="AM1446" t="str">
        <f t="shared" si="1314"/>
        <v/>
      </c>
      <c r="AN1446" t="str">
        <f t="shared" si="1315"/>
        <v/>
      </c>
      <c r="AO1446" t="str">
        <f t="shared" si="1316"/>
        <v/>
      </c>
      <c r="AP1446" t="str">
        <f t="shared" si="1317"/>
        <v/>
      </c>
      <c r="AQ1446" t="str">
        <f t="shared" si="1318"/>
        <v/>
      </c>
      <c r="AR1446" t="str">
        <f t="shared" si="1319"/>
        <v/>
      </c>
      <c r="AS1446" t="str">
        <f t="shared" si="1320"/>
        <v/>
      </c>
      <c r="AT1446" t="str">
        <f t="shared" si="1321"/>
        <v/>
      </c>
      <c r="AU1446" t="str">
        <f t="shared" si="1322"/>
        <v/>
      </c>
      <c r="AV1446" t="str">
        <f t="shared" si="1323"/>
        <v/>
      </c>
      <c r="AW1446" t="str">
        <f t="shared" si="1324"/>
        <v/>
      </c>
      <c r="AX1446" t="str">
        <f t="shared" si="1325"/>
        <v/>
      </c>
      <c r="AY1446" t="str">
        <f t="shared" si="1326"/>
        <v/>
      </c>
      <c r="AZ1446" t="str">
        <f t="shared" si="1327"/>
        <v/>
      </c>
      <c r="BA1446" t="str">
        <f t="shared" si="1328"/>
        <v/>
      </c>
      <c r="BB1446" t="str">
        <f t="shared" si="1329"/>
        <v/>
      </c>
      <c r="BC1446" t="str">
        <f t="shared" si="1330"/>
        <v/>
      </c>
      <c r="BD1446" t="str">
        <f t="shared" si="1331"/>
        <v/>
      </c>
      <c r="BE1446" t="str">
        <f t="shared" si="1332"/>
        <v>Nemzetközi keresk. és piac (, web)</v>
      </c>
      <c r="BF1446" s="2">
        <v>1212</v>
      </c>
      <c r="BG1446" s="2">
        <v>1</v>
      </c>
      <c r="BH1446" s="18">
        <f>VLOOKUP(BF1446,segéd!$F$9:$G$41,2,FALSE)</f>
        <v>46368</v>
      </c>
      <c r="BI1446" s="2" t="str">
        <f>VLOOKUP(BG1446,segéd!$F$1:$G$7,2,FALSE)</f>
        <v>8.00-9.30</v>
      </c>
      <c r="BJ1446" t="s">
        <v>98</v>
      </c>
      <c r="BK1446" s="20" t="s">
        <v>277</v>
      </c>
      <c r="BL1446" t="s">
        <v>206</v>
      </c>
      <c r="BM1446" s="2">
        <v>206</v>
      </c>
      <c r="BO1446" s="19" t="s">
        <v>117</v>
      </c>
      <c r="BP1446" s="33" t="s">
        <v>727</v>
      </c>
      <c r="BQ1446" s="2">
        <f t="shared" si="1333"/>
        <v>3</v>
      </c>
      <c r="BR1446" s="2">
        <f>IF(BM1446="","",IFERROR(VLOOKUP(BJ1446,segéd!T:U,2,FALSE),"x"))</f>
        <v>3</v>
      </c>
      <c r="BS1446" s="2" t="str">
        <f>IF(BN1446="","",IFERROR(VLOOKUP(BJ1446,segéd!O:P,2,FALSE),"x"))</f>
        <v/>
      </c>
      <c r="BU1446" s="2"/>
      <c r="BV1446" s="2"/>
      <c r="BX1446" s="2"/>
      <c r="CD1446" s="2">
        <v>3</v>
      </c>
    </row>
    <row r="1447" spans="1:114" ht="15" customHeight="1" x14ac:dyDescent="0.3">
      <c r="A1447" t="str">
        <f t="shared" si="1276"/>
        <v>20112122</v>
      </c>
      <c r="B1447" t="str">
        <f t="shared" si="1277"/>
        <v>Általános és gazdasági jog - Zalahegyi Zoltán (web) 92</v>
      </c>
      <c r="C1447" t="str">
        <f t="shared" si="1278"/>
        <v>12122</v>
      </c>
      <c r="D1447" t="str">
        <f t="shared" si="1279"/>
        <v xml:space="preserve">Általános és gazdasági jog - Zalahegyi Zoltán (web) </v>
      </c>
      <c r="E1447" t="str">
        <f t="shared" si="1280"/>
        <v>Zalahegyi Zoltán12122</v>
      </c>
      <c r="F1447" t="str">
        <f t="shared" si="1281"/>
        <v>Általános és gazdasági jog (Bp. 201, web)</v>
      </c>
      <c r="G1447" t="str">
        <f t="shared" si="1282"/>
        <v>12122</v>
      </c>
      <c r="H1447" t="str">
        <f t="shared" si="1283"/>
        <v/>
      </c>
      <c r="I1447" t="str">
        <f t="shared" si="1284"/>
        <v/>
      </c>
      <c r="J1447" t="str">
        <f t="shared" si="1285"/>
        <v/>
      </c>
      <c r="K1447" t="str">
        <f t="shared" si="1286"/>
        <v/>
      </c>
      <c r="L1447" t="str">
        <f t="shared" si="1287"/>
        <v/>
      </c>
      <c r="M1447" t="str">
        <f t="shared" si="1288"/>
        <v/>
      </c>
      <c r="N1447" t="str">
        <f t="shared" si="1289"/>
        <v/>
      </c>
      <c r="O1447" t="str">
        <f t="shared" si="1290"/>
        <v>12122</v>
      </c>
      <c r="P1447" t="str">
        <f t="shared" si="1291"/>
        <v/>
      </c>
      <c r="Q1447" t="str">
        <f t="shared" si="1292"/>
        <v/>
      </c>
      <c r="R1447" t="str">
        <f t="shared" si="1293"/>
        <v/>
      </c>
      <c r="S1447" t="str">
        <f t="shared" si="1294"/>
        <v/>
      </c>
      <c r="T1447" t="str">
        <f t="shared" si="1295"/>
        <v/>
      </c>
      <c r="U1447" t="str">
        <f t="shared" si="1296"/>
        <v/>
      </c>
      <c r="V1447" t="str">
        <f t="shared" si="1297"/>
        <v/>
      </c>
      <c r="W1447" t="str">
        <f t="shared" si="1298"/>
        <v/>
      </c>
      <c r="X1447" t="str">
        <f t="shared" si="1299"/>
        <v/>
      </c>
      <c r="Y1447" t="str">
        <f t="shared" si="1300"/>
        <v/>
      </c>
      <c r="Z1447" t="str">
        <f t="shared" si="1301"/>
        <v/>
      </c>
      <c r="AA1447" t="str">
        <f t="shared" si="1302"/>
        <v>Általános és gazdasági jog (201, web)</v>
      </c>
      <c r="AB1447" t="str">
        <f t="shared" si="1303"/>
        <v/>
      </c>
      <c r="AC1447" t="str">
        <f t="shared" si="1304"/>
        <v/>
      </c>
      <c r="AD1447" t="str">
        <f t="shared" si="1305"/>
        <v/>
      </c>
      <c r="AE1447" t="str">
        <f t="shared" si="1306"/>
        <v/>
      </c>
      <c r="AF1447" t="str">
        <f t="shared" si="1307"/>
        <v/>
      </c>
      <c r="AG1447" t="str">
        <f t="shared" si="1308"/>
        <v/>
      </c>
      <c r="AH1447" t="str">
        <f t="shared" si="1309"/>
        <v/>
      </c>
      <c r="AI1447" t="str">
        <f t="shared" si="1310"/>
        <v/>
      </c>
      <c r="AJ1447" t="str">
        <f t="shared" si="1311"/>
        <v/>
      </c>
      <c r="AK1447" t="str">
        <f t="shared" si="1312"/>
        <v/>
      </c>
      <c r="AL1447" t="str">
        <f t="shared" si="1313"/>
        <v/>
      </c>
      <c r="AM1447" t="str">
        <f t="shared" si="1314"/>
        <v/>
      </c>
      <c r="AN1447" t="str">
        <f t="shared" si="1315"/>
        <v/>
      </c>
      <c r="AO1447" t="str">
        <f t="shared" si="1316"/>
        <v/>
      </c>
      <c r="AP1447" t="str">
        <f t="shared" si="1317"/>
        <v/>
      </c>
      <c r="AQ1447" t="str">
        <f t="shared" si="1318"/>
        <v/>
      </c>
      <c r="AR1447" t="str">
        <f t="shared" si="1319"/>
        <v/>
      </c>
      <c r="AS1447" t="str">
        <f t="shared" si="1320"/>
        <v/>
      </c>
      <c r="AT1447" t="str">
        <f t="shared" si="1321"/>
        <v/>
      </c>
      <c r="AU1447" t="str">
        <f t="shared" si="1322"/>
        <v/>
      </c>
      <c r="AV1447" t="str">
        <f t="shared" si="1323"/>
        <v/>
      </c>
      <c r="AW1447" t="str">
        <f t="shared" si="1324"/>
        <v/>
      </c>
      <c r="AX1447" t="str">
        <f t="shared" si="1325"/>
        <v/>
      </c>
      <c r="AY1447" t="str">
        <f t="shared" si="1326"/>
        <v/>
      </c>
      <c r="AZ1447" t="str">
        <f t="shared" si="1327"/>
        <v/>
      </c>
      <c r="BA1447" t="str">
        <f t="shared" si="1328"/>
        <v/>
      </c>
      <c r="BB1447" t="str">
        <f t="shared" si="1329"/>
        <v/>
      </c>
      <c r="BC1447" t="str">
        <f t="shared" si="1330"/>
        <v/>
      </c>
      <c r="BD1447" t="str">
        <f t="shared" si="1331"/>
        <v/>
      </c>
      <c r="BE1447" t="str">
        <f t="shared" si="1332"/>
        <v>Általános és gazdasági jog (, web)</v>
      </c>
      <c r="BF1447" s="2">
        <v>1212</v>
      </c>
      <c r="BG1447" s="2">
        <v>2</v>
      </c>
      <c r="BH1447" s="18">
        <f>VLOOKUP(BF1447,segéd!$F$9:$G$41,2,FALSE)</f>
        <v>46368</v>
      </c>
      <c r="BI1447" s="2" t="str">
        <f>VLOOKUP(BG1447,segéd!$F$1:$G$7,2,FALSE)</f>
        <v>9.45-11.15</v>
      </c>
      <c r="BJ1447" t="s">
        <v>84</v>
      </c>
      <c r="BK1447" s="20" t="s">
        <v>303</v>
      </c>
      <c r="BL1447" t="s">
        <v>194</v>
      </c>
      <c r="BM1447" s="2">
        <v>201</v>
      </c>
      <c r="BO1447" s="2" t="s">
        <v>117</v>
      </c>
      <c r="BP1447" s="33" t="s">
        <v>654</v>
      </c>
      <c r="BQ1447" s="2">
        <f t="shared" si="1333"/>
        <v>92</v>
      </c>
      <c r="BR1447" s="2">
        <f>IF(BM1447="","",IFERROR(VLOOKUP(BJ1447,segéd!T:U,2,FALSE),"x"))</f>
        <v>92</v>
      </c>
      <c r="BS1447" s="2" t="str">
        <f>IF(BN1447="","",IFERROR(VLOOKUP(BJ1447,segéd!O:P,2,FALSE),"x"))</f>
        <v/>
      </c>
      <c r="BT1447" s="2">
        <v>67</v>
      </c>
      <c r="BU1447" s="2"/>
      <c r="BV1447" s="2"/>
      <c r="BX1447" s="2"/>
      <c r="CB1447" s="2">
        <v>8</v>
      </c>
      <c r="CQ1447" s="2"/>
      <c r="CR1447" s="2"/>
    </row>
    <row r="1448" spans="1:114" ht="15" customHeight="1" x14ac:dyDescent="0.3">
      <c r="A1448" t="str">
        <f t="shared" si="1276"/>
        <v>12122</v>
      </c>
      <c r="B1448" t="str">
        <f t="shared" si="1277"/>
        <v xml:space="preserve">Anyagismeret a gyakorlatban - Szabó Veronika Anna (web) </v>
      </c>
      <c r="C1448" t="str">
        <f t="shared" si="1278"/>
        <v>21412122</v>
      </c>
      <c r="D1448" t="str">
        <f t="shared" si="1279"/>
        <v>Anyagismeret a gyakorlatban - Szabó Veronika Anna (web) 15</v>
      </c>
      <c r="E1448" t="str">
        <f t="shared" si="1280"/>
        <v>Szabó Veronika Anna12122</v>
      </c>
      <c r="F1448" t="str">
        <f t="shared" si="1281"/>
        <v>Anyagismeret a gyakorlatban (Tb. 214, web)</v>
      </c>
      <c r="G1448" t="str">
        <f t="shared" si="1282"/>
        <v/>
      </c>
      <c r="H1448" t="str">
        <f t="shared" si="1283"/>
        <v/>
      </c>
      <c r="I1448" t="str">
        <f t="shared" si="1284"/>
        <v/>
      </c>
      <c r="J1448" t="str">
        <f t="shared" si="1285"/>
        <v/>
      </c>
      <c r="K1448" t="str">
        <f t="shared" si="1286"/>
        <v/>
      </c>
      <c r="L1448" t="str">
        <f t="shared" si="1287"/>
        <v/>
      </c>
      <c r="M1448" t="str">
        <f t="shared" si="1288"/>
        <v/>
      </c>
      <c r="N1448" t="str">
        <f t="shared" si="1289"/>
        <v/>
      </c>
      <c r="O1448" t="str">
        <f t="shared" si="1290"/>
        <v/>
      </c>
      <c r="P1448" t="str">
        <f t="shared" si="1291"/>
        <v/>
      </c>
      <c r="Q1448" t="str">
        <f t="shared" si="1292"/>
        <v/>
      </c>
      <c r="R1448" t="str">
        <f t="shared" si="1293"/>
        <v/>
      </c>
      <c r="S1448" t="str">
        <f t="shared" si="1294"/>
        <v/>
      </c>
      <c r="T1448" t="str">
        <f t="shared" si="1295"/>
        <v/>
      </c>
      <c r="U1448" t="str">
        <f t="shared" si="1296"/>
        <v/>
      </c>
      <c r="V1448" t="str">
        <f t="shared" si="1297"/>
        <v/>
      </c>
      <c r="W1448" t="str">
        <f t="shared" si="1298"/>
        <v/>
      </c>
      <c r="X1448" t="str">
        <f t="shared" si="1299"/>
        <v/>
      </c>
      <c r="Y1448" t="str">
        <f t="shared" si="1300"/>
        <v/>
      </c>
      <c r="Z1448" t="str">
        <f t="shared" si="1301"/>
        <v/>
      </c>
      <c r="AA1448" t="str">
        <f t="shared" si="1302"/>
        <v>Anyagismeret a gyakorlatban (, web)</v>
      </c>
      <c r="AB1448" t="str">
        <f t="shared" si="1303"/>
        <v/>
      </c>
      <c r="AC1448" t="str">
        <f t="shared" si="1304"/>
        <v/>
      </c>
      <c r="AD1448" t="str">
        <f t="shared" si="1305"/>
        <v>12122</v>
      </c>
      <c r="AE1448" t="str">
        <f t="shared" si="1306"/>
        <v/>
      </c>
      <c r="AF1448" t="str">
        <f t="shared" si="1307"/>
        <v/>
      </c>
      <c r="AG1448" t="str">
        <f t="shared" si="1308"/>
        <v/>
      </c>
      <c r="AH1448" t="str">
        <f t="shared" si="1309"/>
        <v/>
      </c>
      <c r="AI1448" t="str">
        <f t="shared" si="1310"/>
        <v/>
      </c>
      <c r="AJ1448" t="str">
        <f t="shared" si="1311"/>
        <v/>
      </c>
      <c r="AK1448" t="str">
        <f t="shared" si="1312"/>
        <v/>
      </c>
      <c r="AL1448" t="str">
        <f t="shared" si="1313"/>
        <v/>
      </c>
      <c r="AM1448" t="str">
        <f t="shared" si="1314"/>
        <v/>
      </c>
      <c r="AN1448" t="str">
        <f t="shared" si="1315"/>
        <v/>
      </c>
      <c r="AO1448" t="str">
        <f t="shared" si="1316"/>
        <v/>
      </c>
      <c r="AP1448" t="str">
        <f t="shared" si="1317"/>
        <v/>
      </c>
      <c r="AQ1448" t="str">
        <f t="shared" si="1318"/>
        <v/>
      </c>
      <c r="AR1448" t="str">
        <f t="shared" si="1319"/>
        <v/>
      </c>
      <c r="AS1448" t="str">
        <f t="shared" si="1320"/>
        <v/>
      </c>
      <c r="AT1448" t="str">
        <f t="shared" si="1321"/>
        <v/>
      </c>
      <c r="AU1448" t="str">
        <f t="shared" si="1322"/>
        <v/>
      </c>
      <c r="AV1448" t="str">
        <f t="shared" si="1323"/>
        <v/>
      </c>
      <c r="AW1448" t="str">
        <f t="shared" si="1324"/>
        <v/>
      </c>
      <c r="AX1448" t="str">
        <f t="shared" si="1325"/>
        <v/>
      </c>
      <c r="AY1448" t="str">
        <f t="shared" si="1326"/>
        <v/>
      </c>
      <c r="AZ1448" t="str">
        <f t="shared" si="1327"/>
        <v/>
      </c>
      <c r="BA1448" t="str">
        <f t="shared" si="1328"/>
        <v/>
      </c>
      <c r="BB1448" t="str">
        <f t="shared" si="1329"/>
        <v/>
      </c>
      <c r="BC1448" t="str">
        <f t="shared" si="1330"/>
        <v/>
      </c>
      <c r="BD1448" t="str">
        <f t="shared" si="1331"/>
        <v/>
      </c>
      <c r="BE1448" t="str">
        <f t="shared" si="1332"/>
        <v>Anyagismeret a gyakorlatban (214, web)</v>
      </c>
      <c r="BF1448" s="2">
        <v>1212</v>
      </c>
      <c r="BG1448" s="2">
        <v>2</v>
      </c>
      <c r="BH1448" s="18">
        <f>VLOOKUP(BF1448,segéd!$F$9:$G$41,2,FALSE)</f>
        <v>46368</v>
      </c>
      <c r="BI1448" s="2" t="str">
        <f>VLOOKUP(BG1448,segéd!$F$1:$G$7,2,FALSE)</f>
        <v>9.45-11.15</v>
      </c>
      <c r="BJ1448" t="s">
        <v>148</v>
      </c>
      <c r="BK1448" s="20" t="s">
        <v>539</v>
      </c>
      <c r="BL1448" t="s">
        <v>114</v>
      </c>
      <c r="BM1448" s="2"/>
      <c r="BN1448" s="2">
        <v>214</v>
      </c>
      <c r="BO1448" s="2" t="s">
        <v>117</v>
      </c>
      <c r="BP1448" s="33" t="s">
        <v>597</v>
      </c>
      <c r="BQ1448" s="2">
        <f t="shared" si="1333"/>
        <v>15</v>
      </c>
      <c r="BR1448" s="2" t="str">
        <f>IF(BM1448="","",IFERROR(VLOOKUP(BJ1448,segéd!T:U,2,FALSE),"x"))</f>
        <v/>
      </c>
      <c r="BS1448" s="2">
        <f>IF(BN1448="","",IFERROR(VLOOKUP(BJ1448,segéd!O:P,2,FALSE),"x"))</f>
        <v>15</v>
      </c>
      <c r="BU1448" s="2"/>
      <c r="BV1448" s="2"/>
      <c r="BX1448" s="2"/>
      <c r="CP1448" s="2">
        <v>8</v>
      </c>
    </row>
    <row r="1449" spans="1:114" ht="15" customHeight="1" x14ac:dyDescent="0.3">
      <c r="A1449" t="str">
        <f t="shared" si="1276"/>
        <v>12122</v>
      </c>
      <c r="B1449" t="str">
        <f t="shared" si="1277"/>
        <v xml:space="preserve">Bevezetés a robottechnikába - Vavra Gábor (web) </v>
      </c>
      <c r="C1449" t="str">
        <f t="shared" si="1278"/>
        <v>21512122</v>
      </c>
      <c r="D1449" t="str">
        <f t="shared" si="1279"/>
        <v>Bevezetés a robottechnikába - Vavra Gábor (web) 50</v>
      </c>
      <c r="E1449" t="str">
        <f t="shared" si="1280"/>
        <v>Vavra Gábor12122</v>
      </c>
      <c r="F1449" t="str">
        <f t="shared" si="1281"/>
        <v>Bevezetés a robottechnikába (Tb. 215, web)</v>
      </c>
      <c r="G1449" t="str">
        <f t="shared" si="1282"/>
        <v/>
      </c>
      <c r="H1449" t="str">
        <f t="shared" si="1283"/>
        <v/>
      </c>
      <c r="I1449" t="str">
        <f t="shared" si="1284"/>
        <v/>
      </c>
      <c r="J1449" t="str">
        <f t="shared" si="1285"/>
        <v/>
      </c>
      <c r="K1449" t="str">
        <f t="shared" si="1286"/>
        <v/>
      </c>
      <c r="L1449" t="str">
        <f t="shared" si="1287"/>
        <v/>
      </c>
      <c r="M1449" t="str">
        <f t="shared" si="1288"/>
        <v/>
      </c>
      <c r="N1449" t="str">
        <f t="shared" si="1289"/>
        <v/>
      </c>
      <c r="O1449" t="str">
        <f t="shared" si="1290"/>
        <v/>
      </c>
      <c r="P1449" t="str">
        <f t="shared" si="1291"/>
        <v/>
      </c>
      <c r="Q1449" t="str">
        <f t="shared" si="1292"/>
        <v/>
      </c>
      <c r="R1449" t="str">
        <f t="shared" si="1293"/>
        <v/>
      </c>
      <c r="S1449" t="str">
        <f t="shared" si="1294"/>
        <v/>
      </c>
      <c r="T1449" t="str">
        <f t="shared" si="1295"/>
        <v/>
      </c>
      <c r="U1449" t="str">
        <f t="shared" si="1296"/>
        <v/>
      </c>
      <c r="V1449" t="str">
        <f t="shared" si="1297"/>
        <v/>
      </c>
      <c r="W1449" t="str">
        <f t="shared" si="1298"/>
        <v/>
      </c>
      <c r="X1449" t="str">
        <f t="shared" si="1299"/>
        <v/>
      </c>
      <c r="Y1449" t="str">
        <f t="shared" si="1300"/>
        <v/>
      </c>
      <c r="Z1449" t="str">
        <f t="shared" si="1301"/>
        <v/>
      </c>
      <c r="AA1449" t="str">
        <f t="shared" si="1302"/>
        <v>Bevezetés a robottechnikába (, web)</v>
      </c>
      <c r="AB1449" t="str">
        <f t="shared" si="1303"/>
        <v/>
      </c>
      <c r="AC1449" t="str">
        <f t="shared" si="1304"/>
        <v/>
      </c>
      <c r="AD1449" t="str">
        <f t="shared" si="1305"/>
        <v/>
      </c>
      <c r="AE1449" t="str">
        <f t="shared" si="1306"/>
        <v/>
      </c>
      <c r="AF1449" t="str">
        <f t="shared" si="1307"/>
        <v/>
      </c>
      <c r="AG1449" t="str">
        <f t="shared" si="1308"/>
        <v/>
      </c>
      <c r="AH1449" t="str">
        <f t="shared" si="1309"/>
        <v/>
      </c>
      <c r="AI1449" t="str">
        <f t="shared" si="1310"/>
        <v/>
      </c>
      <c r="AJ1449" t="str">
        <f t="shared" si="1311"/>
        <v/>
      </c>
      <c r="AK1449" t="str">
        <f t="shared" si="1312"/>
        <v/>
      </c>
      <c r="AL1449" t="str">
        <f t="shared" si="1313"/>
        <v/>
      </c>
      <c r="AM1449" t="str">
        <f t="shared" si="1314"/>
        <v/>
      </c>
      <c r="AN1449" t="str">
        <f t="shared" si="1315"/>
        <v/>
      </c>
      <c r="AO1449" t="str">
        <f t="shared" si="1316"/>
        <v/>
      </c>
      <c r="AP1449" t="str">
        <f t="shared" si="1317"/>
        <v/>
      </c>
      <c r="AQ1449" t="str">
        <f t="shared" si="1318"/>
        <v/>
      </c>
      <c r="AR1449" t="str">
        <f t="shared" si="1319"/>
        <v/>
      </c>
      <c r="AS1449" t="str">
        <f t="shared" si="1320"/>
        <v/>
      </c>
      <c r="AT1449" t="str">
        <f t="shared" si="1321"/>
        <v/>
      </c>
      <c r="AU1449" t="str">
        <f t="shared" si="1322"/>
        <v/>
      </c>
      <c r="AV1449" t="str">
        <f t="shared" si="1323"/>
        <v/>
      </c>
      <c r="AW1449" t="str">
        <f t="shared" si="1324"/>
        <v/>
      </c>
      <c r="AX1449" t="str">
        <f t="shared" si="1325"/>
        <v>12122</v>
      </c>
      <c r="AY1449" t="str">
        <f t="shared" si="1326"/>
        <v/>
      </c>
      <c r="AZ1449" t="str">
        <f t="shared" si="1327"/>
        <v/>
      </c>
      <c r="BA1449" t="str">
        <f t="shared" si="1328"/>
        <v/>
      </c>
      <c r="BB1449" t="str">
        <f t="shared" si="1329"/>
        <v/>
      </c>
      <c r="BC1449" t="str">
        <f t="shared" si="1330"/>
        <v/>
      </c>
      <c r="BD1449" t="str">
        <f t="shared" si="1331"/>
        <v/>
      </c>
      <c r="BE1449" t="str">
        <f t="shared" si="1332"/>
        <v>Bevezetés a robottechnikába (215, web)</v>
      </c>
      <c r="BF1449" s="2">
        <v>1212</v>
      </c>
      <c r="BG1449" s="2">
        <v>2</v>
      </c>
      <c r="BH1449" s="18">
        <f>VLOOKUP(BF1449,segéd!$F$9:$G$41,2,FALSE)</f>
        <v>46368</v>
      </c>
      <c r="BI1449" s="2" t="str">
        <f>VLOOKUP(BG1449,segéd!$F$1:$G$7,2,FALSE)</f>
        <v>9.45-11.15</v>
      </c>
      <c r="BJ1449" t="s">
        <v>408</v>
      </c>
      <c r="BK1449" s="20" t="s">
        <v>419</v>
      </c>
      <c r="BL1449" t="s">
        <v>191</v>
      </c>
      <c r="BM1449" s="2"/>
      <c r="BN1449" s="2">
        <v>215</v>
      </c>
      <c r="BO1449" s="2" t="s">
        <v>117</v>
      </c>
      <c r="BP1449" s="33" t="s">
        <v>689</v>
      </c>
      <c r="BQ1449" s="2">
        <f t="shared" si="1333"/>
        <v>50</v>
      </c>
      <c r="BR1449" s="2" t="str">
        <f>IF(BM1449="","",IFERROR(VLOOKUP(BJ1449,segéd!T:U,2,FALSE),"x"))</f>
        <v/>
      </c>
      <c r="BS1449" s="2">
        <f>IF(BN1449="","",IFERROR(VLOOKUP(BJ1449,segéd!O:P,2,FALSE),"x"))</f>
        <v>50</v>
      </c>
      <c r="BU1449" s="2"/>
      <c r="BV1449" s="2"/>
      <c r="DJ1449" s="2">
        <v>44</v>
      </c>
    </row>
    <row r="1450" spans="1:114" ht="15" customHeight="1" x14ac:dyDescent="0.3">
      <c r="A1450" t="str">
        <f t="shared" si="1276"/>
        <v>20512122</v>
      </c>
      <c r="B1450" t="str">
        <f t="shared" si="1277"/>
        <v>Bevezetés az ellátási láncok men. - Lakatos Péter (otthonról web) 10</v>
      </c>
      <c r="C1450" t="str">
        <f t="shared" si="1278"/>
        <v>12122</v>
      </c>
      <c r="D1450" t="str">
        <f t="shared" si="1279"/>
        <v xml:space="preserve">Bevezetés az ellátási láncok men. - Lakatos Péter (otthonról web) </v>
      </c>
      <c r="E1450" t="str">
        <f t="shared" si="1280"/>
        <v>Lakatos Péter12122</v>
      </c>
      <c r="F1450" t="str">
        <f t="shared" si="1281"/>
        <v>Bevezetés az ellátási láncok men. (Bp. 205, otthonról web)</v>
      </c>
      <c r="G1450" t="str">
        <f t="shared" si="1282"/>
        <v/>
      </c>
      <c r="H1450" t="str">
        <f t="shared" si="1283"/>
        <v/>
      </c>
      <c r="I1450" t="str">
        <f t="shared" si="1284"/>
        <v/>
      </c>
      <c r="J1450" t="str">
        <f t="shared" si="1285"/>
        <v/>
      </c>
      <c r="K1450" t="str">
        <f t="shared" si="1286"/>
        <v>12122</v>
      </c>
      <c r="L1450" t="str">
        <f t="shared" si="1287"/>
        <v/>
      </c>
      <c r="M1450" t="str">
        <f t="shared" si="1288"/>
        <v/>
      </c>
      <c r="N1450" t="str">
        <f t="shared" si="1289"/>
        <v/>
      </c>
      <c r="O1450" t="str">
        <f t="shared" si="1290"/>
        <v/>
      </c>
      <c r="P1450" t="str">
        <f t="shared" si="1291"/>
        <v/>
      </c>
      <c r="Q1450" t="str">
        <f t="shared" si="1292"/>
        <v/>
      </c>
      <c r="R1450" t="str">
        <f t="shared" si="1293"/>
        <v/>
      </c>
      <c r="S1450" t="str">
        <f t="shared" si="1294"/>
        <v/>
      </c>
      <c r="T1450" t="str">
        <f t="shared" si="1295"/>
        <v/>
      </c>
      <c r="U1450" t="str">
        <f t="shared" si="1296"/>
        <v/>
      </c>
      <c r="V1450" t="str">
        <f t="shared" si="1297"/>
        <v/>
      </c>
      <c r="W1450" t="str">
        <f t="shared" si="1298"/>
        <v/>
      </c>
      <c r="X1450" t="str">
        <f t="shared" si="1299"/>
        <v/>
      </c>
      <c r="Y1450" t="str">
        <f t="shared" si="1300"/>
        <v/>
      </c>
      <c r="Z1450" t="str">
        <f t="shared" si="1301"/>
        <v/>
      </c>
      <c r="AA1450" t="str">
        <f t="shared" si="1302"/>
        <v>Bevezetés az ellátási láncok men. (205, otthonról web)</v>
      </c>
      <c r="AB1450" t="str">
        <f t="shared" si="1303"/>
        <v/>
      </c>
      <c r="AC1450" t="str">
        <f t="shared" si="1304"/>
        <v/>
      </c>
      <c r="AD1450" t="str">
        <f t="shared" si="1305"/>
        <v/>
      </c>
      <c r="AE1450" t="str">
        <f t="shared" si="1306"/>
        <v/>
      </c>
      <c r="AF1450" t="str">
        <f t="shared" si="1307"/>
        <v/>
      </c>
      <c r="AG1450" t="str">
        <f t="shared" si="1308"/>
        <v/>
      </c>
      <c r="AH1450" t="str">
        <f t="shared" si="1309"/>
        <v/>
      </c>
      <c r="AI1450" t="str">
        <f t="shared" si="1310"/>
        <v/>
      </c>
      <c r="AJ1450" t="str">
        <f t="shared" si="1311"/>
        <v/>
      </c>
      <c r="AK1450" t="str">
        <f t="shared" si="1312"/>
        <v/>
      </c>
      <c r="AL1450" t="str">
        <f t="shared" si="1313"/>
        <v/>
      </c>
      <c r="AM1450" t="str">
        <f t="shared" si="1314"/>
        <v/>
      </c>
      <c r="AN1450" t="str">
        <f t="shared" si="1315"/>
        <v/>
      </c>
      <c r="AO1450" t="str">
        <f t="shared" si="1316"/>
        <v/>
      </c>
      <c r="AP1450" t="str">
        <f t="shared" si="1317"/>
        <v/>
      </c>
      <c r="AQ1450" t="str">
        <f t="shared" si="1318"/>
        <v/>
      </c>
      <c r="AR1450" t="str">
        <f t="shared" si="1319"/>
        <v/>
      </c>
      <c r="AS1450" t="str">
        <f t="shared" si="1320"/>
        <v/>
      </c>
      <c r="AT1450" t="str">
        <f t="shared" si="1321"/>
        <v/>
      </c>
      <c r="AU1450" t="str">
        <f t="shared" si="1322"/>
        <v/>
      </c>
      <c r="AV1450" t="str">
        <f t="shared" si="1323"/>
        <v/>
      </c>
      <c r="AW1450" t="str">
        <f t="shared" si="1324"/>
        <v/>
      </c>
      <c r="AX1450" t="str">
        <f t="shared" si="1325"/>
        <v/>
      </c>
      <c r="AY1450" t="str">
        <f t="shared" si="1326"/>
        <v/>
      </c>
      <c r="AZ1450" t="str">
        <f t="shared" si="1327"/>
        <v/>
      </c>
      <c r="BA1450" t="str">
        <f t="shared" si="1328"/>
        <v/>
      </c>
      <c r="BB1450" t="str">
        <f t="shared" si="1329"/>
        <v/>
      </c>
      <c r="BC1450" t="str">
        <f t="shared" si="1330"/>
        <v/>
      </c>
      <c r="BD1450" t="str">
        <f t="shared" si="1331"/>
        <v/>
      </c>
      <c r="BE1450" t="str">
        <f t="shared" si="1332"/>
        <v>Bevezetés az ellátási láncok men. (, otthonról web)</v>
      </c>
      <c r="BF1450" s="2">
        <v>1212</v>
      </c>
      <c r="BG1450" s="2">
        <v>2</v>
      </c>
      <c r="BH1450" s="18">
        <f>VLOOKUP(BF1450,segéd!$F$9:$G$41,2,FALSE)</f>
        <v>46368</v>
      </c>
      <c r="BI1450" s="2" t="str">
        <f>VLOOKUP(BG1450,segéd!$F$1:$G$7,2,FALSE)</f>
        <v>9.45-11.15</v>
      </c>
      <c r="BJ1450" t="s">
        <v>322</v>
      </c>
      <c r="BK1450" s="20" t="s">
        <v>217</v>
      </c>
      <c r="BL1450" t="s">
        <v>206</v>
      </c>
      <c r="BM1450" s="2">
        <v>205</v>
      </c>
      <c r="BO1450" s="2" t="s">
        <v>423</v>
      </c>
      <c r="BP1450" s="33" t="s">
        <v>721</v>
      </c>
      <c r="BQ1450" s="2">
        <f t="shared" si="1333"/>
        <v>10</v>
      </c>
      <c r="BR1450" s="2">
        <f>IF(BM1450="","",IFERROR(VLOOKUP(BJ1450,segéd!T:U,2,FALSE),"x"))</f>
        <v>10</v>
      </c>
      <c r="BS1450" s="2" t="str">
        <f>IF(BN1450="","",IFERROR(VLOOKUP(BJ1450,segéd!O:P,2,FALSE),"x"))</f>
        <v/>
      </c>
      <c r="BU1450" s="2"/>
      <c r="BV1450" s="2"/>
      <c r="BX1450" s="2">
        <v>10</v>
      </c>
      <c r="CD1450" s="19"/>
      <c r="CE1450" s="19"/>
      <c r="CH1450" s="19"/>
    </row>
    <row r="1451" spans="1:114" ht="15" customHeight="1" x14ac:dyDescent="0.3">
      <c r="A1451" t="str">
        <f t="shared" si="1276"/>
        <v>12122</v>
      </c>
      <c r="B1451" t="str">
        <f t="shared" si="1277"/>
        <v xml:space="preserve">Elektrotechnika I. - Varga István (web) </v>
      </c>
      <c r="C1451" t="str">
        <f t="shared" si="1278"/>
        <v>60112122</v>
      </c>
      <c r="D1451" t="str">
        <f t="shared" si="1279"/>
        <v>Elektrotechnika I. - Varga István (web) 83</v>
      </c>
      <c r="E1451" t="str">
        <f t="shared" si="1280"/>
        <v>Varga István12122</v>
      </c>
      <c r="F1451" t="str">
        <f t="shared" si="1281"/>
        <v>Elektrotechnika I. (Tb. 601, web)</v>
      </c>
      <c r="G1451" t="str">
        <f t="shared" si="1282"/>
        <v/>
      </c>
      <c r="H1451" t="str">
        <f t="shared" si="1283"/>
        <v/>
      </c>
      <c r="I1451" t="str">
        <f t="shared" si="1284"/>
        <v/>
      </c>
      <c r="J1451" t="str">
        <f t="shared" si="1285"/>
        <v/>
      </c>
      <c r="K1451" t="str">
        <f t="shared" si="1286"/>
        <v/>
      </c>
      <c r="L1451" t="str">
        <f t="shared" si="1287"/>
        <v/>
      </c>
      <c r="M1451" t="str">
        <f t="shared" si="1288"/>
        <v/>
      </c>
      <c r="N1451" t="str">
        <f t="shared" si="1289"/>
        <v/>
      </c>
      <c r="O1451" t="str">
        <f t="shared" si="1290"/>
        <v/>
      </c>
      <c r="P1451" t="str">
        <f t="shared" si="1291"/>
        <v/>
      </c>
      <c r="Q1451" t="str">
        <f t="shared" si="1292"/>
        <v/>
      </c>
      <c r="R1451" t="str">
        <f t="shared" si="1293"/>
        <v/>
      </c>
      <c r="S1451" t="str">
        <f t="shared" si="1294"/>
        <v/>
      </c>
      <c r="T1451" t="str">
        <f t="shared" si="1295"/>
        <v/>
      </c>
      <c r="U1451" t="str">
        <f t="shared" si="1296"/>
        <v/>
      </c>
      <c r="V1451" t="str">
        <f t="shared" si="1297"/>
        <v/>
      </c>
      <c r="W1451" t="str">
        <f t="shared" si="1298"/>
        <v/>
      </c>
      <c r="X1451" t="str">
        <f t="shared" si="1299"/>
        <v/>
      </c>
      <c r="Y1451" t="str">
        <f t="shared" si="1300"/>
        <v/>
      </c>
      <c r="Z1451" t="str">
        <f t="shared" si="1301"/>
        <v/>
      </c>
      <c r="AA1451" t="str">
        <f t="shared" si="1302"/>
        <v>Elektrotechnika I. (, web)</v>
      </c>
      <c r="AB1451" t="str">
        <f t="shared" si="1303"/>
        <v/>
      </c>
      <c r="AC1451" t="str">
        <f t="shared" si="1304"/>
        <v/>
      </c>
      <c r="AD1451" t="str">
        <f t="shared" si="1305"/>
        <v/>
      </c>
      <c r="AE1451" t="str">
        <f t="shared" si="1306"/>
        <v/>
      </c>
      <c r="AF1451" t="str">
        <f t="shared" si="1307"/>
        <v>12122</v>
      </c>
      <c r="AG1451" t="str">
        <f t="shared" si="1308"/>
        <v/>
      </c>
      <c r="AH1451" t="str">
        <f t="shared" si="1309"/>
        <v/>
      </c>
      <c r="AI1451" t="str">
        <f t="shared" si="1310"/>
        <v/>
      </c>
      <c r="AJ1451" t="str">
        <f t="shared" si="1311"/>
        <v/>
      </c>
      <c r="AK1451" t="str">
        <f t="shared" si="1312"/>
        <v>12122</v>
      </c>
      <c r="AL1451" t="str">
        <f t="shared" si="1313"/>
        <v/>
      </c>
      <c r="AM1451" t="str">
        <f t="shared" si="1314"/>
        <v/>
      </c>
      <c r="AN1451" t="str">
        <f t="shared" si="1315"/>
        <v/>
      </c>
      <c r="AO1451" t="str">
        <f t="shared" si="1316"/>
        <v/>
      </c>
      <c r="AP1451" t="str">
        <f t="shared" si="1317"/>
        <v/>
      </c>
      <c r="AQ1451" t="str">
        <f t="shared" si="1318"/>
        <v/>
      </c>
      <c r="AR1451" t="str">
        <f t="shared" si="1319"/>
        <v/>
      </c>
      <c r="AS1451" t="str">
        <f t="shared" si="1320"/>
        <v/>
      </c>
      <c r="AT1451" t="str">
        <f t="shared" si="1321"/>
        <v/>
      </c>
      <c r="AU1451" t="str">
        <f t="shared" si="1322"/>
        <v/>
      </c>
      <c r="AV1451" t="str">
        <f t="shared" si="1323"/>
        <v/>
      </c>
      <c r="AW1451" t="str">
        <f t="shared" si="1324"/>
        <v/>
      </c>
      <c r="AX1451" t="str">
        <f t="shared" si="1325"/>
        <v/>
      </c>
      <c r="AY1451" t="str">
        <f t="shared" si="1326"/>
        <v/>
      </c>
      <c r="AZ1451" t="str">
        <f t="shared" si="1327"/>
        <v/>
      </c>
      <c r="BA1451" t="str">
        <f t="shared" si="1328"/>
        <v/>
      </c>
      <c r="BB1451" t="str">
        <f t="shared" si="1329"/>
        <v/>
      </c>
      <c r="BC1451" t="str">
        <f t="shared" si="1330"/>
        <v/>
      </c>
      <c r="BD1451" t="str">
        <f t="shared" si="1331"/>
        <v/>
      </c>
      <c r="BE1451" t="str">
        <f t="shared" si="1332"/>
        <v>Elektrotechnika I. (601, web)</v>
      </c>
      <c r="BF1451" s="2">
        <v>1212</v>
      </c>
      <c r="BG1451" s="2">
        <v>2</v>
      </c>
      <c r="BH1451" s="18">
        <f>VLOOKUP(BF1451,segéd!$F$9:$G$41,2,FALSE)</f>
        <v>46368</v>
      </c>
      <c r="BI1451" s="2" t="str">
        <f>VLOOKUP(BG1451,segéd!$F$1:$G$7,2,FALSE)</f>
        <v>9.45-11.15</v>
      </c>
      <c r="BJ1451" t="s">
        <v>105</v>
      </c>
      <c r="BK1451" s="20" t="s">
        <v>278</v>
      </c>
      <c r="BL1451" t="s">
        <v>191</v>
      </c>
      <c r="BM1451" s="2"/>
      <c r="BN1451" s="2">
        <v>601</v>
      </c>
      <c r="BO1451" s="2" t="s">
        <v>117</v>
      </c>
      <c r="BP1451" s="33" t="s">
        <v>665</v>
      </c>
      <c r="BQ1451" s="2">
        <f t="shared" si="1333"/>
        <v>83</v>
      </c>
      <c r="BR1451" s="2" t="str">
        <f>IF(BM1451="","",IFERROR(VLOOKUP(BJ1451,segéd!T:U,2,FALSE),"x"))</f>
        <v/>
      </c>
      <c r="BS1451" s="2">
        <f>IF(BN1451="","",IFERROR(VLOOKUP(BJ1451,segéd!O:P,2,FALSE),"x"))</f>
        <v>83</v>
      </c>
      <c r="BT1451" s="2"/>
      <c r="BU1451" s="2"/>
      <c r="BV1451" s="2"/>
      <c r="BX1451" s="2"/>
      <c r="CQ1451" s="2"/>
      <c r="CR1451" s="2">
        <v>48</v>
      </c>
      <c r="CW1451" s="2">
        <v>37</v>
      </c>
    </row>
    <row r="1452" spans="1:114" ht="15" customHeight="1" x14ac:dyDescent="0.3">
      <c r="A1452" t="str">
        <f t="shared" si="1276"/>
        <v>12122</v>
      </c>
      <c r="B1452" t="str">
        <f t="shared" si="1277"/>
        <v xml:space="preserve">EU tanulmányok - Vigh László (web) </v>
      </c>
      <c r="C1452" t="str">
        <f t="shared" si="1278"/>
        <v>21212122</v>
      </c>
      <c r="D1452" t="str">
        <f t="shared" si="1279"/>
        <v>EU tanulmányok - Vigh László (web) 48</v>
      </c>
      <c r="E1452" t="str">
        <f t="shared" si="1280"/>
        <v>Vigh László12122</v>
      </c>
      <c r="F1452" t="str">
        <f t="shared" si="1281"/>
        <v>EU tanulmányok (Tb. 212, web)</v>
      </c>
      <c r="G1452" t="str">
        <f t="shared" si="1282"/>
        <v/>
      </c>
      <c r="H1452" t="str">
        <f t="shared" si="1283"/>
        <v/>
      </c>
      <c r="I1452" t="str">
        <f t="shared" si="1284"/>
        <v/>
      </c>
      <c r="J1452" t="str">
        <f t="shared" si="1285"/>
        <v/>
      </c>
      <c r="K1452" t="str">
        <f t="shared" si="1286"/>
        <v/>
      </c>
      <c r="L1452" t="str">
        <f t="shared" si="1287"/>
        <v/>
      </c>
      <c r="M1452" t="str">
        <f t="shared" si="1288"/>
        <v/>
      </c>
      <c r="N1452" t="str">
        <f t="shared" si="1289"/>
        <v/>
      </c>
      <c r="O1452" t="str">
        <f t="shared" si="1290"/>
        <v/>
      </c>
      <c r="P1452" t="str">
        <f t="shared" si="1291"/>
        <v/>
      </c>
      <c r="Q1452" t="str">
        <f t="shared" si="1292"/>
        <v/>
      </c>
      <c r="R1452" t="str">
        <f t="shared" si="1293"/>
        <v/>
      </c>
      <c r="S1452" t="str">
        <f t="shared" si="1294"/>
        <v/>
      </c>
      <c r="T1452" t="str">
        <f t="shared" si="1295"/>
        <v/>
      </c>
      <c r="U1452" t="str">
        <f t="shared" si="1296"/>
        <v/>
      </c>
      <c r="V1452" t="str">
        <f t="shared" si="1297"/>
        <v/>
      </c>
      <c r="W1452" t="str">
        <f t="shared" si="1298"/>
        <v/>
      </c>
      <c r="X1452" t="str">
        <f t="shared" si="1299"/>
        <v/>
      </c>
      <c r="Y1452" t="str">
        <f t="shared" si="1300"/>
        <v/>
      </c>
      <c r="Z1452" t="str">
        <f t="shared" si="1301"/>
        <v/>
      </c>
      <c r="AA1452" t="str">
        <f t="shared" si="1302"/>
        <v>EU tanulmányok (, web)</v>
      </c>
      <c r="AB1452" t="str">
        <f t="shared" si="1303"/>
        <v/>
      </c>
      <c r="AC1452" t="str">
        <f t="shared" si="1304"/>
        <v/>
      </c>
      <c r="AD1452" t="str">
        <f t="shared" si="1305"/>
        <v/>
      </c>
      <c r="AE1452" t="str">
        <f t="shared" si="1306"/>
        <v/>
      </c>
      <c r="AF1452" t="str">
        <f t="shared" si="1307"/>
        <v/>
      </c>
      <c r="AG1452" t="str">
        <f t="shared" si="1308"/>
        <v/>
      </c>
      <c r="AH1452" t="str">
        <f t="shared" si="1309"/>
        <v>12122</v>
      </c>
      <c r="AI1452" t="str">
        <f t="shared" si="1310"/>
        <v>12122</v>
      </c>
      <c r="AJ1452" t="str">
        <f t="shared" si="1311"/>
        <v/>
      </c>
      <c r="AK1452" t="str">
        <f t="shared" si="1312"/>
        <v/>
      </c>
      <c r="AL1452" t="str">
        <f t="shared" si="1313"/>
        <v/>
      </c>
      <c r="AM1452" t="str">
        <f t="shared" si="1314"/>
        <v/>
      </c>
      <c r="AN1452" t="str">
        <f t="shared" si="1315"/>
        <v/>
      </c>
      <c r="AO1452" t="str">
        <f t="shared" si="1316"/>
        <v/>
      </c>
      <c r="AP1452" t="str">
        <f t="shared" si="1317"/>
        <v/>
      </c>
      <c r="AQ1452" t="str">
        <f t="shared" si="1318"/>
        <v/>
      </c>
      <c r="AR1452" t="str">
        <f t="shared" si="1319"/>
        <v/>
      </c>
      <c r="AS1452" t="str">
        <f t="shared" si="1320"/>
        <v/>
      </c>
      <c r="AT1452" t="str">
        <f t="shared" si="1321"/>
        <v/>
      </c>
      <c r="AU1452" t="str">
        <f t="shared" si="1322"/>
        <v/>
      </c>
      <c r="AV1452" t="str">
        <f t="shared" si="1323"/>
        <v/>
      </c>
      <c r="AW1452" t="str">
        <f t="shared" si="1324"/>
        <v/>
      </c>
      <c r="AX1452" t="str">
        <f t="shared" si="1325"/>
        <v/>
      </c>
      <c r="AY1452" t="str">
        <f t="shared" si="1326"/>
        <v/>
      </c>
      <c r="AZ1452" t="str">
        <f t="shared" si="1327"/>
        <v/>
      </c>
      <c r="BA1452" t="str">
        <f t="shared" si="1328"/>
        <v/>
      </c>
      <c r="BB1452" t="str">
        <f t="shared" si="1329"/>
        <v/>
      </c>
      <c r="BC1452" t="str">
        <f t="shared" si="1330"/>
        <v/>
      </c>
      <c r="BD1452" t="str">
        <f t="shared" si="1331"/>
        <v/>
      </c>
      <c r="BE1452" t="str">
        <f t="shared" si="1332"/>
        <v>EU tanulmányok (212, web)</v>
      </c>
      <c r="BF1452" s="2">
        <v>1212</v>
      </c>
      <c r="BG1452" s="2">
        <v>2</v>
      </c>
      <c r="BH1452" s="18">
        <f>VLOOKUP(BF1452,segéd!$F$9:$G$41,2,FALSE)</f>
        <v>46368</v>
      </c>
      <c r="BI1452" s="2" t="str">
        <f>VLOOKUP(BG1452,segéd!$F$1:$G$7,2,FALSE)</f>
        <v>9.45-11.15</v>
      </c>
      <c r="BJ1452" t="s">
        <v>138</v>
      </c>
      <c r="BK1452" s="20" t="s">
        <v>37</v>
      </c>
      <c r="BL1452" t="s">
        <v>191</v>
      </c>
      <c r="BM1452" s="2"/>
      <c r="BN1452" s="2">
        <v>212</v>
      </c>
      <c r="BO1452" s="2" t="s">
        <v>117</v>
      </c>
      <c r="BP1452" s="33" t="s">
        <v>726</v>
      </c>
      <c r="BQ1452" s="2">
        <f t="shared" si="1333"/>
        <v>48</v>
      </c>
      <c r="BR1452" s="2" t="str">
        <f>IF(BM1452="","",IFERROR(VLOOKUP(BJ1452,segéd!T:U,2,FALSE),"x"))</f>
        <v/>
      </c>
      <c r="BS1452" s="2">
        <f>IF(BN1452="","",IFERROR(VLOOKUP(BJ1452,segéd!O:P,2,FALSE),"x"))</f>
        <v>48</v>
      </c>
      <c r="BT1452" s="2"/>
      <c r="BU1452" s="2"/>
      <c r="BV1452" s="2"/>
      <c r="BX1452" s="2"/>
      <c r="CQ1452" s="2"/>
      <c r="CR1452" s="2"/>
      <c r="CT1452" s="2">
        <v>31</v>
      </c>
      <c r="CU1452" s="2">
        <v>25</v>
      </c>
    </row>
    <row r="1453" spans="1:114" ht="15" customHeight="1" x14ac:dyDescent="0.3">
      <c r="A1453" t="str">
        <f t="shared" si="1276"/>
        <v>12122</v>
      </c>
      <c r="B1453" t="str">
        <f t="shared" si="1277"/>
        <v xml:space="preserve">Gépek üzemtana - Lukács András (web) </v>
      </c>
      <c r="C1453" t="str">
        <f t="shared" si="1278"/>
        <v>21712122</v>
      </c>
      <c r="D1453" t="str">
        <f t="shared" si="1279"/>
        <v>Gépek üzemtana - Lukács András (web) 13</v>
      </c>
      <c r="E1453" t="str">
        <f t="shared" si="1280"/>
        <v>Lukács András12122</v>
      </c>
      <c r="F1453" t="str">
        <f t="shared" si="1281"/>
        <v>Gépek üzemtana (Tb. 217, web)</v>
      </c>
      <c r="G1453" t="str">
        <f t="shared" si="1282"/>
        <v/>
      </c>
      <c r="H1453" t="str">
        <f t="shared" si="1283"/>
        <v/>
      </c>
      <c r="I1453" t="str">
        <f t="shared" si="1284"/>
        <v/>
      </c>
      <c r="J1453" t="str">
        <f t="shared" si="1285"/>
        <v/>
      </c>
      <c r="K1453" t="str">
        <f t="shared" si="1286"/>
        <v/>
      </c>
      <c r="L1453" t="str">
        <f t="shared" si="1287"/>
        <v/>
      </c>
      <c r="M1453" t="str">
        <f t="shared" si="1288"/>
        <v/>
      </c>
      <c r="N1453" t="str">
        <f t="shared" si="1289"/>
        <v/>
      </c>
      <c r="O1453" t="str">
        <f t="shared" si="1290"/>
        <v/>
      </c>
      <c r="P1453" t="str">
        <f t="shared" si="1291"/>
        <v/>
      </c>
      <c r="Q1453" t="str">
        <f t="shared" si="1292"/>
        <v/>
      </c>
      <c r="R1453" t="str">
        <f t="shared" si="1293"/>
        <v/>
      </c>
      <c r="S1453" t="str">
        <f t="shared" si="1294"/>
        <v/>
      </c>
      <c r="T1453" t="str">
        <f t="shared" si="1295"/>
        <v/>
      </c>
      <c r="U1453" t="str">
        <f t="shared" si="1296"/>
        <v/>
      </c>
      <c r="V1453" t="str">
        <f t="shared" si="1297"/>
        <v/>
      </c>
      <c r="W1453" t="str">
        <f t="shared" si="1298"/>
        <v/>
      </c>
      <c r="X1453" t="str">
        <f t="shared" si="1299"/>
        <v/>
      </c>
      <c r="Y1453" t="str">
        <f t="shared" si="1300"/>
        <v/>
      </c>
      <c r="Z1453" t="str">
        <f t="shared" si="1301"/>
        <v/>
      </c>
      <c r="AA1453" t="str">
        <f t="shared" si="1302"/>
        <v>Gépek üzemtana (, web)</v>
      </c>
      <c r="AB1453" t="str">
        <f t="shared" si="1303"/>
        <v/>
      </c>
      <c r="AC1453" t="str">
        <f t="shared" si="1304"/>
        <v/>
      </c>
      <c r="AD1453" t="str">
        <f t="shared" si="1305"/>
        <v/>
      </c>
      <c r="AE1453" t="str">
        <f t="shared" si="1306"/>
        <v/>
      </c>
      <c r="AF1453" t="str">
        <f t="shared" si="1307"/>
        <v/>
      </c>
      <c r="AG1453" t="str">
        <f t="shared" si="1308"/>
        <v/>
      </c>
      <c r="AH1453" t="str">
        <f t="shared" si="1309"/>
        <v/>
      </c>
      <c r="AI1453" t="str">
        <f t="shared" si="1310"/>
        <v/>
      </c>
      <c r="AJ1453" t="str">
        <f t="shared" si="1311"/>
        <v/>
      </c>
      <c r="AK1453" t="str">
        <f t="shared" si="1312"/>
        <v/>
      </c>
      <c r="AL1453" t="str">
        <f t="shared" si="1313"/>
        <v/>
      </c>
      <c r="AM1453" t="str">
        <f t="shared" si="1314"/>
        <v/>
      </c>
      <c r="AN1453" t="str">
        <f t="shared" si="1315"/>
        <v/>
      </c>
      <c r="AO1453" t="str">
        <f t="shared" si="1316"/>
        <v/>
      </c>
      <c r="AP1453" t="str">
        <f t="shared" si="1317"/>
        <v/>
      </c>
      <c r="AQ1453" t="str">
        <f t="shared" si="1318"/>
        <v/>
      </c>
      <c r="AR1453" t="str">
        <f t="shared" si="1319"/>
        <v/>
      </c>
      <c r="AS1453" t="str">
        <f t="shared" si="1320"/>
        <v/>
      </c>
      <c r="AT1453" t="str">
        <f t="shared" si="1321"/>
        <v/>
      </c>
      <c r="AU1453" t="str">
        <f t="shared" si="1322"/>
        <v/>
      </c>
      <c r="AV1453" t="str">
        <f t="shared" si="1323"/>
        <v/>
      </c>
      <c r="AW1453" t="str">
        <f t="shared" si="1324"/>
        <v>12122</v>
      </c>
      <c r="AX1453" t="str">
        <f t="shared" si="1325"/>
        <v/>
      </c>
      <c r="AY1453" t="str">
        <f t="shared" si="1326"/>
        <v/>
      </c>
      <c r="AZ1453" t="str">
        <f t="shared" si="1327"/>
        <v/>
      </c>
      <c r="BA1453" t="str">
        <f t="shared" si="1328"/>
        <v/>
      </c>
      <c r="BB1453" t="str">
        <f t="shared" si="1329"/>
        <v/>
      </c>
      <c r="BC1453" t="str">
        <f t="shared" si="1330"/>
        <v/>
      </c>
      <c r="BD1453" t="str">
        <f t="shared" si="1331"/>
        <v/>
      </c>
      <c r="BE1453" t="str">
        <f t="shared" si="1332"/>
        <v>Gépek üzemtana (217, web)</v>
      </c>
      <c r="BF1453" s="2">
        <v>1212</v>
      </c>
      <c r="BG1453" s="2">
        <v>2</v>
      </c>
      <c r="BH1453" s="18">
        <f>VLOOKUP(BF1453,segéd!$F$9:$G$41,2,FALSE)</f>
        <v>46368</v>
      </c>
      <c r="BI1453" s="2" t="str">
        <f>VLOOKUP(BG1453,segéd!$F$1:$G$7,2,FALSE)</f>
        <v>9.45-11.15</v>
      </c>
      <c r="BJ1453" t="s">
        <v>405</v>
      </c>
      <c r="BK1453" s="20" t="s">
        <v>421</v>
      </c>
      <c r="BL1453" t="s">
        <v>191</v>
      </c>
      <c r="BM1453" s="2"/>
      <c r="BN1453" s="2">
        <v>217</v>
      </c>
      <c r="BO1453" s="2" t="s">
        <v>117</v>
      </c>
      <c r="BP1453" s="33" t="s">
        <v>719</v>
      </c>
      <c r="BQ1453" s="2">
        <f t="shared" si="1333"/>
        <v>13</v>
      </c>
      <c r="BR1453" s="2" t="str">
        <f>IF(BM1453="","",IFERROR(VLOOKUP(BJ1453,segéd!T:U,2,FALSE),"x"))</f>
        <v/>
      </c>
      <c r="BS1453" s="2">
        <f>IF(BN1453="","",IFERROR(VLOOKUP(BJ1453,segéd!O:P,2,FALSE),"x"))</f>
        <v>13</v>
      </c>
      <c r="BU1453" s="2"/>
      <c r="BV1453" s="2"/>
      <c r="DI1453" s="2">
        <v>14</v>
      </c>
    </row>
    <row r="1454" spans="1:114" ht="15" customHeight="1" x14ac:dyDescent="0.3">
      <c r="A1454" t="str">
        <f t="shared" si="1276"/>
        <v>20712122</v>
      </c>
      <c r="B1454" t="str">
        <f t="shared" si="1277"/>
        <v>Információs rendszerek fejl. az ell. - Szabó László (gépterem, web) 13</v>
      </c>
      <c r="C1454" t="str">
        <f t="shared" si="1278"/>
        <v>12122</v>
      </c>
      <c r="D1454" t="str">
        <f t="shared" si="1279"/>
        <v xml:space="preserve">Információs rendszerek fejl. az ell. - Szabó László (gépterem, web) </v>
      </c>
      <c r="E1454" t="str">
        <f t="shared" si="1280"/>
        <v>Szabó László12122</v>
      </c>
      <c r="F1454" t="str">
        <f t="shared" si="1281"/>
        <v>Információs rendszerek fejl. az ell. (Bp. 207, gépterem, web)</v>
      </c>
      <c r="G1454" t="str">
        <f t="shared" si="1282"/>
        <v/>
      </c>
      <c r="H1454" t="str">
        <f t="shared" si="1283"/>
        <v/>
      </c>
      <c r="I1454" t="str">
        <f t="shared" si="1284"/>
        <v/>
      </c>
      <c r="J1454" t="str">
        <f t="shared" si="1285"/>
        <v/>
      </c>
      <c r="K1454" t="str">
        <f t="shared" si="1286"/>
        <v>12122</v>
      </c>
      <c r="L1454" t="str">
        <f t="shared" si="1287"/>
        <v/>
      </c>
      <c r="M1454" t="str">
        <f t="shared" si="1288"/>
        <v/>
      </c>
      <c r="N1454" t="str">
        <f t="shared" si="1289"/>
        <v/>
      </c>
      <c r="O1454" t="str">
        <f t="shared" si="1290"/>
        <v/>
      </c>
      <c r="P1454" t="str">
        <f t="shared" si="1291"/>
        <v/>
      </c>
      <c r="Q1454" t="str">
        <f t="shared" si="1292"/>
        <v/>
      </c>
      <c r="R1454" t="str">
        <f t="shared" si="1293"/>
        <v>12122</v>
      </c>
      <c r="S1454" t="str">
        <f t="shared" si="1294"/>
        <v/>
      </c>
      <c r="T1454" t="str">
        <f t="shared" si="1295"/>
        <v/>
      </c>
      <c r="U1454" t="str">
        <f t="shared" si="1296"/>
        <v/>
      </c>
      <c r="V1454" t="str">
        <f t="shared" si="1297"/>
        <v/>
      </c>
      <c r="W1454" t="str">
        <f t="shared" si="1298"/>
        <v/>
      </c>
      <c r="X1454" t="str">
        <f t="shared" si="1299"/>
        <v/>
      </c>
      <c r="Y1454" t="str">
        <f t="shared" si="1300"/>
        <v/>
      </c>
      <c r="Z1454" t="str">
        <f t="shared" si="1301"/>
        <v/>
      </c>
      <c r="AA1454" t="str">
        <f t="shared" si="1302"/>
        <v>Információs rendszerek fejl. az ell. (207, gépterem, web)</v>
      </c>
      <c r="AB1454" t="str">
        <f t="shared" si="1303"/>
        <v/>
      </c>
      <c r="AC1454" t="str">
        <f t="shared" si="1304"/>
        <v/>
      </c>
      <c r="AD1454" t="str">
        <f t="shared" si="1305"/>
        <v/>
      </c>
      <c r="AE1454" t="str">
        <f t="shared" si="1306"/>
        <v/>
      </c>
      <c r="AF1454" t="str">
        <f t="shared" si="1307"/>
        <v/>
      </c>
      <c r="AG1454" t="str">
        <f t="shared" si="1308"/>
        <v/>
      </c>
      <c r="AH1454" t="str">
        <f t="shared" si="1309"/>
        <v/>
      </c>
      <c r="AI1454" t="str">
        <f t="shared" si="1310"/>
        <v/>
      </c>
      <c r="AJ1454" t="str">
        <f t="shared" si="1311"/>
        <v/>
      </c>
      <c r="AK1454" t="str">
        <f t="shared" si="1312"/>
        <v/>
      </c>
      <c r="AL1454" t="str">
        <f t="shared" si="1313"/>
        <v/>
      </c>
      <c r="AM1454" t="str">
        <f t="shared" si="1314"/>
        <v/>
      </c>
      <c r="AN1454" t="str">
        <f t="shared" si="1315"/>
        <v/>
      </c>
      <c r="AO1454" t="str">
        <f t="shared" si="1316"/>
        <v/>
      </c>
      <c r="AP1454" t="str">
        <f t="shared" si="1317"/>
        <v/>
      </c>
      <c r="AQ1454" t="str">
        <f t="shared" si="1318"/>
        <v/>
      </c>
      <c r="AR1454" t="str">
        <f t="shared" si="1319"/>
        <v/>
      </c>
      <c r="AS1454" t="str">
        <f t="shared" si="1320"/>
        <v/>
      </c>
      <c r="AT1454" t="str">
        <f t="shared" si="1321"/>
        <v/>
      </c>
      <c r="AU1454" t="str">
        <f t="shared" si="1322"/>
        <v/>
      </c>
      <c r="AV1454" t="str">
        <f t="shared" si="1323"/>
        <v/>
      </c>
      <c r="AW1454" t="str">
        <f t="shared" si="1324"/>
        <v/>
      </c>
      <c r="AX1454" t="str">
        <f t="shared" si="1325"/>
        <v/>
      </c>
      <c r="AY1454" t="str">
        <f t="shared" si="1326"/>
        <v/>
      </c>
      <c r="AZ1454" t="str">
        <f t="shared" si="1327"/>
        <v/>
      </c>
      <c r="BA1454" t="str">
        <f t="shared" si="1328"/>
        <v/>
      </c>
      <c r="BB1454" t="str">
        <f t="shared" si="1329"/>
        <v/>
      </c>
      <c r="BC1454" t="str">
        <f t="shared" si="1330"/>
        <v/>
      </c>
      <c r="BD1454" t="str">
        <f t="shared" si="1331"/>
        <v/>
      </c>
      <c r="BE1454" t="str">
        <f t="shared" si="1332"/>
        <v>Információs rendszerek fejl. az ell. (, gépterem, web)</v>
      </c>
      <c r="BF1454" s="2">
        <v>1212</v>
      </c>
      <c r="BG1454" s="2">
        <v>2</v>
      </c>
      <c r="BH1454" s="18">
        <f>VLOOKUP(BF1454,segéd!$F$9:$G$41,2,FALSE)</f>
        <v>46368</v>
      </c>
      <c r="BI1454" s="2" t="str">
        <f>VLOOKUP(BG1454,segéd!$F$1:$G$7,2,FALSE)</f>
        <v>9.45-11.15</v>
      </c>
      <c r="BJ1454" t="s">
        <v>283</v>
      </c>
      <c r="BK1454" s="20" t="s">
        <v>536</v>
      </c>
      <c r="BL1454" t="s">
        <v>206</v>
      </c>
      <c r="BM1454" s="2">
        <v>207</v>
      </c>
      <c r="BO1454" s="2" t="s">
        <v>216</v>
      </c>
      <c r="BP1454" s="33" t="s">
        <v>697</v>
      </c>
      <c r="BQ1454" s="2">
        <f t="shared" si="1333"/>
        <v>13</v>
      </c>
      <c r="BR1454" s="2">
        <f>IF(BM1454="","",IFERROR(VLOOKUP(BJ1454,segéd!T:U,2,FALSE),"x"))</f>
        <v>13</v>
      </c>
      <c r="BS1454" s="2" t="str">
        <f>IF(BN1454="","",IFERROR(VLOOKUP(BJ1454,segéd!O:P,2,FALSE),"x"))</f>
        <v/>
      </c>
      <c r="BT1454" s="2"/>
      <c r="BU1454" s="2"/>
      <c r="BV1454" s="2"/>
      <c r="BX1454" s="2">
        <v>10</v>
      </c>
      <c r="CE1454" s="2">
        <v>9</v>
      </c>
      <c r="CQ1454" s="2"/>
      <c r="CR1454" s="2"/>
    </row>
    <row r="1455" spans="1:114" ht="15" customHeight="1" x14ac:dyDescent="0.3">
      <c r="A1455" t="str">
        <f t="shared" si="1276"/>
        <v>12122</v>
      </c>
      <c r="B1455" t="str">
        <f t="shared" si="1277"/>
        <v xml:space="preserve">Informatikai projektszimuláció - Böcz Gábor (gépterem, web) </v>
      </c>
      <c r="C1455" t="str">
        <f t="shared" si="1278"/>
        <v>60412122</v>
      </c>
      <c r="D1455" t="str">
        <f t="shared" si="1279"/>
        <v>Informatikai projektszimuláció - Böcz Gábor (gépterem, web) 39</v>
      </c>
      <c r="E1455" t="str">
        <f t="shared" si="1280"/>
        <v>Böcz Gábor12122</v>
      </c>
      <c r="F1455" t="str">
        <f t="shared" si="1281"/>
        <v>Informatikai projektszimuláció (Tb. 604, gépterem, web)</v>
      </c>
      <c r="G1455" t="str">
        <f t="shared" si="1282"/>
        <v/>
      </c>
      <c r="H1455" t="str">
        <f t="shared" si="1283"/>
        <v/>
      </c>
      <c r="I1455" t="str">
        <f t="shared" si="1284"/>
        <v/>
      </c>
      <c r="J1455" t="str">
        <f t="shared" si="1285"/>
        <v/>
      </c>
      <c r="K1455" t="str">
        <f t="shared" si="1286"/>
        <v/>
      </c>
      <c r="L1455" t="str">
        <f t="shared" si="1287"/>
        <v/>
      </c>
      <c r="M1455" t="str">
        <f t="shared" si="1288"/>
        <v/>
      </c>
      <c r="N1455" t="str">
        <f t="shared" si="1289"/>
        <v/>
      </c>
      <c r="O1455" t="str">
        <f t="shared" si="1290"/>
        <v/>
      </c>
      <c r="P1455" t="str">
        <f t="shared" si="1291"/>
        <v/>
      </c>
      <c r="Q1455" t="str">
        <f t="shared" si="1292"/>
        <v/>
      </c>
      <c r="R1455" t="str">
        <f t="shared" si="1293"/>
        <v/>
      </c>
      <c r="S1455" t="str">
        <f t="shared" si="1294"/>
        <v/>
      </c>
      <c r="T1455" t="str">
        <f t="shared" si="1295"/>
        <v/>
      </c>
      <c r="U1455" t="str">
        <f t="shared" si="1296"/>
        <v/>
      </c>
      <c r="V1455" t="str">
        <f t="shared" si="1297"/>
        <v/>
      </c>
      <c r="W1455" t="str">
        <f t="shared" si="1298"/>
        <v/>
      </c>
      <c r="X1455" t="str">
        <f t="shared" si="1299"/>
        <v/>
      </c>
      <c r="Y1455" t="str">
        <f t="shared" si="1300"/>
        <v/>
      </c>
      <c r="Z1455" t="str">
        <f t="shared" si="1301"/>
        <v/>
      </c>
      <c r="AA1455" t="str">
        <f t="shared" si="1302"/>
        <v>Informatikai projektszimuláció (, gépterem, web)</v>
      </c>
      <c r="AB1455" t="str">
        <f t="shared" si="1303"/>
        <v/>
      </c>
      <c r="AC1455" t="str">
        <f t="shared" si="1304"/>
        <v/>
      </c>
      <c r="AD1455" t="str">
        <f t="shared" si="1305"/>
        <v/>
      </c>
      <c r="AE1455" t="str">
        <f t="shared" si="1306"/>
        <v/>
      </c>
      <c r="AF1455" t="str">
        <f t="shared" si="1307"/>
        <v/>
      </c>
      <c r="AG1455" t="str">
        <f t="shared" si="1308"/>
        <v/>
      </c>
      <c r="AH1455" t="str">
        <f t="shared" si="1309"/>
        <v/>
      </c>
      <c r="AI1455" t="str">
        <f t="shared" si="1310"/>
        <v/>
      </c>
      <c r="AJ1455" t="str">
        <f t="shared" si="1311"/>
        <v/>
      </c>
      <c r="AK1455" t="str">
        <f t="shared" si="1312"/>
        <v/>
      </c>
      <c r="AL1455" t="str">
        <f t="shared" si="1313"/>
        <v/>
      </c>
      <c r="AM1455" t="str">
        <f t="shared" si="1314"/>
        <v/>
      </c>
      <c r="AN1455" t="str">
        <f t="shared" si="1315"/>
        <v/>
      </c>
      <c r="AO1455" t="str">
        <f t="shared" si="1316"/>
        <v/>
      </c>
      <c r="AP1455" t="str">
        <f t="shared" si="1317"/>
        <v/>
      </c>
      <c r="AQ1455" t="str">
        <f t="shared" si="1318"/>
        <v/>
      </c>
      <c r="AR1455" t="str">
        <f t="shared" si="1319"/>
        <v/>
      </c>
      <c r="AS1455" t="str">
        <f t="shared" si="1320"/>
        <v/>
      </c>
      <c r="AT1455" t="str">
        <f t="shared" si="1321"/>
        <v>12122</v>
      </c>
      <c r="AU1455" t="str">
        <f t="shared" si="1322"/>
        <v/>
      </c>
      <c r="AV1455" t="str">
        <f t="shared" si="1323"/>
        <v>12122</v>
      </c>
      <c r="AW1455" t="str">
        <f t="shared" si="1324"/>
        <v/>
      </c>
      <c r="AX1455" t="str">
        <f t="shared" si="1325"/>
        <v/>
      </c>
      <c r="AY1455" t="str">
        <f t="shared" si="1326"/>
        <v/>
      </c>
      <c r="AZ1455" t="str">
        <f t="shared" si="1327"/>
        <v/>
      </c>
      <c r="BA1455" t="str">
        <f t="shared" si="1328"/>
        <v/>
      </c>
      <c r="BB1455" t="str">
        <f t="shared" si="1329"/>
        <v/>
      </c>
      <c r="BC1455" t="str">
        <f t="shared" si="1330"/>
        <v/>
      </c>
      <c r="BD1455" t="str">
        <f t="shared" si="1331"/>
        <v/>
      </c>
      <c r="BE1455" t="str">
        <f t="shared" si="1332"/>
        <v>Informatikai projektszimuláció (604, gépterem, web)</v>
      </c>
      <c r="BF1455" s="2">
        <v>1212</v>
      </c>
      <c r="BG1455" s="2">
        <v>2</v>
      </c>
      <c r="BH1455" s="18">
        <f>VLOOKUP(BF1455,segéd!$F$9:$G$41,2,FALSE)</f>
        <v>46368</v>
      </c>
      <c r="BI1455" s="2" t="str">
        <f>VLOOKUP(BG1455,segéd!$F$1:$G$7,2,FALSE)</f>
        <v>9.45-11.15</v>
      </c>
      <c r="BJ1455" t="s">
        <v>234</v>
      </c>
      <c r="BK1455" s="20" t="s">
        <v>540</v>
      </c>
      <c r="BL1455" t="s">
        <v>191</v>
      </c>
      <c r="BM1455" s="2"/>
      <c r="BN1455" s="2">
        <v>604</v>
      </c>
      <c r="BO1455" s="2" t="s">
        <v>216</v>
      </c>
      <c r="BP1455" s="33" t="s">
        <v>611</v>
      </c>
      <c r="BQ1455" s="2">
        <f t="shared" si="1333"/>
        <v>39</v>
      </c>
      <c r="BR1455" s="2" t="str">
        <f>IF(BM1455="","",IFERROR(VLOOKUP(BJ1455,segéd!T:U,2,FALSE),"x"))</f>
        <v/>
      </c>
      <c r="BS1455" s="2">
        <f>IF(BN1455="","",IFERROR(VLOOKUP(BJ1455,segéd!O:P,2,FALSE),"x"))</f>
        <v>39</v>
      </c>
      <c r="BU1455" s="2"/>
      <c r="BV1455" s="2"/>
      <c r="DF1455" s="2">
        <v>27</v>
      </c>
      <c r="DH1455" s="2">
        <v>13</v>
      </c>
    </row>
    <row r="1456" spans="1:114" x14ac:dyDescent="0.3">
      <c r="A1456" t="str">
        <f t="shared" si="1276"/>
        <v>12122</v>
      </c>
      <c r="B1456" t="str">
        <f t="shared" si="1277"/>
        <v xml:space="preserve">Komplex méréstan - Borbás Lajos (web) </v>
      </c>
      <c r="C1456" t="str">
        <f t="shared" si="1278"/>
        <v>40412122</v>
      </c>
      <c r="D1456" t="str">
        <f t="shared" si="1279"/>
        <v>Komplex méréstan - Borbás Lajos (web) 5</v>
      </c>
      <c r="E1456" t="str">
        <f t="shared" si="1280"/>
        <v>Borbás Lajos12122</v>
      </c>
      <c r="F1456" t="str">
        <f t="shared" si="1281"/>
        <v>Komplex méréstan (Tb. 404, web)</v>
      </c>
      <c r="G1456" t="str">
        <f t="shared" si="1282"/>
        <v/>
      </c>
      <c r="H1456" t="str">
        <f t="shared" si="1283"/>
        <v/>
      </c>
      <c r="I1456" t="str">
        <f t="shared" si="1284"/>
        <v/>
      </c>
      <c r="J1456" t="str">
        <f t="shared" si="1285"/>
        <v/>
      </c>
      <c r="K1456" t="str">
        <f t="shared" si="1286"/>
        <v/>
      </c>
      <c r="L1456" t="str">
        <f t="shared" si="1287"/>
        <v/>
      </c>
      <c r="M1456" t="str">
        <f t="shared" si="1288"/>
        <v/>
      </c>
      <c r="N1456" t="str">
        <f t="shared" si="1289"/>
        <v/>
      </c>
      <c r="O1456" t="str">
        <f t="shared" si="1290"/>
        <v/>
      </c>
      <c r="P1456" t="str">
        <f t="shared" si="1291"/>
        <v/>
      </c>
      <c r="Q1456" t="str">
        <f t="shared" si="1292"/>
        <v/>
      </c>
      <c r="R1456" t="str">
        <f t="shared" si="1293"/>
        <v/>
      </c>
      <c r="S1456" t="str">
        <f t="shared" si="1294"/>
        <v/>
      </c>
      <c r="T1456" t="str">
        <f t="shared" si="1295"/>
        <v/>
      </c>
      <c r="U1456" t="str">
        <f t="shared" si="1296"/>
        <v/>
      </c>
      <c r="V1456" t="str">
        <f t="shared" si="1297"/>
        <v/>
      </c>
      <c r="W1456" t="str">
        <f t="shared" si="1298"/>
        <v/>
      </c>
      <c r="X1456" t="str">
        <f t="shared" si="1299"/>
        <v/>
      </c>
      <c r="Y1456" t="str">
        <f t="shared" si="1300"/>
        <v/>
      </c>
      <c r="Z1456" t="str">
        <f t="shared" si="1301"/>
        <v/>
      </c>
      <c r="AA1456" t="str">
        <f t="shared" si="1302"/>
        <v>Komplex méréstan (, web)</v>
      </c>
      <c r="AB1456" t="str">
        <f t="shared" si="1303"/>
        <v/>
      </c>
      <c r="AC1456" t="str">
        <f t="shared" si="1304"/>
        <v/>
      </c>
      <c r="AD1456" t="str">
        <f t="shared" si="1305"/>
        <v/>
      </c>
      <c r="AE1456" t="str">
        <f t="shared" si="1306"/>
        <v/>
      </c>
      <c r="AF1456" t="str">
        <f t="shared" si="1307"/>
        <v/>
      </c>
      <c r="AG1456" t="str">
        <f t="shared" si="1308"/>
        <v>12122</v>
      </c>
      <c r="AH1456" t="str">
        <f t="shared" si="1309"/>
        <v/>
      </c>
      <c r="AI1456" t="str">
        <f t="shared" si="1310"/>
        <v/>
      </c>
      <c r="AJ1456" t="str">
        <f t="shared" si="1311"/>
        <v/>
      </c>
      <c r="AK1456" t="str">
        <f t="shared" si="1312"/>
        <v/>
      </c>
      <c r="AL1456" t="str">
        <f t="shared" si="1313"/>
        <v/>
      </c>
      <c r="AM1456" t="str">
        <f t="shared" si="1314"/>
        <v/>
      </c>
      <c r="AN1456" t="str">
        <f t="shared" si="1315"/>
        <v/>
      </c>
      <c r="AO1456" t="str">
        <f t="shared" si="1316"/>
        <v/>
      </c>
      <c r="AP1456" t="str">
        <f t="shared" si="1317"/>
        <v/>
      </c>
      <c r="AQ1456" t="str">
        <f t="shared" si="1318"/>
        <v/>
      </c>
      <c r="AR1456" t="str">
        <f t="shared" si="1319"/>
        <v/>
      </c>
      <c r="AS1456" t="str">
        <f t="shared" si="1320"/>
        <v/>
      </c>
      <c r="AT1456" t="str">
        <f t="shared" si="1321"/>
        <v/>
      </c>
      <c r="AU1456" t="str">
        <f t="shared" si="1322"/>
        <v/>
      </c>
      <c r="AV1456" t="str">
        <f t="shared" si="1323"/>
        <v/>
      </c>
      <c r="AW1456" t="str">
        <f t="shared" si="1324"/>
        <v/>
      </c>
      <c r="AX1456" t="str">
        <f t="shared" si="1325"/>
        <v/>
      </c>
      <c r="AY1456" t="str">
        <f t="shared" si="1326"/>
        <v/>
      </c>
      <c r="AZ1456" t="str">
        <f t="shared" si="1327"/>
        <v/>
      </c>
      <c r="BA1456" t="str">
        <f t="shared" si="1328"/>
        <v/>
      </c>
      <c r="BB1456" t="str">
        <f t="shared" si="1329"/>
        <v/>
      </c>
      <c r="BC1456" t="str">
        <f t="shared" si="1330"/>
        <v/>
      </c>
      <c r="BD1456" t="str">
        <f t="shared" si="1331"/>
        <v/>
      </c>
      <c r="BE1456" t="str">
        <f t="shared" si="1332"/>
        <v>Komplex méréstan (404, web)</v>
      </c>
      <c r="BF1456" s="2">
        <v>1212</v>
      </c>
      <c r="BG1456" s="2">
        <v>2</v>
      </c>
      <c r="BH1456" s="18">
        <f>VLOOKUP(BF1456,segéd!$F$9:$G$41,2,FALSE)</f>
        <v>46368</v>
      </c>
      <c r="BI1456" s="2" t="str">
        <f>VLOOKUP(BG1456,segéd!$F$1:$G$7,2,FALSE)</f>
        <v>9.45-11.15</v>
      </c>
      <c r="BJ1456" t="s">
        <v>152</v>
      </c>
      <c r="BK1456" s="20" t="s">
        <v>47</v>
      </c>
      <c r="BL1456" t="s">
        <v>190</v>
      </c>
      <c r="BM1456" s="2"/>
      <c r="BN1456" s="2">
        <v>404</v>
      </c>
      <c r="BO1456" s="2" t="s">
        <v>117</v>
      </c>
      <c r="BP1456" s="33" t="s">
        <v>659</v>
      </c>
      <c r="BQ1456" s="2">
        <f t="shared" si="1333"/>
        <v>5</v>
      </c>
      <c r="BR1456" s="2" t="str">
        <f>IF(BM1456="","",IFERROR(VLOOKUP(BJ1456,segéd!T:U,2,FALSE),"x"))</f>
        <v/>
      </c>
      <c r="BS1456" s="2">
        <f>IF(BN1456="","",IFERROR(VLOOKUP(BJ1456,segéd!O:P,2,FALSE),"x"))</f>
        <v>5</v>
      </c>
      <c r="BU1456" s="2"/>
      <c r="BV1456" s="2"/>
      <c r="BX1456" s="2"/>
      <c r="CS1456" s="2">
        <v>6</v>
      </c>
    </row>
    <row r="1457" spans="1:114" x14ac:dyDescent="0.3">
      <c r="A1457" t="str">
        <f t="shared" si="1276"/>
        <v>12122</v>
      </c>
      <c r="B1457" t="str">
        <f t="shared" si="1277"/>
        <v xml:space="preserve">Közgazdaságtan I. - Tóth Zsuzsanna (web) </v>
      </c>
      <c r="C1457" t="str">
        <f t="shared" si="1278"/>
        <v>50112122</v>
      </c>
      <c r="D1457" t="str">
        <f t="shared" si="1279"/>
        <v>Közgazdaságtan I. - Tóth Zsuzsanna (web) 165</v>
      </c>
      <c r="E1457" t="str">
        <f t="shared" si="1280"/>
        <v>Tóth Zsuzsanna12122</v>
      </c>
      <c r="F1457" t="str">
        <f t="shared" si="1281"/>
        <v>Közgazdaságtan I. (Tb. 501, web)</v>
      </c>
      <c r="G1457" t="str">
        <f t="shared" si="1282"/>
        <v/>
      </c>
      <c r="H1457" t="str">
        <f t="shared" si="1283"/>
        <v/>
      </c>
      <c r="I1457" t="str">
        <f t="shared" si="1284"/>
        <v/>
      </c>
      <c r="J1457" t="str">
        <f t="shared" si="1285"/>
        <v/>
      </c>
      <c r="K1457" t="str">
        <f t="shared" si="1286"/>
        <v/>
      </c>
      <c r="L1457" t="str">
        <f t="shared" si="1287"/>
        <v/>
      </c>
      <c r="M1457" t="str">
        <f t="shared" si="1288"/>
        <v/>
      </c>
      <c r="N1457" t="str">
        <f t="shared" si="1289"/>
        <v/>
      </c>
      <c r="O1457" t="str">
        <f t="shared" si="1290"/>
        <v/>
      </c>
      <c r="P1457" t="str">
        <f t="shared" si="1291"/>
        <v/>
      </c>
      <c r="Q1457" t="str">
        <f t="shared" si="1292"/>
        <v/>
      </c>
      <c r="R1457" t="str">
        <f t="shared" si="1293"/>
        <v/>
      </c>
      <c r="S1457" t="str">
        <f t="shared" si="1294"/>
        <v/>
      </c>
      <c r="T1457" t="str">
        <f t="shared" si="1295"/>
        <v/>
      </c>
      <c r="U1457" t="str">
        <f t="shared" si="1296"/>
        <v/>
      </c>
      <c r="V1457" t="str">
        <f t="shared" si="1297"/>
        <v/>
      </c>
      <c r="W1457" t="str">
        <f t="shared" si="1298"/>
        <v/>
      </c>
      <c r="X1457" t="str">
        <f t="shared" si="1299"/>
        <v/>
      </c>
      <c r="Y1457" t="str">
        <f t="shared" si="1300"/>
        <v/>
      </c>
      <c r="Z1457" t="str">
        <f t="shared" si="1301"/>
        <v/>
      </c>
      <c r="AA1457" t="str">
        <f t="shared" si="1302"/>
        <v>Közgazdaságtan I. (, web)</v>
      </c>
      <c r="AB1457" t="str">
        <f t="shared" si="1303"/>
        <v>12122</v>
      </c>
      <c r="AC1457" t="str">
        <f t="shared" si="1304"/>
        <v/>
      </c>
      <c r="AD1457" t="str">
        <f t="shared" si="1305"/>
        <v/>
      </c>
      <c r="AE1457" t="str">
        <f t="shared" si="1306"/>
        <v>12122</v>
      </c>
      <c r="AF1457" t="str">
        <f t="shared" si="1307"/>
        <v/>
      </c>
      <c r="AG1457" t="str">
        <f t="shared" si="1308"/>
        <v/>
      </c>
      <c r="AH1457" t="str">
        <f t="shared" si="1309"/>
        <v/>
      </c>
      <c r="AI1457" t="str">
        <f t="shared" si="1310"/>
        <v/>
      </c>
      <c r="AJ1457" t="str">
        <f t="shared" si="1311"/>
        <v/>
      </c>
      <c r="AK1457" t="str">
        <f t="shared" si="1312"/>
        <v/>
      </c>
      <c r="AL1457" t="str">
        <f t="shared" si="1313"/>
        <v/>
      </c>
      <c r="AM1457" t="str">
        <f t="shared" si="1314"/>
        <v/>
      </c>
      <c r="AN1457" t="str">
        <f t="shared" si="1315"/>
        <v/>
      </c>
      <c r="AO1457" t="str">
        <f t="shared" si="1316"/>
        <v/>
      </c>
      <c r="AP1457" t="str">
        <f t="shared" si="1317"/>
        <v/>
      </c>
      <c r="AQ1457" t="str">
        <f t="shared" si="1318"/>
        <v/>
      </c>
      <c r="AR1457" t="str">
        <f t="shared" si="1319"/>
        <v/>
      </c>
      <c r="AS1457" t="str">
        <f t="shared" si="1320"/>
        <v/>
      </c>
      <c r="AT1457" t="str">
        <f t="shared" si="1321"/>
        <v/>
      </c>
      <c r="AU1457" t="str">
        <f t="shared" si="1322"/>
        <v/>
      </c>
      <c r="AV1457" t="str">
        <f t="shared" si="1323"/>
        <v/>
      </c>
      <c r="AW1457" t="str">
        <f t="shared" si="1324"/>
        <v/>
      </c>
      <c r="AX1457" t="str">
        <f t="shared" si="1325"/>
        <v/>
      </c>
      <c r="AY1457" t="str">
        <f t="shared" si="1326"/>
        <v/>
      </c>
      <c r="AZ1457" t="str">
        <f t="shared" si="1327"/>
        <v/>
      </c>
      <c r="BA1457" t="str">
        <f t="shared" si="1328"/>
        <v/>
      </c>
      <c r="BB1457" t="str">
        <f t="shared" si="1329"/>
        <v/>
      </c>
      <c r="BC1457" t="str">
        <f t="shared" si="1330"/>
        <v/>
      </c>
      <c r="BD1457" t="str">
        <f t="shared" si="1331"/>
        <v/>
      </c>
      <c r="BE1457" t="str">
        <f t="shared" si="1332"/>
        <v>Közgazdaságtan I. (501, web)</v>
      </c>
      <c r="BF1457" s="2">
        <v>1212</v>
      </c>
      <c r="BG1457" s="2">
        <v>2</v>
      </c>
      <c r="BH1457" s="18">
        <f>VLOOKUP(BF1457,segéd!$F$9:$G$41,2,FALSE)</f>
        <v>46368</v>
      </c>
      <c r="BI1457" s="2" t="str">
        <f>VLOOKUP(BG1457,segéd!$F$1:$G$7,2,FALSE)</f>
        <v>9.45-11.15</v>
      </c>
      <c r="BJ1457" t="s">
        <v>25</v>
      </c>
      <c r="BK1457" s="20" t="s">
        <v>530</v>
      </c>
      <c r="BL1457" t="s">
        <v>191</v>
      </c>
      <c r="BM1457" s="2"/>
      <c r="BN1457" s="2">
        <v>501</v>
      </c>
      <c r="BO1457" s="2" t="s">
        <v>117</v>
      </c>
      <c r="BP1457" s="33" t="s">
        <v>736</v>
      </c>
      <c r="BQ1457" s="2">
        <f t="shared" si="1333"/>
        <v>165</v>
      </c>
      <c r="BR1457" s="2" t="str">
        <f>IF(BM1457="","",IFERROR(VLOOKUP(BJ1457,segéd!T:U,2,FALSE),"x"))</f>
        <v/>
      </c>
      <c r="BS1457" s="2">
        <f>IF(BN1457="","",IFERROR(VLOOKUP(BJ1457,segéd!O:P,2,FALSE),"x"))</f>
        <v>165</v>
      </c>
      <c r="BT1457" s="2"/>
      <c r="BU1457" s="2"/>
      <c r="BV1457" s="2"/>
      <c r="BX1457" s="2"/>
      <c r="CN1457" s="2">
        <v>53</v>
      </c>
      <c r="CQ1457" s="2">
        <v>74</v>
      </c>
      <c r="CR1457" s="2"/>
    </row>
    <row r="1458" spans="1:114" x14ac:dyDescent="0.3">
      <c r="A1458" t="str">
        <f t="shared" si="1276"/>
        <v>12122</v>
      </c>
      <c r="B1458" t="str">
        <f t="shared" si="1277"/>
        <v xml:space="preserve">Létesítmény- és szolgáltatásmen. - Nagy Judit (web) </v>
      </c>
      <c r="C1458" t="str">
        <f t="shared" si="1278"/>
        <v>40112122</v>
      </c>
      <c r="D1458" t="str">
        <f t="shared" si="1279"/>
        <v>Létesítmény- és szolgáltatásmen. - Nagy Judit (web) 8</v>
      </c>
      <c r="E1458" t="str">
        <f t="shared" si="1280"/>
        <v>Nagy Judit12122</v>
      </c>
      <c r="F1458" t="str">
        <f t="shared" si="1281"/>
        <v>Létesítmény- és szolgáltatásmen. (Tb. 401, web)</v>
      </c>
      <c r="G1458" t="str">
        <f t="shared" si="1282"/>
        <v/>
      </c>
      <c r="H1458" t="str">
        <f t="shared" si="1283"/>
        <v/>
      </c>
      <c r="I1458" t="str">
        <f t="shared" si="1284"/>
        <v/>
      </c>
      <c r="J1458" t="str">
        <f t="shared" si="1285"/>
        <v/>
      </c>
      <c r="K1458" t="str">
        <f t="shared" si="1286"/>
        <v/>
      </c>
      <c r="L1458" t="str">
        <f t="shared" si="1287"/>
        <v/>
      </c>
      <c r="M1458" t="str">
        <f t="shared" si="1288"/>
        <v/>
      </c>
      <c r="N1458" t="str">
        <f t="shared" si="1289"/>
        <v/>
      </c>
      <c r="O1458" t="str">
        <f t="shared" si="1290"/>
        <v/>
      </c>
      <c r="P1458" t="str">
        <f t="shared" si="1291"/>
        <v/>
      </c>
      <c r="Q1458" t="str">
        <f t="shared" si="1292"/>
        <v/>
      </c>
      <c r="R1458" t="str">
        <f t="shared" si="1293"/>
        <v/>
      </c>
      <c r="S1458" t="str">
        <f t="shared" si="1294"/>
        <v/>
      </c>
      <c r="T1458" t="str">
        <f t="shared" si="1295"/>
        <v/>
      </c>
      <c r="U1458" t="str">
        <f t="shared" si="1296"/>
        <v/>
      </c>
      <c r="V1458" t="str">
        <f t="shared" si="1297"/>
        <v/>
      </c>
      <c r="W1458" t="str">
        <f t="shared" si="1298"/>
        <v/>
      </c>
      <c r="X1458" t="str">
        <f t="shared" si="1299"/>
        <v/>
      </c>
      <c r="Y1458" t="str">
        <f t="shared" si="1300"/>
        <v/>
      </c>
      <c r="Z1458" t="str">
        <f t="shared" si="1301"/>
        <v/>
      </c>
      <c r="AA1458" t="str">
        <f t="shared" si="1302"/>
        <v>Létesítmény- és szolgáltatásmen. (, web)</v>
      </c>
      <c r="AB1458" t="str">
        <f t="shared" si="1303"/>
        <v/>
      </c>
      <c r="AC1458" t="str">
        <f t="shared" si="1304"/>
        <v/>
      </c>
      <c r="AD1458" t="str">
        <f t="shared" si="1305"/>
        <v/>
      </c>
      <c r="AE1458" t="str">
        <f t="shared" si="1306"/>
        <v/>
      </c>
      <c r="AF1458" t="str">
        <f t="shared" si="1307"/>
        <v/>
      </c>
      <c r="AG1458" t="str">
        <f t="shared" si="1308"/>
        <v/>
      </c>
      <c r="AH1458" t="str">
        <f t="shared" si="1309"/>
        <v/>
      </c>
      <c r="AI1458" t="str">
        <f t="shared" si="1310"/>
        <v/>
      </c>
      <c r="AJ1458" t="str">
        <f t="shared" si="1311"/>
        <v/>
      </c>
      <c r="AK1458" t="str">
        <f t="shared" si="1312"/>
        <v/>
      </c>
      <c r="AL1458" t="str">
        <f t="shared" si="1313"/>
        <v/>
      </c>
      <c r="AM1458" t="str">
        <f t="shared" si="1314"/>
        <v/>
      </c>
      <c r="AN1458" t="str">
        <f t="shared" si="1315"/>
        <v/>
      </c>
      <c r="AO1458" t="str">
        <f t="shared" si="1316"/>
        <v/>
      </c>
      <c r="AP1458" t="str">
        <f t="shared" si="1317"/>
        <v/>
      </c>
      <c r="AQ1458" t="str">
        <f t="shared" si="1318"/>
        <v/>
      </c>
      <c r="AR1458" t="str">
        <f t="shared" si="1319"/>
        <v/>
      </c>
      <c r="AS1458" t="str">
        <f t="shared" si="1320"/>
        <v/>
      </c>
      <c r="AT1458" t="str">
        <f t="shared" si="1321"/>
        <v/>
      </c>
      <c r="AU1458" t="str">
        <f t="shared" si="1322"/>
        <v>12122</v>
      </c>
      <c r="AV1458" t="str">
        <f t="shared" si="1323"/>
        <v/>
      </c>
      <c r="AW1458" t="str">
        <f t="shared" si="1324"/>
        <v/>
      </c>
      <c r="AX1458" t="str">
        <f t="shared" si="1325"/>
        <v/>
      </c>
      <c r="AY1458" t="str">
        <f t="shared" si="1326"/>
        <v/>
      </c>
      <c r="AZ1458" t="str">
        <f t="shared" si="1327"/>
        <v/>
      </c>
      <c r="BA1458" t="str">
        <f t="shared" si="1328"/>
        <v/>
      </c>
      <c r="BB1458" t="str">
        <f t="shared" si="1329"/>
        <v/>
      </c>
      <c r="BC1458" t="str">
        <f t="shared" si="1330"/>
        <v/>
      </c>
      <c r="BD1458" t="str">
        <f t="shared" si="1331"/>
        <v/>
      </c>
      <c r="BE1458" t="str">
        <f t="shared" si="1332"/>
        <v>Létesítmény- és szolgáltatásmen. (401, web)</v>
      </c>
      <c r="BF1458" s="2">
        <v>1212</v>
      </c>
      <c r="BG1458" s="2">
        <v>2</v>
      </c>
      <c r="BH1458" s="18">
        <f>VLOOKUP(BF1458,segéd!$F$9:$G$41,2,FALSE)</f>
        <v>46368</v>
      </c>
      <c r="BI1458" s="2" t="str">
        <f>VLOOKUP(BG1458,segéd!$F$1:$G$7,2,FALSE)</f>
        <v>9.45-11.15</v>
      </c>
      <c r="BJ1458" t="s">
        <v>397</v>
      </c>
      <c r="BK1458" s="20" t="s">
        <v>418</v>
      </c>
      <c r="BL1458" t="s">
        <v>191</v>
      </c>
      <c r="BM1458" s="2"/>
      <c r="BN1458" s="2">
        <v>401</v>
      </c>
      <c r="BO1458" s="2" t="s">
        <v>117</v>
      </c>
      <c r="BP1458" s="33" t="s">
        <v>636</v>
      </c>
      <c r="BQ1458" s="2">
        <f t="shared" si="1333"/>
        <v>8</v>
      </c>
      <c r="BR1458" s="2" t="str">
        <f>IF(BM1458="","",IFERROR(VLOOKUP(BJ1458,segéd!T:U,2,FALSE),"x"))</f>
        <v/>
      </c>
      <c r="BS1458" s="2">
        <f>IF(BN1458="","",IFERROR(VLOOKUP(BJ1458,segéd!O:P,2,FALSE),"x"))</f>
        <v>8</v>
      </c>
      <c r="BU1458" s="2"/>
      <c r="BV1458" s="2"/>
      <c r="DG1458" s="2">
        <v>8</v>
      </c>
    </row>
    <row r="1459" spans="1:114" x14ac:dyDescent="0.3">
      <c r="A1459" t="str">
        <f t="shared" si="1276"/>
        <v>12122</v>
      </c>
      <c r="B1459" t="str">
        <f t="shared" si="1277"/>
        <v xml:space="preserve">Létgazd. folyamatok tervezése - Molnárné Dőry Zsófia (web) </v>
      </c>
      <c r="C1459" t="str">
        <f t="shared" si="1278"/>
        <v>Passzív12122</v>
      </c>
      <c r="D1459" t="str">
        <f t="shared" si="1279"/>
        <v>Létgazd. folyamatok tervezése - Molnárné Dőry Zsófia (web) 5</v>
      </c>
      <c r="E1459" t="str">
        <f t="shared" si="1280"/>
        <v>Molnárné Dőry Zsófia12122</v>
      </c>
      <c r="F1459" t="str">
        <f t="shared" si="1281"/>
        <v>Létgazd. folyamatok tervezése (Tb. Passzív, web)</v>
      </c>
      <c r="G1459" t="str">
        <f t="shared" si="1282"/>
        <v/>
      </c>
      <c r="H1459" t="str">
        <f t="shared" si="1283"/>
        <v/>
      </c>
      <c r="I1459" t="str">
        <f t="shared" si="1284"/>
        <v/>
      </c>
      <c r="J1459" t="str">
        <f t="shared" si="1285"/>
        <v/>
      </c>
      <c r="K1459" t="str">
        <f t="shared" si="1286"/>
        <v/>
      </c>
      <c r="L1459" t="str">
        <f t="shared" si="1287"/>
        <v/>
      </c>
      <c r="M1459" t="str">
        <f t="shared" si="1288"/>
        <v/>
      </c>
      <c r="N1459" t="str">
        <f t="shared" si="1289"/>
        <v/>
      </c>
      <c r="O1459" t="str">
        <f t="shared" si="1290"/>
        <v/>
      </c>
      <c r="P1459" t="str">
        <f t="shared" si="1291"/>
        <v/>
      </c>
      <c r="Q1459" t="str">
        <f t="shared" si="1292"/>
        <v/>
      </c>
      <c r="R1459" t="str">
        <f t="shared" si="1293"/>
        <v/>
      </c>
      <c r="S1459" t="str">
        <f t="shared" si="1294"/>
        <v/>
      </c>
      <c r="T1459" t="str">
        <f t="shared" si="1295"/>
        <v/>
      </c>
      <c r="U1459" t="str">
        <f t="shared" si="1296"/>
        <v/>
      </c>
      <c r="V1459" t="str">
        <f t="shared" si="1297"/>
        <v/>
      </c>
      <c r="W1459" t="str">
        <f t="shared" si="1298"/>
        <v/>
      </c>
      <c r="X1459" t="str">
        <f t="shared" si="1299"/>
        <v/>
      </c>
      <c r="Y1459" t="str">
        <f t="shared" si="1300"/>
        <v/>
      </c>
      <c r="Z1459" t="str">
        <f t="shared" si="1301"/>
        <v/>
      </c>
      <c r="AA1459" t="str">
        <f t="shared" si="1302"/>
        <v>Létgazd. folyamatok tervezése (, web)</v>
      </c>
      <c r="AB1459" t="str">
        <f t="shared" si="1303"/>
        <v/>
      </c>
      <c r="AC1459" t="str">
        <f t="shared" si="1304"/>
        <v/>
      </c>
      <c r="AD1459" t="str">
        <f t="shared" si="1305"/>
        <v/>
      </c>
      <c r="AE1459" t="str">
        <f t="shared" si="1306"/>
        <v/>
      </c>
      <c r="AF1459" t="str">
        <f t="shared" si="1307"/>
        <v/>
      </c>
      <c r="AG1459" t="str">
        <f t="shared" si="1308"/>
        <v/>
      </c>
      <c r="AH1459" t="str">
        <f t="shared" si="1309"/>
        <v/>
      </c>
      <c r="AI1459" t="str">
        <f t="shared" si="1310"/>
        <v/>
      </c>
      <c r="AJ1459" t="str">
        <f t="shared" si="1311"/>
        <v/>
      </c>
      <c r="AK1459" t="str">
        <f t="shared" si="1312"/>
        <v/>
      </c>
      <c r="AL1459" t="str">
        <f t="shared" si="1313"/>
        <v/>
      </c>
      <c r="AM1459" t="str">
        <f t="shared" si="1314"/>
        <v>12122</v>
      </c>
      <c r="AN1459" t="str">
        <f t="shared" si="1315"/>
        <v/>
      </c>
      <c r="AO1459" t="str">
        <f t="shared" si="1316"/>
        <v/>
      </c>
      <c r="AP1459" t="str">
        <f t="shared" si="1317"/>
        <v/>
      </c>
      <c r="AQ1459" t="str">
        <f t="shared" si="1318"/>
        <v/>
      </c>
      <c r="AR1459" t="str">
        <f t="shared" si="1319"/>
        <v/>
      </c>
      <c r="AS1459" t="str">
        <f t="shared" si="1320"/>
        <v/>
      </c>
      <c r="AT1459" t="str">
        <f t="shared" si="1321"/>
        <v/>
      </c>
      <c r="AU1459" t="str">
        <f t="shared" si="1322"/>
        <v/>
      </c>
      <c r="AV1459" t="str">
        <f t="shared" si="1323"/>
        <v/>
      </c>
      <c r="AW1459" t="str">
        <f t="shared" si="1324"/>
        <v/>
      </c>
      <c r="AX1459" t="str">
        <f t="shared" si="1325"/>
        <v/>
      </c>
      <c r="AY1459" t="str">
        <f t="shared" si="1326"/>
        <v/>
      </c>
      <c r="AZ1459" t="str">
        <f t="shared" si="1327"/>
        <v/>
      </c>
      <c r="BA1459" t="str">
        <f t="shared" si="1328"/>
        <v/>
      </c>
      <c r="BB1459" t="str">
        <f t="shared" si="1329"/>
        <v/>
      </c>
      <c r="BC1459" t="str">
        <f t="shared" si="1330"/>
        <v/>
      </c>
      <c r="BD1459" t="str">
        <f t="shared" si="1331"/>
        <v/>
      </c>
      <c r="BE1459" t="str">
        <f t="shared" si="1332"/>
        <v>Létgazd. folyamatok tervezése (Passzív, web)</v>
      </c>
      <c r="BF1459" s="2">
        <v>1212</v>
      </c>
      <c r="BG1459" s="2">
        <v>2</v>
      </c>
      <c r="BH1459" s="18">
        <f>VLOOKUP(BF1459,segéd!$F$9:$G$41,2,FALSE)</f>
        <v>46368</v>
      </c>
      <c r="BI1459" s="2" t="str">
        <f>VLOOKUP(BG1459,segéd!$F$1:$G$7,2,FALSE)</f>
        <v>9.45-11.15</v>
      </c>
      <c r="BJ1459" t="s">
        <v>203</v>
      </c>
      <c r="BK1459" s="20" t="s">
        <v>219</v>
      </c>
      <c r="BL1459" t="s">
        <v>190</v>
      </c>
      <c r="BM1459" s="2"/>
      <c r="BN1459" s="2" t="s">
        <v>221</v>
      </c>
      <c r="BO1459" s="2" t="s">
        <v>117</v>
      </c>
      <c r="BP1459" s="33" t="s">
        <v>637</v>
      </c>
      <c r="BQ1459" s="2">
        <f t="shared" si="1333"/>
        <v>5</v>
      </c>
      <c r="BR1459" s="2" t="str">
        <f>IF(BM1459="","",IFERROR(VLOOKUP(BJ1459,segéd!T:U,2,FALSE),"x"))</f>
        <v/>
      </c>
      <c r="BS1459" s="2">
        <f>IF(BN1459="","",IFERROR(VLOOKUP(BJ1459,segéd!O:P,2,FALSE),"x"))</f>
        <v>5</v>
      </c>
      <c r="BU1459" s="2"/>
      <c r="BV1459" s="2"/>
      <c r="CY1459" s="2">
        <v>5</v>
      </c>
    </row>
    <row r="1460" spans="1:114" x14ac:dyDescent="0.3">
      <c r="A1460" t="str">
        <f t="shared" si="1276"/>
        <v>20812122</v>
      </c>
      <c r="B1460" t="str">
        <f t="shared" si="1277"/>
        <v>Logisztika - Mészáros Sándor (web) 56</v>
      </c>
      <c r="C1460" t="str">
        <f t="shared" si="1278"/>
        <v>12122</v>
      </c>
      <c r="D1460" t="str">
        <f t="shared" si="1279"/>
        <v xml:space="preserve">Logisztika - Mészáros Sándor (web) </v>
      </c>
      <c r="E1460" t="str">
        <f t="shared" si="1280"/>
        <v>Mészáros Sándor12122</v>
      </c>
      <c r="F1460" t="str">
        <f t="shared" si="1281"/>
        <v>Logisztika (Bp. 208, web)</v>
      </c>
      <c r="G1460" t="str">
        <f t="shared" si="1282"/>
        <v/>
      </c>
      <c r="H1460" t="str">
        <f t="shared" si="1283"/>
        <v/>
      </c>
      <c r="I1460" t="str">
        <f t="shared" si="1284"/>
        <v>12122</v>
      </c>
      <c r="J1460" t="str">
        <f t="shared" si="1285"/>
        <v/>
      </c>
      <c r="K1460" t="str">
        <f t="shared" si="1286"/>
        <v/>
      </c>
      <c r="L1460" t="str">
        <f t="shared" si="1287"/>
        <v/>
      </c>
      <c r="M1460" t="str">
        <f t="shared" si="1288"/>
        <v>12122</v>
      </c>
      <c r="N1460" t="str">
        <f t="shared" si="1289"/>
        <v>12122</v>
      </c>
      <c r="O1460" t="str">
        <f t="shared" si="1290"/>
        <v/>
      </c>
      <c r="P1460" t="str">
        <f t="shared" si="1291"/>
        <v/>
      </c>
      <c r="Q1460" t="str">
        <f t="shared" si="1292"/>
        <v/>
      </c>
      <c r="R1460" t="str">
        <f t="shared" si="1293"/>
        <v/>
      </c>
      <c r="S1460" t="str">
        <f t="shared" si="1294"/>
        <v/>
      </c>
      <c r="T1460" t="str">
        <f t="shared" si="1295"/>
        <v/>
      </c>
      <c r="U1460" t="str">
        <f t="shared" si="1296"/>
        <v/>
      </c>
      <c r="V1460" t="str">
        <f t="shared" si="1297"/>
        <v/>
      </c>
      <c r="W1460" t="str">
        <f t="shared" si="1298"/>
        <v/>
      </c>
      <c r="X1460" t="str">
        <f t="shared" si="1299"/>
        <v/>
      </c>
      <c r="Y1460" t="str">
        <f t="shared" si="1300"/>
        <v/>
      </c>
      <c r="Z1460" t="str">
        <f t="shared" si="1301"/>
        <v/>
      </c>
      <c r="AA1460" t="str">
        <f t="shared" si="1302"/>
        <v>Logisztika (208, web)</v>
      </c>
      <c r="AB1460" t="str">
        <f t="shared" si="1303"/>
        <v/>
      </c>
      <c r="AC1460" t="str">
        <f t="shared" si="1304"/>
        <v/>
      </c>
      <c r="AD1460" t="str">
        <f t="shared" si="1305"/>
        <v/>
      </c>
      <c r="AE1460" t="str">
        <f t="shared" si="1306"/>
        <v/>
      </c>
      <c r="AF1460" t="str">
        <f t="shared" si="1307"/>
        <v/>
      </c>
      <c r="AG1460" t="str">
        <f t="shared" si="1308"/>
        <v/>
      </c>
      <c r="AH1460" t="str">
        <f t="shared" si="1309"/>
        <v/>
      </c>
      <c r="AI1460" t="str">
        <f t="shared" si="1310"/>
        <v/>
      </c>
      <c r="AJ1460" t="str">
        <f t="shared" si="1311"/>
        <v/>
      </c>
      <c r="AK1460" t="str">
        <f t="shared" si="1312"/>
        <v/>
      </c>
      <c r="AL1460" t="str">
        <f t="shared" si="1313"/>
        <v/>
      </c>
      <c r="AM1460" t="str">
        <f t="shared" si="1314"/>
        <v/>
      </c>
      <c r="AN1460" t="str">
        <f t="shared" si="1315"/>
        <v/>
      </c>
      <c r="AO1460" t="str">
        <f t="shared" si="1316"/>
        <v/>
      </c>
      <c r="AP1460" t="str">
        <f t="shared" si="1317"/>
        <v/>
      </c>
      <c r="AQ1460" t="str">
        <f t="shared" si="1318"/>
        <v/>
      </c>
      <c r="AR1460" t="str">
        <f t="shared" si="1319"/>
        <v/>
      </c>
      <c r="AS1460" t="str">
        <f t="shared" si="1320"/>
        <v/>
      </c>
      <c r="AT1460" t="str">
        <f t="shared" si="1321"/>
        <v/>
      </c>
      <c r="AU1460" t="str">
        <f t="shared" si="1322"/>
        <v/>
      </c>
      <c r="AV1460" t="str">
        <f t="shared" si="1323"/>
        <v/>
      </c>
      <c r="AW1460" t="str">
        <f t="shared" si="1324"/>
        <v/>
      </c>
      <c r="AX1460" t="str">
        <f t="shared" si="1325"/>
        <v/>
      </c>
      <c r="AY1460" t="str">
        <f t="shared" si="1326"/>
        <v/>
      </c>
      <c r="AZ1460" t="str">
        <f t="shared" si="1327"/>
        <v/>
      </c>
      <c r="BA1460" t="str">
        <f t="shared" si="1328"/>
        <v/>
      </c>
      <c r="BB1460" t="str">
        <f t="shared" si="1329"/>
        <v/>
      </c>
      <c r="BC1460" t="str">
        <f t="shared" si="1330"/>
        <v/>
      </c>
      <c r="BD1460" t="str">
        <f t="shared" si="1331"/>
        <v/>
      </c>
      <c r="BE1460" t="str">
        <f t="shared" si="1332"/>
        <v>Logisztika (, web)</v>
      </c>
      <c r="BF1460" s="2">
        <v>1212</v>
      </c>
      <c r="BG1460" s="2">
        <v>2</v>
      </c>
      <c r="BH1460" s="18">
        <f>VLOOKUP(BF1460,segéd!$F$9:$G$41,2,FALSE)</f>
        <v>46368</v>
      </c>
      <c r="BI1460" s="2" t="str">
        <f>VLOOKUP(BG1460,segéd!$F$1:$G$7,2,FALSE)</f>
        <v>9.45-11.15</v>
      </c>
      <c r="BJ1460" t="s">
        <v>102</v>
      </c>
      <c r="BK1460" s="20" t="s">
        <v>306</v>
      </c>
      <c r="BL1460" t="s">
        <v>425</v>
      </c>
      <c r="BM1460" s="2">
        <v>208</v>
      </c>
      <c r="BO1460" s="2" t="s">
        <v>117</v>
      </c>
      <c r="BP1460" s="33" t="s">
        <v>708</v>
      </c>
      <c r="BQ1460" s="2">
        <f t="shared" si="1333"/>
        <v>56</v>
      </c>
      <c r="BR1460" s="2">
        <f>IF(BM1460="","",IFERROR(VLOOKUP(BJ1460,segéd!T:U,2,FALSE),"x"))</f>
        <v>56</v>
      </c>
      <c r="BS1460" s="2" t="str">
        <f>IF(BN1460="","",IFERROR(VLOOKUP(BJ1460,segéd!O:P,2,FALSE),"x"))</f>
        <v/>
      </c>
      <c r="BT1460" s="2"/>
      <c r="BU1460" s="2"/>
      <c r="BV1460" s="2">
        <v>9</v>
      </c>
      <c r="BX1460" s="2"/>
      <c r="BZ1460" s="2">
        <v>15</v>
      </c>
      <c r="CA1460" s="2">
        <v>37</v>
      </c>
      <c r="CQ1460" s="2"/>
      <c r="CR1460" s="2"/>
    </row>
    <row r="1461" spans="1:114" x14ac:dyDescent="0.3">
      <c r="A1461" t="str">
        <f t="shared" si="1276"/>
        <v>12122</v>
      </c>
      <c r="B1461" t="str">
        <f t="shared" si="1277"/>
        <v xml:space="preserve">Méréstechnika, 3. csoport - Csrenkovics Antónia </v>
      </c>
      <c r="C1461" t="str">
        <f t="shared" si="1278"/>
        <v>412122</v>
      </c>
      <c r="D1461" t="str">
        <f t="shared" si="1279"/>
        <v>Méréstechnika, 3. csoport - Csrenkovics Antónia 0</v>
      </c>
      <c r="E1461" t="str">
        <f t="shared" si="1280"/>
        <v>Csrenkovics Antónia12122</v>
      </c>
      <c r="F1461" t="str">
        <f t="shared" si="1281"/>
        <v>Méréstechnika, 3. csoport (Tb. 4)</v>
      </c>
      <c r="G1461" t="str">
        <f t="shared" si="1282"/>
        <v/>
      </c>
      <c r="H1461" t="str">
        <f t="shared" si="1283"/>
        <v/>
      </c>
      <c r="I1461" t="str">
        <f t="shared" si="1284"/>
        <v/>
      </c>
      <c r="J1461" t="str">
        <f t="shared" si="1285"/>
        <v/>
      </c>
      <c r="K1461" t="str">
        <f t="shared" si="1286"/>
        <v/>
      </c>
      <c r="L1461" t="str">
        <f t="shared" si="1287"/>
        <v/>
      </c>
      <c r="M1461" t="str">
        <f t="shared" si="1288"/>
        <v/>
      </c>
      <c r="N1461" t="str">
        <f t="shared" si="1289"/>
        <v/>
      </c>
      <c r="O1461" t="str">
        <f t="shared" si="1290"/>
        <v/>
      </c>
      <c r="P1461" t="str">
        <f t="shared" si="1291"/>
        <v/>
      </c>
      <c r="Q1461" t="str">
        <f t="shared" si="1292"/>
        <v/>
      </c>
      <c r="R1461" t="str">
        <f t="shared" si="1293"/>
        <v/>
      </c>
      <c r="S1461" t="str">
        <f t="shared" si="1294"/>
        <v/>
      </c>
      <c r="T1461" t="str">
        <f t="shared" si="1295"/>
        <v/>
      </c>
      <c r="U1461" t="str">
        <f t="shared" si="1296"/>
        <v/>
      </c>
      <c r="V1461" t="str">
        <f t="shared" si="1297"/>
        <v/>
      </c>
      <c r="W1461" t="str">
        <f t="shared" si="1298"/>
        <v/>
      </c>
      <c r="X1461" t="str">
        <f t="shared" si="1299"/>
        <v/>
      </c>
      <c r="Y1461" t="str">
        <f t="shared" si="1300"/>
        <v/>
      </c>
      <c r="Z1461" t="str">
        <f t="shared" si="1301"/>
        <v/>
      </c>
      <c r="AA1461" t="str">
        <f t="shared" si="1302"/>
        <v>Méréstechnika, 3. csoport ()</v>
      </c>
      <c r="AB1461" t="str">
        <f t="shared" si="1303"/>
        <v/>
      </c>
      <c r="AC1461" t="str">
        <f t="shared" si="1304"/>
        <v/>
      </c>
      <c r="AD1461" t="str">
        <f t="shared" si="1305"/>
        <v/>
      </c>
      <c r="AE1461" t="str">
        <f t="shared" si="1306"/>
        <v/>
      </c>
      <c r="AF1461" t="str">
        <f t="shared" si="1307"/>
        <v/>
      </c>
      <c r="AG1461" t="str">
        <f t="shared" si="1308"/>
        <v/>
      </c>
      <c r="AH1461" t="str">
        <f t="shared" si="1309"/>
        <v/>
      </c>
      <c r="AI1461" t="str">
        <f t="shared" si="1310"/>
        <v/>
      </c>
      <c r="AJ1461" t="str">
        <f t="shared" si="1311"/>
        <v/>
      </c>
      <c r="AK1461" t="str">
        <f t="shared" si="1312"/>
        <v/>
      </c>
      <c r="AL1461" t="str">
        <f t="shared" si="1313"/>
        <v>12122</v>
      </c>
      <c r="AM1461" t="str">
        <f t="shared" si="1314"/>
        <v/>
      </c>
      <c r="AN1461" t="str">
        <f t="shared" si="1315"/>
        <v/>
      </c>
      <c r="AO1461" t="str">
        <f t="shared" si="1316"/>
        <v/>
      </c>
      <c r="AP1461" t="str">
        <f t="shared" si="1317"/>
        <v/>
      </c>
      <c r="AQ1461" t="str">
        <f t="shared" si="1318"/>
        <v/>
      </c>
      <c r="AR1461" t="str">
        <f t="shared" si="1319"/>
        <v/>
      </c>
      <c r="AS1461" t="str">
        <f t="shared" si="1320"/>
        <v/>
      </c>
      <c r="AT1461" t="str">
        <f t="shared" si="1321"/>
        <v/>
      </c>
      <c r="AU1461" t="str">
        <f t="shared" si="1322"/>
        <v/>
      </c>
      <c r="AV1461" t="str">
        <f t="shared" si="1323"/>
        <v/>
      </c>
      <c r="AW1461" t="str">
        <f t="shared" si="1324"/>
        <v/>
      </c>
      <c r="AX1461" t="str">
        <f t="shared" si="1325"/>
        <v/>
      </c>
      <c r="AY1461" t="str">
        <f t="shared" si="1326"/>
        <v/>
      </c>
      <c r="AZ1461" t="str">
        <f t="shared" si="1327"/>
        <v/>
      </c>
      <c r="BA1461" t="str">
        <f t="shared" si="1328"/>
        <v/>
      </c>
      <c r="BB1461" t="str">
        <f t="shared" si="1329"/>
        <v/>
      </c>
      <c r="BC1461" t="str">
        <f t="shared" si="1330"/>
        <v/>
      </c>
      <c r="BD1461" t="str">
        <f t="shared" si="1331"/>
        <v/>
      </c>
      <c r="BE1461" t="str">
        <f t="shared" si="1332"/>
        <v>Méréstechnika, 3. csoport (4)</v>
      </c>
      <c r="BF1461" s="2">
        <v>1212</v>
      </c>
      <c r="BG1461" s="2">
        <v>2</v>
      </c>
      <c r="BH1461" s="18">
        <f>VLOOKUP(BF1461,segéd!$F$9:$G$41,2,FALSE)</f>
        <v>46368</v>
      </c>
      <c r="BI1461" s="2" t="str">
        <f>VLOOKUP(BG1461,segéd!$F$1:$G$7,2,FALSE)</f>
        <v>9.45-11.15</v>
      </c>
      <c r="BJ1461" t="s">
        <v>297</v>
      </c>
      <c r="BK1461" s="20" t="s">
        <v>743</v>
      </c>
      <c r="BL1461" t="s">
        <v>191</v>
      </c>
      <c r="BM1461" s="2"/>
      <c r="BN1461" s="2">
        <v>4</v>
      </c>
      <c r="BO1461" s="2"/>
      <c r="BP1461" s="33"/>
      <c r="BQ1461" s="2">
        <f t="shared" si="1333"/>
        <v>0</v>
      </c>
      <c r="BR1461" s="2" t="str">
        <f>IF(BM1461="","",IFERROR(VLOOKUP(BJ1461,segéd!T:U,2,FALSE),"x"))</f>
        <v/>
      </c>
      <c r="BS1461" s="2">
        <f>IF(BN1461="","",IFERROR(VLOOKUP(BJ1461,segéd!O:P,2,FALSE),"x"))</f>
        <v>0</v>
      </c>
      <c r="BU1461" s="2"/>
      <c r="BV1461" s="2"/>
      <c r="BX1461" s="2"/>
      <c r="CJ1461" s="19"/>
      <c r="CK1461" s="19"/>
      <c r="CX1461" s="2">
        <v>21</v>
      </c>
    </row>
    <row r="1462" spans="1:114" x14ac:dyDescent="0.3">
      <c r="A1462" t="str">
        <f t="shared" si="1276"/>
        <v>20212122</v>
      </c>
      <c r="B1462" t="str">
        <f t="shared" si="1277"/>
        <v>MI és marketing automatizálás - Duga Zsófia (Bp.-ről web) 13</v>
      </c>
      <c r="C1462" t="str">
        <f t="shared" si="1278"/>
        <v>otthon12122</v>
      </c>
      <c r="D1462" t="str">
        <f t="shared" si="1279"/>
        <v>MI és marketing automatizálás - Duga Zsófia (Bp.-ről web) 1</v>
      </c>
      <c r="E1462" t="str">
        <f t="shared" si="1280"/>
        <v>Duga Zsófia12122</v>
      </c>
      <c r="F1462" t="str">
        <f t="shared" si="1281"/>
        <v>MI és marketing automatizálás (Bp. 202, Bp.-ről web)</v>
      </c>
      <c r="G1462" t="str">
        <f t="shared" si="1282"/>
        <v/>
      </c>
      <c r="H1462" t="str">
        <f t="shared" si="1283"/>
        <v/>
      </c>
      <c r="I1462" t="str">
        <f t="shared" si="1284"/>
        <v/>
      </c>
      <c r="J1462" t="str">
        <f t="shared" si="1285"/>
        <v/>
      </c>
      <c r="K1462" t="str">
        <f t="shared" si="1286"/>
        <v/>
      </c>
      <c r="L1462" t="str">
        <f t="shared" si="1287"/>
        <v/>
      </c>
      <c r="M1462" t="str">
        <f t="shared" si="1288"/>
        <v/>
      </c>
      <c r="N1462" t="str">
        <f t="shared" si="1289"/>
        <v/>
      </c>
      <c r="O1462" t="str">
        <f t="shared" si="1290"/>
        <v/>
      </c>
      <c r="P1462" t="str">
        <f t="shared" si="1291"/>
        <v/>
      </c>
      <c r="Q1462" t="str">
        <f t="shared" si="1292"/>
        <v/>
      </c>
      <c r="R1462" t="str">
        <f t="shared" si="1293"/>
        <v/>
      </c>
      <c r="S1462" t="str">
        <f t="shared" si="1294"/>
        <v/>
      </c>
      <c r="T1462" t="str">
        <f t="shared" si="1295"/>
        <v/>
      </c>
      <c r="U1462" t="str">
        <f t="shared" si="1296"/>
        <v/>
      </c>
      <c r="V1462" t="str">
        <f t="shared" si="1297"/>
        <v/>
      </c>
      <c r="W1462" t="str">
        <f t="shared" si="1298"/>
        <v/>
      </c>
      <c r="X1462" t="str">
        <f t="shared" si="1299"/>
        <v>12122</v>
      </c>
      <c r="Y1462" t="str">
        <f t="shared" si="1300"/>
        <v/>
      </c>
      <c r="Z1462" t="str">
        <f t="shared" si="1301"/>
        <v/>
      </c>
      <c r="AA1462" t="str">
        <f t="shared" si="1302"/>
        <v>MI és marketing automatizálás (202, Bp.-ről web)</v>
      </c>
      <c r="AB1462" t="str">
        <f t="shared" si="1303"/>
        <v/>
      </c>
      <c r="AC1462" t="str">
        <f t="shared" si="1304"/>
        <v/>
      </c>
      <c r="AD1462" t="str">
        <f t="shared" si="1305"/>
        <v/>
      </c>
      <c r="AE1462" t="str">
        <f t="shared" si="1306"/>
        <v/>
      </c>
      <c r="AF1462" t="str">
        <f t="shared" si="1307"/>
        <v/>
      </c>
      <c r="AG1462" t="str">
        <f t="shared" si="1308"/>
        <v/>
      </c>
      <c r="AH1462" t="str">
        <f t="shared" si="1309"/>
        <v/>
      </c>
      <c r="AI1462" t="str">
        <f t="shared" si="1310"/>
        <v/>
      </c>
      <c r="AJ1462" t="str">
        <f t="shared" si="1311"/>
        <v/>
      </c>
      <c r="AK1462" t="str">
        <f t="shared" si="1312"/>
        <v/>
      </c>
      <c r="AL1462" t="str">
        <f t="shared" si="1313"/>
        <v/>
      </c>
      <c r="AM1462" t="str">
        <f t="shared" si="1314"/>
        <v/>
      </c>
      <c r="AN1462" t="str">
        <f t="shared" si="1315"/>
        <v/>
      </c>
      <c r="AO1462" t="str">
        <f t="shared" si="1316"/>
        <v/>
      </c>
      <c r="AP1462" t="str">
        <f t="shared" si="1317"/>
        <v/>
      </c>
      <c r="AQ1462" t="str">
        <f t="shared" si="1318"/>
        <v/>
      </c>
      <c r="AR1462" t="str">
        <f t="shared" si="1319"/>
        <v>12122</v>
      </c>
      <c r="AS1462" t="str">
        <f t="shared" si="1320"/>
        <v/>
      </c>
      <c r="AT1462" t="str">
        <f t="shared" si="1321"/>
        <v/>
      </c>
      <c r="AU1462" t="str">
        <f t="shared" si="1322"/>
        <v/>
      </c>
      <c r="AV1462" t="str">
        <f t="shared" si="1323"/>
        <v/>
      </c>
      <c r="AW1462" t="str">
        <f t="shared" si="1324"/>
        <v/>
      </c>
      <c r="AX1462" t="str">
        <f t="shared" si="1325"/>
        <v/>
      </c>
      <c r="AY1462" t="str">
        <f t="shared" si="1326"/>
        <v/>
      </c>
      <c r="AZ1462" t="str">
        <f t="shared" si="1327"/>
        <v/>
      </c>
      <c r="BA1462" t="str">
        <f t="shared" si="1328"/>
        <v/>
      </c>
      <c r="BB1462" t="str">
        <f t="shared" si="1329"/>
        <v/>
      </c>
      <c r="BC1462" t="str">
        <f t="shared" si="1330"/>
        <v/>
      </c>
      <c r="BD1462" t="str">
        <f t="shared" si="1331"/>
        <v/>
      </c>
      <c r="BE1462" t="str">
        <f t="shared" si="1332"/>
        <v>MI és marketing automatizálás (otthon, Bp.-ről web)</v>
      </c>
      <c r="BF1462" s="2">
        <v>1212</v>
      </c>
      <c r="BG1462" s="2">
        <v>2</v>
      </c>
      <c r="BH1462" s="18">
        <f>VLOOKUP(BF1462,segéd!$F$9:$G$41,2,FALSE)</f>
        <v>46368</v>
      </c>
      <c r="BI1462" s="2" t="str">
        <f>VLOOKUP(BG1462,segéd!$F$1:$G$7,2,FALSE)</f>
        <v>9.45-11.15</v>
      </c>
      <c r="BJ1462" t="s">
        <v>385</v>
      </c>
      <c r="BK1462" s="20" t="s">
        <v>120</v>
      </c>
      <c r="BL1462" t="s">
        <v>192</v>
      </c>
      <c r="BM1462" s="2">
        <v>202</v>
      </c>
      <c r="BN1462" s="2" t="s">
        <v>424</v>
      </c>
      <c r="BO1462" s="2" t="s">
        <v>118</v>
      </c>
      <c r="BP1462" s="33" t="s">
        <v>639</v>
      </c>
      <c r="BQ1462" s="2">
        <f t="shared" si="1333"/>
        <v>14</v>
      </c>
      <c r="BR1462" s="2">
        <f>IF(BM1462="","",IFERROR(VLOOKUP(BJ1462,segéd!T:U,2,FALSE),"x"))</f>
        <v>13</v>
      </c>
      <c r="BS1462" s="2">
        <f>IF(BN1462="","",IFERROR(VLOOKUP(BJ1462,segéd!O:P,2,FALSE),"x"))</f>
        <v>1</v>
      </c>
      <c r="BU1462" s="2"/>
      <c r="BV1462" s="2"/>
      <c r="BX1462" s="2"/>
      <c r="CK1462" s="2">
        <v>13</v>
      </c>
      <c r="CQ1462" s="2"/>
      <c r="CR1462" s="2"/>
      <c r="DD1462" s="2">
        <v>2</v>
      </c>
    </row>
    <row r="1463" spans="1:114" x14ac:dyDescent="0.3">
      <c r="A1463" t="str">
        <f t="shared" si="1276"/>
        <v>12122</v>
      </c>
      <c r="B1463" t="str">
        <f t="shared" si="1277"/>
        <v xml:space="preserve">Műszaki szaknyelv I., 4. csoport - Balog Mónika </v>
      </c>
      <c r="C1463" t="str">
        <f t="shared" si="1278"/>
        <v>21612122</v>
      </c>
      <c r="D1463" t="str">
        <f t="shared" si="1279"/>
        <v>Műszaki szaknyelv I., 4. csoport - Balog Mónika 1</v>
      </c>
      <c r="E1463" t="str">
        <f t="shared" si="1280"/>
        <v>Balog Mónika12122</v>
      </c>
      <c r="F1463" t="str">
        <f t="shared" si="1281"/>
        <v>Műszaki szaknyelv I., 4. csoport (Tb. 216)</v>
      </c>
      <c r="G1463" t="str">
        <f t="shared" si="1282"/>
        <v/>
      </c>
      <c r="H1463" t="str">
        <f t="shared" si="1283"/>
        <v/>
      </c>
      <c r="I1463" t="str">
        <f t="shared" si="1284"/>
        <v/>
      </c>
      <c r="J1463" t="str">
        <f t="shared" si="1285"/>
        <v/>
      </c>
      <c r="K1463" t="str">
        <f t="shared" si="1286"/>
        <v/>
      </c>
      <c r="L1463" t="str">
        <f t="shared" si="1287"/>
        <v/>
      </c>
      <c r="M1463" t="str">
        <f t="shared" si="1288"/>
        <v/>
      </c>
      <c r="N1463" t="str">
        <f t="shared" si="1289"/>
        <v/>
      </c>
      <c r="O1463" t="str">
        <f t="shared" si="1290"/>
        <v/>
      </c>
      <c r="P1463" t="str">
        <f t="shared" si="1291"/>
        <v/>
      </c>
      <c r="Q1463" t="str">
        <f t="shared" si="1292"/>
        <v/>
      </c>
      <c r="R1463" t="str">
        <f t="shared" si="1293"/>
        <v/>
      </c>
      <c r="S1463" t="str">
        <f t="shared" si="1294"/>
        <v/>
      </c>
      <c r="T1463" t="str">
        <f t="shared" si="1295"/>
        <v/>
      </c>
      <c r="U1463" t="str">
        <f t="shared" si="1296"/>
        <v/>
      </c>
      <c r="V1463" t="str">
        <f t="shared" si="1297"/>
        <v/>
      </c>
      <c r="W1463" t="str">
        <f t="shared" si="1298"/>
        <v/>
      </c>
      <c r="X1463" t="str">
        <f t="shared" si="1299"/>
        <v/>
      </c>
      <c r="Y1463" t="str">
        <f t="shared" si="1300"/>
        <v/>
      </c>
      <c r="Z1463" t="str">
        <f t="shared" si="1301"/>
        <v/>
      </c>
      <c r="AA1463" t="str">
        <f t="shared" si="1302"/>
        <v>Műszaki szaknyelv I., 4. csoport ()</v>
      </c>
      <c r="AB1463" t="str">
        <f t="shared" si="1303"/>
        <v/>
      </c>
      <c r="AC1463" t="str">
        <f t="shared" si="1304"/>
        <v/>
      </c>
      <c r="AD1463" t="str">
        <f t="shared" si="1305"/>
        <v/>
      </c>
      <c r="AE1463" t="str">
        <f t="shared" si="1306"/>
        <v/>
      </c>
      <c r="AF1463" t="str">
        <f t="shared" si="1307"/>
        <v/>
      </c>
      <c r="AG1463" t="str">
        <f t="shared" si="1308"/>
        <v/>
      </c>
      <c r="AH1463" t="str">
        <f t="shared" si="1309"/>
        <v/>
      </c>
      <c r="AI1463" t="str">
        <f t="shared" si="1310"/>
        <v/>
      </c>
      <c r="AJ1463" t="str">
        <f t="shared" si="1311"/>
        <v/>
      </c>
      <c r="AK1463" t="str">
        <f t="shared" si="1312"/>
        <v/>
      </c>
      <c r="AL1463" t="str">
        <f t="shared" si="1313"/>
        <v>12122</v>
      </c>
      <c r="AM1463" t="str">
        <f t="shared" si="1314"/>
        <v/>
      </c>
      <c r="AN1463" t="str">
        <f t="shared" si="1315"/>
        <v/>
      </c>
      <c r="AO1463" t="str">
        <f t="shared" si="1316"/>
        <v/>
      </c>
      <c r="AP1463" t="str">
        <f t="shared" si="1317"/>
        <v/>
      </c>
      <c r="AQ1463" t="str">
        <f t="shared" si="1318"/>
        <v/>
      </c>
      <c r="AR1463" t="str">
        <f t="shared" si="1319"/>
        <v/>
      </c>
      <c r="AS1463" t="str">
        <f t="shared" si="1320"/>
        <v/>
      </c>
      <c r="AT1463" t="str">
        <f t="shared" si="1321"/>
        <v/>
      </c>
      <c r="AU1463" t="str">
        <f t="shared" si="1322"/>
        <v/>
      </c>
      <c r="AV1463" t="str">
        <f t="shared" si="1323"/>
        <v/>
      </c>
      <c r="AW1463" t="str">
        <f t="shared" si="1324"/>
        <v/>
      </c>
      <c r="AX1463" t="str">
        <f t="shared" si="1325"/>
        <v/>
      </c>
      <c r="AY1463" t="str">
        <f t="shared" si="1326"/>
        <v/>
      </c>
      <c r="AZ1463" t="str">
        <f t="shared" si="1327"/>
        <v/>
      </c>
      <c r="BA1463" t="str">
        <f t="shared" si="1328"/>
        <v/>
      </c>
      <c r="BB1463" t="str">
        <f t="shared" si="1329"/>
        <v/>
      </c>
      <c r="BC1463" t="str">
        <f t="shared" si="1330"/>
        <v/>
      </c>
      <c r="BD1463" t="str">
        <f t="shared" si="1331"/>
        <v/>
      </c>
      <c r="BE1463" t="str">
        <f t="shared" si="1332"/>
        <v>Műszaki szaknyelv I., 4. csoport (216)</v>
      </c>
      <c r="BF1463" s="2">
        <v>1212</v>
      </c>
      <c r="BG1463" s="2">
        <v>2</v>
      </c>
      <c r="BH1463" s="18">
        <f>VLOOKUP(BF1463,segéd!$F$9:$G$41,2,FALSE)</f>
        <v>46368</v>
      </c>
      <c r="BI1463" s="2" t="str">
        <f>VLOOKUP(BG1463,segéd!$F$1:$G$7,2,FALSE)</f>
        <v>9.45-11.15</v>
      </c>
      <c r="BJ1463" t="s">
        <v>396</v>
      </c>
      <c r="BK1463" s="20" t="s">
        <v>70</v>
      </c>
      <c r="BL1463" t="s">
        <v>191</v>
      </c>
      <c r="BM1463" s="2"/>
      <c r="BN1463" s="2">
        <v>216</v>
      </c>
      <c r="BO1463" s="2"/>
      <c r="BP1463" s="33"/>
      <c r="BQ1463" s="2">
        <f t="shared" si="1333"/>
        <v>1</v>
      </c>
      <c r="BR1463" s="2" t="str">
        <f>IF(BM1463="","",IFERROR(VLOOKUP(BJ1463,segéd!T:U,2,FALSE),"x"))</f>
        <v/>
      </c>
      <c r="BS1463" s="2">
        <f>IF(BN1463="","",IFERROR(VLOOKUP(BJ1463,segéd!O:P,2,FALSE),"x"))</f>
        <v>1</v>
      </c>
      <c r="BT1463" s="2"/>
      <c r="BU1463" s="2"/>
      <c r="BV1463" s="2"/>
      <c r="BX1463" s="2"/>
      <c r="CQ1463" s="2"/>
      <c r="CR1463" s="2"/>
      <c r="CX1463" s="2">
        <v>25</v>
      </c>
    </row>
    <row r="1464" spans="1:114" x14ac:dyDescent="0.3">
      <c r="A1464" t="str">
        <f t="shared" si="1276"/>
        <v>20612122</v>
      </c>
      <c r="B1464" t="str">
        <f t="shared" si="1277"/>
        <v>Nemzetközi keresk. és piac - Buda Lorina (web) 3</v>
      </c>
      <c r="C1464" t="str">
        <f t="shared" si="1278"/>
        <v>12122</v>
      </c>
      <c r="D1464" t="str">
        <f t="shared" si="1279"/>
        <v xml:space="preserve">Nemzetközi keresk. és piac - Buda Lorina (web) </v>
      </c>
      <c r="E1464" t="str">
        <f t="shared" si="1280"/>
        <v>Buda Lorina12122</v>
      </c>
      <c r="F1464" t="str">
        <f t="shared" si="1281"/>
        <v>Nemzetközi keresk. és piac (Bp. 206, web)</v>
      </c>
      <c r="G1464" t="str">
        <f t="shared" si="1282"/>
        <v/>
      </c>
      <c r="H1464" t="str">
        <f t="shared" si="1283"/>
        <v/>
      </c>
      <c r="I1464" t="str">
        <f t="shared" si="1284"/>
        <v/>
      </c>
      <c r="J1464" t="str">
        <f t="shared" si="1285"/>
        <v/>
      </c>
      <c r="K1464" t="str">
        <f t="shared" si="1286"/>
        <v/>
      </c>
      <c r="L1464" t="str">
        <f t="shared" si="1287"/>
        <v/>
      </c>
      <c r="M1464" t="str">
        <f t="shared" si="1288"/>
        <v/>
      </c>
      <c r="N1464" t="str">
        <f t="shared" si="1289"/>
        <v/>
      </c>
      <c r="O1464" t="str">
        <f t="shared" si="1290"/>
        <v/>
      </c>
      <c r="P1464" t="str">
        <f t="shared" si="1291"/>
        <v/>
      </c>
      <c r="Q1464" t="str">
        <f t="shared" si="1292"/>
        <v>12122</v>
      </c>
      <c r="R1464" t="str">
        <f t="shared" si="1293"/>
        <v/>
      </c>
      <c r="S1464" t="str">
        <f t="shared" si="1294"/>
        <v/>
      </c>
      <c r="T1464" t="str">
        <f t="shared" si="1295"/>
        <v/>
      </c>
      <c r="U1464" t="str">
        <f t="shared" si="1296"/>
        <v/>
      </c>
      <c r="V1464" t="str">
        <f t="shared" si="1297"/>
        <v/>
      </c>
      <c r="W1464" t="str">
        <f t="shared" si="1298"/>
        <v/>
      </c>
      <c r="X1464" t="str">
        <f t="shared" si="1299"/>
        <v/>
      </c>
      <c r="Y1464" t="str">
        <f t="shared" si="1300"/>
        <v/>
      </c>
      <c r="Z1464" t="str">
        <f t="shared" si="1301"/>
        <v/>
      </c>
      <c r="AA1464" t="str">
        <f t="shared" si="1302"/>
        <v>Nemzetközi keresk. és piac (206, web)</v>
      </c>
      <c r="AB1464" t="str">
        <f t="shared" si="1303"/>
        <v/>
      </c>
      <c r="AC1464" t="str">
        <f t="shared" si="1304"/>
        <v/>
      </c>
      <c r="AD1464" t="str">
        <f t="shared" si="1305"/>
        <v/>
      </c>
      <c r="AE1464" t="str">
        <f t="shared" si="1306"/>
        <v/>
      </c>
      <c r="AF1464" t="str">
        <f t="shared" si="1307"/>
        <v/>
      </c>
      <c r="AG1464" t="str">
        <f t="shared" si="1308"/>
        <v/>
      </c>
      <c r="AH1464" t="str">
        <f t="shared" si="1309"/>
        <v/>
      </c>
      <c r="AI1464" t="str">
        <f t="shared" si="1310"/>
        <v/>
      </c>
      <c r="AJ1464" t="str">
        <f t="shared" si="1311"/>
        <v/>
      </c>
      <c r="AK1464" t="str">
        <f t="shared" si="1312"/>
        <v/>
      </c>
      <c r="AL1464" t="str">
        <f t="shared" si="1313"/>
        <v/>
      </c>
      <c r="AM1464" t="str">
        <f t="shared" si="1314"/>
        <v/>
      </c>
      <c r="AN1464" t="str">
        <f t="shared" si="1315"/>
        <v/>
      </c>
      <c r="AO1464" t="str">
        <f t="shared" si="1316"/>
        <v/>
      </c>
      <c r="AP1464" t="str">
        <f t="shared" si="1317"/>
        <v/>
      </c>
      <c r="AQ1464" t="str">
        <f t="shared" si="1318"/>
        <v/>
      </c>
      <c r="AR1464" t="str">
        <f t="shared" si="1319"/>
        <v/>
      </c>
      <c r="AS1464" t="str">
        <f t="shared" si="1320"/>
        <v/>
      </c>
      <c r="AT1464" t="str">
        <f t="shared" si="1321"/>
        <v/>
      </c>
      <c r="AU1464" t="str">
        <f t="shared" si="1322"/>
        <v/>
      </c>
      <c r="AV1464" t="str">
        <f t="shared" si="1323"/>
        <v/>
      </c>
      <c r="AW1464" t="str">
        <f t="shared" si="1324"/>
        <v/>
      </c>
      <c r="AX1464" t="str">
        <f t="shared" si="1325"/>
        <v/>
      </c>
      <c r="AY1464" t="str">
        <f t="shared" si="1326"/>
        <v/>
      </c>
      <c r="AZ1464" t="str">
        <f t="shared" si="1327"/>
        <v/>
      </c>
      <c r="BA1464" t="str">
        <f t="shared" si="1328"/>
        <v/>
      </c>
      <c r="BB1464" t="str">
        <f t="shared" si="1329"/>
        <v/>
      </c>
      <c r="BC1464" t="str">
        <f t="shared" si="1330"/>
        <v/>
      </c>
      <c r="BD1464" t="str">
        <f t="shared" si="1331"/>
        <v/>
      </c>
      <c r="BE1464" t="str">
        <f t="shared" si="1332"/>
        <v>Nemzetközi keresk. és piac (, web)</v>
      </c>
      <c r="BF1464" s="2">
        <v>1212</v>
      </c>
      <c r="BG1464" s="2">
        <v>2</v>
      </c>
      <c r="BH1464" s="18">
        <f>VLOOKUP(BF1464,segéd!$F$9:$G$41,2,FALSE)</f>
        <v>46368</v>
      </c>
      <c r="BI1464" s="2" t="str">
        <f>VLOOKUP(BG1464,segéd!$F$1:$G$7,2,FALSE)</f>
        <v>9.45-11.15</v>
      </c>
      <c r="BJ1464" t="s">
        <v>98</v>
      </c>
      <c r="BK1464" s="20" t="s">
        <v>277</v>
      </c>
      <c r="BL1464" t="s">
        <v>206</v>
      </c>
      <c r="BM1464" s="2">
        <v>206</v>
      </c>
      <c r="BO1464" s="19" t="s">
        <v>117</v>
      </c>
      <c r="BP1464" s="33" t="s">
        <v>727</v>
      </c>
      <c r="BQ1464" s="2">
        <f t="shared" si="1333"/>
        <v>3</v>
      </c>
      <c r="BR1464" s="2">
        <f>IF(BM1464="","",IFERROR(VLOOKUP(BJ1464,segéd!T:U,2,FALSE),"x"))</f>
        <v>3</v>
      </c>
      <c r="BS1464" s="2" t="str">
        <f>IF(BN1464="","",IFERROR(VLOOKUP(BJ1464,segéd!O:P,2,FALSE),"x"))</f>
        <v/>
      </c>
      <c r="BU1464" s="2"/>
      <c r="BV1464" s="2"/>
      <c r="BX1464" s="2"/>
      <c r="CD1464" s="2">
        <v>3</v>
      </c>
      <c r="CE1464" s="19"/>
      <c r="CH1464" s="19"/>
    </row>
    <row r="1465" spans="1:114" ht="15" customHeight="1" x14ac:dyDescent="0.3">
      <c r="A1465" t="str">
        <f t="shared" si="1276"/>
        <v>12122</v>
      </c>
      <c r="B1465" t="str">
        <f t="shared" si="1277"/>
        <v xml:space="preserve">Számítógéppel segített gy. és m. alapjai - Molnár László (web) </v>
      </c>
      <c r="C1465" t="str">
        <f t="shared" si="1278"/>
        <v>312122</v>
      </c>
      <c r="D1465" t="str">
        <f t="shared" si="1279"/>
        <v>Számítógéppel segített gy. és m. alapjai - Molnár László (web) 9</v>
      </c>
      <c r="E1465" t="str">
        <f t="shared" si="1280"/>
        <v>Molnár László12122</v>
      </c>
      <c r="F1465" t="str">
        <f t="shared" si="1281"/>
        <v>Számítógéppel segített gy. és m. alapjai (Tb. 3, web)</v>
      </c>
      <c r="G1465" t="str">
        <f t="shared" si="1282"/>
        <v/>
      </c>
      <c r="H1465" t="str">
        <f t="shared" si="1283"/>
        <v/>
      </c>
      <c r="I1465" t="str">
        <f t="shared" si="1284"/>
        <v/>
      </c>
      <c r="J1465" t="str">
        <f t="shared" si="1285"/>
        <v/>
      </c>
      <c r="K1465" t="str">
        <f t="shared" si="1286"/>
        <v/>
      </c>
      <c r="L1465" t="str">
        <f t="shared" si="1287"/>
        <v/>
      </c>
      <c r="M1465" t="str">
        <f t="shared" si="1288"/>
        <v/>
      </c>
      <c r="N1465" t="str">
        <f t="shared" si="1289"/>
        <v/>
      </c>
      <c r="O1465" t="str">
        <f t="shared" si="1290"/>
        <v/>
      </c>
      <c r="P1465" t="str">
        <f t="shared" si="1291"/>
        <v/>
      </c>
      <c r="Q1465" t="str">
        <f t="shared" si="1292"/>
        <v/>
      </c>
      <c r="R1465" t="str">
        <f t="shared" si="1293"/>
        <v/>
      </c>
      <c r="S1465" t="str">
        <f t="shared" si="1294"/>
        <v/>
      </c>
      <c r="T1465" t="str">
        <f t="shared" si="1295"/>
        <v/>
      </c>
      <c r="U1465" t="str">
        <f t="shared" si="1296"/>
        <v/>
      </c>
      <c r="V1465" t="str">
        <f t="shared" si="1297"/>
        <v/>
      </c>
      <c r="W1465" t="str">
        <f t="shared" si="1298"/>
        <v/>
      </c>
      <c r="X1465" t="str">
        <f t="shared" si="1299"/>
        <v/>
      </c>
      <c r="Y1465" t="str">
        <f t="shared" si="1300"/>
        <v/>
      </c>
      <c r="Z1465" t="str">
        <f t="shared" si="1301"/>
        <v/>
      </c>
      <c r="AA1465" t="str">
        <f t="shared" si="1302"/>
        <v>Számítógéppel segített gy. és m. alapjai (, web)</v>
      </c>
      <c r="AB1465" t="str">
        <f t="shared" si="1303"/>
        <v/>
      </c>
      <c r="AC1465" t="str">
        <f t="shared" si="1304"/>
        <v/>
      </c>
      <c r="AD1465" t="str">
        <f t="shared" si="1305"/>
        <v/>
      </c>
      <c r="AE1465" t="str">
        <f t="shared" si="1306"/>
        <v/>
      </c>
      <c r="AF1465" t="str">
        <f t="shared" si="1307"/>
        <v/>
      </c>
      <c r="AG1465" t="str">
        <f t="shared" si="1308"/>
        <v/>
      </c>
      <c r="AH1465" t="str">
        <f t="shared" si="1309"/>
        <v/>
      </c>
      <c r="AI1465" t="str">
        <f t="shared" si="1310"/>
        <v/>
      </c>
      <c r="AJ1465" t="str">
        <f t="shared" si="1311"/>
        <v>12122</v>
      </c>
      <c r="AK1465" t="str">
        <f t="shared" si="1312"/>
        <v/>
      </c>
      <c r="AL1465" t="str">
        <f t="shared" si="1313"/>
        <v/>
      </c>
      <c r="AM1465" t="str">
        <f t="shared" si="1314"/>
        <v/>
      </c>
      <c r="AN1465" t="str">
        <f t="shared" si="1315"/>
        <v/>
      </c>
      <c r="AO1465" t="str">
        <f t="shared" si="1316"/>
        <v/>
      </c>
      <c r="AP1465" t="str">
        <f t="shared" si="1317"/>
        <v/>
      </c>
      <c r="AQ1465" t="str">
        <f t="shared" si="1318"/>
        <v/>
      </c>
      <c r="AR1465" t="str">
        <f t="shared" si="1319"/>
        <v/>
      </c>
      <c r="AS1465" t="str">
        <f t="shared" si="1320"/>
        <v/>
      </c>
      <c r="AT1465" t="str">
        <f t="shared" si="1321"/>
        <v/>
      </c>
      <c r="AU1465" t="str">
        <f t="shared" si="1322"/>
        <v/>
      </c>
      <c r="AV1465" t="str">
        <f t="shared" si="1323"/>
        <v/>
      </c>
      <c r="AW1465" t="str">
        <f t="shared" si="1324"/>
        <v/>
      </c>
      <c r="AX1465" t="str">
        <f t="shared" si="1325"/>
        <v/>
      </c>
      <c r="AY1465" t="str">
        <f t="shared" si="1326"/>
        <v/>
      </c>
      <c r="AZ1465" t="str">
        <f t="shared" si="1327"/>
        <v/>
      </c>
      <c r="BA1465" t="str">
        <f t="shared" si="1328"/>
        <v/>
      </c>
      <c r="BB1465" t="str">
        <f t="shared" si="1329"/>
        <v/>
      </c>
      <c r="BC1465" t="str">
        <f t="shared" si="1330"/>
        <v/>
      </c>
      <c r="BD1465" t="str">
        <f t="shared" si="1331"/>
        <v/>
      </c>
      <c r="BE1465" t="str">
        <f t="shared" si="1332"/>
        <v>Számítógéppel segített gy. és m. alapjai (3, web)</v>
      </c>
      <c r="BF1465" s="2">
        <v>1212</v>
      </c>
      <c r="BG1465" s="2">
        <v>2</v>
      </c>
      <c r="BH1465" s="18">
        <f>VLOOKUP(BF1465,segéd!$F$9:$G$41,2,FALSE)</f>
        <v>46368</v>
      </c>
      <c r="BI1465" s="2" t="str">
        <f>VLOOKUP(BG1465,segéd!$F$1:$G$7,2,FALSE)</f>
        <v>9.45-11.15</v>
      </c>
      <c r="BJ1465" t="s">
        <v>298</v>
      </c>
      <c r="BK1465" s="20" t="s">
        <v>48</v>
      </c>
      <c r="BL1465" t="s">
        <v>114</v>
      </c>
      <c r="BM1465" s="2"/>
      <c r="BN1465" s="2">
        <v>3</v>
      </c>
      <c r="BO1465" s="2" t="s">
        <v>117</v>
      </c>
      <c r="BP1465" s="33" t="s">
        <v>594</v>
      </c>
      <c r="BQ1465" s="2">
        <f t="shared" si="1333"/>
        <v>9</v>
      </c>
      <c r="BR1465" s="2" t="str">
        <f>IF(BM1465="","",IFERROR(VLOOKUP(BJ1465,segéd!T:U,2,FALSE),"x"))</f>
        <v/>
      </c>
      <c r="BS1465" s="2">
        <f>IF(BN1465="","",IFERROR(VLOOKUP(BJ1465,segéd!O:P,2,FALSE),"x"))</f>
        <v>9</v>
      </c>
      <c r="BU1465" s="2"/>
      <c r="BV1465" s="2"/>
      <c r="BX1465" s="2"/>
      <c r="CV1465" s="2">
        <v>7</v>
      </c>
    </row>
    <row r="1466" spans="1:114" ht="15" customHeight="1" x14ac:dyDescent="0.3">
      <c r="A1466" t="str">
        <f t="shared" si="1276"/>
        <v>20112123</v>
      </c>
      <c r="B1466" t="str">
        <f t="shared" si="1277"/>
        <v>Általános és gazdasági jog - Zalahegyi Zoltán (web) 92</v>
      </c>
      <c r="C1466" t="str">
        <f t="shared" si="1278"/>
        <v>12123</v>
      </c>
      <c r="D1466" t="str">
        <f t="shared" si="1279"/>
        <v xml:space="preserve">Általános és gazdasági jog - Zalahegyi Zoltán (web) </v>
      </c>
      <c r="E1466" t="str">
        <f t="shared" si="1280"/>
        <v>Zalahegyi Zoltán12123</v>
      </c>
      <c r="F1466" t="str">
        <f t="shared" si="1281"/>
        <v>Általános és gazdasági jog (Bp. 201, web)</v>
      </c>
      <c r="G1466" t="str">
        <f t="shared" si="1282"/>
        <v>12123</v>
      </c>
      <c r="H1466" t="str">
        <f t="shared" si="1283"/>
        <v/>
      </c>
      <c r="I1466" t="str">
        <f t="shared" si="1284"/>
        <v/>
      </c>
      <c r="J1466" t="str">
        <f t="shared" si="1285"/>
        <v/>
      </c>
      <c r="K1466" t="str">
        <f t="shared" si="1286"/>
        <v/>
      </c>
      <c r="L1466" t="str">
        <f t="shared" si="1287"/>
        <v/>
      </c>
      <c r="M1466" t="str">
        <f t="shared" si="1288"/>
        <v/>
      </c>
      <c r="N1466" t="str">
        <f t="shared" si="1289"/>
        <v/>
      </c>
      <c r="O1466" t="str">
        <f t="shared" si="1290"/>
        <v>12123</v>
      </c>
      <c r="P1466" t="str">
        <f t="shared" si="1291"/>
        <v/>
      </c>
      <c r="Q1466" t="str">
        <f t="shared" si="1292"/>
        <v/>
      </c>
      <c r="R1466" t="str">
        <f t="shared" si="1293"/>
        <v/>
      </c>
      <c r="S1466" t="str">
        <f t="shared" si="1294"/>
        <v/>
      </c>
      <c r="T1466" t="str">
        <f t="shared" si="1295"/>
        <v/>
      </c>
      <c r="U1466" t="str">
        <f t="shared" si="1296"/>
        <v/>
      </c>
      <c r="V1466" t="str">
        <f t="shared" si="1297"/>
        <v/>
      </c>
      <c r="W1466" t="str">
        <f t="shared" si="1298"/>
        <v/>
      </c>
      <c r="X1466" t="str">
        <f t="shared" si="1299"/>
        <v/>
      </c>
      <c r="Y1466" t="str">
        <f t="shared" si="1300"/>
        <v/>
      </c>
      <c r="Z1466" t="str">
        <f t="shared" si="1301"/>
        <v/>
      </c>
      <c r="AA1466" t="str">
        <f t="shared" si="1302"/>
        <v>Általános és gazdasági jog (201, web)</v>
      </c>
      <c r="AB1466" t="str">
        <f t="shared" si="1303"/>
        <v/>
      </c>
      <c r="AC1466" t="str">
        <f t="shared" si="1304"/>
        <v/>
      </c>
      <c r="AD1466" t="str">
        <f t="shared" si="1305"/>
        <v/>
      </c>
      <c r="AE1466" t="str">
        <f t="shared" si="1306"/>
        <v/>
      </c>
      <c r="AF1466" t="str">
        <f t="shared" si="1307"/>
        <v/>
      </c>
      <c r="AG1466" t="str">
        <f t="shared" si="1308"/>
        <v/>
      </c>
      <c r="AH1466" t="str">
        <f t="shared" si="1309"/>
        <v/>
      </c>
      <c r="AI1466" t="str">
        <f t="shared" si="1310"/>
        <v/>
      </c>
      <c r="AJ1466" t="str">
        <f t="shared" si="1311"/>
        <v/>
      </c>
      <c r="AK1466" t="str">
        <f t="shared" si="1312"/>
        <v/>
      </c>
      <c r="AL1466" t="str">
        <f t="shared" si="1313"/>
        <v/>
      </c>
      <c r="AM1466" t="str">
        <f t="shared" si="1314"/>
        <v/>
      </c>
      <c r="AN1466" t="str">
        <f t="shared" si="1315"/>
        <v/>
      </c>
      <c r="AO1466" t="str">
        <f t="shared" si="1316"/>
        <v/>
      </c>
      <c r="AP1466" t="str">
        <f t="shared" si="1317"/>
        <v/>
      </c>
      <c r="AQ1466" t="str">
        <f t="shared" si="1318"/>
        <v/>
      </c>
      <c r="AR1466" t="str">
        <f t="shared" si="1319"/>
        <v/>
      </c>
      <c r="AS1466" t="str">
        <f t="shared" si="1320"/>
        <v/>
      </c>
      <c r="AT1466" t="str">
        <f t="shared" si="1321"/>
        <v/>
      </c>
      <c r="AU1466" t="str">
        <f t="shared" si="1322"/>
        <v/>
      </c>
      <c r="AV1466" t="str">
        <f t="shared" si="1323"/>
        <v/>
      </c>
      <c r="AW1466" t="str">
        <f t="shared" si="1324"/>
        <v/>
      </c>
      <c r="AX1466" t="str">
        <f t="shared" si="1325"/>
        <v/>
      </c>
      <c r="AY1466" t="str">
        <f t="shared" si="1326"/>
        <v/>
      </c>
      <c r="AZ1466" t="str">
        <f t="shared" si="1327"/>
        <v/>
      </c>
      <c r="BA1466" t="str">
        <f t="shared" si="1328"/>
        <v/>
      </c>
      <c r="BB1466" t="str">
        <f t="shared" si="1329"/>
        <v/>
      </c>
      <c r="BC1466" t="str">
        <f t="shared" si="1330"/>
        <v/>
      </c>
      <c r="BD1466" t="str">
        <f t="shared" si="1331"/>
        <v/>
      </c>
      <c r="BE1466" t="str">
        <f t="shared" si="1332"/>
        <v>Általános és gazdasági jog (, web)</v>
      </c>
      <c r="BF1466" s="2">
        <v>1212</v>
      </c>
      <c r="BG1466" s="2">
        <v>3</v>
      </c>
      <c r="BH1466" s="18">
        <f>VLOOKUP(BF1466,segéd!$F$9:$G$41,2,FALSE)</f>
        <v>46368</v>
      </c>
      <c r="BI1466" s="2" t="str">
        <f>VLOOKUP(BG1466,segéd!$F$1:$G$7,2,FALSE)</f>
        <v>11.30-13.00</v>
      </c>
      <c r="BJ1466" t="s">
        <v>84</v>
      </c>
      <c r="BK1466" s="20" t="s">
        <v>303</v>
      </c>
      <c r="BL1466" t="s">
        <v>194</v>
      </c>
      <c r="BM1466" s="2">
        <v>201</v>
      </c>
      <c r="BO1466" s="2" t="s">
        <v>117</v>
      </c>
      <c r="BP1466" s="33" t="s">
        <v>654</v>
      </c>
      <c r="BQ1466" s="2">
        <f t="shared" si="1333"/>
        <v>92</v>
      </c>
      <c r="BR1466" s="2">
        <f>IF(BM1466="","",IFERROR(VLOOKUP(BJ1466,segéd!T:U,2,FALSE),"x"))</f>
        <v>92</v>
      </c>
      <c r="BS1466" s="2" t="str">
        <f>IF(BN1466="","",IFERROR(VLOOKUP(BJ1466,segéd!O:P,2,FALSE),"x"))</f>
        <v/>
      </c>
      <c r="BT1466" s="2">
        <v>67</v>
      </c>
      <c r="BU1466" s="2"/>
      <c r="BV1466" s="2"/>
      <c r="BX1466" s="2"/>
      <c r="CB1466" s="2">
        <v>8</v>
      </c>
      <c r="CQ1466" s="2"/>
      <c r="CR1466" s="2"/>
    </row>
    <row r="1467" spans="1:114" ht="15" customHeight="1" x14ac:dyDescent="0.3">
      <c r="A1467" t="str">
        <f t="shared" si="1276"/>
        <v>12123</v>
      </c>
      <c r="B1467" t="str">
        <f t="shared" si="1277"/>
        <v xml:space="preserve">Bevezetés a robottechnikába - Vavra Gábor (web) </v>
      </c>
      <c r="C1467" t="str">
        <f t="shared" si="1278"/>
        <v>21512123</v>
      </c>
      <c r="D1467" t="str">
        <f t="shared" si="1279"/>
        <v>Bevezetés a robottechnikába - Vavra Gábor (web) 50</v>
      </c>
      <c r="E1467" t="str">
        <f t="shared" si="1280"/>
        <v>Vavra Gábor12123</v>
      </c>
      <c r="F1467" t="str">
        <f t="shared" si="1281"/>
        <v>Bevezetés a robottechnikába (Tb. 215, web)</v>
      </c>
      <c r="G1467" t="str">
        <f t="shared" si="1282"/>
        <v/>
      </c>
      <c r="H1467" t="str">
        <f t="shared" si="1283"/>
        <v/>
      </c>
      <c r="I1467" t="str">
        <f t="shared" si="1284"/>
        <v/>
      </c>
      <c r="J1467" t="str">
        <f t="shared" si="1285"/>
        <v/>
      </c>
      <c r="K1467" t="str">
        <f t="shared" si="1286"/>
        <v/>
      </c>
      <c r="L1467" t="str">
        <f t="shared" si="1287"/>
        <v/>
      </c>
      <c r="M1467" t="str">
        <f t="shared" si="1288"/>
        <v/>
      </c>
      <c r="N1467" t="str">
        <f t="shared" si="1289"/>
        <v/>
      </c>
      <c r="O1467" t="str">
        <f t="shared" si="1290"/>
        <v/>
      </c>
      <c r="P1467" t="str">
        <f t="shared" si="1291"/>
        <v/>
      </c>
      <c r="Q1467" t="str">
        <f t="shared" si="1292"/>
        <v/>
      </c>
      <c r="R1467" t="str">
        <f t="shared" si="1293"/>
        <v/>
      </c>
      <c r="S1467" t="str">
        <f t="shared" si="1294"/>
        <v/>
      </c>
      <c r="T1467" t="str">
        <f t="shared" si="1295"/>
        <v/>
      </c>
      <c r="U1467" t="str">
        <f t="shared" si="1296"/>
        <v/>
      </c>
      <c r="V1467" t="str">
        <f t="shared" si="1297"/>
        <v/>
      </c>
      <c r="W1467" t="str">
        <f t="shared" si="1298"/>
        <v/>
      </c>
      <c r="X1467" t="str">
        <f t="shared" si="1299"/>
        <v/>
      </c>
      <c r="Y1467" t="str">
        <f t="shared" si="1300"/>
        <v/>
      </c>
      <c r="Z1467" t="str">
        <f t="shared" si="1301"/>
        <v/>
      </c>
      <c r="AA1467" t="str">
        <f t="shared" si="1302"/>
        <v>Bevezetés a robottechnikába (, web)</v>
      </c>
      <c r="AB1467" t="str">
        <f t="shared" si="1303"/>
        <v/>
      </c>
      <c r="AC1467" t="str">
        <f t="shared" si="1304"/>
        <v/>
      </c>
      <c r="AD1467" t="str">
        <f t="shared" si="1305"/>
        <v/>
      </c>
      <c r="AE1467" t="str">
        <f t="shared" si="1306"/>
        <v/>
      </c>
      <c r="AF1467" t="str">
        <f t="shared" si="1307"/>
        <v/>
      </c>
      <c r="AG1467" t="str">
        <f t="shared" si="1308"/>
        <v/>
      </c>
      <c r="AH1467" t="str">
        <f t="shared" si="1309"/>
        <v/>
      </c>
      <c r="AI1467" t="str">
        <f t="shared" si="1310"/>
        <v/>
      </c>
      <c r="AJ1467" t="str">
        <f t="shared" si="1311"/>
        <v/>
      </c>
      <c r="AK1467" t="str">
        <f t="shared" si="1312"/>
        <v/>
      </c>
      <c r="AL1467" t="str">
        <f t="shared" si="1313"/>
        <v/>
      </c>
      <c r="AM1467" t="str">
        <f t="shared" si="1314"/>
        <v/>
      </c>
      <c r="AN1467" t="str">
        <f t="shared" si="1315"/>
        <v/>
      </c>
      <c r="AO1467" t="str">
        <f t="shared" si="1316"/>
        <v/>
      </c>
      <c r="AP1467" t="str">
        <f t="shared" si="1317"/>
        <v/>
      </c>
      <c r="AQ1467" t="str">
        <f t="shared" si="1318"/>
        <v/>
      </c>
      <c r="AR1467" t="str">
        <f t="shared" si="1319"/>
        <v/>
      </c>
      <c r="AS1467" t="str">
        <f t="shared" si="1320"/>
        <v/>
      </c>
      <c r="AT1467" t="str">
        <f t="shared" si="1321"/>
        <v/>
      </c>
      <c r="AU1467" t="str">
        <f t="shared" si="1322"/>
        <v/>
      </c>
      <c r="AV1467" t="str">
        <f t="shared" si="1323"/>
        <v/>
      </c>
      <c r="AW1467" t="str">
        <f t="shared" si="1324"/>
        <v/>
      </c>
      <c r="AX1467" t="str">
        <f t="shared" si="1325"/>
        <v>12123</v>
      </c>
      <c r="AY1467" t="str">
        <f t="shared" si="1326"/>
        <v/>
      </c>
      <c r="AZ1467" t="str">
        <f t="shared" si="1327"/>
        <v/>
      </c>
      <c r="BA1467" t="str">
        <f t="shared" si="1328"/>
        <v/>
      </c>
      <c r="BB1467" t="str">
        <f t="shared" si="1329"/>
        <v/>
      </c>
      <c r="BC1467" t="str">
        <f t="shared" si="1330"/>
        <v/>
      </c>
      <c r="BD1467" t="str">
        <f t="shared" si="1331"/>
        <v/>
      </c>
      <c r="BE1467" t="str">
        <f t="shared" si="1332"/>
        <v>Bevezetés a robottechnikába (215, web)</v>
      </c>
      <c r="BF1467" s="2">
        <v>1212</v>
      </c>
      <c r="BG1467" s="2">
        <v>3</v>
      </c>
      <c r="BH1467" s="18">
        <f>VLOOKUP(BF1467,segéd!$F$9:$G$41,2,FALSE)</f>
        <v>46368</v>
      </c>
      <c r="BI1467" s="2" t="str">
        <f>VLOOKUP(BG1467,segéd!$F$1:$G$7,2,FALSE)</f>
        <v>11.30-13.00</v>
      </c>
      <c r="BJ1467" t="s">
        <v>408</v>
      </c>
      <c r="BK1467" s="20" t="s">
        <v>419</v>
      </c>
      <c r="BL1467" t="s">
        <v>191</v>
      </c>
      <c r="BM1467" s="2"/>
      <c r="BN1467" s="2">
        <v>215</v>
      </c>
      <c r="BO1467" s="2" t="s">
        <v>117</v>
      </c>
      <c r="BP1467" s="33" t="s">
        <v>689</v>
      </c>
      <c r="BQ1467" s="2">
        <f t="shared" si="1333"/>
        <v>50</v>
      </c>
      <c r="BR1467" s="2" t="str">
        <f>IF(BM1467="","",IFERROR(VLOOKUP(BJ1467,segéd!T:U,2,FALSE),"x"))</f>
        <v/>
      </c>
      <c r="BS1467" s="2">
        <f>IF(BN1467="","",IFERROR(VLOOKUP(BJ1467,segéd!O:P,2,FALSE),"x"))</f>
        <v>50</v>
      </c>
      <c r="BU1467" s="2"/>
      <c r="BV1467" s="2"/>
      <c r="DJ1467" s="2">
        <v>44</v>
      </c>
    </row>
    <row r="1468" spans="1:114" ht="15" customHeight="1" x14ac:dyDescent="0.3">
      <c r="A1468" t="str">
        <f t="shared" si="1276"/>
        <v>12123</v>
      </c>
      <c r="B1468" t="str">
        <f t="shared" si="1277"/>
        <v xml:space="preserve">Elektrotechnika I. - Varga István (web) </v>
      </c>
      <c r="C1468" t="str">
        <f t="shared" si="1278"/>
        <v>60112123</v>
      </c>
      <c r="D1468" t="str">
        <f t="shared" si="1279"/>
        <v>Elektrotechnika I. - Varga István (web) 83</v>
      </c>
      <c r="E1468" t="str">
        <f t="shared" si="1280"/>
        <v>Varga István12123</v>
      </c>
      <c r="F1468" t="str">
        <f t="shared" si="1281"/>
        <v>Elektrotechnika I. (Tb. 601, web)</v>
      </c>
      <c r="G1468" t="str">
        <f t="shared" si="1282"/>
        <v/>
      </c>
      <c r="H1468" t="str">
        <f t="shared" si="1283"/>
        <v/>
      </c>
      <c r="I1468" t="str">
        <f t="shared" si="1284"/>
        <v/>
      </c>
      <c r="J1468" t="str">
        <f t="shared" si="1285"/>
        <v/>
      </c>
      <c r="K1468" t="str">
        <f t="shared" si="1286"/>
        <v/>
      </c>
      <c r="L1468" t="str">
        <f t="shared" si="1287"/>
        <v/>
      </c>
      <c r="M1468" t="str">
        <f t="shared" si="1288"/>
        <v/>
      </c>
      <c r="N1468" t="str">
        <f t="shared" si="1289"/>
        <v/>
      </c>
      <c r="O1468" t="str">
        <f t="shared" si="1290"/>
        <v/>
      </c>
      <c r="P1468" t="str">
        <f t="shared" si="1291"/>
        <v/>
      </c>
      <c r="Q1468" t="str">
        <f t="shared" si="1292"/>
        <v/>
      </c>
      <c r="R1468" t="str">
        <f t="shared" si="1293"/>
        <v/>
      </c>
      <c r="S1468" t="str">
        <f t="shared" si="1294"/>
        <v/>
      </c>
      <c r="T1468" t="str">
        <f t="shared" si="1295"/>
        <v/>
      </c>
      <c r="U1468" t="str">
        <f t="shared" si="1296"/>
        <v/>
      </c>
      <c r="V1468" t="str">
        <f t="shared" si="1297"/>
        <v/>
      </c>
      <c r="W1468" t="str">
        <f t="shared" si="1298"/>
        <v/>
      </c>
      <c r="X1468" t="str">
        <f t="shared" si="1299"/>
        <v/>
      </c>
      <c r="Y1468" t="str">
        <f t="shared" si="1300"/>
        <v/>
      </c>
      <c r="Z1468" t="str">
        <f t="shared" si="1301"/>
        <v/>
      </c>
      <c r="AA1468" t="str">
        <f t="shared" si="1302"/>
        <v>Elektrotechnika I. (, web)</v>
      </c>
      <c r="AB1468" t="str">
        <f t="shared" si="1303"/>
        <v/>
      </c>
      <c r="AC1468" t="str">
        <f t="shared" si="1304"/>
        <v/>
      </c>
      <c r="AD1468" t="str">
        <f t="shared" si="1305"/>
        <v/>
      </c>
      <c r="AE1468" t="str">
        <f t="shared" si="1306"/>
        <v/>
      </c>
      <c r="AF1468" t="str">
        <f t="shared" si="1307"/>
        <v>12123</v>
      </c>
      <c r="AG1468" t="str">
        <f t="shared" si="1308"/>
        <v/>
      </c>
      <c r="AH1468" t="str">
        <f t="shared" si="1309"/>
        <v/>
      </c>
      <c r="AI1468" t="str">
        <f t="shared" si="1310"/>
        <v/>
      </c>
      <c r="AJ1468" t="str">
        <f t="shared" si="1311"/>
        <v/>
      </c>
      <c r="AK1468" t="str">
        <f t="shared" si="1312"/>
        <v>12123</v>
      </c>
      <c r="AL1468" t="str">
        <f t="shared" si="1313"/>
        <v/>
      </c>
      <c r="AM1468" t="str">
        <f t="shared" si="1314"/>
        <v/>
      </c>
      <c r="AN1468" t="str">
        <f t="shared" si="1315"/>
        <v/>
      </c>
      <c r="AO1468" t="str">
        <f t="shared" si="1316"/>
        <v/>
      </c>
      <c r="AP1468" t="str">
        <f t="shared" si="1317"/>
        <v/>
      </c>
      <c r="AQ1468" t="str">
        <f t="shared" si="1318"/>
        <v/>
      </c>
      <c r="AR1468" t="str">
        <f t="shared" si="1319"/>
        <v/>
      </c>
      <c r="AS1468" t="str">
        <f t="shared" si="1320"/>
        <v/>
      </c>
      <c r="AT1468" t="str">
        <f t="shared" si="1321"/>
        <v/>
      </c>
      <c r="AU1468" t="str">
        <f t="shared" si="1322"/>
        <v/>
      </c>
      <c r="AV1468" t="str">
        <f t="shared" si="1323"/>
        <v/>
      </c>
      <c r="AW1468" t="str">
        <f t="shared" si="1324"/>
        <v/>
      </c>
      <c r="AX1468" t="str">
        <f t="shared" si="1325"/>
        <v/>
      </c>
      <c r="AY1468" t="str">
        <f t="shared" si="1326"/>
        <v/>
      </c>
      <c r="AZ1468" t="str">
        <f t="shared" si="1327"/>
        <v/>
      </c>
      <c r="BA1468" t="str">
        <f t="shared" si="1328"/>
        <v/>
      </c>
      <c r="BB1468" t="str">
        <f t="shared" si="1329"/>
        <v/>
      </c>
      <c r="BC1468" t="str">
        <f t="shared" si="1330"/>
        <v/>
      </c>
      <c r="BD1468" t="str">
        <f t="shared" si="1331"/>
        <v/>
      </c>
      <c r="BE1468" t="str">
        <f t="shared" si="1332"/>
        <v>Elektrotechnika I. (601, web)</v>
      </c>
      <c r="BF1468" s="2">
        <v>1212</v>
      </c>
      <c r="BG1468" s="2">
        <v>3</v>
      </c>
      <c r="BH1468" s="18">
        <f>VLOOKUP(BF1468,segéd!$F$9:$G$41,2,FALSE)</f>
        <v>46368</v>
      </c>
      <c r="BI1468" s="2" t="str">
        <f>VLOOKUP(BG1468,segéd!$F$1:$G$7,2,FALSE)</f>
        <v>11.30-13.00</v>
      </c>
      <c r="BJ1468" t="s">
        <v>105</v>
      </c>
      <c r="BK1468" s="20" t="s">
        <v>278</v>
      </c>
      <c r="BL1468" t="s">
        <v>191</v>
      </c>
      <c r="BM1468" s="2"/>
      <c r="BN1468" s="2">
        <v>601</v>
      </c>
      <c r="BO1468" s="2" t="s">
        <v>117</v>
      </c>
      <c r="BP1468" s="33" t="s">
        <v>665</v>
      </c>
      <c r="BQ1468" s="2">
        <f t="shared" si="1333"/>
        <v>83</v>
      </c>
      <c r="BR1468" s="2" t="str">
        <f>IF(BM1468="","",IFERROR(VLOOKUP(BJ1468,segéd!T:U,2,FALSE),"x"))</f>
        <v/>
      </c>
      <c r="BS1468" s="2">
        <f>IF(BN1468="","",IFERROR(VLOOKUP(BJ1468,segéd!O:P,2,FALSE),"x"))</f>
        <v>83</v>
      </c>
      <c r="BT1468" s="2"/>
      <c r="BU1468" s="2"/>
      <c r="BV1468" s="2"/>
      <c r="BX1468" s="2"/>
      <c r="CQ1468" s="2"/>
      <c r="CR1468" s="2">
        <v>48</v>
      </c>
      <c r="CW1468" s="2">
        <v>37</v>
      </c>
    </row>
    <row r="1469" spans="1:114" ht="15" customHeight="1" x14ac:dyDescent="0.3">
      <c r="A1469" t="str">
        <f t="shared" si="1276"/>
        <v>12123</v>
      </c>
      <c r="B1469" t="str">
        <f t="shared" si="1277"/>
        <v xml:space="preserve">Energiamen. és fenntarthatóság - Molnárné Dőry Zsófia (web) </v>
      </c>
      <c r="C1469" t="str">
        <f t="shared" si="1278"/>
        <v>Passzív12123</v>
      </c>
      <c r="D1469" t="str">
        <f t="shared" si="1279"/>
        <v>Energiamen. és fenntarthatóság - Molnárné Dőry Zsófia (web) 5</v>
      </c>
      <c r="E1469" t="str">
        <f t="shared" si="1280"/>
        <v>Molnárné Dőry Zsófia12123</v>
      </c>
      <c r="F1469" t="str">
        <f t="shared" si="1281"/>
        <v>Energiamen. és fenntarthatóság (Tb. Passzív, web)</v>
      </c>
      <c r="G1469" t="str">
        <f t="shared" si="1282"/>
        <v/>
      </c>
      <c r="H1469" t="str">
        <f t="shared" si="1283"/>
        <v/>
      </c>
      <c r="I1469" t="str">
        <f t="shared" si="1284"/>
        <v/>
      </c>
      <c r="J1469" t="str">
        <f t="shared" si="1285"/>
        <v/>
      </c>
      <c r="K1469" t="str">
        <f t="shared" si="1286"/>
        <v/>
      </c>
      <c r="L1469" t="str">
        <f t="shared" si="1287"/>
        <v/>
      </c>
      <c r="M1469" t="str">
        <f t="shared" si="1288"/>
        <v/>
      </c>
      <c r="N1469" t="str">
        <f t="shared" si="1289"/>
        <v/>
      </c>
      <c r="O1469" t="str">
        <f t="shared" si="1290"/>
        <v/>
      </c>
      <c r="P1469" t="str">
        <f t="shared" si="1291"/>
        <v/>
      </c>
      <c r="Q1469" t="str">
        <f t="shared" si="1292"/>
        <v/>
      </c>
      <c r="R1469" t="str">
        <f t="shared" si="1293"/>
        <v/>
      </c>
      <c r="S1469" t="str">
        <f t="shared" si="1294"/>
        <v/>
      </c>
      <c r="T1469" t="str">
        <f t="shared" si="1295"/>
        <v/>
      </c>
      <c r="U1469" t="str">
        <f t="shared" si="1296"/>
        <v/>
      </c>
      <c r="V1469" t="str">
        <f t="shared" si="1297"/>
        <v/>
      </c>
      <c r="W1469" t="str">
        <f t="shared" si="1298"/>
        <v/>
      </c>
      <c r="X1469" t="str">
        <f t="shared" si="1299"/>
        <v/>
      </c>
      <c r="Y1469" t="str">
        <f t="shared" si="1300"/>
        <v/>
      </c>
      <c r="Z1469" t="str">
        <f t="shared" si="1301"/>
        <v/>
      </c>
      <c r="AA1469" t="str">
        <f t="shared" si="1302"/>
        <v>Energiamen. és fenntarthatóság (, web)</v>
      </c>
      <c r="AB1469" t="str">
        <f t="shared" si="1303"/>
        <v/>
      </c>
      <c r="AC1469" t="str">
        <f t="shared" si="1304"/>
        <v/>
      </c>
      <c r="AD1469" t="str">
        <f t="shared" si="1305"/>
        <v/>
      </c>
      <c r="AE1469" t="str">
        <f t="shared" si="1306"/>
        <v/>
      </c>
      <c r="AF1469" t="str">
        <f t="shared" si="1307"/>
        <v/>
      </c>
      <c r="AG1469" t="str">
        <f t="shared" si="1308"/>
        <v/>
      </c>
      <c r="AH1469" t="str">
        <f t="shared" si="1309"/>
        <v/>
      </c>
      <c r="AI1469" t="str">
        <f t="shared" si="1310"/>
        <v/>
      </c>
      <c r="AJ1469" t="str">
        <f t="shared" si="1311"/>
        <v/>
      </c>
      <c r="AK1469" t="str">
        <f t="shared" si="1312"/>
        <v/>
      </c>
      <c r="AL1469" t="str">
        <f t="shared" si="1313"/>
        <v/>
      </c>
      <c r="AM1469" t="str">
        <f t="shared" si="1314"/>
        <v>12123</v>
      </c>
      <c r="AN1469" t="str">
        <f t="shared" si="1315"/>
        <v/>
      </c>
      <c r="AO1469" t="str">
        <f t="shared" si="1316"/>
        <v/>
      </c>
      <c r="AP1469" t="str">
        <f t="shared" si="1317"/>
        <v/>
      </c>
      <c r="AQ1469" t="str">
        <f t="shared" si="1318"/>
        <v/>
      </c>
      <c r="AR1469" t="str">
        <f t="shared" si="1319"/>
        <v/>
      </c>
      <c r="AS1469" t="str">
        <f t="shared" si="1320"/>
        <v/>
      </c>
      <c r="AT1469" t="str">
        <f t="shared" si="1321"/>
        <v/>
      </c>
      <c r="AU1469" t="str">
        <f t="shared" si="1322"/>
        <v/>
      </c>
      <c r="AV1469" t="str">
        <f t="shared" si="1323"/>
        <v/>
      </c>
      <c r="AW1469" t="str">
        <f t="shared" si="1324"/>
        <v/>
      </c>
      <c r="AX1469" t="str">
        <f t="shared" si="1325"/>
        <v/>
      </c>
      <c r="AY1469" t="str">
        <f t="shared" si="1326"/>
        <v/>
      </c>
      <c r="AZ1469" t="str">
        <f t="shared" si="1327"/>
        <v/>
      </c>
      <c r="BA1469" t="str">
        <f t="shared" si="1328"/>
        <v/>
      </c>
      <c r="BB1469" t="str">
        <f t="shared" si="1329"/>
        <v/>
      </c>
      <c r="BC1469" t="str">
        <f t="shared" si="1330"/>
        <v/>
      </c>
      <c r="BD1469" t="str">
        <f t="shared" si="1331"/>
        <v/>
      </c>
      <c r="BE1469" t="str">
        <f t="shared" si="1332"/>
        <v>Energiamen. és fenntarthatóság (Passzív, web)</v>
      </c>
      <c r="BF1469" s="2">
        <v>1212</v>
      </c>
      <c r="BG1469" s="2">
        <v>3</v>
      </c>
      <c r="BH1469" s="18">
        <f>VLOOKUP(BF1469,segéd!$F$9:$G$41,2,FALSE)</f>
        <v>46368</v>
      </c>
      <c r="BI1469" s="2" t="str">
        <f>VLOOKUP(BG1469,segéd!$F$1:$G$7,2,FALSE)</f>
        <v>11.30-13.00</v>
      </c>
      <c r="BJ1469" t="s">
        <v>204</v>
      </c>
      <c r="BK1469" s="20" t="s">
        <v>219</v>
      </c>
      <c r="BL1469" t="s">
        <v>190</v>
      </c>
      <c r="BM1469" s="2"/>
      <c r="BN1469" s="2" t="s">
        <v>221</v>
      </c>
      <c r="BO1469" s="2" t="s">
        <v>117</v>
      </c>
      <c r="BP1469" s="33" t="s">
        <v>607</v>
      </c>
      <c r="BQ1469" s="2">
        <f t="shared" si="1333"/>
        <v>5</v>
      </c>
      <c r="BR1469" s="2" t="str">
        <f>IF(BM1469="","",IFERROR(VLOOKUP(BJ1469,segéd!T:U,2,FALSE),"x"))</f>
        <v/>
      </c>
      <c r="BS1469" s="2">
        <f>IF(BN1469="","",IFERROR(VLOOKUP(BJ1469,segéd!O:P,2,FALSE),"x"))</f>
        <v>5</v>
      </c>
      <c r="BU1469" s="2"/>
      <c r="BV1469" s="2"/>
      <c r="CY1469" s="2">
        <v>5</v>
      </c>
    </row>
    <row r="1470" spans="1:114" ht="15" customHeight="1" x14ac:dyDescent="0.3">
      <c r="A1470" t="str">
        <f t="shared" si="1276"/>
        <v>12123</v>
      </c>
      <c r="B1470" t="str">
        <f t="shared" si="1277"/>
        <v xml:space="preserve">Fémtan - Peredy Zoltán (web) </v>
      </c>
      <c r="C1470" t="str">
        <f t="shared" si="1278"/>
        <v>21712123</v>
      </c>
      <c r="D1470" t="str">
        <f t="shared" si="1279"/>
        <v>Fémtan - Peredy Zoltán (web) 14</v>
      </c>
      <c r="E1470" t="str">
        <f t="shared" si="1280"/>
        <v>Peredy Zoltán12123</v>
      </c>
      <c r="F1470" t="str">
        <f t="shared" si="1281"/>
        <v>Fémtan (Tb. 217, web)</v>
      </c>
      <c r="G1470" t="str">
        <f t="shared" si="1282"/>
        <v/>
      </c>
      <c r="H1470" t="str">
        <f t="shared" si="1283"/>
        <v/>
      </c>
      <c r="I1470" t="str">
        <f t="shared" si="1284"/>
        <v/>
      </c>
      <c r="J1470" t="str">
        <f t="shared" si="1285"/>
        <v/>
      </c>
      <c r="K1470" t="str">
        <f t="shared" si="1286"/>
        <v/>
      </c>
      <c r="L1470" t="str">
        <f t="shared" si="1287"/>
        <v/>
      </c>
      <c r="M1470" t="str">
        <f t="shared" si="1288"/>
        <v/>
      </c>
      <c r="N1470" t="str">
        <f t="shared" si="1289"/>
        <v/>
      </c>
      <c r="O1470" t="str">
        <f t="shared" si="1290"/>
        <v/>
      </c>
      <c r="P1470" t="str">
        <f t="shared" si="1291"/>
        <v/>
      </c>
      <c r="Q1470" t="str">
        <f t="shared" si="1292"/>
        <v/>
      </c>
      <c r="R1470" t="str">
        <f t="shared" si="1293"/>
        <v/>
      </c>
      <c r="S1470" t="str">
        <f t="shared" si="1294"/>
        <v/>
      </c>
      <c r="T1470" t="str">
        <f t="shared" si="1295"/>
        <v/>
      </c>
      <c r="U1470" t="str">
        <f t="shared" si="1296"/>
        <v/>
      </c>
      <c r="V1470" t="str">
        <f t="shared" si="1297"/>
        <v/>
      </c>
      <c r="W1470" t="str">
        <f t="shared" si="1298"/>
        <v/>
      </c>
      <c r="X1470" t="str">
        <f t="shared" si="1299"/>
        <v/>
      </c>
      <c r="Y1470" t="str">
        <f t="shared" si="1300"/>
        <v/>
      </c>
      <c r="Z1470" t="str">
        <f t="shared" si="1301"/>
        <v/>
      </c>
      <c r="AA1470" t="str">
        <f t="shared" si="1302"/>
        <v>Fémtan (, web)</v>
      </c>
      <c r="AB1470" t="str">
        <f t="shared" si="1303"/>
        <v/>
      </c>
      <c r="AC1470" t="str">
        <f t="shared" si="1304"/>
        <v/>
      </c>
      <c r="AD1470" t="str">
        <f t="shared" si="1305"/>
        <v/>
      </c>
      <c r="AE1470" t="str">
        <f t="shared" si="1306"/>
        <v/>
      </c>
      <c r="AF1470" t="str">
        <f t="shared" si="1307"/>
        <v/>
      </c>
      <c r="AG1470" t="str">
        <f t="shared" si="1308"/>
        <v/>
      </c>
      <c r="AH1470" t="str">
        <f t="shared" si="1309"/>
        <v/>
      </c>
      <c r="AI1470" t="str">
        <f t="shared" si="1310"/>
        <v/>
      </c>
      <c r="AJ1470" t="str">
        <f t="shared" si="1311"/>
        <v/>
      </c>
      <c r="AK1470" t="str">
        <f t="shared" si="1312"/>
        <v/>
      </c>
      <c r="AL1470" t="str">
        <f t="shared" si="1313"/>
        <v/>
      </c>
      <c r="AM1470" t="str">
        <f t="shared" si="1314"/>
        <v/>
      </c>
      <c r="AN1470" t="str">
        <f t="shared" si="1315"/>
        <v/>
      </c>
      <c r="AO1470" t="str">
        <f t="shared" si="1316"/>
        <v/>
      </c>
      <c r="AP1470" t="str">
        <f t="shared" si="1317"/>
        <v/>
      </c>
      <c r="AQ1470" t="str">
        <f t="shared" si="1318"/>
        <v/>
      </c>
      <c r="AR1470" t="str">
        <f t="shared" si="1319"/>
        <v/>
      </c>
      <c r="AS1470" t="str">
        <f t="shared" si="1320"/>
        <v/>
      </c>
      <c r="AT1470" t="str">
        <f t="shared" si="1321"/>
        <v/>
      </c>
      <c r="AU1470" t="str">
        <f t="shared" si="1322"/>
        <v/>
      </c>
      <c r="AV1470" t="str">
        <f t="shared" si="1323"/>
        <v/>
      </c>
      <c r="AW1470" t="str">
        <f t="shared" si="1324"/>
        <v>12123</v>
      </c>
      <c r="AX1470" t="str">
        <f t="shared" si="1325"/>
        <v/>
      </c>
      <c r="AY1470" t="str">
        <f t="shared" si="1326"/>
        <v/>
      </c>
      <c r="AZ1470" t="str">
        <f t="shared" si="1327"/>
        <v/>
      </c>
      <c r="BA1470" t="str">
        <f t="shared" si="1328"/>
        <v/>
      </c>
      <c r="BB1470" t="str">
        <f t="shared" si="1329"/>
        <v/>
      </c>
      <c r="BC1470" t="str">
        <f t="shared" si="1330"/>
        <v/>
      </c>
      <c r="BD1470" t="str">
        <f t="shared" si="1331"/>
        <v/>
      </c>
      <c r="BE1470" t="str">
        <f t="shared" si="1332"/>
        <v>Fémtan (217, web)</v>
      </c>
      <c r="BF1470" s="2">
        <v>1212</v>
      </c>
      <c r="BG1470" s="2">
        <v>3</v>
      </c>
      <c r="BH1470" s="18">
        <f>VLOOKUP(BF1470,segéd!$F$9:$G$41,2,FALSE)</f>
        <v>46368</v>
      </c>
      <c r="BI1470" s="2" t="str">
        <f>VLOOKUP(BG1470,segéd!$F$1:$G$7,2,FALSE)</f>
        <v>11.30-13.00</v>
      </c>
      <c r="BJ1470" t="s">
        <v>403</v>
      </c>
      <c r="BK1470" s="20" t="s">
        <v>141</v>
      </c>
      <c r="BL1470" t="s">
        <v>191</v>
      </c>
      <c r="BM1470" s="2"/>
      <c r="BN1470" s="2">
        <v>217</v>
      </c>
      <c r="BO1470" s="2" t="s">
        <v>117</v>
      </c>
      <c r="BP1470" s="33" t="s">
        <v>707</v>
      </c>
      <c r="BQ1470" s="2">
        <f t="shared" si="1333"/>
        <v>14</v>
      </c>
      <c r="BR1470" s="2" t="str">
        <f>IF(BM1470="","",IFERROR(VLOOKUP(BJ1470,segéd!T:U,2,FALSE),"x"))</f>
        <v/>
      </c>
      <c r="BS1470" s="2">
        <f>IF(BN1470="","",IFERROR(VLOOKUP(BJ1470,segéd!O:P,2,FALSE),"x"))</f>
        <v>14</v>
      </c>
      <c r="BU1470" s="2"/>
      <c r="BV1470" s="2"/>
      <c r="DI1470" s="2">
        <v>14</v>
      </c>
    </row>
    <row r="1471" spans="1:114" ht="15" customHeight="1" x14ac:dyDescent="0.3">
      <c r="A1471" t="str">
        <f t="shared" si="1276"/>
        <v>12123</v>
      </c>
      <c r="B1471" t="str">
        <f t="shared" si="1277"/>
        <v xml:space="preserve">Folyamatok modellezése - Böcz Gábor (gépterem, web) </v>
      </c>
      <c r="C1471" t="str">
        <f t="shared" si="1278"/>
        <v>60312123</v>
      </c>
      <c r="D1471" t="str">
        <f t="shared" si="1279"/>
        <v>Folyamatok modellezése - Böcz Gábor (gépterem, web) 29</v>
      </c>
      <c r="E1471" t="str">
        <f t="shared" si="1280"/>
        <v>Böcz Gábor12123</v>
      </c>
      <c r="F1471" t="str">
        <f t="shared" si="1281"/>
        <v>Folyamatok modellezése (Tb. 603, gépterem, web)</v>
      </c>
      <c r="G1471" t="str">
        <f t="shared" si="1282"/>
        <v/>
      </c>
      <c r="H1471" t="str">
        <f t="shared" si="1283"/>
        <v/>
      </c>
      <c r="I1471" t="str">
        <f t="shared" si="1284"/>
        <v/>
      </c>
      <c r="J1471" t="str">
        <f t="shared" si="1285"/>
        <v/>
      </c>
      <c r="K1471" t="str">
        <f t="shared" si="1286"/>
        <v/>
      </c>
      <c r="L1471" t="str">
        <f t="shared" si="1287"/>
        <v/>
      </c>
      <c r="M1471" t="str">
        <f t="shared" si="1288"/>
        <v/>
      </c>
      <c r="N1471" t="str">
        <f t="shared" si="1289"/>
        <v/>
      </c>
      <c r="O1471" t="str">
        <f t="shared" si="1290"/>
        <v/>
      </c>
      <c r="P1471" t="str">
        <f t="shared" si="1291"/>
        <v/>
      </c>
      <c r="Q1471" t="str">
        <f t="shared" si="1292"/>
        <v/>
      </c>
      <c r="R1471" t="str">
        <f t="shared" si="1293"/>
        <v/>
      </c>
      <c r="S1471" t="str">
        <f t="shared" si="1294"/>
        <v/>
      </c>
      <c r="T1471" t="str">
        <f t="shared" si="1295"/>
        <v/>
      </c>
      <c r="U1471" t="str">
        <f t="shared" si="1296"/>
        <v/>
      </c>
      <c r="V1471" t="str">
        <f t="shared" si="1297"/>
        <v/>
      </c>
      <c r="W1471" t="str">
        <f t="shared" si="1298"/>
        <v/>
      </c>
      <c r="X1471" t="str">
        <f t="shared" si="1299"/>
        <v/>
      </c>
      <c r="Y1471" t="str">
        <f t="shared" si="1300"/>
        <v/>
      </c>
      <c r="Z1471" t="str">
        <f t="shared" si="1301"/>
        <v/>
      </c>
      <c r="AA1471" t="str">
        <f t="shared" si="1302"/>
        <v>Folyamatok modellezése (, gépterem, web)</v>
      </c>
      <c r="AB1471" t="str">
        <f t="shared" si="1303"/>
        <v/>
      </c>
      <c r="AC1471" t="str">
        <f t="shared" si="1304"/>
        <v/>
      </c>
      <c r="AD1471" t="str">
        <f t="shared" si="1305"/>
        <v/>
      </c>
      <c r="AE1471" t="str">
        <f t="shared" si="1306"/>
        <v/>
      </c>
      <c r="AF1471" t="str">
        <f t="shared" si="1307"/>
        <v/>
      </c>
      <c r="AG1471" t="str">
        <f t="shared" si="1308"/>
        <v/>
      </c>
      <c r="AH1471" t="str">
        <f t="shared" si="1309"/>
        <v/>
      </c>
      <c r="AI1471" t="str">
        <f t="shared" si="1310"/>
        <v/>
      </c>
      <c r="AJ1471" t="str">
        <f t="shared" si="1311"/>
        <v/>
      </c>
      <c r="AK1471" t="str">
        <f t="shared" si="1312"/>
        <v/>
      </c>
      <c r="AL1471" t="str">
        <f t="shared" si="1313"/>
        <v/>
      </c>
      <c r="AM1471" t="str">
        <f t="shared" si="1314"/>
        <v/>
      </c>
      <c r="AN1471" t="str">
        <f t="shared" si="1315"/>
        <v/>
      </c>
      <c r="AO1471" t="str">
        <f t="shared" si="1316"/>
        <v/>
      </c>
      <c r="AP1471" t="str">
        <f t="shared" si="1317"/>
        <v/>
      </c>
      <c r="AQ1471" t="str">
        <f t="shared" si="1318"/>
        <v/>
      </c>
      <c r="AR1471" t="str">
        <f t="shared" si="1319"/>
        <v/>
      </c>
      <c r="AS1471" t="str">
        <f t="shared" si="1320"/>
        <v/>
      </c>
      <c r="AT1471" t="str">
        <f t="shared" si="1321"/>
        <v>12123</v>
      </c>
      <c r="AU1471" t="str">
        <f t="shared" si="1322"/>
        <v/>
      </c>
      <c r="AV1471" t="str">
        <f t="shared" si="1323"/>
        <v/>
      </c>
      <c r="AW1471" t="str">
        <f t="shared" si="1324"/>
        <v/>
      </c>
      <c r="AX1471" t="str">
        <f t="shared" si="1325"/>
        <v/>
      </c>
      <c r="AY1471" t="str">
        <f t="shared" si="1326"/>
        <v/>
      </c>
      <c r="AZ1471" t="str">
        <f t="shared" si="1327"/>
        <v/>
      </c>
      <c r="BA1471" t="str">
        <f t="shared" si="1328"/>
        <v/>
      </c>
      <c r="BB1471" t="str">
        <f t="shared" si="1329"/>
        <v/>
      </c>
      <c r="BC1471" t="str">
        <f t="shared" si="1330"/>
        <v/>
      </c>
      <c r="BD1471" t="str">
        <f t="shared" si="1331"/>
        <v/>
      </c>
      <c r="BE1471" t="str">
        <f t="shared" si="1332"/>
        <v>Folyamatok modellezése (603, gépterem, web)</v>
      </c>
      <c r="BF1471" s="2">
        <v>1212</v>
      </c>
      <c r="BG1471" s="2">
        <v>3</v>
      </c>
      <c r="BH1471" s="18">
        <f>VLOOKUP(BF1471,segéd!$F$9:$G$41,2,FALSE)</f>
        <v>46368</v>
      </c>
      <c r="BI1471" s="2" t="str">
        <f>VLOOKUP(BG1471,segéd!$F$1:$G$7,2,FALSE)</f>
        <v>11.30-13.00</v>
      </c>
      <c r="BJ1471" t="s">
        <v>235</v>
      </c>
      <c r="BK1471" s="20" t="s">
        <v>540</v>
      </c>
      <c r="BL1471" t="s">
        <v>191</v>
      </c>
      <c r="BM1471" s="2"/>
      <c r="BN1471" s="2">
        <v>603</v>
      </c>
      <c r="BO1471" s="2" t="s">
        <v>216</v>
      </c>
      <c r="BP1471" s="33" t="s">
        <v>623</v>
      </c>
      <c r="BQ1471" s="2">
        <f t="shared" si="1333"/>
        <v>29</v>
      </c>
      <c r="BR1471" s="2" t="str">
        <f>IF(BM1471="","",IFERROR(VLOOKUP(BJ1471,segéd!T:U,2,FALSE),"x"))</f>
        <v/>
      </c>
      <c r="BS1471" s="2">
        <f>IF(BN1471="","",IFERROR(VLOOKUP(BJ1471,segéd!O:P,2,FALSE),"x"))</f>
        <v>29</v>
      </c>
      <c r="BU1471" s="2"/>
      <c r="BV1471" s="2"/>
      <c r="DF1471" s="2">
        <v>27</v>
      </c>
    </row>
    <row r="1472" spans="1:114" ht="15" customHeight="1" x14ac:dyDescent="0.3">
      <c r="A1472" t="str">
        <f t="shared" si="1276"/>
        <v>20712123</v>
      </c>
      <c r="B1472" t="str">
        <f t="shared" si="1277"/>
        <v>Információs rendszerek fejl. az ell. - Szabó László (gépterem, web) 13</v>
      </c>
      <c r="C1472" t="str">
        <f t="shared" si="1278"/>
        <v>12123</v>
      </c>
      <c r="D1472" t="str">
        <f t="shared" si="1279"/>
        <v xml:space="preserve">Információs rendszerek fejl. az ell. - Szabó László (gépterem, web) </v>
      </c>
      <c r="E1472" t="str">
        <f t="shared" si="1280"/>
        <v>Szabó László12123</v>
      </c>
      <c r="F1472" t="str">
        <f t="shared" si="1281"/>
        <v>Információs rendszerek fejl. az ell. (Bp. 207, gépterem, web)</v>
      </c>
      <c r="G1472" t="str">
        <f t="shared" si="1282"/>
        <v/>
      </c>
      <c r="H1472" t="str">
        <f t="shared" si="1283"/>
        <v/>
      </c>
      <c r="I1472" t="str">
        <f t="shared" si="1284"/>
        <v/>
      </c>
      <c r="J1472" t="str">
        <f t="shared" si="1285"/>
        <v/>
      </c>
      <c r="K1472" t="str">
        <f t="shared" si="1286"/>
        <v>12123</v>
      </c>
      <c r="L1472" t="str">
        <f t="shared" si="1287"/>
        <v/>
      </c>
      <c r="M1472" t="str">
        <f t="shared" si="1288"/>
        <v/>
      </c>
      <c r="N1472" t="str">
        <f t="shared" si="1289"/>
        <v/>
      </c>
      <c r="O1472" t="str">
        <f t="shared" si="1290"/>
        <v/>
      </c>
      <c r="P1472" t="str">
        <f t="shared" si="1291"/>
        <v/>
      </c>
      <c r="Q1472" t="str">
        <f t="shared" si="1292"/>
        <v/>
      </c>
      <c r="R1472" t="str">
        <f t="shared" si="1293"/>
        <v>12123</v>
      </c>
      <c r="S1472" t="str">
        <f t="shared" si="1294"/>
        <v/>
      </c>
      <c r="T1472" t="str">
        <f t="shared" si="1295"/>
        <v/>
      </c>
      <c r="U1472" t="str">
        <f t="shared" si="1296"/>
        <v/>
      </c>
      <c r="V1472" t="str">
        <f t="shared" si="1297"/>
        <v/>
      </c>
      <c r="W1472" t="str">
        <f t="shared" si="1298"/>
        <v/>
      </c>
      <c r="X1472" t="str">
        <f t="shared" si="1299"/>
        <v/>
      </c>
      <c r="Y1472" t="str">
        <f t="shared" si="1300"/>
        <v/>
      </c>
      <c r="Z1472" t="str">
        <f t="shared" si="1301"/>
        <v/>
      </c>
      <c r="AA1472" t="str">
        <f t="shared" si="1302"/>
        <v>Információs rendszerek fejl. az ell. (207, gépterem, web)</v>
      </c>
      <c r="AB1472" t="str">
        <f t="shared" si="1303"/>
        <v/>
      </c>
      <c r="AC1472" t="str">
        <f t="shared" si="1304"/>
        <v/>
      </c>
      <c r="AD1472" t="str">
        <f t="shared" si="1305"/>
        <v/>
      </c>
      <c r="AE1472" t="str">
        <f t="shared" si="1306"/>
        <v/>
      </c>
      <c r="AF1472" t="str">
        <f t="shared" si="1307"/>
        <v/>
      </c>
      <c r="AG1472" t="str">
        <f t="shared" si="1308"/>
        <v/>
      </c>
      <c r="AH1472" t="str">
        <f t="shared" si="1309"/>
        <v/>
      </c>
      <c r="AI1472" t="str">
        <f t="shared" si="1310"/>
        <v/>
      </c>
      <c r="AJ1472" t="str">
        <f t="shared" si="1311"/>
        <v/>
      </c>
      <c r="AK1472" t="str">
        <f t="shared" si="1312"/>
        <v/>
      </c>
      <c r="AL1472" t="str">
        <f t="shared" si="1313"/>
        <v/>
      </c>
      <c r="AM1472" t="str">
        <f t="shared" si="1314"/>
        <v/>
      </c>
      <c r="AN1472" t="str">
        <f t="shared" si="1315"/>
        <v/>
      </c>
      <c r="AO1472" t="str">
        <f t="shared" si="1316"/>
        <v/>
      </c>
      <c r="AP1472" t="str">
        <f t="shared" si="1317"/>
        <v/>
      </c>
      <c r="AQ1472" t="str">
        <f t="shared" si="1318"/>
        <v/>
      </c>
      <c r="AR1472" t="str">
        <f t="shared" si="1319"/>
        <v/>
      </c>
      <c r="AS1472" t="str">
        <f t="shared" si="1320"/>
        <v/>
      </c>
      <c r="AT1472" t="str">
        <f t="shared" si="1321"/>
        <v/>
      </c>
      <c r="AU1472" t="str">
        <f t="shared" si="1322"/>
        <v/>
      </c>
      <c r="AV1472" t="str">
        <f t="shared" si="1323"/>
        <v/>
      </c>
      <c r="AW1472" t="str">
        <f t="shared" si="1324"/>
        <v/>
      </c>
      <c r="AX1472" t="str">
        <f t="shared" si="1325"/>
        <v/>
      </c>
      <c r="AY1472" t="str">
        <f t="shared" si="1326"/>
        <v/>
      </c>
      <c r="AZ1472" t="str">
        <f t="shared" si="1327"/>
        <v/>
      </c>
      <c r="BA1472" t="str">
        <f t="shared" si="1328"/>
        <v/>
      </c>
      <c r="BB1472" t="str">
        <f t="shared" si="1329"/>
        <v/>
      </c>
      <c r="BC1472" t="str">
        <f t="shared" si="1330"/>
        <v/>
      </c>
      <c r="BD1472" t="str">
        <f t="shared" si="1331"/>
        <v/>
      </c>
      <c r="BE1472" t="str">
        <f t="shared" si="1332"/>
        <v>Információs rendszerek fejl. az ell. (, gépterem, web)</v>
      </c>
      <c r="BF1472" s="2">
        <v>1212</v>
      </c>
      <c r="BG1472" s="2">
        <v>3</v>
      </c>
      <c r="BH1472" s="18">
        <f>VLOOKUP(BF1472,segéd!$F$9:$G$41,2,FALSE)</f>
        <v>46368</v>
      </c>
      <c r="BI1472" s="2" t="str">
        <f>VLOOKUP(BG1472,segéd!$F$1:$G$7,2,FALSE)</f>
        <v>11.30-13.00</v>
      </c>
      <c r="BJ1472" t="s">
        <v>283</v>
      </c>
      <c r="BK1472" s="20" t="s">
        <v>536</v>
      </c>
      <c r="BL1472" t="s">
        <v>206</v>
      </c>
      <c r="BM1472" s="2">
        <v>207</v>
      </c>
      <c r="BO1472" s="2" t="s">
        <v>216</v>
      </c>
      <c r="BP1472" s="33" t="s">
        <v>697</v>
      </c>
      <c r="BQ1472" s="2">
        <f t="shared" si="1333"/>
        <v>13</v>
      </c>
      <c r="BR1472" s="2">
        <f>IF(BM1472="","",IFERROR(VLOOKUP(BJ1472,segéd!T:U,2,FALSE),"x"))</f>
        <v>13</v>
      </c>
      <c r="BS1472" s="2" t="str">
        <f>IF(BN1472="","",IFERROR(VLOOKUP(BJ1472,segéd!O:P,2,FALSE),"x"))</f>
        <v/>
      </c>
      <c r="BT1472" s="2"/>
      <c r="BU1472" s="2"/>
      <c r="BV1472" s="2"/>
      <c r="BX1472" s="2">
        <v>10</v>
      </c>
      <c r="CE1472" s="2">
        <v>9</v>
      </c>
      <c r="CQ1472" s="2"/>
      <c r="CR1472" s="2"/>
    </row>
    <row r="1473" spans="1:117" x14ac:dyDescent="0.3">
      <c r="A1473" t="str">
        <f t="shared" si="1276"/>
        <v>12123</v>
      </c>
      <c r="B1473" t="str">
        <f t="shared" si="1277"/>
        <v xml:space="preserve">Komplex méréstan - Borbás Lajos (web) </v>
      </c>
      <c r="C1473" t="str">
        <f t="shared" si="1278"/>
        <v>40412123</v>
      </c>
      <c r="D1473" t="str">
        <f t="shared" si="1279"/>
        <v>Komplex méréstan - Borbás Lajos (web) 5</v>
      </c>
      <c r="E1473" t="str">
        <f t="shared" si="1280"/>
        <v>Borbás Lajos12123</v>
      </c>
      <c r="F1473" t="str">
        <f t="shared" si="1281"/>
        <v>Komplex méréstan (Tb. 404, web)</v>
      </c>
      <c r="G1473" t="str">
        <f t="shared" si="1282"/>
        <v/>
      </c>
      <c r="H1473" t="str">
        <f t="shared" si="1283"/>
        <v/>
      </c>
      <c r="I1473" t="str">
        <f t="shared" si="1284"/>
        <v/>
      </c>
      <c r="J1473" t="str">
        <f t="shared" si="1285"/>
        <v/>
      </c>
      <c r="K1473" t="str">
        <f t="shared" si="1286"/>
        <v/>
      </c>
      <c r="L1473" t="str">
        <f t="shared" si="1287"/>
        <v/>
      </c>
      <c r="M1473" t="str">
        <f t="shared" si="1288"/>
        <v/>
      </c>
      <c r="N1473" t="str">
        <f t="shared" si="1289"/>
        <v/>
      </c>
      <c r="O1473" t="str">
        <f t="shared" si="1290"/>
        <v/>
      </c>
      <c r="P1473" t="str">
        <f t="shared" si="1291"/>
        <v/>
      </c>
      <c r="Q1473" t="str">
        <f t="shared" si="1292"/>
        <v/>
      </c>
      <c r="R1473" t="str">
        <f t="shared" si="1293"/>
        <v/>
      </c>
      <c r="S1473" t="str">
        <f t="shared" si="1294"/>
        <v/>
      </c>
      <c r="T1473" t="str">
        <f t="shared" si="1295"/>
        <v/>
      </c>
      <c r="U1473" t="str">
        <f t="shared" si="1296"/>
        <v/>
      </c>
      <c r="V1473" t="str">
        <f t="shared" si="1297"/>
        <v/>
      </c>
      <c r="W1473" t="str">
        <f t="shared" si="1298"/>
        <v/>
      </c>
      <c r="X1473" t="str">
        <f t="shared" si="1299"/>
        <v/>
      </c>
      <c r="Y1473" t="str">
        <f t="shared" si="1300"/>
        <v/>
      </c>
      <c r="Z1473" t="str">
        <f t="shared" si="1301"/>
        <v/>
      </c>
      <c r="AA1473" t="str">
        <f t="shared" si="1302"/>
        <v>Komplex méréstan (, web)</v>
      </c>
      <c r="AB1473" t="str">
        <f t="shared" si="1303"/>
        <v/>
      </c>
      <c r="AC1473" t="str">
        <f t="shared" si="1304"/>
        <v/>
      </c>
      <c r="AD1473" t="str">
        <f t="shared" si="1305"/>
        <v/>
      </c>
      <c r="AE1473" t="str">
        <f t="shared" si="1306"/>
        <v/>
      </c>
      <c r="AF1473" t="str">
        <f t="shared" si="1307"/>
        <v/>
      </c>
      <c r="AG1473" t="str">
        <f t="shared" si="1308"/>
        <v>12123</v>
      </c>
      <c r="AH1473" t="str">
        <f t="shared" si="1309"/>
        <v/>
      </c>
      <c r="AI1473" t="str">
        <f t="shared" si="1310"/>
        <v/>
      </c>
      <c r="AJ1473" t="str">
        <f t="shared" si="1311"/>
        <v/>
      </c>
      <c r="AK1473" t="str">
        <f t="shared" si="1312"/>
        <v/>
      </c>
      <c r="AL1473" t="str">
        <f t="shared" si="1313"/>
        <v/>
      </c>
      <c r="AM1473" t="str">
        <f t="shared" si="1314"/>
        <v/>
      </c>
      <c r="AN1473" t="str">
        <f t="shared" si="1315"/>
        <v/>
      </c>
      <c r="AO1473" t="str">
        <f t="shared" si="1316"/>
        <v/>
      </c>
      <c r="AP1473" t="str">
        <f t="shared" si="1317"/>
        <v/>
      </c>
      <c r="AQ1473" t="str">
        <f t="shared" si="1318"/>
        <v/>
      </c>
      <c r="AR1473" t="str">
        <f t="shared" si="1319"/>
        <v/>
      </c>
      <c r="AS1473" t="str">
        <f t="shared" si="1320"/>
        <v/>
      </c>
      <c r="AT1473" t="str">
        <f t="shared" si="1321"/>
        <v/>
      </c>
      <c r="AU1473" t="str">
        <f t="shared" si="1322"/>
        <v/>
      </c>
      <c r="AV1473" t="str">
        <f t="shared" si="1323"/>
        <v/>
      </c>
      <c r="AW1473" t="str">
        <f t="shared" si="1324"/>
        <v/>
      </c>
      <c r="AX1473" t="str">
        <f t="shared" si="1325"/>
        <v/>
      </c>
      <c r="AY1473" t="str">
        <f t="shared" si="1326"/>
        <v/>
      </c>
      <c r="AZ1473" t="str">
        <f t="shared" si="1327"/>
        <v/>
      </c>
      <c r="BA1473" t="str">
        <f t="shared" si="1328"/>
        <v/>
      </c>
      <c r="BB1473" t="str">
        <f t="shared" si="1329"/>
        <v/>
      </c>
      <c r="BC1473" t="str">
        <f t="shared" si="1330"/>
        <v/>
      </c>
      <c r="BD1473" t="str">
        <f t="shared" si="1331"/>
        <v/>
      </c>
      <c r="BE1473" t="str">
        <f t="shared" si="1332"/>
        <v>Komplex méréstan (404, web)</v>
      </c>
      <c r="BF1473" s="2">
        <v>1212</v>
      </c>
      <c r="BG1473" s="2">
        <v>3</v>
      </c>
      <c r="BH1473" s="18">
        <f>VLOOKUP(BF1473,segéd!$F$9:$G$41,2,FALSE)</f>
        <v>46368</v>
      </c>
      <c r="BI1473" s="2" t="str">
        <f>VLOOKUP(BG1473,segéd!$F$1:$G$7,2,FALSE)</f>
        <v>11.30-13.00</v>
      </c>
      <c r="BJ1473" t="s">
        <v>152</v>
      </c>
      <c r="BK1473" s="20" t="s">
        <v>47</v>
      </c>
      <c r="BL1473" t="s">
        <v>190</v>
      </c>
      <c r="BM1473" s="2"/>
      <c r="BN1473" s="2">
        <v>404</v>
      </c>
      <c r="BO1473" s="2" t="s">
        <v>117</v>
      </c>
      <c r="BP1473" s="33" t="s">
        <v>659</v>
      </c>
      <c r="BQ1473" s="2">
        <f t="shared" si="1333"/>
        <v>5</v>
      </c>
      <c r="BR1473" s="2" t="str">
        <f>IF(BM1473="","",IFERROR(VLOOKUP(BJ1473,segéd!T:U,2,FALSE),"x"))</f>
        <v/>
      </c>
      <c r="BS1473" s="2">
        <f>IF(BN1473="","",IFERROR(VLOOKUP(BJ1473,segéd!O:P,2,FALSE),"x"))</f>
        <v>5</v>
      </c>
      <c r="BU1473" s="2"/>
      <c r="BV1473" s="2"/>
      <c r="BX1473" s="2"/>
      <c r="CS1473" s="2">
        <v>6</v>
      </c>
    </row>
    <row r="1474" spans="1:117" x14ac:dyDescent="0.3">
      <c r="A1474" t="str">
        <f t="shared" si="1276"/>
        <v>12123</v>
      </c>
      <c r="B1474" t="str">
        <f t="shared" si="1277"/>
        <v xml:space="preserve">Létesítmény- és szolgáltatásmen. - Nagy Judit (web) </v>
      </c>
      <c r="C1474" t="str">
        <f t="shared" si="1278"/>
        <v>40112123</v>
      </c>
      <c r="D1474" t="str">
        <f t="shared" si="1279"/>
        <v>Létesítmény- és szolgáltatásmen. - Nagy Judit (web) 8</v>
      </c>
      <c r="E1474" t="str">
        <f t="shared" si="1280"/>
        <v>Nagy Judit12123</v>
      </c>
      <c r="F1474" t="str">
        <f t="shared" si="1281"/>
        <v>Létesítmény- és szolgáltatásmen. (Tb. 401, web)</v>
      </c>
      <c r="G1474" t="str">
        <f t="shared" si="1282"/>
        <v/>
      </c>
      <c r="H1474" t="str">
        <f t="shared" si="1283"/>
        <v/>
      </c>
      <c r="I1474" t="str">
        <f t="shared" si="1284"/>
        <v/>
      </c>
      <c r="J1474" t="str">
        <f t="shared" si="1285"/>
        <v/>
      </c>
      <c r="K1474" t="str">
        <f t="shared" si="1286"/>
        <v/>
      </c>
      <c r="L1474" t="str">
        <f t="shared" si="1287"/>
        <v/>
      </c>
      <c r="M1474" t="str">
        <f t="shared" si="1288"/>
        <v/>
      </c>
      <c r="N1474" t="str">
        <f t="shared" si="1289"/>
        <v/>
      </c>
      <c r="O1474" t="str">
        <f t="shared" si="1290"/>
        <v/>
      </c>
      <c r="P1474" t="str">
        <f t="shared" si="1291"/>
        <v/>
      </c>
      <c r="Q1474" t="str">
        <f t="shared" si="1292"/>
        <v/>
      </c>
      <c r="R1474" t="str">
        <f t="shared" si="1293"/>
        <v/>
      </c>
      <c r="S1474" t="str">
        <f t="shared" si="1294"/>
        <v/>
      </c>
      <c r="T1474" t="str">
        <f t="shared" si="1295"/>
        <v/>
      </c>
      <c r="U1474" t="str">
        <f t="shared" si="1296"/>
        <v/>
      </c>
      <c r="V1474" t="str">
        <f t="shared" si="1297"/>
        <v/>
      </c>
      <c r="W1474" t="str">
        <f t="shared" si="1298"/>
        <v/>
      </c>
      <c r="X1474" t="str">
        <f t="shared" si="1299"/>
        <v/>
      </c>
      <c r="Y1474" t="str">
        <f t="shared" si="1300"/>
        <v/>
      </c>
      <c r="Z1474" t="str">
        <f t="shared" si="1301"/>
        <v/>
      </c>
      <c r="AA1474" t="str">
        <f t="shared" si="1302"/>
        <v>Létesítmény- és szolgáltatásmen. (, web)</v>
      </c>
      <c r="AB1474" t="str">
        <f t="shared" si="1303"/>
        <v/>
      </c>
      <c r="AC1474" t="str">
        <f t="shared" si="1304"/>
        <v/>
      </c>
      <c r="AD1474" t="str">
        <f t="shared" si="1305"/>
        <v/>
      </c>
      <c r="AE1474" t="str">
        <f t="shared" si="1306"/>
        <v/>
      </c>
      <c r="AF1474" t="str">
        <f t="shared" si="1307"/>
        <v/>
      </c>
      <c r="AG1474" t="str">
        <f t="shared" si="1308"/>
        <v/>
      </c>
      <c r="AH1474" t="str">
        <f t="shared" si="1309"/>
        <v/>
      </c>
      <c r="AI1474" t="str">
        <f t="shared" si="1310"/>
        <v/>
      </c>
      <c r="AJ1474" t="str">
        <f t="shared" si="1311"/>
        <v/>
      </c>
      <c r="AK1474" t="str">
        <f t="shared" si="1312"/>
        <v/>
      </c>
      <c r="AL1474" t="str">
        <f t="shared" si="1313"/>
        <v/>
      </c>
      <c r="AM1474" t="str">
        <f t="shared" si="1314"/>
        <v/>
      </c>
      <c r="AN1474" t="str">
        <f t="shared" si="1315"/>
        <v/>
      </c>
      <c r="AO1474" t="str">
        <f t="shared" si="1316"/>
        <v/>
      </c>
      <c r="AP1474" t="str">
        <f t="shared" si="1317"/>
        <v/>
      </c>
      <c r="AQ1474" t="str">
        <f t="shared" si="1318"/>
        <v/>
      </c>
      <c r="AR1474" t="str">
        <f t="shared" si="1319"/>
        <v/>
      </c>
      <c r="AS1474" t="str">
        <f t="shared" si="1320"/>
        <v/>
      </c>
      <c r="AT1474" t="str">
        <f t="shared" si="1321"/>
        <v/>
      </c>
      <c r="AU1474" t="str">
        <f t="shared" si="1322"/>
        <v>12123</v>
      </c>
      <c r="AV1474" t="str">
        <f t="shared" si="1323"/>
        <v/>
      </c>
      <c r="AW1474" t="str">
        <f t="shared" si="1324"/>
        <v/>
      </c>
      <c r="AX1474" t="str">
        <f t="shared" si="1325"/>
        <v/>
      </c>
      <c r="AY1474" t="str">
        <f t="shared" si="1326"/>
        <v/>
      </c>
      <c r="AZ1474" t="str">
        <f t="shared" si="1327"/>
        <v/>
      </c>
      <c r="BA1474" t="str">
        <f t="shared" si="1328"/>
        <v/>
      </c>
      <c r="BB1474" t="str">
        <f t="shared" si="1329"/>
        <v/>
      </c>
      <c r="BC1474" t="str">
        <f t="shared" si="1330"/>
        <v/>
      </c>
      <c r="BD1474" t="str">
        <f t="shared" si="1331"/>
        <v/>
      </c>
      <c r="BE1474" t="str">
        <f t="shared" si="1332"/>
        <v>Létesítmény- és szolgáltatásmen. (401, web)</v>
      </c>
      <c r="BF1474" s="2">
        <v>1212</v>
      </c>
      <c r="BG1474" s="2">
        <v>3</v>
      </c>
      <c r="BH1474" s="18">
        <f>VLOOKUP(BF1474,segéd!$F$9:$G$41,2,FALSE)</f>
        <v>46368</v>
      </c>
      <c r="BI1474" s="2" t="str">
        <f>VLOOKUP(BG1474,segéd!$F$1:$G$7,2,FALSE)</f>
        <v>11.30-13.00</v>
      </c>
      <c r="BJ1474" t="s">
        <v>397</v>
      </c>
      <c r="BK1474" s="20" t="s">
        <v>418</v>
      </c>
      <c r="BL1474" t="s">
        <v>191</v>
      </c>
      <c r="BM1474" s="2"/>
      <c r="BN1474" s="2">
        <v>401</v>
      </c>
      <c r="BO1474" s="2" t="s">
        <v>117</v>
      </c>
      <c r="BP1474" s="33" t="s">
        <v>636</v>
      </c>
      <c r="BQ1474" s="2">
        <f t="shared" si="1333"/>
        <v>8</v>
      </c>
      <c r="BR1474" s="2" t="str">
        <f>IF(BM1474="","",IFERROR(VLOOKUP(BJ1474,segéd!T:U,2,FALSE),"x"))</f>
        <v/>
      </c>
      <c r="BS1474" s="2">
        <f>IF(BN1474="","",IFERROR(VLOOKUP(BJ1474,segéd!O:P,2,FALSE),"x"))</f>
        <v>8</v>
      </c>
      <c r="BU1474" s="2"/>
      <c r="BV1474" s="2"/>
      <c r="DG1474" s="2">
        <v>8</v>
      </c>
    </row>
    <row r="1475" spans="1:117" x14ac:dyDescent="0.3">
      <c r="A1475" t="str">
        <f t="shared" ref="A1475:A1507" si="1334">CONCATENATE(BM1475,BF1475,BG1475)</f>
        <v>20812123</v>
      </c>
      <c r="B1475" t="str">
        <f t="shared" ref="B1475:B1507" si="1335">CONCATENATE(BJ1475," - ",BK1475,IF(BO1475="","",CONCATENATE(" (",BO1475,")"))," ",BR1475)</f>
        <v>Logisztika - Mészáros Sándor (web) 56</v>
      </c>
      <c r="C1475" t="str">
        <f t="shared" ref="C1475:C1507" si="1336">CONCATENATE(BN1475,BF1475,BG1475)</f>
        <v>12123</v>
      </c>
      <c r="D1475" t="str">
        <f t="shared" ref="D1475:D1507" si="1337">CONCATENATE(BJ1475," - ",BK1475,IF(BO1475="","",CONCATENATE(" (",BO1475,")"))," ",BS1475)</f>
        <v xml:space="preserve">Logisztika - Mészáros Sándor (web) </v>
      </c>
      <c r="E1475" t="str">
        <f t="shared" ref="E1475:E1507" si="1338">CONCATENATE(BK1475,BF1475,BG1475)</f>
        <v>Mészáros Sándor12123</v>
      </c>
      <c r="F1475" t="str">
        <f t="shared" ref="F1475:F1507" si="1339">CONCATENATE(BJ1475," (",IF(OR(BM1475="",BO1475="Tb.-ről web"),"",CONCATENATE("Bp. ",BM1475)),IF(OR(BN1475="",BO1475="Bp.-ről web"),"",CONCATENATE("Tb. ",BN1475)),IF(BO1475="","",CONCATENATE(", ",BO1475)),")")</f>
        <v>Logisztika (Bp. 208, web)</v>
      </c>
      <c r="G1475" t="str">
        <f t="shared" ref="G1475:G1507" si="1340">IF(BT1475="","",CONCATENATE($BF1475,$BG1475))</f>
        <v/>
      </c>
      <c r="H1475" t="str">
        <f t="shared" ref="H1475:H1507" si="1341">IF(BU1475="","",CONCATENATE($BF1475,$BG1475))</f>
        <v/>
      </c>
      <c r="I1475" t="str">
        <f t="shared" ref="I1475:I1507" si="1342">IF(BV1475="","",CONCATENATE($BF1475,$BG1475))</f>
        <v>12123</v>
      </c>
      <c r="J1475" t="str">
        <f t="shared" ref="J1475:J1507" si="1343">IF(BW1475="","",CONCATENATE($BF1475,$BG1475))</f>
        <v/>
      </c>
      <c r="K1475" t="str">
        <f t="shared" ref="K1475:K1507" si="1344">IF(BX1475="","",CONCATENATE($BF1475,$BG1475))</f>
        <v/>
      </c>
      <c r="L1475" t="str">
        <f t="shared" ref="L1475:L1507" si="1345">IF(BY1475="","",CONCATENATE($BF1475,$BG1475))</f>
        <v/>
      </c>
      <c r="M1475" t="str">
        <f t="shared" ref="M1475:M1507" si="1346">IF(BZ1475="","",CONCATENATE($BF1475,$BG1475))</f>
        <v>12123</v>
      </c>
      <c r="N1475" t="str">
        <f t="shared" ref="N1475:N1507" si="1347">IF(CA1475="","",CONCATENATE($BF1475,$BG1475))</f>
        <v>12123</v>
      </c>
      <c r="O1475" t="str">
        <f t="shared" ref="O1475:O1507" si="1348">IF(CB1475="","",CONCATENATE($BF1475,$BG1475))</f>
        <v/>
      </c>
      <c r="P1475" t="str">
        <f t="shared" ref="P1475:P1507" si="1349">IF(CC1475="","",CONCATENATE($BF1475,$BG1475))</f>
        <v/>
      </c>
      <c r="Q1475" t="str">
        <f t="shared" ref="Q1475:Q1507" si="1350">IF(CD1475="","",CONCATENATE($BF1475,$BG1475))</f>
        <v/>
      </c>
      <c r="R1475" t="str">
        <f t="shared" ref="R1475:R1507" si="1351">IF(CE1475="","",CONCATENATE($BF1475,$BG1475))</f>
        <v/>
      </c>
      <c r="S1475" t="str">
        <f t="shared" ref="S1475:S1507" si="1352">IF(CF1475="","",CONCATENATE($BF1475,$BG1475))</f>
        <v/>
      </c>
      <c r="T1475" t="str">
        <f t="shared" ref="T1475:T1507" si="1353">IF(CG1475="","",CONCATENATE($BF1475,$BG1475))</f>
        <v/>
      </c>
      <c r="U1475" t="str">
        <f t="shared" ref="U1475:U1507" si="1354">IF(CH1475="","",CONCATENATE($BF1475,$BG1475))</f>
        <v/>
      </c>
      <c r="V1475" t="str">
        <f t="shared" ref="V1475:V1507" si="1355">IF(CI1475="","",CONCATENATE($BF1475,$BG1475))</f>
        <v/>
      </c>
      <c r="W1475" t="str">
        <f t="shared" ref="W1475:W1507" si="1356">IF(CJ1475="","",CONCATENATE($BF1475,$BG1475))</f>
        <v/>
      </c>
      <c r="X1475" t="str">
        <f t="shared" ref="X1475:X1507" si="1357">IF(CK1475="","",CONCATENATE($BF1475,$BG1475))</f>
        <v/>
      </c>
      <c r="Y1475" t="str">
        <f t="shared" ref="Y1475:Y1507" si="1358">IF(CL1475="","",CONCATENATE($BF1475,$BG1475))</f>
        <v/>
      </c>
      <c r="Z1475" t="str">
        <f t="shared" ref="Z1475:Z1507" si="1359">IF(CM1475="","",CONCATENATE($BF1475,$BG1475))</f>
        <v/>
      </c>
      <c r="AA1475" t="str">
        <f t="shared" ref="AA1475:AA1507" si="1360">CONCATENATE(BJ1475," (",BM1475,IF(BO1475="","",CONCATENATE(", ",BO1475)),")")</f>
        <v>Logisztika (208, web)</v>
      </c>
      <c r="AB1475" t="str">
        <f t="shared" ref="AB1475:AB1507" si="1361">IF(CN1475="","",CONCATENATE($BF1475,$BG1475))</f>
        <v/>
      </c>
      <c r="AC1475" t="str">
        <f t="shared" ref="AC1475:AC1507" si="1362">IF(CO1475="","",CONCATENATE($BF1475,$BG1475))</f>
        <v/>
      </c>
      <c r="AD1475" t="str">
        <f t="shared" ref="AD1475:AD1507" si="1363">IF(CP1475="","",CONCATENATE($BF1475,$BG1475))</f>
        <v/>
      </c>
      <c r="AE1475" t="str">
        <f t="shared" ref="AE1475:AE1507" si="1364">IF(CQ1475="","",CONCATENATE($BF1475,$BG1475))</f>
        <v/>
      </c>
      <c r="AF1475" t="str">
        <f t="shared" ref="AF1475:AF1507" si="1365">IF(CR1475="","",CONCATENATE($BF1475,$BG1475))</f>
        <v/>
      </c>
      <c r="AG1475" t="str">
        <f t="shared" ref="AG1475:AG1507" si="1366">IF(CS1475="","",CONCATENATE($BF1475,$BG1475))</f>
        <v/>
      </c>
      <c r="AH1475" t="str">
        <f t="shared" ref="AH1475:AH1507" si="1367">IF(CT1475="","",CONCATENATE($BF1475,$BG1475))</f>
        <v/>
      </c>
      <c r="AI1475" t="str">
        <f t="shared" ref="AI1475:AI1507" si="1368">IF(CU1475="","",CONCATENATE($BF1475,$BG1475))</f>
        <v/>
      </c>
      <c r="AJ1475" t="str">
        <f t="shared" ref="AJ1475:AJ1507" si="1369">IF(CV1475="","",CONCATENATE($BF1475,$BG1475))</f>
        <v/>
      </c>
      <c r="AK1475" t="str">
        <f t="shared" ref="AK1475:AK1507" si="1370">IF(CW1475="","",CONCATENATE($BF1475,$BG1475))</f>
        <v/>
      </c>
      <c r="AL1475" t="str">
        <f t="shared" ref="AL1475:AL1507" si="1371">IF(CX1475="","",CONCATENATE($BF1475,$BG1475))</f>
        <v/>
      </c>
      <c r="AM1475" t="str">
        <f t="shared" ref="AM1475:AM1507" si="1372">IF(CY1475="","",CONCATENATE($BF1475,$BG1475))</f>
        <v/>
      </c>
      <c r="AN1475" t="str">
        <f t="shared" ref="AN1475:AN1507" si="1373">IF(CZ1475="","",CONCATENATE($BF1475,$BG1475))</f>
        <v/>
      </c>
      <c r="AO1475" t="str">
        <f t="shared" ref="AO1475:AO1507" si="1374">IF(DA1475="","",CONCATENATE($BF1475,$BG1475))</f>
        <v/>
      </c>
      <c r="AP1475" t="str">
        <f t="shared" ref="AP1475:AP1507" si="1375">IF(DB1475="","",CONCATENATE($BF1475,$BG1475))</f>
        <v/>
      </c>
      <c r="AQ1475" t="str">
        <f t="shared" ref="AQ1475:AQ1507" si="1376">IF(DC1475="","",CONCATENATE($BF1475,$BG1475))</f>
        <v/>
      </c>
      <c r="AR1475" t="str">
        <f t="shared" ref="AR1475:AR1507" si="1377">IF(DD1475="","",CONCATENATE($BF1475,$BG1475))</f>
        <v/>
      </c>
      <c r="AS1475" t="str">
        <f t="shared" ref="AS1475:AS1507" si="1378">IF(DE1475="","",CONCATENATE($BF1475,$BG1475))</f>
        <v/>
      </c>
      <c r="AT1475" t="str">
        <f t="shared" ref="AT1475:AT1507" si="1379">IF(DF1475="","",CONCATENATE($BF1475,$BG1475))</f>
        <v/>
      </c>
      <c r="AU1475" t="str">
        <f t="shared" ref="AU1475:AU1507" si="1380">IF(DG1475="","",CONCATENATE($BF1475,$BG1475))</f>
        <v/>
      </c>
      <c r="AV1475" t="str">
        <f t="shared" ref="AV1475:AV1507" si="1381">IF(DH1475="","",CONCATENATE($BF1475,$BG1475))</f>
        <v/>
      </c>
      <c r="AW1475" t="str">
        <f t="shared" ref="AW1475:AW1507" si="1382">IF(DI1475="","",CONCATENATE($BF1475,$BG1475))</f>
        <v/>
      </c>
      <c r="AX1475" t="str">
        <f t="shared" ref="AX1475:AX1507" si="1383">IF(DJ1475="","",CONCATENATE($BF1475,$BG1475))</f>
        <v/>
      </c>
      <c r="AY1475" t="str">
        <f t="shared" ref="AY1475:AY1507" si="1384">IF(DK1475="","",CONCATENATE($BF1475,$BG1475))</f>
        <v/>
      </c>
      <c r="AZ1475" t="str">
        <f t="shared" ref="AZ1475:AZ1507" si="1385">IF(DL1475="","",CONCATENATE($BF1475,$BG1475))</f>
        <v/>
      </c>
      <c r="BA1475" t="str">
        <f t="shared" ref="BA1475:BA1507" si="1386">IF(DM1475="","",CONCATENATE($BF1475,$BG1475))</f>
        <v/>
      </c>
      <c r="BB1475" t="str">
        <f t="shared" ref="BB1475:BB1507" si="1387">IF(DN1475="","",CONCATENATE($BF1475,$BG1475))</f>
        <v/>
      </c>
      <c r="BC1475" t="str">
        <f t="shared" ref="BC1475:BC1507" si="1388">IF(DO1475="","",CONCATENATE($BF1475,$BG1475))</f>
        <v/>
      </c>
      <c r="BD1475" t="str">
        <f t="shared" ref="BD1475:BD1507" si="1389">IF(DP1475="","",CONCATENATE($BF1475,$BG1475))</f>
        <v/>
      </c>
      <c r="BE1475" t="str">
        <f t="shared" ref="BE1475:BE1507" si="1390">CONCATENATE(BJ1475," (",BN1475,IF(BO1475="","",CONCATENATE(", ",BO1475)),")")</f>
        <v>Logisztika (, web)</v>
      </c>
      <c r="BF1475" s="2">
        <v>1212</v>
      </c>
      <c r="BG1475" s="2">
        <v>3</v>
      </c>
      <c r="BH1475" s="18">
        <f>VLOOKUP(BF1475,segéd!$F$9:$G$41,2,FALSE)</f>
        <v>46368</v>
      </c>
      <c r="BI1475" s="2" t="str">
        <f>VLOOKUP(BG1475,segéd!$F$1:$G$7,2,FALSE)</f>
        <v>11.30-13.00</v>
      </c>
      <c r="BJ1475" t="s">
        <v>102</v>
      </c>
      <c r="BK1475" s="20" t="s">
        <v>306</v>
      </c>
      <c r="BL1475" t="s">
        <v>425</v>
      </c>
      <c r="BM1475" s="2">
        <v>208</v>
      </c>
      <c r="BO1475" s="2" t="s">
        <v>117</v>
      </c>
      <c r="BP1475" s="33" t="s">
        <v>708</v>
      </c>
      <c r="BQ1475" s="2">
        <f t="shared" ref="BQ1475:BQ1538" si="1391">IF(BR1475="",0,BR1475)+IF(BS1475="",0,BS1475)</f>
        <v>56</v>
      </c>
      <c r="BR1475" s="2">
        <f>IF(BM1475="","",IFERROR(VLOOKUP(BJ1475,segéd!T:U,2,FALSE),"x"))</f>
        <v>56</v>
      </c>
      <c r="BS1475" s="2" t="str">
        <f>IF(BN1475="","",IFERROR(VLOOKUP(BJ1475,segéd!O:P,2,FALSE),"x"))</f>
        <v/>
      </c>
      <c r="BT1475" s="2"/>
      <c r="BU1475" s="2"/>
      <c r="BV1475" s="2">
        <v>9</v>
      </c>
      <c r="BX1475" s="2"/>
      <c r="BZ1475" s="2">
        <v>15</v>
      </c>
      <c r="CA1475" s="2">
        <v>37</v>
      </c>
      <c r="CQ1475" s="2"/>
      <c r="CR1475" s="2"/>
    </row>
    <row r="1476" spans="1:117" x14ac:dyDescent="0.3">
      <c r="A1476" t="str">
        <f t="shared" si="1334"/>
        <v>12123</v>
      </c>
      <c r="B1476" t="str">
        <f t="shared" si="1335"/>
        <v xml:space="preserve">Mechatronika építőelemei - Molnár László (web) </v>
      </c>
      <c r="C1476" t="str">
        <f t="shared" si="1336"/>
        <v>312123</v>
      </c>
      <c r="D1476" t="str">
        <f t="shared" si="1337"/>
        <v>Mechatronika építőelemei - Molnár László (web) 15</v>
      </c>
      <c r="E1476" t="str">
        <f t="shared" si="1338"/>
        <v>Molnár László12123</v>
      </c>
      <c r="F1476" t="str">
        <f t="shared" si="1339"/>
        <v>Mechatronika építőelemei (Tb. 3, web)</v>
      </c>
      <c r="G1476" t="str">
        <f t="shared" si="1340"/>
        <v/>
      </c>
      <c r="H1476" t="str">
        <f t="shared" si="1341"/>
        <v/>
      </c>
      <c r="I1476" t="str">
        <f t="shared" si="1342"/>
        <v/>
      </c>
      <c r="J1476" t="str">
        <f t="shared" si="1343"/>
        <v/>
      </c>
      <c r="K1476" t="str">
        <f t="shared" si="1344"/>
        <v/>
      </c>
      <c r="L1476" t="str">
        <f t="shared" si="1345"/>
        <v/>
      </c>
      <c r="M1476" t="str">
        <f t="shared" si="1346"/>
        <v/>
      </c>
      <c r="N1476" t="str">
        <f t="shared" si="1347"/>
        <v/>
      </c>
      <c r="O1476" t="str">
        <f t="shared" si="1348"/>
        <v/>
      </c>
      <c r="P1476" t="str">
        <f t="shared" si="1349"/>
        <v/>
      </c>
      <c r="Q1476" t="str">
        <f t="shared" si="1350"/>
        <v/>
      </c>
      <c r="R1476" t="str">
        <f t="shared" si="1351"/>
        <v/>
      </c>
      <c r="S1476" t="str">
        <f t="shared" si="1352"/>
        <v/>
      </c>
      <c r="T1476" t="str">
        <f t="shared" si="1353"/>
        <v/>
      </c>
      <c r="U1476" t="str">
        <f t="shared" si="1354"/>
        <v/>
      </c>
      <c r="V1476" t="str">
        <f t="shared" si="1355"/>
        <v/>
      </c>
      <c r="W1476" t="str">
        <f t="shared" si="1356"/>
        <v/>
      </c>
      <c r="X1476" t="str">
        <f t="shared" si="1357"/>
        <v/>
      </c>
      <c r="Y1476" t="str">
        <f t="shared" si="1358"/>
        <v/>
      </c>
      <c r="Z1476" t="str">
        <f t="shared" si="1359"/>
        <v/>
      </c>
      <c r="AA1476" t="str">
        <f t="shared" si="1360"/>
        <v>Mechatronika építőelemei (, web)</v>
      </c>
      <c r="AB1476" t="str">
        <f t="shared" si="1361"/>
        <v/>
      </c>
      <c r="AC1476" t="str">
        <f t="shared" si="1362"/>
        <v/>
      </c>
      <c r="AD1476" t="str">
        <f t="shared" si="1363"/>
        <v>12123</v>
      </c>
      <c r="AE1476" t="str">
        <f t="shared" si="1364"/>
        <v/>
      </c>
      <c r="AF1476" t="str">
        <f t="shared" si="1365"/>
        <v/>
      </c>
      <c r="AG1476" t="str">
        <f t="shared" si="1366"/>
        <v/>
      </c>
      <c r="AH1476" t="str">
        <f t="shared" si="1367"/>
        <v/>
      </c>
      <c r="AI1476" t="str">
        <f t="shared" si="1368"/>
        <v/>
      </c>
      <c r="AJ1476" t="str">
        <f t="shared" si="1369"/>
        <v/>
      </c>
      <c r="AK1476" t="str">
        <f t="shared" si="1370"/>
        <v/>
      </c>
      <c r="AL1476" t="str">
        <f t="shared" si="1371"/>
        <v/>
      </c>
      <c r="AM1476" t="str">
        <f t="shared" si="1372"/>
        <v/>
      </c>
      <c r="AN1476" t="str">
        <f t="shared" si="1373"/>
        <v/>
      </c>
      <c r="AO1476" t="str">
        <f t="shared" si="1374"/>
        <v/>
      </c>
      <c r="AP1476" t="str">
        <f t="shared" si="1375"/>
        <v/>
      </c>
      <c r="AQ1476" t="str">
        <f t="shared" si="1376"/>
        <v/>
      </c>
      <c r="AR1476" t="str">
        <f t="shared" si="1377"/>
        <v/>
      </c>
      <c r="AS1476" t="str">
        <f t="shared" si="1378"/>
        <v/>
      </c>
      <c r="AT1476" t="str">
        <f t="shared" si="1379"/>
        <v/>
      </c>
      <c r="AU1476" t="str">
        <f t="shared" si="1380"/>
        <v/>
      </c>
      <c r="AV1476" t="str">
        <f t="shared" si="1381"/>
        <v/>
      </c>
      <c r="AW1476" t="str">
        <f t="shared" si="1382"/>
        <v/>
      </c>
      <c r="AX1476" t="str">
        <f t="shared" si="1383"/>
        <v/>
      </c>
      <c r="AY1476" t="str">
        <f t="shared" si="1384"/>
        <v/>
      </c>
      <c r="AZ1476" t="str">
        <f t="shared" si="1385"/>
        <v/>
      </c>
      <c r="BA1476" t="str">
        <f t="shared" si="1386"/>
        <v/>
      </c>
      <c r="BB1476" t="str">
        <f t="shared" si="1387"/>
        <v/>
      </c>
      <c r="BC1476" t="str">
        <f t="shared" si="1388"/>
        <v/>
      </c>
      <c r="BD1476" t="str">
        <f t="shared" si="1389"/>
        <v/>
      </c>
      <c r="BE1476" t="str">
        <f t="shared" si="1390"/>
        <v>Mechatronika építőelemei (3, web)</v>
      </c>
      <c r="BF1476" s="2">
        <v>1212</v>
      </c>
      <c r="BG1476" s="2">
        <v>3</v>
      </c>
      <c r="BH1476" s="18">
        <f>VLOOKUP(BF1476,segéd!$F$9:$G$41,2,FALSE)</f>
        <v>46368</v>
      </c>
      <c r="BI1476" s="2" t="str">
        <f>VLOOKUP(BG1476,segéd!$F$1:$G$7,2,FALSE)</f>
        <v>11.30-13.00</v>
      </c>
      <c r="BJ1476" t="s">
        <v>275</v>
      </c>
      <c r="BK1476" s="20" t="s">
        <v>48</v>
      </c>
      <c r="BL1476" t="s">
        <v>114</v>
      </c>
      <c r="BM1476" s="2"/>
      <c r="BN1476" s="2">
        <v>3</v>
      </c>
      <c r="BO1476" s="2" t="s">
        <v>117</v>
      </c>
      <c r="BP1476" s="33" t="s">
        <v>667</v>
      </c>
      <c r="BQ1476" s="2">
        <f t="shared" si="1391"/>
        <v>15</v>
      </c>
      <c r="BR1476" s="2" t="str">
        <f>IF(BM1476="","",IFERROR(VLOOKUP(BJ1476,segéd!T:U,2,FALSE),"x"))</f>
        <v/>
      </c>
      <c r="BS1476" s="2">
        <f>IF(BN1476="","",IFERROR(VLOOKUP(BJ1476,segéd!O:P,2,FALSE),"x"))</f>
        <v>15</v>
      </c>
      <c r="BU1476" s="2"/>
      <c r="BV1476" s="2"/>
      <c r="BX1476" s="2"/>
      <c r="CP1476" s="2">
        <v>8</v>
      </c>
    </row>
    <row r="1477" spans="1:117" x14ac:dyDescent="0.3">
      <c r="A1477" t="str">
        <f t="shared" si="1334"/>
        <v>12123</v>
      </c>
      <c r="B1477" t="str">
        <f t="shared" si="1335"/>
        <v xml:space="preserve">Méréstechnika, 3. csoport - Csrenkovics Antónia </v>
      </c>
      <c r="C1477" t="str">
        <f t="shared" si="1336"/>
        <v>412123</v>
      </c>
      <c r="D1477" t="str">
        <f t="shared" si="1337"/>
        <v>Méréstechnika, 3. csoport - Csrenkovics Antónia 0</v>
      </c>
      <c r="E1477" t="str">
        <f t="shared" si="1338"/>
        <v>Csrenkovics Antónia12123</v>
      </c>
      <c r="F1477" t="str">
        <f t="shared" si="1339"/>
        <v>Méréstechnika, 3. csoport (Tb. 4)</v>
      </c>
      <c r="G1477" t="str">
        <f t="shared" si="1340"/>
        <v/>
      </c>
      <c r="H1477" t="str">
        <f t="shared" si="1341"/>
        <v/>
      </c>
      <c r="I1477" t="str">
        <f t="shared" si="1342"/>
        <v/>
      </c>
      <c r="J1477" t="str">
        <f t="shared" si="1343"/>
        <v/>
      </c>
      <c r="K1477" t="str">
        <f t="shared" si="1344"/>
        <v/>
      </c>
      <c r="L1477" t="str">
        <f t="shared" si="1345"/>
        <v/>
      </c>
      <c r="M1477" t="str">
        <f t="shared" si="1346"/>
        <v/>
      </c>
      <c r="N1477" t="str">
        <f t="shared" si="1347"/>
        <v/>
      </c>
      <c r="O1477" t="str">
        <f t="shared" si="1348"/>
        <v/>
      </c>
      <c r="P1477" t="str">
        <f t="shared" si="1349"/>
        <v/>
      </c>
      <c r="Q1477" t="str">
        <f t="shared" si="1350"/>
        <v/>
      </c>
      <c r="R1477" t="str">
        <f t="shared" si="1351"/>
        <v/>
      </c>
      <c r="S1477" t="str">
        <f t="shared" si="1352"/>
        <v/>
      </c>
      <c r="T1477" t="str">
        <f t="shared" si="1353"/>
        <v/>
      </c>
      <c r="U1477" t="str">
        <f t="shared" si="1354"/>
        <v/>
      </c>
      <c r="V1477" t="str">
        <f t="shared" si="1355"/>
        <v/>
      </c>
      <c r="W1477" t="str">
        <f t="shared" si="1356"/>
        <v/>
      </c>
      <c r="X1477" t="str">
        <f t="shared" si="1357"/>
        <v/>
      </c>
      <c r="Y1477" t="str">
        <f t="shared" si="1358"/>
        <v/>
      </c>
      <c r="Z1477" t="str">
        <f t="shared" si="1359"/>
        <v/>
      </c>
      <c r="AA1477" t="str">
        <f t="shared" si="1360"/>
        <v>Méréstechnika, 3. csoport ()</v>
      </c>
      <c r="AB1477" t="str">
        <f t="shared" si="1361"/>
        <v/>
      </c>
      <c r="AC1477" t="str">
        <f t="shared" si="1362"/>
        <v/>
      </c>
      <c r="AD1477" t="str">
        <f t="shared" si="1363"/>
        <v/>
      </c>
      <c r="AE1477" t="str">
        <f t="shared" si="1364"/>
        <v/>
      </c>
      <c r="AF1477" t="str">
        <f t="shared" si="1365"/>
        <v/>
      </c>
      <c r="AG1477" t="str">
        <f t="shared" si="1366"/>
        <v/>
      </c>
      <c r="AH1477" t="str">
        <f t="shared" si="1367"/>
        <v/>
      </c>
      <c r="AI1477" t="str">
        <f t="shared" si="1368"/>
        <v/>
      </c>
      <c r="AJ1477" t="str">
        <f t="shared" si="1369"/>
        <v/>
      </c>
      <c r="AK1477" t="str">
        <f t="shared" si="1370"/>
        <v/>
      </c>
      <c r="AL1477" t="str">
        <f t="shared" si="1371"/>
        <v>12123</v>
      </c>
      <c r="AM1477" t="str">
        <f t="shared" si="1372"/>
        <v/>
      </c>
      <c r="AN1477" t="str">
        <f t="shared" si="1373"/>
        <v/>
      </c>
      <c r="AO1477" t="str">
        <f t="shared" si="1374"/>
        <v/>
      </c>
      <c r="AP1477" t="str">
        <f t="shared" si="1375"/>
        <v/>
      </c>
      <c r="AQ1477" t="str">
        <f t="shared" si="1376"/>
        <v/>
      </c>
      <c r="AR1477" t="str">
        <f t="shared" si="1377"/>
        <v/>
      </c>
      <c r="AS1477" t="str">
        <f t="shared" si="1378"/>
        <v/>
      </c>
      <c r="AT1477" t="str">
        <f t="shared" si="1379"/>
        <v/>
      </c>
      <c r="AU1477" t="str">
        <f t="shared" si="1380"/>
        <v/>
      </c>
      <c r="AV1477" t="str">
        <f t="shared" si="1381"/>
        <v/>
      </c>
      <c r="AW1477" t="str">
        <f t="shared" si="1382"/>
        <v/>
      </c>
      <c r="AX1477" t="str">
        <f t="shared" si="1383"/>
        <v/>
      </c>
      <c r="AY1477" t="str">
        <f t="shared" si="1384"/>
        <v/>
      </c>
      <c r="AZ1477" t="str">
        <f t="shared" si="1385"/>
        <v/>
      </c>
      <c r="BA1477" t="str">
        <f t="shared" si="1386"/>
        <v/>
      </c>
      <c r="BB1477" t="str">
        <f t="shared" si="1387"/>
        <v/>
      </c>
      <c r="BC1477" t="str">
        <f t="shared" si="1388"/>
        <v/>
      </c>
      <c r="BD1477" t="str">
        <f t="shared" si="1389"/>
        <v/>
      </c>
      <c r="BE1477" t="str">
        <f t="shared" si="1390"/>
        <v>Méréstechnika, 3. csoport (4)</v>
      </c>
      <c r="BF1477" s="2">
        <v>1212</v>
      </c>
      <c r="BG1477" s="2">
        <v>3</v>
      </c>
      <c r="BH1477" s="18">
        <f>VLOOKUP(BF1477,segéd!$F$9:$G$41,2,FALSE)</f>
        <v>46368</v>
      </c>
      <c r="BI1477" s="2" t="str">
        <f>VLOOKUP(BG1477,segéd!$F$1:$G$7,2,FALSE)</f>
        <v>11.30-13.00</v>
      </c>
      <c r="BJ1477" t="s">
        <v>297</v>
      </c>
      <c r="BK1477" s="20" t="s">
        <v>743</v>
      </c>
      <c r="BL1477" t="s">
        <v>191</v>
      </c>
      <c r="BM1477" s="2"/>
      <c r="BN1477" s="2">
        <v>4</v>
      </c>
      <c r="BO1477" s="2"/>
      <c r="BP1477" s="33"/>
      <c r="BQ1477" s="2">
        <f t="shared" si="1391"/>
        <v>0</v>
      </c>
      <c r="BR1477" s="2" t="str">
        <f>IF(BM1477="","",IFERROR(VLOOKUP(BJ1477,segéd!T:U,2,FALSE),"x"))</f>
        <v/>
      </c>
      <c r="BS1477" s="2">
        <f>IF(BN1477="","",IFERROR(VLOOKUP(BJ1477,segéd!O:P,2,FALSE),"x"))</f>
        <v>0</v>
      </c>
      <c r="BU1477" s="2"/>
      <c r="BV1477" s="2"/>
      <c r="BX1477" s="2"/>
      <c r="CJ1477" s="19"/>
      <c r="CK1477" s="19"/>
      <c r="CX1477" s="2">
        <v>21</v>
      </c>
    </row>
    <row r="1478" spans="1:117" x14ac:dyDescent="0.3">
      <c r="A1478" t="str">
        <f t="shared" si="1334"/>
        <v>20212123</v>
      </c>
      <c r="B1478" t="str">
        <f t="shared" si="1335"/>
        <v>MI és marketing automatizálás - Duga Zsófia (Bp.-ről web) 13</v>
      </c>
      <c r="C1478" t="str">
        <f t="shared" si="1336"/>
        <v>otthon12123</v>
      </c>
      <c r="D1478" t="str">
        <f t="shared" si="1337"/>
        <v>MI és marketing automatizálás - Duga Zsófia (Bp.-ről web) 1</v>
      </c>
      <c r="E1478" t="str">
        <f t="shared" si="1338"/>
        <v>Duga Zsófia12123</v>
      </c>
      <c r="F1478" t="str">
        <f t="shared" si="1339"/>
        <v>MI és marketing automatizálás (Bp. 202, Bp.-ről web)</v>
      </c>
      <c r="G1478" t="str">
        <f t="shared" si="1340"/>
        <v/>
      </c>
      <c r="H1478" t="str">
        <f t="shared" si="1341"/>
        <v/>
      </c>
      <c r="I1478" t="str">
        <f t="shared" si="1342"/>
        <v/>
      </c>
      <c r="J1478" t="str">
        <f t="shared" si="1343"/>
        <v/>
      </c>
      <c r="K1478" t="str">
        <f t="shared" si="1344"/>
        <v/>
      </c>
      <c r="L1478" t="str">
        <f t="shared" si="1345"/>
        <v/>
      </c>
      <c r="M1478" t="str">
        <f t="shared" si="1346"/>
        <v/>
      </c>
      <c r="N1478" t="str">
        <f t="shared" si="1347"/>
        <v/>
      </c>
      <c r="O1478" t="str">
        <f t="shared" si="1348"/>
        <v/>
      </c>
      <c r="P1478" t="str">
        <f t="shared" si="1349"/>
        <v/>
      </c>
      <c r="Q1478" t="str">
        <f t="shared" si="1350"/>
        <v/>
      </c>
      <c r="R1478" t="str">
        <f t="shared" si="1351"/>
        <v/>
      </c>
      <c r="S1478" t="str">
        <f t="shared" si="1352"/>
        <v/>
      </c>
      <c r="T1478" t="str">
        <f t="shared" si="1353"/>
        <v/>
      </c>
      <c r="U1478" t="str">
        <f t="shared" si="1354"/>
        <v/>
      </c>
      <c r="V1478" t="str">
        <f t="shared" si="1355"/>
        <v/>
      </c>
      <c r="W1478" t="str">
        <f t="shared" si="1356"/>
        <v/>
      </c>
      <c r="X1478" t="str">
        <f t="shared" si="1357"/>
        <v>12123</v>
      </c>
      <c r="Y1478" t="str">
        <f t="shared" si="1358"/>
        <v/>
      </c>
      <c r="Z1478" t="str">
        <f t="shared" si="1359"/>
        <v/>
      </c>
      <c r="AA1478" t="str">
        <f t="shared" si="1360"/>
        <v>MI és marketing automatizálás (202, Bp.-ről web)</v>
      </c>
      <c r="AB1478" t="str">
        <f t="shared" si="1361"/>
        <v/>
      </c>
      <c r="AC1478" t="str">
        <f t="shared" si="1362"/>
        <v/>
      </c>
      <c r="AD1478" t="str">
        <f t="shared" si="1363"/>
        <v/>
      </c>
      <c r="AE1478" t="str">
        <f t="shared" si="1364"/>
        <v/>
      </c>
      <c r="AF1478" t="str">
        <f t="shared" si="1365"/>
        <v/>
      </c>
      <c r="AG1478" t="str">
        <f t="shared" si="1366"/>
        <v/>
      </c>
      <c r="AH1478" t="str">
        <f t="shared" si="1367"/>
        <v/>
      </c>
      <c r="AI1478" t="str">
        <f t="shared" si="1368"/>
        <v/>
      </c>
      <c r="AJ1478" t="str">
        <f t="shared" si="1369"/>
        <v/>
      </c>
      <c r="AK1478" t="str">
        <f t="shared" si="1370"/>
        <v/>
      </c>
      <c r="AL1478" t="str">
        <f t="shared" si="1371"/>
        <v/>
      </c>
      <c r="AM1478" t="str">
        <f t="shared" si="1372"/>
        <v/>
      </c>
      <c r="AN1478" t="str">
        <f t="shared" si="1373"/>
        <v/>
      </c>
      <c r="AO1478" t="str">
        <f t="shared" si="1374"/>
        <v/>
      </c>
      <c r="AP1478" t="str">
        <f t="shared" si="1375"/>
        <v/>
      </c>
      <c r="AQ1478" t="str">
        <f t="shared" si="1376"/>
        <v/>
      </c>
      <c r="AR1478" t="str">
        <f t="shared" si="1377"/>
        <v>12123</v>
      </c>
      <c r="AS1478" t="str">
        <f t="shared" si="1378"/>
        <v/>
      </c>
      <c r="AT1478" t="str">
        <f t="shared" si="1379"/>
        <v/>
      </c>
      <c r="AU1478" t="str">
        <f t="shared" si="1380"/>
        <v/>
      </c>
      <c r="AV1478" t="str">
        <f t="shared" si="1381"/>
        <v/>
      </c>
      <c r="AW1478" t="str">
        <f t="shared" si="1382"/>
        <v/>
      </c>
      <c r="AX1478" t="str">
        <f t="shared" si="1383"/>
        <v/>
      </c>
      <c r="AY1478" t="str">
        <f t="shared" si="1384"/>
        <v/>
      </c>
      <c r="AZ1478" t="str">
        <f t="shared" si="1385"/>
        <v/>
      </c>
      <c r="BA1478" t="str">
        <f t="shared" si="1386"/>
        <v/>
      </c>
      <c r="BB1478" t="str">
        <f t="shared" si="1387"/>
        <v/>
      </c>
      <c r="BC1478" t="str">
        <f t="shared" si="1388"/>
        <v/>
      </c>
      <c r="BD1478" t="str">
        <f t="shared" si="1389"/>
        <v/>
      </c>
      <c r="BE1478" t="str">
        <f t="shared" si="1390"/>
        <v>MI és marketing automatizálás (otthon, Bp.-ről web)</v>
      </c>
      <c r="BF1478" s="2">
        <v>1212</v>
      </c>
      <c r="BG1478" s="2">
        <v>3</v>
      </c>
      <c r="BH1478" s="18">
        <f>VLOOKUP(BF1478,segéd!$F$9:$G$41,2,FALSE)</f>
        <v>46368</v>
      </c>
      <c r="BI1478" s="2" t="str">
        <f>VLOOKUP(BG1478,segéd!$F$1:$G$7,2,FALSE)</f>
        <v>11.30-13.00</v>
      </c>
      <c r="BJ1478" t="s">
        <v>385</v>
      </c>
      <c r="BK1478" s="20" t="s">
        <v>120</v>
      </c>
      <c r="BL1478" t="s">
        <v>192</v>
      </c>
      <c r="BM1478" s="2">
        <v>202</v>
      </c>
      <c r="BN1478" s="2" t="s">
        <v>424</v>
      </c>
      <c r="BO1478" s="2" t="s">
        <v>118</v>
      </c>
      <c r="BP1478" s="33" t="s">
        <v>639</v>
      </c>
      <c r="BQ1478" s="2">
        <f t="shared" si="1391"/>
        <v>14</v>
      </c>
      <c r="BR1478" s="2">
        <f>IF(BM1478="","",IFERROR(VLOOKUP(BJ1478,segéd!T:U,2,FALSE),"x"))</f>
        <v>13</v>
      </c>
      <c r="BS1478" s="2">
        <f>IF(BN1478="","",IFERROR(VLOOKUP(BJ1478,segéd!O:P,2,FALSE),"x"))</f>
        <v>1</v>
      </c>
      <c r="BU1478" s="2"/>
      <c r="BV1478" s="2"/>
      <c r="BX1478" s="2"/>
      <c r="CK1478" s="2">
        <v>13</v>
      </c>
      <c r="CQ1478" s="2"/>
      <c r="CR1478" s="2"/>
      <c r="DD1478" s="2">
        <v>2</v>
      </c>
    </row>
    <row r="1479" spans="1:117" x14ac:dyDescent="0.3">
      <c r="A1479" t="str">
        <f t="shared" si="1334"/>
        <v>12123</v>
      </c>
      <c r="B1479" t="str">
        <f t="shared" si="1335"/>
        <v xml:space="preserve">Minőségmenedzsment I. - Szabó Veronika Anna (web) </v>
      </c>
      <c r="C1479" t="str">
        <f t="shared" si="1336"/>
        <v>21412123</v>
      </c>
      <c r="D1479" t="str">
        <f t="shared" si="1337"/>
        <v>Minőségmenedzsment I. - Szabó Veronika Anna (web) 12</v>
      </c>
      <c r="E1479" t="str">
        <f t="shared" si="1338"/>
        <v>Szabó Veronika Anna12123</v>
      </c>
      <c r="F1479" t="str">
        <f t="shared" si="1339"/>
        <v>Minőségmenedzsment I. (Tb. 214, web)</v>
      </c>
      <c r="G1479" t="str">
        <f t="shared" si="1340"/>
        <v/>
      </c>
      <c r="H1479" t="str">
        <f t="shared" si="1341"/>
        <v/>
      </c>
      <c r="I1479" t="str">
        <f t="shared" si="1342"/>
        <v/>
      </c>
      <c r="J1479" t="str">
        <f t="shared" si="1343"/>
        <v/>
      </c>
      <c r="K1479" t="str">
        <f t="shared" si="1344"/>
        <v/>
      </c>
      <c r="L1479" t="str">
        <f t="shared" si="1345"/>
        <v/>
      </c>
      <c r="M1479" t="str">
        <f t="shared" si="1346"/>
        <v/>
      </c>
      <c r="N1479" t="str">
        <f t="shared" si="1347"/>
        <v/>
      </c>
      <c r="O1479" t="str">
        <f t="shared" si="1348"/>
        <v/>
      </c>
      <c r="P1479" t="str">
        <f t="shared" si="1349"/>
        <v/>
      </c>
      <c r="Q1479" t="str">
        <f t="shared" si="1350"/>
        <v/>
      </c>
      <c r="R1479" t="str">
        <f t="shared" si="1351"/>
        <v/>
      </c>
      <c r="S1479" t="str">
        <f t="shared" si="1352"/>
        <v/>
      </c>
      <c r="T1479" t="str">
        <f t="shared" si="1353"/>
        <v/>
      </c>
      <c r="U1479" t="str">
        <f t="shared" si="1354"/>
        <v/>
      </c>
      <c r="V1479" t="str">
        <f t="shared" si="1355"/>
        <v/>
      </c>
      <c r="W1479" t="str">
        <f t="shared" si="1356"/>
        <v/>
      </c>
      <c r="X1479" t="str">
        <f t="shared" si="1357"/>
        <v/>
      </c>
      <c r="Y1479" t="str">
        <f t="shared" si="1358"/>
        <v/>
      </c>
      <c r="Z1479" t="str">
        <f t="shared" si="1359"/>
        <v/>
      </c>
      <c r="AA1479" t="str">
        <f t="shared" si="1360"/>
        <v>Minőségmenedzsment I. (, web)</v>
      </c>
      <c r="AB1479" t="str">
        <f t="shared" si="1361"/>
        <v/>
      </c>
      <c r="AC1479" t="str">
        <f t="shared" si="1362"/>
        <v/>
      </c>
      <c r="AD1479" t="str">
        <f t="shared" si="1363"/>
        <v/>
      </c>
      <c r="AE1479" t="str">
        <f t="shared" si="1364"/>
        <v/>
      </c>
      <c r="AF1479" t="str">
        <f t="shared" si="1365"/>
        <v/>
      </c>
      <c r="AG1479" t="str">
        <f t="shared" si="1366"/>
        <v/>
      </c>
      <c r="AH1479" t="str">
        <f t="shared" si="1367"/>
        <v/>
      </c>
      <c r="AI1479" t="str">
        <f t="shared" si="1368"/>
        <v/>
      </c>
      <c r="AJ1479" t="str">
        <f t="shared" si="1369"/>
        <v/>
      </c>
      <c r="AK1479" t="str">
        <f t="shared" si="1370"/>
        <v/>
      </c>
      <c r="AL1479" t="str">
        <f t="shared" si="1371"/>
        <v/>
      </c>
      <c r="AM1479" t="str">
        <f t="shared" si="1372"/>
        <v/>
      </c>
      <c r="AN1479" t="str">
        <f t="shared" si="1373"/>
        <v/>
      </c>
      <c r="AO1479" t="str">
        <f t="shared" si="1374"/>
        <v/>
      </c>
      <c r="AP1479" t="str">
        <f t="shared" si="1375"/>
        <v/>
      </c>
      <c r="AQ1479" t="str">
        <f t="shared" si="1376"/>
        <v/>
      </c>
      <c r="AR1479" t="str">
        <f t="shared" si="1377"/>
        <v/>
      </c>
      <c r="AS1479" t="str">
        <f t="shared" si="1378"/>
        <v/>
      </c>
      <c r="AT1479" t="str">
        <f t="shared" si="1379"/>
        <v/>
      </c>
      <c r="AU1479" t="str">
        <f t="shared" si="1380"/>
        <v/>
      </c>
      <c r="AV1479" t="str">
        <f t="shared" si="1381"/>
        <v>12123</v>
      </c>
      <c r="AW1479" t="str">
        <f t="shared" si="1382"/>
        <v/>
      </c>
      <c r="AX1479" t="str">
        <f t="shared" si="1383"/>
        <v/>
      </c>
      <c r="AY1479" t="str">
        <f t="shared" si="1384"/>
        <v/>
      </c>
      <c r="AZ1479" t="str">
        <f t="shared" si="1385"/>
        <v/>
      </c>
      <c r="BA1479" t="str">
        <f t="shared" si="1386"/>
        <v/>
      </c>
      <c r="BB1479" t="str">
        <f t="shared" si="1387"/>
        <v/>
      </c>
      <c r="BC1479" t="str">
        <f t="shared" si="1388"/>
        <v/>
      </c>
      <c r="BD1479" t="str">
        <f t="shared" si="1389"/>
        <v/>
      </c>
      <c r="BE1479" t="str">
        <f t="shared" si="1390"/>
        <v>Minőségmenedzsment I. (214, web)</v>
      </c>
      <c r="BF1479" s="2">
        <v>1212</v>
      </c>
      <c r="BG1479" s="2">
        <v>3</v>
      </c>
      <c r="BH1479" s="18">
        <f>VLOOKUP(BF1479,segéd!$F$9:$G$41,2,FALSE)</f>
        <v>46368</v>
      </c>
      <c r="BI1479" s="2" t="str">
        <f>VLOOKUP(BG1479,segéd!$F$1:$G$7,2,FALSE)</f>
        <v>11.30-13.00</v>
      </c>
      <c r="BJ1479" t="s">
        <v>400</v>
      </c>
      <c r="BK1479" s="20" t="s">
        <v>539</v>
      </c>
      <c r="BL1479" t="s">
        <v>191</v>
      </c>
      <c r="BM1479" s="2"/>
      <c r="BN1479" s="2">
        <v>214</v>
      </c>
      <c r="BO1479" s="2" t="s">
        <v>117</v>
      </c>
      <c r="BP1479" s="33" t="s">
        <v>625</v>
      </c>
      <c r="BQ1479" s="2">
        <f t="shared" si="1391"/>
        <v>12</v>
      </c>
      <c r="BR1479" s="2" t="str">
        <f>IF(BM1479="","",IFERROR(VLOOKUP(BJ1479,segéd!T:U,2,FALSE),"x"))</f>
        <v/>
      </c>
      <c r="BS1479" s="2">
        <f>IF(BN1479="","",IFERROR(VLOOKUP(BJ1479,segéd!O:P,2,FALSE),"x"))</f>
        <v>12</v>
      </c>
      <c r="BU1479" s="2"/>
      <c r="BV1479" s="2"/>
      <c r="DH1479" s="2">
        <v>13</v>
      </c>
    </row>
    <row r="1480" spans="1:117" x14ac:dyDescent="0.3">
      <c r="A1480" t="str">
        <f t="shared" si="1334"/>
        <v>12123</v>
      </c>
      <c r="B1480" t="str">
        <f t="shared" si="1335"/>
        <v xml:space="preserve">Műszaki szaknyelv I., 4. csoport - Balog Mónika </v>
      </c>
      <c r="C1480" t="str">
        <f t="shared" si="1336"/>
        <v>21612123</v>
      </c>
      <c r="D1480" t="str">
        <f t="shared" si="1337"/>
        <v>Műszaki szaknyelv I., 4. csoport - Balog Mónika 1</v>
      </c>
      <c r="E1480" t="str">
        <f t="shared" si="1338"/>
        <v>Balog Mónika12123</v>
      </c>
      <c r="F1480" t="str">
        <f t="shared" si="1339"/>
        <v>Műszaki szaknyelv I., 4. csoport (Tb. 216)</v>
      </c>
      <c r="G1480" t="str">
        <f t="shared" si="1340"/>
        <v/>
      </c>
      <c r="H1480" t="str">
        <f t="shared" si="1341"/>
        <v/>
      </c>
      <c r="I1480" t="str">
        <f t="shared" si="1342"/>
        <v/>
      </c>
      <c r="J1480" t="str">
        <f t="shared" si="1343"/>
        <v/>
      </c>
      <c r="K1480" t="str">
        <f t="shared" si="1344"/>
        <v/>
      </c>
      <c r="L1480" t="str">
        <f t="shared" si="1345"/>
        <v/>
      </c>
      <c r="M1480" t="str">
        <f t="shared" si="1346"/>
        <v/>
      </c>
      <c r="N1480" t="str">
        <f t="shared" si="1347"/>
        <v/>
      </c>
      <c r="O1480" t="str">
        <f t="shared" si="1348"/>
        <v/>
      </c>
      <c r="P1480" t="str">
        <f t="shared" si="1349"/>
        <v/>
      </c>
      <c r="Q1480" t="str">
        <f t="shared" si="1350"/>
        <v/>
      </c>
      <c r="R1480" t="str">
        <f t="shared" si="1351"/>
        <v/>
      </c>
      <c r="S1480" t="str">
        <f t="shared" si="1352"/>
        <v/>
      </c>
      <c r="T1480" t="str">
        <f t="shared" si="1353"/>
        <v/>
      </c>
      <c r="U1480" t="str">
        <f t="shared" si="1354"/>
        <v/>
      </c>
      <c r="V1480" t="str">
        <f t="shared" si="1355"/>
        <v/>
      </c>
      <c r="W1480" t="str">
        <f t="shared" si="1356"/>
        <v/>
      </c>
      <c r="X1480" t="str">
        <f t="shared" si="1357"/>
        <v/>
      </c>
      <c r="Y1480" t="str">
        <f t="shared" si="1358"/>
        <v/>
      </c>
      <c r="Z1480" t="str">
        <f t="shared" si="1359"/>
        <v/>
      </c>
      <c r="AA1480" t="str">
        <f t="shared" si="1360"/>
        <v>Műszaki szaknyelv I., 4. csoport ()</v>
      </c>
      <c r="AB1480" t="str">
        <f t="shared" si="1361"/>
        <v/>
      </c>
      <c r="AC1480" t="str">
        <f t="shared" si="1362"/>
        <v/>
      </c>
      <c r="AD1480" t="str">
        <f t="shared" si="1363"/>
        <v/>
      </c>
      <c r="AE1480" t="str">
        <f t="shared" si="1364"/>
        <v/>
      </c>
      <c r="AF1480" t="str">
        <f t="shared" si="1365"/>
        <v/>
      </c>
      <c r="AG1480" t="str">
        <f t="shared" si="1366"/>
        <v/>
      </c>
      <c r="AH1480" t="str">
        <f t="shared" si="1367"/>
        <v/>
      </c>
      <c r="AI1480" t="str">
        <f t="shared" si="1368"/>
        <v/>
      </c>
      <c r="AJ1480" t="str">
        <f t="shared" si="1369"/>
        <v/>
      </c>
      <c r="AK1480" t="str">
        <f t="shared" si="1370"/>
        <v/>
      </c>
      <c r="AL1480" t="str">
        <f t="shared" si="1371"/>
        <v>12123</v>
      </c>
      <c r="AM1480" t="str">
        <f t="shared" si="1372"/>
        <v/>
      </c>
      <c r="AN1480" t="str">
        <f t="shared" si="1373"/>
        <v/>
      </c>
      <c r="AO1480" t="str">
        <f t="shared" si="1374"/>
        <v/>
      </c>
      <c r="AP1480" t="str">
        <f t="shared" si="1375"/>
        <v/>
      </c>
      <c r="AQ1480" t="str">
        <f t="shared" si="1376"/>
        <v/>
      </c>
      <c r="AR1480" t="str">
        <f t="shared" si="1377"/>
        <v/>
      </c>
      <c r="AS1480" t="str">
        <f t="shared" si="1378"/>
        <v/>
      </c>
      <c r="AT1480" t="str">
        <f t="shared" si="1379"/>
        <v/>
      </c>
      <c r="AU1480" t="str">
        <f t="shared" si="1380"/>
        <v/>
      </c>
      <c r="AV1480" t="str">
        <f t="shared" si="1381"/>
        <v/>
      </c>
      <c r="AW1480" t="str">
        <f t="shared" si="1382"/>
        <v/>
      </c>
      <c r="AX1480" t="str">
        <f t="shared" si="1383"/>
        <v/>
      </c>
      <c r="AY1480" t="str">
        <f t="shared" si="1384"/>
        <v/>
      </c>
      <c r="AZ1480" t="str">
        <f t="shared" si="1385"/>
        <v/>
      </c>
      <c r="BA1480" t="str">
        <f t="shared" si="1386"/>
        <v/>
      </c>
      <c r="BB1480" t="str">
        <f t="shared" si="1387"/>
        <v/>
      </c>
      <c r="BC1480" t="str">
        <f t="shared" si="1388"/>
        <v/>
      </c>
      <c r="BD1480" t="str">
        <f t="shared" si="1389"/>
        <v/>
      </c>
      <c r="BE1480" t="str">
        <f t="shared" si="1390"/>
        <v>Műszaki szaknyelv I., 4. csoport (216)</v>
      </c>
      <c r="BF1480" s="2">
        <v>1212</v>
      </c>
      <c r="BG1480" s="2">
        <v>3</v>
      </c>
      <c r="BH1480" s="18">
        <f>VLOOKUP(BF1480,segéd!$F$9:$G$41,2,FALSE)</f>
        <v>46368</v>
      </c>
      <c r="BI1480" s="2" t="str">
        <f>VLOOKUP(BG1480,segéd!$F$1:$G$7,2,FALSE)</f>
        <v>11.30-13.00</v>
      </c>
      <c r="BJ1480" t="s">
        <v>396</v>
      </c>
      <c r="BK1480" s="20" t="s">
        <v>70</v>
      </c>
      <c r="BL1480" t="s">
        <v>191</v>
      </c>
      <c r="BM1480" s="2"/>
      <c r="BN1480" s="2">
        <v>216</v>
      </c>
      <c r="BO1480" s="2"/>
      <c r="BP1480" s="33"/>
      <c r="BQ1480" s="2">
        <f t="shared" si="1391"/>
        <v>1</v>
      </c>
      <c r="BR1480" s="2" t="str">
        <f>IF(BM1480="","",IFERROR(VLOOKUP(BJ1480,segéd!T:U,2,FALSE),"x"))</f>
        <v/>
      </c>
      <c r="BS1480" s="2">
        <f>IF(BN1480="","",IFERROR(VLOOKUP(BJ1480,segéd!O:P,2,FALSE),"x"))</f>
        <v>1</v>
      </c>
      <c r="BT1480" s="2"/>
      <c r="BU1480" s="2"/>
      <c r="BV1480" s="2"/>
      <c r="BX1480" s="2"/>
      <c r="CQ1480" s="2"/>
      <c r="CR1480" s="2"/>
      <c r="CX1480" s="2">
        <v>25</v>
      </c>
    </row>
    <row r="1481" spans="1:117" x14ac:dyDescent="0.3">
      <c r="A1481" t="str">
        <f t="shared" si="1334"/>
        <v>20612123</v>
      </c>
      <c r="B1481" t="str">
        <f t="shared" si="1335"/>
        <v>Nemzetközi keresk. és piac - Buda Lorina (web) 3</v>
      </c>
      <c r="C1481" t="str">
        <f t="shared" si="1336"/>
        <v>12123</v>
      </c>
      <c r="D1481" t="str">
        <f t="shared" si="1337"/>
        <v xml:space="preserve">Nemzetközi keresk. és piac - Buda Lorina (web) </v>
      </c>
      <c r="E1481" t="str">
        <f t="shared" si="1338"/>
        <v>Buda Lorina12123</v>
      </c>
      <c r="F1481" t="str">
        <f t="shared" si="1339"/>
        <v>Nemzetközi keresk. és piac (Bp. 206, web)</v>
      </c>
      <c r="G1481" t="str">
        <f t="shared" si="1340"/>
        <v/>
      </c>
      <c r="H1481" t="str">
        <f t="shared" si="1341"/>
        <v/>
      </c>
      <c r="I1481" t="str">
        <f t="shared" si="1342"/>
        <v/>
      </c>
      <c r="J1481" t="str">
        <f t="shared" si="1343"/>
        <v/>
      </c>
      <c r="K1481" t="str">
        <f t="shared" si="1344"/>
        <v/>
      </c>
      <c r="L1481" t="str">
        <f t="shared" si="1345"/>
        <v/>
      </c>
      <c r="M1481" t="str">
        <f t="shared" si="1346"/>
        <v/>
      </c>
      <c r="N1481" t="str">
        <f t="shared" si="1347"/>
        <v/>
      </c>
      <c r="O1481" t="str">
        <f t="shared" si="1348"/>
        <v/>
      </c>
      <c r="P1481" t="str">
        <f t="shared" si="1349"/>
        <v/>
      </c>
      <c r="Q1481" t="str">
        <f t="shared" si="1350"/>
        <v>12123</v>
      </c>
      <c r="R1481" t="str">
        <f t="shared" si="1351"/>
        <v/>
      </c>
      <c r="S1481" t="str">
        <f t="shared" si="1352"/>
        <v/>
      </c>
      <c r="T1481" t="str">
        <f t="shared" si="1353"/>
        <v/>
      </c>
      <c r="U1481" t="str">
        <f t="shared" si="1354"/>
        <v/>
      </c>
      <c r="V1481" t="str">
        <f t="shared" si="1355"/>
        <v/>
      </c>
      <c r="W1481" t="str">
        <f t="shared" si="1356"/>
        <v/>
      </c>
      <c r="X1481" t="str">
        <f t="shared" si="1357"/>
        <v/>
      </c>
      <c r="Y1481" t="str">
        <f t="shared" si="1358"/>
        <v/>
      </c>
      <c r="Z1481" t="str">
        <f t="shared" si="1359"/>
        <v/>
      </c>
      <c r="AA1481" t="str">
        <f t="shared" si="1360"/>
        <v>Nemzetközi keresk. és piac (206, web)</v>
      </c>
      <c r="AB1481" t="str">
        <f t="shared" si="1361"/>
        <v/>
      </c>
      <c r="AC1481" t="str">
        <f t="shared" si="1362"/>
        <v/>
      </c>
      <c r="AD1481" t="str">
        <f t="shared" si="1363"/>
        <v/>
      </c>
      <c r="AE1481" t="str">
        <f t="shared" si="1364"/>
        <v/>
      </c>
      <c r="AF1481" t="str">
        <f t="shared" si="1365"/>
        <v/>
      </c>
      <c r="AG1481" t="str">
        <f t="shared" si="1366"/>
        <v/>
      </c>
      <c r="AH1481" t="str">
        <f t="shared" si="1367"/>
        <v/>
      </c>
      <c r="AI1481" t="str">
        <f t="shared" si="1368"/>
        <v/>
      </c>
      <c r="AJ1481" t="str">
        <f t="shared" si="1369"/>
        <v/>
      </c>
      <c r="AK1481" t="str">
        <f t="shared" si="1370"/>
        <v/>
      </c>
      <c r="AL1481" t="str">
        <f t="shared" si="1371"/>
        <v/>
      </c>
      <c r="AM1481" t="str">
        <f t="shared" si="1372"/>
        <v/>
      </c>
      <c r="AN1481" t="str">
        <f t="shared" si="1373"/>
        <v/>
      </c>
      <c r="AO1481" t="str">
        <f t="shared" si="1374"/>
        <v/>
      </c>
      <c r="AP1481" t="str">
        <f t="shared" si="1375"/>
        <v/>
      </c>
      <c r="AQ1481" t="str">
        <f t="shared" si="1376"/>
        <v/>
      </c>
      <c r="AR1481" t="str">
        <f t="shared" si="1377"/>
        <v/>
      </c>
      <c r="AS1481" t="str">
        <f t="shared" si="1378"/>
        <v/>
      </c>
      <c r="AT1481" t="str">
        <f t="shared" si="1379"/>
        <v/>
      </c>
      <c r="AU1481" t="str">
        <f t="shared" si="1380"/>
        <v/>
      </c>
      <c r="AV1481" t="str">
        <f t="shared" si="1381"/>
        <v/>
      </c>
      <c r="AW1481" t="str">
        <f t="shared" si="1382"/>
        <v/>
      </c>
      <c r="AX1481" t="str">
        <f t="shared" si="1383"/>
        <v/>
      </c>
      <c r="AY1481" t="str">
        <f t="shared" si="1384"/>
        <v/>
      </c>
      <c r="AZ1481" t="str">
        <f t="shared" si="1385"/>
        <v/>
      </c>
      <c r="BA1481" t="str">
        <f t="shared" si="1386"/>
        <v/>
      </c>
      <c r="BB1481" t="str">
        <f t="shared" si="1387"/>
        <v/>
      </c>
      <c r="BC1481" t="str">
        <f t="shared" si="1388"/>
        <v/>
      </c>
      <c r="BD1481" t="str">
        <f t="shared" si="1389"/>
        <v/>
      </c>
      <c r="BE1481" t="str">
        <f t="shared" si="1390"/>
        <v>Nemzetközi keresk. és piac (, web)</v>
      </c>
      <c r="BF1481" s="2">
        <v>1212</v>
      </c>
      <c r="BG1481" s="2">
        <v>3</v>
      </c>
      <c r="BH1481" s="18">
        <f>VLOOKUP(BF1481,segéd!$F$9:$G$41,2,FALSE)</f>
        <v>46368</v>
      </c>
      <c r="BI1481" s="2" t="str">
        <f>VLOOKUP(BG1481,segéd!$F$1:$G$7,2,FALSE)</f>
        <v>11.30-13.00</v>
      </c>
      <c r="BJ1481" t="s">
        <v>98</v>
      </c>
      <c r="BK1481" s="20" t="s">
        <v>277</v>
      </c>
      <c r="BL1481" t="s">
        <v>206</v>
      </c>
      <c r="BM1481" s="2">
        <v>206</v>
      </c>
      <c r="BO1481" s="19" t="s">
        <v>117</v>
      </c>
      <c r="BP1481" s="33" t="s">
        <v>727</v>
      </c>
      <c r="BQ1481" s="2">
        <f t="shared" si="1391"/>
        <v>3</v>
      </c>
      <c r="BR1481" s="2">
        <f>IF(BM1481="","",IFERROR(VLOOKUP(BJ1481,segéd!T:U,2,FALSE),"x"))</f>
        <v>3</v>
      </c>
      <c r="BS1481" s="2" t="str">
        <f>IF(BN1481="","",IFERROR(VLOOKUP(BJ1481,segéd!O:P,2,FALSE),"x"))</f>
        <v/>
      </c>
      <c r="BU1481" s="2"/>
      <c r="BV1481" s="2"/>
      <c r="BX1481" s="2"/>
      <c r="CD1481" s="2">
        <v>3</v>
      </c>
      <c r="CJ1481" s="19"/>
      <c r="CK1481" s="19"/>
    </row>
    <row r="1482" spans="1:117" x14ac:dyDescent="0.3">
      <c r="A1482" t="str">
        <f t="shared" si="1334"/>
        <v>12123</v>
      </c>
      <c r="B1482" t="str">
        <f t="shared" si="1335"/>
        <v xml:space="preserve">Szakdolgozat felkészítő - Kutatásm. - Vigh László (web) </v>
      </c>
      <c r="C1482" t="str">
        <f t="shared" si="1336"/>
        <v>40212123</v>
      </c>
      <c r="D1482" t="str">
        <f t="shared" si="1337"/>
        <v>Szakdolgozat felkészítő - Kutatásm. - Vigh László (web) 9</v>
      </c>
      <c r="E1482" t="str">
        <f t="shared" si="1338"/>
        <v>Vigh László12123</v>
      </c>
      <c r="F1482" t="str">
        <f t="shared" si="1339"/>
        <v>Szakdolgozat felkészítő - Kutatásm. (Tb. 402, web)</v>
      </c>
      <c r="G1482" t="str">
        <f t="shared" si="1340"/>
        <v/>
      </c>
      <c r="H1482" t="str">
        <f t="shared" si="1341"/>
        <v/>
      </c>
      <c r="I1482" t="str">
        <f t="shared" si="1342"/>
        <v/>
      </c>
      <c r="J1482" t="str">
        <f t="shared" si="1343"/>
        <v/>
      </c>
      <c r="K1482" t="str">
        <f t="shared" si="1344"/>
        <v/>
      </c>
      <c r="L1482" t="str">
        <f t="shared" si="1345"/>
        <v/>
      </c>
      <c r="M1482" t="str">
        <f t="shared" si="1346"/>
        <v/>
      </c>
      <c r="N1482" t="str">
        <f t="shared" si="1347"/>
        <v/>
      </c>
      <c r="O1482" t="str">
        <f t="shared" si="1348"/>
        <v/>
      </c>
      <c r="P1482" t="str">
        <f t="shared" si="1349"/>
        <v/>
      </c>
      <c r="Q1482" t="str">
        <f t="shared" si="1350"/>
        <v/>
      </c>
      <c r="R1482" t="str">
        <f t="shared" si="1351"/>
        <v/>
      </c>
      <c r="S1482" t="str">
        <f t="shared" si="1352"/>
        <v/>
      </c>
      <c r="T1482" t="str">
        <f t="shared" si="1353"/>
        <v/>
      </c>
      <c r="U1482" t="str">
        <f t="shared" si="1354"/>
        <v/>
      </c>
      <c r="V1482" t="str">
        <f t="shared" si="1355"/>
        <v/>
      </c>
      <c r="W1482" t="str">
        <f t="shared" si="1356"/>
        <v/>
      </c>
      <c r="X1482" t="str">
        <f t="shared" si="1357"/>
        <v/>
      </c>
      <c r="Y1482" t="str">
        <f t="shared" si="1358"/>
        <v/>
      </c>
      <c r="Z1482" t="str">
        <f t="shared" si="1359"/>
        <v/>
      </c>
      <c r="AA1482" t="str">
        <f t="shared" si="1360"/>
        <v>Szakdolgozat felkészítő - Kutatásm. (, web)</v>
      </c>
      <c r="AB1482" t="str">
        <f t="shared" si="1361"/>
        <v/>
      </c>
      <c r="AC1482" t="str">
        <f t="shared" si="1362"/>
        <v/>
      </c>
      <c r="AD1482" t="str">
        <f t="shared" si="1363"/>
        <v/>
      </c>
      <c r="AE1482" t="str">
        <f t="shared" si="1364"/>
        <v/>
      </c>
      <c r="AF1482" t="str">
        <f t="shared" si="1365"/>
        <v/>
      </c>
      <c r="AG1482" t="str">
        <f t="shared" si="1366"/>
        <v/>
      </c>
      <c r="AH1482" t="str">
        <f t="shared" si="1367"/>
        <v/>
      </c>
      <c r="AI1482" t="str">
        <f t="shared" si="1368"/>
        <v/>
      </c>
      <c r="AJ1482" t="str">
        <f t="shared" si="1369"/>
        <v>12123</v>
      </c>
      <c r="AK1482" t="str">
        <f t="shared" si="1370"/>
        <v/>
      </c>
      <c r="AL1482" t="str">
        <f t="shared" si="1371"/>
        <v/>
      </c>
      <c r="AM1482" t="str">
        <f t="shared" si="1372"/>
        <v/>
      </c>
      <c r="AN1482" t="str">
        <f t="shared" si="1373"/>
        <v/>
      </c>
      <c r="AO1482" t="str">
        <f t="shared" si="1374"/>
        <v/>
      </c>
      <c r="AP1482" t="str">
        <f t="shared" si="1375"/>
        <v/>
      </c>
      <c r="AQ1482" t="str">
        <f t="shared" si="1376"/>
        <v/>
      </c>
      <c r="AR1482" t="str">
        <f t="shared" si="1377"/>
        <v/>
      </c>
      <c r="AS1482" t="str">
        <f t="shared" si="1378"/>
        <v/>
      </c>
      <c r="AT1482" t="str">
        <f t="shared" si="1379"/>
        <v/>
      </c>
      <c r="AU1482" t="str">
        <f t="shared" si="1380"/>
        <v/>
      </c>
      <c r="AV1482" t="str">
        <f t="shared" si="1381"/>
        <v/>
      </c>
      <c r="AW1482" t="str">
        <f t="shared" si="1382"/>
        <v/>
      </c>
      <c r="AX1482" t="str">
        <f t="shared" si="1383"/>
        <v/>
      </c>
      <c r="AY1482" t="str">
        <f t="shared" si="1384"/>
        <v/>
      </c>
      <c r="AZ1482" t="str">
        <f t="shared" si="1385"/>
        <v/>
      </c>
      <c r="BA1482" t="str">
        <f t="shared" si="1386"/>
        <v/>
      </c>
      <c r="BB1482" t="str">
        <f t="shared" si="1387"/>
        <v/>
      </c>
      <c r="BC1482" t="str">
        <f t="shared" si="1388"/>
        <v/>
      </c>
      <c r="BD1482" t="str">
        <f t="shared" si="1389"/>
        <v/>
      </c>
      <c r="BE1482" t="str">
        <f t="shared" si="1390"/>
        <v>Szakdolgozat felkészítő - Kutatásm. (402, web)</v>
      </c>
      <c r="BF1482" s="2">
        <v>1212</v>
      </c>
      <c r="BG1482" s="2">
        <v>3</v>
      </c>
      <c r="BH1482" s="18">
        <f>VLOOKUP(BF1482,segéd!$F$9:$G$41,2,FALSE)</f>
        <v>46368</v>
      </c>
      <c r="BI1482" s="2" t="str">
        <f>VLOOKUP(BG1482,segéd!$F$1:$G$7,2,FALSE)</f>
        <v>11.30-13.00</v>
      </c>
      <c r="BJ1482" t="s">
        <v>513</v>
      </c>
      <c r="BK1482" s="20" t="s">
        <v>37</v>
      </c>
      <c r="BL1482" t="s">
        <v>114</v>
      </c>
      <c r="BM1482" s="2"/>
      <c r="BN1482" s="2">
        <v>402</v>
      </c>
      <c r="BO1482" s="2" t="s">
        <v>117</v>
      </c>
      <c r="BP1482" s="33" t="s">
        <v>728</v>
      </c>
      <c r="BQ1482" s="2">
        <f t="shared" si="1391"/>
        <v>9</v>
      </c>
      <c r="BR1482" s="2" t="str">
        <f>IF(BM1482="","",IFERROR(VLOOKUP(BJ1482,segéd!T:U,2,FALSE),"x"))</f>
        <v/>
      </c>
      <c r="BS1482" s="2">
        <f>IF(BN1482="","",IFERROR(VLOOKUP(BJ1482,segéd!O:P,2,FALSE),"x"))</f>
        <v>9</v>
      </c>
      <c r="BT1482" s="2"/>
      <c r="BU1482" s="2"/>
      <c r="BV1482" s="2"/>
      <c r="BX1482" s="2"/>
      <c r="CQ1482" s="2"/>
      <c r="CR1482" s="2"/>
      <c r="CV1482" s="2">
        <v>7</v>
      </c>
    </row>
    <row r="1483" spans="1:117" x14ac:dyDescent="0.3">
      <c r="A1483" t="str">
        <f t="shared" si="1334"/>
        <v>20812124</v>
      </c>
      <c r="B1483" t="str">
        <f t="shared" si="1335"/>
        <v>Beszerzés és készletgazdálkodás - Mészáros Sándor (web) 7</v>
      </c>
      <c r="C1483" t="str">
        <f t="shared" si="1336"/>
        <v>12124</v>
      </c>
      <c r="D1483" t="str">
        <f t="shared" si="1337"/>
        <v xml:space="preserve">Beszerzés és készletgazdálkodás - Mészáros Sándor (web) </v>
      </c>
      <c r="E1483" t="str">
        <f t="shared" si="1338"/>
        <v>Mészáros Sándor12124</v>
      </c>
      <c r="F1483" t="str">
        <f t="shared" si="1339"/>
        <v>Beszerzés és készletgazdálkodás (Bp. 208, web)</v>
      </c>
      <c r="G1483" t="str">
        <f t="shared" si="1340"/>
        <v/>
      </c>
      <c r="H1483" t="str">
        <f t="shared" si="1341"/>
        <v/>
      </c>
      <c r="I1483" t="str">
        <f t="shared" si="1342"/>
        <v/>
      </c>
      <c r="J1483" t="str">
        <f t="shared" si="1343"/>
        <v/>
      </c>
      <c r="K1483" t="str">
        <f t="shared" si="1344"/>
        <v/>
      </c>
      <c r="L1483" t="str">
        <f t="shared" si="1345"/>
        <v/>
      </c>
      <c r="M1483" t="str">
        <f t="shared" si="1346"/>
        <v/>
      </c>
      <c r="N1483" t="str">
        <f t="shared" si="1347"/>
        <v/>
      </c>
      <c r="O1483" t="str">
        <f t="shared" si="1348"/>
        <v/>
      </c>
      <c r="P1483" t="str">
        <f t="shared" si="1349"/>
        <v>12124</v>
      </c>
      <c r="Q1483" t="str">
        <f t="shared" si="1350"/>
        <v/>
      </c>
      <c r="R1483" t="str">
        <f t="shared" si="1351"/>
        <v/>
      </c>
      <c r="S1483" t="str">
        <f t="shared" si="1352"/>
        <v/>
      </c>
      <c r="T1483" t="str">
        <f t="shared" si="1353"/>
        <v/>
      </c>
      <c r="U1483" t="str">
        <f t="shared" si="1354"/>
        <v/>
      </c>
      <c r="V1483" t="str">
        <f t="shared" si="1355"/>
        <v/>
      </c>
      <c r="W1483" t="str">
        <f t="shared" si="1356"/>
        <v/>
      </c>
      <c r="X1483" t="str">
        <f t="shared" si="1357"/>
        <v/>
      </c>
      <c r="Y1483" t="str">
        <f t="shared" si="1358"/>
        <v/>
      </c>
      <c r="Z1483" t="str">
        <f t="shared" si="1359"/>
        <v/>
      </c>
      <c r="AA1483" t="str">
        <f t="shared" si="1360"/>
        <v>Beszerzés és készletgazdálkodás (208, web)</v>
      </c>
      <c r="AB1483" t="str">
        <f t="shared" si="1361"/>
        <v/>
      </c>
      <c r="AC1483" t="str">
        <f t="shared" si="1362"/>
        <v/>
      </c>
      <c r="AD1483" t="str">
        <f t="shared" si="1363"/>
        <v/>
      </c>
      <c r="AE1483" t="str">
        <f t="shared" si="1364"/>
        <v/>
      </c>
      <c r="AF1483" t="str">
        <f t="shared" si="1365"/>
        <v/>
      </c>
      <c r="AG1483" t="str">
        <f t="shared" si="1366"/>
        <v/>
      </c>
      <c r="AH1483" t="str">
        <f t="shared" si="1367"/>
        <v/>
      </c>
      <c r="AI1483" t="str">
        <f t="shared" si="1368"/>
        <v/>
      </c>
      <c r="AJ1483" t="str">
        <f t="shared" si="1369"/>
        <v/>
      </c>
      <c r="AK1483" t="str">
        <f t="shared" si="1370"/>
        <v/>
      </c>
      <c r="AL1483" t="str">
        <f t="shared" si="1371"/>
        <v/>
      </c>
      <c r="AM1483" t="str">
        <f t="shared" si="1372"/>
        <v/>
      </c>
      <c r="AN1483" t="str">
        <f t="shared" si="1373"/>
        <v/>
      </c>
      <c r="AO1483" t="str">
        <f t="shared" si="1374"/>
        <v/>
      </c>
      <c r="AP1483" t="str">
        <f t="shared" si="1375"/>
        <v/>
      </c>
      <c r="AQ1483" t="str">
        <f t="shared" si="1376"/>
        <v/>
      </c>
      <c r="AR1483" t="str">
        <f t="shared" si="1377"/>
        <v/>
      </c>
      <c r="AS1483" t="str">
        <f t="shared" si="1378"/>
        <v/>
      </c>
      <c r="AT1483" t="str">
        <f t="shared" si="1379"/>
        <v/>
      </c>
      <c r="AU1483" t="str">
        <f t="shared" si="1380"/>
        <v/>
      </c>
      <c r="AV1483" t="str">
        <f t="shared" si="1381"/>
        <v/>
      </c>
      <c r="AW1483" t="str">
        <f t="shared" si="1382"/>
        <v/>
      </c>
      <c r="AX1483" t="str">
        <f t="shared" si="1383"/>
        <v/>
      </c>
      <c r="AY1483" t="str">
        <f t="shared" si="1384"/>
        <v/>
      </c>
      <c r="AZ1483" t="str">
        <f t="shared" si="1385"/>
        <v/>
      </c>
      <c r="BA1483" t="str">
        <f t="shared" si="1386"/>
        <v/>
      </c>
      <c r="BB1483" t="str">
        <f t="shared" si="1387"/>
        <v/>
      </c>
      <c r="BC1483" t="str">
        <f t="shared" si="1388"/>
        <v/>
      </c>
      <c r="BD1483" t="str">
        <f t="shared" si="1389"/>
        <v/>
      </c>
      <c r="BE1483" t="str">
        <f t="shared" si="1390"/>
        <v>Beszerzés és készletgazdálkodás (, web)</v>
      </c>
      <c r="BF1483" s="2">
        <v>1212</v>
      </c>
      <c r="BG1483" s="2">
        <v>4</v>
      </c>
      <c r="BH1483" s="18">
        <f>VLOOKUP(BF1483,segéd!$F$9:$G$41,2,FALSE)</f>
        <v>46368</v>
      </c>
      <c r="BI1483" s="2" t="str">
        <f>VLOOKUP(BG1483,segéd!$F$1:$G$7,2,FALSE)</f>
        <v>13.30-15.00</v>
      </c>
      <c r="BJ1483" t="s">
        <v>515</v>
      </c>
      <c r="BK1483" s="20" t="s">
        <v>306</v>
      </c>
      <c r="BL1483" t="s">
        <v>395</v>
      </c>
      <c r="BM1483" s="2">
        <v>208</v>
      </c>
      <c r="BO1483" s="2" t="s">
        <v>117</v>
      </c>
      <c r="BP1483" s="33" t="s">
        <v>724</v>
      </c>
      <c r="BQ1483" s="2">
        <f t="shared" si="1391"/>
        <v>7</v>
      </c>
      <c r="BR1483" s="2">
        <f>IF(BM1483="","",IFERROR(VLOOKUP(BJ1483,segéd!T:U,2,FALSE),"x"))</f>
        <v>7</v>
      </c>
      <c r="BS1483" s="2" t="str">
        <f>IF(BN1483="","",IFERROR(VLOOKUP(BJ1483,segéd!O:P,2,FALSE),"x"))</f>
        <v/>
      </c>
      <c r="BU1483" s="2"/>
      <c r="BV1483" s="2"/>
      <c r="BX1483" s="2"/>
      <c r="CC1483" s="2">
        <v>6</v>
      </c>
    </row>
    <row r="1484" spans="1:117" x14ac:dyDescent="0.3">
      <c r="A1484" t="str">
        <f t="shared" si="1334"/>
        <v>12124</v>
      </c>
      <c r="B1484" t="str">
        <f t="shared" si="1335"/>
        <v xml:space="preserve">Elektrotechnika I. - Varga István (web) </v>
      </c>
      <c r="C1484" t="str">
        <f t="shared" si="1336"/>
        <v>60112124</v>
      </c>
      <c r="D1484" t="str">
        <f t="shared" si="1337"/>
        <v>Elektrotechnika I. - Varga István (web) 83</v>
      </c>
      <c r="E1484" t="str">
        <f t="shared" si="1338"/>
        <v>Varga István12124</v>
      </c>
      <c r="F1484" t="str">
        <f t="shared" si="1339"/>
        <v>Elektrotechnika I. (Tb. 601, web)</v>
      </c>
      <c r="G1484" t="str">
        <f t="shared" si="1340"/>
        <v/>
      </c>
      <c r="H1484" t="str">
        <f t="shared" si="1341"/>
        <v/>
      </c>
      <c r="I1484" t="str">
        <f t="shared" si="1342"/>
        <v/>
      </c>
      <c r="J1484" t="str">
        <f t="shared" si="1343"/>
        <v/>
      </c>
      <c r="K1484" t="str">
        <f t="shared" si="1344"/>
        <v/>
      </c>
      <c r="L1484" t="str">
        <f t="shared" si="1345"/>
        <v/>
      </c>
      <c r="M1484" t="str">
        <f t="shared" si="1346"/>
        <v/>
      </c>
      <c r="N1484" t="str">
        <f t="shared" si="1347"/>
        <v/>
      </c>
      <c r="O1484" t="str">
        <f t="shared" si="1348"/>
        <v/>
      </c>
      <c r="P1484" t="str">
        <f t="shared" si="1349"/>
        <v/>
      </c>
      <c r="Q1484" t="str">
        <f t="shared" si="1350"/>
        <v/>
      </c>
      <c r="R1484" t="str">
        <f t="shared" si="1351"/>
        <v/>
      </c>
      <c r="S1484" t="str">
        <f t="shared" si="1352"/>
        <v/>
      </c>
      <c r="T1484" t="str">
        <f t="shared" si="1353"/>
        <v/>
      </c>
      <c r="U1484" t="str">
        <f t="shared" si="1354"/>
        <v/>
      </c>
      <c r="V1484" t="str">
        <f t="shared" si="1355"/>
        <v/>
      </c>
      <c r="W1484" t="str">
        <f t="shared" si="1356"/>
        <v/>
      </c>
      <c r="X1484" t="str">
        <f t="shared" si="1357"/>
        <v/>
      </c>
      <c r="Y1484" t="str">
        <f t="shared" si="1358"/>
        <v/>
      </c>
      <c r="Z1484" t="str">
        <f t="shared" si="1359"/>
        <v/>
      </c>
      <c r="AA1484" t="str">
        <f t="shared" si="1360"/>
        <v>Elektrotechnika I. (, web)</v>
      </c>
      <c r="AB1484" t="str">
        <f t="shared" si="1361"/>
        <v/>
      </c>
      <c r="AC1484" t="str">
        <f t="shared" si="1362"/>
        <v/>
      </c>
      <c r="AD1484" t="str">
        <f t="shared" si="1363"/>
        <v/>
      </c>
      <c r="AE1484" t="str">
        <f t="shared" si="1364"/>
        <v/>
      </c>
      <c r="AF1484" t="str">
        <f t="shared" si="1365"/>
        <v>12124</v>
      </c>
      <c r="AG1484" t="str">
        <f t="shared" si="1366"/>
        <v/>
      </c>
      <c r="AH1484" t="str">
        <f t="shared" si="1367"/>
        <v/>
      </c>
      <c r="AI1484" t="str">
        <f t="shared" si="1368"/>
        <v/>
      </c>
      <c r="AJ1484" t="str">
        <f t="shared" si="1369"/>
        <v/>
      </c>
      <c r="AK1484" t="str">
        <f t="shared" si="1370"/>
        <v>12124</v>
      </c>
      <c r="AL1484" t="str">
        <f t="shared" si="1371"/>
        <v/>
      </c>
      <c r="AM1484" t="str">
        <f t="shared" si="1372"/>
        <v/>
      </c>
      <c r="AN1484" t="str">
        <f t="shared" si="1373"/>
        <v/>
      </c>
      <c r="AO1484" t="str">
        <f t="shared" si="1374"/>
        <v/>
      </c>
      <c r="AP1484" t="str">
        <f t="shared" si="1375"/>
        <v/>
      </c>
      <c r="AQ1484" t="str">
        <f t="shared" si="1376"/>
        <v/>
      </c>
      <c r="AR1484" t="str">
        <f t="shared" si="1377"/>
        <v/>
      </c>
      <c r="AS1484" t="str">
        <f t="shared" si="1378"/>
        <v/>
      </c>
      <c r="AT1484" t="str">
        <f t="shared" si="1379"/>
        <v/>
      </c>
      <c r="AU1484" t="str">
        <f t="shared" si="1380"/>
        <v/>
      </c>
      <c r="AV1484" t="str">
        <f t="shared" si="1381"/>
        <v/>
      </c>
      <c r="AW1484" t="str">
        <f t="shared" si="1382"/>
        <v/>
      </c>
      <c r="AX1484" t="str">
        <f t="shared" si="1383"/>
        <v/>
      </c>
      <c r="AY1484" t="str">
        <f t="shared" si="1384"/>
        <v/>
      </c>
      <c r="AZ1484" t="str">
        <f t="shared" si="1385"/>
        <v/>
      </c>
      <c r="BA1484" t="str">
        <f t="shared" si="1386"/>
        <v/>
      </c>
      <c r="BB1484" t="str">
        <f t="shared" si="1387"/>
        <v/>
      </c>
      <c r="BC1484" t="str">
        <f t="shared" si="1388"/>
        <v/>
      </c>
      <c r="BD1484" t="str">
        <f t="shared" si="1389"/>
        <v/>
      </c>
      <c r="BE1484" t="str">
        <f t="shared" si="1390"/>
        <v>Elektrotechnika I. (601, web)</v>
      </c>
      <c r="BF1484" s="2">
        <v>1212</v>
      </c>
      <c r="BG1484" s="2">
        <v>4</v>
      </c>
      <c r="BH1484" s="18">
        <f>VLOOKUP(BF1484,segéd!$F$9:$G$41,2,FALSE)</f>
        <v>46368</v>
      </c>
      <c r="BI1484" s="2" t="str">
        <f>VLOOKUP(BG1484,segéd!$F$1:$G$7,2,FALSE)</f>
        <v>13.30-15.00</v>
      </c>
      <c r="BJ1484" t="s">
        <v>105</v>
      </c>
      <c r="BK1484" s="20" t="s">
        <v>278</v>
      </c>
      <c r="BL1484" t="s">
        <v>191</v>
      </c>
      <c r="BM1484" s="2"/>
      <c r="BN1484" s="2">
        <v>601</v>
      </c>
      <c r="BO1484" s="2" t="s">
        <v>117</v>
      </c>
      <c r="BP1484" s="33" t="s">
        <v>665</v>
      </c>
      <c r="BQ1484" s="2">
        <f t="shared" si="1391"/>
        <v>83</v>
      </c>
      <c r="BR1484" s="2" t="str">
        <f>IF(BM1484="","",IFERROR(VLOOKUP(BJ1484,segéd!T:U,2,FALSE),"x"))</f>
        <v/>
      </c>
      <c r="BS1484" s="2">
        <f>IF(BN1484="","",IFERROR(VLOOKUP(BJ1484,segéd!O:P,2,FALSE),"x"))</f>
        <v>83</v>
      </c>
      <c r="BT1484" s="2"/>
      <c r="BU1484" s="2"/>
      <c r="BV1484" s="2"/>
      <c r="BX1484" s="2"/>
      <c r="CQ1484" s="2"/>
      <c r="CR1484" s="2">
        <v>48</v>
      </c>
      <c r="CW1484" s="2">
        <v>37</v>
      </c>
    </row>
    <row r="1485" spans="1:117" x14ac:dyDescent="0.3">
      <c r="A1485" t="str">
        <f t="shared" si="1334"/>
        <v>12124</v>
      </c>
      <c r="B1485" t="str">
        <f t="shared" si="1335"/>
        <v xml:space="preserve">Energiamen. és fenntarthatóság - Molnárné Dőry Zsófia (web) </v>
      </c>
      <c r="C1485" t="str">
        <f t="shared" si="1336"/>
        <v>Passzív12124</v>
      </c>
      <c r="D1485" t="str">
        <f t="shared" si="1337"/>
        <v>Energiamen. és fenntarthatóság - Molnárné Dőry Zsófia (web) 5</v>
      </c>
      <c r="E1485" t="str">
        <f t="shared" si="1338"/>
        <v>Molnárné Dőry Zsófia12124</v>
      </c>
      <c r="F1485" t="str">
        <f t="shared" si="1339"/>
        <v>Energiamen. és fenntarthatóság (Tb. Passzív, web)</v>
      </c>
      <c r="G1485" t="str">
        <f t="shared" si="1340"/>
        <v/>
      </c>
      <c r="H1485" t="str">
        <f t="shared" si="1341"/>
        <v/>
      </c>
      <c r="I1485" t="str">
        <f t="shared" si="1342"/>
        <v/>
      </c>
      <c r="J1485" t="str">
        <f t="shared" si="1343"/>
        <v/>
      </c>
      <c r="K1485" t="str">
        <f t="shared" si="1344"/>
        <v/>
      </c>
      <c r="L1485" t="str">
        <f t="shared" si="1345"/>
        <v/>
      </c>
      <c r="M1485" t="str">
        <f t="shared" si="1346"/>
        <v/>
      </c>
      <c r="N1485" t="str">
        <f t="shared" si="1347"/>
        <v/>
      </c>
      <c r="O1485" t="str">
        <f t="shared" si="1348"/>
        <v/>
      </c>
      <c r="P1485" t="str">
        <f t="shared" si="1349"/>
        <v/>
      </c>
      <c r="Q1485" t="str">
        <f t="shared" si="1350"/>
        <v/>
      </c>
      <c r="R1485" t="str">
        <f t="shared" si="1351"/>
        <v/>
      </c>
      <c r="S1485" t="str">
        <f t="shared" si="1352"/>
        <v/>
      </c>
      <c r="T1485" t="str">
        <f t="shared" si="1353"/>
        <v/>
      </c>
      <c r="U1485" t="str">
        <f t="shared" si="1354"/>
        <v/>
      </c>
      <c r="V1485" t="str">
        <f t="shared" si="1355"/>
        <v/>
      </c>
      <c r="W1485" t="str">
        <f t="shared" si="1356"/>
        <v/>
      </c>
      <c r="X1485" t="str">
        <f t="shared" si="1357"/>
        <v/>
      </c>
      <c r="Y1485" t="str">
        <f t="shared" si="1358"/>
        <v/>
      </c>
      <c r="Z1485" t="str">
        <f t="shared" si="1359"/>
        <v/>
      </c>
      <c r="AA1485" t="str">
        <f t="shared" si="1360"/>
        <v>Energiamen. és fenntarthatóság (, web)</v>
      </c>
      <c r="AB1485" t="str">
        <f t="shared" si="1361"/>
        <v/>
      </c>
      <c r="AC1485" t="str">
        <f t="shared" si="1362"/>
        <v/>
      </c>
      <c r="AD1485" t="str">
        <f t="shared" si="1363"/>
        <v/>
      </c>
      <c r="AE1485" t="str">
        <f t="shared" si="1364"/>
        <v/>
      </c>
      <c r="AF1485" t="str">
        <f t="shared" si="1365"/>
        <v/>
      </c>
      <c r="AG1485" t="str">
        <f t="shared" si="1366"/>
        <v/>
      </c>
      <c r="AH1485" t="str">
        <f t="shared" si="1367"/>
        <v/>
      </c>
      <c r="AI1485" t="str">
        <f t="shared" si="1368"/>
        <v/>
      </c>
      <c r="AJ1485" t="str">
        <f t="shared" si="1369"/>
        <v/>
      </c>
      <c r="AK1485" t="str">
        <f t="shared" si="1370"/>
        <v/>
      </c>
      <c r="AL1485" t="str">
        <f t="shared" si="1371"/>
        <v/>
      </c>
      <c r="AM1485" t="str">
        <f t="shared" si="1372"/>
        <v>12124</v>
      </c>
      <c r="AN1485" t="str">
        <f t="shared" si="1373"/>
        <v/>
      </c>
      <c r="AO1485" t="str">
        <f t="shared" si="1374"/>
        <v/>
      </c>
      <c r="AP1485" t="str">
        <f t="shared" si="1375"/>
        <v/>
      </c>
      <c r="AQ1485" t="str">
        <f t="shared" si="1376"/>
        <v/>
      </c>
      <c r="AR1485" t="str">
        <f t="shared" si="1377"/>
        <v/>
      </c>
      <c r="AS1485" t="str">
        <f t="shared" si="1378"/>
        <v/>
      </c>
      <c r="AT1485" t="str">
        <f t="shared" si="1379"/>
        <v/>
      </c>
      <c r="AU1485" t="str">
        <f t="shared" si="1380"/>
        <v/>
      </c>
      <c r="AV1485" t="str">
        <f t="shared" si="1381"/>
        <v/>
      </c>
      <c r="AW1485" t="str">
        <f t="shared" si="1382"/>
        <v/>
      </c>
      <c r="AX1485" t="str">
        <f t="shared" si="1383"/>
        <v/>
      </c>
      <c r="AY1485" t="str">
        <f t="shared" si="1384"/>
        <v/>
      </c>
      <c r="AZ1485" t="str">
        <f t="shared" si="1385"/>
        <v/>
      </c>
      <c r="BA1485" t="str">
        <f t="shared" si="1386"/>
        <v/>
      </c>
      <c r="BB1485" t="str">
        <f t="shared" si="1387"/>
        <v/>
      </c>
      <c r="BC1485" t="str">
        <f t="shared" si="1388"/>
        <v/>
      </c>
      <c r="BD1485" t="str">
        <f t="shared" si="1389"/>
        <v/>
      </c>
      <c r="BE1485" t="str">
        <f t="shared" si="1390"/>
        <v>Energiamen. és fenntarthatóság (Passzív, web)</v>
      </c>
      <c r="BF1485" s="2">
        <v>1212</v>
      </c>
      <c r="BG1485" s="2">
        <v>4</v>
      </c>
      <c r="BH1485" s="18">
        <f>VLOOKUP(BF1485,segéd!$F$9:$G$41,2,FALSE)</f>
        <v>46368</v>
      </c>
      <c r="BI1485" s="2" t="str">
        <f>VLOOKUP(BG1485,segéd!$F$1:$G$7,2,FALSE)</f>
        <v>13.30-15.00</v>
      </c>
      <c r="BJ1485" t="s">
        <v>204</v>
      </c>
      <c r="BK1485" s="20" t="s">
        <v>219</v>
      </c>
      <c r="BL1485" t="s">
        <v>190</v>
      </c>
      <c r="BM1485" s="2"/>
      <c r="BN1485" s="2" t="s">
        <v>221</v>
      </c>
      <c r="BO1485" s="2" t="s">
        <v>117</v>
      </c>
      <c r="BP1485" s="33" t="s">
        <v>607</v>
      </c>
      <c r="BQ1485" s="2">
        <f t="shared" si="1391"/>
        <v>5</v>
      </c>
      <c r="BR1485" s="2" t="str">
        <f>IF(BM1485="","",IFERROR(VLOOKUP(BJ1485,segéd!T:U,2,FALSE),"x"))</f>
        <v/>
      </c>
      <c r="BS1485" s="2">
        <f>IF(BN1485="","",IFERROR(VLOOKUP(BJ1485,segéd!O:P,2,FALSE),"x"))</f>
        <v>5</v>
      </c>
      <c r="BU1485" s="2"/>
      <c r="BV1485" s="2"/>
      <c r="CY1485" s="2">
        <v>5</v>
      </c>
    </row>
    <row r="1486" spans="1:117" x14ac:dyDescent="0.3">
      <c r="A1486" t="str">
        <f t="shared" si="1334"/>
        <v>12124</v>
      </c>
      <c r="B1486" t="str">
        <f t="shared" si="1335"/>
        <v xml:space="preserve">Épületenergetika - Nagy Judit (web) </v>
      </c>
      <c r="C1486" t="str">
        <f t="shared" si="1336"/>
        <v>40112124</v>
      </c>
      <c r="D1486" t="str">
        <f t="shared" si="1337"/>
        <v>Épületenergetika - Nagy Judit (web) 10</v>
      </c>
      <c r="E1486" t="str">
        <f t="shared" si="1338"/>
        <v>Nagy Judit12124</v>
      </c>
      <c r="F1486" t="str">
        <f t="shared" si="1339"/>
        <v>Épületenergetika (Tb. 401, web)</v>
      </c>
      <c r="G1486" t="str">
        <f t="shared" si="1340"/>
        <v/>
      </c>
      <c r="H1486" t="str">
        <f t="shared" si="1341"/>
        <v/>
      </c>
      <c r="I1486" t="str">
        <f t="shared" si="1342"/>
        <v/>
      </c>
      <c r="J1486" t="str">
        <f t="shared" si="1343"/>
        <v/>
      </c>
      <c r="K1486" t="str">
        <f t="shared" si="1344"/>
        <v/>
      </c>
      <c r="L1486" t="str">
        <f t="shared" si="1345"/>
        <v/>
      </c>
      <c r="M1486" t="str">
        <f t="shared" si="1346"/>
        <v/>
      </c>
      <c r="N1486" t="str">
        <f t="shared" si="1347"/>
        <v/>
      </c>
      <c r="O1486" t="str">
        <f t="shared" si="1348"/>
        <v/>
      </c>
      <c r="P1486" t="str">
        <f t="shared" si="1349"/>
        <v/>
      </c>
      <c r="Q1486" t="str">
        <f t="shared" si="1350"/>
        <v/>
      </c>
      <c r="R1486" t="str">
        <f t="shared" si="1351"/>
        <v/>
      </c>
      <c r="S1486" t="str">
        <f t="shared" si="1352"/>
        <v/>
      </c>
      <c r="T1486" t="str">
        <f t="shared" si="1353"/>
        <v/>
      </c>
      <c r="U1486" t="str">
        <f t="shared" si="1354"/>
        <v/>
      </c>
      <c r="V1486" t="str">
        <f t="shared" si="1355"/>
        <v/>
      </c>
      <c r="W1486" t="str">
        <f t="shared" si="1356"/>
        <v/>
      </c>
      <c r="X1486" t="str">
        <f t="shared" si="1357"/>
        <v/>
      </c>
      <c r="Y1486" t="str">
        <f t="shared" si="1358"/>
        <v/>
      </c>
      <c r="Z1486" t="str">
        <f t="shared" si="1359"/>
        <v/>
      </c>
      <c r="AA1486" t="str">
        <f t="shared" si="1360"/>
        <v>Épületenergetika (, web)</v>
      </c>
      <c r="AB1486" t="str">
        <f t="shared" si="1361"/>
        <v/>
      </c>
      <c r="AC1486" t="str">
        <f t="shared" si="1362"/>
        <v/>
      </c>
      <c r="AD1486" t="str">
        <f t="shared" si="1363"/>
        <v/>
      </c>
      <c r="AE1486" t="str">
        <f t="shared" si="1364"/>
        <v/>
      </c>
      <c r="AF1486" t="str">
        <f t="shared" si="1365"/>
        <v/>
      </c>
      <c r="AG1486" t="str">
        <f t="shared" si="1366"/>
        <v/>
      </c>
      <c r="AH1486" t="str">
        <f t="shared" si="1367"/>
        <v/>
      </c>
      <c r="AI1486" t="str">
        <f t="shared" si="1368"/>
        <v/>
      </c>
      <c r="AJ1486" t="str">
        <f t="shared" si="1369"/>
        <v/>
      </c>
      <c r="AK1486" t="str">
        <f t="shared" si="1370"/>
        <v/>
      </c>
      <c r="AL1486" t="str">
        <f t="shared" si="1371"/>
        <v/>
      </c>
      <c r="AM1486" t="str">
        <f t="shared" si="1372"/>
        <v/>
      </c>
      <c r="AN1486" t="str">
        <f t="shared" si="1373"/>
        <v/>
      </c>
      <c r="AO1486" t="str">
        <f t="shared" si="1374"/>
        <v/>
      </c>
      <c r="AP1486" t="str">
        <f t="shared" si="1375"/>
        <v/>
      </c>
      <c r="AQ1486" t="str">
        <f t="shared" si="1376"/>
        <v/>
      </c>
      <c r="AR1486" t="str">
        <f t="shared" si="1377"/>
        <v/>
      </c>
      <c r="AS1486" t="str">
        <f t="shared" si="1378"/>
        <v/>
      </c>
      <c r="AT1486" t="str">
        <f t="shared" si="1379"/>
        <v/>
      </c>
      <c r="AU1486" t="str">
        <f t="shared" si="1380"/>
        <v>12124</v>
      </c>
      <c r="AV1486" t="str">
        <f t="shared" si="1381"/>
        <v/>
      </c>
      <c r="AW1486" t="str">
        <f t="shared" si="1382"/>
        <v/>
      </c>
      <c r="AX1486" t="str">
        <f t="shared" si="1383"/>
        <v/>
      </c>
      <c r="AY1486" t="str">
        <f t="shared" si="1384"/>
        <v/>
      </c>
      <c r="AZ1486" t="str">
        <f t="shared" si="1385"/>
        <v/>
      </c>
      <c r="BA1486" t="str">
        <f t="shared" si="1386"/>
        <v/>
      </c>
      <c r="BB1486" t="str">
        <f t="shared" si="1387"/>
        <v/>
      </c>
      <c r="BC1486" t="str">
        <f t="shared" si="1388"/>
        <v/>
      </c>
      <c r="BD1486" t="str">
        <f t="shared" si="1389"/>
        <v/>
      </c>
      <c r="BE1486" t="str">
        <f t="shared" si="1390"/>
        <v>Épületenergetika (401, web)</v>
      </c>
      <c r="BF1486" s="2">
        <v>1212</v>
      </c>
      <c r="BG1486" s="2">
        <v>4</v>
      </c>
      <c r="BH1486" s="18">
        <f>VLOOKUP(BF1486,segéd!$F$9:$G$41,2,FALSE)</f>
        <v>46368</v>
      </c>
      <c r="BI1486" s="2" t="str">
        <f>VLOOKUP(BG1486,segéd!$F$1:$G$7,2,FALSE)</f>
        <v>13.30-15.00</v>
      </c>
      <c r="BJ1486" t="s">
        <v>410</v>
      </c>
      <c r="BK1486" s="20" t="s">
        <v>418</v>
      </c>
      <c r="BL1486" t="s">
        <v>191</v>
      </c>
      <c r="BM1486" s="2"/>
      <c r="BN1486" s="2">
        <v>401</v>
      </c>
      <c r="BO1486" s="2" t="s">
        <v>117</v>
      </c>
      <c r="BP1486" s="33" t="s">
        <v>657</v>
      </c>
      <c r="BQ1486" s="2">
        <f t="shared" si="1391"/>
        <v>10</v>
      </c>
      <c r="BR1486" s="2" t="str">
        <f>IF(BM1486="","",IFERROR(VLOOKUP(BJ1486,segéd!T:U,2,FALSE),"x"))</f>
        <v/>
      </c>
      <c r="BS1486" s="2">
        <f>IF(BN1486="","",IFERROR(VLOOKUP(BJ1486,segéd!O:P,2,FALSE),"x"))</f>
        <v>10</v>
      </c>
      <c r="BU1486" s="2"/>
      <c r="BV1486" s="2"/>
      <c r="DG1486" s="2">
        <v>8</v>
      </c>
    </row>
    <row r="1487" spans="1:117" x14ac:dyDescent="0.3">
      <c r="A1487" t="str">
        <f t="shared" si="1334"/>
        <v>12124</v>
      </c>
      <c r="B1487" t="str">
        <f t="shared" si="1335"/>
        <v xml:space="preserve">Fémtan - Peredy Zoltán (web) </v>
      </c>
      <c r="C1487" t="str">
        <f t="shared" si="1336"/>
        <v>21712124</v>
      </c>
      <c r="D1487" t="str">
        <f t="shared" si="1337"/>
        <v>Fémtan - Peredy Zoltán (web) 14</v>
      </c>
      <c r="E1487" t="str">
        <f t="shared" si="1338"/>
        <v>Peredy Zoltán12124</v>
      </c>
      <c r="F1487" t="str">
        <f t="shared" si="1339"/>
        <v>Fémtan (Tb. 217, web)</v>
      </c>
      <c r="G1487" t="str">
        <f t="shared" si="1340"/>
        <v/>
      </c>
      <c r="H1487" t="str">
        <f t="shared" si="1341"/>
        <v/>
      </c>
      <c r="I1487" t="str">
        <f t="shared" si="1342"/>
        <v/>
      </c>
      <c r="J1487" t="str">
        <f t="shared" si="1343"/>
        <v/>
      </c>
      <c r="K1487" t="str">
        <f t="shared" si="1344"/>
        <v/>
      </c>
      <c r="L1487" t="str">
        <f t="shared" si="1345"/>
        <v/>
      </c>
      <c r="M1487" t="str">
        <f t="shared" si="1346"/>
        <v/>
      </c>
      <c r="N1487" t="str">
        <f t="shared" si="1347"/>
        <v/>
      </c>
      <c r="O1487" t="str">
        <f t="shared" si="1348"/>
        <v/>
      </c>
      <c r="P1487" t="str">
        <f t="shared" si="1349"/>
        <v/>
      </c>
      <c r="Q1487" t="str">
        <f t="shared" si="1350"/>
        <v/>
      </c>
      <c r="R1487" t="str">
        <f t="shared" si="1351"/>
        <v/>
      </c>
      <c r="S1487" t="str">
        <f t="shared" si="1352"/>
        <v/>
      </c>
      <c r="T1487" t="str">
        <f t="shared" si="1353"/>
        <v/>
      </c>
      <c r="U1487" t="str">
        <f t="shared" si="1354"/>
        <v/>
      </c>
      <c r="V1487" t="str">
        <f t="shared" si="1355"/>
        <v/>
      </c>
      <c r="W1487" t="str">
        <f t="shared" si="1356"/>
        <v/>
      </c>
      <c r="X1487" t="str">
        <f t="shared" si="1357"/>
        <v/>
      </c>
      <c r="Y1487" t="str">
        <f t="shared" si="1358"/>
        <v/>
      </c>
      <c r="Z1487" t="str">
        <f t="shared" si="1359"/>
        <v/>
      </c>
      <c r="AA1487" t="str">
        <f t="shared" si="1360"/>
        <v>Fémtan (, web)</v>
      </c>
      <c r="AB1487" t="str">
        <f t="shared" si="1361"/>
        <v/>
      </c>
      <c r="AC1487" t="str">
        <f t="shared" si="1362"/>
        <v/>
      </c>
      <c r="AD1487" t="str">
        <f t="shared" si="1363"/>
        <v/>
      </c>
      <c r="AE1487" t="str">
        <f t="shared" si="1364"/>
        <v/>
      </c>
      <c r="AF1487" t="str">
        <f t="shared" si="1365"/>
        <v/>
      </c>
      <c r="AG1487" t="str">
        <f t="shared" si="1366"/>
        <v/>
      </c>
      <c r="AH1487" t="str">
        <f t="shared" si="1367"/>
        <v/>
      </c>
      <c r="AI1487" t="str">
        <f t="shared" si="1368"/>
        <v/>
      </c>
      <c r="AJ1487" t="str">
        <f t="shared" si="1369"/>
        <v/>
      </c>
      <c r="AK1487" t="str">
        <f t="shared" si="1370"/>
        <v/>
      </c>
      <c r="AL1487" t="str">
        <f t="shared" si="1371"/>
        <v/>
      </c>
      <c r="AM1487" t="str">
        <f t="shared" si="1372"/>
        <v/>
      </c>
      <c r="AN1487" t="str">
        <f t="shared" si="1373"/>
        <v/>
      </c>
      <c r="AO1487" t="str">
        <f t="shared" si="1374"/>
        <v/>
      </c>
      <c r="AP1487" t="str">
        <f t="shared" si="1375"/>
        <v/>
      </c>
      <c r="AQ1487" t="str">
        <f t="shared" si="1376"/>
        <v/>
      </c>
      <c r="AR1487" t="str">
        <f t="shared" si="1377"/>
        <v/>
      </c>
      <c r="AS1487" t="str">
        <f t="shared" si="1378"/>
        <v/>
      </c>
      <c r="AT1487" t="str">
        <f t="shared" si="1379"/>
        <v/>
      </c>
      <c r="AU1487" t="str">
        <f t="shared" si="1380"/>
        <v/>
      </c>
      <c r="AV1487" t="str">
        <f t="shared" si="1381"/>
        <v/>
      </c>
      <c r="AW1487" t="str">
        <f t="shared" si="1382"/>
        <v>12124</v>
      </c>
      <c r="AX1487" t="str">
        <f t="shared" si="1383"/>
        <v/>
      </c>
      <c r="AY1487" t="str">
        <f t="shared" si="1384"/>
        <v/>
      </c>
      <c r="AZ1487" t="str">
        <f t="shared" si="1385"/>
        <v/>
      </c>
      <c r="BA1487" t="str">
        <f t="shared" si="1386"/>
        <v/>
      </c>
      <c r="BB1487" t="str">
        <f t="shared" si="1387"/>
        <v/>
      </c>
      <c r="BC1487" t="str">
        <f t="shared" si="1388"/>
        <v/>
      </c>
      <c r="BD1487" t="str">
        <f t="shared" si="1389"/>
        <v/>
      </c>
      <c r="BE1487" t="str">
        <f t="shared" si="1390"/>
        <v>Fémtan (217, web)</v>
      </c>
      <c r="BF1487" s="2">
        <v>1212</v>
      </c>
      <c r="BG1487" s="2">
        <v>4</v>
      </c>
      <c r="BH1487" s="18">
        <f>VLOOKUP(BF1487,segéd!$F$9:$G$41,2,FALSE)</f>
        <v>46368</v>
      </c>
      <c r="BI1487" s="2" t="str">
        <f>VLOOKUP(BG1487,segéd!$F$1:$G$7,2,FALSE)</f>
        <v>13.30-15.00</v>
      </c>
      <c r="BJ1487" t="s">
        <v>403</v>
      </c>
      <c r="BK1487" s="20" t="s">
        <v>141</v>
      </c>
      <c r="BL1487" t="s">
        <v>191</v>
      </c>
      <c r="BM1487" s="2"/>
      <c r="BN1487" s="2">
        <v>217</v>
      </c>
      <c r="BO1487" s="2" t="s">
        <v>117</v>
      </c>
      <c r="BP1487" s="33" t="s">
        <v>707</v>
      </c>
      <c r="BQ1487" s="2">
        <f t="shared" si="1391"/>
        <v>14</v>
      </c>
      <c r="BR1487" s="2" t="str">
        <f>IF(BM1487="","",IFERROR(VLOOKUP(BJ1487,segéd!T:U,2,FALSE),"x"))</f>
        <v/>
      </c>
      <c r="BS1487" s="2">
        <f>IF(BN1487="","",IFERROR(VLOOKUP(BJ1487,segéd!O:P,2,FALSE),"x"))</f>
        <v>14</v>
      </c>
      <c r="BU1487" s="2"/>
      <c r="BV1487" s="2"/>
      <c r="DI1487" s="2">
        <v>14</v>
      </c>
    </row>
    <row r="1488" spans="1:117" x14ac:dyDescent="0.3">
      <c r="A1488" t="str">
        <f t="shared" si="1334"/>
        <v>12124</v>
      </c>
      <c r="B1488" t="str">
        <f t="shared" si="1335"/>
        <v xml:space="preserve">Folyamatok fejlesztése (Six S) - Csrenkovics Antónia (gépterem, web) </v>
      </c>
      <c r="C1488" t="str">
        <f t="shared" si="1336"/>
        <v>60512124</v>
      </c>
      <c r="D1488" t="str">
        <f t="shared" si="1337"/>
        <v>Folyamatok fejlesztése (Six S) - Csrenkovics Antónia (gépterem, web) 32</v>
      </c>
      <c r="E1488" t="str">
        <f t="shared" si="1338"/>
        <v>Csrenkovics Antónia12124</v>
      </c>
      <c r="F1488" t="str">
        <f t="shared" si="1339"/>
        <v>Folyamatok fejlesztése (Six S) (Tb. 605, gépterem, web)</v>
      </c>
      <c r="G1488" t="str">
        <f t="shared" si="1340"/>
        <v/>
      </c>
      <c r="H1488" t="str">
        <f t="shared" si="1341"/>
        <v/>
      </c>
      <c r="I1488" t="str">
        <f t="shared" si="1342"/>
        <v/>
      </c>
      <c r="J1488" t="str">
        <f t="shared" si="1343"/>
        <v/>
      </c>
      <c r="K1488" t="str">
        <f t="shared" si="1344"/>
        <v/>
      </c>
      <c r="L1488" t="str">
        <f t="shared" si="1345"/>
        <v/>
      </c>
      <c r="M1488" t="str">
        <f t="shared" si="1346"/>
        <v/>
      </c>
      <c r="N1488" t="str">
        <f t="shared" si="1347"/>
        <v/>
      </c>
      <c r="O1488" t="str">
        <f t="shared" si="1348"/>
        <v/>
      </c>
      <c r="P1488" t="str">
        <f t="shared" si="1349"/>
        <v/>
      </c>
      <c r="Q1488" t="str">
        <f t="shared" si="1350"/>
        <v/>
      </c>
      <c r="R1488" t="str">
        <f t="shared" si="1351"/>
        <v/>
      </c>
      <c r="S1488" t="str">
        <f t="shared" si="1352"/>
        <v/>
      </c>
      <c r="T1488" t="str">
        <f t="shared" si="1353"/>
        <v/>
      </c>
      <c r="U1488" t="str">
        <f t="shared" si="1354"/>
        <v/>
      </c>
      <c r="V1488" t="str">
        <f t="shared" si="1355"/>
        <v/>
      </c>
      <c r="W1488" t="str">
        <f t="shared" si="1356"/>
        <v/>
      </c>
      <c r="X1488" t="str">
        <f t="shared" si="1357"/>
        <v/>
      </c>
      <c r="Y1488" t="str">
        <f t="shared" si="1358"/>
        <v/>
      </c>
      <c r="Z1488" t="str">
        <f t="shared" si="1359"/>
        <v/>
      </c>
      <c r="AA1488" t="str">
        <f t="shared" si="1360"/>
        <v>Folyamatok fejlesztése (Six S) (, gépterem, web)</v>
      </c>
      <c r="AB1488" t="str">
        <f t="shared" si="1361"/>
        <v/>
      </c>
      <c r="AC1488" t="str">
        <f t="shared" si="1362"/>
        <v/>
      </c>
      <c r="AD1488" t="str">
        <f t="shared" si="1363"/>
        <v/>
      </c>
      <c r="AE1488" t="str">
        <f t="shared" si="1364"/>
        <v/>
      </c>
      <c r="AF1488" t="str">
        <f t="shared" si="1365"/>
        <v/>
      </c>
      <c r="AG1488" t="str">
        <f t="shared" si="1366"/>
        <v/>
      </c>
      <c r="AH1488" t="str">
        <f t="shared" si="1367"/>
        <v/>
      </c>
      <c r="AI1488" t="str">
        <f t="shared" si="1368"/>
        <v/>
      </c>
      <c r="AJ1488" t="str">
        <f t="shared" si="1369"/>
        <v/>
      </c>
      <c r="AK1488" t="str">
        <f t="shared" si="1370"/>
        <v/>
      </c>
      <c r="AL1488" t="str">
        <f t="shared" si="1371"/>
        <v/>
      </c>
      <c r="AM1488" t="str">
        <f t="shared" si="1372"/>
        <v/>
      </c>
      <c r="AN1488" t="str">
        <f t="shared" si="1373"/>
        <v/>
      </c>
      <c r="AO1488" t="str">
        <f t="shared" si="1374"/>
        <v/>
      </c>
      <c r="AP1488" t="str">
        <f t="shared" si="1375"/>
        <v/>
      </c>
      <c r="AQ1488" t="str">
        <f t="shared" si="1376"/>
        <v/>
      </c>
      <c r="AR1488" t="str">
        <f t="shared" si="1377"/>
        <v/>
      </c>
      <c r="AS1488" t="str">
        <f t="shared" si="1378"/>
        <v/>
      </c>
      <c r="AT1488" t="str">
        <f t="shared" si="1379"/>
        <v/>
      </c>
      <c r="AU1488" t="str">
        <f t="shared" si="1380"/>
        <v/>
      </c>
      <c r="AV1488" t="str">
        <f t="shared" si="1381"/>
        <v/>
      </c>
      <c r="AW1488" t="str">
        <f t="shared" si="1382"/>
        <v/>
      </c>
      <c r="AX1488" t="str">
        <f t="shared" si="1383"/>
        <v/>
      </c>
      <c r="AY1488" t="str">
        <f t="shared" si="1384"/>
        <v>12124</v>
      </c>
      <c r="AZ1488" t="str">
        <f t="shared" si="1385"/>
        <v/>
      </c>
      <c r="BA1488" t="str">
        <f t="shared" si="1386"/>
        <v>12124</v>
      </c>
      <c r="BB1488" t="str">
        <f t="shared" si="1387"/>
        <v/>
      </c>
      <c r="BC1488" t="str">
        <f t="shared" si="1388"/>
        <v/>
      </c>
      <c r="BD1488" t="str">
        <f t="shared" si="1389"/>
        <v/>
      </c>
      <c r="BE1488" t="str">
        <f t="shared" si="1390"/>
        <v>Folyamatok fejlesztése (Six S) (605, gépterem, web)</v>
      </c>
      <c r="BF1488" s="2">
        <v>1212</v>
      </c>
      <c r="BG1488" s="2">
        <v>4</v>
      </c>
      <c r="BH1488" s="18">
        <f>VLOOKUP(BF1488,segéd!$F$9:$G$41,2,FALSE)</f>
        <v>46368</v>
      </c>
      <c r="BI1488" s="2" t="str">
        <f>VLOOKUP(BG1488,segéd!$F$1:$G$7,2,FALSE)</f>
        <v>13.30-15.00</v>
      </c>
      <c r="BJ1488" t="s">
        <v>146</v>
      </c>
      <c r="BK1488" s="20" t="s">
        <v>743</v>
      </c>
      <c r="BL1488" t="s">
        <v>191</v>
      </c>
      <c r="BM1488" s="2"/>
      <c r="BN1488" s="2">
        <v>605</v>
      </c>
      <c r="BO1488" s="2" t="s">
        <v>216</v>
      </c>
      <c r="BP1488" s="33" t="s">
        <v>599</v>
      </c>
      <c r="BQ1488" s="2">
        <f t="shared" si="1391"/>
        <v>32</v>
      </c>
      <c r="BR1488" s="2" t="str">
        <f>IF(BM1488="","",IFERROR(VLOOKUP(BJ1488,segéd!T:U,2,FALSE),"x"))</f>
        <v/>
      </c>
      <c r="BS1488" s="2">
        <f>IF(BN1488="","",IFERROR(VLOOKUP(BJ1488,segéd!O:P,2,FALSE),"x"))</f>
        <v>32</v>
      </c>
      <c r="BU1488" s="2"/>
      <c r="BV1488" s="2"/>
      <c r="DK1488" s="2">
        <v>17</v>
      </c>
      <c r="DM1488" s="2">
        <v>22</v>
      </c>
    </row>
    <row r="1489" spans="1:119" x14ac:dyDescent="0.3">
      <c r="A1489" t="str">
        <f t="shared" si="1334"/>
        <v>12124</v>
      </c>
      <c r="B1489" t="str">
        <f t="shared" si="1335"/>
        <v xml:space="preserve">Folyamatok modellezése - Böcz Gábor (gépterem, web) </v>
      </c>
      <c r="C1489" t="str">
        <f t="shared" si="1336"/>
        <v>60312124</v>
      </c>
      <c r="D1489" t="str">
        <f t="shared" si="1337"/>
        <v>Folyamatok modellezése - Böcz Gábor (gépterem, web) 29</v>
      </c>
      <c r="E1489" t="str">
        <f t="shared" si="1338"/>
        <v>Böcz Gábor12124</v>
      </c>
      <c r="F1489" t="str">
        <f t="shared" si="1339"/>
        <v>Folyamatok modellezése (Tb. 603, gépterem, web)</v>
      </c>
      <c r="G1489" t="str">
        <f t="shared" si="1340"/>
        <v/>
      </c>
      <c r="H1489" t="str">
        <f t="shared" si="1341"/>
        <v/>
      </c>
      <c r="I1489" t="str">
        <f t="shared" si="1342"/>
        <v/>
      </c>
      <c r="J1489" t="str">
        <f t="shared" si="1343"/>
        <v/>
      </c>
      <c r="K1489" t="str">
        <f t="shared" si="1344"/>
        <v/>
      </c>
      <c r="L1489" t="str">
        <f t="shared" si="1345"/>
        <v/>
      </c>
      <c r="M1489" t="str">
        <f t="shared" si="1346"/>
        <v/>
      </c>
      <c r="N1489" t="str">
        <f t="shared" si="1347"/>
        <v/>
      </c>
      <c r="O1489" t="str">
        <f t="shared" si="1348"/>
        <v/>
      </c>
      <c r="P1489" t="str">
        <f t="shared" si="1349"/>
        <v/>
      </c>
      <c r="Q1489" t="str">
        <f t="shared" si="1350"/>
        <v/>
      </c>
      <c r="R1489" t="str">
        <f t="shared" si="1351"/>
        <v/>
      </c>
      <c r="S1489" t="str">
        <f t="shared" si="1352"/>
        <v/>
      </c>
      <c r="T1489" t="str">
        <f t="shared" si="1353"/>
        <v/>
      </c>
      <c r="U1489" t="str">
        <f t="shared" si="1354"/>
        <v/>
      </c>
      <c r="V1489" t="str">
        <f t="shared" si="1355"/>
        <v/>
      </c>
      <c r="W1489" t="str">
        <f t="shared" si="1356"/>
        <v/>
      </c>
      <c r="X1489" t="str">
        <f t="shared" si="1357"/>
        <v/>
      </c>
      <c r="Y1489" t="str">
        <f t="shared" si="1358"/>
        <v/>
      </c>
      <c r="Z1489" t="str">
        <f t="shared" si="1359"/>
        <v/>
      </c>
      <c r="AA1489" t="str">
        <f t="shared" si="1360"/>
        <v>Folyamatok modellezése (, gépterem, web)</v>
      </c>
      <c r="AB1489" t="str">
        <f t="shared" si="1361"/>
        <v/>
      </c>
      <c r="AC1489" t="str">
        <f t="shared" si="1362"/>
        <v/>
      </c>
      <c r="AD1489" t="str">
        <f t="shared" si="1363"/>
        <v/>
      </c>
      <c r="AE1489" t="str">
        <f t="shared" si="1364"/>
        <v/>
      </c>
      <c r="AF1489" t="str">
        <f t="shared" si="1365"/>
        <v/>
      </c>
      <c r="AG1489" t="str">
        <f t="shared" si="1366"/>
        <v/>
      </c>
      <c r="AH1489" t="str">
        <f t="shared" si="1367"/>
        <v/>
      </c>
      <c r="AI1489" t="str">
        <f t="shared" si="1368"/>
        <v/>
      </c>
      <c r="AJ1489" t="str">
        <f t="shared" si="1369"/>
        <v/>
      </c>
      <c r="AK1489" t="str">
        <f t="shared" si="1370"/>
        <v/>
      </c>
      <c r="AL1489" t="str">
        <f t="shared" si="1371"/>
        <v/>
      </c>
      <c r="AM1489" t="str">
        <f t="shared" si="1372"/>
        <v/>
      </c>
      <c r="AN1489" t="str">
        <f t="shared" si="1373"/>
        <v/>
      </c>
      <c r="AO1489" t="str">
        <f t="shared" si="1374"/>
        <v/>
      </c>
      <c r="AP1489" t="str">
        <f t="shared" si="1375"/>
        <v/>
      </c>
      <c r="AQ1489" t="str">
        <f t="shared" si="1376"/>
        <v/>
      </c>
      <c r="AR1489" t="str">
        <f t="shared" si="1377"/>
        <v/>
      </c>
      <c r="AS1489" t="str">
        <f t="shared" si="1378"/>
        <v/>
      </c>
      <c r="AT1489" t="str">
        <f t="shared" si="1379"/>
        <v>12124</v>
      </c>
      <c r="AU1489" t="str">
        <f t="shared" si="1380"/>
        <v/>
      </c>
      <c r="AV1489" t="str">
        <f t="shared" si="1381"/>
        <v/>
      </c>
      <c r="AW1489" t="str">
        <f t="shared" si="1382"/>
        <v/>
      </c>
      <c r="AX1489" t="str">
        <f t="shared" si="1383"/>
        <v/>
      </c>
      <c r="AY1489" t="str">
        <f t="shared" si="1384"/>
        <v/>
      </c>
      <c r="AZ1489" t="str">
        <f t="shared" si="1385"/>
        <v/>
      </c>
      <c r="BA1489" t="str">
        <f t="shared" si="1386"/>
        <v/>
      </c>
      <c r="BB1489" t="str">
        <f t="shared" si="1387"/>
        <v/>
      </c>
      <c r="BC1489" t="str">
        <f t="shared" si="1388"/>
        <v/>
      </c>
      <c r="BD1489" t="str">
        <f t="shared" si="1389"/>
        <v/>
      </c>
      <c r="BE1489" t="str">
        <f t="shared" si="1390"/>
        <v>Folyamatok modellezése (603, gépterem, web)</v>
      </c>
      <c r="BF1489" s="2">
        <v>1212</v>
      </c>
      <c r="BG1489" s="2">
        <v>4</v>
      </c>
      <c r="BH1489" s="18">
        <f>VLOOKUP(BF1489,segéd!$F$9:$G$41,2,FALSE)</f>
        <v>46368</v>
      </c>
      <c r="BI1489" s="2" t="str">
        <f>VLOOKUP(BG1489,segéd!$F$1:$G$7,2,FALSE)</f>
        <v>13.30-15.00</v>
      </c>
      <c r="BJ1489" t="s">
        <v>235</v>
      </c>
      <c r="BK1489" s="20" t="s">
        <v>540</v>
      </c>
      <c r="BL1489" t="s">
        <v>191</v>
      </c>
      <c r="BM1489" s="2"/>
      <c r="BN1489" s="2">
        <v>603</v>
      </c>
      <c r="BO1489" s="2" t="s">
        <v>216</v>
      </c>
      <c r="BP1489" s="33" t="s">
        <v>623</v>
      </c>
      <c r="BQ1489" s="2">
        <f t="shared" si="1391"/>
        <v>29</v>
      </c>
      <c r="BR1489" s="2" t="str">
        <f>IF(BM1489="","",IFERROR(VLOOKUP(BJ1489,segéd!T:U,2,FALSE),"x"))</f>
        <v/>
      </c>
      <c r="BS1489" s="2">
        <f>IF(BN1489="","",IFERROR(VLOOKUP(BJ1489,segéd!O:P,2,FALSE),"x"))</f>
        <v>29</v>
      </c>
      <c r="BU1489" s="2"/>
      <c r="BV1489" s="2"/>
      <c r="DF1489" s="2">
        <v>27</v>
      </c>
    </row>
    <row r="1490" spans="1:119" x14ac:dyDescent="0.3">
      <c r="A1490" t="str">
        <f t="shared" si="1334"/>
        <v>20212124</v>
      </c>
      <c r="B1490" t="str">
        <f t="shared" si="1335"/>
        <v>Integrált marketingkomm. - Duga Zsófia (web) 7</v>
      </c>
      <c r="C1490" t="str">
        <f t="shared" si="1336"/>
        <v>12124</v>
      </c>
      <c r="D1490" t="str">
        <f t="shared" si="1337"/>
        <v xml:space="preserve">Integrált marketingkomm. - Duga Zsófia (web) </v>
      </c>
      <c r="E1490" t="str">
        <f t="shared" si="1338"/>
        <v>Duga Zsófia12124</v>
      </c>
      <c r="F1490" t="str">
        <f t="shared" si="1339"/>
        <v>Integrált marketingkomm. (Bp. 202, web)</v>
      </c>
      <c r="G1490" t="str">
        <f t="shared" si="1340"/>
        <v/>
      </c>
      <c r="H1490" t="str">
        <f t="shared" si="1341"/>
        <v/>
      </c>
      <c r="I1490" t="str">
        <f t="shared" si="1342"/>
        <v/>
      </c>
      <c r="J1490" t="str">
        <f t="shared" si="1343"/>
        <v>12124</v>
      </c>
      <c r="K1490" t="str">
        <f t="shared" si="1344"/>
        <v/>
      </c>
      <c r="L1490" t="str">
        <f t="shared" si="1345"/>
        <v/>
      </c>
      <c r="M1490" t="str">
        <f t="shared" si="1346"/>
        <v/>
      </c>
      <c r="N1490" t="str">
        <f t="shared" si="1347"/>
        <v/>
      </c>
      <c r="O1490" t="str">
        <f t="shared" si="1348"/>
        <v/>
      </c>
      <c r="P1490" t="str">
        <f t="shared" si="1349"/>
        <v/>
      </c>
      <c r="Q1490" t="str">
        <f t="shared" si="1350"/>
        <v>12124</v>
      </c>
      <c r="R1490" t="str">
        <f t="shared" si="1351"/>
        <v/>
      </c>
      <c r="S1490" t="str">
        <f t="shared" si="1352"/>
        <v/>
      </c>
      <c r="T1490" t="str">
        <f t="shared" si="1353"/>
        <v/>
      </c>
      <c r="U1490" t="str">
        <f t="shared" si="1354"/>
        <v/>
      </c>
      <c r="V1490" t="str">
        <f t="shared" si="1355"/>
        <v/>
      </c>
      <c r="W1490" t="str">
        <f t="shared" si="1356"/>
        <v/>
      </c>
      <c r="X1490" t="str">
        <f t="shared" si="1357"/>
        <v/>
      </c>
      <c r="Y1490" t="str">
        <f t="shared" si="1358"/>
        <v/>
      </c>
      <c r="Z1490" t="str">
        <f t="shared" si="1359"/>
        <v/>
      </c>
      <c r="AA1490" t="str">
        <f t="shared" si="1360"/>
        <v>Integrált marketingkomm. (202, web)</v>
      </c>
      <c r="AB1490" t="str">
        <f t="shared" si="1361"/>
        <v/>
      </c>
      <c r="AC1490" t="str">
        <f t="shared" si="1362"/>
        <v/>
      </c>
      <c r="AD1490" t="str">
        <f t="shared" si="1363"/>
        <v/>
      </c>
      <c r="AE1490" t="str">
        <f t="shared" si="1364"/>
        <v/>
      </c>
      <c r="AF1490" t="str">
        <f t="shared" si="1365"/>
        <v/>
      </c>
      <c r="AG1490" t="str">
        <f t="shared" si="1366"/>
        <v/>
      </c>
      <c r="AH1490" t="str">
        <f t="shared" si="1367"/>
        <v/>
      </c>
      <c r="AI1490" t="str">
        <f t="shared" si="1368"/>
        <v/>
      </c>
      <c r="AJ1490" t="str">
        <f t="shared" si="1369"/>
        <v/>
      </c>
      <c r="AK1490" t="str">
        <f t="shared" si="1370"/>
        <v/>
      </c>
      <c r="AL1490" t="str">
        <f t="shared" si="1371"/>
        <v/>
      </c>
      <c r="AM1490" t="str">
        <f t="shared" si="1372"/>
        <v/>
      </c>
      <c r="AN1490" t="str">
        <f t="shared" si="1373"/>
        <v/>
      </c>
      <c r="AO1490" t="str">
        <f t="shared" si="1374"/>
        <v/>
      </c>
      <c r="AP1490" t="str">
        <f t="shared" si="1375"/>
        <v/>
      </c>
      <c r="AQ1490" t="str">
        <f t="shared" si="1376"/>
        <v/>
      </c>
      <c r="AR1490" t="str">
        <f t="shared" si="1377"/>
        <v/>
      </c>
      <c r="AS1490" t="str">
        <f t="shared" si="1378"/>
        <v/>
      </c>
      <c r="AT1490" t="str">
        <f t="shared" si="1379"/>
        <v/>
      </c>
      <c r="AU1490" t="str">
        <f t="shared" si="1380"/>
        <v/>
      </c>
      <c r="AV1490" t="str">
        <f t="shared" si="1381"/>
        <v/>
      </c>
      <c r="AW1490" t="str">
        <f t="shared" si="1382"/>
        <v/>
      </c>
      <c r="AX1490" t="str">
        <f t="shared" si="1383"/>
        <v/>
      </c>
      <c r="AY1490" t="str">
        <f t="shared" si="1384"/>
        <v/>
      </c>
      <c r="AZ1490" t="str">
        <f t="shared" si="1385"/>
        <v/>
      </c>
      <c r="BA1490" t="str">
        <f t="shared" si="1386"/>
        <v/>
      </c>
      <c r="BB1490" t="str">
        <f t="shared" si="1387"/>
        <v/>
      </c>
      <c r="BC1490" t="str">
        <f t="shared" si="1388"/>
        <v/>
      </c>
      <c r="BD1490" t="str">
        <f t="shared" si="1389"/>
        <v/>
      </c>
      <c r="BE1490" t="str">
        <f t="shared" si="1390"/>
        <v>Integrált marketingkomm. (, web)</v>
      </c>
      <c r="BF1490" s="2">
        <v>1212</v>
      </c>
      <c r="BG1490" s="2">
        <v>4</v>
      </c>
      <c r="BH1490" s="18">
        <f>VLOOKUP(BF1490,segéd!$F$9:$G$41,2,FALSE)</f>
        <v>46368</v>
      </c>
      <c r="BI1490" s="2" t="str">
        <f>VLOOKUP(BG1490,segéd!$F$1:$G$7,2,FALSE)</f>
        <v>13.30-15.00</v>
      </c>
      <c r="BJ1490" t="s">
        <v>100</v>
      </c>
      <c r="BK1490" s="20" t="s">
        <v>120</v>
      </c>
      <c r="BL1490" t="s">
        <v>206</v>
      </c>
      <c r="BM1490" s="2">
        <v>202</v>
      </c>
      <c r="BO1490" s="2" t="s">
        <v>117</v>
      </c>
      <c r="BP1490" s="33" t="s">
        <v>649</v>
      </c>
      <c r="BQ1490" s="2">
        <f t="shared" si="1391"/>
        <v>7</v>
      </c>
      <c r="BR1490" s="2">
        <f>IF(BM1490="","",IFERROR(VLOOKUP(BJ1490,segéd!T:U,2,FALSE),"x"))</f>
        <v>7</v>
      </c>
      <c r="BS1490" s="2" t="str">
        <f>IF(BN1490="","",IFERROR(VLOOKUP(BJ1490,segéd!O:P,2,FALSE),"x"))</f>
        <v/>
      </c>
      <c r="BU1490" s="2"/>
      <c r="BV1490" s="2"/>
      <c r="BW1490" s="2">
        <v>7</v>
      </c>
      <c r="BX1490" s="2"/>
      <c r="CD1490" s="2">
        <v>5</v>
      </c>
    </row>
    <row r="1491" spans="1:119" x14ac:dyDescent="0.3">
      <c r="A1491" t="str">
        <f t="shared" si="1334"/>
        <v>20512124</v>
      </c>
      <c r="B1491" t="str">
        <f t="shared" si="1335"/>
        <v>Jogi alapismeretek - Zalahegyi Zoltán (Bp.-ről web) 10</v>
      </c>
      <c r="C1491" t="str">
        <f t="shared" si="1336"/>
        <v>21212124</v>
      </c>
      <c r="D1491" t="str">
        <f t="shared" si="1337"/>
        <v>Jogi alapismeretek - Zalahegyi Zoltán (Bp.-ről web) 7</v>
      </c>
      <c r="E1491" t="str">
        <f t="shared" si="1338"/>
        <v>Zalahegyi Zoltán12124</v>
      </c>
      <c r="F1491" t="str">
        <f t="shared" si="1339"/>
        <v>Jogi alapismeretek (Bp. 205, Bp.-ről web)</v>
      </c>
      <c r="G1491" t="str">
        <f t="shared" si="1340"/>
        <v/>
      </c>
      <c r="H1491" t="str">
        <f t="shared" si="1341"/>
        <v/>
      </c>
      <c r="I1491" t="str">
        <f t="shared" si="1342"/>
        <v>12124</v>
      </c>
      <c r="J1491" t="str">
        <f t="shared" si="1343"/>
        <v/>
      </c>
      <c r="K1491" t="str">
        <f t="shared" si="1344"/>
        <v/>
      </c>
      <c r="L1491" t="str">
        <f t="shared" si="1345"/>
        <v/>
      </c>
      <c r="M1491" t="str">
        <f t="shared" si="1346"/>
        <v/>
      </c>
      <c r="N1491" t="str">
        <f t="shared" si="1347"/>
        <v/>
      </c>
      <c r="O1491" t="str">
        <f t="shared" si="1348"/>
        <v/>
      </c>
      <c r="P1491" t="str">
        <f t="shared" si="1349"/>
        <v/>
      </c>
      <c r="Q1491" t="str">
        <f t="shared" si="1350"/>
        <v/>
      </c>
      <c r="R1491" t="str">
        <f t="shared" si="1351"/>
        <v/>
      </c>
      <c r="S1491" t="str">
        <f t="shared" si="1352"/>
        <v/>
      </c>
      <c r="T1491" t="str">
        <f t="shared" si="1353"/>
        <v/>
      </c>
      <c r="U1491" t="str">
        <f t="shared" si="1354"/>
        <v/>
      </c>
      <c r="V1491" t="str">
        <f t="shared" si="1355"/>
        <v/>
      </c>
      <c r="W1491" t="str">
        <f t="shared" si="1356"/>
        <v/>
      </c>
      <c r="X1491" t="str">
        <f t="shared" si="1357"/>
        <v/>
      </c>
      <c r="Y1491" t="str">
        <f t="shared" si="1358"/>
        <v/>
      </c>
      <c r="Z1491" t="str">
        <f t="shared" si="1359"/>
        <v/>
      </c>
      <c r="AA1491" t="str">
        <f t="shared" si="1360"/>
        <v>Jogi alapismeretek (205, Bp.-ről web)</v>
      </c>
      <c r="AB1491" t="str">
        <f t="shared" si="1361"/>
        <v/>
      </c>
      <c r="AC1491" t="str">
        <f t="shared" si="1362"/>
        <v>12124</v>
      </c>
      <c r="AD1491" t="str">
        <f t="shared" si="1363"/>
        <v/>
      </c>
      <c r="AE1491" t="str">
        <f t="shared" si="1364"/>
        <v/>
      </c>
      <c r="AF1491" t="str">
        <f t="shared" si="1365"/>
        <v/>
      </c>
      <c r="AG1491" t="str">
        <f t="shared" si="1366"/>
        <v/>
      </c>
      <c r="AH1491" t="str">
        <f t="shared" si="1367"/>
        <v/>
      </c>
      <c r="AI1491" t="str">
        <f t="shared" si="1368"/>
        <v/>
      </c>
      <c r="AJ1491" t="str">
        <f t="shared" si="1369"/>
        <v/>
      </c>
      <c r="AK1491" t="str">
        <f t="shared" si="1370"/>
        <v/>
      </c>
      <c r="AL1491" t="str">
        <f t="shared" si="1371"/>
        <v/>
      </c>
      <c r="AM1491" t="str">
        <f t="shared" si="1372"/>
        <v/>
      </c>
      <c r="AN1491" t="str">
        <f t="shared" si="1373"/>
        <v/>
      </c>
      <c r="AO1491" t="str">
        <f t="shared" si="1374"/>
        <v/>
      </c>
      <c r="AP1491" t="str">
        <f t="shared" si="1375"/>
        <v/>
      </c>
      <c r="AQ1491" t="str">
        <f t="shared" si="1376"/>
        <v/>
      </c>
      <c r="AR1491" t="str">
        <f t="shared" si="1377"/>
        <v/>
      </c>
      <c r="AS1491" t="str">
        <f t="shared" si="1378"/>
        <v/>
      </c>
      <c r="AT1491" t="str">
        <f t="shared" si="1379"/>
        <v/>
      </c>
      <c r="AU1491" t="str">
        <f t="shared" si="1380"/>
        <v/>
      </c>
      <c r="AV1491" t="str">
        <f t="shared" si="1381"/>
        <v/>
      </c>
      <c r="AW1491" t="str">
        <f t="shared" si="1382"/>
        <v/>
      </c>
      <c r="AX1491" t="str">
        <f t="shared" si="1383"/>
        <v/>
      </c>
      <c r="AY1491" t="str">
        <f t="shared" si="1384"/>
        <v/>
      </c>
      <c r="AZ1491" t="str">
        <f t="shared" si="1385"/>
        <v/>
      </c>
      <c r="BA1491" t="str">
        <f t="shared" si="1386"/>
        <v/>
      </c>
      <c r="BB1491" t="str">
        <f t="shared" si="1387"/>
        <v/>
      </c>
      <c r="BC1491" t="str">
        <f t="shared" si="1388"/>
        <v/>
      </c>
      <c r="BD1491" t="str">
        <f t="shared" si="1389"/>
        <v/>
      </c>
      <c r="BE1491" t="str">
        <f t="shared" si="1390"/>
        <v>Jogi alapismeretek (212, Bp.-ről web)</v>
      </c>
      <c r="BF1491" s="2">
        <v>1212</v>
      </c>
      <c r="BG1491" s="2">
        <v>4</v>
      </c>
      <c r="BH1491" s="18">
        <f>VLOOKUP(BF1491,segéd!$F$9:$G$41,2,FALSE)</f>
        <v>46368</v>
      </c>
      <c r="BI1491" s="2" t="str">
        <f>VLOOKUP(BG1491,segéd!$F$1:$G$7,2,FALSE)</f>
        <v>13.30-15.00</v>
      </c>
      <c r="BJ1491" t="s">
        <v>129</v>
      </c>
      <c r="BK1491" s="20" t="s">
        <v>303</v>
      </c>
      <c r="BL1491" t="s">
        <v>511</v>
      </c>
      <c r="BM1491" s="2">
        <v>205</v>
      </c>
      <c r="BN1491" s="2">
        <v>212</v>
      </c>
      <c r="BO1491" s="2" t="s">
        <v>118</v>
      </c>
      <c r="BP1491" s="33" t="s">
        <v>691</v>
      </c>
      <c r="BQ1491" s="2">
        <f t="shared" si="1391"/>
        <v>17</v>
      </c>
      <c r="BR1491" s="2">
        <f>IF(BM1491="","",IFERROR(VLOOKUP(BJ1491,segéd!T:U,2,FALSE),"x"))</f>
        <v>10</v>
      </c>
      <c r="BS1491" s="2">
        <f>IF(BN1491="","",IFERROR(VLOOKUP(BJ1491,segéd!O:P,2,FALSE),"x"))</f>
        <v>7</v>
      </c>
      <c r="BT1491" s="2"/>
      <c r="BU1491" s="2"/>
      <c r="BV1491" s="2">
        <v>9</v>
      </c>
      <c r="BX1491" s="2"/>
      <c r="CO1491" s="2">
        <v>6</v>
      </c>
      <c r="CQ1491" s="2"/>
      <c r="CR1491" s="2"/>
    </row>
    <row r="1492" spans="1:119" x14ac:dyDescent="0.3">
      <c r="A1492" t="str">
        <f t="shared" si="1334"/>
        <v>20112124</v>
      </c>
      <c r="B1492" t="str">
        <f t="shared" si="1335"/>
        <v>Közgazdaságtan I. - Tóth Zsuzsanna (web) 120</v>
      </c>
      <c r="C1492" t="str">
        <f t="shared" si="1336"/>
        <v>12124</v>
      </c>
      <c r="D1492" t="str">
        <f t="shared" si="1337"/>
        <v xml:space="preserve">Közgazdaságtan I. - Tóth Zsuzsanna (web) </v>
      </c>
      <c r="E1492" t="str">
        <f t="shared" si="1338"/>
        <v>Tóth Zsuzsanna12124</v>
      </c>
      <c r="F1492" t="str">
        <f t="shared" si="1339"/>
        <v>Közgazdaságtan I. (Bp. 201, web)</v>
      </c>
      <c r="G1492" t="str">
        <f t="shared" si="1340"/>
        <v>12124</v>
      </c>
      <c r="H1492" t="str">
        <f t="shared" si="1341"/>
        <v>12124</v>
      </c>
      <c r="I1492" t="str">
        <f t="shared" si="1342"/>
        <v/>
      </c>
      <c r="J1492" t="str">
        <f t="shared" si="1343"/>
        <v/>
      </c>
      <c r="K1492" t="str">
        <f t="shared" si="1344"/>
        <v/>
      </c>
      <c r="L1492" t="str">
        <f t="shared" si="1345"/>
        <v/>
      </c>
      <c r="M1492" t="str">
        <f t="shared" si="1346"/>
        <v/>
      </c>
      <c r="N1492" t="str">
        <f t="shared" si="1347"/>
        <v/>
      </c>
      <c r="O1492" t="str">
        <f t="shared" si="1348"/>
        <v/>
      </c>
      <c r="P1492" t="str">
        <f t="shared" si="1349"/>
        <v/>
      </c>
      <c r="Q1492" t="str">
        <f t="shared" si="1350"/>
        <v/>
      </c>
      <c r="R1492" t="str">
        <f t="shared" si="1351"/>
        <v/>
      </c>
      <c r="S1492" t="str">
        <f t="shared" si="1352"/>
        <v/>
      </c>
      <c r="T1492" t="str">
        <f t="shared" si="1353"/>
        <v/>
      </c>
      <c r="U1492" t="str">
        <f t="shared" si="1354"/>
        <v/>
      </c>
      <c r="V1492" t="str">
        <f t="shared" si="1355"/>
        <v/>
      </c>
      <c r="W1492" t="str">
        <f t="shared" si="1356"/>
        <v/>
      </c>
      <c r="X1492" t="str">
        <f t="shared" si="1357"/>
        <v/>
      </c>
      <c r="Y1492" t="str">
        <f t="shared" si="1358"/>
        <v/>
      </c>
      <c r="Z1492" t="str">
        <f t="shared" si="1359"/>
        <v/>
      </c>
      <c r="AA1492" t="str">
        <f t="shared" si="1360"/>
        <v>Közgazdaságtan I. (201, web)</v>
      </c>
      <c r="AB1492" t="str">
        <f t="shared" si="1361"/>
        <v/>
      </c>
      <c r="AC1492" t="str">
        <f t="shared" si="1362"/>
        <v/>
      </c>
      <c r="AD1492" t="str">
        <f t="shared" si="1363"/>
        <v/>
      </c>
      <c r="AE1492" t="str">
        <f t="shared" si="1364"/>
        <v/>
      </c>
      <c r="AF1492" t="str">
        <f t="shared" si="1365"/>
        <v/>
      </c>
      <c r="AG1492" t="str">
        <f t="shared" si="1366"/>
        <v/>
      </c>
      <c r="AH1492" t="str">
        <f t="shared" si="1367"/>
        <v/>
      </c>
      <c r="AI1492" t="str">
        <f t="shared" si="1368"/>
        <v/>
      </c>
      <c r="AJ1492" t="str">
        <f t="shared" si="1369"/>
        <v/>
      </c>
      <c r="AK1492" t="str">
        <f t="shared" si="1370"/>
        <v/>
      </c>
      <c r="AL1492" t="str">
        <f t="shared" si="1371"/>
        <v/>
      </c>
      <c r="AM1492" t="str">
        <f t="shared" si="1372"/>
        <v/>
      </c>
      <c r="AN1492" t="str">
        <f t="shared" si="1373"/>
        <v/>
      </c>
      <c r="AO1492" t="str">
        <f t="shared" si="1374"/>
        <v/>
      </c>
      <c r="AP1492" t="str">
        <f t="shared" si="1375"/>
        <v/>
      </c>
      <c r="AQ1492" t="str">
        <f t="shared" si="1376"/>
        <v/>
      </c>
      <c r="AR1492" t="str">
        <f t="shared" si="1377"/>
        <v/>
      </c>
      <c r="AS1492" t="str">
        <f t="shared" si="1378"/>
        <v/>
      </c>
      <c r="AT1492" t="str">
        <f t="shared" si="1379"/>
        <v/>
      </c>
      <c r="AU1492" t="str">
        <f t="shared" si="1380"/>
        <v/>
      </c>
      <c r="AV1492" t="str">
        <f t="shared" si="1381"/>
        <v/>
      </c>
      <c r="AW1492" t="str">
        <f t="shared" si="1382"/>
        <v/>
      </c>
      <c r="AX1492" t="str">
        <f t="shared" si="1383"/>
        <v/>
      </c>
      <c r="AY1492" t="str">
        <f t="shared" si="1384"/>
        <v/>
      </c>
      <c r="AZ1492" t="str">
        <f t="shared" si="1385"/>
        <v/>
      </c>
      <c r="BA1492" t="str">
        <f t="shared" si="1386"/>
        <v/>
      </c>
      <c r="BB1492" t="str">
        <f t="shared" si="1387"/>
        <v/>
      </c>
      <c r="BC1492" t="str">
        <f t="shared" si="1388"/>
        <v/>
      </c>
      <c r="BD1492" t="str">
        <f t="shared" si="1389"/>
        <v/>
      </c>
      <c r="BE1492" t="str">
        <f t="shared" si="1390"/>
        <v>Közgazdaságtan I. (, web)</v>
      </c>
      <c r="BF1492" s="2">
        <v>1212</v>
      </c>
      <c r="BG1492" s="2">
        <v>4</v>
      </c>
      <c r="BH1492" s="18">
        <f>VLOOKUP(BF1492,segéd!$F$9:$G$41,2,FALSE)</f>
        <v>46368</v>
      </c>
      <c r="BI1492" s="2" t="str">
        <f>VLOOKUP(BG1492,segéd!$F$1:$G$7,2,FALSE)</f>
        <v>13.30-15.00</v>
      </c>
      <c r="BJ1492" t="s">
        <v>25</v>
      </c>
      <c r="BK1492" s="20" t="s">
        <v>530</v>
      </c>
      <c r="BL1492" t="s">
        <v>194</v>
      </c>
      <c r="BM1492" s="2">
        <v>201</v>
      </c>
      <c r="BO1492" s="2" t="s">
        <v>117</v>
      </c>
      <c r="BP1492" s="33" t="s">
        <v>650</v>
      </c>
      <c r="BQ1492" s="2">
        <f t="shared" si="1391"/>
        <v>120</v>
      </c>
      <c r="BR1492" s="2">
        <f>IF(BM1492="","",IFERROR(VLOOKUP(BJ1492,segéd!T:U,2,FALSE),"x"))</f>
        <v>120</v>
      </c>
      <c r="BS1492" s="2" t="str">
        <f>IF(BN1492="","",IFERROR(VLOOKUP(BJ1492,segéd!O:P,2,FALSE),"x"))</f>
        <v/>
      </c>
      <c r="BT1492" s="2">
        <v>67</v>
      </c>
      <c r="BU1492" s="2">
        <v>18</v>
      </c>
      <c r="BV1492" s="2"/>
      <c r="BX1492" s="2"/>
      <c r="CQ1492" s="2"/>
      <c r="CR1492" s="2"/>
    </row>
    <row r="1493" spans="1:119" x14ac:dyDescent="0.3">
      <c r="A1493" t="str">
        <f t="shared" si="1334"/>
        <v>12124</v>
      </c>
      <c r="B1493" t="str">
        <f t="shared" si="1335"/>
        <v xml:space="preserve">Lézerbiztonsági alapok - Vavra Gábor </v>
      </c>
      <c r="C1493" t="str">
        <f t="shared" si="1336"/>
        <v>212124</v>
      </c>
      <c r="D1493" t="str">
        <f t="shared" si="1337"/>
        <v>Lézerbiztonsági alapok - Vavra Gábor 9</v>
      </c>
      <c r="E1493" t="str">
        <f t="shared" si="1338"/>
        <v>Vavra Gábor12124</v>
      </c>
      <c r="F1493" t="str">
        <f t="shared" si="1339"/>
        <v>Lézerbiztonsági alapok (Tb. 2)</v>
      </c>
      <c r="G1493" t="str">
        <f t="shared" si="1340"/>
        <v/>
      </c>
      <c r="H1493" t="str">
        <f t="shared" si="1341"/>
        <v/>
      </c>
      <c r="I1493" t="str">
        <f t="shared" si="1342"/>
        <v/>
      </c>
      <c r="J1493" t="str">
        <f t="shared" si="1343"/>
        <v/>
      </c>
      <c r="K1493" t="str">
        <f t="shared" si="1344"/>
        <v/>
      </c>
      <c r="L1493" t="str">
        <f t="shared" si="1345"/>
        <v/>
      </c>
      <c r="M1493" t="str">
        <f t="shared" si="1346"/>
        <v/>
      </c>
      <c r="N1493" t="str">
        <f t="shared" si="1347"/>
        <v/>
      </c>
      <c r="O1493" t="str">
        <f t="shared" si="1348"/>
        <v/>
      </c>
      <c r="P1493" t="str">
        <f t="shared" si="1349"/>
        <v/>
      </c>
      <c r="Q1493" t="str">
        <f t="shared" si="1350"/>
        <v/>
      </c>
      <c r="R1493" t="str">
        <f t="shared" si="1351"/>
        <v/>
      </c>
      <c r="S1493" t="str">
        <f t="shared" si="1352"/>
        <v/>
      </c>
      <c r="T1493" t="str">
        <f t="shared" si="1353"/>
        <v/>
      </c>
      <c r="U1493" t="str">
        <f t="shared" si="1354"/>
        <v/>
      </c>
      <c r="V1493" t="str">
        <f t="shared" si="1355"/>
        <v/>
      </c>
      <c r="W1493" t="str">
        <f t="shared" si="1356"/>
        <v/>
      </c>
      <c r="X1493" t="str">
        <f t="shared" si="1357"/>
        <v/>
      </c>
      <c r="Y1493" t="str">
        <f t="shared" si="1358"/>
        <v/>
      </c>
      <c r="Z1493" t="str">
        <f t="shared" si="1359"/>
        <v/>
      </c>
      <c r="AA1493" t="str">
        <f t="shared" si="1360"/>
        <v>Lézerbiztonsági alapok ()</v>
      </c>
      <c r="AB1493" t="str">
        <f t="shared" si="1361"/>
        <v/>
      </c>
      <c r="AC1493" t="str">
        <f t="shared" si="1362"/>
        <v/>
      </c>
      <c r="AD1493" t="str">
        <f t="shared" si="1363"/>
        <v/>
      </c>
      <c r="AE1493" t="str">
        <f t="shared" si="1364"/>
        <v/>
      </c>
      <c r="AF1493" t="str">
        <f t="shared" si="1365"/>
        <v/>
      </c>
      <c r="AG1493" t="str">
        <f t="shared" si="1366"/>
        <v/>
      </c>
      <c r="AH1493" t="str">
        <f t="shared" si="1367"/>
        <v/>
      </c>
      <c r="AI1493" t="str">
        <f t="shared" si="1368"/>
        <v/>
      </c>
      <c r="AJ1493" t="str">
        <f t="shared" si="1369"/>
        <v/>
      </c>
      <c r="AK1493" t="str">
        <f t="shared" si="1370"/>
        <v/>
      </c>
      <c r="AL1493" t="str">
        <f t="shared" si="1371"/>
        <v/>
      </c>
      <c r="AM1493" t="str">
        <f t="shared" si="1372"/>
        <v/>
      </c>
      <c r="AN1493" t="str">
        <f t="shared" si="1373"/>
        <v/>
      </c>
      <c r="AO1493" t="str">
        <f t="shared" si="1374"/>
        <v/>
      </c>
      <c r="AP1493" t="str">
        <f t="shared" si="1375"/>
        <v/>
      </c>
      <c r="AQ1493" t="str">
        <f t="shared" si="1376"/>
        <v/>
      </c>
      <c r="AR1493" t="str">
        <f t="shared" si="1377"/>
        <v/>
      </c>
      <c r="AS1493" t="str">
        <f t="shared" si="1378"/>
        <v/>
      </c>
      <c r="AT1493" t="str">
        <f t="shared" si="1379"/>
        <v/>
      </c>
      <c r="AU1493" t="str">
        <f t="shared" si="1380"/>
        <v/>
      </c>
      <c r="AV1493" t="str">
        <f t="shared" si="1381"/>
        <v/>
      </c>
      <c r="AW1493" t="str">
        <f t="shared" si="1382"/>
        <v/>
      </c>
      <c r="AX1493" t="str">
        <f t="shared" si="1383"/>
        <v/>
      </c>
      <c r="AY1493" t="str">
        <f t="shared" si="1384"/>
        <v/>
      </c>
      <c r="AZ1493" t="str">
        <f t="shared" si="1385"/>
        <v/>
      </c>
      <c r="BA1493" t="str">
        <f t="shared" si="1386"/>
        <v/>
      </c>
      <c r="BB1493" t="str">
        <f t="shared" si="1387"/>
        <v/>
      </c>
      <c r="BC1493" t="str">
        <f t="shared" si="1388"/>
        <v>12124</v>
      </c>
      <c r="BD1493" t="str">
        <f t="shared" si="1389"/>
        <v/>
      </c>
      <c r="BE1493" t="str">
        <f t="shared" si="1390"/>
        <v>Lézerbiztonsági alapok (2)</v>
      </c>
      <c r="BF1493" s="2">
        <v>1212</v>
      </c>
      <c r="BG1493" s="2">
        <v>4</v>
      </c>
      <c r="BH1493" s="18">
        <f>VLOOKUP(BF1493,segéd!$F$9:$G$41,2,FALSE)</f>
        <v>46368</v>
      </c>
      <c r="BI1493" s="2" t="str">
        <f>VLOOKUP(BG1493,segéd!$F$1:$G$7,2,FALSE)</f>
        <v>13.30-15.00</v>
      </c>
      <c r="BJ1493" t="s">
        <v>524</v>
      </c>
      <c r="BK1493" s="20" t="s">
        <v>419</v>
      </c>
      <c r="BL1493" t="s">
        <v>191</v>
      </c>
      <c r="BM1493" s="2"/>
      <c r="BN1493" s="2">
        <v>2</v>
      </c>
      <c r="BO1493" s="2"/>
      <c r="BP1493" s="33"/>
      <c r="BQ1493" s="2">
        <f t="shared" si="1391"/>
        <v>9</v>
      </c>
      <c r="BR1493" s="2" t="str">
        <f>IF(BM1493="","",IFERROR(VLOOKUP(BJ1493,segéd!T:U,2,FALSE),"x"))</f>
        <v/>
      </c>
      <c r="BS1493" s="2">
        <f>IF(BN1493="","",IFERROR(VLOOKUP(BJ1493,segéd!O:P,2,FALSE),"x"))</f>
        <v>9</v>
      </c>
      <c r="BU1493" s="2"/>
      <c r="BV1493" s="2"/>
      <c r="DO1493" s="2">
        <v>10</v>
      </c>
    </row>
    <row r="1494" spans="1:119" x14ac:dyDescent="0.3">
      <c r="A1494" t="str">
        <f t="shared" si="1334"/>
        <v>12124</v>
      </c>
      <c r="B1494" t="str">
        <f t="shared" si="1335"/>
        <v xml:space="preserve">Mechatronikai rend. mod. - Molnár László (web) </v>
      </c>
      <c r="C1494" t="str">
        <f t="shared" si="1336"/>
        <v>60412124</v>
      </c>
      <c r="D1494" t="str">
        <f t="shared" si="1337"/>
        <v>Mechatronikai rend. mod. - Molnár László (web) 46</v>
      </c>
      <c r="E1494" t="str">
        <f t="shared" si="1338"/>
        <v>Molnár László12124</v>
      </c>
      <c r="F1494" t="str">
        <f t="shared" si="1339"/>
        <v>Mechatronikai rend. mod. (Tb. 604, web)</v>
      </c>
      <c r="G1494" t="str">
        <f t="shared" si="1340"/>
        <v/>
      </c>
      <c r="H1494" t="str">
        <f t="shared" si="1341"/>
        <v/>
      </c>
      <c r="I1494" t="str">
        <f t="shared" si="1342"/>
        <v/>
      </c>
      <c r="J1494" t="str">
        <f t="shared" si="1343"/>
        <v/>
      </c>
      <c r="K1494" t="str">
        <f t="shared" si="1344"/>
        <v/>
      </c>
      <c r="L1494" t="str">
        <f t="shared" si="1345"/>
        <v/>
      </c>
      <c r="M1494" t="str">
        <f t="shared" si="1346"/>
        <v/>
      </c>
      <c r="N1494" t="str">
        <f t="shared" si="1347"/>
        <v/>
      </c>
      <c r="O1494" t="str">
        <f t="shared" si="1348"/>
        <v/>
      </c>
      <c r="P1494" t="str">
        <f t="shared" si="1349"/>
        <v/>
      </c>
      <c r="Q1494" t="str">
        <f t="shared" si="1350"/>
        <v/>
      </c>
      <c r="R1494" t="str">
        <f t="shared" si="1351"/>
        <v/>
      </c>
      <c r="S1494" t="str">
        <f t="shared" si="1352"/>
        <v/>
      </c>
      <c r="T1494" t="str">
        <f t="shared" si="1353"/>
        <v/>
      </c>
      <c r="U1494" t="str">
        <f t="shared" si="1354"/>
        <v/>
      </c>
      <c r="V1494" t="str">
        <f t="shared" si="1355"/>
        <v/>
      </c>
      <c r="W1494" t="str">
        <f t="shared" si="1356"/>
        <v/>
      </c>
      <c r="X1494" t="str">
        <f t="shared" si="1357"/>
        <v/>
      </c>
      <c r="Y1494" t="str">
        <f t="shared" si="1358"/>
        <v/>
      </c>
      <c r="Z1494" t="str">
        <f t="shared" si="1359"/>
        <v/>
      </c>
      <c r="AA1494" t="str">
        <f t="shared" si="1360"/>
        <v>Mechatronikai rend. mod. (, web)</v>
      </c>
      <c r="AB1494" t="str">
        <f t="shared" si="1361"/>
        <v/>
      </c>
      <c r="AC1494" t="str">
        <f t="shared" si="1362"/>
        <v/>
      </c>
      <c r="AD1494" t="str">
        <f t="shared" si="1363"/>
        <v/>
      </c>
      <c r="AE1494" t="str">
        <f t="shared" si="1364"/>
        <v/>
      </c>
      <c r="AF1494" t="str">
        <f t="shared" si="1365"/>
        <v/>
      </c>
      <c r="AG1494" t="str">
        <f t="shared" si="1366"/>
        <v/>
      </c>
      <c r="AH1494" t="str">
        <f t="shared" si="1367"/>
        <v/>
      </c>
      <c r="AI1494" t="str">
        <f t="shared" si="1368"/>
        <v/>
      </c>
      <c r="AJ1494" t="str">
        <f t="shared" si="1369"/>
        <v/>
      </c>
      <c r="AK1494" t="str">
        <f t="shared" si="1370"/>
        <v/>
      </c>
      <c r="AL1494" t="str">
        <f t="shared" si="1371"/>
        <v>12124</v>
      </c>
      <c r="AM1494" t="str">
        <f t="shared" si="1372"/>
        <v/>
      </c>
      <c r="AN1494" t="str">
        <f t="shared" si="1373"/>
        <v/>
      </c>
      <c r="AO1494" t="str">
        <f t="shared" si="1374"/>
        <v/>
      </c>
      <c r="AP1494" t="str">
        <f t="shared" si="1375"/>
        <v/>
      </c>
      <c r="AQ1494" t="str">
        <f t="shared" si="1376"/>
        <v/>
      </c>
      <c r="AR1494" t="str">
        <f t="shared" si="1377"/>
        <v/>
      </c>
      <c r="AS1494" t="str">
        <f t="shared" si="1378"/>
        <v/>
      </c>
      <c r="AT1494" t="str">
        <f t="shared" si="1379"/>
        <v/>
      </c>
      <c r="AU1494" t="str">
        <f t="shared" si="1380"/>
        <v/>
      </c>
      <c r="AV1494" t="str">
        <f t="shared" si="1381"/>
        <v/>
      </c>
      <c r="AW1494" t="str">
        <f t="shared" si="1382"/>
        <v/>
      </c>
      <c r="AX1494" t="str">
        <f t="shared" si="1383"/>
        <v/>
      </c>
      <c r="AY1494" t="str">
        <f t="shared" si="1384"/>
        <v/>
      </c>
      <c r="AZ1494" t="str">
        <f t="shared" si="1385"/>
        <v/>
      </c>
      <c r="BA1494" t="str">
        <f t="shared" si="1386"/>
        <v/>
      </c>
      <c r="BB1494" t="str">
        <f t="shared" si="1387"/>
        <v/>
      </c>
      <c r="BC1494" t="str">
        <f t="shared" si="1388"/>
        <v/>
      </c>
      <c r="BD1494" t="str">
        <f t="shared" si="1389"/>
        <v/>
      </c>
      <c r="BE1494" t="str">
        <f t="shared" si="1390"/>
        <v>Mechatronikai rend. mod. (604, web)</v>
      </c>
      <c r="BF1494" s="2">
        <v>1212</v>
      </c>
      <c r="BG1494" s="2">
        <v>4</v>
      </c>
      <c r="BH1494" s="18">
        <f>VLOOKUP(BF1494,segéd!$F$9:$G$41,2,FALSE)</f>
        <v>46368</v>
      </c>
      <c r="BI1494" s="2" t="str">
        <f>VLOOKUP(BG1494,segéd!$F$1:$G$7,2,FALSE)</f>
        <v>13.30-15.00</v>
      </c>
      <c r="BJ1494" t="s">
        <v>111</v>
      </c>
      <c r="BK1494" s="20" t="s">
        <v>48</v>
      </c>
      <c r="BL1494" t="s">
        <v>191</v>
      </c>
      <c r="BM1494" s="2"/>
      <c r="BN1494" s="2">
        <v>604</v>
      </c>
      <c r="BO1494" s="2" t="s">
        <v>117</v>
      </c>
      <c r="BP1494" s="33" t="s">
        <v>687</v>
      </c>
      <c r="BQ1494" s="2">
        <f t="shared" si="1391"/>
        <v>46</v>
      </c>
      <c r="BR1494" s="2" t="str">
        <f>IF(BM1494="","",IFERROR(VLOOKUP(BJ1494,segéd!T:U,2,FALSE),"x"))</f>
        <v/>
      </c>
      <c r="BS1494" s="2">
        <f>IF(BN1494="","",IFERROR(VLOOKUP(BJ1494,segéd!O:P,2,FALSE),"x"))</f>
        <v>46</v>
      </c>
      <c r="BU1494" s="2"/>
      <c r="BV1494" s="2"/>
      <c r="BX1494" s="2"/>
      <c r="CX1494" s="2">
        <v>56</v>
      </c>
    </row>
    <row r="1495" spans="1:119" x14ac:dyDescent="0.3">
      <c r="A1495" t="str">
        <f t="shared" si="1334"/>
        <v>12124</v>
      </c>
      <c r="B1495" t="str">
        <f t="shared" si="1335"/>
        <v xml:space="preserve">Minőségmenedzsment I. - Szabó Veronika Anna (web) </v>
      </c>
      <c r="C1495" t="str">
        <f t="shared" si="1336"/>
        <v>21412124</v>
      </c>
      <c r="D1495" t="str">
        <f t="shared" si="1337"/>
        <v>Minőségmenedzsment I. - Szabó Veronika Anna (web) 12</v>
      </c>
      <c r="E1495" t="str">
        <f t="shared" si="1338"/>
        <v>Szabó Veronika Anna12124</v>
      </c>
      <c r="F1495" t="str">
        <f t="shared" si="1339"/>
        <v>Minőségmenedzsment I. (Tb. 214, web)</v>
      </c>
      <c r="G1495" t="str">
        <f t="shared" si="1340"/>
        <v/>
      </c>
      <c r="H1495" t="str">
        <f t="shared" si="1341"/>
        <v/>
      </c>
      <c r="I1495" t="str">
        <f t="shared" si="1342"/>
        <v/>
      </c>
      <c r="J1495" t="str">
        <f t="shared" si="1343"/>
        <v/>
      </c>
      <c r="K1495" t="str">
        <f t="shared" si="1344"/>
        <v/>
      </c>
      <c r="L1495" t="str">
        <f t="shared" si="1345"/>
        <v/>
      </c>
      <c r="M1495" t="str">
        <f t="shared" si="1346"/>
        <v/>
      </c>
      <c r="N1495" t="str">
        <f t="shared" si="1347"/>
        <v/>
      </c>
      <c r="O1495" t="str">
        <f t="shared" si="1348"/>
        <v/>
      </c>
      <c r="P1495" t="str">
        <f t="shared" si="1349"/>
        <v/>
      </c>
      <c r="Q1495" t="str">
        <f t="shared" si="1350"/>
        <v/>
      </c>
      <c r="R1495" t="str">
        <f t="shared" si="1351"/>
        <v/>
      </c>
      <c r="S1495" t="str">
        <f t="shared" si="1352"/>
        <v/>
      </c>
      <c r="T1495" t="str">
        <f t="shared" si="1353"/>
        <v/>
      </c>
      <c r="U1495" t="str">
        <f t="shared" si="1354"/>
        <v/>
      </c>
      <c r="V1495" t="str">
        <f t="shared" si="1355"/>
        <v/>
      </c>
      <c r="W1495" t="str">
        <f t="shared" si="1356"/>
        <v/>
      </c>
      <c r="X1495" t="str">
        <f t="shared" si="1357"/>
        <v/>
      </c>
      <c r="Y1495" t="str">
        <f t="shared" si="1358"/>
        <v/>
      </c>
      <c r="Z1495" t="str">
        <f t="shared" si="1359"/>
        <v/>
      </c>
      <c r="AA1495" t="str">
        <f t="shared" si="1360"/>
        <v>Minőségmenedzsment I. (, web)</v>
      </c>
      <c r="AB1495" t="str">
        <f t="shared" si="1361"/>
        <v/>
      </c>
      <c r="AC1495" t="str">
        <f t="shared" si="1362"/>
        <v/>
      </c>
      <c r="AD1495" t="str">
        <f t="shared" si="1363"/>
        <v/>
      </c>
      <c r="AE1495" t="str">
        <f t="shared" si="1364"/>
        <v/>
      </c>
      <c r="AF1495" t="str">
        <f t="shared" si="1365"/>
        <v/>
      </c>
      <c r="AG1495" t="str">
        <f t="shared" si="1366"/>
        <v/>
      </c>
      <c r="AH1495" t="str">
        <f t="shared" si="1367"/>
        <v/>
      </c>
      <c r="AI1495" t="str">
        <f t="shared" si="1368"/>
        <v/>
      </c>
      <c r="AJ1495" t="str">
        <f t="shared" si="1369"/>
        <v/>
      </c>
      <c r="AK1495" t="str">
        <f t="shared" si="1370"/>
        <v/>
      </c>
      <c r="AL1495" t="str">
        <f t="shared" si="1371"/>
        <v/>
      </c>
      <c r="AM1495" t="str">
        <f t="shared" si="1372"/>
        <v/>
      </c>
      <c r="AN1495" t="str">
        <f t="shared" si="1373"/>
        <v/>
      </c>
      <c r="AO1495" t="str">
        <f t="shared" si="1374"/>
        <v/>
      </c>
      <c r="AP1495" t="str">
        <f t="shared" si="1375"/>
        <v/>
      </c>
      <c r="AQ1495" t="str">
        <f t="shared" si="1376"/>
        <v/>
      </c>
      <c r="AR1495" t="str">
        <f t="shared" si="1377"/>
        <v/>
      </c>
      <c r="AS1495" t="str">
        <f t="shared" si="1378"/>
        <v/>
      </c>
      <c r="AT1495" t="str">
        <f t="shared" si="1379"/>
        <v/>
      </c>
      <c r="AU1495" t="str">
        <f t="shared" si="1380"/>
        <v/>
      </c>
      <c r="AV1495" t="str">
        <f t="shared" si="1381"/>
        <v>12124</v>
      </c>
      <c r="AW1495" t="str">
        <f t="shared" si="1382"/>
        <v/>
      </c>
      <c r="AX1495" t="str">
        <f t="shared" si="1383"/>
        <v/>
      </c>
      <c r="AY1495" t="str">
        <f t="shared" si="1384"/>
        <v/>
      </c>
      <c r="AZ1495" t="str">
        <f t="shared" si="1385"/>
        <v/>
      </c>
      <c r="BA1495" t="str">
        <f t="shared" si="1386"/>
        <v/>
      </c>
      <c r="BB1495" t="str">
        <f t="shared" si="1387"/>
        <v/>
      </c>
      <c r="BC1495" t="str">
        <f t="shared" si="1388"/>
        <v/>
      </c>
      <c r="BD1495" t="str">
        <f t="shared" si="1389"/>
        <v/>
      </c>
      <c r="BE1495" t="str">
        <f t="shared" si="1390"/>
        <v>Minőségmenedzsment I. (214, web)</v>
      </c>
      <c r="BF1495" s="2">
        <v>1212</v>
      </c>
      <c r="BG1495" s="2">
        <v>4</v>
      </c>
      <c r="BH1495" s="18">
        <f>VLOOKUP(BF1495,segéd!$F$9:$G$41,2,FALSE)</f>
        <v>46368</v>
      </c>
      <c r="BI1495" s="2" t="str">
        <f>VLOOKUP(BG1495,segéd!$F$1:$G$7,2,FALSE)</f>
        <v>13.30-15.00</v>
      </c>
      <c r="BJ1495" t="s">
        <v>400</v>
      </c>
      <c r="BK1495" s="20" t="s">
        <v>539</v>
      </c>
      <c r="BL1495" t="s">
        <v>191</v>
      </c>
      <c r="BM1495" s="2"/>
      <c r="BN1495" s="2">
        <v>214</v>
      </c>
      <c r="BO1495" s="2" t="s">
        <v>117</v>
      </c>
      <c r="BP1495" s="33" t="s">
        <v>625</v>
      </c>
      <c r="BQ1495" s="2">
        <f t="shared" si="1391"/>
        <v>12</v>
      </c>
      <c r="BR1495" s="2" t="str">
        <f>IF(BM1495="","",IFERROR(VLOOKUP(BJ1495,segéd!T:U,2,FALSE),"x"))</f>
        <v/>
      </c>
      <c r="BS1495" s="2">
        <f>IF(BN1495="","",IFERROR(VLOOKUP(BJ1495,segéd!O:P,2,FALSE),"x"))</f>
        <v>12</v>
      </c>
      <c r="BU1495" s="2"/>
      <c r="BV1495" s="2"/>
      <c r="DH1495" s="2">
        <v>13</v>
      </c>
    </row>
    <row r="1496" spans="1:119" x14ac:dyDescent="0.3">
      <c r="A1496" t="str">
        <f t="shared" si="1334"/>
        <v>12124</v>
      </c>
      <c r="B1496" t="str">
        <f t="shared" si="1335"/>
        <v xml:space="preserve">Szakdolgozat felkészítő - Kutatásm. - Vigh László (web) </v>
      </c>
      <c r="C1496" t="str">
        <f t="shared" si="1336"/>
        <v>40212124</v>
      </c>
      <c r="D1496" t="str">
        <f t="shared" si="1337"/>
        <v>Szakdolgozat felkészítő - Kutatásm. - Vigh László (web) 9</v>
      </c>
      <c r="E1496" t="str">
        <f t="shared" si="1338"/>
        <v>Vigh László12124</v>
      </c>
      <c r="F1496" t="str">
        <f t="shared" si="1339"/>
        <v>Szakdolgozat felkészítő - Kutatásm. (Tb. 402, web)</v>
      </c>
      <c r="G1496" t="str">
        <f t="shared" si="1340"/>
        <v/>
      </c>
      <c r="H1496" t="str">
        <f t="shared" si="1341"/>
        <v/>
      </c>
      <c r="I1496" t="str">
        <f t="shared" si="1342"/>
        <v/>
      </c>
      <c r="J1496" t="str">
        <f t="shared" si="1343"/>
        <v/>
      </c>
      <c r="K1496" t="str">
        <f t="shared" si="1344"/>
        <v/>
      </c>
      <c r="L1496" t="str">
        <f t="shared" si="1345"/>
        <v/>
      </c>
      <c r="M1496" t="str">
        <f t="shared" si="1346"/>
        <v/>
      </c>
      <c r="N1496" t="str">
        <f t="shared" si="1347"/>
        <v/>
      </c>
      <c r="O1496" t="str">
        <f t="shared" si="1348"/>
        <v/>
      </c>
      <c r="P1496" t="str">
        <f t="shared" si="1349"/>
        <v/>
      </c>
      <c r="Q1496" t="str">
        <f t="shared" si="1350"/>
        <v/>
      </c>
      <c r="R1496" t="str">
        <f t="shared" si="1351"/>
        <v/>
      </c>
      <c r="S1496" t="str">
        <f t="shared" si="1352"/>
        <v/>
      </c>
      <c r="T1496" t="str">
        <f t="shared" si="1353"/>
        <v/>
      </c>
      <c r="U1496" t="str">
        <f t="shared" si="1354"/>
        <v/>
      </c>
      <c r="V1496" t="str">
        <f t="shared" si="1355"/>
        <v/>
      </c>
      <c r="W1496" t="str">
        <f t="shared" si="1356"/>
        <v/>
      </c>
      <c r="X1496" t="str">
        <f t="shared" si="1357"/>
        <v/>
      </c>
      <c r="Y1496" t="str">
        <f t="shared" si="1358"/>
        <v/>
      </c>
      <c r="Z1496" t="str">
        <f t="shared" si="1359"/>
        <v/>
      </c>
      <c r="AA1496" t="str">
        <f t="shared" si="1360"/>
        <v>Szakdolgozat felkészítő - Kutatásm. (, web)</v>
      </c>
      <c r="AB1496" t="str">
        <f t="shared" si="1361"/>
        <v/>
      </c>
      <c r="AC1496" t="str">
        <f t="shared" si="1362"/>
        <v/>
      </c>
      <c r="AD1496" t="str">
        <f t="shared" si="1363"/>
        <v/>
      </c>
      <c r="AE1496" t="str">
        <f t="shared" si="1364"/>
        <v/>
      </c>
      <c r="AF1496" t="str">
        <f t="shared" si="1365"/>
        <v/>
      </c>
      <c r="AG1496" t="str">
        <f t="shared" si="1366"/>
        <v/>
      </c>
      <c r="AH1496" t="str">
        <f t="shared" si="1367"/>
        <v/>
      </c>
      <c r="AI1496" t="str">
        <f t="shared" si="1368"/>
        <v/>
      </c>
      <c r="AJ1496" t="str">
        <f t="shared" si="1369"/>
        <v>12124</v>
      </c>
      <c r="AK1496" t="str">
        <f t="shared" si="1370"/>
        <v/>
      </c>
      <c r="AL1496" t="str">
        <f t="shared" si="1371"/>
        <v/>
      </c>
      <c r="AM1496" t="str">
        <f t="shared" si="1372"/>
        <v/>
      </c>
      <c r="AN1496" t="str">
        <f t="shared" si="1373"/>
        <v/>
      </c>
      <c r="AO1496" t="str">
        <f t="shared" si="1374"/>
        <v/>
      </c>
      <c r="AP1496" t="str">
        <f t="shared" si="1375"/>
        <v/>
      </c>
      <c r="AQ1496" t="str">
        <f t="shared" si="1376"/>
        <v/>
      </c>
      <c r="AR1496" t="str">
        <f t="shared" si="1377"/>
        <v/>
      </c>
      <c r="AS1496" t="str">
        <f t="shared" si="1378"/>
        <v/>
      </c>
      <c r="AT1496" t="str">
        <f t="shared" si="1379"/>
        <v/>
      </c>
      <c r="AU1496" t="str">
        <f t="shared" si="1380"/>
        <v/>
      </c>
      <c r="AV1496" t="str">
        <f t="shared" si="1381"/>
        <v/>
      </c>
      <c r="AW1496" t="str">
        <f t="shared" si="1382"/>
        <v/>
      </c>
      <c r="AX1496" t="str">
        <f t="shared" si="1383"/>
        <v/>
      </c>
      <c r="AY1496" t="str">
        <f t="shared" si="1384"/>
        <v/>
      </c>
      <c r="AZ1496" t="str">
        <f t="shared" si="1385"/>
        <v/>
      </c>
      <c r="BA1496" t="str">
        <f t="shared" si="1386"/>
        <v/>
      </c>
      <c r="BB1496" t="str">
        <f t="shared" si="1387"/>
        <v/>
      </c>
      <c r="BC1496" t="str">
        <f t="shared" si="1388"/>
        <v/>
      </c>
      <c r="BD1496" t="str">
        <f t="shared" si="1389"/>
        <v/>
      </c>
      <c r="BE1496" t="str">
        <f t="shared" si="1390"/>
        <v>Szakdolgozat felkészítő - Kutatásm. (402, web)</v>
      </c>
      <c r="BF1496" s="2">
        <v>1212</v>
      </c>
      <c r="BG1496" s="2">
        <v>4</v>
      </c>
      <c r="BH1496" s="18">
        <f>VLOOKUP(BF1496,segéd!$F$9:$G$41,2,FALSE)</f>
        <v>46368</v>
      </c>
      <c r="BI1496" s="2" t="str">
        <f>VLOOKUP(BG1496,segéd!$F$1:$G$7,2,FALSE)</f>
        <v>13.30-15.00</v>
      </c>
      <c r="BJ1496" t="s">
        <v>513</v>
      </c>
      <c r="BK1496" s="20" t="s">
        <v>37</v>
      </c>
      <c r="BL1496" t="s">
        <v>114</v>
      </c>
      <c r="BM1496" s="2"/>
      <c r="BN1496" s="2">
        <v>402</v>
      </c>
      <c r="BO1496" s="2" t="s">
        <v>117</v>
      </c>
      <c r="BP1496" s="33" t="s">
        <v>728</v>
      </c>
      <c r="BQ1496" s="2">
        <f t="shared" si="1391"/>
        <v>9</v>
      </c>
      <c r="BR1496" s="2" t="str">
        <f>IF(BM1496="","",IFERROR(VLOOKUP(BJ1496,segéd!T:U,2,FALSE),"x"))</f>
        <v/>
      </c>
      <c r="BS1496" s="2">
        <f>IF(BN1496="","",IFERROR(VLOOKUP(BJ1496,segéd!O:P,2,FALSE),"x"))</f>
        <v>9</v>
      </c>
      <c r="BT1496" s="2"/>
      <c r="BU1496" s="2"/>
      <c r="BV1496" s="2"/>
      <c r="BX1496" s="2"/>
      <c r="CQ1496" s="2"/>
      <c r="CR1496" s="2"/>
      <c r="CV1496" s="2">
        <v>7</v>
      </c>
    </row>
    <row r="1497" spans="1:119" x14ac:dyDescent="0.3">
      <c r="A1497" t="str">
        <f t="shared" si="1334"/>
        <v>20812125</v>
      </c>
      <c r="B1497" t="str">
        <f t="shared" si="1335"/>
        <v>Beszerzés és készletgazdálkodás - Mészáros Sándor (web) 7</v>
      </c>
      <c r="C1497" t="str">
        <f t="shared" si="1336"/>
        <v>12125</v>
      </c>
      <c r="D1497" t="str">
        <f t="shared" si="1337"/>
        <v xml:space="preserve">Beszerzés és készletgazdálkodás - Mészáros Sándor (web) </v>
      </c>
      <c r="E1497" t="str">
        <f t="shared" si="1338"/>
        <v>Mészáros Sándor12125</v>
      </c>
      <c r="F1497" t="str">
        <f t="shared" si="1339"/>
        <v>Beszerzés és készletgazdálkodás (Bp. 208, web)</v>
      </c>
      <c r="G1497" t="str">
        <f t="shared" si="1340"/>
        <v/>
      </c>
      <c r="H1497" t="str">
        <f t="shared" si="1341"/>
        <v/>
      </c>
      <c r="I1497" t="str">
        <f t="shared" si="1342"/>
        <v/>
      </c>
      <c r="J1497" t="str">
        <f t="shared" si="1343"/>
        <v/>
      </c>
      <c r="K1497" t="str">
        <f t="shared" si="1344"/>
        <v/>
      </c>
      <c r="L1497" t="str">
        <f t="shared" si="1345"/>
        <v/>
      </c>
      <c r="M1497" t="str">
        <f t="shared" si="1346"/>
        <v/>
      </c>
      <c r="N1497" t="str">
        <f t="shared" si="1347"/>
        <v/>
      </c>
      <c r="O1497" t="str">
        <f t="shared" si="1348"/>
        <v/>
      </c>
      <c r="P1497" t="str">
        <f t="shared" si="1349"/>
        <v>12125</v>
      </c>
      <c r="Q1497" t="str">
        <f t="shared" si="1350"/>
        <v/>
      </c>
      <c r="R1497" t="str">
        <f t="shared" si="1351"/>
        <v/>
      </c>
      <c r="S1497" t="str">
        <f t="shared" si="1352"/>
        <v/>
      </c>
      <c r="T1497" t="str">
        <f t="shared" si="1353"/>
        <v/>
      </c>
      <c r="U1497" t="str">
        <f t="shared" si="1354"/>
        <v/>
      </c>
      <c r="V1497" t="str">
        <f t="shared" si="1355"/>
        <v/>
      </c>
      <c r="W1497" t="str">
        <f t="shared" si="1356"/>
        <v/>
      </c>
      <c r="X1497" t="str">
        <f t="shared" si="1357"/>
        <v/>
      </c>
      <c r="Y1497" t="str">
        <f t="shared" si="1358"/>
        <v/>
      </c>
      <c r="Z1497" t="str">
        <f t="shared" si="1359"/>
        <v/>
      </c>
      <c r="AA1497" t="str">
        <f t="shared" si="1360"/>
        <v>Beszerzés és készletgazdálkodás (208, web)</v>
      </c>
      <c r="AB1497" t="str">
        <f t="shared" si="1361"/>
        <v/>
      </c>
      <c r="AC1497" t="str">
        <f t="shared" si="1362"/>
        <v/>
      </c>
      <c r="AD1497" t="str">
        <f t="shared" si="1363"/>
        <v/>
      </c>
      <c r="AE1497" t="str">
        <f t="shared" si="1364"/>
        <v/>
      </c>
      <c r="AF1497" t="str">
        <f t="shared" si="1365"/>
        <v/>
      </c>
      <c r="AG1497" t="str">
        <f t="shared" si="1366"/>
        <v/>
      </c>
      <c r="AH1497" t="str">
        <f t="shared" si="1367"/>
        <v/>
      </c>
      <c r="AI1497" t="str">
        <f t="shared" si="1368"/>
        <v/>
      </c>
      <c r="AJ1497" t="str">
        <f t="shared" si="1369"/>
        <v/>
      </c>
      <c r="AK1497" t="str">
        <f t="shared" si="1370"/>
        <v/>
      </c>
      <c r="AL1497" t="str">
        <f t="shared" si="1371"/>
        <v/>
      </c>
      <c r="AM1497" t="str">
        <f t="shared" si="1372"/>
        <v/>
      </c>
      <c r="AN1497" t="str">
        <f t="shared" si="1373"/>
        <v/>
      </c>
      <c r="AO1497" t="str">
        <f t="shared" si="1374"/>
        <v/>
      </c>
      <c r="AP1497" t="str">
        <f t="shared" si="1375"/>
        <v/>
      </c>
      <c r="AQ1497" t="str">
        <f t="shared" si="1376"/>
        <v/>
      </c>
      <c r="AR1497" t="str">
        <f t="shared" si="1377"/>
        <v/>
      </c>
      <c r="AS1497" t="str">
        <f t="shared" si="1378"/>
        <v/>
      </c>
      <c r="AT1497" t="str">
        <f t="shared" si="1379"/>
        <v/>
      </c>
      <c r="AU1497" t="str">
        <f t="shared" si="1380"/>
        <v/>
      </c>
      <c r="AV1497" t="str">
        <f t="shared" si="1381"/>
        <v/>
      </c>
      <c r="AW1497" t="str">
        <f t="shared" si="1382"/>
        <v/>
      </c>
      <c r="AX1497" t="str">
        <f t="shared" si="1383"/>
        <v/>
      </c>
      <c r="AY1497" t="str">
        <f t="shared" si="1384"/>
        <v/>
      </c>
      <c r="AZ1497" t="str">
        <f t="shared" si="1385"/>
        <v/>
      </c>
      <c r="BA1497" t="str">
        <f t="shared" si="1386"/>
        <v/>
      </c>
      <c r="BB1497" t="str">
        <f t="shared" si="1387"/>
        <v/>
      </c>
      <c r="BC1497" t="str">
        <f t="shared" si="1388"/>
        <v/>
      </c>
      <c r="BD1497" t="str">
        <f t="shared" si="1389"/>
        <v/>
      </c>
      <c r="BE1497" t="str">
        <f t="shared" si="1390"/>
        <v>Beszerzés és készletgazdálkodás (, web)</v>
      </c>
      <c r="BF1497" s="2">
        <v>1212</v>
      </c>
      <c r="BG1497" s="2">
        <v>5</v>
      </c>
      <c r="BH1497" s="18">
        <f>VLOOKUP(BF1497,segéd!$F$9:$G$41,2,FALSE)</f>
        <v>46368</v>
      </c>
      <c r="BI1497" s="2" t="str">
        <f>VLOOKUP(BG1497,segéd!$F$1:$G$7,2,FALSE)</f>
        <v>15.15-16.45</v>
      </c>
      <c r="BJ1497" t="s">
        <v>515</v>
      </c>
      <c r="BK1497" s="20" t="s">
        <v>306</v>
      </c>
      <c r="BL1497" t="s">
        <v>395</v>
      </c>
      <c r="BM1497" s="2">
        <v>208</v>
      </c>
      <c r="BO1497" s="2" t="s">
        <v>117</v>
      </c>
      <c r="BP1497" s="33" t="s">
        <v>724</v>
      </c>
      <c r="BQ1497" s="2">
        <f t="shared" si="1391"/>
        <v>7</v>
      </c>
      <c r="BR1497" s="2">
        <f>IF(BM1497="","",IFERROR(VLOOKUP(BJ1497,segéd!T:U,2,FALSE),"x"))</f>
        <v>7</v>
      </c>
      <c r="BS1497" s="2" t="str">
        <f>IF(BN1497="","",IFERROR(VLOOKUP(BJ1497,segéd!O:P,2,FALSE),"x"))</f>
        <v/>
      </c>
      <c r="BU1497" s="2"/>
      <c r="BV1497" s="2"/>
      <c r="BX1497" s="2"/>
      <c r="CC1497" s="2">
        <v>6</v>
      </c>
    </row>
    <row r="1498" spans="1:119" x14ac:dyDescent="0.3">
      <c r="A1498" t="str">
        <f t="shared" si="1334"/>
        <v>12125</v>
      </c>
      <c r="B1498" t="str">
        <f t="shared" si="1335"/>
        <v xml:space="preserve">CAD alapjai, 2. csoport - Szentgyörgyiné Gyöngyösi Éva (web) </v>
      </c>
      <c r="C1498" t="str">
        <f t="shared" si="1336"/>
        <v>60412125</v>
      </c>
      <c r="D1498" t="str">
        <f t="shared" si="1337"/>
        <v>CAD alapjai, 2. csoport - Szentgyörgyiné Gyöngyösi Éva (web) 45</v>
      </c>
      <c r="E1498" t="str">
        <f t="shared" si="1338"/>
        <v>Szentgyörgyiné Gyöngyösi Éva12125</v>
      </c>
      <c r="F1498" t="str">
        <f t="shared" si="1339"/>
        <v>CAD alapjai, 2. csoport (Tb. 604, web)</v>
      </c>
      <c r="G1498" t="str">
        <f t="shared" si="1340"/>
        <v/>
      </c>
      <c r="H1498" t="str">
        <f t="shared" si="1341"/>
        <v/>
      </c>
      <c r="I1498" t="str">
        <f t="shared" si="1342"/>
        <v/>
      </c>
      <c r="J1498" t="str">
        <f t="shared" si="1343"/>
        <v/>
      </c>
      <c r="K1498" t="str">
        <f t="shared" si="1344"/>
        <v/>
      </c>
      <c r="L1498" t="str">
        <f t="shared" si="1345"/>
        <v/>
      </c>
      <c r="M1498" t="str">
        <f t="shared" si="1346"/>
        <v/>
      </c>
      <c r="N1498" t="str">
        <f t="shared" si="1347"/>
        <v/>
      </c>
      <c r="O1498" t="str">
        <f t="shared" si="1348"/>
        <v/>
      </c>
      <c r="P1498" t="str">
        <f t="shared" si="1349"/>
        <v/>
      </c>
      <c r="Q1498" t="str">
        <f t="shared" si="1350"/>
        <v/>
      </c>
      <c r="R1498" t="str">
        <f t="shared" si="1351"/>
        <v/>
      </c>
      <c r="S1498" t="str">
        <f t="shared" si="1352"/>
        <v/>
      </c>
      <c r="T1498" t="str">
        <f t="shared" si="1353"/>
        <v/>
      </c>
      <c r="U1498" t="str">
        <f t="shared" si="1354"/>
        <v/>
      </c>
      <c r="V1498" t="str">
        <f t="shared" si="1355"/>
        <v/>
      </c>
      <c r="W1498" t="str">
        <f t="shared" si="1356"/>
        <v/>
      </c>
      <c r="X1498" t="str">
        <f t="shared" si="1357"/>
        <v/>
      </c>
      <c r="Y1498" t="str">
        <f t="shared" si="1358"/>
        <v/>
      </c>
      <c r="Z1498" t="str">
        <f t="shared" si="1359"/>
        <v/>
      </c>
      <c r="AA1498" t="str">
        <f t="shared" si="1360"/>
        <v>CAD alapjai, 2. csoport (, web)</v>
      </c>
      <c r="AB1498" t="str">
        <f t="shared" si="1361"/>
        <v/>
      </c>
      <c r="AC1498" t="str">
        <f t="shared" si="1362"/>
        <v/>
      </c>
      <c r="AD1498" t="str">
        <f t="shared" si="1363"/>
        <v/>
      </c>
      <c r="AE1498" t="str">
        <f t="shared" si="1364"/>
        <v/>
      </c>
      <c r="AF1498" t="str">
        <f t="shared" si="1365"/>
        <v/>
      </c>
      <c r="AG1498" t="str">
        <f t="shared" si="1366"/>
        <v/>
      </c>
      <c r="AH1498" t="str">
        <f t="shared" si="1367"/>
        <v/>
      </c>
      <c r="AI1498" t="str">
        <f t="shared" si="1368"/>
        <v/>
      </c>
      <c r="AJ1498" t="str">
        <f t="shared" si="1369"/>
        <v/>
      </c>
      <c r="AK1498" t="str">
        <f t="shared" si="1370"/>
        <v/>
      </c>
      <c r="AL1498" t="str">
        <f t="shared" si="1371"/>
        <v>12125</v>
      </c>
      <c r="AM1498" t="str">
        <f t="shared" si="1372"/>
        <v/>
      </c>
      <c r="AN1498" t="str">
        <f t="shared" si="1373"/>
        <v/>
      </c>
      <c r="AO1498" t="str">
        <f t="shared" si="1374"/>
        <v/>
      </c>
      <c r="AP1498" t="str">
        <f t="shared" si="1375"/>
        <v/>
      </c>
      <c r="AQ1498" t="str">
        <f t="shared" si="1376"/>
        <v/>
      </c>
      <c r="AR1498" t="str">
        <f t="shared" si="1377"/>
        <v/>
      </c>
      <c r="AS1498" t="str">
        <f t="shared" si="1378"/>
        <v/>
      </c>
      <c r="AT1498" t="str">
        <f t="shared" si="1379"/>
        <v/>
      </c>
      <c r="AU1498" t="str">
        <f t="shared" si="1380"/>
        <v/>
      </c>
      <c r="AV1498" t="str">
        <f t="shared" si="1381"/>
        <v/>
      </c>
      <c r="AW1498" t="str">
        <f t="shared" si="1382"/>
        <v/>
      </c>
      <c r="AX1498" t="str">
        <f t="shared" si="1383"/>
        <v/>
      </c>
      <c r="AY1498" t="str">
        <f t="shared" si="1384"/>
        <v/>
      </c>
      <c r="AZ1498" t="str">
        <f t="shared" si="1385"/>
        <v/>
      </c>
      <c r="BA1498" t="str">
        <f t="shared" si="1386"/>
        <v/>
      </c>
      <c r="BB1498" t="str">
        <f t="shared" si="1387"/>
        <v/>
      </c>
      <c r="BC1498" t="str">
        <f t="shared" si="1388"/>
        <v/>
      </c>
      <c r="BD1498" t="str">
        <f t="shared" si="1389"/>
        <v/>
      </c>
      <c r="BE1498" t="str">
        <f t="shared" si="1390"/>
        <v>CAD alapjai, 2. csoport (604, web)</v>
      </c>
      <c r="BF1498" s="2">
        <v>1212</v>
      </c>
      <c r="BG1498" s="2">
        <v>5</v>
      </c>
      <c r="BH1498" s="18">
        <f>VLOOKUP(BF1498,segéd!$F$9:$G$41,2,FALSE)</f>
        <v>46368</v>
      </c>
      <c r="BI1498" s="2" t="str">
        <f>VLOOKUP(BG1498,segéd!$F$1:$G$7,2,FALSE)</f>
        <v>15.15-16.45</v>
      </c>
      <c r="BJ1498" t="s">
        <v>315</v>
      </c>
      <c r="BK1498" s="20" t="s">
        <v>320</v>
      </c>
      <c r="BL1498" t="s">
        <v>191</v>
      </c>
      <c r="BM1498" s="2"/>
      <c r="BN1498" s="2">
        <v>604</v>
      </c>
      <c r="BO1498" s="2" t="s">
        <v>117</v>
      </c>
      <c r="BP1498" s="33" t="s">
        <v>664</v>
      </c>
      <c r="BQ1498" s="2">
        <f t="shared" si="1391"/>
        <v>45</v>
      </c>
      <c r="BR1498" s="2" t="str">
        <f>IF(BM1498="","",IFERROR(VLOOKUP(BJ1498,segéd!T:U,2,FALSE),"x"))</f>
        <v/>
      </c>
      <c r="BS1498" s="2">
        <f>IF(BN1498="","",IFERROR(VLOOKUP(BJ1498,segéd!O:P,2,FALSE),"x"))</f>
        <v>45</v>
      </c>
      <c r="BU1498" s="2"/>
      <c r="BV1498" s="2"/>
      <c r="BX1498" s="2"/>
      <c r="CX1498" s="2">
        <v>56</v>
      </c>
    </row>
    <row r="1499" spans="1:119" x14ac:dyDescent="0.3">
      <c r="A1499" t="str">
        <f t="shared" si="1334"/>
        <v>12125</v>
      </c>
      <c r="B1499" t="str">
        <f t="shared" si="1335"/>
        <v xml:space="preserve">CAD alapjai, 2. csoport (dupla terem) - Szentgyörgyiné Gyöngyösi Éva (web) </v>
      </c>
      <c r="C1499" t="str">
        <f t="shared" si="1336"/>
        <v>60312125</v>
      </c>
      <c r="D1499" t="str">
        <f t="shared" si="1337"/>
        <v xml:space="preserve">CAD alapjai, 2. csoport (dupla terem) - Szentgyörgyiné Gyöngyösi Éva (web) </v>
      </c>
      <c r="E1499" t="str">
        <f t="shared" si="1338"/>
        <v>Szentgyörgyiné Gyöngyösi Éva12125</v>
      </c>
      <c r="F1499" t="str">
        <f t="shared" si="1339"/>
        <v>CAD alapjai, 2. csoport (dupla terem) (Tb. 603, web)</v>
      </c>
      <c r="G1499" t="str">
        <f t="shared" si="1340"/>
        <v/>
      </c>
      <c r="H1499" t="str">
        <f t="shared" si="1341"/>
        <v/>
      </c>
      <c r="I1499" t="str">
        <f t="shared" si="1342"/>
        <v/>
      </c>
      <c r="J1499" t="str">
        <f t="shared" si="1343"/>
        <v/>
      </c>
      <c r="K1499" t="str">
        <f t="shared" si="1344"/>
        <v/>
      </c>
      <c r="L1499" t="str">
        <f t="shared" si="1345"/>
        <v/>
      </c>
      <c r="M1499" t="str">
        <f t="shared" si="1346"/>
        <v/>
      </c>
      <c r="N1499" t="str">
        <f t="shared" si="1347"/>
        <v/>
      </c>
      <c r="O1499" t="str">
        <f t="shared" si="1348"/>
        <v/>
      </c>
      <c r="P1499" t="str">
        <f t="shared" si="1349"/>
        <v/>
      </c>
      <c r="Q1499" t="str">
        <f t="shared" si="1350"/>
        <v/>
      </c>
      <c r="R1499" t="str">
        <f t="shared" si="1351"/>
        <v/>
      </c>
      <c r="S1499" t="str">
        <f t="shared" si="1352"/>
        <v/>
      </c>
      <c r="T1499" t="str">
        <f t="shared" si="1353"/>
        <v/>
      </c>
      <c r="U1499" t="str">
        <f t="shared" si="1354"/>
        <v/>
      </c>
      <c r="V1499" t="str">
        <f t="shared" si="1355"/>
        <v/>
      </c>
      <c r="W1499" t="str">
        <f t="shared" si="1356"/>
        <v/>
      </c>
      <c r="X1499" t="str">
        <f t="shared" si="1357"/>
        <v/>
      </c>
      <c r="Y1499" t="str">
        <f t="shared" si="1358"/>
        <v/>
      </c>
      <c r="Z1499" t="str">
        <f t="shared" si="1359"/>
        <v/>
      </c>
      <c r="AA1499" t="str">
        <f t="shared" si="1360"/>
        <v>CAD alapjai, 2. csoport (dupla terem) (, web)</v>
      </c>
      <c r="AB1499" t="str">
        <f t="shared" si="1361"/>
        <v/>
      </c>
      <c r="AC1499" t="str">
        <f t="shared" si="1362"/>
        <v/>
      </c>
      <c r="AD1499" t="str">
        <f t="shared" si="1363"/>
        <v/>
      </c>
      <c r="AE1499" t="str">
        <f t="shared" si="1364"/>
        <v/>
      </c>
      <c r="AF1499" t="str">
        <f t="shared" si="1365"/>
        <v/>
      </c>
      <c r="AG1499" t="str">
        <f t="shared" si="1366"/>
        <v/>
      </c>
      <c r="AH1499" t="str">
        <f t="shared" si="1367"/>
        <v/>
      </c>
      <c r="AI1499" t="str">
        <f t="shared" si="1368"/>
        <v/>
      </c>
      <c r="AJ1499" t="str">
        <f t="shared" si="1369"/>
        <v/>
      </c>
      <c r="AK1499" t="str">
        <f t="shared" si="1370"/>
        <v/>
      </c>
      <c r="AL1499" t="str">
        <f t="shared" si="1371"/>
        <v/>
      </c>
      <c r="AM1499" t="str">
        <f t="shared" si="1372"/>
        <v/>
      </c>
      <c r="AN1499" t="str">
        <f t="shared" si="1373"/>
        <v/>
      </c>
      <c r="AO1499" t="str">
        <f t="shared" si="1374"/>
        <v/>
      </c>
      <c r="AP1499" t="str">
        <f t="shared" si="1375"/>
        <v/>
      </c>
      <c r="AQ1499" t="str">
        <f t="shared" si="1376"/>
        <v/>
      </c>
      <c r="AR1499" t="str">
        <f t="shared" si="1377"/>
        <v/>
      </c>
      <c r="AS1499" t="str">
        <f t="shared" si="1378"/>
        <v/>
      </c>
      <c r="AT1499" t="str">
        <f t="shared" si="1379"/>
        <v/>
      </c>
      <c r="AU1499" t="str">
        <f t="shared" si="1380"/>
        <v/>
      </c>
      <c r="AV1499" t="str">
        <f t="shared" si="1381"/>
        <v/>
      </c>
      <c r="AW1499" t="str">
        <f t="shared" si="1382"/>
        <v/>
      </c>
      <c r="AX1499" t="str">
        <f t="shared" si="1383"/>
        <v/>
      </c>
      <c r="AY1499" t="str">
        <f t="shared" si="1384"/>
        <v/>
      </c>
      <c r="AZ1499" t="str">
        <f t="shared" si="1385"/>
        <v/>
      </c>
      <c r="BA1499" t="str">
        <f t="shared" si="1386"/>
        <v/>
      </c>
      <c r="BB1499" t="str">
        <f t="shared" si="1387"/>
        <v/>
      </c>
      <c r="BC1499" t="str">
        <f t="shared" si="1388"/>
        <v/>
      </c>
      <c r="BD1499" t="str">
        <f t="shared" si="1389"/>
        <v/>
      </c>
      <c r="BE1499" t="str">
        <f t="shared" si="1390"/>
        <v>CAD alapjai, 2. csoport (dupla terem) (603, web)</v>
      </c>
      <c r="BF1499" s="2">
        <v>1212</v>
      </c>
      <c r="BG1499" s="2">
        <v>5</v>
      </c>
      <c r="BH1499" s="18">
        <f>VLOOKUP(BF1499,segéd!$F$9:$G$41,2,FALSE)</f>
        <v>46368</v>
      </c>
      <c r="BI1499" s="2" t="str">
        <f>VLOOKUP(BG1499,segéd!$F$1:$G$7,2,FALSE)</f>
        <v>15.15-16.45</v>
      </c>
      <c r="BJ1499" t="s">
        <v>316</v>
      </c>
      <c r="BK1499" s="20" t="s">
        <v>320</v>
      </c>
      <c r="BL1499" t="s">
        <v>191</v>
      </c>
      <c r="BM1499" s="2"/>
      <c r="BN1499" s="2">
        <v>603</v>
      </c>
      <c r="BO1499" s="2" t="s">
        <v>117</v>
      </c>
      <c r="BP1499" s="33" t="s">
        <v>664</v>
      </c>
      <c r="BQ1499" s="2">
        <f t="shared" si="1391"/>
        <v>0</v>
      </c>
      <c r="BR1499" s="2" t="str">
        <f>IF(BM1499="","",IFERROR(VLOOKUP(BJ1499,segéd!T:U,2,FALSE),"x"))</f>
        <v/>
      </c>
      <c r="BS1499" s="2"/>
      <c r="BU1499" s="2"/>
      <c r="BV1499" s="2"/>
      <c r="BX1499" s="2"/>
    </row>
    <row r="1500" spans="1:119" x14ac:dyDescent="0.3">
      <c r="A1500" t="str">
        <f t="shared" si="1334"/>
        <v>12125</v>
      </c>
      <c r="B1500" t="str">
        <f t="shared" si="1335"/>
        <v xml:space="preserve">Elektrotechnika I. - Varga István (web) </v>
      </c>
      <c r="C1500" t="str">
        <f t="shared" si="1336"/>
        <v>60112125</v>
      </c>
      <c r="D1500" t="str">
        <f t="shared" si="1337"/>
        <v>Elektrotechnika I. - Varga István (web) 83</v>
      </c>
      <c r="E1500" t="str">
        <f t="shared" si="1338"/>
        <v>Varga István12125</v>
      </c>
      <c r="F1500" t="str">
        <f t="shared" si="1339"/>
        <v>Elektrotechnika I. (Tb. 601, web)</v>
      </c>
      <c r="G1500" t="str">
        <f t="shared" si="1340"/>
        <v/>
      </c>
      <c r="H1500" t="str">
        <f t="shared" si="1341"/>
        <v/>
      </c>
      <c r="I1500" t="str">
        <f t="shared" si="1342"/>
        <v/>
      </c>
      <c r="J1500" t="str">
        <f t="shared" si="1343"/>
        <v/>
      </c>
      <c r="K1500" t="str">
        <f t="shared" si="1344"/>
        <v/>
      </c>
      <c r="L1500" t="str">
        <f t="shared" si="1345"/>
        <v/>
      </c>
      <c r="M1500" t="str">
        <f t="shared" si="1346"/>
        <v/>
      </c>
      <c r="N1500" t="str">
        <f t="shared" si="1347"/>
        <v/>
      </c>
      <c r="O1500" t="str">
        <f t="shared" si="1348"/>
        <v/>
      </c>
      <c r="P1500" t="str">
        <f t="shared" si="1349"/>
        <v/>
      </c>
      <c r="Q1500" t="str">
        <f t="shared" si="1350"/>
        <v/>
      </c>
      <c r="R1500" t="str">
        <f t="shared" si="1351"/>
        <v/>
      </c>
      <c r="S1500" t="str">
        <f t="shared" si="1352"/>
        <v/>
      </c>
      <c r="T1500" t="str">
        <f t="shared" si="1353"/>
        <v/>
      </c>
      <c r="U1500" t="str">
        <f t="shared" si="1354"/>
        <v/>
      </c>
      <c r="V1500" t="str">
        <f t="shared" si="1355"/>
        <v/>
      </c>
      <c r="W1500" t="str">
        <f t="shared" si="1356"/>
        <v/>
      </c>
      <c r="X1500" t="str">
        <f t="shared" si="1357"/>
        <v/>
      </c>
      <c r="Y1500" t="str">
        <f t="shared" si="1358"/>
        <v/>
      </c>
      <c r="Z1500" t="str">
        <f t="shared" si="1359"/>
        <v/>
      </c>
      <c r="AA1500" t="str">
        <f t="shared" si="1360"/>
        <v>Elektrotechnika I. (, web)</v>
      </c>
      <c r="AB1500" t="str">
        <f t="shared" si="1361"/>
        <v/>
      </c>
      <c r="AC1500" t="str">
        <f t="shared" si="1362"/>
        <v/>
      </c>
      <c r="AD1500" t="str">
        <f t="shared" si="1363"/>
        <v/>
      </c>
      <c r="AE1500" t="str">
        <f t="shared" si="1364"/>
        <v/>
      </c>
      <c r="AF1500" t="str">
        <f t="shared" si="1365"/>
        <v>12125</v>
      </c>
      <c r="AG1500" t="str">
        <f t="shared" si="1366"/>
        <v/>
      </c>
      <c r="AH1500" t="str">
        <f t="shared" si="1367"/>
        <v/>
      </c>
      <c r="AI1500" t="str">
        <f t="shared" si="1368"/>
        <v/>
      </c>
      <c r="AJ1500" t="str">
        <f t="shared" si="1369"/>
        <v/>
      </c>
      <c r="AK1500" t="str">
        <f t="shared" si="1370"/>
        <v>12125</v>
      </c>
      <c r="AL1500" t="str">
        <f t="shared" si="1371"/>
        <v/>
      </c>
      <c r="AM1500" t="str">
        <f t="shared" si="1372"/>
        <v/>
      </c>
      <c r="AN1500" t="str">
        <f t="shared" si="1373"/>
        <v/>
      </c>
      <c r="AO1500" t="str">
        <f t="shared" si="1374"/>
        <v/>
      </c>
      <c r="AP1500" t="str">
        <f t="shared" si="1375"/>
        <v/>
      </c>
      <c r="AQ1500" t="str">
        <f t="shared" si="1376"/>
        <v/>
      </c>
      <c r="AR1500" t="str">
        <f t="shared" si="1377"/>
        <v/>
      </c>
      <c r="AS1500" t="str">
        <f t="shared" si="1378"/>
        <v/>
      </c>
      <c r="AT1500" t="str">
        <f t="shared" si="1379"/>
        <v/>
      </c>
      <c r="AU1500" t="str">
        <f t="shared" si="1380"/>
        <v/>
      </c>
      <c r="AV1500" t="str">
        <f t="shared" si="1381"/>
        <v/>
      </c>
      <c r="AW1500" t="str">
        <f t="shared" si="1382"/>
        <v/>
      </c>
      <c r="AX1500" t="str">
        <f t="shared" si="1383"/>
        <v/>
      </c>
      <c r="AY1500" t="str">
        <f t="shared" si="1384"/>
        <v/>
      </c>
      <c r="AZ1500" t="str">
        <f t="shared" si="1385"/>
        <v/>
      </c>
      <c r="BA1500" t="str">
        <f t="shared" si="1386"/>
        <v/>
      </c>
      <c r="BB1500" t="str">
        <f t="shared" si="1387"/>
        <v/>
      </c>
      <c r="BC1500" t="str">
        <f t="shared" si="1388"/>
        <v/>
      </c>
      <c r="BD1500" t="str">
        <f t="shared" si="1389"/>
        <v/>
      </c>
      <c r="BE1500" t="str">
        <f t="shared" si="1390"/>
        <v>Elektrotechnika I. (601, web)</v>
      </c>
      <c r="BF1500" s="2">
        <v>1212</v>
      </c>
      <c r="BG1500" s="2">
        <v>5</v>
      </c>
      <c r="BH1500" s="18">
        <f>VLOOKUP(BF1500,segéd!$F$9:$G$41,2,FALSE)</f>
        <v>46368</v>
      </c>
      <c r="BI1500" s="2" t="str">
        <f>VLOOKUP(BG1500,segéd!$F$1:$G$7,2,FALSE)</f>
        <v>15.15-16.45</v>
      </c>
      <c r="BJ1500" t="s">
        <v>105</v>
      </c>
      <c r="BK1500" s="20" t="s">
        <v>278</v>
      </c>
      <c r="BL1500" t="s">
        <v>191</v>
      </c>
      <c r="BM1500" s="2"/>
      <c r="BN1500" s="2">
        <v>601</v>
      </c>
      <c r="BO1500" s="2" t="s">
        <v>117</v>
      </c>
      <c r="BP1500" s="33" t="s">
        <v>665</v>
      </c>
      <c r="BQ1500" s="2">
        <f t="shared" si="1391"/>
        <v>83</v>
      </c>
      <c r="BR1500" s="2" t="str">
        <f>IF(BM1500="","",IFERROR(VLOOKUP(BJ1500,segéd!T:U,2,FALSE),"x"))</f>
        <v/>
      </c>
      <c r="BS1500" s="2">
        <f>IF(BN1500="","",IFERROR(VLOOKUP(BJ1500,segéd!O:P,2,FALSE),"x"))</f>
        <v>83</v>
      </c>
      <c r="BT1500" s="2"/>
      <c r="BU1500" s="2"/>
      <c r="BV1500" s="2"/>
      <c r="BX1500" s="2"/>
      <c r="CQ1500" s="2"/>
      <c r="CR1500" s="2">
        <v>48</v>
      </c>
      <c r="CW1500" s="2">
        <v>37</v>
      </c>
    </row>
    <row r="1501" spans="1:119" x14ac:dyDescent="0.3">
      <c r="A1501" t="str">
        <f t="shared" si="1334"/>
        <v>12125</v>
      </c>
      <c r="B1501" t="str">
        <f t="shared" si="1335"/>
        <v xml:space="preserve">Fémtan - Peredy Zoltán (web) </v>
      </c>
      <c r="C1501" t="str">
        <f t="shared" si="1336"/>
        <v>21712125</v>
      </c>
      <c r="D1501" t="str">
        <f t="shared" si="1337"/>
        <v>Fémtan - Peredy Zoltán (web) 14</v>
      </c>
      <c r="E1501" t="str">
        <f t="shared" si="1338"/>
        <v>Peredy Zoltán12125</v>
      </c>
      <c r="F1501" t="str">
        <f t="shared" si="1339"/>
        <v>Fémtan (Tb. 217, web)</v>
      </c>
      <c r="G1501" t="str">
        <f t="shared" si="1340"/>
        <v/>
      </c>
      <c r="H1501" t="str">
        <f t="shared" si="1341"/>
        <v/>
      </c>
      <c r="I1501" t="str">
        <f t="shared" si="1342"/>
        <v/>
      </c>
      <c r="J1501" t="str">
        <f t="shared" si="1343"/>
        <v/>
      </c>
      <c r="K1501" t="str">
        <f t="shared" si="1344"/>
        <v/>
      </c>
      <c r="L1501" t="str">
        <f t="shared" si="1345"/>
        <v/>
      </c>
      <c r="M1501" t="str">
        <f t="shared" si="1346"/>
        <v/>
      </c>
      <c r="N1501" t="str">
        <f t="shared" si="1347"/>
        <v/>
      </c>
      <c r="O1501" t="str">
        <f t="shared" si="1348"/>
        <v/>
      </c>
      <c r="P1501" t="str">
        <f t="shared" si="1349"/>
        <v/>
      </c>
      <c r="Q1501" t="str">
        <f t="shared" si="1350"/>
        <v/>
      </c>
      <c r="R1501" t="str">
        <f t="shared" si="1351"/>
        <v/>
      </c>
      <c r="S1501" t="str">
        <f t="shared" si="1352"/>
        <v/>
      </c>
      <c r="T1501" t="str">
        <f t="shared" si="1353"/>
        <v/>
      </c>
      <c r="U1501" t="str">
        <f t="shared" si="1354"/>
        <v/>
      </c>
      <c r="V1501" t="str">
        <f t="shared" si="1355"/>
        <v/>
      </c>
      <c r="W1501" t="str">
        <f t="shared" si="1356"/>
        <v/>
      </c>
      <c r="X1501" t="str">
        <f t="shared" si="1357"/>
        <v/>
      </c>
      <c r="Y1501" t="str">
        <f t="shared" si="1358"/>
        <v/>
      </c>
      <c r="Z1501" t="str">
        <f t="shared" si="1359"/>
        <v/>
      </c>
      <c r="AA1501" t="str">
        <f t="shared" si="1360"/>
        <v>Fémtan (, web)</v>
      </c>
      <c r="AB1501" t="str">
        <f t="shared" si="1361"/>
        <v/>
      </c>
      <c r="AC1501" t="str">
        <f t="shared" si="1362"/>
        <v/>
      </c>
      <c r="AD1501" t="str">
        <f t="shared" si="1363"/>
        <v/>
      </c>
      <c r="AE1501" t="str">
        <f t="shared" si="1364"/>
        <v/>
      </c>
      <c r="AF1501" t="str">
        <f t="shared" si="1365"/>
        <v/>
      </c>
      <c r="AG1501" t="str">
        <f t="shared" si="1366"/>
        <v/>
      </c>
      <c r="AH1501" t="str">
        <f t="shared" si="1367"/>
        <v/>
      </c>
      <c r="AI1501" t="str">
        <f t="shared" si="1368"/>
        <v/>
      </c>
      <c r="AJ1501" t="str">
        <f t="shared" si="1369"/>
        <v/>
      </c>
      <c r="AK1501" t="str">
        <f t="shared" si="1370"/>
        <v/>
      </c>
      <c r="AL1501" t="str">
        <f t="shared" si="1371"/>
        <v/>
      </c>
      <c r="AM1501" t="str">
        <f t="shared" si="1372"/>
        <v/>
      </c>
      <c r="AN1501" t="str">
        <f t="shared" si="1373"/>
        <v/>
      </c>
      <c r="AO1501" t="str">
        <f t="shared" si="1374"/>
        <v/>
      </c>
      <c r="AP1501" t="str">
        <f t="shared" si="1375"/>
        <v/>
      </c>
      <c r="AQ1501" t="str">
        <f t="shared" si="1376"/>
        <v/>
      </c>
      <c r="AR1501" t="str">
        <f t="shared" si="1377"/>
        <v/>
      </c>
      <c r="AS1501" t="str">
        <f t="shared" si="1378"/>
        <v/>
      </c>
      <c r="AT1501" t="str">
        <f t="shared" si="1379"/>
        <v/>
      </c>
      <c r="AU1501" t="str">
        <f t="shared" si="1380"/>
        <v/>
      </c>
      <c r="AV1501" t="str">
        <f t="shared" si="1381"/>
        <v/>
      </c>
      <c r="AW1501" t="str">
        <f t="shared" si="1382"/>
        <v>12125</v>
      </c>
      <c r="AX1501" t="str">
        <f t="shared" si="1383"/>
        <v/>
      </c>
      <c r="AY1501" t="str">
        <f t="shared" si="1384"/>
        <v/>
      </c>
      <c r="AZ1501" t="str">
        <f t="shared" si="1385"/>
        <v/>
      </c>
      <c r="BA1501" t="str">
        <f t="shared" si="1386"/>
        <v/>
      </c>
      <c r="BB1501" t="str">
        <f t="shared" si="1387"/>
        <v/>
      </c>
      <c r="BC1501" t="str">
        <f t="shared" si="1388"/>
        <v/>
      </c>
      <c r="BD1501" t="str">
        <f t="shared" si="1389"/>
        <v/>
      </c>
      <c r="BE1501" t="str">
        <f t="shared" si="1390"/>
        <v>Fémtan (217, web)</v>
      </c>
      <c r="BF1501" s="2">
        <v>1212</v>
      </c>
      <c r="BG1501" s="2">
        <v>5</v>
      </c>
      <c r="BH1501" s="18">
        <f>VLOOKUP(BF1501,segéd!$F$9:$G$41,2,FALSE)</f>
        <v>46368</v>
      </c>
      <c r="BI1501" s="2" t="str">
        <f>VLOOKUP(BG1501,segéd!$F$1:$G$7,2,FALSE)</f>
        <v>15.15-16.45</v>
      </c>
      <c r="BJ1501" t="s">
        <v>403</v>
      </c>
      <c r="BK1501" s="20" t="s">
        <v>141</v>
      </c>
      <c r="BL1501" t="s">
        <v>191</v>
      </c>
      <c r="BM1501" s="2"/>
      <c r="BN1501" s="2">
        <v>217</v>
      </c>
      <c r="BO1501" s="2" t="s">
        <v>117</v>
      </c>
      <c r="BP1501" s="33" t="s">
        <v>707</v>
      </c>
      <c r="BQ1501" s="2">
        <f t="shared" si="1391"/>
        <v>14</v>
      </c>
      <c r="BR1501" s="2" t="str">
        <f>IF(BM1501="","",IFERROR(VLOOKUP(BJ1501,segéd!T:U,2,FALSE),"x"))</f>
        <v/>
      </c>
      <c r="BS1501" s="2">
        <f>IF(BN1501="","",IFERROR(VLOOKUP(BJ1501,segéd!O:P,2,FALSE),"x"))</f>
        <v>14</v>
      </c>
      <c r="BU1501" s="2"/>
      <c r="BV1501" s="2"/>
      <c r="DI1501" s="2">
        <v>14</v>
      </c>
    </row>
    <row r="1502" spans="1:119" x14ac:dyDescent="0.3">
      <c r="A1502" t="str">
        <f t="shared" si="1334"/>
        <v>12125</v>
      </c>
      <c r="B1502" t="str">
        <f t="shared" si="1335"/>
        <v xml:space="preserve">Folyamatok fejlesztése (Six S) - Csrenkovics Antónia (gépterem, web) </v>
      </c>
      <c r="C1502" t="str">
        <f t="shared" si="1336"/>
        <v>60512125</v>
      </c>
      <c r="D1502" t="str">
        <f t="shared" si="1337"/>
        <v>Folyamatok fejlesztése (Six S) - Csrenkovics Antónia (gépterem, web) 32</v>
      </c>
      <c r="E1502" t="str">
        <f t="shared" si="1338"/>
        <v>Csrenkovics Antónia12125</v>
      </c>
      <c r="F1502" t="str">
        <f t="shared" si="1339"/>
        <v>Folyamatok fejlesztése (Six S) (Tb. 605, gépterem, web)</v>
      </c>
      <c r="G1502" t="str">
        <f t="shared" si="1340"/>
        <v/>
      </c>
      <c r="H1502" t="str">
        <f t="shared" si="1341"/>
        <v/>
      </c>
      <c r="I1502" t="str">
        <f t="shared" si="1342"/>
        <v/>
      </c>
      <c r="J1502" t="str">
        <f t="shared" si="1343"/>
        <v/>
      </c>
      <c r="K1502" t="str">
        <f t="shared" si="1344"/>
        <v/>
      </c>
      <c r="L1502" t="str">
        <f t="shared" si="1345"/>
        <v/>
      </c>
      <c r="M1502" t="str">
        <f t="shared" si="1346"/>
        <v/>
      </c>
      <c r="N1502" t="str">
        <f t="shared" si="1347"/>
        <v/>
      </c>
      <c r="O1502" t="str">
        <f t="shared" si="1348"/>
        <v/>
      </c>
      <c r="P1502" t="str">
        <f t="shared" si="1349"/>
        <v/>
      </c>
      <c r="Q1502" t="str">
        <f t="shared" si="1350"/>
        <v/>
      </c>
      <c r="R1502" t="str">
        <f t="shared" si="1351"/>
        <v/>
      </c>
      <c r="S1502" t="str">
        <f t="shared" si="1352"/>
        <v/>
      </c>
      <c r="T1502" t="str">
        <f t="shared" si="1353"/>
        <v/>
      </c>
      <c r="U1502" t="str">
        <f t="shared" si="1354"/>
        <v/>
      </c>
      <c r="V1502" t="str">
        <f t="shared" si="1355"/>
        <v/>
      </c>
      <c r="W1502" t="str">
        <f t="shared" si="1356"/>
        <v/>
      </c>
      <c r="X1502" t="str">
        <f t="shared" si="1357"/>
        <v/>
      </c>
      <c r="Y1502" t="str">
        <f t="shared" si="1358"/>
        <v/>
      </c>
      <c r="Z1502" t="str">
        <f t="shared" si="1359"/>
        <v/>
      </c>
      <c r="AA1502" t="str">
        <f t="shared" si="1360"/>
        <v>Folyamatok fejlesztése (Six S) (, gépterem, web)</v>
      </c>
      <c r="AB1502" t="str">
        <f t="shared" si="1361"/>
        <v/>
      </c>
      <c r="AC1502" t="str">
        <f t="shared" si="1362"/>
        <v/>
      </c>
      <c r="AD1502" t="str">
        <f t="shared" si="1363"/>
        <v/>
      </c>
      <c r="AE1502" t="str">
        <f t="shared" si="1364"/>
        <v/>
      </c>
      <c r="AF1502" t="str">
        <f t="shared" si="1365"/>
        <v/>
      </c>
      <c r="AG1502" t="str">
        <f t="shared" si="1366"/>
        <v/>
      </c>
      <c r="AH1502" t="str">
        <f t="shared" si="1367"/>
        <v/>
      </c>
      <c r="AI1502" t="str">
        <f t="shared" si="1368"/>
        <v/>
      </c>
      <c r="AJ1502" t="str">
        <f t="shared" si="1369"/>
        <v/>
      </c>
      <c r="AK1502" t="str">
        <f t="shared" si="1370"/>
        <v/>
      </c>
      <c r="AL1502" t="str">
        <f t="shared" si="1371"/>
        <v/>
      </c>
      <c r="AM1502" t="str">
        <f t="shared" si="1372"/>
        <v/>
      </c>
      <c r="AN1502" t="str">
        <f t="shared" si="1373"/>
        <v/>
      </c>
      <c r="AO1502" t="str">
        <f t="shared" si="1374"/>
        <v/>
      </c>
      <c r="AP1502" t="str">
        <f t="shared" si="1375"/>
        <v/>
      </c>
      <c r="AQ1502" t="str">
        <f t="shared" si="1376"/>
        <v/>
      </c>
      <c r="AR1502" t="str">
        <f t="shared" si="1377"/>
        <v/>
      </c>
      <c r="AS1502" t="str">
        <f t="shared" si="1378"/>
        <v/>
      </c>
      <c r="AT1502" t="str">
        <f t="shared" si="1379"/>
        <v/>
      </c>
      <c r="AU1502" t="str">
        <f t="shared" si="1380"/>
        <v/>
      </c>
      <c r="AV1502" t="str">
        <f t="shared" si="1381"/>
        <v/>
      </c>
      <c r="AW1502" t="str">
        <f t="shared" si="1382"/>
        <v/>
      </c>
      <c r="AX1502" t="str">
        <f t="shared" si="1383"/>
        <v/>
      </c>
      <c r="AY1502" t="str">
        <f t="shared" si="1384"/>
        <v>12125</v>
      </c>
      <c r="AZ1502" t="str">
        <f t="shared" si="1385"/>
        <v/>
      </c>
      <c r="BA1502" t="str">
        <f t="shared" si="1386"/>
        <v>12125</v>
      </c>
      <c r="BB1502" t="str">
        <f t="shared" si="1387"/>
        <v/>
      </c>
      <c r="BC1502" t="str">
        <f t="shared" si="1388"/>
        <v/>
      </c>
      <c r="BD1502" t="str">
        <f t="shared" si="1389"/>
        <v/>
      </c>
      <c r="BE1502" t="str">
        <f t="shared" si="1390"/>
        <v>Folyamatok fejlesztése (Six S) (605, gépterem, web)</v>
      </c>
      <c r="BF1502" s="2">
        <v>1212</v>
      </c>
      <c r="BG1502" s="2">
        <v>5</v>
      </c>
      <c r="BH1502" s="18">
        <f>VLOOKUP(BF1502,segéd!$F$9:$G$41,2,FALSE)</f>
        <v>46368</v>
      </c>
      <c r="BI1502" s="2" t="str">
        <f>VLOOKUP(BG1502,segéd!$F$1:$G$7,2,FALSE)</f>
        <v>15.15-16.45</v>
      </c>
      <c r="BJ1502" t="s">
        <v>146</v>
      </c>
      <c r="BK1502" s="20" t="s">
        <v>743</v>
      </c>
      <c r="BL1502" t="s">
        <v>191</v>
      </c>
      <c r="BM1502" s="2"/>
      <c r="BN1502" s="2">
        <v>605</v>
      </c>
      <c r="BO1502" s="2" t="s">
        <v>216</v>
      </c>
      <c r="BP1502" s="33" t="s">
        <v>599</v>
      </c>
      <c r="BQ1502" s="2">
        <f t="shared" si="1391"/>
        <v>32</v>
      </c>
      <c r="BR1502" s="2" t="str">
        <f>IF(BM1502="","",IFERROR(VLOOKUP(BJ1502,segéd!T:U,2,FALSE),"x"))</f>
        <v/>
      </c>
      <c r="BS1502" s="2">
        <f>IF(BN1502="","",IFERROR(VLOOKUP(BJ1502,segéd!O:P,2,FALSE),"x"))</f>
        <v>32</v>
      </c>
      <c r="BU1502" s="2"/>
      <c r="BV1502" s="2"/>
      <c r="DK1502" s="2">
        <v>17</v>
      </c>
      <c r="DM1502" s="2">
        <v>22</v>
      </c>
    </row>
    <row r="1503" spans="1:119" x14ac:dyDescent="0.3">
      <c r="A1503" t="str">
        <f t="shared" si="1334"/>
        <v>20212125</v>
      </c>
      <c r="B1503" t="str">
        <f t="shared" si="1335"/>
        <v>Integrált marketingkomm. - Duga Zsófia (web) 7</v>
      </c>
      <c r="C1503" t="str">
        <f t="shared" si="1336"/>
        <v>12125</v>
      </c>
      <c r="D1503" t="str">
        <f t="shared" si="1337"/>
        <v xml:space="preserve">Integrált marketingkomm. - Duga Zsófia (web) </v>
      </c>
      <c r="E1503" t="str">
        <f t="shared" si="1338"/>
        <v>Duga Zsófia12125</v>
      </c>
      <c r="F1503" t="str">
        <f t="shared" si="1339"/>
        <v>Integrált marketingkomm. (Bp. 202, web)</v>
      </c>
      <c r="G1503" t="str">
        <f t="shared" si="1340"/>
        <v/>
      </c>
      <c r="H1503" t="str">
        <f t="shared" si="1341"/>
        <v/>
      </c>
      <c r="I1503" t="str">
        <f t="shared" si="1342"/>
        <v/>
      </c>
      <c r="J1503" t="str">
        <f t="shared" si="1343"/>
        <v>12125</v>
      </c>
      <c r="K1503" t="str">
        <f t="shared" si="1344"/>
        <v/>
      </c>
      <c r="L1503" t="str">
        <f t="shared" si="1345"/>
        <v/>
      </c>
      <c r="M1503" t="str">
        <f t="shared" si="1346"/>
        <v/>
      </c>
      <c r="N1503" t="str">
        <f t="shared" si="1347"/>
        <v/>
      </c>
      <c r="O1503" t="str">
        <f t="shared" si="1348"/>
        <v/>
      </c>
      <c r="P1503" t="str">
        <f t="shared" si="1349"/>
        <v/>
      </c>
      <c r="Q1503" t="str">
        <f t="shared" si="1350"/>
        <v>12125</v>
      </c>
      <c r="R1503" t="str">
        <f t="shared" si="1351"/>
        <v/>
      </c>
      <c r="S1503" t="str">
        <f t="shared" si="1352"/>
        <v/>
      </c>
      <c r="T1503" t="str">
        <f t="shared" si="1353"/>
        <v/>
      </c>
      <c r="U1503" t="str">
        <f t="shared" si="1354"/>
        <v/>
      </c>
      <c r="V1503" t="str">
        <f t="shared" si="1355"/>
        <v/>
      </c>
      <c r="W1503" t="str">
        <f t="shared" si="1356"/>
        <v/>
      </c>
      <c r="X1503" t="str">
        <f t="shared" si="1357"/>
        <v/>
      </c>
      <c r="Y1503" t="str">
        <f t="shared" si="1358"/>
        <v/>
      </c>
      <c r="Z1503" t="str">
        <f t="shared" si="1359"/>
        <v/>
      </c>
      <c r="AA1503" t="str">
        <f t="shared" si="1360"/>
        <v>Integrált marketingkomm. (202, web)</v>
      </c>
      <c r="AB1503" t="str">
        <f t="shared" si="1361"/>
        <v/>
      </c>
      <c r="AC1503" t="str">
        <f t="shared" si="1362"/>
        <v/>
      </c>
      <c r="AD1503" t="str">
        <f t="shared" si="1363"/>
        <v/>
      </c>
      <c r="AE1503" t="str">
        <f t="shared" si="1364"/>
        <v/>
      </c>
      <c r="AF1503" t="str">
        <f t="shared" si="1365"/>
        <v/>
      </c>
      <c r="AG1503" t="str">
        <f t="shared" si="1366"/>
        <v/>
      </c>
      <c r="AH1503" t="str">
        <f t="shared" si="1367"/>
        <v/>
      </c>
      <c r="AI1503" t="str">
        <f t="shared" si="1368"/>
        <v/>
      </c>
      <c r="AJ1503" t="str">
        <f t="shared" si="1369"/>
        <v/>
      </c>
      <c r="AK1503" t="str">
        <f t="shared" si="1370"/>
        <v/>
      </c>
      <c r="AL1503" t="str">
        <f t="shared" si="1371"/>
        <v/>
      </c>
      <c r="AM1503" t="str">
        <f t="shared" si="1372"/>
        <v/>
      </c>
      <c r="AN1503" t="str">
        <f t="shared" si="1373"/>
        <v/>
      </c>
      <c r="AO1503" t="str">
        <f t="shared" si="1374"/>
        <v/>
      </c>
      <c r="AP1503" t="str">
        <f t="shared" si="1375"/>
        <v/>
      </c>
      <c r="AQ1503" t="str">
        <f t="shared" si="1376"/>
        <v/>
      </c>
      <c r="AR1503" t="str">
        <f t="shared" si="1377"/>
        <v/>
      </c>
      <c r="AS1503" t="str">
        <f t="shared" si="1378"/>
        <v/>
      </c>
      <c r="AT1503" t="str">
        <f t="shared" si="1379"/>
        <v/>
      </c>
      <c r="AU1503" t="str">
        <f t="shared" si="1380"/>
        <v/>
      </c>
      <c r="AV1503" t="str">
        <f t="shared" si="1381"/>
        <v/>
      </c>
      <c r="AW1503" t="str">
        <f t="shared" si="1382"/>
        <v/>
      </c>
      <c r="AX1503" t="str">
        <f t="shared" si="1383"/>
        <v/>
      </c>
      <c r="AY1503" t="str">
        <f t="shared" si="1384"/>
        <v/>
      </c>
      <c r="AZ1503" t="str">
        <f t="shared" si="1385"/>
        <v/>
      </c>
      <c r="BA1503" t="str">
        <f t="shared" si="1386"/>
        <v/>
      </c>
      <c r="BB1503" t="str">
        <f t="shared" si="1387"/>
        <v/>
      </c>
      <c r="BC1503" t="str">
        <f t="shared" si="1388"/>
        <v/>
      </c>
      <c r="BD1503" t="str">
        <f t="shared" si="1389"/>
        <v/>
      </c>
      <c r="BE1503" t="str">
        <f t="shared" si="1390"/>
        <v>Integrált marketingkomm. (, web)</v>
      </c>
      <c r="BF1503" s="2">
        <v>1212</v>
      </c>
      <c r="BG1503" s="2">
        <v>5</v>
      </c>
      <c r="BH1503" s="18">
        <f>VLOOKUP(BF1503,segéd!$F$9:$G$41,2,FALSE)</f>
        <v>46368</v>
      </c>
      <c r="BI1503" s="2" t="str">
        <f>VLOOKUP(BG1503,segéd!$F$1:$G$7,2,FALSE)</f>
        <v>15.15-16.45</v>
      </c>
      <c r="BJ1503" t="s">
        <v>100</v>
      </c>
      <c r="BK1503" s="20" t="s">
        <v>120</v>
      </c>
      <c r="BL1503" t="s">
        <v>206</v>
      </c>
      <c r="BM1503" s="2">
        <v>202</v>
      </c>
      <c r="BO1503" s="2" t="s">
        <v>117</v>
      </c>
      <c r="BP1503" s="33" t="s">
        <v>649</v>
      </c>
      <c r="BQ1503" s="2">
        <f t="shared" si="1391"/>
        <v>7</v>
      </c>
      <c r="BR1503" s="2">
        <f>IF(BM1503="","",IFERROR(VLOOKUP(BJ1503,segéd!T:U,2,FALSE),"x"))</f>
        <v>7</v>
      </c>
      <c r="BS1503" s="2" t="str">
        <f>IF(BN1503="","",IFERROR(VLOOKUP(BJ1503,segéd!O:P,2,FALSE),"x"))</f>
        <v/>
      </c>
      <c r="BU1503" s="2"/>
      <c r="BV1503" s="2"/>
      <c r="BW1503" s="2">
        <v>7</v>
      </c>
      <c r="BX1503" s="2"/>
      <c r="CD1503" s="2">
        <v>5</v>
      </c>
    </row>
    <row r="1504" spans="1:119" x14ac:dyDescent="0.3">
      <c r="A1504" t="str">
        <f t="shared" si="1334"/>
        <v>20112125</v>
      </c>
      <c r="B1504" t="str">
        <f t="shared" si="1335"/>
        <v>Közgazdaságtan I. - Tóth Zsuzsanna (web) 120</v>
      </c>
      <c r="C1504" t="str">
        <f t="shared" si="1336"/>
        <v>12125</v>
      </c>
      <c r="D1504" t="str">
        <f t="shared" si="1337"/>
        <v xml:space="preserve">Közgazdaságtan I. - Tóth Zsuzsanna (web) </v>
      </c>
      <c r="E1504" t="str">
        <f t="shared" si="1338"/>
        <v>Tóth Zsuzsanna12125</v>
      </c>
      <c r="F1504" t="str">
        <f t="shared" si="1339"/>
        <v>Közgazdaságtan I. (Bp. 201, web)</v>
      </c>
      <c r="G1504" t="str">
        <f t="shared" si="1340"/>
        <v>12125</v>
      </c>
      <c r="H1504" t="str">
        <f t="shared" si="1341"/>
        <v>12125</v>
      </c>
      <c r="I1504" t="str">
        <f t="shared" si="1342"/>
        <v/>
      </c>
      <c r="J1504" t="str">
        <f t="shared" si="1343"/>
        <v/>
      </c>
      <c r="K1504" t="str">
        <f t="shared" si="1344"/>
        <v/>
      </c>
      <c r="L1504" t="str">
        <f t="shared" si="1345"/>
        <v/>
      </c>
      <c r="M1504" t="str">
        <f t="shared" si="1346"/>
        <v/>
      </c>
      <c r="N1504" t="str">
        <f t="shared" si="1347"/>
        <v/>
      </c>
      <c r="O1504" t="str">
        <f t="shared" si="1348"/>
        <v/>
      </c>
      <c r="P1504" t="str">
        <f t="shared" si="1349"/>
        <v/>
      </c>
      <c r="Q1504" t="str">
        <f t="shared" si="1350"/>
        <v/>
      </c>
      <c r="R1504" t="str">
        <f t="shared" si="1351"/>
        <v/>
      </c>
      <c r="S1504" t="str">
        <f t="shared" si="1352"/>
        <v/>
      </c>
      <c r="T1504" t="str">
        <f t="shared" si="1353"/>
        <v/>
      </c>
      <c r="U1504" t="str">
        <f t="shared" si="1354"/>
        <v/>
      </c>
      <c r="V1504" t="str">
        <f t="shared" si="1355"/>
        <v/>
      </c>
      <c r="W1504" t="str">
        <f t="shared" si="1356"/>
        <v/>
      </c>
      <c r="X1504" t="str">
        <f t="shared" si="1357"/>
        <v/>
      </c>
      <c r="Y1504" t="str">
        <f t="shared" si="1358"/>
        <v/>
      </c>
      <c r="Z1504" t="str">
        <f t="shared" si="1359"/>
        <v/>
      </c>
      <c r="AA1504" t="str">
        <f t="shared" si="1360"/>
        <v>Közgazdaságtan I. (201, web)</v>
      </c>
      <c r="AB1504" t="str">
        <f t="shared" si="1361"/>
        <v/>
      </c>
      <c r="AC1504" t="str">
        <f t="shared" si="1362"/>
        <v/>
      </c>
      <c r="AD1504" t="str">
        <f t="shared" si="1363"/>
        <v/>
      </c>
      <c r="AE1504" t="str">
        <f t="shared" si="1364"/>
        <v/>
      </c>
      <c r="AF1504" t="str">
        <f t="shared" si="1365"/>
        <v/>
      </c>
      <c r="AG1504" t="str">
        <f t="shared" si="1366"/>
        <v/>
      </c>
      <c r="AH1504" t="str">
        <f t="shared" si="1367"/>
        <v/>
      </c>
      <c r="AI1504" t="str">
        <f t="shared" si="1368"/>
        <v/>
      </c>
      <c r="AJ1504" t="str">
        <f t="shared" si="1369"/>
        <v/>
      </c>
      <c r="AK1504" t="str">
        <f t="shared" si="1370"/>
        <v/>
      </c>
      <c r="AL1504" t="str">
        <f t="shared" si="1371"/>
        <v/>
      </c>
      <c r="AM1504" t="str">
        <f t="shared" si="1372"/>
        <v/>
      </c>
      <c r="AN1504" t="str">
        <f t="shared" si="1373"/>
        <v/>
      </c>
      <c r="AO1504" t="str">
        <f t="shared" si="1374"/>
        <v/>
      </c>
      <c r="AP1504" t="str">
        <f t="shared" si="1375"/>
        <v/>
      </c>
      <c r="AQ1504" t="str">
        <f t="shared" si="1376"/>
        <v/>
      </c>
      <c r="AR1504" t="str">
        <f t="shared" si="1377"/>
        <v/>
      </c>
      <c r="AS1504" t="str">
        <f t="shared" si="1378"/>
        <v/>
      </c>
      <c r="AT1504" t="str">
        <f t="shared" si="1379"/>
        <v/>
      </c>
      <c r="AU1504" t="str">
        <f t="shared" si="1380"/>
        <v/>
      </c>
      <c r="AV1504" t="str">
        <f t="shared" si="1381"/>
        <v/>
      </c>
      <c r="AW1504" t="str">
        <f t="shared" si="1382"/>
        <v/>
      </c>
      <c r="AX1504" t="str">
        <f t="shared" si="1383"/>
        <v/>
      </c>
      <c r="AY1504" t="str">
        <f t="shared" si="1384"/>
        <v/>
      </c>
      <c r="AZ1504" t="str">
        <f t="shared" si="1385"/>
        <v/>
      </c>
      <c r="BA1504" t="str">
        <f t="shared" si="1386"/>
        <v/>
      </c>
      <c r="BB1504" t="str">
        <f t="shared" si="1387"/>
        <v/>
      </c>
      <c r="BC1504" t="str">
        <f t="shared" si="1388"/>
        <v/>
      </c>
      <c r="BD1504" t="str">
        <f t="shared" si="1389"/>
        <v/>
      </c>
      <c r="BE1504" t="str">
        <f t="shared" si="1390"/>
        <v>Közgazdaságtan I. (, web)</v>
      </c>
      <c r="BF1504" s="2">
        <v>1212</v>
      </c>
      <c r="BG1504" s="2">
        <v>5</v>
      </c>
      <c r="BH1504" s="18">
        <f>VLOOKUP(BF1504,segéd!$F$9:$G$41,2,FALSE)</f>
        <v>46368</v>
      </c>
      <c r="BI1504" s="2" t="str">
        <f>VLOOKUP(BG1504,segéd!$F$1:$G$7,2,FALSE)</f>
        <v>15.15-16.45</v>
      </c>
      <c r="BJ1504" t="s">
        <v>25</v>
      </c>
      <c r="BK1504" s="20" t="s">
        <v>530</v>
      </c>
      <c r="BL1504" t="s">
        <v>194</v>
      </c>
      <c r="BM1504" s="2">
        <v>201</v>
      </c>
      <c r="BO1504" s="2" t="s">
        <v>117</v>
      </c>
      <c r="BP1504" s="33" t="s">
        <v>650</v>
      </c>
      <c r="BQ1504" s="2">
        <f t="shared" si="1391"/>
        <v>120</v>
      </c>
      <c r="BR1504" s="2">
        <f>IF(BM1504="","",IFERROR(VLOOKUP(BJ1504,segéd!T:U,2,FALSE),"x"))</f>
        <v>120</v>
      </c>
      <c r="BS1504" s="2" t="str">
        <f>IF(BN1504="","",IFERROR(VLOOKUP(BJ1504,segéd!O:P,2,FALSE),"x"))</f>
        <v/>
      </c>
      <c r="BT1504" s="2">
        <v>67</v>
      </c>
      <c r="BU1504" s="2">
        <v>18</v>
      </c>
      <c r="BV1504" s="2"/>
      <c r="BX1504" s="2"/>
      <c r="CQ1504" s="2"/>
      <c r="CR1504" s="2"/>
    </row>
    <row r="1505" spans="1:119" x14ac:dyDescent="0.3">
      <c r="A1505" t="str">
        <f t="shared" si="1334"/>
        <v>12125</v>
      </c>
      <c r="B1505" t="str">
        <f t="shared" si="1335"/>
        <v xml:space="preserve">Lézerbiztonsági alapok - Vavra Gábor </v>
      </c>
      <c r="C1505" t="str">
        <f t="shared" si="1336"/>
        <v>212125</v>
      </c>
      <c r="D1505" t="str">
        <f t="shared" si="1337"/>
        <v>Lézerbiztonsági alapok - Vavra Gábor 9</v>
      </c>
      <c r="E1505" t="str">
        <f t="shared" si="1338"/>
        <v>Vavra Gábor12125</v>
      </c>
      <c r="F1505" t="str">
        <f t="shared" si="1339"/>
        <v>Lézerbiztonsági alapok (Tb. 2)</v>
      </c>
      <c r="G1505" t="str">
        <f t="shared" si="1340"/>
        <v/>
      </c>
      <c r="H1505" t="str">
        <f t="shared" si="1341"/>
        <v/>
      </c>
      <c r="I1505" t="str">
        <f t="shared" si="1342"/>
        <v/>
      </c>
      <c r="J1505" t="str">
        <f t="shared" si="1343"/>
        <v/>
      </c>
      <c r="K1505" t="str">
        <f t="shared" si="1344"/>
        <v/>
      </c>
      <c r="L1505" t="str">
        <f t="shared" si="1345"/>
        <v/>
      </c>
      <c r="M1505" t="str">
        <f t="shared" si="1346"/>
        <v/>
      </c>
      <c r="N1505" t="str">
        <f t="shared" si="1347"/>
        <v/>
      </c>
      <c r="O1505" t="str">
        <f t="shared" si="1348"/>
        <v/>
      </c>
      <c r="P1505" t="str">
        <f t="shared" si="1349"/>
        <v/>
      </c>
      <c r="Q1505" t="str">
        <f t="shared" si="1350"/>
        <v/>
      </c>
      <c r="R1505" t="str">
        <f t="shared" si="1351"/>
        <v/>
      </c>
      <c r="S1505" t="str">
        <f t="shared" si="1352"/>
        <v/>
      </c>
      <c r="T1505" t="str">
        <f t="shared" si="1353"/>
        <v/>
      </c>
      <c r="U1505" t="str">
        <f t="shared" si="1354"/>
        <v/>
      </c>
      <c r="V1505" t="str">
        <f t="shared" si="1355"/>
        <v/>
      </c>
      <c r="W1505" t="str">
        <f t="shared" si="1356"/>
        <v/>
      </c>
      <c r="X1505" t="str">
        <f t="shared" si="1357"/>
        <v/>
      </c>
      <c r="Y1505" t="str">
        <f t="shared" si="1358"/>
        <v/>
      </c>
      <c r="Z1505" t="str">
        <f t="shared" si="1359"/>
        <v/>
      </c>
      <c r="AA1505" t="str">
        <f t="shared" si="1360"/>
        <v>Lézerbiztonsági alapok ()</v>
      </c>
      <c r="AB1505" t="str">
        <f t="shared" si="1361"/>
        <v/>
      </c>
      <c r="AC1505" t="str">
        <f t="shared" si="1362"/>
        <v/>
      </c>
      <c r="AD1505" t="str">
        <f t="shared" si="1363"/>
        <v/>
      </c>
      <c r="AE1505" t="str">
        <f t="shared" si="1364"/>
        <v/>
      </c>
      <c r="AF1505" t="str">
        <f t="shared" si="1365"/>
        <v/>
      </c>
      <c r="AG1505" t="str">
        <f t="shared" si="1366"/>
        <v/>
      </c>
      <c r="AH1505" t="str">
        <f t="shared" si="1367"/>
        <v/>
      </c>
      <c r="AI1505" t="str">
        <f t="shared" si="1368"/>
        <v/>
      </c>
      <c r="AJ1505" t="str">
        <f t="shared" si="1369"/>
        <v/>
      </c>
      <c r="AK1505" t="str">
        <f t="shared" si="1370"/>
        <v/>
      </c>
      <c r="AL1505" t="str">
        <f t="shared" si="1371"/>
        <v/>
      </c>
      <c r="AM1505" t="str">
        <f t="shared" si="1372"/>
        <v/>
      </c>
      <c r="AN1505" t="str">
        <f t="shared" si="1373"/>
        <v/>
      </c>
      <c r="AO1505" t="str">
        <f t="shared" si="1374"/>
        <v/>
      </c>
      <c r="AP1505" t="str">
        <f t="shared" si="1375"/>
        <v/>
      </c>
      <c r="AQ1505" t="str">
        <f t="shared" si="1376"/>
        <v/>
      </c>
      <c r="AR1505" t="str">
        <f t="shared" si="1377"/>
        <v/>
      </c>
      <c r="AS1505" t="str">
        <f t="shared" si="1378"/>
        <v/>
      </c>
      <c r="AT1505" t="str">
        <f t="shared" si="1379"/>
        <v/>
      </c>
      <c r="AU1505" t="str">
        <f t="shared" si="1380"/>
        <v/>
      </c>
      <c r="AV1505" t="str">
        <f t="shared" si="1381"/>
        <v/>
      </c>
      <c r="AW1505" t="str">
        <f t="shared" si="1382"/>
        <v/>
      </c>
      <c r="AX1505" t="str">
        <f t="shared" si="1383"/>
        <v/>
      </c>
      <c r="AY1505" t="str">
        <f t="shared" si="1384"/>
        <v/>
      </c>
      <c r="AZ1505" t="str">
        <f t="shared" si="1385"/>
        <v/>
      </c>
      <c r="BA1505" t="str">
        <f t="shared" si="1386"/>
        <v/>
      </c>
      <c r="BB1505" t="str">
        <f t="shared" si="1387"/>
        <v/>
      </c>
      <c r="BC1505" t="str">
        <f t="shared" si="1388"/>
        <v>12125</v>
      </c>
      <c r="BD1505" t="str">
        <f t="shared" si="1389"/>
        <v/>
      </c>
      <c r="BE1505" t="str">
        <f t="shared" si="1390"/>
        <v>Lézerbiztonsági alapok (2)</v>
      </c>
      <c r="BF1505" s="2">
        <v>1212</v>
      </c>
      <c r="BG1505" s="2">
        <v>5</v>
      </c>
      <c r="BH1505" s="18">
        <f>VLOOKUP(BF1505,segéd!$F$9:$G$41,2,FALSE)</f>
        <v>46368</v>
      </c>
      <c r="BI1505" s="2" t="str">
        <f>VLOOKUP(BG1505,segéd!$F$1:$G$7,2,FALSE)</f>
        <v>15.15-16.45</v>
      </c>
      <c r="BJ1505" t="s">
        <v>524</v>
      </c>
      <c r="BK1505" s="20" t="s">
        <v>419</v>
      </c>
      <c r="BL1505" t="s">
        <v>191</v>
      </c>
      <c r="BM1505" s="2"/>
      <c r="BN1505" s="2">
        <v>2</v>
      </c>
      <c r="BO1505" s="2"/>
      <c r="BP1505" s="33"/>
      <c r="BQ1505" s="2">
        <f t="shared" si="1391"/>
        <v>9</v>
      </c>
      <c r="BR1505" s="2" t="str">
        <f>IF(BM1505="","",IFERROR(VLOOKUP(BJ1505,segéd!T:U,2,FALSE),"x"))</f>
        <v/>
      </c>
      <c r="BS1505" s="2">
        <f>IF(BN1505="","",IFERROR(VLOOKUP(BJ1505,segéd!O:P,2,FALSE),"x"))</f>
        <v>9</v>
      </c>
      <c r="BU1505" s="2"/>
      <c r="BV1505" s="2"/>
      <c r="DO1505" s="2">
        <v>10</v>
      </c>
    </row>
    <row r="1506" spans="1:119" x14ac:dyDescent="0.3">
      <c r="A1506" t="str">
        <f t="shared" si="1334"/>
        <v>12125</v>
      </c>
      <c r="B1506" t="str">
        <f t="shared" si="1335"/>
        <v xml:space="preserve">Minőségmenedzsment I. - Szabó Veronika Anna (web) </v>
      </c>
      <c r="C1506" t="str">
        <f t="shared" si="1336"/>
        <v>21412125</v>
      </c>
      <c r="D1506" t="str">
        <f t="shared" si="1337"/>
        <v>Minőségmenedzsment I. - Szabó Veronika Anna (web) 12</v>
      </c>
      <c r="E1506" t="str">
        <f t="shared" si="1338"/>
        <v>Szabó Veronika Anna12125</v>
      </c>
      <c r="F1506" t="str">
        <f t="shared" si="1339"/>
        <v>Minőségmenedzsment I. (Tb. 214, web)</v>
      </c>
      <c r="G1506" t="str">
        <f t="shared" si="1340"/>
        <v/>
      </c>
      <c r="H1506" t="str">
        <f t="shared" si="1341"/>
        <v/>
      </c>
      <c r="I1506" t="str">
        <f t="shared" si="1342"/>
        <v/>
      </c>
      <c r="J1506" t="str">
        <f t="shared" si="1343"/>
        <v/>
      </c>
      <c r="K1506" t="str">
        <f t="shared" si="1344"/>
        <v/>
      </c>
      <c r="L1506" t="str">
        <f t="shared" si="1345"/>
        <v/>
      </c>
      <c r="M1506" t="str">
        <f t="shared" si="1346"/>
        <v/>
      </c>
      <c r="N1506" t="str">
        <f t="shared" si="1347"/>
        <v/>
      </c>
      <c r="O1506" t="str">
        <f t="shared" si="1348"/>
        <v/>
      </c>
      <c r="P1506" t="str">
        <f t="shared" si="1349"/>
        <v/>
      </c>
      <c r="Q1506" t="str">
        <f t="shared" si="1350"/>
        <v/>
      </c>
      <c r="R1506" t="str">
        <f t="shared" si="1351"/>
        <v/>
      </c>
      <c r="S1506" t="str">
        <f t="shared" si="1352"/>
        <v/>
      </c>
      <c r="T1506" t="str">
        <f t="shared" si="1353"/>
        <v/>
      </c>
      <c r="U1506" t="str">
        <f t="shared" si="1354"/>
        <v/>
      </c>
      <c r="V1506" t="str">
        <f t="shared" si="1355"/>
        <v/>
      </c>
      <c r="W1506" t="str">
        <f t="shared" si="1356"/>
        <v/>
      </c>
      <c r="X1506" t="str">
        <f t="shared" si="1357"/>
        <v/>
      </c>
      <c r="Y1506" t="str">
        <f t="shared" si="1358"/>
        <v/>
      </c>
      <c r="Z1506" t="str">
        <f t="shared" si="1359"/>
        <v/>
      </c>
      <c r="AA1506" t="str">
        <f t="shared" si="1360"/>
        <v>Minőségmenedzsment I. (, web)</v>
      </c>
      <c r="AB1506" t="str">
        <f t="shared" si="1361"/>
        <v/>
      </c>
      <c r="AC1506" t="str">
        <f t="shared" si="1362"/>
        <v/>
      </c>
      <c r="AD1506" t="str">
        <f t="shared" si="1363"/>
        <v/>
      </c>
      <c r="AE1506" t="str">
        <f t="shared" si="1364"/>
        <v/>
      </c>
      <c r="AF1506" t="str">
        <f t="shared" si="1365"/>
        <v/>
      </c>
      <c r="AG1506" t="str">
        <f t="shared" si="1366"/>
        <v/>
      </c>
      <c r="AH1506" t="str">
        <f t="shared" si="1367"/>
        <v/>
      </c>
      <c r="AI1506" t="str">
        <f t="shared" si="1368"/>
        <v/>
      </c>
      <c r="AJ1506" t="str">
        <f t="shared" si="1369"/>
        <v/>
      </c>
      <c r="AK1506" t="str">
        <f t="shared" si="1370"/>
        <v/>
      </c>
      <c r="AL1506" t="str">
        <f t="shared" si="1371"/>
        <v/>
      </c>
      <c r="AM1506" t="str">
        <f t="shared" si="1372"/>
        <v/>
      </c>
      <c r="AN1506" t="str">
        <f t="shared" si="1373"/>
        <v/>
      </c>
      <c r="AO1506" t="str">
        <f t="shared" si="1374"/>
        <v/>
      </c>
      <c r="AP1506" t="str">
        <f t="shared" si="1375"/>
        <v/>
      </c>
      <c r="AQ1506" t="str">
        <f t="shared" si="1376"/>
        <v/>
      </c>
      <c r="AR1506" t="str">
        <f t="shared" si="1377"/>
        <v/>
      </c>
      <c r="AS1506" t="str">
        <f t="shared" si="1378"/>
        <v/>
      </c>
      <c r="AT1506" t="str">
        <f t="shared" si="1379"/>
        <v/>
      </c>
      <c r="AU1506" t="str">
        <f t="shared" si="1380"/>
        <v/>
      </c>
      <c r="AV1506" t="str">
        <f t="shared" si="1381"/>
        <v>12125</v>
      </c>
      <c r="AW1506" t="str">
        <f t="shared" si="1382"/>
        <v/>
      </c>
      <c r="AX1506" t="str">
        <f t="shared" si="1383"/>
        <v/>
      </c>
      <c r="AY1506" t="str">
        <f t="shared" si="1384"/>
        <v/>
      </c>
      <c r="AZ1506" t="str">
        <f t="shared" si="1385"/>
        <v/>
      </c>
      <c r="BA1506" t="str">
        <f t="shared" si="1386"/>
        <v/>
      </c>
      <c r="BB1506" t="str">
        <f t="shared" si="1387"/>
        <v/>
      </c>
      <c r="BC1506" t="str">
        <f t="shared" si="1388"/>
        <v/>
      </c>
      <c r="BD1506" t="str">
        <f t="shared" si="1389"/>
        <v/>
      </c>
      <c r="BE1506" t="str">
        <f t="shared" si="1390"/>
        <v>Minőségmenedzsment I. (214, web)</v>
      </c>
      <c r="BF1506" s="2">
        <v>1212</v>
      </c>
      <c r="BG1506" s="2">
        <v>5</v>
      </c>
      <c r="BH1506" s="18">
        <f>VLOOKUP(BF1506,segéd!$F$9:$G$41,2,FALSE)</f>
        <v>46368</v>
      </c>
      <c r="BI1506" s="2" t="str">
        <f>VLOOKUP(BG1506,segéd!$F$1:$G$7,2,FALSE)</f>
        <v>15.15-16.45</v>
      </c>
      <c r="BJ1506" t="s">
        <v>400</v>
      </c>
      <c r="BK1506" s="20" t="s">
        <v>539</v>
      </c>
      <c r="BL1506" t="s">
        <v>191</v>
      </c>
      <c r="BM1506" s="2"/>
      <c r="BN1506" s="2">
        <v>214</v>
      </c>
      <c r="BO1506" s="2" t="s">
        <v>117</v>
      </c>
      <c r="BP1506" s="33" t="s">
        <v>625</v>
      </c>
      <c r="BQ1506" s="2">
        <f t="shared" si="1391"/>
        <v>12</v>
      </c>
      <c r="BR1506" s="2" t="str">
        <f>IF(BM1506="","",IFERROR(VLOOKUP(BJ1506,segéd!T:U,2,FALSE),"x"))</f>
        <v/>
      </c>
      <c r="BS1506" s="2">
        <f>IF(BN1506="","",IFERROR(VLOOKUP(BJ1506,segéd!O:P,2,FALSE),"x"))</f>
        <v>12</v>
      </c>
      <c r="BU1506" s="2"/>
      <c r="BV1506" s="2"/>
      <c r="DH1506" s="2">
        <v>13</v>
      </c>
    </row>
    <row r="1507" spans="1:119" x14ac:dyDescent="0.3">
      <c r="A1507" t="str">
        <f t="shared" si="1334"/>
        <v>12125</v>
      </c>
      <c r="B1507" t="str">
        <f t="shared" si="1335"/>
        <v xml:space="preserve">Szakdolgozat felkészítő - Kutatásm. - Vigh László (web) </v>
      </c>
      <c r="C1507" t="str">
        <f t="shared" si="1336"/>
        <v>40212125</v>
      </c>
      <c r="D1507" t="str">
        <f t="shared" si="1337"/>
        <v>Szakdolgozat felkészítő - Kutatásm. - Vigh László (web) 9</v>
      </c>
      <c r="E1507" t="str">
        <f t="shared" si="1338"/>
        <v>Vigh László12125</v>
      </c>
      <c r="F1507" t="str">
        <f t="shared" si="1339"/>
        <v>Szakdolgozat felkészítő - Kutatásm. (Tb. 402, web)</v>
      </c>
      <c r="G1507" t="str">
        <f t="shared" si="1340"/>
        <v/>
      </c>
      <c r="H1507" t="str">
        <f t="shared" si="1341"/>
        <v/>
      </c>
      <c r="I1507" t="str">
        <f t="shared" si="1342"/>
        <v/>
      </c>
      <c r="J1507" t="str">
        <f t="shared" si="1343"/>
        <v/>
      </c>
      <c r="K1507" t="str">
        <f t="shared" si="1344"/>
        <v/>
      </c>
      <c r="L1507" t="str">
        <f t="shared" si="1345"/>
        <v/>
      </c>
      <c r="M1507" t="str">
        <f t="shared" si="1346"/>
        <v/>
      </c>
      <c r="N1507" t="str">
        <f t="shared" si="1347"/>
        <v/>
      </c>
      <c r="O1507" t="str">
        <f t="shared" si="1348"/>
        <v/>
      </c>
      <c r="P1507" t="str">
        <f t="shared" si="1349"/>
        <v/>
      </c>
      <c r="Q1507" t="str">
        <f t="shared" si="1350"/>
        <v/>
      </c>
      <c r="R1507" t="str">
        <f t="shared" si="1351"/>
        <v/>
      </c>
      <c r="S1507" t="str">
        <f t="shared" si="1352"/>
        <v/>
      </c>
      <c r="T1507" t="str">
        <f t="shared" si="1353"/>
        <v/>
      </c>
      <c r="U1507" t="str">
        <f t="shared" si="1354"/>
        <v/>
      </c>
      <c r="V1507" t="str">
        <f t="shared" si="1355"/>
        <v/>
      </c>
      <c r="W1507" t="str">
        <f t="shared" si="1356"/>
        <v/>
      </c>
      <c r="X1507" t="str">
        <f t="shared" si="1357"/>
        <v/>
      </c>
      <c r="Y1507" t="str">
        <f t="shared" si="1358"/>
        <v/>
      </c>
      <c r="Z1507" t="str">
        <f t="shared" si="1359"/>
        <v/>
      </c>
      <c r="AA1507" t="str">
        <f t="shared" si="1360"/>
        <v>Szakdolgozat felkészítő - Kutatásm. (, web)</v>
      </c>
      <c r="AB1507" t="str">
        <f t="shared" si="1361"/>
        <v/>
      </c>
      <c r="AC1507" t="str">
        <f t="shared" si="1362"/>
        <v/>
      </c>
      <c r="AD1507" t="str">
        <f t="shared" si="1363"/>
        <v/>
      </c>
      <c r="AE1507" t="str">
        <f t="shared" si="1364"/>
        <v/>
      </c>
      <c r="AF1507" t="str">
        <f t="shared" si="1365"/>
        <v/>
      </c>
      <c r="AG1507" t="str">
        <f t="shared" si="1366"/>
        <v/>
      </c>
      <c r="AH1507" t="str">
        <f t="shared" si="1367"/>
        <v/>
      </c>
      <c r="AI1507" t="str">
        <f t="shared" si="1368"/>
        <v/>
      </c>
      <c r="AJ1507" t="str">
        <f t="shared" si="1369"/>
        <v>12125</v>
      </c>
      <c r="AK1507" t="str">
        <f t="shared" si="1370"/>
        <v/>
      </c>
      <c r="AL1507" t="str">
        <f t="shared" si="1371"/>
        <v/>
      </c>
      <c r="AM1507" t="str">
        <f t="shared" si="1372"/>
        <v/>
      </c>
      <c r="AN1507" t="str">
        <f t="shared" si="1373"/>
        <v/>
      </c>
      <c r="AO1507" t="str">
        <f t="shared" si="1374"/>
        <v/>
      </c>
      <c r="AP1507" t="str">
        <f t="shared" si="1375"/>
        <v/>
      </c>
      <c r="AQ1507" t="str">
        <f t="shared" si="1376"/>
        <v/>
      </c>
      <c r="AR1507" t="str">
        <f t="shared" si="1377"/>
        <v/>
      </c>
      <c r="AS1507" t="str">
        <f t="shared" si="1378"/>
        <v/>
      </c>
      <c r="AT1507" t="str">
        <f t="shared" si="1379"/>
        <v/>
      </c>
      <c r="AU1507" t="str">
        <f t="shared" si="1380"/>
        <v/>
      </c>
      <c r="AV1507" t="str">
        <f t="shared" si="1381"/>
        <v/>
      </c>
      <c r="AW1507" t="str">
        <f t="shared" si="1382"/>
        <v/>
      </c>
      <c r="AX1507" t="str">
        <f t="shared" si="1383"/>
        <v/>
      </c>
      <c r="AY1507" t="str">
        <f t="shared" si="1384"/>
        <v/>
      </c>
      <c r="AZ1507" t="str">
        <f t="shared" si="1385"/>
        <v/>
      </c>
      <c r="BA1507" t="str">
        <f t="shared" si="1386"/>
        <v/>
      </c>
      <c r="BB1507" t="str">
        <f t="shared" si="1387"/>
        <v/>
      </c>
      <c r="BC1507" t="str">
        <f t="shared" si="1388"/>
        <v/>
      </c>
      <c r="BD1507" t="str">
        <f t="shared" si="1389"/>
        <v/>
      </c>
      <c r="BE1507" t="str">
        <f t="shared" si="1390"/>
        <v>Szakdolgozat felkészítő - Kutatásm. (402, web)</v>
      </c>
      <c r="BF1507" s="2">
        <v>1212</v>
      </c>
      <c r="BG1507" s="2">
        <v>5</v>
      </c>
      <c r="BH1507" s="18">
        <f>VLOOKUP(BF1507,segéd!$F$9:$G$41,2,FALSE)</f>
        <v>46368</v>
      </c>
      <c r="BI1507" s="2" t="str">
        <f>VLOOKUP(BG1507,segéd!$F$1:$G$7,2,FALSE)</f>
        <v>15.15-16.45</v>
      </c>
      <c r="BJ1507" t="s">
        <v>513</v>
      </c>
      <c r="BK1507" s="20" t="s">
        <v>37</v>
      </c>
      <c r="BL1507" t="s">
        <v>114</v>
      </c>
      <c r="BM1507" s="2"/>
      <c r="BN1507" s="2">
        <v>402</v>
      </c>
      <c r="BO1507" s="2" t="s">
        <v>117</v>
      </c>
      <c r="BP1507" s="33" t="s">
        <v>728</v>
      </c>
      <c r="BQ1507" s="2">
        <f t="shared" si="1391"/>
        <v>9</v>
      </c>
      <c r="BR1507" s="2" t="str">
        <f>IF(BM1507="","",IFERROR(VLOOKUP(BJ1507,segéd!T:U,2,FALSE),"x"))</f>
        <v/>
      </c>
      <c r="BS1507" s="2">
        <f>IF(BN1507="","",IFERROR(VLOOKUP(BJ1507,segéd!O:P,2,FALSE),"x"))</f>
        <v>9</v>
      </c>
      <c r="BU1507" s="2"/>
      <c r="BV1507" s="2"/>
      <c r="BX1507" s="2"/>
      <c r="CV1507" s="2">
        <v>7</v>
      </c>
    </row>
  </sheetData>
  <autoFilter ref="A2:DP1497" xr:uid="{00000000-0009-0000-0000-000006000000}">
    <sortState xmlns:xlrd2="http://schemas.microsoft.com/office/spreadsheetml/2017/richdata2" ref="A3:DP1492">
      <sortCondition ref="BF3:BF1492"/>
      <sortCondition ref="BG3:BG1492"/>
      <sortCondition ref="BJ3:BJ1492"/>
    </sortState>
  </autoFilter>
  <sortState xmlns:xlrd2="http://schemas.microsoft.com/office/spreadsheetml/2017/richdata2" ref="A2:DP1507">
    <sortCondition ref="BF2:BF1507"/>
    <sortCondition ref="BG2:BG1507"/>
    <sortCondition ref="BJ2:BJ1507"/>
    <sortCondition ref="BK2:BK1507"/>
  </sortState>
  <pageMargins left="0.70866141732283472" right="1.8897637795275593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8"/>
  <sheetViews>
    <sheetView workbookViewId="0">
      <pane ySplit="1" topLeftCell="A2" activePane="bottomLeft" state="frozen"/>
      <selection pane="bottomLeft" sqref="A1:C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5.109375" style="3" hidden="1" customWidth="1"/>
    <col min="18" max="16384" width="9.109375" style="3"/>
  </cols>
  <sheetData>
    <row r="1" spans="1:19" s="4" customFormat="1" ht="14.4" x14ac:dyDescent="0.3">
      <c r="A1" s="39" t="s">
        <v>744</v>
      </c>
      <c r="B1" s="39"/>
      <c r="C1" s="39"/>
      <c r="D1" s="40" t="s">
        <v>34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9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9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9" ht="63.9" customHeight="1" thickBot="1" x14ac:dyDescent="0.35">
      <c r="A4" s="9" t="s">
        <v>1</v>
      </c>
      <c r="B4" s="9" t="str">
        <f>IFERROR(VLOOKUP(CONCATENATE($A$1,B$2,$Q4),Alap!$E:$F,2,FALSE),"")</f>
        <v/>
      </c>
      <c r="C4" s="9" t="str">
        <f>IFERROR(VLOOKUP(CONCATENATE($A$1,C$2,$Q4),Alap!$E:$F,2,FALSE),"")</f>
        <v>Gép- és szerkezeti elemek (Tb. 601, web)</v>
      </c>
      <c r="D4" s="9" t="str">
        <f>IFERROR(VLOOKUP(CONCATENATE($A$1,D$2,$Q4),Alap!$E:$F,2,FALSE),"")</f>
        <v>Gép- és szerkezeti elemek (Tb. 601, web)</v>
      </c>
      <c r="E4" s="9" t="str">
        <f>IFERROR(VLOOKUP(CONCATENATE($A$1,E$2,$Q4),Alap!$E:$F,2,FALSE),"")</f>
        <v/>
      </c>
      <c r="F4" s="9" t="str">
        <f>IFERROR(VLOOKUP(CONCATENATE($A$1,F$2,$Q4),Alap!$E:$F,2,FALSE),"")</f>
        <v/>
      </c>
      <c r="G4" s="9" t="str">
        <f>IFERROR(VLOOKUP(CONCATENATE($A$1,G$2,$Q4),Alap!$E:$F,2,FALSE),"")</f>
        <v>Gép- és szerkezeti elemek (Tb. 601, web)</v>
      </c>
      <c r="H4" s="9" t="str">
        <f>IFERROR(VLOOKUP(CONCATENATE($A$1,H$2,$Q4),Alap!$E:$F,2,FALSE),"")</f>
        <v/>
      </c>
      <c r="I4" s="9" t="str">
        <f>IFERROR(VLOOKUP(CONCATENATE($A$1,I$2,$Q4),Alap!$E:$F,2,FALSE),"")</f>
        <v/>
      </c>
      <c r="J4" s="9" t="str">
        <f>IFERROR(VLOOKUP(CONCATENATE($A$1,J$2,$Q4),Alap!$E:$F,2,FALSE),"")</f>
        <v/>
      </c>
      <c r="K4" s="9" t="str">
        <f>IFERROR(VLOOKUP(CONCATENATE($A$1,K$2,$Q4),Alap!$E:$F,2,FALSE),"")</f>
        <v/>
      </c>
      <c r="L4" s="9" t="str">
        <f>IFERROR(VLOOKUP(CONCATENATE($A$1,L$2,$Q4),Alap!$E:$F,2,FALSE),"")</f>
        <v>Gép- és szerkezeti elemek (Tb. 601, web)</v>
      </c>
      <c r="M4" s="9" t="str">
        <f>IFERROR(VLOOKUP(CONCATENATE($A$1,M$2,$Q4),Alap!$E:$F,2,FALSE),"")</f>
        <v/>
      </c>
      <c r="N4" s="9" t="str">
        <f>IFERROR(VLOOKUP(CONCATENATE($A$1,N$2,$Q4),Alap!$E:$F,2,FALSE),"")</f>
        <v/>
      </c>
      <c r="O4" s="9" t="str">
        <f>IFERROR(VLOOKUP(CONCATENATE($A$1,O$2,$Q4),Alap!$E:$F,2,FALSE),"")</f>
        <v>Gép- és szerkezeti elemek (Tb. 601, web)</v>
      </c>
      <c r="P4" s="9" t="str">
        <f>IFERROR(VLOOKUP(CONCATENATE($A$1,P$2,$Q4),Alap!$E:$F,2,FALSE),"")</f>
        <v/>
      </c>
      <c r="Q4" s="3">
        <v>1</v>
      </c>
      <c r="S4"/>
    </row>
    <row r="5" spans="1:19" ht="63.9" customHeight="1" thickBot="1" x14ac:dyDescent="0.35">
      <c r="A5" s="9" t="s">
        <v>2</v>
      </c>
      <c r="B5" s="9" t="str">
        <f>IFERROR(VLOOKUP(CONCATENATE($A$1,B$2,$Q5),Alap!$E:$F,2,FALSE),"")</f>
        <v/>
      </c>
      <c r="C5" s="9" t="str">
        <f>IFERROR(VLOOKUP(CONCATENATE($A$1,C$2,$Q5),Alap!$E:$F,2,FALSE),"")</f>
        <v>Gép- és szerkezeti elemek (Tb. 601, web)</v>
      </c>
      <c r="D5" s="9" t="str">
        <f>IFERROR(VLOOKUP(CONCATENATE($A$1,D$2,$Q5),Alap!$E:$F,2,FALSE),"")</f>
        <v>Gép- és szerkezeti elemek (Tb. 601, web)</v>
      </c>
      <c r="E5" s="9" t="str">
        <f>IFERROR(VLOOKUP(CONCATENATE($A$1,E$2,$Q5),Alap!$E:$F,2,FALSE),"")</f>
        <v/>
      </c>
      <c r="F5" s="9" t="str">
        <f>IFERROR(VLOOKUP(CONCATENATE($A$1,F$2,$Q5),Alap!$E:$F,2,FALSE),"")</f>
        <v/>
      </c>
      <c r="G5" s="9" t="str">
        <f>IFERROR(VLOOKUP(CONCATENATE($A$1,G$2,$Q5),Alap!$E:$F,2,FALSE),"")</f>
        <v>Gép- és szerkezeti elemek (Tb. 601, web)</v>
      </c>
      <c r="H5" s="9" t="str">
        <f>IFERROR(VLOOKUP(CONCATENATE($A$1,H$2,$Q5),Alap!$E:$F,2,FALSE),"")</f>
        <v/>
      </c>
      <c r="I5" s="9" t="str">
        <f>IFERROR(VLOOKUP(CONCATENATE($A$1,I$2,$Q5),Alap!$E:$F,2,FALSE),"")</f>
        <v/>
      </c>
      <c r="J5" s="9" t="str">
        <f>IFERROR(VLOOKUP(CONCATENATE($A$1,J$2,$Q5),Alap!$E:$F,2,FALSE),"")</f>
        <v/>
      </c>
      <c r="K5" s="9" t="str">
        <f>IFERROR(VLOOKUP(CONCATENATE($A$1,K$2,$Q5),Alap!$E:$F,2,FALSE),"")</f>
        <v/>
      </c>
      <c r="L5" s="9" t="str">
        <f>IFERROR(VLOOKUP(CONCATENATE($A$1,L$2,$Q5),Alap!$E:$F,2,FALSE),"")</f>
        <v>Gép- és szerkezeti elemek (Tb. 601, web)</v>
      </c>
      <c r="M5" s="9" t="str">
        <f>IFERROR(VLOOKUP(CONCATENATE($A$1,M$2,$Q5),Alap!$E:$F,2,FALSE),"")</f>
        <v/>
      </c>
      <c r="N5" s="9" t="str">
        <f>IFERROR(VLOOKUP(CONCATENATE($A$1,N$2,$Q5),Alap!$E:$F,2,FALSE),"")</f>
        <v/>
      </c>
      <c r="O5" s="9" t="str">
        <f>IFERROR(VLOOKUP(CONCATENATE($A$1,O$2,$Q5),Alap!$E:$F,2,FALSE),"")</f>
        <v>Gép- és szerkezeti elemek (Tb. 601, web)</v>
      </c>
      <c r="P5" s="9" t="str">
        <f>IFERROR(VLOOKUP(CONCATENATE($A$1,P$2,$Q5),Alap!$E:$F,2,FALSE),"")</f>
        <v/>
      </c>
      <c r="Q5" s="3">
        <v>2</v>
      </c>
      <c r="S5"/>
    </row>
    <row r="6" spans="1:19" ht="63.9" customHeight="1" thickBot="1" x14ac:dyDescent="0.35">
      <c r="A6" s="9" t="s">
        <v>3</v>
      </c>
      <c r="B6" s="9" t="str">
        <f>IFERROR(VLOOKUP(CONCATENATE($A$1,B$2,$Q6),Alap!$E:$F,2,FALSE),"")</f>
        <v/>
      </c>
      <c r="C6" s="9" t="str">
        <f>IFERROR(VLOOKUP(CONCATENATE($A$1,C$2,$Q6),Alap!$E:$F,2,FALSE),"")</f>
        <v/>
      </c>
      <c r="D6" s="9" t="str">
        <f>IFERROR(VLOOKUP(CONCATENATE($A$1,D$2,$Q6),Alap!$E:$F,2,FALSE),"")</f>
        <v/>
      </c>
      <c r="E6" s="9" t="str">
        <f>IFERROR(VLOOKUP(CONCATENATE($A$1,E$2,$Q6),Alap!$E:$F,2,FALSE),"")</f>
        <v/>
      </c>
      <c r="F6" s="9" t="str">
        <f>IFERROR(VLOOKUP(CONCATENATE($A$1,F$2,$Q6),Alap!$E:$F,2,FALSE),"")</f>
        <v/>
      </c>
      <c r="G6" s="9" t="str">
        <f>IFERROR(VLOOKUP(CONCATENATE($A$1,G$2,$Q6),Alap!$E:$F,2,FALSE),"")</f>
        <v/>
      </c>
      <c r="H6" s="9" t="str">
        <f>IFERROR(VLOOKUP(CONCATENATE($A$1,H$2,$Q6),Alap!$E:$F,2,FALSE),"")</f>
        <v/>
      </c>
      <c r="I6" s="9" t="str">
        <f>IFERROR(VLOOKUP(CONCATENATE($A$1,I$2,$Q6),Alap!$E:$F,2,FALSE),"")</f>
        <v/>
      </c>
      <c r="J6" s="9" t="str">
        <f>IFERROR(VLOOKUP(CONCATENATE($A$1,J$2,$Q6),Alap!$E:$F,2,FALSE),"")</f>
        <v>Gép- és szerkezeti elemek (Tb. 601, web)</v>
      </c>
      <c r="K6" s="9" t="str">
        <f>IFERROR(VLOOKUP(CONCATENATE($A$1,K$2,$Q6),Alap!$E:$F,2,FALSE),"")</f>
        <v/>
      </c>
      <c r="L6" s="9" t="str">
        <f>IFERROR(VLOOKUP(CONCATENATE($A$1,L$2,$Q6),Alap!$E:$F,2,FALSE),"")</f>
        <v/>
      </c>
      <c r="M6" s="9" t="str">
        <f>IFERROR(VLOOKUP(CONCATENATE($A$1,M$2,$Q6),Alap!$E:$F,2,FALSE),"")</f>
        <v/>
      </c>
      <c r="N6" s="9" t="str">
        <f>IFERROR(VLOOKUP(CONCATENATE($A$1,N$2,$Q6),Alap!$E:$F,2,FALSE),"")</f>
        <v/>
      </c>
      <c r="O6" s="9" t="str">
        <f>IFERROR(VLOOKUP(CONCATENATE($A$1,O$2,$Q6),Alap!$E:$F,2,FALSE),"")</f>
        <v/>
      </c>
      <c r="P6" s="9" t="str">
        <f>IFERROR(VLOOKUP(CONCATENATE($A$1,P$2,$Q6),Alap!$E:$F,2,FALSE),"")</f>
        <v/>
      </c>
      <c r="Q6" s="3">
        <v>3</v>
      </c>
      <c r="S6"/>
    </row>
    <row r="7" spans="1:19" ht="63.9" customHeight="1" thickBot="1" x14ac:dyDescent="0.35">
      <c r="A7" s="9" t="s">
        <v>4</v>
      </c>
      <c r="B7" s="9" t="str">
        <f>IFERROR(VLOOKUP(CONCATENATE($A$1,B$2,$Q7),Alap!$E:$F,2,FALSE),"")</f>
        <v/>
      </c>
      <c r="C7" s="9" t="str">
        <f>IFERROR(VLOOKUP(CONCATENATE($A$1,C$2,$Q7),Alap!$E:$F,2,FALSE),"")</f>
        <v/>
      </c>
      <c r="D7" s="9" t="str">
        <f>IFERROR(VLOOKUP(CONCATENATE($A$1,D$2,$Q7),Alap!$E:$F,2,FALSE),"")</f>
        <v/>
      </c>
      <c r="E7" s="9" t="str">
        <f>IFERROR(VLOOKUP(CONCATENATE($A$1,E$2,$Q7),Alap!$E:$F,2,FALSE),"")</f>
        <v/>
      </c>
      <c r="F7" s="9" t="str">
        <f>IFERROR(VLOOKUP(CONCATENATE($A$1,F$2,$Q7),Alap!$E:$F,2,FALSE),"")</f>
        <v/>
      </c>
      <c r="G7" s="9" t="str">
        <f>IFERROR(VLOOKUP(CONCATENATE($A$1,G$2,$Q7),Alap!$E:$F,2,FALSE),"")</f>
        <v/>
      </c>
      <c r="H7" s="9" t="str">
        <f>IFERROR(VLOOKUP(CONCATENATE($A$1,H$2,$Q7),Alap!$E:$F,2,FALSE),"")</f>
        <v/>
      </c>
      <c r="I7" s="9" t="str">
        <f>IFERROR(VLOOKUP(CONCATENATE($A$1,I$2,$Q7),Alap!$E:$F,2,FALSE),"")</f>
        <v/>
      </c>
      <c r="J7" s="9" t="str">
        <f>IFERROR(VLOOKUP(CONCATENATE($A$1,J$2,$Q7),Alap!$E:$F,2,FALSE),"")</f>
        <v>Gép- és szerkezeti elemek (Tb. 601, web)</v>
      </c>
      <c r="K7" s="9" t="str">
        <f>IFERROR(VLOOKUP(CONCATENATE($A$1,K$2,$Q7),Alap!$E:$F,2,FALSE),"")</f>
        <v/>
      </c>
      <c r="L7" s="9" t="str">
        <f>IFERROR(VLOOKUP(CONCATENATE($A$1,L$2,$Q7),Alap!$E:$F,2,FALSE),"")</f>
        <v/>
      </c>
      <c r="M7" s="9" t="str">
        <f>IFERROR(VLOOKUP(CONCATENATE($A$1,M$2,$Q7),Alap!$E:$F,2,FALSE),"")</f>
        <v/>
      </c>
      <c r="N7" s="9" t="str">
        <f>IFERROR(VLOOKUP(CONCATENATE($A$1,N$2,$Q7),Alap!$E:$F,2,FALSE),"")</f>
        <v/>
      </c>
      <c r="O7" s="9" t="str">
        <f>IFERROR(VLOOKUP(CONCATENATE($A$1,O$2,$Q7),Alap!$E:$F,2,FALSE),"")</f>
        <v/>
      </c>
      <c r="P7" s="9" t="str">
        <f>IFERROR(VLOOKUP(CONCATENATE($A$1,P$2,$Q7),Alap!$E:$F,2,FALSE),"")</f>
        <v/>
      </c>
      <c r="Q7" s="3">
        <v>4</v>
      </c>
      <c r="S7"/>
    </row>
    <row r="8" spans="1:19" ht="63.9" customHeight="1" thickBot="1" x14ac:dyDescent="0.35">
      <c r="A8" s="9" t="s">
        <v>5</v>
      </c>
      <c r="B8" s="9" t="str">
        <f>IFERROR(VLOOKUP(CONCATENATE($A$1,B$2,$Q8),Alap!$E:$F,2,FALSE),"")</f>
        <v/>
      </c>
      <c r="C8" s="9" t="str">
        <f>IFERROR(VLOOKUP(CONCATENATE($A$1,C$2,$Q8),Alap!$E:$F,2,FALSE),"")</f>
        <v/>
      </c>
      <c r="D8" s="9" t="str">
        <f>IFERROR(VLOOKUP(CONCATENATE($A$1,D$2,$Q8),Alap!$E:$F,2,FALSE),"")</f>
        <v/>
      </c>
      <c r="E8" s="9" t="str">
        <f>IFERROR(VLOOKUP(CONCATENATE($A$1,E$2,$Q8),Alap!$E:$F,2,FALSE),"")</f>
        <v/>
      </c>
      <c r="F8" s="9" t="str">
        <f>IFERROR(VLOOKUP(CONCATENATE($A$1,F$2,$Q8),Alap!$E:$F,2,FALSE),"")</f>
        <v/>
      </c>
      <c r="G8" s="9" t="str">
        <f>IFERROR(VLOOKUP(CONCATENATE($A$1,G$2,$Q8),Alap!$E:$F,2,FALSE),"")</f>
        <v/>
      </c>
      <c r="H8" s="9" t="str">
        <f>IFERROR(VLOOKUP(CONCATENATE($A$1,H$2,$Q8),Alap!$E:$F,2,FALSE),"")</f>
        <v/>
      </c>
      <c r="I8" s="9" t="str">
        <f>IFERROR(VLOOKUP(CONCATENATE($A$1,I$2,$Q8),Alap!$E:$F,2,FALSE),"")</f>
        <v/>
      </c>
      <c r="J8" s="9" t="str">
        <f>IFERROR(VLOOKUP(CONCATENATE($A$1,J$2,$Q8),Alap!$E:$F,2,FALSE),"")</f>
        <v>Gép- és szerkezeti elemek (Tb. 601, web)</v>
      </c>
      <c r="K8" s="9" t="str">
        <f>IFERROR(VLOOKUP(CONCATENATE($A$1,K$2,$Q8),Alap!$E:$F,2,FALSE),"")</f>
        <v/>
      </c>
      <c r="L8" s="9" t="str">
        <f>IFERROR(VLOOKUP(CONCATENATE($A$1,L$2,$Q8),Alap!$E:$F,2,FALSE),"")</f>
        <v/>
      </c>
      <c r="M8" s="9" t="str">
        <f>IFERROR(VLOOKUP(CONCATENATE($A$1,M$2,$Q8),Alap!$E:$F,2,FALSE),"")</f>
        <v/>
      </c>
      <c r="N8" s="9" t="str">
        <f>IFERROR(VLOOKUP(CONCATENATE($A$1,N$2,$Q8),Alap!$E:$F,2,FALSE),"")</f>
        <v/>
      </c>
      <c r="O8" s="9" t="str">
        <f>IFERROR(VLOOKUP(CONCATENATE($A$1,O$2,$Q8),Alap!$E:$F,2,FALSE),"")</f>
        <v/>
      </c>
      <c r="P8" s="9" t="str">
        <f>IFERROR(VLOOKUP(CONCATENATE($A$1,P$2,$Q8),Alap!$E:$F,2,FALSE),"")</f>
        <v/>
      </c>
      <c r="Q8" s="3">
        <v>5</v>
      </c>
      <c r="S8"/>
    </row>
    <row r="9" spans="1:19" ht="63.9" customHeight="1" thickBot="1" x14ac:dyDescent="0.35">
      <c r="A9" s="9" t="s">
        <v>6</v>
      </c>
      <c r="B9" s="9" t="str">
        <f>IFERROR(VLOOKUP(CONCATENATE($A$1,B$2,$Q9),Alap!$E:$F,2,FALSE),"")</f>
        <v/>
      </c>
      <c r="C9" s="9" t="str">
        <f>IFERROR(VLOOKUP(CONCATENATE($A$1,C$2,$Q9),Alap!$E:$F,2,FALSE),"")</f>
        <v/>
      </c>
      <c r="D9" s="9" t="str">
        <f>IFERROR(VLOOKUP(CONCATENATE($A$1,D$2,$Q9),Alap!$E:$F,2,FALSE),"")</f>
        <v/>
      </c>
      <c r="E9" s="9" t="str">
        <f>IFERROR(VLOOKUP(CONCATENATE($A$1,E$2,$Q9),Alap!$E:$F,2,FALSE),"")</f>
        <v/>
      </c>
      <c r="F9" s="9" t="str">
        <f>IFERROR(VLOOKUP(CONCATENATE($A$1,F$2,$Q9),Alap!$E:$F,2,FALSE),"")</f>
        <v/>
      </c>
      <c r="G9" s="9" t="str">
        <f>IFERROR(VLOOKUP(CONCATENATE($A$1,G$2,$Q9),Alap!$E:$F,2,FALSE),"")</f>
        <v/>
      </c>
      <c r="H9" s="9" t="str">
        <f>IFERROR(VLOOKUP(CONCATENATE($A$1,H$2,$Q9),Alap!$E:$F,2,FALSE),"")</f>
        <v/>
      </c>
      <c r="I9" s="9" t="str">
        <f>IFERROR(VLOOKUP(CONCATENATE($A$1,I$2,$Q9),Alap!$E:$F,2,FALSE),"")</f>
        <v/>
      </c>
      <c r="J9" s="9" t="str">
        <f>IFERROR(VLOOKUP(CONCATENATE($A$1,J$2,$Q9),Alap!$E:$F,2,FALSE),"")</f>
        <v/>
      </c>
      <c r="K9" s="9" t="str">
        <f>IFERROR(VLOOKUP(CONCATENATE($A$1,K$2,$Q9),Alap!$E:$F,2,FALSE),"")</f>
        <v/>
      </c>
      <c r="L9" s="9" t="str">
        <f>IFERROR(VLOOKUP(CONCATENATE($A$1,L$2,$Q9),Alap!$E:$F,2,FALSE),"")</f>
        <v/>
      </c>
      <c r="M9" s="9" t="str">
        <f>IFERROR(VLOOKUP(CONCATENATE($A$1,M$2,$Q9),Alap!$E:$F,2,FALSE),"")</f>
        <v/>
      </c>
      <c r="N9" s="9" t="str">
        <f>IFERROR(VLOOKUP(CONCATENATE($A$1,N$2,$Q9),Alap!$E:$F,2,FALSE),"")</f>
        <v/>
      </c>
      <c r="O9" s="9" t="str">
        <f>IFERROR(VLOOKUP(CONCATENATE($A$1,O$2,$Q9),Alap!$E:$F,2,FALSE),"")</f>
        <v/>
      </c>
      <c r="P9" s="9" t="str">
        <f>IFERROR(VLOOKUP(CONCATENATE($A$1,P$2,$Q9),Alap!$E:$F,2,FALSE),"")</f>
        <v/>
      </c>
      <c r="Q9" s="3">
        <v>6</v>
      </c>
      <c r="S9"/>
    </row>
    <row r="10" spans="1:19" s="7" customFormat="1" ht="14.4" x14ac:dyDescent="0.3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  <c r="S10"/>
    </row>
    <row r="11" spans="1:19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S11"/>
    </row>
    <row r="12" spans="1:19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  <c r="S12"/>
    </row>
    <row r="13" spans="1:19" ht="63.9" customHeight="1" thickBot="1" x14ac:dyDescent="0.35">
      <c r="A13" s="9" t="s">
        <v>4</v>
      </c>
      <c r="B13" s="9" t="str">
        <f>IFERROR(VLOOKUP(CONCATENATE($A$1,B$10,$Q13),Alap!$E:$F,2,FALSE),"")</f>
        <v/>
      </c>
      <c r="C13" s="9" t="str">
        <f>IFERROR(VLOOKUP(CONCATENATE($A$1,C$10,$Q13),Alap!$E:$F,2,FALSE),"")</f>
        <v/>
      </c>
      <c r="D13" s="9" t="str">
        <f>IFERROR(VLOOKUP(CONCATENATE($A$1,D$10,$Q13),Alap!$E:$F,2,FALSE),"")</f>
        <v/>
      </c>
      <c r="E13" s="9" t="str">
        <f>IFERROR(VLOOKUP(CONCATENATE($A$1,E$10,$Q13),Alap!$E:$F,2,FALSE),"")</f>
        <v/>
      </c>
      <c r="F13" s="9" t="str">
        <f>IFERROR(VLOOKUP(CONCATENATE($A$1,F$10,$Q13),Alap!$E:$F,2,FALSE),"")</f>
        <v/>
      </c>
      <c r="G13" s="9" t="str">
        <f>IFERROR(VLOOKUP(CONCATENATE($A$1,G$10,$Q13),Alap!$E:$F,2,FALSE),"")</f>
        <v/>
      </c>
      <c r="H13" s="9" t="str">
        <f>IFERROR(VLOOKUP(CONCATENATE($A$1,H$10,$Q13),Alap!$E:$F,2,FALSE),"")</f>
        <v/>
      </c>
      <c r="I13" s="9" t="str">
        <f>IFERROR(VLOOKUP(CONCATENATE($A$1,I$10,$Q13),Alap!$E:$F,2,FALSE),"")</f>
        <v/>
      </c>
      <c r="J13" s="9" t="str">
        <f>IFERROR(VLOOKUP(CONCATENATE($A$1,J$10,$Q13),Alap!$E:$F,2,FALSE),"")</f>
        <v/>
      </c>
      <c r="K13" s="9" t="str">
        <f>IFERROR(VLOOKUP(CONCATENATE($A$1,K$10,$Q13),Alap!$E:$F,2,FALSE),"")</f>
        <v/>
      </c>
      <c r="L13" s="9" t="str">
        <f>IFERROR(VLOOKUP(CONCATENATE($A$1,L$10,$Q13),Alap!$E:$F,2,FALSE),"")</f>
        <v/>
      </c>
      <c r="M13" s="9" t="str">
        <f>IFERROR(VLOOKUP(CONCATENATE($A$1,M$10,$Q13),Alap!$E:$F,2,FALSE),"")</f>
        <v/>
      </c>
      <c r="N13" s="9" t="str">
        <f>IFERROR(VLOOKUP(CONCATENATE($A$1,N$10,$Q13),Alap!$E:$F,2,FALSE),"")</f>
        <v/>
      </c>
      <c r="O13" s="9" t="str">
        <f>IFERROR(VLOOKUP(CONCATENATE($A$1,O$10,$Q13),Alap!$E:$F,2,FALSE),"")</f>
        <v/>
      </c>
      <c r="P13" s="9" t="str">
        <f>IFERROR(VLOOKUP(CONCATENATE($A$1,P$10,$Q13),Alap!$E:$F,2,FALSE),"")</f>
        <v/>
      </c>
      <c r="Q13" s="3">
        <v>4</v>
      </c>
      <c r="S13"/>
    </row>
    <row r="14" spans="1:19" ht="63.9" customHeight="1" thickBot="1" x14ac:dyDescent="0.35">
      <c r="A14" s="9" t="s">
        <v>5</v>
      </c>
      <c r="B14" s="9" t="str">
        <f>IFERROR(VLOOKUP(CONCATENATE($A$1,B$10,$Q14),Alap!$E:$F,2,FALSE),"")</f>
        <v/>
      </c>
      <c r="C14" s="9" t="str">
        <f>IFERROR(VLOOKUP(CONCATENATE($A$1,C$10,$Q14),Alap!$E:$F,2,FALSE),"")</f>
        <v/>
      </c>
      <c r="D14" s="9" t="str">
        <f>IFERROR(VLOOKUP(CONCATENATE($A$1,D$10,$Q14),Alap!$E:$F,2,FALSE),"")</f>
        <v/>
      </c>
      <c r="E14" s="9" t="str">
        <f>IFERROR(VLOOKUP(CONCATENATE($A$1,E$10,$Q14),Alap!$E:$F,2,FALSE),"")</f>
        <v/>
      </c>
      <c r="F14" s="9" t="str">
        <f>IFERROR(VLOOKUP(CONCATENATE($A$1,F$10,$Q14),Alap!$E:$F,2,FALSE),"")</f>
        <v/>
      </c>
      <c r="G14" s="9" t="str">
        <f>IFERROR(VLOOKUP(CONCATENATE($A$1,G$10,$Q14),Alap!$E:$F,2,FALSE),"")</f>
        <v/>
      </c>
      <c r="H14" s="9" t="str">
        <f>IFERROR(VLOOKUP(CONCATENATE($A$1,H$10,$Q14),Alap!$E:$F,2,FALSE),"")</f>
        <v/>
      </c>
      <c r="I14" s="9" t="str">
        <f>IFERROR(VLOOKUP(CONCATENATE($A$1,I$10,$Q14),Alap!$E:$F,2,FALSE),"")</f>
        <v/>
      </c>
      <c r="J14" s="9" t="str">
        <f>IFERROR(VLOOKUP(CONCATENATE($A$1,J$10,$Q14),Alap!$E:$F,2,FALSE),"")</f>
        <v/>
      </c>
      <c r="K14" s="9" t="str">
        <f>IFERROR(VLOOKUP(CONCATENATE($A$1,K$10,$Q14),Alap!$E:$F,2,FALSE),"")</f>
        <v/>
      </c>
      <c r="L14" s="9" t="str">
        <f>IFERROR(VLOOKUP(CONCATENATE($A$1,L$10,$Q14),Alap!$E:$F,2,FALSE),"")</f>
        <v/>
      </c>
      <c r="M14" s="9" t="str">
        <f>IFERROR(VLOOKUP(CONCATENATE($A$1,M$10,$Q14),Alap!$E:$F,2,FALSE),"")</f>
        <v/>
      </c>
      <c r="N14" s="9" t="str">
        <f>IFERROR(VLOOKUP(CONCATENATE($A$1,N$10,$Q14),Alap!$E:$F,2,FALSE),"")</f>
        <v/>
      </c>
      <c r="O14" s="9" t="str">
        <f>IFERROR(VLOOKUP(CONCATENATE($A$1,O$10,$Q14),Alap!$E:$F,2,FALSE),"")</f>
        <v/>
      </c>
      <c r="P14" s="9" t="str">
        <f>IFERROR(VLOOKUP(CONCATENATE($A$1,P$10,$Q14),Alap!$E:$F,2,FALSE),"")</f>
        <v/>
      </c>
      <c r="Q14" s="3">
        <v>5</v>
      </c>
      <c r="S14"/>
    </row>
    <row r="15" spans="1:19" ht="63.9" customHeight="1" thickBot="1" x14ac:dyDescent="0.35">
      <c r="A15" s="9" t="s">
        <v>6</v>
      </c>
      <c r="B15" s="9" t="str">
        <f>IFERROR(VLOOKUP(CONCATENATE($A$1,B$10,$Q15),Alap!$E:$F,2,FALSE),"")</f>
        <v/>
      </c>
      <c r="C15" s="9" t="str">
        <f>IFERROR(VLOOKUP(CONCATENATE($A$1,C$10,$Q15),Alap!$E:$F,2,FALSE),"")</f>
        <v/>
      </c>
      <c r="D15" s="9" t="str">
        <f>IFERROR(VLOOKUP(CONCATENATE($A$1,D$10,$Q15),Alap!$E:$F,2,FALSE),"")</f>
        <v/>
      </c>
      <c r="E15" s="9" t="str">
        <f>IFERROR(VLOOKUP(CONCATENATE($A$1,E$10,$Q15),Alap!$E:$F,2,FALSE),"")</f>
        <v/>
      </c>
      <c r="F15" s="9" t="str">
        <f>IFERROR(VLOOKUP(CONCATENATE($A$1,F$10,$Q15),Alap!$E:$F,2,FALSE),"")</f>
        <v/>
      </c>
      <c r="G15" s="9" t="str">
        <f>IFERROR(VLOOKUP(CONCATENATE($A$1,G$10,$Q15),Alap!$E:$F,2,FALSE),"")</f>
        <v/>
      </c>
      <c r="H15" s="9" t="str">
        <f>IFERROR(VLOOKUP(CONCATENATE($A$1,H$10,$Q15),Alap!$E:$F,2,FALSE),"")</f>
        <v/>
      </c>
      <c r="I15" s="9" t="str">
        <f>IFERROR(VLOOKUP(CONCATENATE($A$1,I$10,$Q15),Alap!$E:$F,2,FALSE),"")</f>
        <v/>
      </c>
      <c r="J15" s="9" t="str">
        <f>IFERROR(VLOOKUP(CONCATENATE($A$1,J$10,$Q15),Alap!$E:$F,2,FALSE),"")</f>
        <v/>
      </c>
      <c r="K15" s="9" t="str">
        <f>IFERROR(VLOOKUP(CONCATENATE($A$1,K$10,$Q15),Alap!$E:$F,2,FALSE),"")</f>
        <v/>
      </c>
      <c r="L15" s="9" t="str">
        <f>IFERROR(VLOOKUP(CONCATENATE($A$1,L$10,$Q15),Alap!$E:$F,2,FALSE),"")</f>
        <v/>
      </c>
      <c r="M15" s="9" t="str">
        <f>IFERROR(VLOOKUP(CONCATENATE($A$1,M$10,$Q15),Alap!$E:$F,2,FALSE),"")</f>
        <v/>
      </c>
      <c r="N15" s="9" t="str">
        <f>IFERROR(VLOOKUP(CONCATENATE($A$1,N$10,$Q15),Alap!$E:$F,2,FALSE),"")</f>
        <v/>
      </c>
      <c r="O15" s="9" t="str">
        <f>IFERROR(VLOOKUP(CONCATENATE($A$1,O$10,$Q15),Alap!$E:$F,2,FALSE),"")</f>
        <v/>
      </c>
      <c r="P15" s="9" t="str">
        <f>IFERROR(VLOOKUP(CONCATENATE($A$1,P$10,$Q15),Alap!$E:$F,2,FALSE),"")</f>
        <v/>
      </c>
      <c r="Q15" s="3">
        <v>6</v>
      </c>
      <c r="S15"/>
    </row>
    <row r="16" spans="1:19" ht="63.9" customHeight="1" thickBot="1" x14ac:dyDescent="0.35">
      <c r="A16" s="9" t="s">
        <v>7</v>
      </c>
      <c r="B16" s="9" t="str">
        <f>IFERROR(VLOOKUP(CONCATENATE($A$1,B$10,$Q16),Alap!$E:$F,2,FALSE),"")</f>
        <v/>
      </c>
      <c r="C16" s="9" t="str">
        <f>IFERROR(VLOOKUP(CONCATENATE($A$1,C$10,$Q16),Alap!$E:$F,2,FALSE),"")</f>
        <v/>
      </c>
      <c r="D16" s="9" t="str">
        <f>IFERROR(VLOOKUP(CONCATENATE($A$1,D$10,$Q16),Alap!$E:$F,2,FALSE),"")</f>
        <v/>
      </c>
      <c r="E16" s="9" t="str">
        <f>IFERROR(VLOOKUP(CONCATENATE($A$1,E$10,$Q16),Alap!$E:$F,2,FALSE),"")</f>
        <v/>
      </c>
      <c r="F16" s="9" t="str">
        <f>IFERROR(VLOOKUP(CONCATENATE($A$1,F$10,$Q16),Alap!$E:$F,2,FALSE),"")</f>
        <v/>
      </c>
      <c r="G16" s="9" t="str">
        <f>IFERROR(VLOOKUP(CONCATENATE($A$1,G$10,$Q16),Alap!$E:$F,2,FALSE),"")</f>
        <v/>
      </c>
      <c r="H16" s="9" t="str">
        <f>IFERROR(VLOOKUP(CONCATENATE($A$1,H$10,$Q16),Alap!$E:$F,2,FALSE),"")</f>
        <v/>
      </c>
      <c r="I16" s="9" t="str">
        <f>IFERROR(VLOOKUP(CONCATENATE($A$1,I$10,$Q16),Alap!$E:$F,2,FALSE),"")</f>
        <v/>
      </c>
      <c r="J16" s="9" t="str">
        <f>IFERROR(VLOOKUP(CONCATENATE($A$1,J$10,$Q16),Alap!$E:$F,2,FALSE),"")</f>
        <v/>
      </c>
      <c r="K16" s="9" t="str">
        <f>IFERROR(VLOOKUP(CONCATENATE($A$1,K$10,$Q16),Alap!$E:$F,2,FALSE),"")</f>
        <v/>
      </c>
      <c r="L16" s="9" t="str">
        <f>IFERROR(VLOOKUP(CONCATENATE($A$1,L$10,$Q16),Alap!$E:$F,2,FALSE),"")</f>
        <v/>
      </c>
      <c r="M16" s="9" t="str">
        <f>IFERROR(VLOOKUP(CONCATENATE($A$1,M$10,$Q16),Alap!$E:$F,2,FALSE),"")</f>
        <v/>
      </c>
      <c r="N16" s="9" t="str">
        <f>IFERROR(VLOOKUP(CONCATENATE($A$1,N$10,$Q16),Alap!$E:$F,2,FALSE),"")</f>
        <v/>
      </c>
      <c r="O16" s="9" t="str">
        <f>IFERROR(VLOOKUP(CONCATENATE($A$1,O$10,$Q16),Alap!$E:$F,2,FALSE),"")</f>
        <v/>
      </c>
      <c r="P16" s="9" t="str">
        <f>IFERROR(VLOOKUP(CONCATENATE($A$1,P$10,$Q16),Alap!$E:$F,2,FALSE),"")</f>
        <v/>
      </c>
      <c r="Q16" s="3">
        <v>7</v>
      </c>
      <c r="S16"/>
    </row>
    <row r="17" spans="1:19" ht="14.4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S17"/>
    </row>
    <row r="18" spans="1:19" ht="14.4" x14ac:dyDescent="0.3">
      <c r="S18"/>
    </row>
    <row r="19" spans="1:19" ht="14.4" x14ac:dyDescent="0.3">
      <c r="S19"/>
    </row>
    <row r="20" spans="1:19" ht="14.4" x14ac:dyDescent="0.3">
      <c r="S20"/>
    </row>
    <row r="21" spans="1:19" ht="14.4" x14ac:dyDescent="0.3">
      <c r="S21"/>
    </row>
    <row r="22" spans="1:19" ht="14.4" x14ac:dyDescent="0.3">
      <c r="S22"/>
    </row>
    <row r="23" spans="1:19" ht="14.4" x14ac:dyDescent="0.3">
      <c r="S23"/>
    </row>
    <row r="24" spans="1:19" ht="14.4" x14ac:dyDescent="0.3">
      <c r="S24"/>
    </row>
    <row r="25" spans="1:19" ht="14.4" x14ac:dyDescent="0.3">
      <c r="S25"/>
    </row>
    <row r="26" spans="1:19" ht="14.4" x14ac:dyDescent="0.3">
      <c r="S26"/>
    </row>
    <row r="27" spans="1:19" ht="14.4" x14ac:dyDescent="0.3">
      <c r="S27"/>
    </row>
    <row r="28" spans="1:19" ht="14.4" x14ac:dyDescent="0.3">
      <c r="S28"/>
    </row>
  </sheetData>
  <mergeCells count="3">
    <mergeCell ref="A1:C1"/>
    <mergeCell ref="A11:P11"/>
    <mergeCell ref="D1:P1"/>
  </mergeCells>
  <dataValidations count="1">
    <dataValidation type="list" allowBlank="1" showInputMessage="1" showErrorMessage="1" sqref="A1" xr:uid="{00000000-0002-0000-0700-000000000000}">
      <formula1>Oktató</formula1>
    </dataValidation>
  </dataValidation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86B92-B75B-4374-98D1-38524818BCB1}">
  <dimension ref="A1:Q17"/>
  <sheetViews>
    <sheetView workbookViewId="0">
      <selection activeCell="G6" sqref="G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2336</v>
      </c>
      <c r="C4" s="9" t="str">
        <f>IFERROR(VLOOKUP(CONCATENATE(C$2,$Q4),Alap!$G:$AA,21,FALSE),"")</f>
        <v>Gazdasági matematika I. (201, web)</v>
      </c>
      <c r="D4" s="9" t="str">
        <f>IFERROR(VLOOKUP(CONCATENATE(D$2,$Q4),Alap!$G:$AA,21,FALSE),"")</f>
        <v>Gazdasági matematika I. (201, web)</v>
      </c>
      <c r="E4" s="31" t="s">
        <v>432</v>
      </c>
      <c r="F4" s="9" t="str">
        <f>IFERROR(VLOOKUP(CONCATENATE(F$2,$Q4),Alap!$G:$AA,21,FALSE),"")</f>
        <v>Vállalati gazdaságtan (201, web)</v>
      </c>
      <c r="G4" s="31" t="s">
        <v>431</v>
      </c>
      <c r="H4" s="9" t="str">
        <f>IFERROR(VLOOKUP(CONCATENATE(H$2,$Q4),Alap!$G:$AA,21,FALSE),"")</f>
        <v>Gazdasági matematika I. (201, web)</v>
      </c>
      <c r="I4" s="9" t="str">
        <f>IFERROR(VLOOKUP(CONCATENATE(I$2,$Q4),Alap!$G:$AA,21,FALSE),"")</f>
        <v/>
      </c>
      <c r="J4" s="9" t="str">
        <f>IFERROR(VLOOKUP(CONCATENATE(J$2,$Q4),Alap!$G:$AA,21,FALSE),"")</f>
        <v>Közgazdaságtan I. (201, web)</v>
      </c>
      <c r="K4" s="31" t="s">
        <v>434</v>
      </c>
      <c r="L4" s="9" t="str">
        <f>IFERROR(VLOOKUP(CONCATENATE(L$2,$Q4),Alap!$G:$AA,21,FALSE),"")</f>
        <v>Tanulás, kreativitás és MI (201, web)</v>
      </c>
      <c r="M4" s="9" t="str">
        <f>IFERROR(VLOOKUP(CONCATENATE(M$2,$Q4),Alap!$G:$AA,21,FALSE),"")</f>
        <v>Angol gazdasági szaknyelv I., 2. csoport (208)</v>
      </c>
      <c r="N4" s="9" t="str">
        <f>IFERROR(VLOOKUP(CONCATENATE(N$2,$Q4),Alap!$G:$AA,21,FALSE),"")</f>
        <v>Vállalati gazdaságtan (201, web)</v>
      </c>
      <c r="O4" s="9" t="str">
        <f>IFERROR(VLOOKUP(CONCATENATE(O$2,$Q4),Alap!$G:$AA,21,FALSE),"")</f>
        <v>Közgazdaságtan I. (201, web)</v>
      </c>
      <c r="P4" s="9" t="str">
        <f>IFERROR(VLOOKUP(CONCATENATE(P$2,$Q4),Alap!$G:$AA,21,FALSE),"")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IFERROR(VLOOKUP(CONCATENATE(B$2,$Q5),Alap!$G:$AA,21,FALSE),"")</f>
        <v>Gazdasági matematika I. (201, web)</v>
      </c>
      <c r="C5" s="9" t="str">
        <f>IFERROR(VLOOKUP(CONCATENATE(C$2,$Q5),Alap!$G:$AA,21,FALSE),"")</f>
        <v>Gazdasági matematika I. (201, web)</v>
      </c>
      <c r="D5" s="9" t="str">
        <f>IFERROR(VLOOKUP(CONCATENATE(D$2,$Q5),Alap!$G:$AA,21,FALSE),"")</f>
        <v>Gazdasági matematika I. (201, web)</v>
      </c>
      <c r="E5" s="31" t="s">
        <v>432</v>
      </c>
      <c r="F5" s="9" t="str">
        <f>IFERROR(VLOOKUP(CONCATENATE(F$2,$Q5),Alap!$G:$AA,21,FALSE),"")</f>
        <v>Vállalati gazdaságtan (201, web)</v>
      </c>
      <c r="G5" s="31" t="s">
        <v>431</v>
      </c>
      <c r="H5" s="9" t="str">
        <f>IFERROR(VLOOKUP(CONCATENATE(H$2,$Q5),Alap!$G:$AA,21,FALSE),"")</f>
        <v>Gazdasági matematika I. (201, web)</v>
      </c>
      <c r="I5" s="9" t="str">
        <f>IFERROR(VLOOKUP(CONCATENATE(I$2,$Q5),Alap!$G:$AA,21,FALSE),"")</f>
        <v/>
      </c>
      <c r="J5" s="9" t="str">
        <f>IFERROR(VLOOKUP(CONCATENATE(J$2,$Q5),Alap!$G:$AA,21,FALSE),"")</f>
        <v>Közgazdaságtan I. (201, web)</v>
      </c>
      <c r="K5" s="31" t="s">
        <v>434</v>
      </c>
      <c r="L5" s="9" t="str">
        <f>IFERROR(VLOOKUP(CONCATENATE(L$2,$Q5),Alap!$G:$AA,21,FALSE),"")</f>
        <v>Tanulás, kreativitás és MI (201, web)</v>
      </c>
      <c r="M5" s="9" t="str">
        <f>IFERROR(VLOOKUP(CONCATENATE(M$2,$Q5),Alap!$G:$AA,21,FALSE),"")</f>
        <v>Angol gazdasági szaknyelv I., 2. csoport (208)</v>
      </c>
      <c r="N5" s="9" t="str">
        <f>IFERROR(VLOOKUP(CONCATENATE(N$2,$Q5),Alap!$G:$AA,21,FALSE),"")</f>
        <v>Vállalati gazdaságtan (201, web)</v>
      </c>
      <c r="O5" s="9" t="str">
        <f>IFERROR(VLOOKUP(CONCATENATE(O$2,$Q5),Alap!$G:$AA,21,FALSE),"")</f>
        <v>Közgazdaságtan I. (201, web)</v>
      </c>
      <c r="P5" s="9" t="str">
        <f>IFERROR(VLOOKUP(CONCATENATE(P$2,$Q5),Alap!$G:$AA,21,FALSE),"")</f>
        <v>Általános és gazdasági jog (201,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IFERROR(VLOOKUP(CONCATENATE(B$2,$Q6),Alap!$G:$AA,21,FALSE),"")</f>
        <v>Gazdasági matematika I. (201, web)</v>
      </c>
      <c r="C6" s="9" t="str">
        <f>IFERROR(VLOOKUP(CONCATENATE(C$2,$Q6),Alap!$G:$AA,21,FALSE),"")</f>
        <v>Közgazdaságtan I. (201, web)</v>
      </c>
      <c r="D6" s="9" t="str">
        <f>IFERROR(VLOOKUP(CONCATENATE(D$2,$Q6),Alap!$G:$AA,21,FALSE),"")</f>
        <v>Vállalati gazdaságtan (201, web)</v>
      </c>
      <c r="E6" s="31" t="s">
        <v>431</v>
      </c>
      <c r="F6" s="9" t="str">
        <f>IFERROR(VLOOKUP(CONCATENATE(F$2,$Q6),Alap!$G:$AA,21,FALSE),"")</f>
        <v>Vállalati gazdaságtan (201, web)</v>
      </c>
      <c r="G6" s="31" t="s">
        <v>432</v>
      </c>
      <c r="H6" s="9" t="str">
        <f>IFERROR(VLOOKUP(CONCATENATE(H$2,$Q6),Alap!$G:$AA,21,FALSE),"")</f>
        <v>Marketing (201, web)</v>
      </c>
      <c r="I6" s="9" t="str">
        <f>IFERROR(VLOOKUP(CONCATENATE(I$2,$Q6),Alap!$G:$AA,21,FALSE),"")</f>
        <v/>
      </c>
      <c r="J6" s="9" t="str">
        <f>IFERROR(VLOOKUP(CONCATENATE(J$2,$Q6),Alap!$G:$AA,21,FALSE),"")</f>
        <v>Általános és gazdasági jog (201, web)</v>
      </c>
      <c r="K6" s="31" t="s">
        <v>433</v>
      </c>
      <c r="L6" s="9" t="str">
        <f>IFERROR(VLOOKUP(CONCATENATE(L$2,$Q6),Alap!$G:$AA,21,FALSE),"")</f>
        <v>Gazdasági matematika I. (201, web)</v>
      </c>
      <c r="M6" s="9" t="str">
        <f>IFERROR(VLOOKUP(CONCATENATE(M$2,$Q6),Alap!$G:$AA,21,FALSE),"")</f>
        <v>Angol gazdasági szaknyelv I., 2. csoport (208)</v>
      </c>
      <c r="N6" s="9" t="str">
        <f>IFERROR(VLOOKUP(CONCATENATE(N$2,$Q6),Alap!$G:$AA,21,FALSE),"")</f>
        <v>Marketing (201, web)</v>
      </c>
      <c r="O6" s="9" t="str">
        <f>IFERROR(VLOOKUP(CONCATENATE(O$2,$Q6),Alap!$G:$AA,21,FALSE),"")</f>
        <v>Angol gazdasági szaknyelv I., 1. csoport (208)</v>
      </c>
      <c r="P6" s="9" t="str">
        <f>IFERROR(VLOOKUP(CONCATENATE(P$2,$Q6),Alap!$G:$AA,21,FALSE),"")</f>
        <v>Általános és gazdasági jog (201,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IFERROR(VLOOKUP(CONCATENATE(B$2,$Q7),Alap!$G:$AA,21,FALSE),"")</f>
        <v>Marketing (201, web)</v>
      </c>
      <c r="C7" s="9" t="str">
        <f>IFERROR(VLOOKUP(CONCATENATE(C$2,$Q7),Alap!$G:$AA,21,FALSE),"")</f>
        <v>Közgazdaságtan I. (201, web)</v>
      </c>
      <c r="D7" s="9" t="str">
        <f>IFERROR(VLOOKUP(CONCATENATE(D$2,$Q7),Alap!$G:$AA,21,FALSE),"")</f>
        <v>Vállalati gazdaságtan (201, web)</v>
      </c>
      <c r="E7" s="31" t="s">
        <v>431</v>
      </c>
      <c r="F7" s="9" t="str">
        <f>IFERROR(VLOOKUP(CONCATENATE(F$2,$Q7),Alap!$G:$AA,21,FALSE),"")</f>
        <v>Tanulás, kreativitás és MI (201, web)</v>
      </c>
      <c r="G7" s="31" t="s">
        <v>432</v>
      </c>
      <c r="H7" s="9" t="str">
        <f>IFERROR(VLOOKUP(CONCATENATE(H$2,$Q7),Alap!$G:$AA,21,FALSE),"")</f>
        <v>Marketing (201, web)</v>
      </c>
      <c r="I7" s="9" t="str">
        <f>IFERROR(VLOOKUP(CONCATENATE(I$2,$Q7),Alap!$G:$AA,21,FALSE),"")</f>
        <v/>
      </c>
      <c r="J7" s="9" t="str">
        <f>IFERROR(VLOOKUP(CONCATENATE(J$2,$Q7),Alap!$G:$AA,21,FALSE),"")</f>
        <v>Általános és gazdasági jog (201, web)</v>
      </c>
      <c r="K7" s="31" t="s">
        <v>433</v>
      </c>
      <c r="L7" s="9" t="str">
        <f>IFERROR(VLOOKUP(CONCATENATE(L$2,$Q7),Alap!$G:$AA,21,FALSE),"")</f>
        <v>Gazdasági matematika I. (201, web)</v>
      </c>
      <c r="M7" s="9" t="str">
        <f>IFERROR(VLOOKUP(CONCATENATE(M$2,$Q7),Alap!$G:$AA,21,FALSE),"")</f>
        <v>Közgazdaságtan I. (201, web)</v>
      </c>
      <c r="N7" s="9" t="str">
        <f>IFERROR(VLOOKUP(CONCATENATE(N$2,$Q7),Alap!$G:$AA,21,FALSE),"")</f>
        <v>Marketing (201, web)</v>
      </c>
      <c r="O7" s="9" t="str">
        <f>IFERROR(VLOOKUP(CONCATENATE(O$2,$Q7),Alap!$G:$AA,21,FALSE),"")</f>
        <v>Angol gazdasági szaknyelv I., 1. csoport (208)</v>
      </c>
      <c r="P7" s="9" t="str">
        <f>IFERROR(VLOOKUP(CONCATENATE(P$2,$Q7),Alap!$G:$AA,21,FALSE),"")</f>
        <v>Közgazdaságtan I. (201,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IFERROR(VLOOKUP(CONCATENATE(B$2,$Q8),Alap!$G:$AA,21,FALSE),"")</f>
        <v>Marketing (201, web)</v>
      </c>
      <c r="C8" s="9" t="str">
        <f>IFERROR(VLOOKUP(CONCATENATE(C$2,$Q8),Alap!$G:$AA,21,FALSE),"")</f>
        <v>Általános és gazdasági jog (201, web)</v>
      </c>
      <c r="D8" s="9" t="str">
        <f>IFERROR(VLOOKUP(CONCATENATE(D$2,$Q8),Alap!$G:$AA,21,FALSE),"")</f>
        <v>Vállalati gazdaságtan (201, web)</v>
      </c>
      <c r="E8" s="9" t="str">
        <f>IFERROR(VLOOKUP(CONCATENATE(E$2,$Q8),Alap!$G:$AA,21,FALSE),"")</f>
        <v>Angol gazdasági szaknyelv I., 2. csoport (208)</v>
      </c>
      <c r="F8" s="9" t="str">
        <f>IFERROR(VLOOKUP(CONCATENATE(F$2,$Q8),Alap!$G:$AA,21,FALSE),"")</f>
        <v>Tanulás, kreativitás és MI (201, web)</v>
      </c>
      <c r="G8" s="9" t="str">
        <f>IFERROR(VLOOKUP(CONCATENATE(G$2,$Q8),Alap!$G:$AA,21,FALSE),"")</f>
        <v>Általános és gazdasági jog (201, web)</v>
      </c>
      <c r="H8" s="9" t="str">
        <f>IFERROR(VLOOKUP(CONCATENATE(H$2,$Q8),Alap!$G:$AA,21,FALSE),"")</f>
        <v>Marketing (201, web)</v>
      </c>
      <c r="I8" s="9" t="str">
        <f>IFERROR(VLOOKUP(CONCATENATE(I$2,$Q8),Alap!$G:$AA,21,FALSE),"")</f>
        <v/>
      </c>
      <c r="J8" s="9" t="str">
        <f>IFERROR(VLOOKUP(CONCATENATE(J$2,$Q8),Alap!$G:$AA,21,FALSE),"")</f>
        <v>Általános és gazdasági jog (201, web)</v>
      </c>
      <c r="K8" s="9" t="str">
        <f>IFERROR(VLOOKUP(CONCATENATE(K$2,$Q8),Alap!$G:$AA,21,FALSE),"")</f>
        <v>Angol gazdasági szaknyelv I., 1. csoport (208)</v>
      </c>
      <c r="L8" s="9" t="str">
        <f>IFERROR(VLOOKUP(CONCATENATE(L$2,$Q8),Alap!$G:$AA,21,FALSE),"")</f>
        <v/>
      </c>
      <c r="M8" s="9" t="str">
        <f>IFERROR(VLOOKUP(CONCATENATE(M$2,$Q8),Alap!$G:$AA,21,FALSE),"")</f>
        <v>Közgazdaságtan I. (201, web)</v>
      </c>
      <c r="N8" s="9" t="str">
        <f>IFERROR(VLOOKUP(CONCATENATE(N$2,$Q8),Alap!$G:$AA,21,FALSE),"")</f>
        <v>Marketing (201, web)</v>
      </c>
      <c r="O8" s="9" t="str">
        <f>IFERROR(VLOOKUP(CONCATENATE(O$2,$Q8),Alap!$G:$AA,21,FALSE),"")</f>
        <v>Angol gazdasági szaknyelv I., 1. csoport (208)</v>
      </c>
      <c r="P8" s="9" t="str">
        <f>IFERROR(VLOOKUP(CONCATENATE(P$2,$Q8),Alap!$G:$AA,21,FALSE),"")</f>
        <v>Közgazdaságtan I. (201,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IFERROR(VLOOKUP(CONCATENATE(B$2,$Q9),Alap!$G:$AA,21,FALSE),"")</f>
        <v/>
      </c>
      <c r="C9" s="9" t="str">
        <f>IFERROR(VLOOKUP(CONCATENATE(C$2,$Q9),Alap!$G:$AA,21,FALSE),"")</f>
        <v/>
      </c>
      <c r="D9" s="9" t="str">
        <f>IFERROR(VLOOKUP(CONCATENATE(D$2,$Q9),Alap!$G:$AA,21,FALSE),"")</f>
        <v/>
      </c>
      <c r="E9" s="9" t="str">
        <f>IFERROR(VLOOKUP(CONCATENATE(E$2,$Q9),Alap!$G:$AA,21,FALSE),"")</f>
        <v/>
      </c>
      <c r="F9" s="9" t="str">
        <f>IFERROR(VLOOKUP(CONCATENATE(F$2,$Q9),Alap!$G:$AA,21,FALSE),"")</f>
        <v/>
      </c>
      <c r="G9" s="9" t="str">
        <f>IFERROR(VLOOKUP(CONCATENATE(G$2,$Q9),Alap!$G:$AA,21,FALSE),"")</f>
        <v/>
      </c>
      <c r="H9" s="9" t="str">
        <f>IFERROR(VLOOKUP(CONCATENATE(H$2,$Q9),Alap!$G:$AA,21,FALSE),"")</f>
        <v/>
      </c>
      <c r="I9" s="9" t="str">
        <f>IFERROR(VLOOKUP(CONCATENATE(I$2,$Q9),Alap!$G:$AA,21,FALSE),"")</f>
        <v/>
      </c>
      <c r="J9" s="9" t="str">
        <f>IFERROR(VLOOKUP(CONCATENATE(J$2,$Q9),Alap!$G:$AA,21,FALSE),"")</f>
        <v/>
      </c>
      <c r="K9" s="9" t="str">
        <f>IFERROR(VLOOKUP(CONCATENATE(K$2,$Q9),Alap!$G:$AA,21,FALSE),"")</f>
        <v/>
      </c>
      <c r="L9" s="9" t="str">
        <f>IFERROR(VLOOKUP(CONCATENATE(L$2,$Q9),Alap!$G:$AA,21,FALSE),"")</f>
        <v/>
      </c>
      <c r="M9" s="9" t="str">
        <f>IFERROR(VLOOKUP(CONCATENATE(M$2,$Q9),Alap!$G:$AA,21,FALSE),"")</f>
        <v/>
      </c>
      <c r="N9" s="9" t="str">
        <f>IFERROR(VLOOKUP(CONCATENATE(N$2,$Q9),Alap!$G:$AA,21,FALSE),"")</f>
        <v/>
      </c>
      <c r="O9" s="9" t="str">
        <f>IFERROR(VLOOKUP(CONCATENATE(O$2,$Q9),Alap!$G:$AA,21,FALSE),"")</f>
        <v/>
      </c>
      <c r="P9" s="9" t="str">
        <f>IFERROR(VLOOKUP(CONCATENATE(P$2,$Q9),Alap!$G:$AA,21,FALSE),"")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IFERROR(VLOOKUP(CONCATENATE(B$10,$Q13),Alap!$G:$AA,21,FALSE),"")</f>
        <v/>
      </c>
      <c r="C13" s="9" t="str">
        <f>IFERROR(VLOOKUP(CONCATENATE(C$10,$Q13),Alap!$G:$AA,21,FALSE),"")</f>
        <v/>
      </c>
      <c r="D13" s="9" t="str">
        <f>IFERROR(VLOOKUP(CONCATENATE(D$10,$Q13),Alap!$G:$AA,21,FALSE),"")</f>
        <v/>
      </c>
      <c r="E13" s="9" t="str">
        <f>IFERROR(VLOOKUP(CONCATENATE(E$10,$Q13),Alap!$G:$AA,21,FALSE),"")</f>
        <v/>
      </c>
      <c r="F13" s="9" t="str">
        <f>IFERROR(VLOOKUP(CONCATENATE(F$10,$Q13),Alap!$G:$AA,21,FALSE),"")</f>
        <v/>
      </c>
      <c r="G13" s="9" t="str">
        <f>IFERROR(VLOOKUP(CONCATENATE(G$10,$Q13),Alap!$G:$AA,21,FALSE),"")</f>
        <v/>
      </c>
      <c r="H13" s="9" t="str">
        <f>IFERROR(VLOOKUP(CONCATENATE(H$10,$Q13),Alap!$G:$AA,21,FALSE),"")</f>
        <v/>
      </c>
      <c r="I13" s="9" t="str">
        <f>IFERROR(VLOOKUP(CONCATENATE(I$10,$Q13),Alap!$G:$AA,21,FALSE),"")</f>
        <v/>
      </c>
      <c r="J13" s="9" t="str">
        <f>IFERROR(VLOOKUP(CONCATENATE(J$10,$Q13),Alap!$G:$AA,21,FALSE),"")</f>
        <v/>
      </c>
      <c r="K13" s="9" t="str">
        <f>IFERROR(VLOOKUP(CONCATENATE(K$10,$Q13),Alap!$G:$AA,21,FALSE),"")</f>
        <v/>
      </c>
      <c r="L13" s="9" t="str">
        <f>IFERROR(VLOOKUP(CONCATENATE(L$10,$Q13),Alap!$G:$AA,21,FALSE),"")</f>
        <v/>
      </c>
      <c r="M13" s="9" t="str">
        <f>IFERROR(VLOOKUP(CONCATENATE(M$10,$Q13),Alap!$G:$AA,21,FALSE),"")</f>
        <v/>
      </c>
      <c r="N13" s="9" t="str">
        <f>IFERROR(VLOOKUP(CONCATENATE(N$10,$Q13),Alap!$G:$AA,21,FALSE),"")</f>
        <v/>
      </c>
      <c r="O13" s="9" t="str">
        <f>IFERROR(VLOOKUP(CONCATENATE(O$10,$Q13),Alap!$G:$AA,21,FALSE),"")</f>
        <v/>
      </c>
      <c r="P13" s="9" t="str">
        <f>IFERROR(VLOOKUP(CONCATENATE(P$10,$Q13),Alap!$G:$AA,21,FALSE),"")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IFERROR(VLOOKUP(CONCATENATE(B$10,$Q14),Alap!$G:$AA,21,FALSE),"")</f>
        <v/>
      </c>
      <c r="C14" s="9" t="str">
        <f>IFERROR(VLOOKUP(CONCATENATE(C$10,$Q14),Alap!$G:$AA,21,FALSE),"")</f>
        <v/>
      </c>
      <c r="D14" s="9" t="str">
        <f>IFERROR(VLOOKUP(CONCATENATE(D$10,$Q14),Alap!$G:$AA,21,FALSE),"")</f>
        <v/>
      </c>
      <c r="E14" s="9" t="str">
        <f>IFERROR(VLOOKUP(CONCATENATE(E$10,$Q14),Alap!$G:$AA,21,FALSE),"")</f>
        <v/>
      </c>
      <c r="F14" s="9" t="str">
        <f>IFERROR(VLOOKUP(CONCATENATE(F$10,$Q14),Alap!$G:$AA,21,FALSE),"")</f>
        <v/>
      </c>
      <c r="G14" s="9" t="str">
        <f>IFERROR(VLOOKUP(CONCATENATE(G$10,$Q14),Alap!$G:$AA,21,FALSE),"")</f>
        <v/>
      </c>
      <c r="H14" s="9" t="str">
        <f>IFERROR(VLOOKUP(CONCATENATE(H$10,$Q14),Alap!$G:$AA,21,FALSE),"")</f>
        <v/>
      </c>
      <c r="I14" s="9" t="str">
        <f>IFERROR(VLOOKUP(CONCATENATE(I$10,$Q14),Alap!$G:$AA,21,FALSE),"")</f>
        <v/>
      </c>
      <c r="J14" s="9" t="str">
        <f>IFERROR(VLOOKUP(CONCATENATE(J$10,$Q14),Alap!$G:$AA,21,FALSE),"")</f>
        <v/>
      </c>
      <c r="K14" s="9" t="str">
        <f>IFERROR(VLOOKUP(CONCATENATE(K$10,$Q14),Alap!$G:$AA,21,FALSE),"")</f>
        <v/>
      </c>
      <c r="L14" s="9" t="str">
        <f>IFERROR(VLOOKUP(CONCATENATE(L$10,$Q14),Alap!$G:$AA,21,FALSE),"")</f>
        <v/>
      </c>
      <c r="M14" s="9" t="str">
        <f>IFERROR(VLOOKUP(CONCATENATE(M$10,$Q14),Alap!$G:$AA,21,FALSE),"")</f>
        <v/>
      </c>
      <c r="N14" s="9" t="str">
        <f>IFERROR(VLOOKUP(CONCATENATE(N$10,$Q14),Alap!$G:$AA,21,FALSE),"")</f>
        <v/>
      </c>
      <c r="O14" s="9" t="str">
        <f>IFERROR(VLOOKUP(CONCATENATE(O$10,$Q14),Alap!$G:$AA,21,FALSE),"")</f>
        <v/>
      </c>
      <c r="P14" s="9" t="str">
        <f>IFERROR(VLOOKUP(CONCATENATE(P$10,$Q14),Alap!$G:$AA,21,FALSE),"")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IFERROR(VLOOKUP(CONCATENATE(B$10,$Q15),Alap!$G:$AA,21,FALSE),"")</f>
        <v/>
      </c>
      <c r="C15" s="9" t="str">
        <f>IFERROR(VLOOKUP(CONCATENATE(C$10,$Q15),Alap!$G:$AA,21,FALSE),"")</f>
        <v/>
      </c>
      <c r="D15" s="9" t="str">
        <f>IFERROR(VLOOKUP(CONCATENATE(D$10,$Q15),Alap!$G:$AA,21,FALSE),"")</f>
        <v/>
      </c>
      <c r="E15" s="31" t="s">
        <v>2383</v>
      </c>
      <c r="F15" s="9" t="str">
        <f>IFERROR(VLOOKUP(CONCATENATE(F$10,$Q15),Alap!$G:$AA,21,FALSE),"")</f>
        <v/>
      </c>
      <c r="G15" s="31" t="s">
        <v>2383</v>
      </c>
      <c r="H15" s="9" t="str">
        <f>IFERROR(VLOOKUP(CONCATENATE(H$10,$Q15),Alap!$G:$AA,21,FALSE),"")</f>
        <v/>
      </c>
      <c r="I15" s="9" t="str">
        <f>IFERROR(VLOOKUP(CONCATENATE(I$10,$Q15),Alap!$G:$AA,21,FALSE),"")</f>
        <v/>
      </c>
      <c r="J15" s="9" t="str">
        <f>IFERROR(VLOOKUP(CONCATENATE(J$10,$Q15),Alap!$G:$AA,21,FALSE),"")</f>
        <v>Nyelvi szintfelmérő - előkészítő (otthon, otthonról web)</v>
      </c>
      <c r="K15" s="31" t="s">
        <v>2383</v>
      </c>
      <c r="L15" s="9" t="str">
        <f>IFERROR(VLOOKUP(CONCATENATE(L$10,$Q15),Alap!$G:$AA,21,FALSE),"")</f>
        <v/>
      </c>
      <c r="M15" s="31" t="s">
        <v>2383</v>
      </c>
      <c r="N15" s="9" t="str">
        <f>IFERROR(VLOOKUP(CONCATENATE(N$10,$Q15),Alap!$G:$AA,21,FALSE),"")</f>
        <v/>
      </c>
      <c r="O15" s="9" t="str">
        <f>IFERROR(VLOOKUP(CONCATENATE(O$10,$Q15),Alap!$G:$AA,21,FALSE),"")</f>
        <v>Angol gazdasági szaknyelv I., 3. csoport (otthon, otthonról web)</v>
      </c>
      <c r="P15" s="9" t="str">
        <f>IFERROR(VLOOKUP(CONCATENATE(P$10,$Q15),Alap!$G:$AA,21,FALSE),"")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IFERROR(VLOOKUP(CONCATENATE(B$10,$Q16),Alap!$G:$AA,21,FALSE),"")</f>
        <v/>
      </c>
      <c r="C16" s="9" t="str">
        <f>IFERROR(VLOOKUP(CONCATENATE(C$10,$Q16),Alap!$G:$AA,21,FALSE),"")</f>
        <v/>
      </c>
      <c r="D16" s="9" t="str">
        <f>IFERROR(VLOOKUP(CONCATENATE(D$10,$Q16),Alap!$G:$AA,21,FALSE),"")</f>
        <v/>
      </c>
      <c r="E16" s="31" t="s">
        <v>2383</v>
      </c>
      <c r="F16" s="9" t="str">
        <f>IFERROR(VLOOKUP(CONCATENATE(F$10,$Q16),Alap!$G:$AA,21,FALSE),"")</f>
        <v/>
      </c>
      <c r="G16" s="31" t="s">
        <v>2383</v>
      </c>
      <c r="H16" s="9" t="str">
        <f>IFERROR(VLOOKUP(CONCATENATE(H$10,$Q16),Alap!$G:$AA,21,FALSE),"")</f>
        <v/>
      </c>
      <c r="I16" s="9" t="str">
        <f>IFERROR(VLOOKUP(CONCATENATE(I$10,$Q16),Alap!$G:$AA,21,FALSE),"")</f>
        <v/>
      </c>
      <c r="J16" s="9" t="str">
        <f>IFERROR(VLOOKUP(CONCATENATE(J$10,$Q16),Alap!$G:$AA,21,FALSE),"")</f>
        <v>Nyelvi szintfelmérő - előkészítő (otthon, otthonról web)</v>
      </c>
      <c r="K16" s="31" t="s">
        <v>2383</v>
      </c>
      <c r="L16" s="9" t="str">
        <f>IFERROR(VLOOKUP(CONCATENATE(L$10,$Q16),Alap!$G:$AA,21,FALSE),"")</f>
        <v/>
      </c>
      <c r="M16" s="31" t="s">
        <v>2383</v>
      </c>
      <c r="N16" s="9" t="str">
        <f>IFERROR(VLOOKUP(CONCATENATE(N$10,$Q16),Alap!$G:$AA,21,FALSE),"")</f>
        <v/>
      </c>
      <c r="O16" s="9" t="str">
        <f>IFERROR(VLOOKUP(CONCATENATE(O$10,$Q16),Alap!$G:$AA,21,FALSE),"")</f>
        <v>Angol gazdasági szaknyelv I., 3. csoport (otthon, otthonról web)</v>
      </c>
      <c r="P16" s="9" t="str">
        <f>IFERROR(VLOOKUP(CONCATENATE(P$10,$Q16),Alap!$G:$AA,21,FALSE),"")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4441-5AAC-40D0-96DA-46FC36D8219E}">
  <dimension ref="A1:Q17"/>
  <sheetViews>
    <sheetView workbookViewId="0">
      <selection activeCell="G4" sqref="G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263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2337</v>
      </c>
      <c r="C4" s="9" t="str">
        <f>IFERROR(VLOOKUP(CONCATENATE(C$2,$Q4),Alap!$H:$AA,20,FALSE),"")</f>
        <v>Gazdasági matematika I. (201, web)</v>
      </c>
      <c r="D4" s="9" t="str">
        <f>IFERROR(VLOOKUP(CONCATENATE(D$2,$Q4),Alap!$H:$AA,20,FALSE),"")</f>
        <v>Gazdasági matematika I. (201, web)</v>
      </c>
      <c r="E4" s="31" t="s">
        <v>432</v>
      </c>
      <c r="F4" s="9" t="str">
        <f>IFERROR(VLOOKUP(CONCATENATE(F$2,$Q4),Alap!$H:$AA,20,FALSE),"")</f>
        <v>Vállalati gazdaságtan (201, web)</v>
      </c>
      <c r="G4" s="31" t="s">
        <v>431</v>
      </c>
      <c r="H4" s="9" t="str">
        <f>IFERROR(VLOOKUP(CONCATENATE(H$2,$Q4),Alap!$H:$AA,20,FALSE),"")</f>
        <v>Gazdasági matematika I. (201, web)</v>
      </c>
      <c r="I4" s="9" t="str">
        <f>IFERROR(VLOOKUP(CONCATENATE(I$2,$Q4),Alap!$H:$AA,20,FALSE),"")</f>
        <v/>
      </c>
      <c r="J4" s="9" t="str">
        <f>IFERROR(VLOOKUP(CONCATENATE(J$2,$Q4),Alap!$H:$AA,20,FALSE),"")</f>
        <v>Közgazdaságtan I. (201, web)</v>
      </c>
      <c r="K4" s="31" t="s">
        <v>434</v>
      </c>
      <c r="L4" s="9" t="str">
        <f>IFERROR(VLOOKUP(CONCATENATE(L$2,$Q4),Alap!$H:$AA,20,FALSE),"")</f>
        <v>Tanulás, kreativitás és MI (201, web)</v>
      </c>
      <c r="M4" s="9" t="str">
        <f>IFERROR(VLOOKUP(CONCATENATE(M$2,$Q4),Alap!$H:$AA,20,FALSE),"")</f>
        <v>Angol gazdasági szaknyelv I., 2. csoport (208)</v>
      </c>
      <c r="N4" s="9" t="str">
        <f>IFERROR(VLOOKUP(CONCATENATE(N$2,$Q4),Alap!$H:$AA,20,FALSE),"")</f>
        <v>Vállalati gazdaságtan (201, web)</v>
      </c>
      <c r="O4" s="9" t="str">
        <f>IFERROR(VLOOKUP(CONCATENATE(O$2,$Q4),Alap!$H:$AA,20,FALSE),"")</f>
        <v>Közgazdaságtan I. (201, web)</v>
      </c>
      <c r="P4" s="9" t="str">
        <f>IFERROR(VLOOKUP(CONCATENATE(P$2,$Q4),Alap!$H:$AA,20,FALSE),"")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IFERROR(VLOOKUP(CONCATENATE(B$2,$Q5),Alap!$H:$AA,20,FALSE),"")</f>
        <v>Gazdasági matematika I. (201, web)</v>
      </c>
      <c r="C5" s="9" t="str">
        <f>IFERROR(VLOOKUP(CONCATENATE(C$2,$Q5),Alap!$H:$AA,20,FALSE),"")</f>
        <v>Gazdasági matematika I. (201, web)</v>
      </c>
      <c r="D5" s="9" t="str">
        <f>IFERROR(VLOOKUP(CONCATENATE(D$2,$Q5),Alap!$H:$AA,20,FALSE),"")</f>
        <v>Gazdasági matematika I. (201, web)</v>
      </c>
      <c r="E5" s="31" t="s">
        <v>432</v>
      </c>
      <c r="F5" s="9" t="str">
        <f>IFERROR(VLOOKUP(CONCATENATE(F$2,$Q5),Alap!$H:$AA,20,FALSE),"")</f>
        <v>Vállalati gazdaságtan (201, web)</v>
      </c>
      <c r="G5" s="31" t="s">
        <v>431</v>
      </c>
      <c r="H5" s="9" t="str">
        <f>IFERROR(VLOOKUP(CONCATENATE(H$2,$Q5),Alap!$H:$AA,20,FALSE),"")</f>
        <v>Gazdasági matematika I. (201, web)</v>
      </c>
      <c r="I5" s="9" t="str">
        <f>IFERROR(VLOOKUP(CONCATENATE(I$2,$Q5),Alap!$H:$AA,20,FALSE),"")</f>
        <v/>
      </c>
      <c r="J5" s="9" t="str">
        <f>IFERROR(VLOOKUP(CONCATENATE(J$2,$Q5),Alap!$H:$AA,20,FALSE),"")</f>
        <v>Közgazdaságtan I. (201, web)</v>
      </c>
      <c r="K5" s="31" t="s">
        <v>434</v>
      </c>
      <c r="L5" s="9" t="str">
        <f>IFERROR(VLOOKUP(CONCATENATE(L$2,$Q5),Alap!$H:$AA,20,FALSE),"")</f>
        <v>Tanulás, kreativitás és MI (201, web)</v>
      </c>
      <c r="M5" s="9" t="str">
        <f>IFERROR(VLOOKUP(CONCATENATE(M$2,$Q5),Alap!$H:$AA,20,FALSE),"")</f>
        <v>Angol gazdasági szaknyelv I., 2. csoport (208)</v>
      </c>
      <c r="N5" s="9" t="str">
        <f>IFERROR(VLOOKUP(CONCATENATE(N$2,$Q5),Alap!$H:$AA,20,FALSE),"")</f>
        <v>Vállalati gazdaságtan (201, web)</v>
      </c>
      <c r="O5" s="9" t="str">
        <f>IFERROR(VLOOKUP(CONCATENATE(O$2,$Q5),Alap!$H:$AA,20,FALSE),"")</f>
        <v>Közgazdaságtan I. (201, web)</v>
      </c>
      <c r="P5" s="9" t="str">
        <f>IFERROR(VLOOKUP(CONCATENATE(P$2,$Q5),Alap!$H:$AA,20,FALSE),"")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IFERROR(VLOOKUP(CONCATENATE(B$2,$Q6),Alap!$H:$AA,20,FALSE),"")</f>
        <v>Gazdasági matematika I. (201, web)</v>
      </c>
      <c r="C6" s="9" t="str">
        <f>IFERROR(VLOOKUP(CONCATENATE(C$2,$Q6),Alap!$H:$AA,20,FALSE),"")</f>
        <v>Közgazdaságtan I. (201, web)</v>
      </c>
      <c r="D6" s="9" t="str">
        <f>IFERROR(VLOOKUP(CONCATENATE(D$2,$Q6),Alap!$H:$AA,20,FALSE),"")</f>
        <v>Vállalati gazdaságtan (201, web)</v>
      </c>
      <c r="E6" s="31" t="s">
        <v>431</v>
      </c>
      <c r="F6" s="9" t="str">
        <f>IFERROR(VLOOKUP(CONCATENATE(F$2,$Q6),Alap!$H:$AA,20,FALSE),"")</f>
        <v>Vállalati gazdaságtan (201, web)</v>
      </c>
      <c r="G6" s="31" t="s">
        <v>432</v>
      </c>
      <c r="H6" s="9" t="str">
        <f>IFERROR(VLOOKUP(CONCATENATE(H$2,$Q6),Alap!$H:$AA,20,FALSE),"")</f>
        <v>Marketing (201, web)</v>
      </c>
      <c r="I6" s="9" t="str">
        <f>IFERROR(VLOOKUP(CONCATENATE(I$2,$Q6),Alap!$H:$AA,20,FALSE),"")</f>
        <v/>
      </c>
      <c r="J6" s="9" t="str">
        <f>IFERROR(VLOOKUP(CONCATENATE(J$2,$Q6),Alap!$H:$AA,20,FALSE),"")</f>
        <v>Utazástörténet (202, web)</v>
      </c>
      <c r="K6" s="31" t="s">
        <v>433</v>
      </c>
      <c r="L6" s="9" t="str">
        <f>IFERROR(VLOOKUP(CONCATENATE(L$2,$Q6),Alap!$H:$AA,20,FALSE),"")</f>
        <v>Gazdasági matematika I. (201, web)</v>
      </c>
      <c r="M6" s="9" t="str">
        <f>IFERROR(VLOOKUP(CONCATENATE(M$2,$Q6),Alap!$H:$AA,20,FALSE),"")</f>
        <v>Angol gazdasági szaknyelv I., 2. csoport (208)</v>
      </c>
      <c r="N6" s="9" t="str">
        <f>IFERROR(VLOOKUP(CONCATENATE(N$2,$Q6),Alap!$H:$AA,20,FALSE),"")</f>
        <v>Marketing (201, web)</v>
      </c>
      <c r="O6" s="9" t="str">
        <f>IFERROR(VLOOKUP(CONCATENATE(O$2,$Q6),Alap!$H:$AA,20,FALSE),"")</f>
        <v>Angol gazdasági szaknyelv I., 1. csoport (208)</v>
      </c>
      <c r="P6" s="9" t="str">
        <f>IFERROR(VLOOKUP(CONCATENATE(P$2,$Q6),Alap!$H:$AA,20,FALSE),"")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IFERROR(VLOOKUP(CONCATENATE(B$2,$Q7),Alap!$H:$AA,20,FALSE),"")</f>
        <v>Marketing (201, web)</v>
      </c>
      <c r="C7" s="9" t="str">
        <f>IFERROR(VLOOKUP(CONCATENATE(C$2,$Q7),Alap!$H:$AA,20,FALSE),"")</f>
        <v>Közgazdaságtan I. (201, web)</v>
      </c>
      <c r="D7" s="9" t="str">
        <f>IFERROR(VLOOKUP(CONCATENATE(D$2,$Q7),Alap!$H:$AA,20,FALSE),"")</f>
        <v>Vállalati gazdaságtan (201, web)</v>
      </c>
      <c r="E7" s="31" t="s">
        <v>431</v>
      </c>
      <c r="F7" s="9" t="str">
        <f>IFERROR(VLOOKUP(CONCATENATE(F$2,$Q7),Alap!$H:$AA,20,FALSE),"")</f>
        <v>Tanulás, kreativitás és MI (201, web)</v>
      </c>
      <c r="G7" s="31" t="s">
        <v>432</v>
      </c>
      <c r="H7" s="9" t="str">
        <f>IFERROR(VLOOKUP(CONCATENATE(H$2,$Q7),Alap!$H:$AA,20,FALSE),"")</f>
        <v>Marketing (201, web)</v>
      </c>
      <c r="I7" s="9" t="str">
        <f>IFERROR(VLOOKUP(CONCATENATE(I$2,$Q7),Alap!$H:$AA,20,FALSE),"")</f>
        <v/>
      </c>
      <c r="J7" s="9" t="str">
        <f>IFERROR(VLOOKUP(CONCATENATE(J$2,$Q7),Alap!$H:$AA,20,FALSE),"")</f>
        <v>Utazástörténet (202, web)</v>
      </c>
      <c r="K7" s="31" t="s">
        <v>433</v>
      </c>
      <c r="L7" s="9" t="str">
        <f>IFERROR(VLOOKUP(CONCATENATE(L$2,$Q7),Alap!$H:$AA,20,FALSE),"")</f>
        <v>Gazdasági matematika I. (201, web)</v>
      </c>
      <c r="M7" s="9" t="str">
        <f>IFERROR(VLOOKUP(CONCATENATE(M$2,$Q7),Alap!$H:$AA,20,FALSE),"")</f>
        <v>Közgazdaságtan I. (201, web)</v>
      </c>
      <c r="N7" s="9" t="str">
        <f>IFERROR(VLOOKUP(CONCATENATE(N$2,$Q7),Alap!$H:$AA,20,FALSE),"")</f>
        <v>Marketing (201, web)</v>
      </c>
      <c r="O7" s="9" t="str">
        <f>IFERROR(VLOOKUP(CONCATENATE(O$2,$Q7),Alap!$H:$AA,20,FALSE),"")</f>
        <v>Angol gazdasági szaknyelv I., 1. csoport (208)</v>
      </c>
      <c r="P7" s="9" t="str">
        <f>IFERROR(VLOOKUP(CONCATENATE(P$2,$Q7),Alap!$H:$AA,20,FALSE),"")</f>
        <v>Közgazdaságtan I. (201,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IFERROR(VLOOKUP(CONCATENATE(B$2,$Q8),Alap!$H:$AA,20,FALSE),"")</f>
        <v>Marketing (201, web)</v>
      </c>
      <c r="C8" s="9" t="str">
        <f>IFERROR(VLOOKUP(CONCATENATE(C$2,$Q8),Alap!$H:$AA,20,FALSE),"")</f>
        <v/>
      </c>
      <c r="D8" s="9" t="str">
        <f>IFERROR(VLOOKUP(CONCATENATE(D$2,$Q8),Alap!$H:$AA,20,FALSE),"")</f>
        <v>Vállalati gazdaságtan (201, web)</v>
      </c>
      <c r="E8" s="9" t="str">
        <f>IFERROR(VLOOKUP(CONCATENATE(E$2,$Q8),Alap!$H:$AA,20,FALSE),"")</f>
        <v>Angol gazdasági szaknyelv I., 2. csoport (208)</v>
      </c>
      <c r="F8" s="9" t="str">
        <f>IFERROR(VLOOKUP(CONCATENATE(F$2,$Q8),Alap!$H:$AA,20,FALSE),"")</f>
        <v>Tanulás, kreativitás és MI (201, web)</v>
      </c>
      <c r="G8" s="9" t="str">
        <f>IFERROR(VLOOKUP(CONCATENATE(G$2,$Q8),Alap!$H:$AA,20,FALSE),"")</f>
        <v>Utazástörténet (208, web)</v>
      </c>
      <c r="H8" s="9" t="str">
        <f>IFERROR(VLOOKUP(CONCATENATE(H$2,$Q8),Alap!$H:$AA,20,FALSE),"")</f>
        <v>Marketing (201, web)</v>
      </c>
      <c r="I8" s="9" t="str">
        <f>IFERROR(VLOOKUP(CONCATENATE(I$2,$Q8),Alap!$H:$AA,20,FALSE),"")</f>
        <v/>
      </c>
      <c r="J8" s="9" t="str">
        <f>IFERROR(VLOOKUP(CONCATENATE(J$2,$Q8),Alap!$H:$AA,20,FALSE),"")</f>
        <v>Utazástörténet (202, web)</v>
      </c>
      <c r="K8" s="9" t="str">
        <f>IFERROR(VLOOKUP(CONCATENATE(K$2,$Q8),Alap!$H:$AA,20,FALSE),"")</f>
        <v>Angol gazdasági szaknyelv I., 1. csoport (208)</v>
      </c>
      <c r="L8" s="9" t="str">
        <f>IFERROR(VLOOKUP(CONCATENATE(L$2,$Q8),Alap!$H:$AA,20,FALSE),"")</f>
        <v>Utazástörténet (202, web)</v>
      </c>
      <c r="M8" s="9" t="str">
        <f>IFERROR(VLOOKUP(CONCATENATE(M$2,$Q8),Alap!$H:$AA,20,FALSE),"")</f>
        <v>Közgazdaságtan I. (201, web)</v>
      </c>
      <c r="N8" s="9" t="str">
        <f>IFERROR(VLOOKUP(CONCATENATE(N$2,$Q8),Alap!$H:$AA,20,FALSE),"")</f>
        <v>Marketing (201, web)</v>
      </c>
      <c r="O8" s="9" t="str">
        <f>IFERROR(VLOOKUP(CONCATENATE(O$2,$Q8),Alap!$H:$AA,20,FALSE),"")</f>
        <v>Angol gazdasági szaknyelv I., 1. csoport (208)</v>
      </c>
      <c r="P8" s="9" t="str">
        <f>IFERROR(VLOOKUP(CONCATENATE(P$2,$Q8),Alap!$H:$AA,20,FALSE),"")</f>
        <v>Közgazdaságtan I. (201,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IFERROR(VLOOKUP(CONCATENATE(B$2,$Q9),Alap!$H:$AA,20,FALSE),"")</f>
        <v/>
      </c>
      <c r="C9" s="9" t="str">
        <f>IFERROR(VLOOKUP(CONCATENATE(C$2,$Q9),Alap!$H:$AA,20,FALSE),"")</f>
        <v/>
      </c>
      <c r="D9" s="9" t="str">
        <f>IFERROR(VLOOKUP(CONCATENATE(D$2,$Q9),Alap!$H:$AA,20,FALSE),"")</f>
        <v/>
      </c>
      <c r="E9" s="9" t="str">
        <f>IFERROR(VLOOKUP(CONCATENATE(E$2,$Q9),Alap!$H:$AA,20,FALSE),"")</f>
        <v/>
      </c>
      <c r="F9" s="9" t="str">
        <f>IFERROR(VLOOKUP(CONCATENATE(F$2,$Q9),Alap!$H:$AA,20,FALSE),"")</f>
        <v/>
      </c>
      <c r="G9" s="9" t="str">
        <f>IFERROR(VLOOKUP(CONCATENATE(G$2,$Q9),Alap!$H:$AA,20,FALSE),"")</f>
        <v/>
      </c>
      <c r="H9" s="9" t="str">
        <f>IFERROR(VLOOKUP(CONCATENATE(H$2,$Q9),Alap!$H:$AA,20,FALSE),"")</f>
        <v/>
      </c>
      <c r="I9" s="9" t="str">
        <f>IFERROR(VLOOKUP(CONCATENATE(I$2,$Q9),Alap!$H:$AA,20,FALSE),"")</f>
        <v/>
      </c>
      <c r="J9" s="9" t="str">
        <f>IFERROR(VLOOKUP(CONCATENATE(J$2,$Q9),Alap!$H:$AA,20,FALSE),"")</f>
        <v/>
      </c>
      <c r="K9" s="9" t="str">
        <f>IFERROR(VLOOKUP(CONCATENATE(K$2,$Q9),Alap!$H:$AA,20,FALSE),"")</f>
        <v/>
      </c>
      <c r="L9" s="9" t="str">
        <f>IFERROR(VLOOKUP(CONCATENATE(L$2,$Q9),Alap!$H:$AA,20,FALSE),"")</f>
        <v/>
      </c>
      <c r="M9" s="9" t="str">
        <f>IFERROR(VLOOKUP(CONCATENATE(M$2,$Q9),Alap!$H:$AA,20,FALSE),"")</f>
        <v/>
      </c>
      <c r="N9" s="9" t="str">
        <f>IFERROR(VLOOKUP(CONCATENATE(N$2,$Q9),Alap!$H:$AA,20,FALSE),"")</f>
        <v/>
      </c>
      <c r="O9" s="9" t="str">
        <f>IFERROR(VLOOKUP(CONCATENATE(O$2,$Q9),Alap!$H:$AA,20,FALSE),"")</f>
        <v/>
      </c>
      <c r="P9" s="9" t="str">
        <f>IFERROR(VLOOKUP(CONCATENATE(P$2,$Q9),Alap!$H:$AA,20,FALSE),"")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IFERROR(VLOOKUP(CONCATENATE(B$10,$Q13),Alap!$H:$AA,20,FALSE),"")</f>
        <v/>
      </c>
      <c r="C13" s="9" t="str">
        <f>IFERROR(VLOOKUP(CONCATENATE(C$10,$Q13),Alap!$H:$AA,20,FALSE),"")</f>
        <v/>
      </c>
      <c r="D13" s="9" t="str">
        <f>IFERROR(VLOOKUP(CONCATENATE(D$10,$Q13),Alap!$H:$AA,20,FALSE),"")</f>
        <v/>
      </c>
      <c r="E13" s="9" t="str">
        <f>IFERROR(VLOOKUP(CONCATENATE(E$10,$Q13),Alap!$H:$AA,20,FALSE),"")</f>
        <v/>
      </c>
      <c r="F13" s="9" t="str">
        <f>IFERROR(VLOOKUP(CONCATENATE(F$10,$Q13),Alap!$H:$AA,20,FALSE),"")</f>
        <v/>
      </c>
      <c r="G13" s="9" t="str">
        <f>IFERROR(VLOOKUP(CONCATENATE(G$10,$Q13),Alap!$H:$AA,20,FALSE),"")</f>
        <v/>
      </c>
      <c r="H13" s="9" t="str">
        <f>IFERROR(VLOOKUP(CONCATENATE(H$10,$Q13),Alap!$H:$AA,20,FALSE),"")</f>
        <v/>
      </c>
      <c r="I13" s="9" t="str">
        <f>IFERROR(VLOOKUP(CONCATENATE(I$10,$Q13),Alap!$H:$AA,20,FALSE),"")</f>
        <v/>
      </c>
      <c r="J13" s="9" t="str">
        <f>IFERROR(VLOOKUP(CONCATENATE(J$10,$Q13),Alap!$H:$AA,20,FALSE),"")</f>
        <v/>
      </c>
      <c r="K13" s="9" t="str">
        <f>IFERROR(VLOOKUP(CONCATENATE(K$10,$Q13),Alap!$H:$AA,20,FALSE),"")</f>
        <v/>
      </c>
      <c r="L13" s="9" t="str">
        <f>IFERROR(VLOOKUP(CONCATENATE(L$10,$Q13),Alap!$H:$AA,20,FALSE),"")</f>
        <v/>
      </c>
      <c r="M13" s="9" t="str">
        <f>IFERROR(VLOOKUP(CONCATENATE(M$10,$Q13),Alap!$H:$AA,20,FALSE),"")</f>
        <v/>
      </c>
      <c r="N13" s="9" t="str">
        <f>IFERROR(VLOOKUP(CONCATENATE(N$10,$Q13),Alap!$H:$AA,20,FALSE),"")</f>
        <v/>
      </c>
      <c r="O13" s="9" t="str">
        <f>IFERROR(VLOOKUP(CONCATENATE(O$10,$Q13),Alap!$H:$AA,20,FALSE),"")</f>
        <v/>
      </c>
      <c r="P13" s="9" t="str">
        <f>IFERROR(VLOOKUP(CONCATENATE(P$10,$Q13),Alap!$H:$AA,20,FALSE),"")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IFERROR(VLOOKUP(CONCATENATE(B$10,$Q14),Alap!$H:$AA,20,FALSE),"")</f>
        <v/>
      </c>
      <c r="C14" s="9" t="str">
        <f>IFERROR(VLOOKUP(CONCATENATE(C$10,$Q14),Alap!$H:$AA,20,FALSE),"")</f>
        <v/>
      </c>
      <c r="D14" s="9" t="str">
        <f>IFERROR(VLOOKUP(CONCATENATE(D$10,$Q14),Alap!$H:$AA,20,FALSE),"")</f>
        <v/>
      </c>
      <c r="E14" s="9" t="str">
        <f>IFERROR(VLOOKUP(CONCATENATE(E$10,$Q14),Alap!$H:$AA,20,FALSE),"")</f>
        <v/>
      </c>
      <c r="F14" s="9" t="str">
        <f>IFERROR(VLOOKUP(CONCATENATE(F$10,$Q14),Alap!$H:$AA,20,FALSE),"")</f>
        <v/>
      </c>
      <c r="G14" s="9" t="str">
        <f>IFERROR(VLOOKUP(CONCATENATE(G$10,$Q14),Alap!$H:$AA,20,FALSE),"")</f>
        <v/>
      </c>
      <c r="H14" s="9" t="str">
        <f>IFERROR(VLOOKUP(CONCATENATE(H$10,$Q14),Alap!$H:$AA,20,FALSE),"")</f>
        <v/>
      </c>
      <c r="I14" s="9" t="str">
        <f>IFERROR(VLOOKUP(CONCATENATE(I$10,$Q14),Alap!$H:$AA,20,FALSE),"")</f>
        <v/>
      </c>
      <c r="J14" s="9" t="str">
        <f>IFERROR(VLOOKUP(CONCATENATE(J$10,$Q14),Alap!$H:$AA,20,FALSE),"")</f>
        <v/>
      </c>
      <c r="K14" s="9" t="str">
        <f>IFERROR(VLOOKUP(CONCATENATE(K$10,$Q14),Alap!$H:$AA,20,FALSE),"")</f>
        <v/>
      </c>
      <c r="L14" s="9" t="str">
        <f>IFERROR(VLOOKUP(CONCATENATE(L$10,$Q14),Alap!$H:$AA,20,FALSE),"")</f>
        <v/>
      </c>
      <c r="M14" s="9" t="str">
        <f>IFERROR(VLOOKUP(CONCATENATE(M$10,$Q14),Alap!$H:$AA,20,FALSE),"")</f>
        <v/>
      </c>
      <c r="N14" s="9" t="str">
        <f>IFERROR(VLOOKUP(CONCATENATE(N$10,$Q14),Alap!$H:$AA,20,FALSE),"")</f>
        <v/>
      </c>
      <c r="O14" s="9" t="str">
        <f>IFERROR(VLOOKUP(CONCATENATE(O$10,$Q14),Alap!$H:$AA,20,FALSE),"")</f>
        <v/>
      </c>
      <c r="P14" s="9" t="str">
        <f>IFERROR(VLOOKUP(CONCATENATE(P$10,$Q14),Alap!$H:$AA,20,FALSE),"")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IFERROR(VLOOKUP(CONCATENATE(B$10,$Q15),Alap!$H:$AA,20,FALSE),"")</f>
        <v/>
      </c>
      <c r="C15" s="9" t="str">
        <f>IFERROR(VLOOKUP(CONCATENATE(C$10,$Q15),Alap!$H:$AA,20,FALSE),"")</f>
        <v/>
      </c>
      <c r="D15" s="9" t="str">
        <f>IFERROR(VLOOKUP(CONCATENATE(D$10,$Q15),Alap!$H:$AA,20,FALSE),"")</f>
        <v/>
      </c>
      <c r="E15" s="31" t="s">
        <v>2383</v>
      </c>
      <c r="F15" s="9" t="str">
        <f>IFERROR(VLOOKUP(CONCATENATE(F$10,$Q15),Alap!$H:$AA,20,FALSE),"")</f>
        <v/>
      </c>
      <c r="G15" s="31" t="s">
        <v>2383</v>
      </c>
      <c r="H15" s="9" t="str">
        <f>IFERROR(VLOOKUP(CONCATENATE(H$10,$Q15),Alap!$H:$AA,20,FALSE),"")</f>
        <v/>
      </c>
      <c r="I15" s="9" t="str">
        <f>IFERROR(VLOOKUP(CONCATENATE(I$10,$Q15),Alap!$H:$AA,20,FALSE),"")</f>
        <v/>
      </c>
      <c r="J15" s="9" t="str">
        <f>IFERROR(VLOOKUP(CONCATENATE(J$10,$Q15),Alap!$H:$AA,20,FALSE),"")</f>
        <v>Nyelvi szintfelmérő - előkészítő (otthon, otthonról web)</v>
      </c>
      <c r="K15" s="31" t="s">
        <v>2383</v>
      </c>
      <c r="L15" s="9" t="str">
        <f>IFERROR(VLOOKUP(CONCATENATE(L$10,$Q15),Alap!$H:$AA,20,FALSE),"")</f>
        <v/>
      </c>
      <c r="M15" s="31" t="s">
        <v>2383</v>
      </c>
      <c r="N15" s="9" t="str">
        <f>IFERROR(VLOOKUP(CONCATENATE(N$10,$Q15),Alap!$H:$AA,20,FALSE),"")</f>
        <v/>
      </c>
      <c r="O15" s="9" t="str">
        <f>IFERROR(VLOOKUP(CONCATENATE(O$10,$Q15),Alap!$H:$AA,20,FALSE),"")</f>
        <v>Angol gazdasági szaknyelv I., 3. csoport (otthon, otthonról web)</v>
      </c>
      <c r="P15" s="9" t="str">
        <f>IFERROR(VLOOKUP(CONCATENATE(P$10,$Q15),Alap!$H:$AA,20,FALSE),"")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IFERROR(VLOOKUP(CONCATENATE(B$10,$Q16),Alap!$H:$AA,20,FALSE),"")</f>
        <v/>
      </c>
      <c r="C16" s="9" t="str">
        <f>IFERROR(VLOOKUP(CONCATENATE(C$10,$Q16),Alap!$H:$AA,20,FALSE),"")</f>
        <v/>
      </c>
      <c r="D16" s="9" t="str">
        <f>IFERROR(VLOOKUP(CONCATENATE(D$10,$Q16),Alap!$H:$AA,20,FALSE),"")</f>
        <v/>
      </c>
      <c r="E16" s="31" t="s">
        <v>2383</v>
      </c>
      <c r="F16" s="9" t="str">
        <f>IFERROR(VLOOKUP(CONCATENATE(F$10,$Q16),Alap!$H:$AA,20,FALSE),"")</f>
        <v/>
      </c>
      <c r="G16" s="31" t="s">
        <v>2383</v>
      </c>
      <c r="H16" s="9" t="str">
        <f>IFERROR(VLOOKUP(CONCATENATE(H$10,$Q16),Alap!$H:$AA,20,FALSE),"")</f>
        <v/>
      </c>
      <c r="I16" s="9" t="str">
        <f>IFERROR(VLOOKUP(CONCATENATE(I$10,$Q16),Alap!$H:$AA,20,FALSE),"")</f>
        <v/>
      </c>
      <c r="J16" s="9" t="str">
        <f>IFERROR(VLOOKUP(CONCATENATE(J$10,$Q16),Alap!$H:$AA,20,FALSE),"")</f>
        <v>Nyelvi szintfelmérő - előkészítő (otthon, otthonról web)</v>
      </c>
      <c r="K16" s="31" t="s">
        <v>2383</v>
      </c>
      <c r="L16" s="9" t="str">
        <f>IFERROR(VLOOKUP(CONCATENATE(L$10,$Q16),Alap!$H:$AA,20,FALSE),"")</f>
        <v/>
      </c>
      <c r="M16" s="31" t="s">
        <v>2383</v>
      </c>
      <c r="N16" s="9" t="str">
        <f>IFERROR(VLOOKUP(CONCATENATE(N$10,$Q16),Alap!$H:$AA,20,FALSE),"")</f>
        <v/>
      </c>
      <c r="O16" s="9" t="str">
        <f>IFERROR(VLOOKUP(CONCATENATE(O$10,$Q16),Alap!$H:$AA,20,FALSE),"")</f>
        <v>Angol gazdasági szaknyelv I., 3. csoport (otthon, otthonról web)</v>
      </c>
      <c r="P16" s="9" t="str">
        <f>IFERROR(VLOOKUP(CONCATENATE(P$10,$Q16),Alap!$H:$AA,20,FALSE),"")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DF308-A2A0-4300-AFE7-63800DD5FBCC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2336</v>
      </c>
      <c r="C4" s="9" t="str">
        <f>IFERROR(VLOOKUP(CONCATENATE(C$2,$Q4),Alap!$I:$AA,19,FALSE),"")</f>
        <v>Közgazdaságtan (202, Tb.-ről web)</v>
      </c>
      <c r="D4" s="9" t="str">
        <f>IFERROR(VLOOKUP(CONCATENATE(D$2,$Q4),Alap!$I:$AA,19,FALSE),"")</f>
        <v>Közgazdaságtan (205, Bp.-ről web)</v>
      </c>
      <c r="E4" s="9" t="str">
        <f>IFERROR(VLOOKUP(CONCATENATE(E$2,$Q4),Alap!$I:$AA,19,FALSE),"")</f>
        <v>Informatika, 2. csoport (207, gépterem, web)</v>
      </c>
      <c r="F4" s="9" t="str">
        <f>IFERROR(VLOOKUP(CONCATENATE(F$2,$Q4),Alap!$I:$AA,19,FALSE),"")</f>
        <v>Vállalati gazdaságtan (201, web)</v>
      </c>
      <c r="G4" s="9" t="str">
        <f>IFERROR(VLOOKUP(CONCATENATE(G$2,$Q4),Alap!$I:$AA,19,FALSE),"")</f>
        <v>Logisztika (201, web)</v>
      </c>
      <c r="H4" s="9" t="str">
        <f>IFERROR(VLOOKUP(CONCATENATE(H$2,$Q4),Alap!$I:$AA,19,FALSE),"")</f>
        <v>Közgazdaságtan (206, Tb.-ről web)</v>
      </c>
      <c r="I4" s="9" t="str">
        <f>IFERROR(VLOOKUP(CONCATENATE(I$2,$Q4),Alap!$I:$AA,19,FALSE),"")</f>
        <v/>
      </c>
      <c r="J4" s="9" t="str">
        <f>IFERROR(VLOOKUP(CONCATENATE(J$2,$Q4),Alap!$I:$AA,19,FALSE),"")</f>
        <v>Közgazdaságtan (203, Bp.-ről web)</v>
      </c>
      <c r="K4" s="9" t="str">
        <f>IFERROR(VLOOKUP(CONCATENATE(K$2,$Q4),Alap!$I:$AA,19,FALSE),"")</f>
        <v>Gazdasági számítások (203, web)</v>
      </c>
      <c r="L4" s="9" t="str">
        <f>IFERROR(VLOOKUP(CONCATENATE(L$2,$Q4),Alap!$I:$AA,19,FALSE),"")</f>
        <v>Tanulás, kreativitás és MI (201, web)</v>
      </c>
      <c r="M4" s="9" t="str">
        <f>IFERROR(VLOOKUP(CONCATENATE(M$2,$Q4),Alap!$I:$AA,19,FALSE),"")</f>
        <v/>
      </c>
      <c r="N4" s="9" t="str">
        <f>IFERROR(VLOOKUP(CONCATENATE(N$2,$Q4),Alap!$I:$AA,19,FALSE),"")</f>
        <v>Vállalati gazdaságtan (201, web)</v>
      </c>
      <c r="O4" s="9" t="str">
        <f>IFERROR(VLOOKUP(CONCATENATE(O$2,$Q4),Alap!$I:$AA,19,FALSE),"")</f>
        <v/>
      </c>
      <c r="P4" s="9" t="str">
        <f>IFERROR(VLOOKUP(CONCATENATE(P$2,$Q4),Alap!$I:$AA,19,FALSE),"")</f>
        <v>Logisztika (208,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IFERROR(VLOOKUP(CONCATENATE(B$2,$Q5),Alap!$I:$AA,19,FALSE),"")</f>
        <v>Gazdasági számítások (208, web)</v>
      </c>
      <c r="C5" s="9" t="str">
        <f>IFERROR(VLOOKUP(CONCATENATE(C$2,$Q5),Alap!$I:$AA,19,FALSE),"")</f>
        <v>Közgazdaságtan (202, Tb.-ről web)</v>
      </c>
      <c r="D5" s="9" t="str">
        <f>IFERROR(VLOOKUP(CONCATENATE(D$2,$Q5),Alap!$I:$AA,19,FALSE),"")</f>
        <v>Közgazdaságtan (205, Bp.-ről web)</v>
      </c>
      <c r="E5" s="9" t="str">
        <f>IFERROR(VLOOKUP(CONCATENATE(E$2,$Q5),Alap!$I:$AA,19,FALSE),"")</f>
        <v>Informatika, 2. csoport (207, gépterem, web)</v>
      </c>
      <c r="F5" s="9" t="str">
        <f>IFERROR(VLOOKUP(CONCATENATE(F$2,$Q5),Alap!$I:$AA,19,FALSE),"")</f>
        <v>Vállalati gazdaságtan (201, web)</v>
      </c>
      <c r="G5" s="9" t="str">
        <f>IFERROR(VLOOKUP(CONCATENATE(G$2,$Q5),Alap!$I:$AA,19,FALSE),"")</f>
        <v>Logisztika (201, web)</v>
      </c>
      <c r="H5" s="9" t="str">
        <f>IFERROR(VLOOKUP(CONCATENATE(H$2,$Q5),Alap!$I:$AA,19,FALSE),"")</f>
        <v>Jogi alapismeretek (206, Bp.-ről web)</v>
      </c>
      <c r="I5" s="9" t="str">
        <f>IFERROR(VLOOKUP(CONCATENATE(I$2,$Q5),Alap!$I:$AA,19,FALSE),"")</f>
        <v/>
      </c>
      <c r="J5" s="9" t="str">
        <f>IFERROR(VLOOKUP(CONCATENATE(J$2,$Q5),Alap!$I:$AA,19,FALSE),"")</f>
        <v>Közgazdaságtan (203, Bp.-ről web)</v>
      </c>
      <c r="K5" s="9" t="str">
        <f>IFERROR(VLOOKUP(CONCATENATE(K$2,$Q5),Alap!$I:$AA,19,FALSE),"")</f>
        <v>Gazdasági számítások (203, web)</v>
      </c>
      <c r="L5" s="9" t="str">
        <f>IFERROR(VLOOKUP(CONCATENATE(L$2,$Q5),Alap!$I:$AA,19,FALSE),"")</f>
        <v>Tanulás, kreativitás és MI (201, web)</v>
      </c>
      <c r="M5" s="9" t="str">
        <f>IFERROR(VLOOKUP(CONCATENATE(M$2,$Q5),Alap!$I:$AA,19,FALSE),"")</f>
        <v/>
      </c>
      <c r="N5" s="9" t="str">
        <f>IFERROR(VLOOKUP(CONCATENATE(N$2,$Q5),Alap!$I:$AA,19,FALSE),"")</f>
        <v>Vállalati gazdaságtan (201, web)</v>
      </c>
      <c r="O5" s="9" t="str">
        <f>IFERROR(VLOOKUP(CONCATENATE(O$2,$Q5),Alap!$I:$AA,19,FALSE),"")</f>
        <v/>
      </c>
      <c r="P5" s="9" t="str">
        <f>IFERROR(VLOOKUP(CONCATENATE(P$2,$Q5),Alap!$I:$AA,19,FALSE),"")</f>
        <v>Logisztika (208,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IFERROR(VLOOKUP(CONCATENATE(B$2,$Q6),Alap!$I:$AA,19,FALSE),"")</f>
        <v>Gazdasági számítások (208, web)</v>
      </c>
      <c r="C6" s="9" t="str">
        <f>IFERROR(VLOOKUP(CONCATENATE(C$2,$Q6),Alap!$I:$AA,19,FALSE),"")</f>
        <v>Gazdasági számítások (202, web)</v>
      </c>
      <c r="D6" s="9" t="str">
        <f>IFERROR(VLOOKUP(CONCATENATE(D$2,$Q6),Alap!$I:$AA,19,FALSE),"")</f>
        <v>Vállalati gazdaságtan (201, web)</v>
      </c>
      <c r="E6" s="9" t="str">
        <f>IFERROR(VLOOKUP(CONCATENATE(E$2,$Q6),Alap!$I:$AA,19,FALSE),"")</f>
        <v>Gazdasági számítások (217, web)</v>
      </c>
      <c r="F6" s="9" t="str">
        <f>IFERROR(VLOOKUP(CONCATENATE(F$2,$Q6),Alap!$I:$AA,19,FALSE),"")</f>
        <v>Vállalati gazdaságtan (201, web)</v>
      </c>
      <c r="G6" s="9" t="str">
        <f>IFERROR(VLOOKUP(CONCATENATE(G$2,$Q6),Alap!$I:$AA,19,FALSE),"")</f>
        <v>Informatika, 2. csoport (207, gépterem, web)</v>
      </c>
      <c r="H6" s="9" t="str">
        <f>IFERROR(VLOOKUP(CONCATENATE(H$2,$Q6),Alap!$I:$AA,19,FALSE),"")</f>
        <v>Marketing (201, web)</v>
      </c>
      <c r="I6" s="9" t="str">
        <f>IFERROR(VLOOKUP(CONCATENATE(I$2,$Q6),Alap!$I:$AA,19,FALSE),"")</f>
        <v/>
      </c>
      <c r="J6" s="9" t="str">
        <f>IFERROR(VLOOKUP(CONCATENATE(J$2,$Q6),Alap!$I:$AA,19,FALSE),"")</f>
        <v>Logisztika (208, web)</v>
      </c>
      <c r="K6" s="9" t="str">
        <f>IFERROR(VLOOKUP(CONCATENATE(K$2,$Q6),Alap!$I:$AA,19,FALSE),"")</f>
        <v>Jogi alapismeretek (206, Tb.-ről web)</v>
      </c>
      <c r="L6" s="9" t="str">
        <f>IFERROR(VLOOKUP(CONCATENATE(L$2,$Q6),Alap!$I:$AA,19,FALSE),"")</f>
        <v/>
      </c>
      <c r="M6" s="9" t="str">
        <f>IFERROR(VLOOKUP(CONCATENATE(M$2,$Q6),Alap!$I:$AA,19,FALSE),"")</f>
        <v/>
      </c>
      <c r="N6" s="9" t="str">
        <f>IFERROR(VLOOKUP(CONCATENATE(N$2,$Q6),Alap!$I:$AA,19,FALSE),"")</f>
        <v>Marketing (201, web)</v>
      </c>
      <c r="O6" s="9" t="str">
        <f>IFERROR(VLOOKUP(CONCATENATE(O$2,$Q6),Alap!$I:$AA,19,FALSE),"")</f>
        <v>Közgazdaságtan (203, Bp.-ről web)</v>
      </c>
      <c r="P6" s="9" t="str">
        <f>IFERROR(VLOOKUP(CONCATENATE(P$2,$Q6),Alap!$I:$AA,19,FALSE),"")</f>
        <v>Logisztika (208,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IFERROR(VLOOKUP(CONCATENATE(B$2,$Q7),Alap!$I:$AA,19,FALSE),"")</f>
        <v>Marketing (201, web)</v>
      </c>
      <c r="C7" s="9" t="str">
        <f>IFERROR(VLOOKUP(CONCATENATE(C$2,$Q7),Alap!$I:$AA,19,FALSE),"")</f>
        <v>Gazdasági számítások (202, web)</v>
      </c>
      <c r="D7" s="9" t="str">
        <f>IFERROR(VLOOKUP(CONCATENATE(D$2,$Q7),Alap!$I:$AA,19,FALSE),"")</f>
        <v>Vállalati gazdaságtan (201, web)</v>
      </c>
      <c r="E7" s="9" t="str">
        <f>IFERROR(VLOOKUP(CONCATENATE(E$2,$Q7),Alap!$I:$AA,19,FALSE),"")</f>
        <v>Jogi alapismeretek (217, Bp.-ről web)</v>
      </c>
      <c r="F7" s="9" t="str">
        <f>IFERROR(VLOOKUP(CONCATENATE(F$2,$Q7),Alap!$I:$AA,19,FALSE),"")</f>
        <v>Tanulás, kreativitás és MI (201, web)</v>
      </c>
      <c r="G7" s="9" t="str">
        <f>IFERROR(VLOOKUP(CONCATENATE(G$2,$Q7),Alap!$I:$AA,19,FALSE),"")</f>
        <v>Informatika, 2. csoport (207, gépterem, web)</v>
      </c>
      <c r="H7" s="9" t="str">
        <f>IFERROR(VLOOKUP(CONCATENATE(H$2,$Q7),Alap!$I:$AA,19,FALSE),"")</f>
        <v>Marketing (201, web)</v>
      </c>
      <c r="I7" s="9" t="str">
        <f>IFERROR(VLOOKUP(CONCATENATE(I$2,$Q7),Alap!$I:$AA,19,FALSE),"")</f>
        <v/>
      </c>
      <c r="J7" s="9" t="str">
        <f>IFERROR(VLOOKUP(CONCATENATE(J$2,$Q7),Alap!$I:$AA,19,FALSE),"")</f>
        <v>Logisztika (208, web)</v>
      </c>
      <c r="K7" s="9" t="str">
        <f>IFERROR(VLOOKUP(CONCATENATE(K$2,$Q7),Alap!$I:$AA,19,FALSE),"")</f>
        <v>Jogi alapismeretek (206, Tb.-ről web)</v>
      </c>
      <c r="L7" s="9" t="str">
        <f>IFERROR(VLOOKUP(CONCATENATE(L$2,$Q7),Alap!$I:$AA,19,FALSE),"")</f>
        <v/>
      </c>
      <c r="M7" s="9" t="str">
        <f>IFERROR(VLOOKUP(CONCATENATE(M$2,$Q7),Alap!$I:$AA,19,FALSE),"")</f>
        <v/>
      </c>
      <c r="N7" s="9" t="str">
        <f>IFERROR(VLOOKUP(CONCATENATE(N$2,$Q7),Alap!$I:$AA,19,FALSE),"")</f>
        <v>Marketing (201, web)</v>
      </c>
      <c r="O7" s="9" t="str">
        <f>IFERROR(VLOOKUP(CONCATENATE(O$2,$Q7),Alap!$I:$AA,19,FALSE),"")</f>
        <v>Közgazdaságtan (203, Bp.-ről web)</v>
      </c>
      <c r="P7" s="9" t="str">
        <f>IFERROR(VLOOKUP(CONCATENATE(P$2,$Q7),Alap!$I:$AA,19,FALSE),"")</f>
        <v>Jogi alapismeretek (205, Bp.-ről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IFERROR(VLOOKUP(CONCATENATE(B$2,$Q8),Alap!$I:$AA,19,FALSE),"")</f>
        <v>Marketing (201, web)</v>
      </c>
      <c r="C8" s="9" t="str">
        <f>IFERROR(VLOOKUP(CONCATENATE(C$2,$Q8),Alap!$I:$AA,19,FALSE),"")</f>
        <v/>
      </c>
      <c r="D8" s="9" t="str">
        <f>IFERROR(VLOOKUP(CONCATENATE(D$2,$Q8),Alap!$I:$AA,19,FALSE),"")</f>
        <v>Vállalati gazdaságtan (201, web)</v>
      </c>
      <c r="E8" s="9" t="str">
        <f>IFERROR(VLOOKUP(CONCATENATE(E$2,$Q8),Alap!$I:$AA,19,FALSE),"")</f>
        <v>Jogi alapismeretek (217, Bp.-ről web)</v>
      </c>
      <c r="F8" s="9" t="str">
        <f>IFERROR(VLOOKUP(CONCATENATE(F$2,$Q8),Alap!$I:$AA,19,FALSE),"")</f>
        <v>Tanulás, kreativitás és MI (201, web)</v>
      </c>
      <c r="G8" s="9" t="str">
        <f>IFERROR(VLOOKUP(CONCATENATE(G$2,$Q8),Alap!$I:$AA,19,FALSE),"")</f>
        <v/>
      </c>
      <c r="H8" s="9" t="str">
        <f>IFERROR(VLOOKUP(CONCATENATE(H$2,$Q8),Alap!$I:$AA,19,FALSE),"")</f>
        <v>Marketing (201, web)</v>
      </c>
      <c r="I8" s="9" t="str">
        <f>IFERROR(VLOOKUP(CONCATENATE(I$2,$Q8),Alap!$I:$AA,19,FALSE),"")</f>
        <v/>
      </c>
      <c r="J8" s="9" t="str">
        <f>IFERROR(VLOOKUP(CONCATENATE(J$2,$Q8),Alap!$I:$AA,19,FALSE),"")</f>
        <v>Logisztika (208, web)</v>
      </c>
      <c r="K8" s="9" t="str">
        <f>IFERROR(VLOOKUP(CONCATENATE(K$2,$Q8),Alap!$I:$AA,19,FALSE),"")</f>
        <v/>
      </c>
      <c r="L8" s="9" t="str">
        <f>IFERROR(VLOOKUP(CONCATENATE(L$2,$Q8),Alap!$I:$AA,19,FALSE),"")</f>
        <v/>
      </c>
      <c r="M8" s="9" t="str">
        <f>IFERROR(VLOOKUP(CONCATENATE(M$2,$Q8),Alap!$I:$AA,19,FALSE),"")</f>
        <v/>
      </c>
      <c r="N8" s="9" t="str">
        <f>IFERROR(VLOOKUP(CONCATENATE(N$2,$Q8),Alap!$I:$AA,19,FALSE),"")</f>
        <v>Marketing (201, web)</v>
      </c>
      <c r="O8" s="9" t="str">
        <f>IFERROR(VLOOKUP(CONCATENATE(O$2,$Q8),Alap!$I:$AA,19,FALSE),"")</f>
        <v>Közgazdaságtan (203, Bp.-ről web)</v>
      </c>
      <c r="P8" s="9" t="str">
        <f>IFERROR(VLOOKUP(CONCATENATE(P$2,$Q8),Alap!$I:$AA,19,FALSE),"")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IFERROR(VLOOKUP(CONCATENATE(B$2,$Q9),Alap!$I:$AA,19,FALSE),"")</f>
        <v/>
      </c>
      <c r="C9" s="9" t="str">
        <f>IFERROR(VLOOKUP(CONCATENATE(C$2,$Q9),Alap!$I:$AA,19,FALSE),"")</f>
        <v/>
      </c>
      <c r="D9" s="9" t="str">
        <f>IFERROR(VLOOKUP(CONCATENATE(D$2,$Q9),Alap!$I:$AA,19,FALSE),"")</f>
        <v/>
      </c>
      <c r="E9" s="9" t="str">
        <f>IFERROR(VLOOKUP(CONCATENATE(E$2,$Q9),Alap!$I:$AA,19,FALSE),"")</f>
        <v/>
      </c>
      <c r="F9" s="9" t="str">
        <f>IFERROR(VLOOKUP(CONCATENATE(F$2,$Q9),Alap!$I:$AA,19,FALSE),"")</f>
        <v/>
      </c>
      <c r="G9" s="9" t="str">
        <f>IFERROR(VLOOKUP(CONCATENATE(G$2,$Q9),Alap!$I:$AA,19,FALSE),"")</f>
        <v/>
      </c>
      <c r="H9" s="9" t="str">
        <f>IFERROR(VLOOKUP(CONCATENATE(H$2,$Q9),Alap!$I:$AA,19,FALSE),"")</f>
        <v/>
      </c>
      <c r="I9" s="9" t="str">
        <f>IFERROR(VLOOKUP(CONCATENATE(I$2,$Q9),Alap!$I:$AA,19,FALSE),"")</f>
        <v/>
      </c>
      <c r="J9" s="9" t="str">
        <f>IFERROR(VLOOKUP(CONCATENATE(J$2,$Q9),Alap!$I:$AA,19,FALSE),"")</f>
        <v/>
      </c>
      <c r="K9" s="9" t="str">
        <f>IFERROR(VLOOKUP(CONCATENATE(K$2,$Q9),Alap!$I:$AA,19,FALSE),"")</f>
        <v/>
      </c>
      <c r="L9" s="9" t="str">
        <f>IFERROR(VLOOKUP(CONCATENATE(L$2,$Q9),Alap!$I:$AA,19,FALSE),"")</f>
        <v/>
      </c>
      <c r="M9" s="9" t="str">
        <f>IFERROR(VLOOKUP(CONCATENATE(M$2,$Q9),Alap!$I:$AA,19,FALSE),"")</f>
        <v/>
      </c>
      <c r="N9" s="9" t="str">
        <f>IFERROR(VLOOKUP(CONCATENATE(N$2,$Q9),Alap!$I:$AA,19,FALSE),"")</f>
        <v/>
      </c>
      <c r="O9" s="9" t="str">
        <f>IFERROR(VLOOKUP(CONCATENATE(O$2,$Q9),Alap!$I:$AA,19,FALSE),"")</f>
        <v/>
      </c>
      <c r="P9" s="9" t="str">
        <f>IFERROR(VLOOKUP(CONCATENATE(P$2,$Q9),Alap!$I:$AA,19,FALSE),"")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IFERROR(VLOOKUP(CONCATENATE(B$10,$Q13),Alap!$I:$AA,19,FALSE),"")</f>
        <v/>
      </c>
      <c r="C13" s="9" t="str">
        <f>IFERROR(VLOOKUP(CONCATENATE(C$10,$Q13),Alap!$I:$AA,19,FALSE),"")</f>
        <v/>
      </c>
      <c r="D13" s="9" t="str">
        <f>IFERROR(VLOOKUP(CONCATENATE(D$10,$Q13),Alap!$I:$AA,19,FALSE),"")</f>
        <v/>
      </c>
      <c r="E13" s="9" t="str">
        <f>IFERROR(VLOOKUP(CONCATENATE(E$10,$Q13),Alap!$I:$AA,19,FALSE),"")</f>
        <v/>
      </c>
      <c r="F13" s="9" t="str">
        <f>IFERROR(VLOOKUP(CONCATENATE(F$10,$Q13),Alap!$I:$AA,19,FALSE),"")</f>
        <v/>
      </c>
      <c r="G13" s="9" t="str">
        <f>IFERROR(VLOOKUP(CONCATENATE(G$10,$Q13),Alap!$I:$AA,19,FALSE),"")</f>
        <v/>
      </c>
      <c r="H13" s="9" t="str">
        <f>IFERROR(VLOOKUP(CONCATENATE(H$10,$Q13),Alap!$I:$AA,19,FALSE),"")</f>
        <v/>
      </c>
      <c r="I13" s="9" t="str">
        <f>IFERROR(VLOOKUP(CONCATENATE(I$10,$Q13),Alap!$I:$AA,19,FALSE),"")</f>
        <v/>
      </c>
      <c r="J13" s="9" t="str">
        <f>IFERROR(VLOOKUP(CONCATENATE(J$10,$Q13),Alap!$I:$AA,19,FALSE),"")</f>
        <v/>
      </c>
      <c r="K13" s="9" t="str">
        <f>IFERROR(VLOOKUP(CONCATENATE(K$10,$Q13),Alap!$I:$AA,19,FALSE),"")</f>
        <v/>
      </c>
      <c r="L13" s="9" t="str">
        <f>IFERROR(VLOOKUP(CONCATENATE(L$10,$Q13),Alap!$I:$AA,19,FALSE),"")</f>
        <v/>
      </c>
      <c r="M13" s="9" t="str">
        <f>IFERROR(VLOOKUP(CONCATENATE(M$10,$Q13),Alap!$I:$AA,19,FALSE),"")</f>
        <v/>
      </c>
      <c r="N13" s="9" t="str">
        <f>IFERROR(VLOOKUP(CONCATENATE(N$10,$Q13),Alap!$I:$AA,19,FALSE),"")</f>
        <v/>
      </c>
      <c r="O13" s="9" t="str">
        <f>IFERROR(VLOOKUP(CONCATENATE(O$10,$Q13),Alap!$I:$AA,19,FALSE),"")</f>
        <v/>
      </c>
      <c r="P13" s="9" t="str">
        <f>IFERROR(VLOOKUP(CONCATENATE(P$10,$Q13),Alap!$I:$AA,19,FALSE),"")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IFERROR(VLOOKUP(CONCATENATE(B$10,$Q14),Alap!$I:$AA,19,FALSE),"")</f>
        <v/>
      </c>
      <c r="C14" s="9" t="str">
        <f>IFERROR(VLOOKUP(CONCATENATE(C$10,$Q14),Alap!$I:$AA,19,FALSE),"")</f>
        <v/>
      </c>
      <c r="D14" s="9" t="str">
        <f>IFERROR(VLOOKUP(CONCATENATE(D$10,$Q14),Alap!$I:$AA,19,FALSE),"")</f>
        <v/>
      </c>
      <c r="E14" s="9" t="str">
        <f>IFERROR(VLOOKUP(CONCATENATE(E$10,$Q14),Alap!$I:$AA,19,FALSE),"")</f>
        <v/>
      </c>
      <c r="F14" s="9" t="str">
        <f>IFERROR(VLOOKUP(CONCATENATE(F$10,$Q14),Alap!$I:$AA,19,FALSE),"")</f>
        <v/>
      </c>
      <c r="G14" s="9" t="str">
        <f>IFERROR(VLOOKUP(CONCATENATE(G$10,$Q14),Alap!$I:$AA,19,FALSE),"")</f>
        <v/>
      </c>
      <c r="H14" s="9" t="str">
        <f>IFERROR(VLOOKUP(CONCATENATE(H$10,$Q14),Alap!$I:$AA,19,FALSE),"")</f>
        <v/>
      </c>
      <c r="I14" s="9" t="str">
        <f>IFERROR(VLOOKUP(CONCATENATE(I$10,$Q14),Alap!$I:$AA,19,FALSE),"")</f>
        <v/>
      </c>
      <c r="J14" s="9" t="str">
        <f>IFERROR(VLOOKUP(CONCATENATE(J$10,$Q14),Alap!$I:$AA,19,FALSE),"")</f>
        <v/>
      </c>
      <c r="K14" s="9" t="str">
        <f>IFERROR(VLOOKUP(CONCATENATE(K$10,$Q14),Alap!$I:$AA,19,FALSE),"")</f>
        <v/>
      </c>
      <c r="L14" s="9" t="str">
        <f>IFERROR(VLOOKUP(CONCATENATE(L$10,$Q14),Alap!$I:$AA,19,FALSE),"")</f>
        <v/>
      </c>
      <c r="M14" s="9" t="str">
        <f>IFERROR(VLOOKUP(CONCATENATE(M$10,$Q14),Alap!$I:$AA,19,FALSE),"")</f>
        <v/>
      </c>
      <c r="N14" s="9" t="str">
        <f>IFERROR(VLOOKUP(CONCATENATE(N$10,$Q14),Alap!$I:$AA,19,FALSE),"")</f>
        <v/>
      </c>
      <c r="O14" s="9" t="str">
        <f>IFERROR(VLOOKUP(CONCATENATE(O$10,$Q14),Alap!$I:$AA,19,FALSE),"")</f>
        <v/>
      </c>
      <c r="P14" s="9" t="str">
        <f>IFERROR(VLOOKUP(CONCATENATE(P$10,$Q14),Alap!$I:$AA,19,FALSE),"")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IFERROR(VLOOKUP(CONCATENATE(B$10,$Q15),Alap!$I:$AA,19,FALSE),"")</f>
        <v/>
      </c>
      <c r="C15" s="9" t="str">
        <f>IFERROR(VLOOKUP(CONCATENATE(C$10,$Q15),Alap!$I:$AA,19,FALSE),"")</f>
        <v/>
      </c>
      <c r="D15" s="9" t="str">
        <f>IFERROR(VLOOKUP(CONCATENATE(D$10,$Q15),Alap!$I:$AA,19,FALSE),"")</f>
        <v/>
      </c>
      <c r="E15" s="9" t="str">
        <f>IFERROR(VLOOKUP(CONCATENATE(E$10,$Q15),Alap!$I:$AA,19,FALSE),"")</f>
        <v/>
      </c>
      <c r="F15" s="9" t="str">
        <f>IFERROR(VLOOKUP(CONCATENATE(F$10,$Q15),Alap!$I:$AA,19,FALSE),"")</f>
        <v>Idegen nyelv I., angol (otthon, otthonról web)</v>
      </c>
      <c r="G15" s="9" t="str">
        <f>IFERROR(VLOOKUP(CONCATENATE(G$10,$Q15),Alap!$I:$AA,19,FALSE),"")</f>
        <v/>
      </c>
      <c r="H15" s="9" t="str">
        <f>IFERROR(VLOOKUP(CONCATENATE(H$10,$Q15),Alap!$I:$AA,19,FALSE),"")</f>
        <v/>
      </c>
      <c r="I15" s="9" t="str">
        <f>IFERROR(VLOOKUP(CONCATENATE(I$10,$Q15),Alap!$I:$AA,19,FALSE),"")</f>
        <v/>
      </c>
      <c r="J15" s="9" t="str">
        <f>IFERROR(VLOOKUP(CONCATENATE(J$10,$Q15),Alap!$I:$AA,19,FALSE),"")</f>
        <v/>
      </c>
      <c r="K15" s="9" t="str">
        <f>IFERROR(VLOOKUP(CONCATENATE(K$10,$Q15),Alap!$I:$AA,19,FALSE),"")</f>
        <v/>
      </c>
      <c r="L15" s="9" t="str">
        <f>IFERROR(VLOOKUP(CONCATENATE(L$10,$Q15),Alap!$I:$AA,19,FALSE),"")</f>
        <v>Idegen nyelv I., angol (otthon, otthonról web)</v>
      </c>
      <c r="M15" s="9" t="str">
        <f>IFERROR(VLOOKUP(CONCATENATE(M$10,$Q15),Alap!$I:$AA,19,FALSE),"")</f>
        <v/>
      </c>
      <c r="N15" s="9" t="str">
        <f>IFERROR(VLOOKUP(CONCATENATE(N$10,$Q15),Alap!$I:$AA,19,FALSE),"")</f>
        <v/>
      </c>
      <c r="O15" s="9" t="str">
        <f>IFERROR(VLOOKUP(CONCATENATE(O$10,$Q15),Alap!$I:$AA,19,FALSE),"")</f>
        <v>Idegen nyelv I., angol (otthon, otthonról web)</v>
      </c>
      <c r="P15" s="9" t="str">
        <f>IFERROR(VLOOKUP(CONCATENATE(P$10,$Q15),Alap!$I:$AA,19,FALSE),"")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IFERROR(VLOOKUP(CONCATENATE(B$10,$Q16),Alap!$I:$AA,19,FALSE),"")</f>
        <v/>
      </c>
      <c r="C16" s="9" t="str">
        <f>IFERROR(VLOOKUP(CONCATENATE(C$10,$Q16),Alap!$I:$AA,19,FALSE),"")</f>
        <v/>
      </c>
      <c r="D16" s="9" t="str">
        <f>IFERROR(VLOOKUP(CONCATENATE(D$10,$Q16),Alap!$I:$AA,19,FALSE),"")</f>
        <v/>
      </c>
      <c r="E16" s="9" t="str">
        <f>IFERROR(VLOOKUP(CONCATENATE(E$10,$Q16),Alap!$I:$AA,19,FALSE),"")</f>
        <v/>
      </c>
      <c r="F16" s="9" t="str">
        <f>IFERROR(VLOOKUP(CONCATENATE(F$10,$Q16),Alap!$I:$AA,19,FALSE),"")</f>
        <v>Idegen nyelv I., angol (otthon, otthonról web)</v>
      </c>
      <c r="G16" s="9" t="str">
        <f>IFERROR(VLOOKUP(CONCATENATE(G$10,$Q16),Alap!$I:$AA,19,FALSE),"")</f>
        <v/>
      </c>
      <c r="H16" s="9" t="str">
        <f>IFERROR(VLOOKUP(CONCATENATE(H$10,$Q16),Alap!$I:$AA,19,FALSE),"")</f>
        <v/>
      </c>
      <c r="I16" s="9" t="str">
        <f>IFERROR(VLOOKUP(CONCATENATE(I$10,$Q16),Alap!$I:$AA,19,FALSE),"")</f>
        <v/>
      </c>
      <c r="J16" s="9" t="str">
        <f>IFERROR(VLOOKUP(CONCATENATE(J$10,$Q16),Alap!$I:$AA,19,FALSE),"")</f>
        <v/>
      </c>
      <c r="K16" s="9" t="str">
        <f>IFERROR(VLOOKUP(CONCATENATE(K$10,$Q16),Alap!$I:$AA,19,FALSE),"")</f>
        <v/>
      </c>
      <c r="L16" s="9" t="str">
        <f>IFERROR(VLOOKUP(CONCATENATE(L$10,$Q16),Alap!$I:$AA,19,FALSE),"")</f>
        <v>Idegen nyelv I., angol (otthon, otthonról web)</v>
      </c>
      <c r="M16" s="9" t="str">
        <f>IFERROR(VLOOKUP(CONCATENATE(M$10,$Q16),Alap!$I:$AA,19,FALSE),"")</f>
        <v/>
      </c>
      <c r="N16" s="9" t="str">
        <f>IFERROR(VLOOKUP(CONCATENATE(N$10,$Q16),Alap!$I:$AA,19,FALSE),"")</f>
        <v/>
      </c>
      <c r="O16" s="9" t="str">
        <f>IFERROR(VLOOKUP(CONCATENATE(O$10,$Q16),Alap!$I:$AA,19,FALSE),"")</f>
        <v/>
      </c>
      <c r="P16" s="9" t="str">
        <f>IFERROR(VLOOKUP(CONCATENATE(P$10,$Q16),Alap!$I:$AA,19,FALSE),"")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239FE-8C57-4397-B18A-FE6D504BB1E8}">
  <dimension ref="A1:Q17"/>
  <sheetViews>
    <sheetView workbookViewId="0">
      <selection activeCell="C3" sqref="C3:C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175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2336</v>
      </c>
      <c r="C4" s="9" t="str">
        <f>IFERROR(VLOOKUP(CONCATENATE(C$2,$Q4),Alap!$J:$AA,18,FALSE),"")</f>
        <v>Kutatásmódszertan (207, gépterem, web)</v>
      </c>
      <c r="D4" s="9" t="str">
        <f>IFERROR(VLOOKUP(CONCATENATE(D$2,$Q4),Alap!$J:$AA,18,FALSE),"")</f>
        <v>Modern közg. és piacelm. (209, web)</v>
      </c>
      <c r="E4" s="9" t="str">
        <f>IFERROR(VLOOKUP(CONCATENATE(E$2,$Q4),Alap!$J:$AA,18,FALSE),"")</f>
        <v>Modern közg. és piacelm. (214, web)</v>
      </c>
      <c r="F4" s="9" t="str">
        <f>IFERROR(VLOOKUP(CONCATENATE(F$2,$Q4),Alap!$J:$AA,18,FALSE),"")</f>
        <v>Marketingmenedzsment (203, web)</v>
      </c>
      <c r="G4" s="9" t="str">
        <f>IFERROR(VLOOKUP(CONCATENATE(G$2,$Q4),Alap!$J:$AA,18,FALSE),"")</f>
        <v>Modern közg. és piacelm. (209, web)</v>
      </c>
      <c r="H4" s="9" t="str">
        <f>IFERROR(VLOOKUP(CONCATENATE(H$2,$Q4),Alap!$J:$AA,18,FALSE),"")</f>
        <v/>
      </c>
      <c r="I4" s="9" t="str">
        <f>IFERROR(VLOOKUP(CONCATENATE(I$2,$Q4),Alap!$J:$AA,18,FALSE),"")</f>
        <v/>
      </c>
      <c r="J4" s="9" t="str">
        <f>IFERROR(VLOOKUP(CONCATENATE(J$2,$Q4),Alap!$J:$AA,18,FALSE),"")</f>
        <v>Marketing tervezés és kont. (205, web)</v>
      </c>
      <c r="K4" s="9" t="str">
        <f>IFERROR(VLOOKUP(CONCATENATE(K$2,$Q4),Alap!$J:$AA,18,FALSE),"")</f>
        <v>Integrált marketingkomm. (205, web)</v>
      </c>
      <c r="L4" s="9" t="str">
        <f>IFERROR(VLOOKUP(CONCATENATE(L$2,$Q4),Alap!$J:$AA,18,FALSE),"")</f>
        <v>Tanulás, kreativitás és MI (201, web)</v>
      </c>
      <c r="M4" s="9" t="str">
        <f>IFERROR(VLOOKUP(CONCATENATE(M$2,$Q4),Alap!$J:$AA,18,FALSE),"")</f>
        <v>Marketingmenedzsment (203, web)</v>
      </c>
      <c r="N4" s="9" t="str">
        <f>IFERROR(VLOOKUP(CONCATENATE(N$2,$Q4),Alap!$J:$AA,18,FALSE),"")</f>
        <v>Döntéselmélet és módszertan (207, gépterem, web)</v>
      </c>
      <c r="O4" s="9" t="str">
        <f>IFERROR(VLOOKUP(CONCATENATE(O$2,$Q4),Alap!$J:$AA,18,FALSE),"")</f>
        <v>Vállalkozások gazdaságtana (203, Tb.-ről web)</v>
      </c>
      <c r="P4" s="9" t="str">
        <f>IFERROR(VLOOKUP(CONCATENATE(P$2,$Q4),Alap!$J:$AA,18,FALSE),"")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IFERROR(VLOOKUP(CONCATENATE(B$2,$Q5),Alap!$J:$AA,18,FALSE),"")</f>
        <v>Gazdasági és versenyjog (210, web)</v>
      </c>
      <c r="C5" s="9" t="str">
        <f>IFERROR(VLOOKUP(CONCATENATE(C$2,$Q5),Alap!$J:$AA,18,FALSE),"")</f>
        <v>Kutatásmódszertan (207, gépterem, web)</v>
      </c>
      <c r="D5" s="9" t="str">
        <f>IFERROR(VLOOKUP(CONCATENATE(D$2,$Q5),Alap!$J:$AA,18,FALSE),"")</f>
        <v>Modern közg. és piacelm. (209, web)</v>
      </c>
      <c r="E5" s="9" t="str">
        <f>IFERROR(VLOOKUP(CONCATENATE(E$2,$Q5),Alap!$J:$AA,18,FALSE),"")</f>
        <v>Modern közg. és piacelm. (214, web)</v>
      </c>
      <c r="F5" s="9" t="str">
        <f>IFERROR(VLOOKUP(CONCATENATE(F$2,$Q5),Alap!$J:$AA,18,FALSE),"")</f>
        <v>Marketingmenedzsment (203, web)</v>
      </c>
      <c r="G5" s="9" t="str">
        <f>IFERROR(VLOOKUP(CONCATENATE(G$2,$Q5),Alap!$J:$AA,18,FALSE),"")</f>
        <v>Modern közg. és piacelm. (209, web)</v>
      </c>
      <c r="H5" s="9" t="str">
        <f>IFERROR(VLOOKUP(CONCATENATE(H$2,$Q5),Alap!$J:$AA,18,FALSE),"")</f>
        <v>Marketing tervezés és kont. (209, web)</v>
      </c>
      <c r="I5" s="9" t="str">
        <f>IFERROR(VLOOKUP(CONCATENATE(I$2,$Q5),Alap!$J:$AA,18,FALSE),"")</f>
        <v/>
      </c>
      <c r="J5" s="9" t="str">
        <f>IFERROR(VLOOKUP(CONCATENATE(J$2,$Q5),Alap!$J:$AA,18,FALSE),"")</f>
        <v>Marketing tervezés és kont. (205, web)</v>
      </c>
      <c r="K5" s="9" t="str">
        <f>IFERROR(VLOOKUP(CONCATENATE(K$2,$Q5),Alap!$J:$AA,18,FALSE),"")</f>
        <v>Integrált marketingkomm. (205, web)</v>
      </c>
      <c r="L5" s="9" t="str">
        <f>IFERROR(VLOOKUP(CONCATENATE(L$2,$Q5),Alap!$J:$AA,18,FALSE),"")</f>
        <v>Tanulás, kreativitás és MI (201, web)</v>
      </c>
      <c r="M5" s="9" t="str">
        <f>IFERROR(VLOOKUP(CONCATENATE(M$2,$Q5),Alap!$J:$AA,18,FALSE),"")</f>
        <v>Marketingmenedzsment (203, web)</v>
      </c>
      <c r="N5" s="9" t="str">
        <f>IFERROR(VLOOKUP(CONCATENATE(N$2,$Q5),Alap!$J:$AA,18,FALSE),"")</f>
        <v>Döntéselmélet és módszertan (207, gépterem, web)</v>
      </c>
      <c r="O5" s="9" t="str">
        <f>IFERROR(VLOOKUP(CONCATENATE(O$2,$Q5),Alap!$J:$AA,18,FALSE),"")</f>
        <v>Vállalkozások gazdaságtana (203, Tb.-ről web)</v>
      </c>
      <c r="P5" s="9" t="str">
        <f>IFERROR(VLOOKUP(CONCATENATE(P$2,$Q5),Alap!$J:$AA,18,FALSE),"")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IFERROR(VLOOKUP(CONCATENATE(B$2,$Q6),Alap!$J:$AA,18,FALSE),"")</f>
        <v>Gazdasági és versenyjog (210, web)</v>
      </c>
      <c r="C6" s="31" t="s">
        <v>576</v>
      </c>
      <c r="D6" s="9" t="str">
        <f>IFERROR(VLOOKUP(CONCATENATE(D$2,$Q6),Alap!$J:$AA,18,FALSE),"")</f>
        <v>Gazdasági és versenyjog (205, web)</v>
      </c>
      <c r="E6" s="9" t="str">
        <f>IFERROR(VLOOKUP(CONCATENATE(E$2,$Q6),Alap!$J:$AA,18,FALSE),"")</f>
        <v>Gazdasági és versenyjog (205, web)</v>
      </c>
      <c r="F6" s="9" t="str">
        <f>IFERROR(VLOOKUP(CONCATENATE(F$2,$Q6),Alap!$J:$AA,18,FALSE),"")</f>
        <v>Marketingmenedzsment (203, web)</v>
      </c>
      <c r="G6" s="31" t="s">
        <v>578</v>
      </c>
      <c r="H6" s="9" t="str">
        <f>IFERROR(VLOOKUP(CONCATENATE(H$2,$Q6),Alap!$J:$AA,18,FALSE),"")</f>
        <v>Marketing tervezés és kont. (206, web)</v>
      </c>
      <c r="I6" s="9" t="str">
        <f>IFERROR(VLOOKUP(CONCATENATE(I$2,$Q6),Alap!$J:$AA,18,FALSE),"")</f>
        <v/>
      </c>
      <c r="J6" s="9" t="str">
        <f>IFERROR(VLOOKUP(CONCATENATE(J$2,$Q6),Alap!$J:$AA,18,FALSE),"")</f>
        <v>Kutatásmódszertan (207, gépterem, web)</v>
      </c>
      <c r="K6" s="31" t="s">
        <v>577</v>
      </c>
      <c r="L6" s="31" t="s">
        <v>577</v>
      </c>
      <c r="M6" s="9" t="str">
        <f>IFERROR(VLOOKUP(CONCATENATE(M$2,$Q6),Alap!$J:$AA,18,FALSE),"")</f>
        <v>Marketingmenedzsment (203, web)</v>
      </c>
      <c r="N6" s="9" t="str">
        <f>IFERROR(VLOOKUP(CONCATENATE(N$2,$Q6),Alap!$J:$AA,18,FALSE),"")</f>
        <v>Gazdasági és versenyjog (202, web)</v>
      </c>
      <c r="O6" s="9" t="str">
        <f>IFERROR(VLOOKUP(CONCATENATE(O$2,$Q6),Alap!$J:$AA,18,FALSE),"")</f>
        <v>Kutatásmódszertan (207, gépterem, web)</v>
      </c>
      <c r="P6" s="9" t="str">
        <f>IFERROR(VLOOKUP(CONCATENATE(P$2,$Q6),Alap!$J:$AA,18,FALSE),"")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IFERROR(VLOOKUP(CONCATENATE(B$2,$Q7),Alap!$J:$AA,18,FALSE),"")</f>
        <v>Gazdasági és versenyjog (210, web)</v>
      </c>
      <c r="C7" s="31" t="s">
        <v>576</v>
      </c>
      <c r="D7" s="9" t="str">
        <f>IFERROR(VLOOKUP(CONCATENATE(D$2,$Q7),Alap!$J:$AA,18,FALSE),"")</f>
        <v>Döntéselmélet és módszertan (207, gépterem, web)</v>
      </c>
      <c r="E7" s="9" t="str">
        <f>IFERROR(VLOOKUP(CONCATENATE(E$2,$Q7),Alap!$J:$AA,18,FALSE),"")</f>
        <v>Marketing tervezés és kont. (206, web)</v>
      </c>
      <c r="F7" s="9" t="str">
        <f>IFERROR(VLOOKUP(CONCATENATE(F$2,$Q7),Alap!$J:$AA,18,FALSE),"")</f>
        <v>Tanulás, kreativitás és MI (201, web)</v>
      </c>
      <c r="G7" s="31" t="s">
        <v>578</v>
      </c>
      <c r="H7" s="9" t="str">
        <f>IFERROR(VLOOKUP(CONCATENATE(H$2,$Q7),Alap!$J:$AA,18,FALSE),"")</f>
        <v>Döntéselmélet és módszertan (217, web)</v>
      </c>
      <c r="I7" s="9" t="str">
        <f>IFERROR(VLOOKUP(CONCATENATE(I$2,$Q7),Alap!$J:$AA,18,FALSE),"")</f>
        <v/>
      </c>
      <c r="J7" s="9" t="str">
        <f>IFERROR(VLOOKUP(CONCATENATE(J$2,$Q7),Alap!$J:$AA,18,FALSE),"")</f>
        <v>Kutatásmódszertan (207, gépterem, web)</v>
      </c>
      <c r="K7" s="9" t="str">
        <f>IFERROR(VLOOKUP(CONCATENATE(K$2,$Q7),Alap!$J:$AA,18,FALSE),"")</f>
        <v>Marketing tervezés és kont. (205, web)</v>
      </c>
      <c r="L7" s="31" t="s">
        <v>577</v>
      </c>
      <c r="M7" s="9" t="str">
        <f>IFERROR(VLOOKUP(CONCATENATE(M$2,$Q7),Alap!$J:$AA,18,FALSE),"")</f>
        <v>Marketing tervezés és kont. (214, web)</v>
      </c>
      <c r="N7" s="9" t="str">
        <f>IFERROR(VLOOKUP(CONCATENATE(N$2,$Q7),Alap!$J:$AA,18,FALSE),"")</f>
        <v>Gazdasági és versenyjog (202, web)</v>
      </c>
      <c r="O7" s="9" t="str">
        <f>IFERROR(VLOOKUP(CONCATENATE(O$2,$Q7),Alap!$J:$AA,18,FALSE),"")</f>
        <v>Kutatásmódszertan (207, gépterem, web)</v>
      </c>
      <c r="P7" s="9" t="str">
        <f>IFERROR(VLOOKUP(CONCATENATE(P$2,$Q7),Alap!$J:$AA,18,FALSE),"")</f>
        <v>Integrált marketingkomm. (202,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IFERROR(VLOOKUP(CONCATENATE(B$2,$Q8),Alap!$J:$AA,18,FALSE),"")</f>
        <v>Vállalkozások gazdaságtana (210, Tb.-ről web)</v>
      </c>
      <c r="C8" s="9" t="str">
        <f>IFERROR(VLOOKUP(CONCATENATE(C$2,$Q8),Alap!$J:$AA,18,FALSE),"")</f>
        <v>Vállalkozások gazdaságtana (206, Tb.-ről web)</v>
      </c>
      <c r="D8" s="9" t="str">
        <f>IFERROR(VLOOKUP(CONCATENATE(D$2,$Q8),Alap!$J:$AA,18,FALSE),"")</f>
        <v>Döntéselmélet és módszertan (207, gépterem, web)</v>
      </c>
      <c r="E8" s="9" t="str">
        <f>IFERROR(VLOOKUP(CONCATENATE(E$2,$Q8),Alap!$J:$AA,18,FALSE),"")</f>
        <v>Marketing tervezés és kont. (206, web)</v>
      </c>
      <c r="F8" s="9" t="str">
        <f>IFERROR(VLOOKUP(CONCATENATE(F$2,$Q8),Alap!$J:$AA,18,FALSE),"")</f>
        <v>Tanulás, kreativitás és MI (201, web)</v>
      </c>
      <c r="G8" s="9" t="str">
        <f>IFERROR(VLOOKUP(CONCATENATE(G$2,$Q8),Alap!$J:$AA,18,FALSE),"")</f>
        <v/>
      </c>
      <c r="H8" s="9" t="str">
        <f>IFERROR(VLOOKUP(CONCATENATE(H$2,$Q8),Alap!$J:$AA,18,FALSE),"")</f>
        <v>Döntéselmélet és módszertan (207, gépterem, web)</v>
      </c>
      <c r="I8" s="9" t="str">
        <f>IFERROR(VLOOKUP(CONCATENATE(I$2,$Q8),Alap!$J:$AA,18,FALSE),"")</f>
        <v/>
      </c>
      <c r="J8" s="9" t="str">
        <f>IFERROR(VLOOKUP(CONCATENATE(J$2,$Q8),Alap!$J:$AA,18,FALSE),"")</f>
        <v/>
      </c>
      <c r="K8" s="9" t="str">
        <f>IFERROR(VLOOKUP(CONCATENATE(K$2,$Q8),Alap!$J:$AA,18,FALSE),"")</f>
        <v>Marketing tervezés és kont. (205, web)</v>
      </c>
      <c r="L8" s="9" t="str">
        <f>IFERROR(VLOOKUP(CONCATENATE(L$2,$Q8),Alap!$J:$AA,18,FALSE),"")</f>
        <v>Integrált marketingkomm. (205, web)</v>
      </c>
      <c r="M8" s="9" t="str">
        <f>IFERROR(VLOOKUP(CONCATENATE(M$2,$Q8),Alap!$J:$AA,18,FALSE),"")</f>
        <v>Marketing tervezés és kont. (214, web)</v>
      </c>
      <c r="N8" s="9" t="str">
        <f>IFERROR(VLOOKUP(CONCATENATE(N$2,$Q8),Alap!$J:$AA,18,FALSE),"")</f>
        <v>Gazdasági és versenyjog (202, web)</v>
      </c>
      <c r="O8" s="9" t="str">
        <f>IFERROR(VLOOKUP(CONCATENATE(O$2,$Q8),Alap!$J:$AA,18,FALSE),"")</f>
        <v/>
      </c>
      <c r="P8" s="9" t="str">
        <f>IFERROR(VLOOKUP(CONCATENATE(P$2,$Q8),Alap!$J:$AA,18,FALSE),"")</f>
        <v>Integrált marketingkomm. (202,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IFERROR(VLOOKUP(CONCATENATE(B$2,$Q9),Alap!$J:$AA,18,FALSE),"")</f>
        <v/>
      </c>
      <c r="C9" s="9" t="str">
        <f>IFERROR(VLOOKUP(CONCATENATE(C$2,$Q9),Alap!$J:$AA,18,FALSE),"")</f>
        <v/>
      </c>
      <c r="D9" s="9" t="str">
        <f>IFERROR(VLOOKUP(CONCATENATE(D$2,$Q9),Alap!$J:$AA,18,FALSE),"")</f>
        <v/>
      </c>
      <c r="E9" s="9" t="str">
        <f>IFERROR(VLOOKUP(CONCATENATE(E$2,$Q9),Alap!$J:$AA,18,FALSE),"")</f>
        <v/>
      </c>
      <c r="F9" s="9" t="str">
        <f>IFERROR(VLOOKUP(CONCATENATE(F$2,$Q9),Alap!$J:$AA,18,FALSE),"")</f>
        <v/>
      </c>
      <c r="G9" s="9" t="str">
        <f>IFERROR(VLOOKUP(CONCATENATE(G$2,$Q9),Alap!$J:$AA,18,FALSE),"")</f>
        <v/>
      </c>
      <c r="H9" s="9" t="str">
        <f>IFERROR(VLOOKUP(CONCATENATE(H$2,$Q9),Alap!$J:$AA,18,FALSE),"")</f>
        <v/>
      </c>
      <c r="I9" s="9" t="str">
        <f>IFERROR(VLOOKUP(CONCATENATE(I$2,$Q9),Alap!$J:$AA,18,FALSE),"")</f>
        <v/>
      </c>
      <c r="J9" s="9" t="str">
        <f>IFERROR(VLOOKUP(CONCATENATE(J$2,$Q9),Alap!$J:$AA,18,FALSE),"")</f>
        <v/>
      </c>
      <c r="K9" s="9" t="str">
        <f>IFERROR(VLOOKUP(CONCATENATE(K$2,$Q9),Alap!$J:$AA,18,FALSE),"")</f>
        <v/>
      </c>
      <c r="L9" s="9" t="str">
        <f>IFERROR(VLOOKUP(CONCATENATE(L$2,$Q9),Alap!$J:$AA,18,FALSE),"")</f>
        <v/>
      </c>
      <c r="M9" s="9" t="str">
        <f>IFERROR(VLOOKUP(CONCATENATE(M$2,$Q9),Alap!$J:$AA,18,FALSE),"")</f>
        <v/>
      </c>
      <c r="N9" s="9" t="str">
        <f>IFERROR(VLOOKUP(CONCATENATE(N$2,$Q9),Alap!$J:$AA,18,FALSE),"")</f>
        <v/>
      </c>
      <c r="O9" s="9" t="str">
        <f>IFERROR(VLOOKUP(CONCATENATE(O$2,$Q9),Alap!$J:$AA,18,FALSE),"")</f>
        <v/>
      </c>
      <c r="P9" s="9" t="str">
        <f>IFERROR(VLOOKUP(CONCATENATE(P$2,$Q9),Alap!$J:$AA,18,FALSE),"")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IFERROR(VLOOKUP(CONCATENATE(B$10,$Q13),Alap!$J:$AA,18,FALSE),"")</f>
        <v/>
      </c>
      <c r="C13" s="9" t="str">
        <f>IFERROR(VLOOKUP(CONCATENATE(C$10,$Q13),Alap!$J:$AA,18,FALSE),"")</f>
        <v/>
      </c>
      <c r="D13" s="9" t="str">
        <f>IFERROR(VLOOKUP(CONCATENATE(D$10,$Q13),Alap!$J:$AA,18,FALSE),"")</f>
        <v/>
      </c>
      <c r="E13" s="9" t="str">
        <f>IFERROR(VLOOKUP(CONCATENATE(E$10,$Q13),Alap!$J:$AA,18,FALSE),"")</f>
        <v/>
      </c>
      <c r="F13" s="9" t="str">
        <f>IFERROR(VLOOKUP(CONCATENATE(F$10,$Q13),Alap!$J:$AA,18,FALSE),"")</f>
        <v/>
      </c>
      <c r="G13" s="9" t="str">
        <f>IFERROR(VLOOKUP(CONCATENATE(G$10,$Q13),Alap!$J:$AA,18,FALSE),"")</f>
        <v/>
      </c>
      <c r="H13" s="9" t="str">
        <f>IFERROR(VLOOKUP(CONCATENATE(H$10,$Q13),Alap!$J:$AA,18,FALSE),"")</f>
        <v/>
      </c>
      <c r="I13" s="9" t="str">
        <f>IFERROR(VLOOKUP(CONCATENATE(I$10,$Q13),Alap!$J:$AA,18,FALSE),"")</f>
        <v/>
      </c>
      <c r="J13" s="9" t="str">
        <f>IFERROR(VLOOKUP(CONCATENATE(J$10,$Q13),Alap!$J:$AA,18,FALSE),"")</f>
        <v/>
      </c>
      <c r="K13" s="9" t="str">
        <f>IFERROR(VLOOKUP(CONCATENATE(K$10,$Q13),Alap!$J:$AA,18,FALSE),"")</f>
        <v/>
      </c>
      <c r="L13" s="9" t="str">
        <f>IFERROR(VLOOKUP(CONCATENATE(L$10,$Q13),Alap!$J:$AA,18,FALSE),"")</f>
        <v/>
      </c>
      <c r="M13" s="9" t="str">
        <f>IFERROR(VLOOKUP(CONCATENATE(M$10,$Q13),Alap!$J:$AA,18,FALSE),"")</f>
        <v/>
      </c>
      <c r="N13" s="9" t="str">
        <f>IFERROR(VLOOKUP(CONCATENATE(N$10,$Q13),Alap!$J:$AA,18,FALSE),"")</f>
        <v/>
      </c>
      <c r="O13" s="9" t="str">
        <f>IFERROR(VLOOKUP(CONCATENATE(O$10,$Q13),Alap!$J:$AA,18,FALSE),"")</f>
        <v/>
      </c>
      <c r="P13" s="9" t="str">
        <f>IFERROR(VLOOKUP(CONCATENATE(P$10,$Q13),Alap!$J:$AA,18,FALSE),"")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IFERROR(VLOOKUP(CONCATENATE(B$10,$Q14),Alap!$J:$AA,18,FALSE),"")</f>
        <v/>
      </c>
      <c r="C14" s="9" t="str">
        <f>IFERROR(VLOOKUP(CONCATENATE(C$10,$Q14),Alap!$J:$AA,18,FALSE),"")</f>
        <v/>
      </c>
      <c r="D14" s="9" t="str">
        <f>IFERROR(VLOOKUP(CONCATENATE(D$10,$Q14),Alap!$J:$AA,18,FALSE),"")</f>
        <v/>
      </c>
      <c r="E14" s="9" t="str">
        <f>IFERROR(VLOOKUP(CONCATENATE(E$10,$Q14),Alap!$J:$AA,18,FALSE),"")</f>
        <v/>
      </c>
      <c r="F14" s="9" t="str">
        <f>IFERROR(VLOOKUP(CONCATENATE(F$10,$Q14),Alap!$J:$AA,18,FALSE),"")</f>
        <v/>
      </c>
      <c r="G14" s="9" t="str">
        <f>IFERROR(VLOOKUP(CONCATENATE(G$10,$Q14),Alap!$J:$AA,18,FALSE),"")</f>
        <v/>
      </c>
      <c r="H14" s="9" t="str">
        <f>IFERROR(VLOOKUP(CONCATENATE(H$10,$Q14),Alap!$J:$AA,18,FALSE),"")</f>
        <v/>
      </c>
      <c r="I14" s="9" t="str">
        <f>IFERROR(VLOOKUP(CONCATENATE(I$10,$Q14),Alap!$J:$AA,18,FALSE),"")</f>
        <v/>
      </c>
      <c r="J14" s="9" t="str">
        <f>IFERROR(VLOOKUP(CONCATENATE(J$10,$Q14),Alap!$J:$AA,18,FALSE),"")</f>
        <v/>
      </c>
      <c r="K14" s="9" t="str">
        <f>IFERROR(VLOOKUP(CONCATENATE(K$10,$Q14),Alap!$J:$AA,18,FALSE),"")</f>
        <v/>
      </c>
      <c r="L14" s="9" t="str">
        <f>IFERROR(VLOOKUP(CONCATENATE(L$10,$Q14),Alap!$J:$AA,18,FALSE),"")</f>
        <v/>
      </c>
      <c r="M14" s="9" t="str">
        <f>IFERROR(VLOOKUP(CONCATENATE(M$10,$Q14),Alap!$J:$AA,18,FALSE),"")</f>
        <v/>
      </c>
      <c r="N14" s="9" t="str">
        <f>IFERROR(VLOOKUP(CONCATENATE(N$10,$Q14),Alap!$J:$AA,18,FALSE),"")</f>
        <v/>
      </c>
      <c r="O14" s="9" t="str">
        <f>IFERROR(VLOOKUP(CONCATENATE(O$10,$Q14),Alap!$J:$AA,18,FALSE),"")</f>
        <v/>
      </c>
      <c r="P14" s="9" t="str">
        <f>IFERROR(VLOOKUP(CONCATENATE(P$10,$Q14),Alap!$J:$AA,18,FALSE),"")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IFERROR(VLOOKUP(CONCATENATE(B$10,$Q15),Alap!$J:$AA,18,FALSE),"")</f>
        <v/>
      </c>
      <c r="C15" s="9" t="str">
        <f>IFERROR(VLOOKUP(CONCATENATE(C$10,$Q15),Alap!$J:$AA,18,FALSE),"")</f>
        <v/>
      </c>
      <c r="D15" s="9" t="str">
        <f>IFERROR(VLOOKUP(CONCATENATE(D$10,$Q15),Alap!$J:$AA,18,FALSE),"")</f>
        <v/>
      </c>
      <c r="E15" s="9" t="str">
        <f>IFERROR(VLOOKUP(CONCATENATE(E$10,$Q15),Alap!$J:$AA,18,FALSE),"")</f>
        <v/>
      </c>
      <c r="F15" s="9" t="str">
        <f>IFERROR(VLOOKUP(CONCATENATE(F$10,$Q15),Alap!$J:$AA,18,FALSE),"")</f>
        <v/>
      </c>
      <c r="G15" s="9" t="str">
        <f>IFERROR(VLOOKUP(CONCATENATE(G$10,$Q15),Alap!$J:$AA,18,FALSE),"")</f>
        <v/>
      </c>
      <c r="H15" s="9" t="str">
        <f>IFERROR(VLOOKUP(CONCATENATE(H$10,$Q15),Alap!$J:$AA,18,FALSE),"")</f>
        <v>Értékteremtő logisztikai folyamatok (otthon, otthonról web)</v>
      </c>
      <c r="I15" s="9" t="str">
        <f>IFERROR(VLOOKUP(CONCATENATE(I$10,$Q15),Alap!$J:$AA,18,FALSE),"")</f>
        <v/>
      </c>
      <c r="J15" s="9" t="str">
        <f>IFERROR(VLOOKUP(CONCATENATE(J$10,$Q15),Alap!$J:$AA,18,FALSE),"")</f>
        <v/>
      </c>
      <c r="K15" s="9" t="str">
        <f>IFERROR(VLOOKUP(CONCATENATE(K$10,$Q15),Alap!$J:$AA,18,FALSE),"")</f>
        <v>Értékteremtő logisztikai folyamatok (otthon, otthonról web)</v>
      </c>
      <c r="L15" s="9" t="str">
        <f>IFERROR(VLOOKUP(CONCATENATE(L$10,$Q15),Alap!$J:$AA,18,FALSE),"")</f>
        <v>Értékteremtő logisztikai folyamatok (otthon, otthonról web)</v>
      </c>
      <c r="M15" s="9" t="str">
        <f>IFERROR(VLOOKUP(CONCATENATE(M$10,$Q15),Alap!$J:$AA,18,FALSE),"")</f>
        <v/>
      </c>
      <c r="N15" s="9" t="str">
        <f>IFERROR(VLOOKUP(CONCATENATE(N$10,$Q15),Alap!$J:$AA,18,FALSE),"")</f>
        <v/>
      </c>
      <c r="O15" s="9" t="str">
        <f>IFERROR(VLOOKUP(CONCATENATE(O$10,$Q15),Alap!$J:$AA,18,FALSE),"")</f>
        <v/>
      </c>
      <c r="P15" s="9" t="str">
        <f>IFERROR(VLOOKUP(CONCATENATE(P$10,$Q15),Alap!$J:$AA,18,FALSE),"")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IFERROR(VLOOKUP(CONCATENATE(B$10,$Q16),Alap!$J:$AA,18,FALSE),"")</f>
        <v/>
      </c>
      <c r="C16" s="9" t="str">
        <f>IFERROR(VLOOKUP(CONCATENATE(C$10,$Q16),Alap!$J:$AA,18,FALSE),"")</f>
        <v/>
      </c>
      <c r="D16" s="9" t="str">
        <f>IFERROR(VLOOKUP(CONCATENATE(D$10,$Q16),Alap!$J:$AA,18,FALSE),"")</f>
        <v/>
      </c>
      <c r="E16" s="9" t="str">
        <f>IFERROR(VLOOKUP(CONCATENATE(E$10,$Q16),Alap!$J:$AA,18,FALSE),"")</f>
        <v/>
      </c>
      <c r="F16" s="9" t="str">
        <f>IFERROR(VLOOKUP(CONCATENATE(F$10,$Q16),Alap!$J:$AA,18,FALSE),"")</f>
        <v/>
      </c>
      <c r="G16" s="9" t="str">
        <f>IFERROR(VLOOKUP(CONCATENATE(G$10,$Q16),Alap!$J:$AA,18,FALSE),"")</f>
        <v/>
      </c>
      <c r="H16" s="9" t="str">
        <f>IFERROR(VLOOKUP(CONCATENATE(H$10,$Q16),Alap!$J:$AA,18,FALSE),"")</f>
        <v>Értékteremtő logisztikai folyamatok (otthon, otthonról web)</v>
      </c>
      <c r="I16" s="9" t="str">
        <f>IFERROR(VLOOKUP(CONCATENATE(I$10,$Q16),Alap!$J:$AA,18,FALSE),"")</f>
        <v/>
      </c>
      <c r="J16" s="9" t="str">
        <f>IFERROR(VLOOKUP(CONCATENATE(J$10,$Q16),Alap!$J:$AA,18,FALSE),"")</f>
        <v/>
      </c>
      <c r="K16" s="9" t="str">
        <f>IFERROR(VLOOKUP(CONCATENATE(K$10,$Q16),Alap!$J:$AA,18,FALSE),"")</f>
        <v>Értékteremtő logisztikai folyamatok (otthon, otthonról web)</v>
      </c>
      <c r="L16" s="9" t="str">
        <f>IFERROR(VLOOKUP(CONCATENATE(L$10,$Q16),Alap!$J:$AA,18,FALSE),"")</f>
        <v>Értékteremtő logisztikai folyamatok (otthon, otthonról web)</v>
      </c>
      <c r="M16" s="9" t="str">
        <f>IFERROR(VLOOKUP(CONCATENATE(M$10,$Q16),Alap!$J:$AA,18,FALSE),"")</f>
        <v/>
      </c>
      <c r="N16" s="9" t="str">
        <f>IFERROR(VLOOKUP(CONCATENATE(N$10,$Q16),Alap!$J:$AA,18,FALSE),"")</f>
        <v/>
      </c>
      <c r="O16" s="9" t="str">
        <f>IFERROR(VLOOKUP(CONCATENATE(O$10,$Q16),Alap!$J:$AA,18,FALSE),"")</f>
        <v/>
      </c>
      <c r="P16" s="9" t="str">
        <f>IFERROR(VLOOKUP(CONCATENATE(P$10,$Q16),Alap!$J:$AA,18,FALSE),"")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C7E2-59E8-4620-AF35-0BEDA7B42716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262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2336</v>
      </c>
      <c r="C4" s="9" t="str">
        <f>IFERROR(VLOOKUP(CONCATENATE(C$2,$Q4),Alap!$K:$AA,17,FALSE),"")</f>
        <v>Kutatásmódszertan (207, gépterem, web)</v>
      </c>
      <c r="D4" s="9" t="str">
        <f>IFERROR(VLOOKUP(CONCATENATE(D$2,$Q4),Alap!$K:$AA,17,FALSE),"")</f>
        <v>Modern közg. és piacelm. (209, web)</v>
      </c>
      <c r="E4" s="9" t="str">
        <f>IFERROR(VLOOKUP(CONCATENATE(E$2,$Q4),Alap!$K:$AA,17,FALSE),"")</f>
        <v>Modern közg. és piacelm. (214, web)</v>
      </c>
      <c r="F4" s="9" t="str">
        <f>IFERROR(VLOOKUP(CONCATENATE(F$2,$Q4),Alap!$K:$AA,17,FALSE),"")</f>
        <v>Információs rendszerek fejl. az ell. (205, web)</v>
      </c>
      <c r="G4" s="9" t="str">
        <f>IFERROR(VLOOKUP(CONCATENATE(G$2,$Q4),Alap!$K:$AA,17,FALSE),"")</f>
        <v>Modern közg. és piacelm. (209, web)</v>
      </c>
      <c r="H4" s="9" t="str">
        <f>IFERROR(VLOOKUP(CONCATENATE(H$2,$Q4),Alap!$K:$AA,17,FALSE),"")</f>
        <v/>
      </c>
      <c r="I4" s="9" t="str">
        <f>IFERROR(VLOOKUP(CONCATENATE(I$2,$Q4),Alap!$K:$AA,17,FALSE),"")</f>
        <v/>
      </c>
      <c r="J4" s="31" t="s">
        <v>574</v>
      </c>
      <c r="K4" s="9" t="str">
        <f>IFERROR(VLOOKUP(CONCATENATE(K$2,$Q4),Alap!$K:$AA,17,FALSE),"")</f>
        <v>Készletgazdálkodás tervezése (217, web)</v>
      </c>
      <c r="L4" s="9" t="str">
        <f>IFERROR(VLOOKUP(CONCATENATE(L$2,$Q4),Alap!$K:$AA,17,FALSE),"")</f>
        <v>Tanulás, kreativitás és MI (201, web)</v>
      </c>
      <c r="M4" s="9" t="str">
        <f>IFERROR(VLOOKUP(CONCATENATE(M$2,$Q4),Alap!$K:$AA,17,FALSE),"")</f>
        <v>Készletgazdálkodás tervezése (209, web)</v>
      </c>
      <c r="N4" s="9" t="str">
        <f>IFERROR(VLOOKUP(CONCATENATE(N$2,$Q4),Alap!$K:$AA,17,FALSE),"")</f>
        <v>Készletgazdálkodás tervezése (205, web)</v>
      </c>
      <c r="O4" s="9" t="str">
        <f>IFERROR(VLOOKUP(CONCATENATE(O$2,$Q4),Alap!$K:$AA,17,FALSE),"")</f>
        <v>Vállalkozások gazdaságtana (203, Tb.-ről web)</v>
      </c>
      <c r="P4" s="31" t="s">
        <v>575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IFERROR(VLOOKUP(CONCATENATE(B$2,$Q5),Alap!$K:$AA,17,FALSE),"")</f>
        <v>Hibrid projektmenedzsment (214, Tb.-ről web)</v>
      </c>
      <c r="C5" s="9" t="str">
        <f>IFERROR(VLOOKUP(CONCATENATE(C$2,$Q5),Alap!$K:$AA,17,FALSE),"")</f>
        <v>Kutatásmódszertan (207, gépterem, web)</v>
      </c>
      <c r="D5" s="9" t="str">
        <f>IFERROR(VLOOKUP(CONCATENATE(D$2,$Q5),Alap!$K:$AA,17,FALSE),"")</f>
        <v>Modern közg. és piacelm. (209, web)</v>
      </c>
      <c r="E5" s="9" t="str">
        <f>IFERROR(VLOOKUP(CONCATENATE(E$2,$Q5),Alap!$K:$AA,17,FALSE),"")</f>
        <v>Modern közg. és piacelm. (214, web)</v>
      </c>
      <c r="F5" s="9" t="str">
        <f>IFERROR(VLOOKUP(CONCATENATE(F$2,$Q5),Alap!$K:$AA,17,FALSE),"")</f>
        <v>Információs rendszerek fejl. az ell. (205, web)</v>
      </c>
      <c r="G5" s="9" t="str">
        <f>IFERROR(VLOOKUP(CONCATENATE(G$2,$Q5),Alap!$K:$AA,17,FALSE),"")</f>
        <v>Modern közg. és piacelm. (209, web)</v>
      </c>
      <c r="H5" s="9" t="str">
        <f>IFERROR(VLOOKUP(CONCATENATE(H$2,$Q5),Alap!$K:$AA,17,FALSE),"")</f>
        <v/>
      </c>
      <c r="I5" s="9" t="str">
        <f>IFERROR(VLOOKUP(CONCATENATE(I$2,$Q5),Alap!$K:$AA,17,FALSE),"")</f>
        <v/>
      </c>
      <c r="J5" s="31" t="s">
        <v>574</v>
      </c>
      <c r="K5" s="9" t="str">
        <f>IFERROR(VLOOKUP(CONCATENATE(K$2,$Q5),Alap!$K:$AA,17,FALSE),"")</f>
        <v>Készletgazdálkodás tervezése (217, web)</v>
      </c>
      <c r="L5" s="9" t="str">
        <f>IFERROR(VLOOKUP(CONCATENATE(L$2,$Q5),Alap!$K:$AA,17,FALSE),"")</f>
        <v>Tanulás, kreativitás és MI (201, web)</v>
      </c>
      <c r="M5" s="9" t="str">
        <f>IFERROR(VLOOKUP(CONCATENATE(M$2,$Q5),Alap!$K:$AA,17,FALSE),"")</f>
        <v>Bevezetés az ellátási láncok men. (205, otthonról web)</v>
      </c>
      <c r="N5" s="9" t="str">
        <f>IFERROR(VLOOKUP(CONCATENATE(N$2,$Q5),Alap!$K:$AA,17,FALSE),"")</f>
        <v>Készletgazdálkodás tervezése (205, web)</v>
      </c>
      <c r="O5" s="9" t="str">
        <f>IFERROR(VLOOKUP(CONCATENATE(O$2,$Q5),Alap!$K:$AA,17,FALSE),"")</f>
        <v>Vállalkozások gazdaságtana (203, Tb.-ről web)</v>
      </c>
      <c r="P5" s="31" t="s">
        <v>575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IFERROR(VLOOKUP(CONCATENATE(B$2,$Q6),Alap!$K:$AA,17,FALSE),"")</f>
        <v>Szállítási logisztikai esettanulmányok (214, web)</v>
      </c>
      <c r="C6" s="9" t="str">
        <f>IFERROR(VLOOKUP(CONCATENATE(C$2,$Q6),Alap!$K:$AA,17,FALSE),"")</f>
        <v>Vállalkozások gazdaságtana (206, Tb.-ről web)</v>
      </c>
      <c r="D6" s="9" t="str">
        <f>IFERROR(VLOOKUP(CONCATENATE(D$2,$Q6),Alap!$K:$AA,17,FALSE),"")</f>
        <v>Hibrid projektmenedzsment (217, Bp.-ről web)</v>
      </c>
      <c r="E6" s="9" t="str">
        <f>IFERROR(VLOOKUP(CONCATENATE(E$2,$Q6),Alap!$K:$AA,17,FALSE),"")</f>
        <v>Hibrid projektmenedzsment (214, Bp.-ről web)</v>
      </c>
      <c r="F6" s="9" t="str">
        <f>IFERROR(VLOOKUP(CONCATENATE(F$2,$Q6),Alap!$K:$AA,17,FALSE),"")</f>
        <v>Információs rendszerek fejl. az ell. (205, web)</v>
      </c>
      <c r="G6" s="9" t="str">
        <f>IFERROR(VLOOKUP(CONCATENATE(G$2,$Q6),Alap!$K:$AA,17,FALSE),"")</f>
        <v>Készletgazdálkodás tervezése (209, web)</v>
      </c>
      <c r="H6" s="9" t="str">
        <f>IFERROR(VLOOKUP(CONCATENATE(H$2,$Q6),Alap!$K:$AA,17,FALSE),"")</f>
        <v/>
      </c>
      <c r="I6" s="9" t="str">
        <f>IFERROR(VLOOKUP(CONCATENATE(I$2,$Q6),Alap!$K:$AA,17,FALSE),"")</f>
        <v/>
      </c>
      <c r="J6" s="9" t="str">
        <f>IFERROR(VLOOKUP(CONCATENATE(J$2,$Q6),Alap!$K:$AA,17,FALSE),"")</f>
        <v>Kutatásmódszertan (207, gépterem, web)</v>
      </c>
      <c r="K6" s="9" t="str">
        <f>IFERROR(VLOOKUP(CONCATENATE(K$2,$Q6),Alap!$K:$AA,17,FALSE),"")</f>
        <v>Bevezetés az ellátási láncok men. (214, otthonról web)</v>
      </c>
      <c r="L6" s="9" t="str">
        <f>IFERROR(VLOOKUP(CONCATENATE(L$2,$Q6),Alap!$K:$AA,17,FALSE),"")</f>
        <v>Szállítási logisztikai esettanulmányok (214, web)</v>
      </c>
      <c r="M6" s="31" t="s">
        <v>2353</v>
      </c>
      <c r="N6" s="9" t="str">
        <f>IFERROR(VLOOKUP(CONCATENATE(N$2,$Q6),Alap!$K:$AA,17,FALSE),"")</f>
        <v>Készletgazdálkodás tervezése (205, web)</v>
      </c>
      <c r="O6" s="9" t="str">
        <f>IFERROR(VLOOKUP(CONCATENATE(O$2,$Q6),Alap!$K:$AA,17,FALSE),"")</f>
        <v>Kutatásmódszertan (207, gépterem, web)</v>
      </c>
      <c r="P6" s="9" t="str">
        <f>IFERROR(VLOOKUP(CONCATENATE(P$2,$Q6),Alap!$K:$AA,17,FALSE),"")</f>
        <v>Információs rendszerek fejl. az ell. (207, gépterem,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IFERROR(VLOOKUP(CONCATENATE(B$2,$Q7),Alap!$K:$AA,17,FALSE),"")</f>
        <v>Szállítási logisztikai esettanulmányok (214, web)</v>
      </c>
      <c r="C7" s="9" t="str">
        <f>IFERROR(VLOOKUP(CONCATENATE(C$2,$Q7),Alap!$K:$AA,17,FALSE),"")</f>
        <v>Vállalkozások gazdaságtana (206, Tb.-ről web)</v>
      </c>
      <c r="D7" s="9" t="str">
        <f>IFERROR(VLOOKUP(CONCATENATE(D$2,$Q7),Alap!$K:$AA,17,FALSE),"")</f>
        <v>Hibrid projektmenedzsment (217, Bp.-ről web)</v>
      </c>
      <c r="E7" s="9" t="str">
        <f>IFERROR(VLOOKUP(CONCATENATE(E$2,$Q7),Alap!$K:$AA,17,FALSE),"")</f>
        <v>Hibrid projektmenedzsment (214, Bp.-ről web)</v>
      </c>
      <c r="F7" s="9" t="str">
        <f>IFERROR(VLOOKUP(CONCATENATE(F$2,$Q7),Alap!$K:$AA,17,FALSE),"")</f>
        <v>Tanulás, kreativitás és MI (201, web)</v>
      </c>
      <c r="G7" s="9" t="str">
        <f>IFERROR(VLOOKUP(CONCATENATE(G$2,$Q7),Alap!$K:$AA,17,FALSE),"")</f>
        <v>Készletgazdálkodás tervezése (209, web)</v>
      </c>
      <c r="H7" s="9" t="str">
        <f>IFERROR(VLOOKUP(CONCATENATE(H$2,$Q7),Alap!$K:$AA,17,FALSE),"")</f>
        <v/>
      </c>
      <c r="I7" s="9" t="str">
        <f>IFERROR(VLOOKUP(CONCATENATE(I$2,$Q7),Alap!$K:$AA,17,FALSE),"")</f>
        <v/>
      </c>
      <c r="J7" s="9" t="str">
        <f>IFERROR(VLOOKUP(CONCATENATE(J$2,$Q7),Alap!$K:$AA,17,FALSE),"")</f>
        <v>Kutatásmódszertan (207, gépterem, web)</v>
      </c>
      <c r="K7" s="9" t="str">
        <f>IFERROR(VLOOKUP(CONCATENATE(K$2,$Q7),Alap!$K:$AA,17,FALSE),"")</f>
        <v>Bevezetés az ellátási láncok men. (214, otthonról web)</v>
      </c>
      <c r="L7" s="9" t="str">
        <f>IFERROR(VLOOKUP(CONCATENATE(L$2,$Q7),Alap!$K:$AA,17,FALSE),"")</f>
        <v>Szállítási logisztikai esettanulmányok (214, web)</v>
      </c>
      <c r="M7" s="9" t="str">
        <f>IFERROR(VLOOKUP(CONCATENATE(M$2,$Q7),Alap!$K:$AA,17,FALSE),"")</f>
        <v>Információs rendszerek fejl. az ell. (206, web)</v>
      </c>
      <c r="N7" s="9" t="str">
        <f>IFERROR(VLOOKUP(CONCATENATE(N$2,$Q7),Alap!$K:$AA,17,FALSE),"")</f>
        <v>Hibrid projektmenedzsment (205, Tb.-ről web)</v>
      </c>
      <c r="O7" s="9" t="str">
        <f>IFERROR(VLOOKUP(CONCATENATE(O$2,$Q7),Alap!$K:$AA,17,FALSE),"")</f>
        <v>Kutatásmódszertan (207, gépterem, web)</v>
      </c>
      <c r="P7" s="9" t="str">
        <f>IFERROR(VLOOKUP(CONCATENATE(P$2,$Q7),Alap!$K:$AA,17,FALSE),"")</f>
        <v/>
      </c>
      <c r="Q7" s="3">
        <v>4</v>
      </c>
    </row>
    <row r="8" spans="1:17" ht="63.9" customHeight="1" thickBot="1" x14ac:dyDescent="0.3">
      <c r="A8" s="9" t="s">
        <v>5</v>
      </c>
      <c r="B8" s="31" t="s">
        <v>572</v>
      </c>
      <c r="C8" s="9" t="str">
        <f>IFERROR(VLOOKUP(CONCATENATE(C$2,$Q8),Alap!$K:$AA,17,FALSE),"")</f>
        <v>Vállalkozások gazdaságtana (206, Tb.-ről web)</v>
      </c>
      <c r="D8" s="9" t="str">
        <f>IFERROR(VLOOKUP(CONCATENATE(D$2,$Q8),Alap!$K:$AA,17,FALSE),"")</f>
        <v/>
      </c>
      <c r="E8" s="9" t="str">
        <f>IFERROR(VLOOKUP(CONCATENATE(E$2,$Q8),Alap!$K:$AA,17,FALSE),"")</f>
        <v>Hibrid projektmenedzsment (214, Bp.-ről web)</v>
      </c>
      <c r="F8" s="9" t="str">
        <f>IFERROR(VLOOKUP(CONCATENATE(F$2,$Q8),Alap!$K:$AA,17,FALSE),"")</f>
        <v>Tanulás, kreativitás és MI (201, web)</v>
      </c>
      <c r="G8" s="9" t="str">
        <f>IFERROR(VLOOKUP(CONCATENATE(G$2,$Q8),Alap!$K:$AA,17,FALSE),"")</f>
        <v/>
      </c>
      <c r="H8" s="9" t="str">
        <f>IFERROR(VLOOKUP(CONCATENATE(H$2,$Q8),Alap!$K:$AA,17,FALSE),"")</f>
        <v/>
      </c>
      <c r="I8" s="9" t="str">
        <f>IFERROR(VLOOKUP(CONCATENATE(I$2,$Q8),Alap!$K:$AA,17,FALSE),"")</f>
        <v/>
      </c>
      <c r="J8" s="9" t="str">
        <f>IFERROR(VLOOKUP(CONCATENATE(J$2,$Q8),Alap!$K:$AA,17,FALSE),"")</f>
        <v/>
      </c>
      <c r="K8" s="9" t="str">
        <f>IFERROR(VLOOKUP(CONCATENATE(K$2,$Q8),Alap!$K:$AA,17,FALSE),"")</f>
        <v/>
      </c>
      <c r="L8" s="9" t="str">
        <f>IFERROR(VLOOKUP(CONCATENATE(L$2,$Q8),Alap!$K:$AA,17,FALSE),"")</f>
        <v>Szállítási logisztikai esettanulmányok (214, web)</v>
      </c>
      <c r="M8" s="9" t="str">
        <f>IFERROR(VLOOKUP(CONCATENATE(M$2,$Q8),Alap!$K:$AA,17,FALSE),"")</f>
        <v/>
      </c>
      <c r="N8" s="9" t="str">
        <f>IFERROR(VLOOKUP(CONCATENATE(N$2,$Q8),Alap!$K:$AA,17,FALSE),"")</f>
        <v>Hibrid projektmenedzsment (205, Tb.-ről web)</v>
      </c>
      <c r="O8" s="9" t="str">
        <f>IFERROR(VLOOKUP(CONCATENATE(O$2,$Q8),Alap!$K:$AA,17,FALSE),"")</f>
        <v/>
      </c>
      <c r="P8" s="9" t="str">
        <f>IFERROR(VLOOKUP(CONCATENATE(P$2,$Q8),Alap!$K:$AA,17,FALSE),"")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IFERROR(VLOOKUP(CONCATENATE(B$2,$Q9),Alap!$K:$AA,17,FALSE),"")</f>
        <v/>
      </c>
      <c r="C9" s="9" t="str">
        <f>IFERROR(VLOOKUP(CONCATENATE(C$2,$Q9),Alap!$K:$AA,17,FALSE),"")</f>
        <v/>
      </c>
      <c r="D9" s="9" t="str">
        <f>IFERROR(VLOOKUP(CONCATENATE(D$2,$Q9),Alap!$K:$AA,17,FALSE),"")</f>
        <v/>
      </c>
      <c r="E9" s="9" t="str">
        <f>IFERROR(VLOOKUP(CONCATENATE(E$2,$Q9),Alap!$K:$AA,17,FALSE),"")</f>
        <v/>
      </c>
      <c r="F9" s="9" t="str">
        <f>IFERROR(VLOOKUP(CONCATENATE(F$2,$Q9),Alap!$K:$AA,17,FALSE),"")</f>
        <v/>
      </c>
      <c r="G9" s="9" t="str">
        <f>IFERROR(VLOOKUP(CONCATENATE(G$2,$Q9),Alap!$K:$AA,17,FALSE),"")</f>
        <v/>
      </c>
      <c r="H9" s="9" t="str">
        <f>IFERROR(VLOOKUP(CONCATENATE(H$2,$Q9),Alap!$K:$AA,17,FALSE),"")</f>
        <v/>
      </c>
      <c r="I9" s="9" t="str">
        <f>IFERROR(VLOOKUP(CONCATENATE(I$2,$Q9),Alap!$K:$AA,17,FALSE),"")</f>
        <v/>
      </c>
      <c r="J9" s="9" t="str">
        <f>IFERROR(VLOOKUP(CONCATENATE(J$2,$Q9),Alap!$K:$AA,17,FALSE),"")</f>
        <v/>
      </c>
      <c r="K9" s="9" t="str">
        <f>IFERROR(VLOOKUP(CONCATENATE(K$2,$Q9),Alap!$K:$AA,17,FALSE),"")</f>
        <v/>
      </c>
      <c r="L9" s="9" t="str">
        <f>IFERROR(VLOOKUP(CONCATENATE(L$2,$Q9),Alap!$K:$AA,17,FALSE),"")</f>
        <v/>
      </c>
      <c r="M9" s="9" t="str">
        <f>IFERROR(VLOOKUP(CONCATENATE(M$2,$Q9),Alap!$K:$AA,17,FALSE),"")</f>
        <v/>
      </c>
      <c r="N9" s="9" t="str">
        <f>IFERROR(VLOOKUP(CONCATENATE(N$2,$Q9),Alap!$K:$AA,17,FALSE),"")</f>
        <v/>
      </c>
      <c r="O9" s="9" t="str">
        <f>IFERROR(VLOOKUP(CONCATENATE(O$2,$Q9),Alap!$K:$AA,17,FALSE),"")</f>
        <v/>
      </c>
      <c r="P9" s="9" t="str">
        <f>IFERROR(VLOOKUP(CONCATENATE(P$2,$Q9),Alap!$K:$AA,17,FALSE),"")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IFERROR(VLOOKUP(CONCATENATE(B$10,$Q13),Alap!$K:$AA,17,FALSE),"")</f>
        <v/>
      </c>
      <c r="C13" s="9" t="str">
        <f>IFERROR(VLOOKUP(CONCATENATE(C$10,$Q13),Alap!$K:$AA,17,FALSE),"")</f>
        <v/>
      </c>
      <c r="D13" s="9" t="str">
        <f>IFERROR(VLOOKUP(CONCATENATE(D$10,$Q13),Alap!$K:$AA,17,FALSE),"")</f>
        <v/>
      </c>
      <c r="E13" s="9" t="str">
        <f>IFERROR(VLOOKUP(CONCATENATE(E$10,$Q13),Alap!$K:$AA,17,FALSE),"")</f>
        <v/>
      </c>
      <c r="F13" s="9" t="str">
        <f>IFERROR(VLOOKUP(CONCATENATE(F$10,$Q13),Alap!$K:$AA,17,FALSE),"")</f>
        <v/>
      </c>
      <c r="G13" s="9" t="str">
        <f>IFERROR(VLOOKUP(CONCATENATE(G$10,$Q13),Alap!$K:$AA,17,FALSE),"")</f>
        <v/>
      </c>
      <c r="H13" s="9" t="str">
        <f>IFERROR(VLOOKUP(CONCATENATE(H$10,$Q13),Alap!$K:$AA,17,FALSE),"")</f>
        <v/>
      </c>
      <c r="I13" s="9" t="str">
        <f>IFERROR(VLOOKUP(CONCATENATE(I$10,$Q13),Alap!$K:$AA,17,FALSE),"")</f>
        <v/>
      </c>
      <c r="J13" s="9" t="str">
        <f>IFERROR(VLOOKUP(CONCATENATE(J$10,$Q13),Alap!$K:$AA,17,FALSE),"")</f>
        <v/>
      </c>
      <c r="K13" s="9" t="str">
        <f>IFERROR(VLOOKUP(CONCATENATE(K$10,$Q13),Alap!$K:$AA,17,FALSE),"")</f>
        <v/>
      </c>
      <c r="L13" s="9" t="str">
        <f>IFERROR(VLOOKUP(CONCATENATE(L$10,$Q13),Alap!$K:$AA,17,FALSE),"")</f>
        <v/>
      </c>
      <c r="M13" s="9" t="str">
        <f>IFERROR(VLOOKUP(CONCATENATE(M$10,$Q13),Alap!$K:$AA,17,FALSE),"")</f>
        <v/>
      </c>
      <c r="N13" s="9" t="str">
        <f>IFERROR(VLOOKUP(CONCATENATE(N$10,$Q13),Alap!$K:$AA,17,FALSE),"")</f>
        <v/>
      </c>
      <c r="O13" s="9" t="str">
        <f>IFERROR(VLOOKUP(CONCATENATE(O$10,$Q13),Alap!$K:$AA,17,FALSE),"")</f>
        <v/>
      </c>
      <c r="P13" s="9" t="str">
        <f>IFERROR(VLOOKUP(CONCATENATE(P$10,$Q13),Alap!$K:$AA,17,FALSE),"")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IFERROR(VLOOKUP(CONCATENATE(B$10,$Q14),Alap!$K:$AA,17,FALSE),"")</f>
        <v/>
      </c>
      <c r="C14" s="9" t="str">
        <f>IFERROR(VLOOKUP(CONCATENATE(C$10,$Q14),Alap!$K:$AA,17,FALSE),"")</f>
        <v/>
      </c>
      <c r="D14" s="9" t="str">
        <f>IFERROR(VLOOKUP(CONCATENATE(D$10,$Q14),Alap!$K:$AA,17,FALSE),"")</f>
        <v/>
      </c>
      <c r="E14" s="9" t="str">
        <f>IFERROR(VLOOKUP(CONCATENATE(E$10,$Q14),Alap!$K:$AA,17,FALSE),"")</f>
        <v/>
      </c>
      <c r="F14" s="9" t="str">
        <f>IFERROR(VLOOKUP(CONCATENATE(F$10,$Q14),Alap!$K:$AA,17,FALSE),"")</f>
        <v/>
      </c>
      <c r="G14" s="9" t="str">
        <f>IFERROR(VLOOKUP(CONCATENATE(G$10,$Q14),Alap!$K:$AA,17,FALSE),"")</f>
        <v/>
      </c>
      <c r="H14" s="9" t="str">
        <f>IFERROR(VLOOKUP(CONCATENATE(H$10,$Q14),Alap!$K:$AA,17,FALSE),"")</f>
        <v/>
      </c>
      <c r="I14" s="9" t="str">
        <f>IFERROR(VLOOKUP(CONCATENATE(I$10,$Q14),Alap!$K:$AA,17,FALSE),"")</f>
        <v/>
      </c>
      <c r="J14" s="9" t="str">
        <f>IFERROR(VLOOKUP(CONCATENATE(J$10,$Q14),Alap!$K:$AA,17,FALSE),"")</f>
        <v/>
      </c>
      <c r="K14" s="9" t="str">
        <f>IFERROR(VLOOKUP(CONCATENATE(K$10,$Q14),Alap!$K:$AA,17,FALSE),"")</f>
        <v/>
      </c>
      <c r="L14" s="9" t="str">
        <f>IFERROR(VLOOKUP(CONCATENATE(L$10,$Q14),Alap!$K:$AA,17,FALSE),"")</f>
        <v/>
      </c>
      <c r="M14" s="9" t="str">
        <f>IFERROR(VLOOKUP(CONCATENATE(M$10,$Q14),Alap!$K:$AA,17,FALSE),"")</f>
        <v/>
      </c>
      <c r="N14" s="9" t="str">
        <f>IFERROR(VLOOKUP(CONCATENATE(N$10,$Q14),Alap!$K:$AA,17,FALSE),"")</f>
        <v/>
      </c>
      <c r="O14" s="9" t="str">
        <f>IFERROR(VLOOKUP(CONCATENATE(O$10,$Q14),Alap!$K:$AA,17,FALSE),"")</f>
        <v/>
      </c>
      <c r="P14" s="9" t="str">
        <f>IFERROR(VLOOKUP(CONCATENATE(P$10,$Q14),Alap!$K:$AA,17,FALSE),"")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IFERROR(VLOOKUP(CONCATENATE(B$10,$Q15),Alap!$K:$AA,17,FALSE),"")</f>
        <v/>
      </c>
      <c r="C15" s="9" t="str">
        <f>IFERROR(VLOOKUP(CONCATENATE(C$10,$Q15),Alap!$K:$AA,17,FALSE),"")</f>
        <v/>
      </c>
      <c r="D15" s="9" t="str">
        <f>IFERROR(VLOOKUP(CONCATENATE(D$10,$Q15),Alap!$K:$AA,17,FALSE),"")</f>
        <v/>
      </c>
      <c r="E15" s="9" t="str">
        <f>IFERROR(VLOOKUP(CONCATENATE(E$10,$Q15),Alap!$K:$AA,17,FALSE),"")</f>
        <v/>
      </c>
      <c r="F15" s="9" t="str">
        <f>IFERROR(VLOOKUP(CONCATENATE(F$10,$Q15),Alap!$K:$AA,17,FALSE),"")</f>
        <v/>
      </c>
      <c r="G15" s="9" t="str">
        <f>IFERROR(VLOOKUP(CONCATENATE(G$10,$Q15),Alap!$K:$AA,17,FALSE),"")</f>
        <v/>
      </c>
      <c r="H15" s="9" t="str">
        <f>IFERROR(VLOOKUP(CONCATENATE(H$10,$Q15),Alap!$K:$AA,17,FALSE),"")</f>
        <v>Értékteremtő logisztikai folyamatok (otthon, otthonról web)</v>
      </c>
      <c r="I15" s="9" t="str">
        <f>IFERROR(VLOOKUP(CONCATENATE(I$10,$Q15),Alap!$K:$AA,17,FALSE),"")</f>
        <v/>
      </c>
      <c r="J15" s="9" t="str">
        <f>IFERROR(VLOOKUP(CONCATENATE(J$10,$Q15),Alap!$K:$AA,17,FALSE),"")</f>
        <v/>
      </c>
      <c r="K15" s="9" t="str">
        <f>IFERROR(VLOOKUP(CONCATENATE(K$10,$Q15),Alap!$K:$AA,17,FALSE),"")</f>
        <v>Értékteremtő logisztikai folyamatok (otthon, otthonról web)</v>
      </c>
      <c r="L15" s="9" t="str">
        <f>IFERROR(VLOOKUP(CONCATENATE(L$10,$Q15),Alap!$K:$AA,17,FALSE),"")</f>
        <v>Értékteremtő logisztikai folyamatok (otthon, otthonról web)</v>
      </c>
      <c r="M15" s="9" t="str">
        <f>IFERROR(VLOOKUP(CONCATENATE(M$10,$Q15),Alap!$K:$AA,17,FALSE),"")</f>
        <v>Értékteremtő logisztikai folyamatok (otthon, otthonról web)</v>
      </c>
      <c r="N15" s="9" t="str">
        <f>IFERROR(VLOOKUP(CONCATENATE(N$10,$Q15),Alap!$K:$AA,17,FALSE),"")</f>
        <v/>
      </c>
      <c r="O15" s="9" t="str">
        <f>IFERROR(VLOOKUP(CONCATENATE(O$10,$Q15),Alap!$K:$AA,17,FALSE),"")</f>
        <v>Értékteremtő logisztikai folyamatok (otthon, otthonról web)</v>
      </c>
      <c r="P15" s="9" t="str">
        <f>IFERROR(VLOOKUP(CONCATENATE(P$10,$Q15),Alap!$K:$AA,17,FALSE),"")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IFERROR(VLOOKUP(CONCATENATE(B$10,$Q16),Alap!$K:$AA,17,FALSE),"")</f>
        <v/>
      </c>
      <c r="C16" s="9" t="str">
        <f>IFERROR(VLOOKUP(CONCATENATE(C$10,$Q16),Alap!$K:$AA,17,FALSE),"")</f>
        <v/>
      </c>
      <c r="D16" s="9" t="str">
        <f>IFERROR(VLOOKUP(CONCATENATE(D$10,$Q16),Alap!$K:$AA,17,FALSE),"")</f>
        <v/>
      </c>
      <c r="E16" s="9" t="str">
        <f>IFERROR(VLOOKUP(CONCATENATE(E$10,$Q16),Alap!$K:$AA,17,FALSE),"")</f>
        <v/>
      </c>
      <c r="F16" s="9" t="str">
        <f>IFERROR(VLOOKUP(CONCATENATE(F$10,$Q16),Alap!$K:$AA,17,FALSE),"")</f>
        <v/>
      </c>
      <c r="G16" s="9" t="str">
        <f>IFERROR(VLOOKUP(CONCATENATE(G$10,$Q16),Alap!$K:$AA,17,FALSE),"")</f>
        <v/>
      </c>
      <c r="H16" s="9" t="str">
        <f>IFERROR(VLOOKUP(CONCATENATE(H$10,$Q16),Alap!$K:$AA,17,FALSE),"")</f>
        <v>Értékteremtő logisztikai folyamatok (otthon, otthonról web)</v>
      </c>
      <c r="I16" s="9" t="str">
        <f>IFERROR(VLOOKUP(CONCATENATE(I$10,$Q16),Alap!$K:$AA,17,FALSE),"")</f>
        <v/>
      </c>
      <c r="J16" s="9" t="str">
        <f>IFERROR(VLOOKUP(CONCATENATE(J$10,$Q16),Alap!$K:$AA,17,FALSE),"")</f>
        <v/>
      </c>
      <c r="K16" s="9" t="str">
        <f>IFERROR(VLOOKUP(CONCATENATE(K$10,$Q16),Alap!$K:$AA,17,FALSE),"")</f>
        <v>Értékteremtő logisztikai folyamatok (otthon, otthonról web)</v>
      </c>
      <c r="L16" s="9" t="str">
        <f>IFERROR(VLOOKUP(CONCATENATE(L$10,$Q16),Alap!$K:$AA,17,FALSE),"")</f>
        <v>Értékteremtő logisztikai folyamatok (otthon, otthonról web)</v>
      </c>
      <c r="M16" s="9" t="str">
        <f>IFERROR(VLOOKUP(CONCATENATE(M$10,$Q16),Alap!$K:$AA,17,FALSE),"")</f>
        <v>Értékteremtő logisztikai folyamatok (otthon, otthonról web)</v>
      </c>
      <c r="N16" s="9" t="str">
        <f>IFERROR(VLOOKUP(CONCATENATE(N$10,$Q16),Alap!$K:$AA,17,FALSE),"")</f>
        <v/>
      </c>
      <c r="O16" s="9" t="str">
        <f>IFERROR(VLOOKUP(CONCATENATE(O$10,$Q16),Alap!$K:$AA,17,FALSE),"")</f>
        <v>Értékteremtő logisztikai folyamatok (otthon, otthonról web)</v>
      </c>
      <c r="P16" s="9" t="str">
        <f>IFERROR(VLOOKUP(CONCATENATE(P$10,$Q16),Alap!$K:$AA,17,FALSE),"")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BF95-07C4-4E00-8DD9-4CBA567212C0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2336</v>
      </c>
      <c r="C4" s="9" t="str">
        <f>IFERROR(VLOOKUP(CONCATENATE(C$2,$Q4),Alap!$L:$AA,16,FALSE),"")</f>
        <v/>
      </c>
      <c r="D4" s="9" t="str">
        <f>IFERROR(VLOOKUP(CONCATENATE(D$2,$Q4),Alap!$L:$AA,16,FALSE),"")</f>
        <v/>
      </c>
      <c r="E4" s="9" t="str">
        <f>IFERROR(VLOOKUP(CONCATENATE(E$2,$Q4),Alap!$L:$AA,16,FALSE),"")</f>
        <v/>
      </c>
      <c r="F4" s="9" t="str">
        <f>IFERROR(VLOOKUP(CONCATENATE(F$2,$Q4),Alap!$L:$AA,16,FALSE),"")</f>
        <v>Modern ipari IT megoldások (207, gépterem, web)</v>
      </c>
      <c r="G4" s="9" t="str">
        <f>IFERROR(VLOOKUP(CONCATENATE(G$2,$Q4),Alap!$L:$AA,16,FALSE),"")</f>
        <v/>
      </c>
      <c r="H4" s="9" t="str">
        <f>IFERROR(VLOOKUP(CONCATENATE(H$2,$Q4),Alap!$L:$AA,16,FALSE),"")</f>
        <v>Innovációs technológiák (205, web)</v>
      </c>
      <c r="I4" s="9" t="str">
        <f>IFERROR(VLOOKUP(CONCATENATE(I$2,$Q4),Alap!$L:$AA,16,FALSE),"")</f>
        <v/>
      </c>
      <c r="J4" s="9" t="str">
        <f>IFERROR(VLOOKUP(CONCATENATE(J$2,$Q4),Alap!$L:$AA,16,FALSE),"")</f>
        <v/>
      </c>
      <c r="K4" s="9" t="str">
        <f>IFERROR(VLOOKUP(CONCATENATE(K$2,$Q4),Alap!$L:$AA,16,FALSE),"")</f>
        <v>Beruházások elemzése (214, web)</v>
      </c>
      <c r="L4" s="9" t="str">
        <f>IFERROR(VLOOKUP(CONCATENATE(L$2,$Q4),Alap!$L:$AA,16,FALSE),"")</f>
        <v>Tanulás, kreativitás és MI (201, web)</v>
      </c>
      <c r="M4" s="9" t="str">
        <f>IFERROR(VLOOKUP(CONCATENATE(M$2,$Q4),Alap!$L:$AA,16,FALSE),"")</f>
        <v/>
      </c>
      <c r="N4" s="9" t="str">
        <f>IFERROR(VLOOKUP(CONCATENATE(N$2,$Q4),Alap!$L:$AA,16,FALSE),"")</f>
        <v/>
      </c>
      <c r="O4" s="9" t="str">
        <f>IFERROR(VLOOKUP(CONCATENATE(O$2,$Q4),Alap!$L:$AA,16,FALSE),"")</f>
        <v/>
      </c>
      <c r="P4" s="9" t="str">
        <f>IFERROR(VLOOKUP(CONCATENATE(P$2,$Q4),Alap!$L:$AA,16,FALSE),"")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IFERROR(VLOOKUP(CONCATENATE(B$2,$Q5),Alap!$L:$AA,16,FALSE),"")</f>
        <v>Fenntarthatóság (217, web)</v>
      </c>
      <c r="C5" s="9" t="str">
        <f>IFERROR(VLOOKUP(CONCATENATE(C$2,$Q5),Alap!$L:$AA,16,FALSE),"")</f>
        <v/>
      </c>
      <c r="D5" s="9" t="str">
        <f>IFERROR(VLOOKUP(CONCATENATE(D$2,$Q5),Alap!$L:$AA,16,FALSE),"")</f>
        <v>Szellemi alkotások joga (210, web)</v>
      </c>
      <c r="E5" s="9" t="str">
        <f>IFERROR(VLOOKUP(CONCATENATE(E$2,$Q5),Alap!$L:$AA,16,FALSE),"")</f>
        <v>Innovációs technológiák (202, web)</v>
      </c>
      <c r="F5" s="9" t="str">
        <f>IFERROR(VLOOKUP(CONCATENATE(F$2,$Q5),Alap!$L:$AA,16,FALSE),"")</f>
        <v>Modern ipari IT megoldások (207, gépterem, web)</v>
      </c>
      <c r="G5" s="9" t="str">
        <f>IFERROR(VLOOKUP(CONCATENATE(G$2,$Q5),Alap!$L:$AA,16,FALSE),"")</f>
        <v/>
      </c>
      <c r="H5" s="9" t="str">
        <f>IFERROR(VLOOKUP(CONCATENATE(H$2,$Q5),Alap!$L:$AA,16,FALSE),"")</f>
        <v>Innovációs technológiák (205, web)</v>
      </c>
      <c r="I5" s="9" t="str">
        <f>IFERROR(VLOOKUP(CONCATENATE(I$2,$Q5),Alap!$L:$AA,16,FALSE),"")</f>
        <v/>
      </c>
      <c r="J5" s="9" t="str">
        <f>IFERROR(VLOOKUP(CONCATENATE(J$2,$Q5),Alap!$L:$AA,16,FALSE),"")</f>
        <v>Szellemi alkotások joga (214, web)</v>
      </c>
      <c r="K5" s="9" t="str">
        <f>IFERROR(VLOOKUP(CONCATENATE(K$2,$Q5),Alap!$L:$AA,16,FALSE),"")</f>
        <v>Beruházások elemzése (214, web)</v>
      </c>
      <c r="L5" s="9" t="str">
        <f>IFERROR(VLOOKUP(CONCATENATE(L$2,$Q5),Alap!$L:$AA,16,FALSE),"")</f>
        <v>Tanulás, kreativitás és MI (201, web)</v>
      </c>
      <c r="M5" s="9" t="str">
        <f>IFERROR(VLOOKUP(CONCATENATE(M$2,$Q5),Alap!$L:$AA,16,FALSE),"")</f>
        <v/>
      </c>
      <c r="N5" s="9" t="str">
        <f>IFERROR(VLOOKUP(CONCATENATE(N$2,$Q5),Alap!$L:$AA,16,FALSE),"")</f>
        <v/>
      </c>
      <c r="O5" s="9" t="str">
        <f>IFERROR(VLOOKUP(CONCATENATE(O$2,$Q5),Alap!$L:$AA,16,FALSE),"")</f>
        <v>Ökológiai gazdaságtan (210, web)</v>
      </c>
      <c r="P5" s="9" t="str">
        <f>IFERROR(VLOOKUP(CONCATENATE(P$2,$Q5),Alap!$L:$AA,16,FALSE),"")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IFERROR(VLOOKUP(CONCATENATE(B$2,$Q6),Alap!$L:$AA,16,FALSE),"")</f>
        <v>Fenntarthatóság (217, web)</v>
      </c>
      <c r="C6" s="9" t="str">
        <f>IFERROR(VLOOKUP(CONCATENATE(C$2,$Q6),Alap!$L:$AA,16,FALSE),"")</f>
        <v>Szellemi alkotások joga (210, web)</v>
      </c>
      <c r="D6" s="9" t="str">
        <f>IFERROR(VLOOKUP(CONCATENATE(D$2,$Q6),Alap!$L:$AA,16,FALSE),"")</f>
        <v>Ökológiai gazdaságtan (210, web)</v>
      </c>
      <c r="E6" s="9" t="str">
        <f>IFERROR(VLOOKUP(CONCATENATE(E$2,$Q6),Alap!$L:$AA,16,FALSE),"")</f>
        <v>Beruházások elemzése (202, web)</v>
      </c>
      <c r="F6" s="9" t="str">
        <f>IFERROR(VLOOKUP(CONCATENATE(F$2,$Q6),Alap!$L:$AA,16,FALSE),"")</f>
        <v>Ökológiai gazdaságtan (207, web)</v>
      </c>
      <c r="G6" s="9" t="str">
        <f>IFERROR(VLOOKUP(CONCATENATE(G$2,$Q6),Alap!$L:$AA,16,FALSE),"")</f>
        <v/>
      </c>
      <c r="H6" s="9" t="str">
        <f>IFERROR(VLOOKUP(CONCATENATE(H$2,$Q6),Alap!$L:$AA,16,FALSE),"")</f>
        <v>Szellemi alkotások joga (205, web)</v>
      </c>
      <c r="I6" s="9" t="str">
        <f>IFERROR(VLOOKUP(CONCATENATE(I$2,$Q6),Alap!$L:$AA,16,FALSE),"")</f>
        <v/>
      </c>
      <c r="J6" s="9" t="str">
        <f>IFERROR(VLOOKUP(CONCATENATE(J$2,$Q6),Alap!$L:$AA,16,FALSE),"")</f>
        <v>Általános menedzsment (214, web)</v>
      </c>
      <c r="K6" s="9" t="str">
        <f>IFERROR(VLOOKUP(CONCATENATE(K$2,$Q6),Alap!$L:$AA,16,FALSE),"")</f>
        <v>Innovációs technológiák (217, web)</v>
      </c>
      <c r="L6" s="9" t="str">
        <f>IFERROR(VLOOKUP(CONCATENATE(L$2,$Q6),Alap!$L:$AA,16,FALSE),"")</f>
        <v>Általános menedzsment (210, web)</v>
      </c>
      <c r="M6" s="9" t="str">
        <f>IFERROR(VLOOKUP(CONCATENATE(M$2,$Q6),Alap!$L:$AA,16,FALSE),"")</f>
        <v/>
      </c>
      <c r="N6" s="9" t="str">
        <f>IFERROR(VLOOKUP(CONCATENATE(N$2,$Q6),Alap!$L:$AA,16,FALSE),"")</f>
        <v>Beruházások elemzése (207, web)</v>
      </c>
      <c r="O6" s="9" t="str">
        <f>IFERROR(VLOOKUP(CONCATENATE(O$2,$Q6),Alap!$L:$AA,16,FALSE),"")</f>
        <v>Fenntarthatóság (210, web)</v>
      </c>
      <c r="P6" s="9" t="str">
        <f>IFERROR(VLOOKUP(CONCATENATE(P$2,$Q6),Alap!$L:$AA,16,FALSE),"")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IFERROR(VLOOKUP(CONCATENATE(B$2,$Q7),Alap!$L:$AA,16,FALSE),"")</f>
        <v/>
      </c>
      <c r="C7" s="9" t="str">
        <f>IFERROR(VLOOKUP(CONCATENATE(C$2,$Q7),Alap!$L:$AA,16,FALSE),"")</f>
        <v>Szellemi alkotások joga (210, web)</v>
      </c>
      <c r="D7" s="9" t="str">
        <f>IFERROR(VLOOKUP(CONCATENATE(D$2,$Q7),Alap!$L:$AA,16,FALSE),"")</f>
        <v>Ökológiai gazdaságtan (210, web)</v>
      </c>
      <c r="E7" s="9" t="str">
        <f>IFERROR(VLOOKUP(CONCATENATE(E$2,$Q7),Alap!$L:$AA,16,FALSE),"")</f>
        <v>Beruházások elemzése (202, web)</v>
      </c>
      <c r="F7" s="9" t="str">
        <f>IFERROR(VLOOKUP(CONCATENATE(F$2,$Q7),Alap!$L:$AA,16,FALSE),"")</f>
        <v>Tanulás, kreativitás és MI (201, web)</v>
      </c>
      <c r="G7" s="9" t="str">
        <f>IFERROR(VLOOKUP(CONCATENATE(G$2,$Q7),Alap!$L:$AA,16,FALSE),"")</f>
        <v/>
      </c>
      <c r="H7" s="9" t="str">
        <f>IFERROR(VLOOKUP(CONCATENATE(H$2,$Q7),Alap!$L:$AA,16,FALSE),"")</f>
        <v>Szellemi alkotások joga (205, web)</v>
      </c>
      <c r="I7" s="9" t="str">
        <f>IFERROR(VLOOKUP(CONCATENATE(I$2,$Q7),Alap!$L:$AA,16,FALSE),"")</f>
        <v/>
      </c>
      <c r="J7" s="9" t="str">
        <f>IFERROR(VLOOKUP(CONCATENATE(J$2,$Q7),Alap!$L:$AA,16,FALSE),"")</f>
        <v>Általános menedzsment (214, web)</v>
      </c>
      <c r="K7" s="9" t="str">
        <f>IFERROR(VLOOKUP(CONCATENATE(K$2,$Q7),Alap!$L:$AA,16,FALSE),"")</f>
        <v>Innovációs technológiák (217, web)</v>
      </c>
      <c r="L7" s="9" t="str">
        <f>IFERROR(VLOOKUP(CONCATENATE(L$2,$Q7),Alap!$L:$AA,16,FALSE),"")</f>
        <v>Általános menedzsment (210, web)</v>
      </c>
      <c r="M7" s="9" t="str">
        <f>IFERROR(VLOOKUP(CONCATENATE(M$2,$Q7),Alap!$L:$AA,16,FALSE),"")</f>
        <v/>
      </c>
      <c r="N7" s="9" t="str">
        <f>IFERROR(VLOOKUP(CONCATENATE(N$2,$Q7),Alap!$L:$AA,16,FALSE),"")</f>
        <v>Modern ipari IT megoldások (207, gépterem, web)</v>
      </c>
      <c r="O7" s="9" t="str">
        <f>IFERROR(VLOOKUP(CONCATENATE(O$2,$Q7),Alap!$L:$AA,16,FALSE),"")</f>
        <v>Fenntarthatóság (210, web)</v>
      </c>
      <c r="P7" s="9" t="str">
        <f>IFERROR(VLOOKUP(CONCATENATE(P$2,$Q7),Alap!$L:$AA,16,FALSE),"")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IFERROR(VLOOKUP(CONCATENATE(B$2,$Q8),Alap!$L:$AA,16,FALSE),"")</f>
        <v/>
      </c>
      <c r="C8" s="9" t="str">
        <f>IFERROR(VLOOKUP(CONCATENATE(C$2,$Q8),Alap!$L:$AA,16,FALSE),"")</f>
        <v/>
      </c>
      <c r="D8" s="9" t="str">
        <f>IFERROR(VLOOKUP(CONCATENATE(D$2,$Q8),Alap!$L:$AA,16,FALSE),"")</f>
        <v>Ökológiai gazdaságtan (210, web)</v>
      </c>
      <c r="E8" s="9" t="str">
        <f>IFERROR(VLOOKUP(CONCATENATE(E$2,$Q8),Alap!$L:$AA,16,FALSE),"")</f>
        <v>Beruházások elemzése (202, web)</v>
      </c>
      <c r="F8" s="9" t="str">
        <f>IFERROR(VLOOKUP(CONCATENATE(F$2,$Q8),Alap!$L:$AA,16,FALSE),"")</f>
        <v>Tanulás, kreativitás és MI (201, web)</v>
      </c>
      <c r="G8" s="9" t="str">
        <f>IFERROR(VLOOKUP(CONCATENATE(G$2,$Q8),Alap!$L:$AA,16,FALSE),"")</f>
        <v/>
      </c>
      <c r="H8" s="9" t="str">
        <f>IFERROR(VLOOKUP(CONCATENATE(H$2,$Q8),Alap!$L:$AA,16,FALSE),"")</f>
        <v/>
      </c>
      <c r="I8" s="9" t="str">
        <f>IFERROR(VLOOKUP(CONCATENATE(I$2,$Q8),Alap!$L:$AA,16,FALSE),"")</f>
        <v/>
      </c>
      <c r="J8" s="9" t="str">
        <f>IFERROR(VLOOKUP(CONCATENATE(J$2,$Q8),Alap!$L:$AA,16,FALSE),"")</f>
        <v>Általános menedzsment (214, web)</v>
      </c>
      <c r="K8" s="9" t="str">
        <f>IFERROR(VLOOKUP(CONCATENATE(K$2,$Q8),Alap!$L:$AA,16,FALSE),"")</f>
        <v/>
      </c>
      <c r="L8" s="9" t="str">
        <f>IFERROR(VLOOKUP(CONCATENATE(L$2,$Q8),Alap!$L:$AA,16,FALSE),"")</f>
        <v>Általános menedzsment (210, web)</v>
      </c>
      <c r="M8" s="9" t="str">
        <f>IFERROR(VLOOKUP(CONCATENATE(M$2,$Q8),Alap!$L:$AA,16,FALSE),"")</f>
        <v/>
      </c>
      <c r="N8" s="9" t="str">
        <f>IFERROR(VLOOKUP(CONCATENATE(N$2,$Q8),Alap!$L:$AA,16,FALSE),"")</f>
        <v>Modern ipari IT megoldások (207, gépterem, web)</v>
      </c>
      <c r="O8" s="9" t="str">
        <f>IFERROR(VLOOKUP(CONCATENATE(O$2,$Q8),Alap!$L:$AA,16,FALSE),"")</f>
        <v>Fenntarthatóság (210, web)</v>
      </c>
      <c r="P8" s="9" t="str">
        <f>IFERROR(VLOOKUP(CONCATENATE(P$2,$Q8),Alap!$L:$AA,16,FALSE),"")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IFERROR(VLOOKUP(CONCATENATE(B$2,$Q9),Alap!$L:$AA,16,FALSE),"")</f>
        <v/>
      </c>
      <c r="C9" s="9" t="str">
        <f>IFERROR(VLOOKUP(CONCATENATE(C$2,$Q9),Alap!$L:$AA,16,FALSE),"")</f>
        <v/>
      </c>
      <c r="D9" s="9" t="str">
        <f>IFERROR(VLOOKUP(CONCATENATE(D$2,$Q9),Alap!$L:$AA,16,FALSE),"")</f>
        <v/>
      </c>
      <c r="E9" s="9" t="str">
        <f>IFERROR(VLOOKUP(CONCATENATE(E$2,$Q9),Alap!$L:$AA,16,FALSE),"")</f>
        <v/>
      </c>
      <c r="F9" s="9" t="str">
        <f>IFERROR(VLOOKUP(CONCATENATE(F$2,$Q9),Alap!$L:$AA,16,FALSE),"")</f>
        <v/>
      </c>
      <c r="G9" s="9" t="str">
        <f>IFERROR(VLOOKUP(CONCATENATE(G$2,$Q9),Alap!$L:$AA,16,FALSE),"")</f>
        <v/>
      </c>
      <c r="H9" s="9" t="str">
        <f>IFERROR(VLOOKUP(CONCATENATE(H$2,$Q9),Alap!$L:$AA,16,FALSE),"")</f>
        <v/>
      </c>
      <c r="I9" s="9" t="str">
        <f>IFERROR(VLOOKUP(CONCATENATE(I$2,$Q9),Alap!$L:$AA,16,FALSE),"")</f>
        <v/>
      </c>
      <c r="J9" s="9" t="str">
        <f>IFERROR(VLOOKUP(CONCATENATE(J$2,$Q9),Alap!$L:$AA,16,FALSE),"")</f>
        <v/>
      </c>
      <c r="K9" s="9" t="str">
        <f>IFERROR(VLOOKUP(CONCATENATE(K$2,$Q9),Alap!$L:$AA,16,FALSE),"")</f>
        <v/>
      </c>
      <c r="L9" s="9" t="str">
        <f>IFERROR(VLOOKUP(CONCATENATE(L$2,$Q9),Alap!$L:$AA,16,FALSE),"")</f>
        <v/>
      </c>
      <c r="M9" s="9" t="str">
        <f>IFERROR(VLOOKUP(CONCATENATE(M$2,$Q9),Alap!$L:$AA,16,FALSE),"")</f>
        <v/>
      </c>
      <c r="N9" s="9" t="str">
        <f>IFERROR(VLOOKUP(CONCATENATE(N$2,$Q9),Alap!$L:$AA,16,FALSE),"")</f>
        <v/>
      </c>
      <c r="O9" s="9" t="str">
        <f>IFERROR(VLOOKUP(CONCATENATE(O$2,$Q9),Alap!$L:$AA,16,FALSE),"")</f>
        <v/>
      </c>
      <c r="P9" s="9" t="str">
        <f>IFERROR(VLOOKUP(CONCATENATE(P$2,$Q9),Alap!$L:$AA,16,FALSE),"")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IFERROR(VLOOKUP(CONCATENATE(B$10,$Q13),Alap!$L:$AA,16,FALSE),"")</f>
        <v/>
      </c>
      <c r="C13" s="9" t="str">
        <f>IFERROR(VLOOKUP(CONCATENATE(C$10,$Q13),Alap!$L:$AA,16,FALSE),"")</f>
        <v/>
      </c>
      <c r="D13" s="9" t="str">
        <f>IFERROR(VLOOKUP(CONCATENATE(D$10,$Q13),Alap!$L:$AA,16,FALSE),"")</f>
        <v/>
      </c>
      <c r="E13" s="9" t="str">
        <f>IFERROR(VLOOKUP(CONCATENATE(E$10,$Q13),Alap!$L:$AA,16,FALSE),"")</f>
        <v/>
      </c>
      <c r="F13" s="9" t="str">
        <f>IFERROR(VLOOKUP(CONCATENATE(F$10,$Q13),Alap!$L:$AA,16,FALSE),"")</f>
        <v/>
      </c>
      <c r="G13" s="9" t="str">
        <f>IFERROR(VLOOKUP(CONCATENATE(G$10,$Q13),Alap!$L:$AA,16,FALSE),"")</f>
        <v/>
      </c>
      <c r="H13" s="9" t="str">
        <f>IFERROR(VLOOKUP(CONCATENATE(H$10,$Q13),Alap!$L:$AA,16,FALSE),"")</f>
        <v/>
      </c>
      <c r="I13" s="9" t="str">
        <f>IFERROR(VLOOKUP(CONCATENATE(I$10,$Q13),Alap!$L:$AA,16,FALSE),"")</f>
        <v/>
      </c>
      <c r="J13" s="9" t="str">
        <f>IFERROR(VLOOKUP(CONCATENATE(J$10,$Q13),Alap!$L:$AA,16,FALSE),"")</f>
        <v/>
      </c>
      <c r="K13" s="9" t="str">
        <f>IFERROR(VLOOKUP(CONCATENATE(K$10,$Q13),Alap!$L:$AA,16,FALSE),"")</f>
        <v/>
      </c>
      <c r="L13" s="9" t="str">
        <f>IFERROR(VLOOKUP(CONCATENATE(L$10,$Q13),Alap!$L:$AA,16,FALSE),"")</f>
        <v/>
      </c>
      <c r="M13" s="9" t="str">
        <f>IFERROR(VLOOKUP(CONCATENATE(M$10,$Q13),Alap!$L:$AA,16,FALSE),"")</f>
        <v/>
      </c>
      <c r="N13" s="9" t="str">
        <f>IFERROR(VLOOKUP(CONCATENATE(N$10,$Q13),Alap!$L:$AA,16,FALSE),"")</f>
        <v/>
      </c>
      <c r="O13" s="9" t="str">
        <f>IFERROR(VLOOKUP(CONCATENATE(O$10,$Q13),Alap!$L:$AA,16,FALSE),"")</f>
        <v/>
      </c>
      <c r="P13" s="9" t="str">
        <f>IFERROR(VLOOKUP(CONCATENATE(P$10,$Q13),Alap!$L:$AA,16,FALSE),"")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IFERROR(VLOOKUP(CONCATENATE(B$10,$Q14),Alap!$L:$AA,16,FALSE),"")</f>
        <v/>
      </c>
      <c r="C14" s="9" t="str">
        <f>IFERROR(VLOOKUP(CONCATENATE(C$10,$Q14),Alap!$L:$AA,16,FALSE),"")</f>
        <v/>
      </c>
      <c r="D14" s="9" t="str">
        <f>IFERROR(VLOOKUP(CONCATENATE(D$10,$Q14),Alap!$L:$AA,16,FALSE),"")</f>
        <v/>
      </c>
      <c r="E14" s="9" t="str">
        <f>IFERROR(VLOOKUP(CONCATENATE(E$10,$Q14),Alap!$L:$AA,16,FALSE),"")</f>
        <v/>
      </c>
      <c r="F14" s="9" t="str">
        <f>IFERROR(VLOOKUP(CONCATENATE(F$10,$Q14),Alap!$L:$AA,16,FALSE),"")</f>
        <v/>
      </c>
      <c r="G14" s="9" t="str">
        <f>IFERROR(VLOOKUP(CONCATENATE(G$10,$Q14),Alap!$L:$AA,16,FALSE),"")</f>
        <v/>
      </c>
      <c r="H14" s="9" t="str">
        <f>IFERROR(VLOOKUP(CONCATENATE(H$10,$Q14),Alap!$L:$AA,16,FALSE),"")</f>
        <v/>
      </c>
      <c r="I14" s="9" t="str">
        <f>IFERROR(VLOOKUP(CONCATENATE(I$10,$Q14),Alap!$L:$AA,16,FALSE),"")</f>
        <v/>
      </c>
      <c r="J14" s="9" t="str">
        <f>IFERROR(VLOOKUP(CONCATENATE(J$10,$Q14),Alap!$L:$AA,16,FALSE),"")</f>
        <v/>
      </c>
      <c r="K14" s="9" t="str">
        <f>IFERROR(VLOOKUP(CONCATENATE(K$10,$Q14),Alap!$L:$AA,16,FALSE),"")</f>
        <v/>
      </c>
      <c r="L14" s="9" t="str">
        <f>IFERROR(VLOOKUP(CONCATENATE(L$10,$Q14),Alap!$L:$AA,16,FALSE),"")</f>
        <v/>
      </c>
      <c r="M14" s="9" t="str">
        <f>IFERROR(VLOOKUP(CONCATENATE(M$10,$Q14),Alap!$L:$AA,16,FALSE),"")</f>
        <v/>
      </c>
      <c r="N14" s="9" t="str">
        <f>IFERROR(VLOOKUP(CONCATENATE(N$10,$Q14),Alap!$L:$AA,16,FALSE),"")</f>
        <v/>
      </c>
      <c r="O14" s="9" t="str">
        <f>IFERROR(VLOOKUP(CONCATENATE(O$10,$Q14),Alap!$L:$AA,16,FALSE),"")</f>
        <v/>
      </c>
      <c r="P14" s="9" t="str">
        <f>IFERROR(VLOOKUP(CONCATENATE(P$10,$Q14),Alap!$L:$AA,16,FALSE),"")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IFERROR(VLOOKUP(CONCATENATE(B$10,$Q15),Alap!$L:$AA,16,FALSE),"")</f>
        <v/>
      </c>
      <c r="C15" s="9" t="str">
        <f>IFERROR(VLOOKUP(CONCATENATE(C$10,$Q15),Alap!$L:$AA,16,FALSE),"")</f>
        <v/>
      </c>
      <c r="D15" s="9" t="str">
        <f>IFERROR(VLOOKUP(CONCATENATE(D$10,$Q15),Alap!$L:$AA,16,FALSE),"")</f>
        <v/>
      </c>
      <c r="E15" s="9" t="str">
        <f>IFERROR(VLOOKUP(CONCATENATE(E$10,$Q15),Alap!$L:$AA,16,FALSE),"")</f>
        <v/>
      </c>
      <c r="F15" s="9" t="str">
        <f>IFERROR(VLOOKUP(CONCATENATE(F$10,$Q15),Alap!$L:$AA,16,FALSE),"")</f>
        <v/>
      </c>
      <c r="G15" s="9" t="str">
        <f>IFERROR(VLOOKUP(CONCATENATE(G$10,$Q15),Alap!$L:$AA,16,FALSE),"")</f>
        <v/>
      </c>
      <c r="H15" s="9" t="str">
        <f>IFERROR(VLOOKUP(CONCATENATE(H$10,$Q15),Alap!$L:$AA,16,FALSE),"")</f>
        <v/>
      </c>
      <c r="I15" s="9" t="str">
        <f>IFERROR(VLOOKUP(CONCATENATE(I$10,$Q15),Alap!$L:$AA,16,FALSE),"")</f>
        <v/>
      </c>
      <c r="J15" s="9" t="str">
        <f>IFERROR(VLOOKUP(CONCATENATE(J$10,$Q15),Alap!$L:$AA,16,FALSE),"")</f>
        <v/>
      </c>
      <c r="K15" s="9" t="str">
        <f>IFERROR(VLOOKUP(CONCATENATE(K$10,$Q15),Alap!$L:$AA,16,FALSE),"")</f>
        <v/>
      </c>
      <c r="L15" s="9" t="str">
        <f>IFERROR(VLOOKUP(CONCATENATE(L$10,$Q15),Alap!$L:$AA,16,FALSE),"")</f>
        <v/>
      </c>
      <c r="M15" s="9" t="str">
        <f>IFERROR(VLOOKUP(CONCATENATE(M$10,$Q15),Alap!$L:$AA,16,FALSE),"")</f>
        <v/>
      </c>
      <c r="N15" s="9" t="str">
        <f>IFERROR(VLOOKUP(CONCATENATE(N$10,$Q15),Alap!$L:$AA,16,FALSE),"")</f>
        <v/>
      </c>
      <c r="O15" s="9" t="str">
        <f>IFERROR(VLOOKUP(CONCATENATE(O$10,$Q15),Alap!$L:$AA,16,FALSE),"")</f>
        <v/>
      </c>
      <c r="P15" s="9" t="str">
        <f>IFERROR(VLOOKUP(CONCATENATE(P$10,$Q15),Alap!$L:$AA,16,FALSE),"")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IFERROR(VLOOKUP(CONCATENATE(B$10,$Q16),Alap!$L:$AA,16,FALSE),"")</f>
        <v/>
      </c>
      <c r="C16" s="9" t="str">
        <f>IFERROR(VLOOKUP(CONCATENATE(C$10,$Q16),Alap!$L:$AA,16,FALSE),"")</f>
        <v/>
      </c>
      <c r="D16" s="9" t="str">
        <f>IFERROR(VLOOKUP(CONCATENATE(D$10,$Q16),Alap!$L:$AA,16,FALSE),"")</f>
        <v/>
      </c>
      <c r="E16" s="9" t="str">
        <f>IFERROR(VLOOKUP(CONCATENATE(E$10,$Q16),Alap!$L:$AA,16,FALSE),"")</f>
        <v/>
      </c>
      <c r="F16" s="9" t="str">
        <f>IFERROR(VLOOKUP(CONCATENATE(F$10,$Q16),Alap!$L:$AA,16,FALSE),"")</f>
        <v/>
      </c>
      <c r="G16" s="9" t="str">
        <f>IFERROR(VLOOKUP(CONCATENATE(G$10,$Q16),Alap!$L:$AA,16,FALSE),"")</f>
        <v/>
      </c>
      <c r="H16" s="9" t="str">
        <f>IFERROR(VLOOKUP(CONCATENATE(H$10,$Q16),Alap!$L:$AA,16,FALSE),"")</f>
        <v/>
      </c>
      <c r="I16" s="9" t="str">
        <f>IFERROR(VLOOKUP(CONCATENATE(I$10,$Q16),Alap!$L:$AA,16,FALSE),"")</f>
        <v/>
      </c>
      <c r="J16" s="9" t="str">
        <f>IFERROR(VLOOKUP(CONCATENATE(J$10,$Q16),Alap!$L:$AA,16,FALSE),"")</f>
        <v/>
      </c>
      <c r="K16" s="9" t="str">
        <f>IFERROR(VLOOKUP(CONCATENATE(K$10,$Q16),Alap!$L:$AA,16,FALSE),"")</f>
        <v/>
      </c>
      <c r="L16" s="9" t="str">
        <f>IFERROR(VLOOKUP(CONCATENATE(L$10,$Q16),Alap!$L:$AA,16,FALSE),"")</f>
        <v/>
      </c>
      <c r="M16" s="9" t="str">
        <f>IFERROR(VLOOKUP(CONCATENATE(M$10,$Q16),Alap!$L:$AA,16,FALSE),"")</f>
        <v/>
      </c>
      <c r="N16" s="9" t="str">
        <f>IFERROR(VLOOKUP(CONCATENATE(N$10,$Q16),Alap!$L:$AA,16,FALSE),"")</f>
        <v/>
      </c>
      <c r="O16" s="9" t="str">
        <f>IFERROR(VLOOKUP(CONCATENATE(O$10,$Q16),Alap!$L:$AA,16,FALSE),"")</f>
        <v/>
      </c>
      <c r="P16" s="9" t="str">
        <f>IFERROR(VLOOKUP(CONCATENATE(P$10,$Q16),Alap!$L:$AA,16,FALSE),"")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37B8-C3A2-49B4-AD71-E49FBD3A0619}">
  <dimension ref="A1:Q17"/>
  <sheetViews>
    <sheetView workbookViewId="0">
      <selection activeCell="E7" sqref="E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176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2335</v>
      </c>
      <c r="C4" s="9" t="str">
        <f>IFERROR(VLOOKUP(CONCATENATE(C$2,$Q4),Alap!$AB:$BE,30,FALSE),"")</f>
        <v>Gazdasági matematika I. (215, web)</v>
      </c>
      <c r="D4" s="9" t="str">
        <f>IFERROR(VLOOKUP(CONCATENATE(D$2,$Q4),Alap!$AB:$BE,30,FALSE),"")</f>
        <v>Gazdasági matematika I. (215, web)</v>
      </c>
      <c r="E4" s="9" t="str">
        <f>IFERROR(VLOOKUP(CONCATENATE(E$2,$Q4),Alap!$AB:$BE,30,FALSE),"")</f>
        <v>Marketing (215, web)</v>
      </c>
      <c r="F4" s="9" t="str">
        <f>IFERROR(VLOOKUP(CONCATENATE(F$2,$Q4),Alap!$AB:$BE,30,FALSE),"")</f>
        <v>Tanulás, kreativitás és MI (501, web)</v>
      </c>
      <c r="G4" s="9" t="str">
        <f>IFERROR(VLOOKUP(CONCATENATE(G$2,$Q4),Alap!$AB:$BE,30,FALSE),"")</f>
        <v>Informatika, 2. csoport (605, gépterem, web)</v>
      </c>
      <c r="H4" s="9" t="str">
        <f>IFERROR(VLOOKUP(CONCATENATE(H$2,$Q4),Alap!$AB:$BE,30,FALSE),"")</f>
        <v>Gazdasági matematika I. (215, web)</v>
      </c>
      <c r="I4" s="9" t="str">
        <f>IFERROR(VLOOKUP(CONCATENATE(I$2,$Q4),Alap!$AB:$BE,30,FALSE),"")</f>
        <v/>
      </c>
      <c r="J4" s="9" t="str">
        <f>IFERROR(VLOOKUP(CONCATENATE(J$2,$Q4),Alap!$AB:$BE,30,FALSE),"")</f>
        <v>Gazdasági matematika I. (605, gépterem, web)</v>
      </c>
      <c r="K4" s="31" t="s">
        <v>2369</v>
      </c>
      <c r="L4" s="9" t="str">
        <f>IFERROR(VLOOKUP(CONCATENATE(L$2,$Q4),Alap!$AB:$BE,30,FALSE),"")</f>
        <v>Vállalati gazdaságtan (501, web)</v>
      </c>
      <c r="M4" s="9" t="str">
        <f>IFERROR(VLOOKUP(CONCATENATE(M$2,$Q4),Alap!$AB:$BE,30,FALSE),"")</f>
        <v>Közgazdaságtan I. (501, web)</v>
      </c>
      <c r="N4" s="9" t="str">
        <f>IFERROR(VLOOKUP(CONCATENATE(N$2,$Q4),Alap!$AB:$BE,30,FALSE),"")</f>
        <v>Közgazdaságtan I. (501, web)</v>
      </c>
      <c r="O4" s="9" t="str">
        <f>IFERROR(VLOOKUP(CONCATENATE(O$2,$Q4),Alap!$AB:$BE,30,FALSE),"")</f>
        <v>Vállalati gazdaságtan (501, web)</v>
      </c>
      <c r="P4" s="9" t="str">
        <f>IFERROR(VLOOKUP(CONCATENATE(P$2,$Q4),Alap!$AB:$BE,30,FALSE),"")</f>
        <v>Közgazdaságtan I. (501,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IFERROR(VLOOKUP(CONCATENATE(B$2,$Q5),Alap!$AB:$BE,30,FALSE),"")</f>
        <v>Vállalati gazdaságtan (501, web)</v>
      </c>
      <c r="C5" s="9" t="str">
        <f>IFERROR(VLOOKUP(CONCATENATE(C$2,$Q5),Alap!$AB:$BE,30,FALSE),"")</f>
        <v>Gazdasági matematika I. (215, web)</v>
      </c>
      <c r="D5" s="9" t="str">
        <f>IFERROR(VLOOKUP(CONCATENATE(D$2,$Q5),Alap!$AB:$BE,30,FALSE),"")</f>
        <v>Gazdasági matematika I. (215, web)</v>
      </c>
      <c r="E5" s="9" t="str">
        <f>IFERROR(VLOOKUP(CONCATENATE(E$2,$Q5),Alap!$AB:$BE,30,FALSE),"")</f>
        <v>Marketing (215, web)</v>
      </c>
      <c r="F5" s="9" t="str">
        <f>IFERROR(VLOOKUP(CONCATENATE(F$2,$Q5),Alap!$AB:$BE,30,FALSE),"")</f>
        <v>Tanulás, kreativitás és MI (501, web)</v>
      </c>
      <c r="G5" s="9" t="str">
        <f>IFERROR(VLOOKUP(CONCATENATE(G$2,$Q5),Alap!$AB:$BE,30,FALSE),"")</f>
        <v>Informatika, 2. csoport (605, gépterem, web)</v>
      </c>
      <c r="H5" s="9" t="str">
        <f>IFERROR(VLOOKUP(CONCATENATE(H$2,$Q5),Alap!$AB:$BE,30,FALSE),"")</f>
        <v>Gazdasági matematika I. (215, web)</v>
      </c>
      <c r="I5" s="9" t="str">
        <f>IFERROR(VLOOKUP(CONCATENATE(I$2,$Q5),Alap!$AB:$BE,30,FALSE),"")</f>
        <v/>
      </c>
      <c r="J5" s="9" t="str">
        <f>IFERROR(VLOOKUP(CONCATENATE(J$2,$Q5),Alap!$AB:$BE,30,FALSE),"")</f>
        <v>Gazdasági matematika I. (605, gépterem, web)</v>
      </c>
      <c r="K5" s="31" t="s">
        <v>2369</v>
      </c>
      <c r="L5" s="9" t="str">
        <f>IFERROR(VLOOKUP(CONCATENATE(L$2,$Q5),Alap!$AB:$BE,30,FALSE),"")</f>
        <v>Vállalati gazdaságtan (501, web)</v>
      </c>
      <c r="M5" s="9" t="str">
        <f>IFERROR(VLOOKUP(CONCATENATE(M$2,$Q5),Alap!$AB:$BE,30,FALSE),"")</f>
        <v>Közgazdaságtan I. (501, web)</v>
      </c>
      <c r="N5" s="9" t="str">
        <f>IFERROR(VLOOKUP(CONCATENATE(N$2,$Q5),Alap!$AB:$BE,30,FALSE),"")</f>
        <v>Közgazdaságtan I. (501, web)</v>
      </c>
      <c r="O5" s="9" t="str">
        <f>IFERROR(VLOOKUP(CONCATENATE(O$2,$Q5),Alap!$AB:$BE,30,FALSE),"")</f>
        <v>Vállalati gazdaságtan (501, web)</v>
      </c>
      <c r="P5" s="9" t="str">
        <f>IFERROR(VLOOKUP(CONCATENATE(P$2,$Q5),Alap!$AB:$BE,30,FALSE),"")</f>
        <v>Közgazdaságtan I. (501,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IFERROR(VLOOKUP(CONCATENATE(B$2,$Q6),Alap!$AB:$BE,30,FALSE),"")</f>
        <v>Vállalati gazdaságtan (501, web)</v>
      </c>
      <c r="C6" s="9" t="str">
        <f>IFERROR(VLOOKUP(CONCATENATE(C$2,$Q6),Alap!$AB:$BE,30,FALSE),"")</f>
        <v>Marketing (215, web)</v>
      </c>
      <c r="D6" s="9" t="str">
        <f>IFERROR(VLOOKUP(CONCATENATE(D$2,$Q6),Alap!$AB:$BE,30,FALSE),"")</f>
        <v>Közgazdaságtan I. (501, web)</v>
      </c>
      <c r="E6" s="9" t="str">
        <f>IFERROR(VLOOKUP(CONCATENATE(E$2,$Q6),Alap!$AB:$BE,30,FALSE),"")</f>
        <v>Marketing (215, web)</v>
      </c>
      <c r="F6" s="9" t="str">
        <f>IFERROR(VLOOKUP(CONCATENATE(F$2,$Q6),Alap!$AB:$BE,30,FALSE),"")</f>
        <v>Gazdasági matematika I. (215, web)</v>
      </c>
      <c r="G6" s="9" t="str">
        <f>IFERROR(VLOOKUP(CONCATENATE(G$2,$Q6),Alap!$AB:$BE,30,FALSE),"")</f>
        <v>Közgazdaságtan I. (501, web)</v>
      </c>
      <c r="H6" s="9" t="str">
        <f>IFERROR(VLOOKUP(CONCATENATE(H$2,$Q6),Alap!$AB:$BE,30,FALSE),"")</f>
        <v>Informatika, 2. csoport (605, gépterem, web)</v>
      </c>
      <c r="I6" s="9" t="str">
        <f>IFERROR(VLOOKUP(CONCATENATE(I$2,$Q6),Alap!$AB:$BE,30,FALSE),"")</f>
        <v/>
      </c>
      <c r="J6" s="9" t="str">
        <f>IFERROR(VLOOKUP(CONCATENATE(J$2,$Q6),Alap!$AB:$BE,30,FALSE),"")</f>
        <v>Angol gazdasági szaknyelv I. (213)</v>
      </c>
      <c r="K6" s="9" t="str">
        <f>IFERROR(VLOOKUP(CONCATENATE(K$2,$Q6),Alap!$AB:$BE,30,FALSE),"")</f>
        <v>Gazdasági matematika I. (215, web)</v>
      </c>
      <c r="L6" s="9" t="str">
        <f>IFERROR(VLOOKUP(CONCATENATE(L$2,$Q6),Alap!$AB:$BE,30,FALSE),"")</f>
        <v>Vállalati gazdaságtan (501, web)</v>
      </c>
      <c r="M6" s="9" t="str">
        <f>IFERROR(VLOOKUP(CONCATENATE(M$2,$Q6),Alap!$AB:$BE,30,FALSE),"")</f>
        <v>Általános és gazdasági jog (601, web)</v>
      </c>
      <c r="N6" s="9" t="str">
        <f>IFERROR(VLOOKUP(CONCATENATE(N$2,$Q6),Alap!$AB:$BE,30,FALSE),"")</f>
        <v>Marketing (212, web)</v>
      </c>
      <c r="O6" s="9" t="str">
        <f>IFERROR(VLOOKUP(CONCATENATE(O$2,$Q6),Alap!$AB:$BE,30,FALSE),"")</f>
        <v>Általános és gazdasági jog (601, web)</v>
      </c>
      <c r="P6" s="9" t="str">
        <f>IFERROR(VLOOKUP(CONCATENATE(P$2,$Q6),Alap!$AB:$BE,30,FALSE),"")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IFERROR(VLOOKUP(CONCATENATE(B$2,$Q7),Alap!$AB:$BE,30,FALSE),"")</f>
        <v>Vállalati gazdaságtan (501, web)</v>
      </c>
      <c r="C7" s="9" t="str">
        <f>IFERROR(VLOOKUP(CONCATENATE(C$2,$Q7),Alap!$AB:$BE,30,FALSE),"")</f>
        <v>Marketing (215, web)</v>
      </c>
      <c r="D7" s="9" t="str">
        <f>IFERROR(VLOOKUP(CONCATENATE(D$2,$Q7),Alap!$AB:$BE,30,FALSE),"")</f>
        <v>Közgazdaságtan I. (501, web)</v>
      </c>
      <c r="E7" s="31" t="s">
        <v>2369</v>
      </c>
      <c r="F7" s="9" t="str">
        <f>IFERROR(VLOOKUP(CONCATENATE(F$2,$Q7),Alap!$AB:$BE,30,FALSE),"")</f>
        <v>Gazdasági matematika I. (215, web)</v>
      </c>
      <c r="G7" s="9" t="str">
        <f>IFERROR(VLOOKUP(CONCATENATE(G$2,$Q7),Alap!$AB:$BE,30,FALSE),"")</f>
        <v>Közgazdaságtan I. (501, web)</v>
      </c>
      <c r="H7" s="9" t="str">
        <f>IFERROR(VLOOKUP(CONCATENATE(H$2,$Q7),Alap!$AB:$BE,30,FALSE),"")</f>
        <v>Informatika, 2. csoport (605, gépterem, web)</v>
      </c>
      <c r="I7" s="9" t="str">
        <f>IFERROR(VLOOKUP(CONCATENATE(I$2,$Q7),Alap!$AB:$BE,30,FALSE),"")</f>
        <v/>
      </c>
      <c r="J7" s="9" t="str">
        <f>IFERROR(VLOOKUP(CONCATENATE(J$2,$Q7),Alap!$AB:$BE,30,FALSE),"")</f>
        <v>Angol gazdasági szaknyelv I. (213)</v>
      </c>
      <c r="K7" s="9" t="str">
        <f>IFERROR(VLOOKUP(CONCATENATE(K$2,$Q7),Alap!$AB:$BE,30,FALSE),"")</f>
        <v>Gazdasági matematika I. (215, web)</v>
      </c>
      <c r="L7" s="9" t="str">
        <f>IFERROR(VLOOKUP(CONCATENATE(L$2,$Q7),Alap!$AB:$BE,30,FALSE),"")</f>
        <v>Tanulás, kreativitás és MI (501, web)</v>
      </c>
      <c r="M7" s="9" t="str">
        <f>IFERROR(VLOOKUP(CONCATENATE(M$2,$Q7),Alap!$AB:$BE,30,FALSE),"")</f>
        <v>Általános és gazdasági jog (601, web)</v>
      </c>
      <c r="N7" s="9" t="str">
        <f>IFERROR(VLOOKUP(CONCATENATE(N$2,$Q7),Alap!$AB:$BE,30,FALSE),"")</f>
        <v>Marketing (212, web)</v>
      </c>
      <c r="O7" s="9" t="str">
        <f>IFERROR(VLOOKUP(CONCATENATE(O$2,$Q7),Alap!$AB:$BE,30,FALSE),"")</f>
        <v>Általános és gazdasági jog (601, web)</v>
      </c>
      <c r="P7" s="9" t="str">
        <f>IFERROR(VLOOKUP(CONCATENATE(P$2,$Q7),Alap!$AB:$BE,30,FALSE),"")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IFERROR(VLOOKUP(CONCATENATE(B$2,$Q8),Alap!$AB:$BE,30,FALSE),"")</f>
        <v/>
      </c>
      <c r="C8" s="9" t="str">
        <f>IFERROR(VLOOKUP(CONCATENATE(C$2,$Q8),Alap!$AB:$BE,30,FALSE),"")</f>
        <v>Marketing (215, web)</v>
      </c>
      <c r="D8" s="9" t="str">
        <f>IFERROR(VLOOKUP(CONCATENATE(D$2,$Q8),Alap!$AB:$BE,30,FALSE),"")</f>
        <v/>
      </c>
      <c r="E8" s="31" t="s">
        <v>2369</v>
      </c>
      <c r="F8" s="9" t="str">
        <f>IFERROR(VLOOKUP(CONCATENATE(F$2,$Q8),Alap!$AB:$BE,30,FALSE),"")</f>
        <v/>
      </c>
      <c r="G8" s="9" t="str">
        <f>IFERROR(VLOOKUP(CONCATENATE(G$2,$Q8),Alap!$AB:$BE,30,FALSE),"")</f>
        <v/>
      </c>
      <c r="H8" s="9" t="str">
        <f>IFERROR(VLOOKUP(CONCATENATE(H$2,$Q8),Alap!$AB:$BE,30,FALSE),"")</f>
        <v>Angol gazdasági szaknyelv I. (213)</v>
      </c>
      <c r="I8" s="9" t="str">
        <f>IFERROR(VLOOKUP(CONCATENATE(I$2,$Q8),Alap!$AB:$BE,30,FALSE),"")</f>
        <v/>
      </c>
      <c r="J8" s="9" t="str">
        <f>IFERROR(VLOOKUP(CONCATENATE(J$2,$Q8),Alap!$AB:$BE,30,FALSE),"")</f>
        <v>Angol gazdasági szaknyelv I. (213)</v>
      </c>
      <c r="K8" s="9" t="str">
        <f>IFERROR(VLOOKUP(CONCATENATE(K$2,$Q8),Alap!$AB:$BE,30,FALSE),"")</f>
        <v>Általános és gazdasági jog (601, web)</v>
      </c>
      <c r="L8" s="9" t="str">
        <f>IFERROR(VLOOKUP(CONCATENATE(L$2,$Q8),Alap!$AB:$BE,30,FALSE),"")</f>
        <v>Tanulás, kreativitás és MI (501, web)</v>
      </c>
      <c r="M8" s="9" t="str">
        <f>IFERROR(VLOOKUP(CONCATENATE(M$2,$Q8),Alap!$AB:$BE,30,FALSE),"")</f>
        <v>Általános és gazdasági jog (601, web)</v>
      </c>
      <c r="N8" s="9" t="str">
        <f>IFERROR(VLOOKUP(CONCATENATE(N$2,$Q8),Alap!$AB:$BE,30,FALSE),"")</f>
        <v>Angol gazdasági szaknyelv I. (213)</v>
      </c>
      <c r="O8" s="9" t="str">
        <f>IFERROR(VLOOKUP(CONCATENATE(O$2,$Q8),Alap!$AB:$BE,30,FALSE),"")</f>
        <v>Általános és gazdasági jog (601, web)</v>
      </c>
      <c r="P8" s="9" t="str">
        <f>IFERROR(VLOOKUP(CONCATENATE(P$2,$Q8),Alap!$AB:$BE,30,FALSE),"")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IFERROR(VLOOKUP(CONCATENATE(B$2,$Q9),Alap!$AB:$BE,30,FALSE),"")</f>
        <v/>
      </c>
      <c r="C9" s="9" t="str">
        <f>IFERROR(VLOOKUP(CONCATENATE(C$2,$Q9),Alap!$AB:$BE,30,FALSE),"")</f>
        <v/>
      </c>
      <c r="D9" s="9" t="str">
        <f>IFERROR(VLOOKUP(CONCATENATE(D$2,$Q9),Alap!$AB:$BE,30,FALSE),"")</f>
        <v/>
      </c>
      <c r="E9" s="9" t="str">
        <f>IFERROR(VLOOKUP(CONCATENATE(E$2,$Q9),Alap!$AB:$BE,30,FALSE),"")</f>
        <v/>
      </c>
      <c r="F9" s="9" t="str">
        <f>IFERROR(VLOOKUP(CONCATENATE(F$2,$Q9),Alap!$AB:$BE,30,FALSE),"")</f>
        <v/>
      </c>
      <c r="G9" s="9" t="str">
        <f>IFERROR(VLOOKUP(CONCATENATE(G$2,$Q9),Alap!$AB:$BE,30,FALSE),"")</f>
        <v/>
      </c>
      <c r="H9" s="9" t="str">
        <f>IFERROR(VLOOKUP(CONCATENATE(H$2,$Q9),Alap!$AB:$BE,30,FALSE),"")</f>
        <v>Angol gazdasági szaknyelv I. (213)</v>
      </c>
      <c r="I9" s="9" t="str">
        <f>IFERROR(VLOOKUP(CONCATENATE(I$2,$Q9),Alap!$AB:$BE,30,FALSE),"")</f>
        <v/>
      </c>
      <c r="J9" s="9" t="str">
        <f>IFERROR(VLOOKUP(CONCATENATE(J$2,$Q9),Alap!$AB:$BE,30,FALSE),"")</f>
        <v/>
      </c>
      <c r="K9" s="9" t="str">
        <f>IFERROR(VLOOKUP(CONCATENATE(K$2,$Q9),Alap!$AB:$BE,30,FALSE),"")</f>
        <v/>
      </c>
      <c r="L9" s="9" t="str">
        <f>IFERROR(VLOOKUP(CONCATENATE(L$2,$Q9),Alap!$AB:$BE,30,FALSE),"")</f>
        <v/>
      </c>
      <c r="M9" s="9" t="str">
        <f>IFERROR(VLOOKUP(CONCATENATE(M$2,$Q9),Alap!$AB:$BE,30,FALSE),"")</f>
        <v/>
      </c>
      <c r="N9" s="9" t="str">
        <f>IFERROR(VLOOKUP(CONCATENATE(N$2,$Q9),Alap!$AB:$BE,30,FALSE),"")</f>
        <v/>
      </c>
      <c r="O9" s="9" t="str">
        <f>IFERROR(VLOOKUP(CONCATENATE(O$2,$Q9),Alap!$AB:$BE,30,FALSE),"")</f>
        <v/>
      </c>
      <c r="P9" s="9" t="str">
        <f>IFERROR(VLOOKUP(CONCATENATE(P$2,$Q9),Alap!$AB:$BE,30,FALSE),"")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IFERROR(VLOOKUP(CONCATENATE(B$10,$Q13),Alap!$AB:$BE,30,FALSE),"")</f>
        <v/>
      </c>
      <c r="C13" s="9" t="str">
        <f>IFERROR(VLOOKUP(CONCATENATE(C$10,$Q13),Alap!$AB:$BE,30,FALSE),"")</f>
        <v/>
      </c>
      <c r="D13" s="9" t="str">
        <f>IFERROR(VLOOKUP(CONCATENATE(D$10,$Q13),Alap!$AB:$BE,30,FALSE),"")</f>
        <v/>
      </c>
      <c r="E13" s="9" t="str">
        <f>IFERROR(VLOOKUP(CONCATENATE(E$10,$Q13),Alap!$AB:$BE,30,FALSE),"")</f>
        <v/>
      </c>
      <c r="F13" s="9" t="str">
        <f>IFERROR(VLOOKUP(CONCATENATE(F$10,$Q13),Alap!$AB:$BE,30,FALSE),"")</f>
        <v/>
      </c>
      <c r="G13" s="9" t="str">
        <f>IFERROR(VLOOKUP(CONCATENATE(G$10,$Q13),Alap!$AB:$BE,30,FALSE),"")</f>
        <v/>
      </c>
      <c r="H13" s="9" t="str">
        <f>IFERROR(VLOOKUP(CONCATENATE(H$10,$Q13),Alap!$AB:$BE,30,FALSE),"")</f>
        <v/>
      </c>
      <c r="I13" s="9" t="str">
        <f>IFERROR(VLOOKUP(CONCATENATE(I$10,$Q13),Alap!$AB:$BE,30,FALSE),"")</f>
        <v/>
      </c>
      <c r="J13" s="9" t="str">
        <f>IFERROR(VLOOKUP(CONCATENATE(J$10,$Q13),Alap!$AB:$BE,30,FALSE),"")</f>
        <v/>
      </c>
      <c r="K13" s="9" t="str">
        <f>IFERROR(VLOOKUP(CONCATENATE(K$10,$Q13),Alap!$AB:$BE,30,FALSE),"")</f>
        <v/>
      </c>
      <c r="L13" s="9" t="str">
        <f>IFERROR(VLOOKUP(CONCATENATE(L$10,$Q13),Alap!$AB:$BE,30,FALSE),"")</f>
        <v/>
      </c>
      <c r="M13" s="9" t="str">
        <f>IFERROR(VLOOKUP(CONCATENATE(M$10,$Q13),Alap!$AB:$BE,30,FALSE),"")</f>
        <v/>
      </c>
      <c r="N13" s="9" t="str">
        <f>IFERROR(VLOOKUP(CONCATENATE(N$10,$Q13),Alap!$AB:$BE,30,FALSE),"")</f>
        <v/>
      </c>
      <c r="O13" s="9" t="str">
        <f>IFERROR(VLOOKUP(CONCATENATE(O$10,$Q13),Alap!$AB:$BE,30,FALSE),"")</f>
        <v/>
      </c>
      <c r="P13" s="9" t="str">
        <f>IFERROR(VLOOKUP(CONCATENATE(P$10,$Q13),Alap!$AB:$BE,30,FALSE),"")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IFERROR(VLOOKUP(CONCATENATE(B$10,$Q14),Alap!$AB:$BE,30,FALSE),"")</f>
        <v/>
      </c>
      <c r="C14" s="9" t="str">
        <f>IFERROR(VLOOKUP(CONCATENATE(C$10,$Q14),Alap!$AB:$BE,30,FALSE),"")</f>
        <v/>
      </c>
      <c r="D14" s="9" t="str">
        <f>IFERROR(VLOOKUP(CONCATENATE(D$10,$Q14),Alap!$AB:$BE,30,FALSE),"")</f>
        <v/>
      </c>
      <c r="E14" s="9" t="str">
        <f>IFERROR(VLOOKUP(CONCATENATE(E$10,$Q14),Alap!$AB:$BE,30,FALSE),"")</f>
        <v/>
      </c>
      <c r="F14" s="9" t="str">
        <f>IFERROR(VLOOKUP(CONCATENATE(F$10,$Q14),Alap!$AB:$BE,30,FALSE),"")</f>
        <v/>
      </c>
      <c r="G14" s="9" t="str">
        <f>IFERROR(VLOOKUP(CONCATENATE(G$10,$Q14),Alap!$AB:$BE,30,FALSE),"")</f>
        <v/>
      </c>
      <c r="H14" s="9" t="str">
        <f>IFERROR(VLOOKUP(CONCATENATE(H$10,$Q14),Alap!$AB:$BE,30,FALSE),"")</f>
        <v/>
      </c>
      <c r="I14" s="9" t="str">
        <f>IFERROR(VLOOKUP(CONCATENATE(I$10,$Q14),Alap!$AB:$BE,30,FALSE),"")</f>
        <v/>
      </c>
      <c r="J14" s="9" t="str">
        <f>IFERROR(VLOOKUP(CONCATENATE(J$10,$Q14),Alap!$AB:$BE,30,FALSE),"")</f>
        <v/>
      </c>
      <c r="K14" s="9" t="str">
        <f>IFERROR(VLOOKUP(CONCATENATE(K$10,$Q14),Alap!$AB:$BE,30,FALSE),"")</f>
        <v/>
      </c>
      <c r="L14" s="9" t="str">
        <f>IFERROR(VLOOKUP(CONCATENATE(L$10,$Q14),Alap!$AB:$BE,30,FALSE),"")</f>
        <v/>
      </c>
      <c r="M14" s="9" t="str">
        <f>IFERROR(VLOOKUP(CONCATENATE(M$10,$Q14),Alap!$AB:$BE,30,FALSE),"")</f>
        <v/>
      </c>
      <c r="N14" s="9" t="str">
        <f>IFERROR(VLOOKUP(CONCATENATE(N$10,$Q14),Alap!$AB:$BE,30,FALSE),"")</f>
        <v/>
      </c>
      <c r="O14" s="9" t="str">
        <f>IFERROR(VLOOKUP(CONCATENATE(O$10,$Q14),Alap!$AB:$BE,30,FALSE),"")</f>
        <v/>
      </c>
      <c r="P14" s="9" t="str">
        <f>IFERROR(VLOOKUP(CONCATENATE(P$10,$Q14),Alap!$AB:$BE,30,FALSE),"")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IFERROR(VLOOKUP(CONCATENATE(B$10,$Q15),Alap!$AB:$BE,30,FALSE),"")</f>
        <v/>
      </c>
      <c r="C15" s="9" t="str">
        <f>IFERROR(VLOOKUP(CONCATENATE(C$10,$Q15),Alap!$AB:$BE,30,FALSE),"")</f>
        <v/>
      </c>
      <c r="D15" s="9" t="str">
        <f>IFERROR(VLOOKUP(CONCATENATE(D$10,$Q15),Alap!$AB:$BE,30,FALSE),"")</f>
        <v/>
      </c>
      <c r="E15" s="31" t="s">
        <v>2383</v>
      </c>
      <c r="F15" s="9" t="str">
        <f>IFERROR(VLOOKUP(CONCATENATE(F$10,$Q15),Alap!$AB:$BE,30,FALSE),"")</f>
        <v/>
      </c>
      <c r="G15" s="31" t="s">
        <v>2383</v>
      </c>
      <c r="H15" s="9" t="str">
        <f>IFERROR(VLOOKUP(CONCATENATE(H$10,$Q15),Alap!$AB:$BE,30,FALSE),"")</f>
        <v/>
      </c>
      <c r="I15" s="9" t="str">
        <f>IFERROR(VLOOKUP(CONCATENATE(I$10,$Q15),Alap!$AB:$BE,30,FALSE),"")</f>
        <v/>
      </c>
      <c r="J15" s="9" t="str">
        <f>IFERROR(VLOOKUP(CONCATENATE(J$10,$Q15),Alap!$AB:$BE,30,FALSE),"")</f>
        <v>Nyelvi szintfelmérő - előkészítő (otthon, otthonról web)</v>
      </c>
      <c r="K15" s="31" t="s">
        <v>2383</v>
      </c>
      <c r="L15" s="9" t="str">
        <f>IFERROR(VLOOKUP(CONCATENATE(L$10,$Q15),Alap!$AB:$BE,30,FALSE),"")</f>
        <v/>
      </c>
      <c r="M15" s="31" t="s">
        <v>2383</v>
      </c>
      <c r="N15" s="9" t="str">
        <f>IFERROR(VLOOKUP(CONCATENATE(N$10,$Q15),Alap!$AB:$BE,30,FALSE),"")</f>
        <v/>
      </c>
      <c r="O15" s="9" t="str">
        <f>IFERROR(VLOOKUP(CONCATENATE(O$10,$Q15),Alap!$AB:$BE,30,FALSE),"")</f>
        <v>Angol gazdasági szaknyelv I., 3. csoport (otthon, otthonról web)</v>
      </c>
      <c r="P15" s="9" t="str">
        <f>IFERROR(VLOOKUP(CONCATENATE(P$10,$Q15),Alap!$AB:$BE,30,FALSE),"")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IFERROR(VLOOKUP(CONCATENATE(B$10,$Q16),Alap!$AB:$BE,30,FALSE),"")</f>
        <v/>
      </c>
      <c r="C16" s="9" t="str">
        <f>IFERROR(VLOOKUP(CONCATENATE(C$10,$Q16),Alap!$AB:$BE,30,FALSE),"")</f>
        <v/>
      </c>
      <c r="D16" s="9" t="str">
        <f>IFERROR(VLOOKUP(CONCATENATE(D$10,$Q16),Alap!$AB:$BE,30,FALSE),"")</f>
        <v/>
      </c>
      <c r="E16" s="31" t="s">
        <v>2383</v>
      </c>
      <c r="F16" s="9" t="str">
        <f>IFERROR(VLOOKUP(CONCATENATE(F$10,$Q16),Alap!$AB:$BE,30,FALSE),"")</f>
        <v/>
      </c>
      <c r="G16" s="31" t="s">
        <v>2383</v>
      </c>
      <c r="H16" s="9" t="str">
        <f>IFERROR(VLOOKUP(CONCATENATE(H$10,$Q16),Alap!$AB:$BE,30,FALSE),"")</f>
        <v/>
      </c>
      <c r="I16" s="9" t="str">
        <f>IFERROR(VLOOKUP(CONCATENATE(I$10,$Q16),Alap!$AB:$BE,30,FALSE),"")</f>
        <v/>
      </c>
      <c r="J16" s="9" t="str">
        <f>IFERROR(VLOOKUP(CONCATENATE(J$10,$Q16),Alap!$AB:$BE,30,FALSE),"")</f>
        <v>Nyelvi szintfelmérő - előkészítő (otthon, otthonról web)</v>
      </c>
      <c r="K16" s="31" t="s">
        <v>2383</v>
      </c>
      <c r="L16" s="9" t="str">
        <f>IFERROR(VLOOKUP(CONCATENATE(L$10,$Q16),Alap!$AB:$BE,30,FALSE),"")</f>
        <v/>
      </c>
      <c r="M16" s="31" t="s">
        <v>2383</v>
      </c>
      <c r="N16" s="9" t="str">
        <f>IFERROR(VLOOKUP(CONCATENATE(N$10,$Q16),Alap!$AB:$BE,30,FALSE),"")</f>
        <v/>
      </c>
      <c r="O16" s="9" t="str">
        <f>IFERROR(VLOOKUP(CONCATENATE(O$10,$Q16),Alap!$AB:$BE,30,FALSE),"")</f>
        <v>Angol gazdasági szaknyelv I., 3. csoport (otthon, otthonról web)</v>
      </c>
      <c r="P16" s="9" t="str">
        <f>IFERROR(VLOOKUP(CONCATENATE(P$10,$Q16),Alap!$AB:$BE,30,FALSE),"")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D7B23-C95D-460B-AE9A-254E9BE844CD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2335</v>
      </c>
      <c r="C4" s="9" t="str">
        <f>IFERROR(VLOOKUP(CONCATENATE(C$2,$Q4),Alap!$AC:$BE,29,FALSE),"")</f>
        <v>Közgazdaságtan (401, Tb.-ről web)</v>
      </c>
      <c r="D4" s="9" t="str">
        <f>IFERROR(VLOOKUP(CONCATENATE(D$2,$Q4),Alap!$AC:$BE,29,FALSE),"")</f>
        <v>Közgazdaságtan (401, Bp.-ről web)</v>
      </c>
      <c r="E4" s="9" t="str">
        <f>IFERROR(VLOOKUP(CONCATENATE(E$2,$Q4),Alap!$AC:$BE,29,FALSE),"")</f>
        <v>Marketing (215, web)</v>
      </c>
      <c r="F4" s="9" t="str">
        <f>IFERROR(VLOOKUP(CONCATENATE(F$2,$Q4),Alap!$AC:$BE,29,FALSE),"")</f>
        <v>Tanulás, kreativitás és MI (501, web)</v>
      </c>
      <c r="G4" s="9" t="str">
        <f>IFERROR(VLOOKUP(CONCATENATE(G$2,$Q4),Alap!$AC:$BE,29,FALSE),"")</f>
        <v>Informatika, 2. csoport (605, gépterem, web)</v>
      </c>
      <c r="H4" s="9" t="str">
        <f>IFERROR(VLOOKUP(CONCATENATE(H$2,$Q4),Alap!$AC:$BE,29,FALSE),"")</f>
        <v>Közgazdaságtan (401, Tb.-ről web)</v>
      </c>
      <c r="I4" s="9" t="str">
        <f>IFERROR(VLOOKUP(CONCATENATE(I$2,$Q4),Alap!$AC:$BE,29,FALSE),"")</f>
        <v/>
      </c>
      <c r="J4" s="9" t="str">
        <f>IFERROR(VLOOKUP(CONCATENATE(J$2,$Q4),Alap!$AC:$BE,29,FALSE),"")</f>
        <v>Közgazdaságtan (401, Bp.-ről web)</v>
      </c>
      <c r="K4" s="9" t="str">
        <f>IFERROR(VLOOKUP(CONCATENATE(K$2,$Q4),Alap!$AC:$BE,29,FALSE),"")</f>
        <v>Logisztika (215, web)</v>
      </c>
      <c r="L4" s="9" t="str">
        <f>IFERROR(VLOOKUP(CONCATENATE(L$2,$Q4),Alap!$AC:$BE,29,FALSE),"")</f>
        <v>Vállalati gazdaságtan (501, web)</v>
      </c>
      <c r="M4" s="9" t="str">
        <f>IFERROR(VLOOKUP(CONCATENATE(M$2,$Q4),Alap!$AC:$BE,29,FALSE),"")</f>
        <v>Logisztika (212, web)</v>
      </c>
      <c r="N4" s="9" t="str">
        <f>IFERROR(VLOOKUP(CONCATENATE(N$2,$Q4),Alap!$AC:$BE,29,FALSE),"")</f>
        <v>Gazdasági számítások (401, web)</v>
      </c>
      <c r="O4" s="9" t="str">
        <f>IFERROR(VLOOKUP(CONCATENATE(O$2,$Q4),Alap!$AC:$BE,29,FALSE),"")</f>
        <v>Vállalati gazdaságtan (501, web)</v>
      </c>
      <c r="P4" s="9" t="str">
        <f>IFERROR(VLOOKUP(CONCATENATE(P$2,$Q4),Alap!$AC:$BE,29,FALSE),"")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IFERROR(VLOOKUP(CONCATENATE(B$2,$Q5),Alap!$AC:$BE,29,FALSE),"")</f>
        <v>Vállalati gazdaságtan (501, web)</v>
      </c>
      <c r="C5" s="9" t="str">
        <f>IFERROR(VLOOKUP(CONCATENATE(C$2,$Q5),Alap!$AC:$BE,29,FALSE),"")</f>
        <v>Közgazdaságtan (401, Tb.-ről web)</v>
      </c>
      <c r="D5" s="9" t="str">
        <f>IFERROR(VLOOKUP(CONCATENATE(D$2,$Q5),Alap!$AC:$BE,29,FALSE),"")</f>
        <v>Közgazdaságtan (401, Bp.-ről web)</v>
      </c>
      <c r="E5" s="9" t="str">
        <f>IFERROR(VLOOKUP(CONCATENATE(E$2,$Q5),Alap!$AC:$BE,29,FALSE),"")</f>
        <v>Marketing (215, web)</v>
      </c>
      <c r="F5" s="9" t="str">
        <f>IFERROR(VLOOKUP(CONCATENATE(F$2,$Q5),Alap!$AC:$BE,29,FALSE),"")</f>
        <v>Tanulás, kreativitás és MI (501, web)</v>
      </c>
      <c r="G5" s="9" t="str">
        <f>IFERROR(VLOOKUP(CONCATENATE(G$2,$Q5),Alap!$AC:$BE,29,FALSE),"")</f>
        <v>Informatika, 2. csoport (605, gépterem, web)</v>
      </c>
      <c r="H5" s="9" t="str">
        <f>IFERROR(VLOOKUP(CONCATENATE(H$2,$Q5),Alap!$AC:$BE,29,FALSE),"")</f>
        <v>Jogi alapismeretek (401, Bp.-ről web)</v>
      </c>
      <c r="I5" s="9" t="str">
        <f>IFERROR(VLOOKUP(CONCATENATE(I$2,$Q5),Alap!$AC:$BE,29,FALSE),"")</f>
        <v/>
      </c>
      <c r="J5" s="9" t="str">
        <f>IFERROR(VLOOKUP(CONCATENATE(J$2,$Q5),Alap!$AC:$BE,29,FALSE),"")</f>
        <v>Közgazdaságtan (401, Bp.-ről web)</v>
      </c>
      <c r="K5" s="9" t="str">
        <f>IFERROR(VLOOKUP(CONCATENATE(K$2,$Q5),Alap!$AC:$BE,29,FALSE),"")</f>
        <v>Logisztika (215, web)</v>
      </c>
      <c r="L5" s="9" t="str">
        <f>IFERROR(VLOOKUP(CONCATENATE(L$2,$Q5),Alap!$AC:$BE,29,FALSE),"")</f>
        <v>Vállalati gazdaságtan (501, web)</v>
      </c>
      <c r="M5" s="9" t="str">
        <f>IFERROR(VLOOKUP(CONCATENATE(M$2,$Q5),Alap!$AC:$BE,29,FALSE),"")</f>
        <v>Logisztika (212, web)</v>
      </c>
      <c r="N5" s="9" t="str">
        <f>IFERROR(VLOOKUP(CONCATENATE(N$2,$Q5),Alap!$AC:$BE,29,FALSE),"")</f>
        <v>Gazdasági számítások (401, web)</v>
      </c>
      <c r="O5" s="9" t="str">
        <f>IFERROR(VLOOKUP(CONCATENATE(O$2,$Q5),Alap!$AC:$BE,29,FALSE),"")</f>
        <v>Vállalati gazdaságtan (501, web)</v>
      </c>
      <c r="P5" s="9" t="str">
        <f>IFERROR(VLOOKUP(CONCATENATE(P$2,$Q5),Alap!$AC:$BE,29,FALSE),"")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IFERROR(VLOOKUP(CONCATENATE(B$2,$Q6),Alap!$AC:$BE,29,FALSE),"")</f>
        <v>Vállalati gazdaságtan (501, web)</v>
      </c>
      <c r="C6" s="9" t="str">
        <f>IFERROR(VLOOKUP(CONCATENATE(C$2,$Q6),Alap!$AC:$BE,29,FALSE),"")</f>
        <v>Marketing (215, web)</v>
      </c>
      <c r="D6" s="9" t="str">
        <f>IFERROR(VLOOKUP(CONCATENATE(D$2,$Q6),Alap!$AC:$BE,29,FALSE),"")</f>
        <v>Gazdasági számítások (401, web)</v>
      </c>
      <c r="E6" s="9" t="str">
        <f>IFERROR(VLOOKUP(CONCATENATE(E$2,$Q6),Alap!$AC:$BE,29,FALSE),"")</f>
        <v>Marketing (215, web)</v>
      </c>
      <c r="F6" s="9" t="str">
        <f>IFERROR(VLOOKUP(CONCATENATE(F$2,$Q6),Alap!$AC:$BE,29,FALSE),"")</f>
        <v>Logisztika (601, web)</v>
      </c>
      <c r="G6" s="9" t="str">
        <f>IFERROR(VLOOKUP(CONCATENATE(G$2,$Q6),Alap!$AC:$BE,29,FALSE),"")</f>
        <v>Gazdasági számítások (6, web)</v>
      </c>
      <c r="H6" s="9" t="str">
        <f>IFERROR(VLOOKUP(CONCATENATE(H$2,$Q6),Alap!$AC:$BE,29,FALSE),"")</f>
        <v>Informatika, 2. csoport (605, gépterem, web)</v>
      </c>
      <c r="I6" s="9" t="str">
        <f>IFERROR(VLOOKUP(CONCATENATE(I$2,$Q6),Alap!$AC:$BE,29,FALSE),"")</f>
        <v/>
      </c>
      <c r="J6" s="9" t="str">
        <f>IFERROR(VLOOKUP(CONCATENATE(J$2,$Q6),Alap!$AC:$BE,29,FALSE),"")</f>
        <v>Gazdasági számítások (401, web)</v>
      </c>
      <c r="K6" s="9" t="str">
        <f>IFERROR(VLOOKUP(CONCATENATE(K$2,$Q6),Alap!$AC:$BE,29,FALSE),"")</f>
        <v>Jogi alapismeretek (401, Tb.-ről web)</v>
      </c>
      <c r="L6" s="9" t="str">
        <f>IFERROR(VLOOKUP(CONCATENATE(L$2,$Q6),Alap!$AC:$BE,29,FALSE),"")</f>
        <v>Vállalati gazdaságtan (501, web)</v>
      </c>
      <c r="M6" s="9" t="str">
        <f>IFERROR(VLOOKUP(CONCATENATE(M$2,$Q6),Alap!$AC:$BE,29,FALSE),"")</f>
        <v>Logisztika (212, web)</v>
      </c>
      <c r="N6" s="9" t="str">
        <f>IFERROR(VLOOKUP(CONCATENATE(N$2,$Q6),Alap!$AC:$BE,29,FALSE),"")</f>
        <v>Marketing (212, web)</v>
      </c>
      <c r="O6" s="9" t="str">
        <f>IFERROR(VLOOKUP(CONCATENATE(O$2,$Q6),Alap!$AC:$BE,29,FALSE),"")</f>
        <v>Közgazdaságtan (401, Bp.-ről web)</v>
      </c>
      <c r="P6" s="9" t="str">
        <f>IFERROR(VLOOKUP(CONCATENATE(P$2,$Q6),Alap!$AC:$BE,29,FALSE),"")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IFERROR(VLOOKUP(CONCATENATE(B$2,$Q7),Alap!$AC:$BE,29,FALSE),"")</f>
        <v>Vállalati gazdaságtan (501, web)</v>
      </c>
      <c r="C7" s="9" t="str">
        <f>IFERROR(VLOOKUP(CONCATENATE(C$2,$Q7),Alap!$AC:$BE,29,FALSE),"")</f>
        <v>Marketing (215, web)</v>
      </c>
      <c r="D7" s="9" t="str">
        <f>IFERROR(VLOOKUP(CONCATENATE(D$2,$Q7),Alap!$AC:$BE,29,FALSE),"")</f>
        <v>Gazdasági számítások (401, web)</v>
      </c>
      <c r="E7" s="9" t="str">
        <f>IFERROR(VLOOKUP(CONCATENATE(E$2,$Q7),Alap!$AC:$BE,29,FALSE),"")</f>
        <v>Jogi alapismeretek (401, Bp.-ről web)</v>
      </c>
      <c r="F7" s="9" t="str">
        <f>IFERROR(VLOOKUP(CONCATENATE(F$2,$Q7),Alap!$AC:$BE,29,FALSE),"")</f>
        <v>Logisztika (601, web)</v>
      </c>
      <c r="G7" s="9" t="str">
        <f>IFERROR(VLOOKUP(CONCATENATE(G$2,$Q7),Alap!$AC:$BE,29,FALSE),"")</f>
        <v/>
      </c>
      <c r="H7" s="9" t="str">
        <f>IFERROR(VLOOKUP(CONCATENATE(H$2,$Q7),Alap!$AC:$BE,29,FALSE),"")</f>
        <v>Informatika, 2. csoport (605, gépterem, web)</v>
      </c>
      <c r="I7" s="9" t="str">
        <f>IFERROR(VLOOKUP(CONCATENATE(I$2,$Q7),Alap!$AC:$BE,29,FALSE),"")</f>
        <v/>
      </c>
      <c r="J7" s="9" t="str">
        <f>IFERROR(VLOOKUP(CONCATENATE(J$2,$Q7),Alap!$AC:$BE,29,FALSE),"")</f>
        <v>Gazdasági számítások (401, web)</v>
      </c>
      <c r="K7" s="9" t="str">
        <f>IFERROR(VLOOKUP(CONCATENATE(K$2,$Q7),Alap!$AC:$BE,29,FALSE),"")</f>
        <v>Jogi alapismeretek (401, Tb.-ről web)</v>
      </c>
      <c r="L7" s="9" t="str">
        <f>IFERROR(VLOOKUP(CONCATENATE(L$2,$Q7),Alap!$AC:$BE,29,FALSE),"")</f>
        <v>Tanulás, kreativitás és MI (501, web)</v>
      </c>
      <c r="M7" s="9" t="str">
        <f>IFERROR(VLOOKUP(CONCATENATE(M$2,$Q7),Alap!$AC:$BE,29,FALSE),"")</f>
        <v/>
      </c>
      <c r="N7" s="9" t="str">
        <f>IFERROR(VLOOKUP(CONCATENATE(N$2,$Q7),Alap!$AC:$BE,29,FALSE),"")</f>
        <v>Marketing (212, web)</v>
      </c>
      <c r="O7" s="9" t="str">
        <f>IFERROR(VLOOKUP(CONCATENATE(O$2,$Q7),Alap!$AC:$BE,29,FALSE),"")</f>
        <v>Közgazdaságtan (401, Bp.-ről web)</v>
      </c>
      <c r="P7" s="9" t="str">
        <f>IFERROR(VLOOKUP(CONCATENATE(P$2,$Q7),Alap!$AC:$BE,29,FALSE),"")</f>
        <v>Jogi alapismeretek (212, Bp.-ről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IFERROR(VLOOKUP(CONCATENATE(B$2,$Q8),Alap!$AC:$BE,29,FALSE),"")</f>
        <v/>
      </c>
      <c r="C8" s="9" t="str">
        <f>IFERROR(VLOOKUP(CONCATENATE(C$2,$Q8),Alap!$AC:$BE,29,FALSE),"")</f>
        <v>Marketing (215, web)</v>
      </c>
      <c r="D8" s="9" t="str">
        <f>IFERROR(VLOOKUP(CONCATENATE(D$2,$Q8),Alap!$AC:$BE,29,FALSE),"")</f>
        <v/>
      </c>
      <c r="E8" s="9" t="str">
        <f>IFERROR(VLOOKUP(CONCATENATE(E$2,$Q8),Alap!$AC:$BE,29,FALSE),"")</f>
        <v>Jogi alapismeretek (401, Bp.-ről web)</v>
      </c>
      <c r="F8" s="9" t="str">
        <f>IFERROR(VLOOKUP(CONCATENATE(F$2,$Q8),Alap!$AC:$BE,29,FALSE),"")</f>
        <v>Logisztika (601, web)</v>
      </c>
      <c r="G8" s="9" t="str">
        <f>IFERROR(VLOOKUP(CONCATENATE(G$2,$Q8),Alap!$AC:$BE,29,FALSE),"")</f>
        <v/>
      </c>
      <c r="H8" s="9" t="str">
        <f>IFERROR(VLOOKUP(CONCATENATE(H$2,$Q8),Alap!$AC:$BE,29,FALSE),"")</f>
        <v/>
      </c>
      <c r="I8" s="9" t="str">
        <f>IFERROR(VLOOKUP(CONCATENATE(I$2,$Q8),Alap!$AC:$BE,29,FALSE),"")</f>
        <v/>
      </c>
      <c r="J8" s="9" t="str">
        <f>IFERROR(VLOOKUP(CONCATENATE(J$2,$Q8),Alap!$AC:$BE,29,FALSE),"")</f>
        <v/>
      </c>
      <c r="K8" s="9" t="str">
        <f>IFERROR(VLOOKUP(CONCATENATE(K$2,$Q8),Alap!$AC:$BE,29,FALSE),"")</f>
        <v/>
      </c>
      <c r="L8" s="9" t="str">
        <f>IFERROR(VLOOKUP(CONCATENATE(L$2,$Q8),Alap!$AC:$BE,29,FALSE),"")</f>
        <v>Tanulás, kreativitás és MI (501, web)</v>
      </c>
      <c r="M8" s="9" t="str">
        <f>IFERROR(VLOOKUP(CONCATENATE(M$2,$Q8),Alap!$AC:$BE,29,FALSE),"")</f>
        <v/>
      </c>
      <c r="N8" s="9" t="str">
        <f>IFERROR(VLOOKUP(CONCATENATE(N$2,$Q8),Alap!$AC:$BE,29,FALSE),"")</f>
        <v/>
      </c>
      <c r="O8" s="9" t="str">
        <f>IFERROR(VLOOKUP(CONCATENATE(O$2,$Q8),Alap!$AC:$BE,29,FALSE),"")</f>
        <v>Közgazdaságtan (401, Bp.-ről web)</v>
      </c>
      <c r="P8" s="9" t="str">
        <f>IFERROR(VLOOKUP(CONCATENATE(P$2,$Q8),Alap!$AC:$BE,29,FALSE),"")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IFERROR(VLOOKUP(CONCATENATE(B$2,$Q9),Alap!$AC:$BE,29,FALSE),"")</f>
        <v/>
      </c>
      <c r="C9" s="9" t="str">
        <f>IFERROR(VLOOKUP(CONCATENATE(C$2,$Q9),Alap!$AC:$BE,29,FALSE),"")</f>
        <v/>
      </c>
      <c r="D9" s="9" t="str">
        <f>IFERROR(VLOOKUP(CONCATENATE(D$2,$Q9),Alap!$AC:$BE,29,FALSE),"")</f>
        <v/>
      </c>
      <c r="E9" s="9" t="str">
        <f>IFERROR(VLOOKUP(CONCATENATE(E$2,$Q9),Alap!$AC:$BE,29,FALSE),"")</f>
        <v/>
      </c>
      <c r="F9" s="9" t="str">
        <f>IFERROR(VLOOKUP(CONCATENATE(F$2,$Q9),Alap!$AC:$BE,29,FALSE),"")</f>
        <v/>
      </c>
      <c r="G9" s="9" t="str">
        <f>IFERROR(VLOOKUP(CONCATENATE(G$2,$Q9),Alap!$AC:$BE,29,FALSE),"")</f>
        <v/>
      </c>
      <c r="H9" s="9" t="str">
        <f>IFERROR(VLOOKUP(CONCATENATE(H$2,$Q9),Alap!$AC:$BE,29,FALSE),"")</f>
        <v/>
      </c>
      <c r="I9" s="9" t="str">
        <f>IFERROR(VLOOKUP(CONCATENATE(I$2,$Q9),Alap!$AC:$BE,29,FALSE),"")</f>
        <v/>
      </c>
      <c r="J9" s="9" t="str">
        <f>IFERROR(VLOOKUP(CONCATENATE(J$2,$Q9),Alap!$AC:$BE,29,FALSE),"")</f>
        <v/>
      </c>
      <c r="K9" s="9" t="str">
        <f>IFERROR(VLOOKUP(CONCATENATE(K$2,$Q9),Alap!$AC:$BE,29,FALSE),"")</f>
        <v/>
      </c>
      <c r="L9" s="9" t="str">
        <f>IFERROR(VLOOKUP(CONCATENATE(L$2,$Q9),Alap!$AC:$BE,29,FALSE),"")</f>
        <v/>
      </c>
      <c r="M9" s="9" t="str">
        <f>IFERROR(VLOOKUP(CONCATENATE(M$2,$Q9),Alap!$AC:$BE,29,FALSE),"")</f>
        <v/>
      </c>
      <c r="N9" s="9" t="str">
        <f>IFERROR(VLOOKUP(CONCATENATE(N$2,$Q9),Alap!$AC:$BE,29,FALSE),"")</f>
        <v/>
      </c>
      <c r="O9" s="9" t="str">
        <f>IFERROR(VLOOKUP(CONCATENATE(O$2,$Q9),Alap!$AC:$BE,29,FALSE),"")</f>
        <v/>
      </c>
      <c r="P9" s="9" t="str">
        <f>IFERROR(VLOOKUP(CONCATENATE(P$2,$Q9),Alap!$AC:$BE,29,FALSE),"")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IFERROR(VLOOKUP(CONCATENATE(B$10,$Q13),Alap!$AC:$BE,29,FALSE),"")</f>
        <v/>
      </c>
      <c r="C13" s="9" t="str">
        <f>IFERROR(VLOOKUP(CONCATENATE(C$10,$Q13),Alap!$AC:$BE,29,FALSE),"")</f>
        <v/>
      </c>
      <c r="D13" s="9" t="str">
        <f>IFERROR(VLOOKUP(CONCATENATE(D$10,$Q13),Alap!$AC:$BE,29,FALSE),"")</f>
        <v/>
      </c>
      <c r="E13" s="9" t="str">
        <f>IFERROR(VLOOKUP(CONCATENATE(E$10,$Q13),Alap!$AC:$BE,29,FALSE),"")</f>
        <v/>
      </c>
      <c r="F13" s="9" t="str">
        <f>IFERROR(VLOOKUP(CONCATENATE(F$10,$Q13),Alap!$AC:$BE,29,FALSE),"")</f>
        <v/>
      </c>
      <c r="G13" s="9" t="str">
        <f>IFERROR(VLOOKUP(CONCATENATE(G$10,$Q13),Alap!$AC:$BE,29,FALSE),"")</f>
        <v/>
      </c>
      <c r="H13" s="9" t="str">
        <f>IFERROR(VLOOKUP(CONCATENATE(H$10,$Q13),Alap!$AC:$BE,29,FALSE),"")</f>
        <v/>
      </c>
      <c r="I13" s="9" t="str">
        <f>IFERROR(VLOOKUP(CONCATENATE(I$10,$Q13),Alap!$AC:$BE,29,FALSE),"")</f>
        <v/>
      </c>
      <c r="J13" s="9" t="str">
        <f>IFERROR(VLOOKUP(CONCATENATE(J$10,$Q13),Alap!$AC:$BE,29,FALSE),"")</f>
        <v/>
      </c>
      <c r="K13" s="9" t="str">
        <f>IFERROR(VLOOKUP(CONCATENATE(K$10,$Q13),Alap!$AC:$BE,29,FALSE),"")</f>
        <v/>
      </c>
      <c r="L13" s="9" t="str">
        <f>IFERROR(VLOOKUP(CONCATENATE(L$10,$Q13),Alap!$AC:$BE,29,FALSE),"")</f>
        <v/>
      </c>
      <c r="M13" s="9" t="str">
        <f>IFERROR(VLOOKUP(CONCATENATE(M$10,$Q13),Alap!$AC:$BE,29,FALSE),"")</f>
        <v/>
      </c>
      <c r="N13" s="9" t="str">
        <f>IFERROR(VLOOKUP(CONCATENATE(N$10,$Q13),Alap!$AC:$BE,29,FALSE),"")</f>
        <v/>
      </c>
      <c r="O13" s="9" t="str">
        <f>IFERROR(VLOOKUP(CONCATENATE(O$10,$Q13),Alap!$AC:$BE,29,FALSE),"")</f>
        <v/>
      </c>
      <c r="P13" s="9" t="str">
        <f>IFERROR(VLOOKUP(CONCATENATE(P$10,$Q13),Alap!$AC:$BE,29,FALSE),"")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IFERROR(VLOOKUP(CONCATENATE(B$10,$Q14),Alap!$AC:$BE,29,FALSE),"")</f>
        <v/>
      </c>
      <c r="C14" s="9" t="str">
        <f>IFERROR(VLOOKUP(CONCATENATE(C$10,$Q14),Alap!$AC:$BE,29,FALSE),"")</f>
        <v/>
      </c>
      <c r="D14" s="9" t="str">
        <f>IFERROR(VLOOKUP(CONCATENATE(D$10,$Q14),Alap!$AC:$BE,29,FALSE),"")</f>
        <v/>
      </c>
      <c r="E14" s="9" t="str">
        <f>IFERROR(VLOOKUP(CONCATENATE(E$10,$Q14),Alap!$AC:$BE,29,FALSE),"")</f>
        <v/>
      </c>
      <c r="F14" s="9" t="str">
        <f>IFERROR(VLOOKUP(CONCATENATE(F$10,$Q14),Alap!$AC:$BE,29,FALSE),"")</f>
        <v/>
      </c>
      <c r="G14" s="9" t="str">
        <f>IFERROR(VLOOKUP(CONCATENATE(G$10,$Q14),Alap!$AC:$BE,29,FALSE),"")</f>
        <v/>
      </c>
      <c r="H14" s="9" t="str">
        <f>IFERROR(VLOOKUP(CONCATENATE(H$10,$Q14),Alap!$AC:$BE,29,FALSE),"")</f>
        <v/>
      </c>
      <c r="I14" s="9" t="str">
        <f>IFERROR(VLOOKUP(CONCATENATE(I$10,$Q14),Alap!$AC:$BE,29,FALSE),"")</f>
        <v/>
      </c>
      <c r="J14" s="9" t="str">
        <f>IFERROR(VLOOKUP(CONCATENATE(J$10,$Q14),Alap!$AC:$BE,29,FALSE),"")</f>
        <v/>
      </c>
      <c r="K14" s="9" t="str">
        <f>IFERROR(VLOOKUP(CONCATENATE(K$10,$Q14),Alap!$AC:$BE,29,FALSE),"")</f>
        <v/>
      </c>
      <c r="L14" s="9" t="str">
        <f>IFERROR(VLOOKUP(CONCATENATE(L$10,$Q14),Alap!$AC:$BE,29,FALSE),"")</f>
        <v/>
      </c>
      <c r="M14" s="9" t="str">
        <f>IFERROR(VLOOKUP(CONCATENATE(M$10,$Q14),Alap!$AC:$BE,29,FALSE),"")</f>
        <v/>
      </c>
      <c r="N14" s="9" t="str">
        <f>IFERROR(VLOOKUP(CONCATENATE(N$10,$Q14),Alap!$AC:$BE,29,FALSE),"")</f>
        <v/>
      </c>
      <c r="O14" s="9" t="str">
        <f>IFERROR(VLOOKUP(CONCATENATE(O$10,$Q14),Alap!$AC:$BE,29,FALSE),"")</f>
        <v/>
      </c>
      <c r="P14" s="9" t="str">
        <f>IFERROR(VLOOKUP(CONCATENATE(P$10,$Q14),Alap!$AC:$BE,29,FALSE),"")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IFERROR(VLOOKUP(CONCATENATE(B$10,$Q15),Alap!$AC:$BE,29,FALSE),"")</f>
        <v/>
      </c>
      <c r="C15" s="9" t="str">
        <f>IFERROR(VLOOKUP(CONCATENATE(C$10,$Q15),Alap!$AC:$BE,29,FALSE),"")</f>
        <v/>
      </c>
      <c r="D15" s="9" t="str">
        <f>IFERROR(VLOOKUP(CONCATENATE(D$10,$Q15),Alap!$AC:$BE,29,FALSE),"")</f>
        <v/>
      </c>
      <c r="E15" s="9" t="str">
        <f>IFERROR(VLOOKUP(CONCATENATE(E$10,$Q15),Alap!$AC:$BE,29,FALSE),"")</f>
        <v/>
      </c>
      <c r="F15" s="9" t="str">
        <f>IFERROR(VLOOKUP(CONCATENATE(F$10,$Q15),Alap!$AC:$BE,29,FALSE),"")</f>
        <v>Idegen nyelv I., angol (otthon, otthonról web)</v>
      </c>
      <c r="G15" s="9" t="str">
        <f>IFERROR(VLOOKUP(CONCATENATE(G$10,$Q15),Alap!$AC:$BE,29,FALSE),"")</f>
        <v/>
      </c>
      <c r="H15" s="9" t="str">
        <f>IFERROR(VLOOKUP(CONCATENATE(H$10,$Q15),Alap!$AC:$BE,29,FALSE),"")</f>
        <v/>
      </c>
      <c r="I15" s="9" t="str">
        <f>IFERROR(VLOOKUP(CONCATENATE(I$10,$Q15),Alap!$AC:$BE,29,FALSE),"")</f>
        <v/>
      </c>
      <c r="J15" s="9" t="str">
        <f>IFERROR(VLOOKUP(CONCATENATE(J$10,$Q15),Alap!$AC:$BE,29,FALSE),"")</f>
        <v/>
      </c>
      <c r="K15" s="9" t="str">
        <f>IFERROR(VLOOKUP(CONCATENATE(K$10,$Q15),Alap!$AC:$BE,29,FALSE),"")</f>
        <v/>
      </c>
      <c r="L15" s="9" t="str">
        <f>IFERROR(VLOOKUP(CONCATENATE(L$10,$Q15),Alap!$AC:$BE,29,FALSE),"")</f>
        <v>Idegen nyelv I., angol (otthon, otthonról web)</v>
      </c>
      <c r="M15" s="9" t="str">
        <f>IFERROR(VLOOKUP(CONCATENATE(M$10,$Q15),Alap!$AC:$BE,29,FALSE),"")</f>
        <v/>
      </c>
      <c r="N15" s="9" t="str">
        <f>IFERROR(VLOOKUP(CONCATENATE(N$10,$Q15),Alap!$AC:$BE,29,FALSE),"")</f>
        <v/>
      </c>
      <c r="O15" s="9" t="str">
        <f>IFERROR(VLOOKUP(CONCATENATE(O$10,$Q15),Alap!$AC:$BE,29,FALSE),"")</f>
        <v>Idegen nyelv I., angol (otthon, otthonról web)</v>
      </c>
      <c r="P15" s="9" t="str">
        <f>IFERROR(VLOOKUP(CONCATENATE(P$10,$Q15),Alap!$AC:$BE,29,FALSE),"")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IFERROR(VLOOKUP(CONCATENATE(B$10,$Q16),Alap!$AC:$BE,29,FALSE),"")</f>
        <v/>
      </c>
      <c r="C16" s="9" t="str">
        <f>IFERROR(VLOOKUP(CONCATENATE(C$10,$Q16),Alap!$AC:$BE,29,FALSE),"")</f>
        <v/>
      </c>
      <c r="D16" s="9" t="str">
        <f>IFERROR(VLOOKUP(CONCATENATE(D$10,$Q16),Alap!$AC:$BE,29,FALSE),"")</f>
        <v/>
      </c>
      <c r="E16" s="9" t="str">
        <f>IFERROR(VLOOKUP(CONCATENATE(E$10,$Q16),Alap!$AC:$BE,29,FALSE),"")</f>
        <v/>
      </c>
      <c r="F16" s="9" t="str">
        <f>IFERROR(VLOOKUP(CONCATENATE(F$10,$Q16),Alap!$AC:$BE,29,FALSE),"")</f>
        <v>Idegen nyelv I., angol (otthon, otthonról web)</v>
      </c>
      <c r="G16" s="9" t="str">
        <f>IFERROR(VLOOKUP(CONCATENATE(G$10,$Q16),Alap!$AC:$BE,29,FALSE),"")</f>
        <v/>
      </c>
      <c r="H16" s="9" t="str">
        <f>IFERROR(VLOOKUP(CONCATENATE(H$10,$Q16),Alap!$AC:$BE,29,FALSE),"")</f>
        <v/>
      </c>
      <c r="I16" s="9" t="str">
        <f>IFERROR(VLOOKUP(CONCATENATE(I$10,$Q16),Alap!$AC:$BE,29,FALSE),"")</f>
        <v/>
      </c>
      <c r="J16" s="9" t="str">
        <f>IFERROR(VLOOKUP(CONCATENATE(J$10,$Q16),Alap!$AC:$BE,29,FALSE),"")</f>
        <v/>
      </c>
      <c r="K16" s="9" t="str">
        <f>IFERROR(VLOOKUP(CONCATENATE(K$10,$Q16),Alap!$AC:$BE,29,FALSE),"")</f>
        <v/>
      </c>
      <c r="L16" s="9" t="str">
        <f>IFERROR(VLOOKUP(CONCATENATE(L$10,$Q16),Alap!$AC:$BE,29,FALSE),"")</f>
        <v>Idegen nyelv I., angol (otthon, otthonról web)</v>
      </c>
      <c r="M16" s="9" t="str">
        <f>IFERROR(VLOOKUP(CONCATENATE(M$10,$Q16),Alap!$AC:$BE,29,FALSE),"")</f>
        <v/>
      </c>
      <c r="N16" s="9" t="str">
        <f>IFERROR(VLOOKUP(CONCATENATE(N$10,$Q16),Alap!$AC:$BE,29,FALSE),"")</f>
        <v/>
      </c>
      <c r="O16" s="9" t="str">
        <f>IFERROR(VLOOKUP(CONCATENATE(O$10,$Q16),Alap!$AC:$BE,29,FALSE),"")</f>
        <v/>
      </c>
      <c r="P16" s="9" t="str">
        <f>IFERROR(VLOOKUP(CONCATENATE(P$10,$Q16),Alap!$AC:$BE,29,FALSE),"")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0192D-3842-4364-A691-DE466551F7CC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260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2334</v>
      </c>
      <c r="C4" s="9" t="str">
        <f>IFERROR(VLOOKUP(CONCATENATE(C$2,$Q4),Alap!$AD:$BE,28,FALSE),"")</f>
        <v>Matematika I. (501, web)</v>
      </c>
      <c r="D4" s="9" t="str">
        <f>IFERROR(VLOOKUP(CONCATENATE(D$2,$Q4),Alap!$AD:$BE,28,FALSE),"")</f>
        <v>Matematika I. (501, web)</v>
      </c>
      <c r="E4" s="9" t="str">
        <f>IFERROR(VLOOKUP(CONCATENATE(E$2,$Q4),Alap!$AD:$BE,28,FALSE),"")</f>
        <v>Matematika I. (501, web)</v>
      </c>
      <c r="F4" s="9" t="str">
        <f>IFERROR(VLOOKUP(CONCATENATE(F$2,$Q4),Alap!$AD:$BE,28,FALSE),"")</f>
        <v>Tanulás, kreativitás és MI (501, web)</v>
      </c>
      <c r="G4" s="9" t="str">
        <f>IFERROR(VLOOKUP(CONCATENATE(G$2,$Q4),Alap!$AD:$BE,28,FALSE),"")</f>
        <v>Matematika I. (501, web)</v>
      </c>
      <c r="H4" s="9" t="str">
        <f>IFERROR(VLOOKUP(CONCATENATE(H$2,$Q4),Alap!$AD:$BE,28,FALSE),"")</f>
        <v>Matematika I. (501, web)</v>
      </c>
      <c r="I4" s="9" t="str">
        <f>IFERROR(VLOOKUP(CONCATENATE(I$2,$Q4),Alap!$AD:$BE,28,FALSE),"")</f>
        <v/>
      </c>
      <c r="J4" s="9" t="str">
        <f>IFERROR(VLOOKUP(CONCATENATE(J$2,$Q4),Alap!$AD:$BE,28,FALSE),"")</f>
        <v/>
      </c>
      <c r="K4" s="9" t="str">
        <f>IFERROR(VLOOKUP(CONCATENATE(K$2,$Q4),Alap!$AD:$BE,28,FALSE),"")</f>
        <v>Informatika, 1. csoport (605, gépterem, web)</v>
      </c>
      <c r="L4" s="9" t="str">
        <f>IFERROR(VLOOKUP(CONCATENATE(L$2,$Q4),Alap!$AD:$BE,28,FALSE),"")</f>
        <v>Anyagismeret a gyakorlatban (401, web)</v>
      </c>
      <c r="M4" s="9" t="str">
        <f>IFERROR(VLOOKUP(CONCATENATE(M$2,$Q4),Alap!$AD:$BE,28,FALSE),"")</f>
        <v/>
      </c>
      <c r="N4" s="9" t="str">
        <f>IFERROR(VLOOKUP(CONCATENATE(N$2,$Q4),Alap!$AD:$BE,28,FALSE),"")</f>
        <v>Mechatronika építőelemei (3, web)</v>
      </c>
      <c r="O4" s="9" t="str">
        <f>IFERROR(VLOOKUP(CONCATENATE(O$2,$Q4),Alap!$AD:$BE,28,FALSE),"")</f>
        <v>Mechatronika építőelemei (3, web)</v>
      </c>
      <c r="P4" s="9" t="str">
        <f>IFERROR(VLOOKUP(CONCATENATE(P$2,$Q4),Alap!$AD:$BE,28,FALSE),"")</f>
        <v>Anyagismeret a gyakorlatban (214,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IFERROR(VLOOKUP(CONCATENATE(B$2,$Q5),Alap!$AD:$BE,28,FALSE),"")</f>
        <v>Anyagismeret a gyakorlatban (216, web)</v>
      </c>
      <c r="C5" s="9" t="str">
        <f>IFERROR(VLOOKUP(CONCATENATE(C$2,$Q5),Alap!$AD:$BE,28,FALSE),"")</f>
        <v>Matematika I. (501, web)</v>
      </c>
      <c r="D5" s="9" t="str">
        <f>IFERROR(VLOOKUP(CONCATENATE(D$2,$Q5),Alap!$AD:$BE,28,FALSE),"")</f>
        <v>Matematika I. (501, web)</v>
      </c>
      <c r="E5" s="9" t="str">
        <f>IFERROR(VLOOKUP(CONCATENATE(E$2,$Q5),Alap!$AD:$BE,28,FALSE),"")</f>
        <v>Matematika I. (501, web)</v>
      </c>
      <c r="F5" s="9" t="str">
        <f>IFERROR(VLOOKUP(CONCATENATE(F$2,$Q5),Alap!$AD:$BE,28,FALSE),"")</f>
        <v>Tanulás, kreativitás és MI (501, web)</v>
      </c>
      <c r="G5" s="9" t="str">
        <f>IFERROR(VLOOKUP(CONCATENATE(G$2,$Q5),Alap!$AD:$BE,28,FALSE),"")</f>
        <v>Matematika I. (501, web)</v>
      </c>
      <c r="H5" s="9" t="str">
        <f>IFERROR(VLOOKUP(CONCATENATE(H$2,$Q5),Alap!$AD:$BE,28,FALSE),"")</f>
        <v>Mechatronika építőelemei (3, web)</v>
      </c>
      <c r="I5" s="9" t="str">
        <f>IFERROR(VLOOKUP(CONCATENATE(I$2,$Q5),Alap!$AD:$BE,28,FALSE),"")</f>
        <v/>
      </c>
      <c r="J5" s="9" t="str">
        <f>IFERROR(VLOOKUP(CONCATENATE(J$2,$Q5),Alap!$AD:$BE,28,FALSE),"")</f>
        <v>Műszaki kommunikáció (501, web)</v>
      </c>
      <c r="K5" s="9" t="str">
        <f>IFERROR(VLOOKUP(CONCATENATE(K$2,$Q5),Alap!$AD:$BE,28,FALSE),"")</f>
        <v>Informatika, 1. csoport (605, gépterem, web)</v>
      </c>
      <c r="L5" s="9" t="str">
        <f>IFERROR(VLOOKUP(CONCATENATE(L$2,$Q5),Alap!$AD:$BE,28,FALSE),"")</f>
        <v>Anyagismeret a gyakorlatban (401, web)</v>
      </c>
      <c r="M5" s="9" t="str">
        <f>IFERROR(VLOOKUP(CONCATENATE(M$2,$Q5),Alap!$AD:$BE,28,FALSE),"")</f>
        <v/>
      </c>
      <c r="N5" s="9" t="str">
        <f>IFERROR(VLOOKUP(CONCATENATE(N$2,$Q5),Alap!$AD:$BE,28,FALSE),"")</f>
        <v>Mechatronika építőelemei (3, web)</v>
      </c>
      <c r="O5" s="9" t="str">
        <f>IFERROR(VLOOKUP(CONCATENATE(O$2,$Q5),Alap!$AD:$BE,28,FALSE),"")</f>
        <v>Mechatronika építőelemei (3, web)</v>
      </c>
      <c r="P5" s="9" t="str">
        <f>IFERROR(VLOOKUP(CONCATENATE(P$2,$Q5),Alap!$AD:$BE,28,FALSE),"")</f>
        <v>Anyagismeret a gyakorlatban (214,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IFERROR(VLOOKUP(CONCATENATE(B$2,$Q6),Alap!$AD:$BE,28,FALSE),"")</f>
        <v>Anyagismeret a gyakorlatban (216, web)</v>
      </c>
      <c r="C6" s="9" t="str">
        <f>IFERROR(VLOOKUP(CONCATENATE(C$2,$Q6),Alap!$AD:$BE,28,FALSE),"")</f>
        <v>Műszaki kommunikáció (501, web)</v>
      </c>
      <c r="D6" s="9" t="str">
        <f>IFERROR(VLOOKUP(CONCATENATE(D$2,$Q6),Alap!$AD:$BE,28,FALSE),"")</f>
        <v>Mechatronika építőelemei (3, web)</v>
      </c>
      <c r="E6" s="9" t="str">
        <f>IFERROR(VLOOKUP(CONCATENATE(E$2,$Q6),Alap!$AD:$BE,28,FALSE),"")</f>
        <v>Matematika I. (501, web)</v>
      </c>
      <c r="F6" s="9" t="str">
        <f>IFERROR(VLOOKUP(CONCATENATE(F$2,$Q6),Alap!$AD:$BE,28,FALSE),"")</f>
        <v>Műszaki kommunikáció (501, web)</v>
      </c>
      <c r="G6" s="9" t="str">
        <f>IFERROR(VLOOKUP(CONCATENATE(G$2,$Q6),Alap!$AD:$BE,28,FALSE),"")</f>
        <v>Anyagismeret a gyakorlatban (217, web)</v>
      </c>
      <c r="H6" s="9" t="str">
        <f>IFERROR(VLOOKUP(CONCATENATE(H$2,$Q6),Alap!$AD:$BE,28,FALSE),"")</f>
        <v>Mechatronika építőelemei (3, web)</v>
      </c>
      <c r="I6" s="9" t="str">
        <f>IFERROR(VLOOKUP(CONCATENATE(I$2,$Q6),Alap!$AD:$BE,28,FALSE),"")</f>
        <v/>
      </c>
      <c r="J6" s="9" t="str">
        <f>IFERROR(VLOOKUP(CONCATENATE(J$2,$Q6),Alap!$AD:$BE,28,FALSE),"")</f>
        <v>Mechanika alapjai (501, web)</v>
      </c>
      <c r="K6" s="9" t="str">
        <f>IFERROR(VLOOKUP(CONCATENATE(K$2,$Q6),Alap!$AD:$BE,28,FALSE),"")</f>
        <v>Műszaki kommunikáció (501, web)</v>
      </c>
      <c r="L6" s="9" t="str">
        <f>IFERROR(VLOOKUP(CONCATENATE(L$2,$Q6),Alap!$AD:$BE,28,FALSE),"")</f>
        <v>Anyagismeret a gyakorlatban (401, web)</v>
      </c>
      <c r="M6" s="9" t="str">
        <f>IFERROR(VLOOKUP(CONCATENATE(M$2,$Q6),Alap!$AD:$BE,28,FALSE),"")</f>
        <v>Mechanika alapjai (501, web)</v>
      </c>
      <c r="N6" s="9" t="str">
        <f>IFERROR(VLOOKUP(CONCATENATE(N$2,$Q6),Alap!$AD:$BE,28,FALSE),"")</f>
        <v>Mechanika alapjai (501, web)</v>
      </c>
      <c r="O6" s="9" t="str">
        <f>IFERROR(VLOOKUP(CONCATENATE(O$2,$Q6),Alap!$AD:$BE,28,FALSE),"")</f>
        <v>Műszaki kommunikáció (501, web)</v>
      </c>
      <c r="P6" s="9" t="str">
        <f>IFERROR(VLOOKUP(CONCATENATE(P$2,$Q6),Alap!$AD:$BE,28,FALSE),"")</f>
        <v>Mechatronika építőelemei (3,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IFERROR(VLOOKUP(CONCATENATE(B$2,$Q7),Alap!$AD:$BE,28,FALSE),"")</f>
        <v>Anyagismeret a gyakorlatban (216, web)</v>
      </c>
      <c r="C7" s="9" t="str">
        <f>IFERROR(VLOOKUP(CONCATENATE(C$2,$Q7),Alap!$AD:$BE,28,FALSE),"")</f>
        <v>Mechanika alapjai (501, web)</v>
      </c>
      <c r="D7" s="9" t="str">
        <f>IFERROR(VLOOKUP(CONCATENATE(D$2,$Q7),Alap!$AD:$BE,28,FALSE),"")</f>
        <v>Mechatronika építőelemei (3, web)</v>
      </c>
      <c r="E7" s="9" t="str">
        <f>IFERROR(VLOOKUP(CONCATENATE(E$2,$Q7),Alap!$AD:$BE,28,FALSE),"")</f>
        <v>Informatika, 1. csoport (605, gépterem, web)</v>
      </c>
      <c r="F7" s="9" t="str">
        <f>IFERROR(VLOOKUP(CONCATENATE(F$2,$Q7),Alap!$AD:$BE,28,FALSE),"")</f>
        <v>Műszaki kommunikáció (501, web)</v>
      </c>
      <c r="G7" s="9" t="str">
        <f>IFERROR(VLOOKUP(CONCATENATE(G$2,$Q7),Alap!$AD:$BE,28,FALSE),"")</f>
        <v>Anyagismeret a gyakorlatban (217, web)</v>
      </c>
      <c r="H7" s="9" t="str">
        <f>IFERROR(VLOOKUP(CONCATENATE(H$2,$Q7),Alap!$AD:$BE,28,FALSE),"")</f>
        <v>Műszaki kommunikáció (501, web)</v>
      </c>
      <c r="I7" s="9" t="str">
        <f>IFERROR(VLOOKUP(CONCATENATE(I$2,$Q7),Alap!$AD:$BE,28,FALSE),"")</f>
        <v/>
      </c>
      <c r="J7" s="9" t="str">
        <f>IFERROR(VLOOKUP(CONCATENATE(J$2,$Q7),Alap!$AD:$BE,28,FALSE),"")</f>
        <v>Mechanika alapjai (501, web)</v>
      </c>
      <c r="K7" s="9" t="str">
        <f>IFERROR(VLOOKUP(CONCATENATE(K$2,$Q7),Alap!$AD:$BE,28,FALSE),"")</f>
        <v>Műszaki kommunikáció (501, web)</v>
      </c>
      <c r="L7" s="9" t="str">
        <f>IFERROR(VLOOKUP(CONCATENATE(L$2,$Q7),Alap!$AD:$BE,28,FALSE),"")</f>
        <v>Tanulás, kreativitás és MI (501, web)</v>
      </c>
      <c r="M7" s="9" t="str">
        <f>IFERROR(VLOOKUP(CONCATENATE(M$2,$Q7),Alap!$AD:$BE,28,FALSE),"")</f>
        <v>Mechanika alapjai (501, web)</v>
      </c>
      <c r="N7" s="9" t="str">
        <f>IFERROR(VLOOKUP(CONCATENATE(N$2,$Q7),Alap!$AD:$BE,28,FALSE),"")</f>
        <v>Mechanika alapjai (501, web)</v>
      </c>
      <c r="O7" s="9" t="str">
        <f>IFERROR(VLOOKUP(CONCATENATE(O$2,$Q7),Alap!$AD:$BE,28,FALSE),"")</f>
        <v>Műszaki kommunikáció (501, web)</v>
      </c>
      <c r="P7" s="9" t="str">
        <f>IFERROR(VLOOKUP(CONCATENATE(P$2,$Q7),Alap!$AD:$BE,28,FALSE),"")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IFERROR(VLOOKUP(CONCATENATE(B$2,$Q8),Alap!$AD:$BE,28,FALSE),"")</f>
        <v>Mechanika alapjai (501, web)</v>
      </c>
      <c r="C8" s="9" t="str">
        <f>IFERROR(VLOOKUP(CONCATENATE(C$2,$Q8),Alap!$AD:$BE,28,FALSE),"")</f>
        <v>Mechanika alapjai (501, web)</v>
      </c>
      <c r="D8" s="9" t="str">
        <f>IFERROR(VLOOKUP(CONCATENATE(D$2,$Q8),Alap!$AD:$BE,28,FALSE),"")</f>
        <v>Mechatronika építőelemei (3, web)</v>
      </c>
      <c r="E8" s="9" t="str">
        <f>IFERROR(VLOOKUP(CONCATENATE(E$2,$Q8),Alap!$AD:$BE,28,FALSE),"")</f>
        <v>Informatika, 1. csoport (605, gépterem, web)</v>
      </c>
      <c r="F8" s="9" t="str">
        <f>IFERROR(VLOOKUP(CONCATENATE(F$2,$Q8),Alap!$AD:$BE,28,FALSE),"")</f>
        <v/>
      </c>
      <c r="G8" s="9" t="str">
        <f>IFERROR(VLOOKUP(CONCATENATE(G$2,$Q8),Alap!$AD:$BE,28,FALSE),"")</f>
        <v/>
      </c>
      <c r="H8" s="9" t="str">
        <f>IFERROR(VLOOKUP(CONCATENATE(H$2,$Q8),Alap!$AD:$BE,28,FALSE),"")</f>
        <v>Műszaki kommunikáció (501, web)</v>
      </c>
      <c r="I8" s="9" t="str">
        <f>IFERROR(VLOOKUP(CONCATENATE(I$2,$Q8),Alap!$AD:$BE,28,FALSE),"")</f>
        <v/>
      </c>
      <c r="J8" s="9" t="str">
        <f>IFERROR(VLOOKUP(CONCATENATE(J$2,$Q8),Alap!$AD:$BE,28,FALSE),"")</f>
        <v>Mechanika alapjai (501, web)</v>
      </c>
      <c r="K8" s="9" t="str">
        <f>IFERROR(VLOOKUP(CONCATENATE(K$2,$Q8),Alap!$AD:$BE,28,FALSE),"")</f>
        <v>Mechanika alapjai (501, web)</v>
      </c>
      <c r="L8" s="9" t="str">
        <f>IFERROR(VLOOKUP(CONCATENATE(L$2,$Q8),Alap!$AD:$BE,28,FALSE),"")</f>
        <v>Tanulás, kreativitás és MI (501, web)</v>
      </c>
      <c r="M8" s="9" t="str">
        <f>IFERROR(VLOOKUP(CONCATENATE(M$2,$Q8),Alap!$AD:$BE,28,FALSE),"")</f>
        <v>Mechanika alapjai (501, web)</v>
      </c>
      <c r="N8" s="9" t="str">
        <f>IFERROR(VLOOKUP(CONCATENATE(N$2,$Q8),Alap!$AD:$BE,28,FALSE),"")</f>
        <v>Mechanika alapjai (501, web)</v>
      </c>
      <c r="O8" s="9" t="str">
        <f>IFERROR(VLOOKUP(CONCATENATE(O$2,$Q8),Alap!$AD:$BE,28,FALSE),"")</f>
        <v/>
      </c>
      <c r="P8" s="9" t="str">
        <f>IFERROR(VLOOKUP(CONCATENATE(P$2,$Q8),Alap!$AD:$BE,28,FALSE),"")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IFERROR(VLOOKUP(CONCATENATE(B$2,$Q9),Alap!$AD:$BE,28,FALSE),"")</f>
        <v>Mechanika alapjai (501, web)</v>
      </c>
      <c r="C9" s="9" t="str">
        <f>IFERROR(VLOOKUP(CONCATENATE(C$2,$Q9),Alap!$AD:$BE,28,FALSE),"")</f>
        <v>Mechanika alapjai (501, web)</v>
      </c>
      <c r="D9" s="9" t="str">
        <f>IFERROR(VLOOKUP(CONCATENATE(D$2,$Q9),Alap!$AD:$BE,28,FALSE),"")</f>
        <v/>
      </c>
      <c r="E9" s="9" t="str">
        <f>IFERROR(VLOOKUP(CONCATENATE(E$2,$Q9),Alap!$AD:$BE,28,FALSE),"")</f>
        <v/>
      </c>
      <c r="F9" s="9" t="str">
        <f>IFERROR(VLOOKUP(CONCATENATE(F$2,$Q9),Alap!$AD:$BE,28,FALSE),"")</f>
        <v/>
      </c>
      <c r="G9" s="9" t="str">
        <f>IFERROR(VLOOKUP(CONCATENATE(G$2,$Q9),Alap!$AD:$BE,28,FALSE),"")</f>
        <v/>
      </c>
      <c r="H9" s="9" t="str">
        <f>IFERROR(VLOOKUP(CONCATENATE(H$2,$Q9),Alap!$AD:$BE,28,FALSE),"")</f>
        <v/>
      </c>
      <c r="I9" s="9" t="str">
        <f>IFERROR(VLOOKUP(CONCATENATE(I$2,$Q9),Alap!$AD:$BE,28,FALSE),"")</f>
        <v/>
      </c>
      <c r="J9" s="9" t="str">
        <f>IFERROR(VLOOKUP(CONCATENATE(J$2,$Q9),Alap!$AD:$BE,28,FALSE),"")</f>
        <v/>
      </c>
      <c r="K9" s="9" t="str">
        <f>IFERROR(VLOOKUP(CONCATENATE(K$2,$Q9),Alap!$AD:$BE,28,FALSE),"")</f>
        <v/>
      </c>
      <c r="L9" s="9" t="str">
        <f>IFERROR(VLOOKUP(CONCATENATE(L$2,$Q9),Alap!$AD:$BE,28,FALSE),"")</f>
        <v/>
      </c>
      <c r="M9" s="9" t="str">
        <f>IFERROR(VLOOKUP(CONCATENATE(M$2,$Q9),Alap!$AD:$BE,28,FALSE),"")</f>
        <v/>
      </c>
      <c r="N9" s="9" t="str">
        <f>IFERROR(VLOOKUP(CONCATENATE(N$2,$Q9),Alap!$AD:$BE,28,FALSE),"")</f>
        <v/>
      </c>
      <c r="O9" s="9" t="str">
        <f>IFERROR(VLOOKUP(CONCATENATE(O$2,$Q9),Alap!$AD:$BE,28,FALSE),"")</f>
        <v/>
      </c>
      <c r="P9" s="9" t="str">
        <f>IFERROR(VLOOKUP(CONCATENATE(P$2,$Q9),Alap!$AD:$BE,28,FALSE),"")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IFERROR(VLOOKUP(CONCATENATE(B$10,$Q13),Alap!$AD:$BE,28,FALSE),"")</f>
        <v/>
      </c>
      <c r="C13" s="9" t="str">
        <f>IFERROR(VLOOKUP(CONCATENATE(C$10,$Q13),Alap!$AD:$BE,28,FALSE),"")</f>
        <v/>
      </c>
      <c r="D13" s="9" t="str">
        <f>IFERROR(VLOOKUP(CONCATENATE(D$10,$Q13),Alap!$AD:$BE,28,FALSE),"")</f>
        <v/>
      </c>
      <c r="E13" s="9" t="str">
        <f>IFERROR(VLOOKUP(CONCATENATE(E$10,$Q13),Alap!$AD:$BE,28,FALSE),"")</f>
        <v/>
      </c>
      <c r="F13" s="9" t="str">
        <f>IFERROR(VLOOKUP(CONCATENATE(F$10,$Q13),Alap!$AD:$BE,28,FALSE),"")</f>
        <v/>
      </c>
      <c r="G13" s="9" t="str">
        <f>IFERROR(VLOOKUP(CONCATENATE(G$10,$Q13),Alap!$AD:$BE,28,FALSE),"")</f>
        <v/>
      </c>
      <c r="H13" s="9" t="str">
        <f>IFERROR(VLOOKUP(CONCATENATE(H$10,$Q13),Alap!$AD:$BE,28,FALSE),"")</f>
        <v/>
      </c>
      <c r="I13" s="9" t="str">
        <f>IFERROR(VLOOKUP(CONCATENATE(I$10,$Q13),Alap!$AD:$BE,28,FALSE),"")</f>
        <v/>
      </c>
      <c r="J13" s="9" t="str">
        <f>IFERROR(VLOOKUP(CONCATENATE(J$10,$Q13),Alap!$AD:$BE,28,FALSE),"")</f>
        <v/>
      </c>
      <c r="K13" s="9" t="str">
        <f>IFERROR(VLOOKUP(CONCATENATE(K$10,$Q13),Alap!$AD:$BE,28,FALSE),"")</f>
        <v/>
      </c>
      <c r="L13" s="9" t="str">
        <f>IFERROR(VLOOKUP(CONCATENATE(L$10,$Q13),Alap!$AD:$BE,28,FALSE),"")</f>
        <v/>
      </c>
      <c r="M13" s="9" t="str">
        <f>IFERROR(VLOOKUP(CONCATENATE(M$10,$Q13),Alap!$AD:$BE,28,FALSE),"")</f>
        <v/>
      </c>
      <c r="N13" s="9" t="str">
        <f>IFERROR(VLOOKUP(CONCATENATE(N$10,$Q13),Alap!$AD:$BE,28,FALSE),"")</f>
        <v/>
      </c>
      <c r="O13" s="9" t="str">
        <f>IFERROR(VLOOKUP(CONCATENATE(O$10,$Q13),Alap!$AD:$BE,28,FALSE),"")</f>
        <v/>
      </c>
      <c r="P13" s="9" t="str">
        <f>IFERROR(VLOOKUP(CONCATENATE(P$10,$Q13),Alap!$AD:$BE,28,FALSE),"")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IFERROR(VLOOKUP(CONCATENATE(B$10,$Q14),Alap!$AD:$BE,28,FALSE),"")</f>
        <v/>
      </c>
      <c r="C14" s="9" t="str">
        <f>IFERROR(VLOOKUP(CONCATENATE(C$10,$Q14),Alap!$AD:$BE,28,FALSE),"")</f>
        <v/>
      </c>
      <c r="D14" s="9" t="str">
        <f>IFERROR(VLOOKUP(CONCATENATE(D$10,$Q14),Alap!$AD:$BE,28,FALSE),"")</f>
        <v/>
      </c>
      <c r="E14" s="9" t="str">
        <f>IFERROR(VLOOKUP(CONCATENATE(E$10,$Q14),Alap!$AD:$BE,28,FALSE),"")</f>
        <v/>
      </c>
      <c r="F14" s="9" t="str">
        <f>IFERROR(VLOOKUP(CONCATENATE(F$10,$Q14),Alap!$AD:$BE,28,FALSE),"")</f>
        <v/>
      </c>
      <c r="G14" s="9" t="str">
        <f>IFERROR(VLOOKUP(CONCATENATE(G$10,$Q14),Alap!$AD:$BE,28,FALSE),"")</f>
        <v/>
      </c>
      <c r="H14" s="9" t="str">
        <f>IFERROR(VLOOKUP(CONCATENATE(H$10,$Q14),Alap!$AD:$BE,28,FALSE),"")</f>
        <v/>
      </c>
      <c r="I14" s="9" t="str">
        <f>IFERROR(VLOOKUP(CONCATENATE(I$10,$Q14),Alap!$AD:$BE,28,FALSE),"")</f>
        <v/>
      </c>
      <c r="J14" s="9" t="str">
        <f>IFERROR(VLOOKUP(CONCATENATE(J$10,$Q14),Alap!$AD:$BE,28,FALSE),"")</f>
        <v/>
      </c>
      <c r="K14" s="9" t="str">
        <f>IFERROR(VLOOKUP(CONCATENATE(K$10,$Q14),Alap!$AD:$BE,28,FALSE),"")</f>
        <v/>
      </c>
      <c r="L14" s="9" t="str">
        <f>IFERROR(VLOOKUP(CONCATENATE(L$10,$Q14),Alap!$AD:$BE,28,FALSE),"")</f>
        <v/>
      </c>
      <c r="M14" s="9" t="str">
        <f>IFERROR(VLOOKUP(CONCATENATE(M$10,$Q14),Alap!$AD:$BE,28,FALSE),"")</f>
        <v/>
      </c>
      <c r="N14" s="9" t="str">
        <f>IFERROR(VLOOKUP(CONCATENATE(N$10,$Q14),Alap!$AD:$BE,28,FALSE),"")</f>
        <v/>
      </c>
      <c r="O14" s="9" t="str">
        <f>IFERROR(VLOOKUP(CONCATENATE(O$10,$Q14),Alap!$AD:$BE,28,FALSE),"")</f>
        <v/>
      </c>
      <c r="P14" s="9" t="str">
        <f>IFERROR(VLOOKUP(CONCATENATE(P$10,$Q14),Alap!$AD:$BE,28,FALSE),"")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IFERROR(VLOOKUP(CONCATENATE(B$10,$Q15),Alap!$AD:$BE,28,FALSE),"")</f>
        <v/>
      </c>
      <c r="C15" s="9" t="str">
        <f>IFERROR(VLOOKUP(CONCATENATE(C$10,$Q15),Alap!$AD:$BE,28,FALSE),"")</f>
        <v/>
      </c>
      <c r="D15" s="9" t="str">
        <f>IFERROR(VLOOKUP(CONCATENATE(D$10,$Q15),Alap!$AD:$BE,28,FALSE),"")</f>
        <v/>
      </c>
      <c r="E15" s="9" t="str">
        <f>IFERROR(VLOOKUP(CONCATENATE(E$10,$Q15),Alap!$AD:$BE,28,FALSE),"")</f>
        <v/>
      </c>
      <c r="F15" s="9" t="str">
        <f>IFERROR(VLOOKUP(CONCATENATE(F$10,$Q15),Alap!$AD:$BE,28,FALSE),"")</f>
        <v>Idegen nyelv I., angol (otthon, otthonról web)</v>
      </c>
      <c r="G15" s="9" t="str">
        <f>IFERROR(VLOOKUP(CONCATENATE(G$10,$Q15),Alap!$AD:$BE,28,FALSE),"")</f>
        <v/>
      </c>
      <c r="H15" s="9" t="str">
        <f>IFERROR(VLOOKUP(CONCATENATE(H$10,$Q15),Alap!$AD:$BE,28,FALSE),"")</f>
        <v/>
      </c>
      <c r="I15" s="9" t="str">
        <f>IFERROR(VLOOKUP(CONCATENATE(I$10,$Q15),Alap!$AD:$BE,28,FALSE),"")</f>
        <v/>
      </c>
      <c r="J15" s="9" t="str">
        <f>IFERROR(VLOOKUP(CONCATENATE(J$10,$Q15),Alap!$AD:$BE,28,FALSE),"")</f>
        <v/>
      </c>
      <c r="K15" s="9" t="str">
        <f>IFERROR(VLOOKUP(CONCATENATE(K$10,$Q15),Alap!$AD:$BE,28,FALSE),"")</f>
        <v/>
      </c>
      <c r="L15" s="9" t="str">
        <f>IFERROR(VLOOKUP(CONCATENATE(L$10,$Q15),Alap!$AD:$BE,28,FALSE),"")</f>
        <v>Idegen nyelv I., angol (otthon, otthonról web)</v>
      </c>
      <c r="M15" s="9" t="str">
        <f>IFERROR(VLOOKUP(CONCATENATE(M$10,$Q15),Alap!$AD:$BE,28,FALSE),"")</f>
        <v/>
      </c>
      <c r="N15" s="9" t="str">
        <f>IFERROR(VLOOKUP(CONCATENATE(N$10,$Q15),Alap!$AD:$BE,28,FALSE),"")</f>
        <v/>
      </c>
      <c r="O15" s="9" t="str">
        <f>IFERROR(VLOOKUP(CONCATENATE(O$10,$Q15),Alap!$AD:$BE,28,FALSE),"")</f>
        <v>Idegen nyelv I., angol (otthon, otthonról web)</v>
      </c>
      <c r="P15" s="9" t="str">
        <f>IFERROR(VLOOKUP(CONCATENATE(P$10,$Q15),Alap!$AD:$BE,28,FALSE),"")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IFERROR(VLOOKUP(CONCATENATE(B$10,$Q16),Alap!$AD:$BE,28,FALSE),"")</f>
        <v/>
      </c>
      <c r="C16" s="9" t="str">
        <f>IFERROR(VLOOKUP(CONCATENATE(C$10,$Q16),Alap!$AD:$BE,28,FALSE),"")</f>
        <v/>
      </c>
      <c r="D16" s="9" t="str">
        <f>IFERROR(VLOOKUP(CONCATENATE(D$10,$Q16),Alap!$AD:$BE,28,FALSE),"")</f>
        <v/>
      </c>
      <c r="E16" s="9" t="str">
        <f>IFERROR(VLOOKUP(CONCATENATE(E$10,$Q16),Alap!$AD:$BE,28,FALSE),"")</f>
        <v/>
      </c>
      <c r="F16" s="9" t="str">
        <f>IFERROR(VLOOKUP(CONCATENATE(F$10,$Q16),Alap!$AD:$BE,28,FALSE),"")</f>
        <v>Idegen nyelv I., angol (otthon, otthonról web)</v>
      </c>
      <c r="G16" s="9" t="str">
        <f>IFERROR(VLOOKUP(CONCATENATE(G$10,$Q16),Alap!$AD:$BE,28,FALSE),"")</f>
        <v/>
      </c>
      <c r="H16" s="9" t="str">
        <f>IFERROR(VLOOKUP(CONCATENATE(H$10,$Q16),Alap!$AD:$BE,28,FALSE),"")</f>
        <v/>
      </c>
      <c r="I16" s="9" t="str">
        <f>IFERROR(VLOOKUP(CONCATENATE(I$10,$Q16),Alap!$AD:$BE,28,FALSE),"")</f>
        <v/>
      </c>
      <c r="J16" s="9" t="str">
        <f>IFERROR(VLOOKUP(CONCATENATE(J$10,$Q16),Alap!$AD:$BE,28,FALSE),"")</f>
        <v/>
      </c>
      <c r="K16" s="9" t="str">
        <f>IFERROR(VLOOKUP(CONCATENATE(K$10,$Q16),Alap!$AD:$BE,28,FALSE),"")</f>
        <v/>
      </c>
      <c r="L16" s="9" t="str">
        <f>IFERROR(VLOOKUP(CONCATENATE(L$10,$Q16),Alap!$AD:$BE,28,FALSE),"")</f>
        <v>Idegen nyelv I., angol (otthon, otthonról web)</v>
      </c>
      <c r="M16" s="9" t="str">
        <f>IFERROR(VLOOKUP(CONCATENATE(M$10,$Q16),Alap!$AD:$BE,28,FALSE),"")</f>
        <v/>
      </c>
      <c r="N16" s="9" t="str">
        <f>IFERROR(VLOOKUP(CONCATENATE(N$10,$Q16),Alap!$AD:$BE,28,FALSE),"")</f>
        <v/>
      </c>
      <c r="O16" s="9" t="str">
        <f>IFERROR(VLOOKUP(CONCATENATE(O$10,$Q16),Alap!$AD:$BE,28,FALSE),"")</f>
        <v/>
      </c>
      <c r="P16" s="9" t="str">
        <f>IFERROR(VLOOKUP(CONCATENATE(P$10,$Q16),Alap!$AD:$BE,28,FALSE),"")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AD7B6-28B8-4DFA-97BC-29A67556ADFE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177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2334</v>
      </c>
      <c r="C4" s="9" t="str">
        <f>IFERROR(VLOOKUP(CONCATENATE(C$2,$Q4),Alap!$AE:$BE,27,FALSE),"")</f>
        <v>Matematika I. (501, web)</v>
      </c>
      <c r="D4" s="9" t="str">
        <f>IFERROR(VLOOKUP(CONCATENATE(D$2,$Q4),Alap!$AE:$BE,27,FALSE),"")</f>
        <v>Matematika I. (501, web)</v>
      </c>
      <c r="E4" s="9" t="str">
        <f>IFERROR(VLOOKUP(CONCATENATE(E$2,$Q4),Alap!$AE:$BE,27,FALSE),"")</f>
        <v>Matematika I. (501, web)</v>
      </c>
      <c r="F4" s="9" t="str">
        <f>IFERROR(VLOOKUP(CONCATENATE(F$2,$Q4),Alap!$AE:$BE,27,FALSE),"")</f>
        <v>Tanulás, kreativitás és MI (501, web)</v>
      </c>
      <c r="G4" s="9" t="str">
        <f>IFERROR(VLOOKUP(CONCATENATE(G$2,$Q4),Alap!$AE:$BE,27,FALSE),"")</f>
        <v>Matematika I. (501, web)</v>
      </c>
      <c r="H4" s="9" t="str">
        <f>IFERROR(VLOOKUP(CONCATENATE(H$2,$Q4),Alap!$AE:$BE,27,FALSE),"")</f>
        <v>Matematika I. (501, web)</v>
      </c>
      <c r="I4" s="9" t="str">
        <f>IFERROR(VLOOKUP(CONCATENATE(I$2,$Q4),Alap!$AE:$BE,27,FALSE),"")</f>
        <v/>
      </c>
      <c r="J4" s="9" t="str">
        <f>IFERROR(VLOOKUP(CONCATENATE(J$2,$Q4),Alap!$AE:$BE,27,FALSE),"")</f>
        <v>Matematika I. (501, web)</v>
      </c>
      <c r="K4" s="9" t="str">
        <f>IFERROR(VLOOKUP(CONCATENATE(K$2,$Q4),Alap!$AE:$BE,27,FALSE),"")</f>
        <v>Mérnöki alapismeretek (501, web)</v>
      </c>
      <c r="L4" s="9" t="str">
        <f>IFERROR(VLOOKUP(CONCATENATE(L$2,$Q4),Alap!$AE:$BE,27,FALSE),"")</f>
        <v>Vállalati gazdaságtan (501, web)</v>
      </c>
      <c r="M4" s="9" t="str">
        <f>IFERROR(VLOOKUP(CONCATENATE(M$2,$Q4),Alap!$AE:$BE,27,FALSE),"")</f>
        <v>Közgazdaságtan I. (501, web)</v>
      </c>
      <c r="N4" s="9" t="str">
        <f>IFERROR(VLOOKUP(CONCATENATE(N$2,$Q4),Alap!$AE:$BE,27,FALSE),"")</f>
        <v>Közgazdaságtan I. (501, web)</v>
      </c>
      <c r="O4" s="9" t="str">
        <f>IFERROR(VLOOKUP(CONCATENATE(O$2,$Q4),Alap!$AE:$BE,27,FALSE),"")</f>
        <v>Vállalati gazdaságtan (501, web)</v>
      </c>
      <c r="P4" s="9" t="str">
        <f>IFERROR(VLOOKUP(CONCATENATE(P$2,$Q4),Alap!$AE:$BE,27,FALSE),"")</f>
        <v>Közgazdaságtan I. (501,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IFERROR(VLOOKUP(CONCATENATE(B$2,$Q5),Alap!$AE:$BE,27,FALSE),"")</f>
        <v>Vállalati gazdaságtan (501, web)</v>
      </c>
      <c r="C5" s="9" t="str">
        <f>IFERROR(VLOOKUP(CONCATENATE(C$2,$Q5),Alap!$AE:$BE,27,FALSE),"")</f>
        <v>Matematika I. (501, web)</v>
      </c>
      <c r="D5" s="9" t="str">
        <f>IFERROR(VLOOKUP(CONCATENATE(D$2,$Q5),Alap!$AE:$BE,27,FALSE),"")</f>
        <v>Matematika I. (501, web)</v>
      </c>
      <c r="E5" s="9" t="str">
        <f>IFERROR(VLOOKUP(CONCATENATE(E$2,$Q5),Alap!$AE:$BE,27,FALSE),"")</f>
        <v>Matematika I. (501, web)</v>
      </c>
      <c r="F5" s="9" t="str">
        <f>IFERROR(VLOOKUP(CONCATENATE(F$2,$Q5),Alap!$AE:$BE,27,FALSE),"")</f>
        <v>Tanulás, kreativitás és MI (501, web)</v>
      </c>
      <c r="G5" s="9" t="str">
        <f>IFERROR(VLOOKUP(CONCATENATE(G$2,$Q5),Alap!$AE:$BE,27,FALSE),"")</f>
        <v>Matematika I. (501, web)</v>
      </c>
      <c r="H5" s="9" t="str">
        <f>IFERROR(VLOOKUP(CONCATENATE(H$2,$Q5),Alap!$AE:$BE,27,FALSE),"")</f>
        <v>Matematika I. (501, web)</v>
      </c>
      <c r="I5" s="9" t="str">
        <f>IFERROR(VLOOKUP(CONCATENATE(I$2,$Q5),Alap!$AE:$BE,27,FALSE),"")</f>
        <v/>
      </c>
      <c r="J5" s="9" t="str">
        <f>IFERROR(VLOOKUP(CONCATENATE(J$2,$Q5),Alap!$AE:$BE,27,FALSE),"")</f>
        <v>Műszaki kommunikáció (501, web)</v>
      </c>
      <c r="K5" s="9" t="str">
        <f>IFERROR(VLOOKUP(CONCATENATE(K$2,$Q5),Alap!$AE:$BE,27,FALSE),"")</f>
        <v>Mérnöki alapismeretek (501, web)</v>
      </c>
      <c r="L5" s="9" t="str">
        <f>IFERROR(VLOOKUP(CONCATENATE(L$2,$Q5),Alap!$AE:$BE,27,FALSE),"")</f>
        <v>Vállalati gazdaságtan (501, web)</v>
      </c>
      <c r="M5" s="9" t="str">
        <f>IFERROR(VLOOKUP(CONCATENATE(M$2,$Q5),Alap!$AE:$BE,27,FALSE),"")</f>
        <v>Közgazdaságtan I. (501, web)</v>
      </c>
      <c r="N5" s="9" t="str">
        <f>IFERROR(VLOOKUP(CONCATENATE(N$2,$Q5),Alap!$AE:$BE,27,FALSE),"")</f>
        <v>Közgazdaságtan I. (501, web)</v>
      </c>
      <c r="O5" s="9" t="str">
        <f>IFERROR(VLOOKUP(CONCATENATE(O$2,$Q5),Alap!$AE:$BE,27,FALSE),"")</f>
        <v>Vállalati gazdaságtan (501, web)</v>
      </c>
      <c r="P5" s="9" t="str">
        <f>IFERROR(VLOOKUP(CONCATENATE(P$2,$Q5),Alap!$AE:$BE,27,FALSE),"")</f>
        <v>Közgazdaságtan I. (501,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IFERROR(VLOOKUP(CONCATENATE(B$2,$Q6),Alap!$AE:$BE,27,FALSE),"")</f>
        <v>Vállalati gazdaságtan (501, web)</v>
      </c>
      <c r="C6" s="9" t="str">
        <f>IFERROR(VLOOKUP(CONCATENATE(C$2,$Q6),Alap!$AE:$BE,27,FALSE),"")</f>
        <v>Műszaki kommunikáció (501, web)</v>
      </c>
      <c r="D6" s="9" t="str">
        <f>IFERROR(VLOOKUP(CONCATENATE(D$2,$Q6),Alap!$AE:$BE,27,FALSE),"")</f>
        <v>Közgazdaságtan I. (501, web)</v>
      </c>
      <c r="E6" s="9" t="str">
        <f>IFERROR(VLOOKUP(CONCATENATE(E$2,$Q6),Alap!$AE:$BE,27,FALSE),"")</f>
        <v>Matematika I. (501, web)</v>
      </c>
      <c r="F6" s="9" t="str">
        <f>IFERROR(VLOOKUP(CONCATENATE(F$2,$Q6),Alap!$AE:$BE,27,FALSE),"")</f>
        <v>Műszaki kommunikáció (501, web)</v>
      </c>
      <c r="G6" s="9" t="str">
        <f>IFERROR(VLOOKUP(CONCATENATE(G$2,$Q6),Alap!$AE:$BE,27,FALSE),"")</f>
        <v>Közgazdaságtan I. (501, web)</v>
      </c>
      <c r="H6" s="9" t="str">
        <f>IFERROR(VLOOKUP(CONCATENATE(H$2,$Q6),Alap!$AE:$BE,27,FALSE),"")</f>
        <v>Matematika I. (501, web)</v>
      </c>
      <c r="I6" s="9" t="str">
        <f>IFERROR(VLOOKUP(CONCATENATE(I$2,$Q6),Alap!$AE:$BE,27,FALSE),"")</f>
        <v/>
      </c>
      <c r="J6" s="9" t="str">
        <f>IFERROR(VLOOKUP(CONCATENATE(J$2,$Q6),Alap!$AE:$BE,27,FALSE),"")</f>
        <v>Mechanika alapjai (501, web)</v>
      </c>
      <c r="K6" s="9" t="str">
        <f>IFERROR(VLOOKUP(CONCATENATE(K$2,$Q6),Alap!$AE:$BE,27,FALSE),"")</f>
        <v>Műszaki kommunikáció (501, web)</v>
      </c>
      <c r="L6" s="9" t="str">
        <f>IFERROR(VLOOKUP(CONCATENATE(L$2,$Q6),Alap!$AE:$BE,27,FALSE),"")</f>
        <v>Vállalati gazdaságtan (501, web)</v>
      </c>
      <c r="M6" s="9" t="str">
        <f>IFERROR(VLOOKUP(CONCATENATE(M$2,$Q6),Alap!$AE:$BE,27,FALSE),"")</f>
        <v>Mechanika alapjai (501, web)</v>
      </c>
      <c r="N6" s="9" t="str">
        <f>IFERROR(VLOOKUP(CONCATENATE(N$2,$Q6),Alap!$AE:$BE,27,FALSE),"")</f>
        <v>Mechanika alapjai (501, web)</v>
      </c>
      <c r="O6" s="9" t="str">
        <f>IFERROR(VLOOKUP(CONCATENATE(O$2,$Q6),Alap!$AE:$BE,27,FALSE),"")</f>
        <v>Műszaki kommunikáció (501, web)</v>
      </c>
      <c r="P6" s="9" t="str">
        <f>IFERROR(VLOOKUP(CONCATENATE(P$2,$Q6),Alap!$AE:$BE,27,FALSE),"")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IFERROR(VLOOKUP(CONCATENATE(B$2,$Q7),Alap!$AE:$BE,27,FALSE),"")</f>
        <v>Vállalati gazdaságtan (501, web)</v>
      </c>
      <c r="C7" s="9" t="str">
        <f>IFERROR(VLOOKUP(CONCATENATE(C$2,$Q7),Alap!$AE:$BE,27,FALSE),"")</f>
        <v>Mechanika alapjai (501, web)</v>
      </c>
      <c r="D7" s="9" t="str">
        <f>IFERROR(VLOOKUP(CONCATENATE(D$2,$Q7),Alap!$AE:$BE,27,FALSE),"")</f>
        <v>Közgazdaságtan I. (501, web)</v>
      </c>
      <c r="E7" s="9" t="str">
        <f>IFERROR(VLOOKUP(CONCATENATE(E$2,$Q7),Alap!$AE:$BE,27,FALSE),"")</f>
        <v>Mérnöki alapismeretek (501, web)</v>
      </c>
      <c r="F7" s="9" t="str">
        <f>IFERROR(VLOOKUP(CONCATENATE(F$2,$Q7),Alap!$AE:$BE,27,FALSE),"")</f>
        <v>Műszaki kommunikáció (501, web)</v>
      </c>
      <c r="G7" s="9" t="str">
        <f>IFERROR(VLOOKUP(CONCATENATE(G$2,$Q7),Alap!$AE:$BE,27,FALSE),"")</f>
        <v>Közgazdaságtan I. (501, web)</v>
      </c>
      <c r="H7" s="9" t="str">
        <f>IFERROR(VLOOKUP(CONCATENATE(H$2,$Q7),Alap!$AE:$BE,27,FALSE),"")</f>
        <v>Műszaki kommunikáció (501, web)</v>
      </c>
      <c r="I7" s="9" t="str">
        <f>IFERROR(VLOOKUP(CONCATENATE(I$2,$Q7),Alap!$AE:$BE,27,FALSE),"")</f>
        <v/>
      </c>
      <c r="J7" s="9" t="str">
        <f>IFERROR(VLOOKUP(CONCATENATE(J$2,$Q7),Alap!$AE:$BE,27,FALSE),"")</f>
        <v>Mechanika alapjai (501, web)</v>
      </c>
      <c r="K7" s="9" t="str">
        <f>IFERROR(VLOOKUP(CONCATENATE(K$2,$Q7),Alap!$AE:$BE,27,FALSE),"")</f>
        <v>Műszaki kommunikáció (501, web)</v>
      </c>
      <c r="L7" s="9" t="str">
        <f>IFERROR(VLOOKUP(CONCATENATE(L$2,$Q7),Alap!$AE:$BE,27,FALSE),"")</f>
        <v>Tanulás, kreativitás és MI (501, web)</v>
      </c>
      <c r="M7" s="9" t="str">
        <f>IFERROR(VLOOKUP(CONCATENATE(M$2,$Q7),Alap!$AE:$BE,27,FALSE),"")</f>
        <v>Mechanika alapjai (501, web)</v>
      </c>
      <c r="N7" s="9" t="str">
        <f>IFERROR(VLOOKUP(CONCATENATE(N$2,$Q7),Alap!$AE:$BE,27,FALSE),"")</f>
        <v>Mechanika alapjai (501, web)</v>
      </c>
      <c r="O7" s="9" t="str">
        <f>IFERROR(VLOOKUP(CONCATENATE(O$2,$Q7),Alap!$AE:$BE,27,FALSE),"")</f>
        <v>Műszaki kommunikáció (501, web)</v>
      </c>
      <c r="P7" s="9" t="str">
        <f>IFERROR(VLOOKUP(CONCATENATE(P$2,$Q7),Alap!$AE:$BE,27,FALSE),"")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IFERROR(VLOOKUP(CONCATENATE(B$2,$Q8),Alap!$AE:$BE,27,FALSE),"")</f>
        <v>Mechanika alapjai (501, web)</v>
      </c>
      <c r="C8" s="9" t="str">
        <f>IFERROR(VLOOKUP(CONCATENATE(C$2,$Q8),Alap!$AE:$BE,27,FALSE),"")</f>
        <v>Mechanika alapjai (501, web)</v>
      </c>
      <c r="D8" s="9" t="str">
        <f>IFERROR(VLOOKUP(CONCATENATE(D$2,$Q8),Alap!$AE:$BE,27,FALSE),"")</f>
        <v>Mérnöki alapismeretek (501, web)</v>
      </c>
      <c r="E8" s="9" t="str">
        <f>IFERROR(VLOOKUP(CONCATENATE(E$2,$Q8),Alap!$AE:$BE,27,FALSE),"")</f>
        <v>Mérnöki alapismeretek (501, web)</v>
      </c>
      <c r="F8" s="9" t="str">
        <f>IFERROR(VLOOKUP(CONCATENATE(F$2,$Q8),Alap!$AE:$BE,27,FALSE),"")</f>
        <v/>
      </c>
      <c r="G8" s="9" t="str">
        <f>IFERROR(VLOOKUP(CONCATENATE(G$2,$Q8),Alap!$AE:$BE,27,FALSE),"")</f>
        <v>Mérnöki alapismeretek (501, web)</v>
      </c>
      <c r="H8" s="9" t="str">
        <f>IFERROR(VLOOKUP(CONCATENATE(H$2,$Q8),Alap!$AE:$BE,27,FALSE),"")</f>
        <v>Műszaki kommunikáció (501, web)</v>
      </c>
      <c r="I8" s="9" t="str">
        <f>IFERROR(VLOOKUP(CONCATENATE(I$2,$Q8),Alap!$AE:$BE,27,FALSE),"")</f>
        <v/>
      </c>
      <c r="J8" s="9" t="str">
        <f>IFERROR(VLOOKUP(CONCATENATE(J$2,$Q8),Alap!$AE:$BE,27,FALSE),"")</f>
        <v>Mechanika alapjai (501, web)</v>
      </c>
      <c r="K8" s="9" t="str">
        <f>IFERROR(VLOOKUP(CONCATENATE(K$2,$Q8),Alap!$AE:$BE,27,FALSE),"")</f>
        <v>Mechanika alapjai (501, web)</v>
      </c>
      <c r="L8" s="9" t="str">
        <f>IFERROR(VLOOKUP(CONCATENATE(L$2,$Q8),Alap!$AE:$BE,27,FALSE),"")</f>
        <v>Tanulás, kreativitás és MI (501, web)</v>
      </c>
      <c r="M8" s="9" t="str">
        <f>IFERROR(VLOOKUP(CONCATENATE(M$2,$Q8),Alap!$AE:$BE,27,FALSE),"")</f>
        <v>Mechanika alapjai (501, web)</v>
      </c>
      <c r="N8" s="9" t="str">
        <f>IFERROR(VLOOKUP(CONCATENATE(N$2,$Q8),Alap!$AE:$BE,27,FALSE),"")</f>
        <v>Mechanika alapjai (501, web)</v>
      </c>
      <c r="O8" s="9" t="str">
        <f>IFERROR(VLOOKUP(CONCATENATE(O$2,$Q8),Alap!$AE:$BE,27,FALSE),"")</f>
        <v/>
      </c>
      <c r="P8" s="9" t="str">
        <f>IFERROR(VLOOKUP(CONCATENATE(P$2,$Q8),Alap!$AE:$BE,27,FALSE),"")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IFERROR(VLOOKUP(CONCATENATE(B$2,$Q9),Alap!$AE:$BE,27,FALSE),"")</f>
        <v>Mechanika alapjai (501, web)</v>
      </c>
      <c r="C9" s="9" t="str">
        <f>IFERROR(VLOOKUP(CONCATENATE(C$2,$Q9),Alap!$AE:$BE,27,FALSE),"")</f>
        <v>Mechanika alapjai (501, web)</v>
      </c>
      <c r="D9" s="9" t="str">
        <f>IFERROR(VLOOKUP(CONCATENATE(D$2,$Q9),Alap!$AE:$BE,27,FALSE),"")</f>
        <v/>
      </c>
      <c r="E9" s="9" t="str">
        <f>IFERROR(VLOOKUP(CONCATENATE(E$2,$Q9),Alap!$AE:$BE,27,FALSE),"")</f>
        <v/>
      </c>
      <c r="F9" s="9" t="str">
        <f>IFERROR(VLOOKUP(CONCATENATE(F$2,$Q9),Alap!$AE:$BE,27,FALSE),"")</f>
        <v/>
      </c>
      <c r="G9" s="9" t="str">
        <f>IFERROR(VLOOKUP(CONCATENATE(G$2,$Q9),Alap!$AE:$BE,27,FALSE),"")</f>
        <v/>
      </c>
      <c r="H9" s="9" t="str">
        <f>IFERROR(VLOOKUP(CONCATENATE(H$2,$Q9),Alap!$AE:$BE,27,FALSE),"")</f>
        <v/>
      </c>
      <c r="I9" s="9" t="str">
        <f>IFERROR(VLOOKUP(CONCATENATE(I$2,$Q9),Alap!$AE:$BE,27,FALSE),"")</f>
        <v/>
      </c>
      <c r="J9" s="9" t="str">
        <f>IFERROR(VLOOKUP(CONCATENATE(J$2,$Q9),Alap!$AE:$BE,27,FALSE),"")</f>
        <v/>
      </c>
      <c r="K9" s="9" t="str">
        <f>IFERROR(VLOOKUP(CONCATENATE(K$2,$Q9),Alap!$AE:$BE,27,FALSE),"")</f>
        <v/>
      </c>
      <c r="L9" s="9" t="str">
        <f>IFERROR(VLOOKUP(CONCATENATE(L$2,$Q9),Alap!$AE:$BE,27,FALSE),"")</f>
        <v/>
      </c>
      <c r="M9" s="9" t="str">
        <f>IFERROR(VLOOKUP(CONCATENATE(M$2,$Q9),Alap!$AE:$BE,27,FALSE),"")</f>
        <v/>
      </c>
      <c r="N9" s="9" t="str">
        <f>IFERROR(VLOOKUP(CONCATENATE(N$2,$Q9),Alap!$AE:$BE,27,FALSE),"")</f>
        <v/>
      </c>
      <c r="O9" s="9" t="str">
        <f>IFERROR(VLOOKUP(CONCATENATE(O$2,$Q9),Alap!$AE:$BE,27,FALSE),"")</f>
        <v/>
      </c>
      <c r="P9" s="9" t="str">
        <f>IFERROR(VLOOKUP(CONCATENATE(P$2,$Q9),Alap!$AE:$BE,27,FALSE),"")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IFERROR(VLOOKUP(CONCATENATE(B$10,$Q13),Alap!$AE:$BE,27,FALSE),"")</f>
        <v/>
      </c>
      <c r="C13" s="9" t="str">
        <f>IFERROR(VLOOKUP(CONCATENATE(C$10,$Q13),Alap!$AE:$BE,27,FALSE),"")</f>
        <v/>
      </c>
      <c r="D13" s="9" t="str">
        <f>IFERROR(VLOOKUP(CONCATENATE(D$10,$Q13),Alap!$AE:$BE,27,FALSE),"")</f>
        <v/>
      </c>
      <c r="E13" s="9" t="str">
        <f>IFERROR(VLOOKUP(CONCATENATE(E$10,$Q13),Alap!$AE:$BE,27,FALSE),"")</f>
        <v/>
      </c>
      <c r="F13" s="9" t="str">
        <f>IFERROR(VLOOKUP(CONCATENATE(F$10,$Q13),Alap!$AE:$BE,27,FALSE),"")</f>
        <v/>
      </c>
      <c r="G13" s="9" t="str">
        <f>IFERROR(VLOOKUP(CONCATENATE(G$10,$Q13),Alap!$AE:$BE,27,FALSE),"")</f>
        <v/>
      </c>
      <c r="H13" s="9" t="str">
        <f>IFERROR(VLOOKUP(CONCATENATE(H$10,$Q13),Alap!$AE:$BE,27,FALSE),"")</f>
        <v/>
      </c>
      <c r="I13" s="9" t="str">
        <f>IFERROR(VLOOKUP(CONCATENATE(I$10,$Q13),Alap!$AE:$BE,27,FALSE),"")</f>
        <v/>
      </c>
      <c r="J13" s="9" t="str">
        <f>IFERROR(VLOOKUP(CONCATENATE(J$10,$Q13),Alap!$AE:$BE,27,FALSE),"")</f>
        <v/>
      </c>
      <c r="K13" s="9" t="str">
        <f>IFERROR(VLOOKUP(CONCATENATE(K$10,$Q13),Alap!$AE:$BE,27,FALSE),"")</f>
        <v/>
      </c>
      <c r="L13" s="9" t="str">
        <f>IFERROR(VLOOKUP(CONCATENATE(L$10,$Q13),Alap!$AE:$BE,27,FALSE),"")</f>
        <v/>
      </c>
      <c r="M13" s="9" t="str">
        <f>IFERROR(VLOOKUP(CONCATENATE(M$10,$Q13),Alap!$AE:$BE,27,FALSE),"")</f>
        <v/>
      </c>
      <c r="N13" s="9" t="str">
        <f>IFERROR(VLOOKUP(CONCATENATE(N$10,$Q13),Alap!$AE:$BE,27,FALSE),"")</f>
        <v/>
      </c>
      <c r="O13" s="9" t="str">
        <f>IFERROR(VLOOKUP(CONCATENATE(O$10,$Q13),Alap!$AE:$BE,27,FALSE),"")</f>
        <v/>
      </c>
      <c r="P13" s="9" t="str">
        <f>IFERROR(VLOOKUP(CONCATENATE(P$10,$Q13),Alap!$AE:$BE,27,FALSE),"")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IFERROR(VLOOKUP(CONCATENATE(B$10,$Q14),Alap!$AE:$BE,27,FALSE),"")</f>
        <v/>
      </c>
      <c r="C14" s="9" t="str">
        <f>IFERROR(VLOOKUP(CONCATENATE(C$10,$Q14),Alap!$AE:$BE,27,FALSE),"")</f>
        <v/>
      </c>
      <c r="D14" s="9" t="str">
        <f>IFERROR(VLOOKUP(CONCATENATE(D$10,$Q14),Alap!$AE:$BE,27,FALSE),"")</f>
        <v/>
      </c>
      <c r="E14" s="9" t="str">
        <f>IFERROR(VLOOKUP(CONCATENATE(E$10,$Q14),Alap!$AE:$BE,27,FALSE),"")</f>
        <v/>
      </c>
      <c r="F14" s="9" t="str">
        <f>IFERROR(VLOOKUP(CONCATENATE(F$10,$Q14),Alap!$AE:$BE,27,FALSE),"")</f>
        <v/>
      </c>
      <c r="G14" s="9" t="str">
        <f>IFERROR(VLOOKUP(CONCATENATE(G$10,$Q14),Alap!$AE:$BE,27,FALSE),"")</f>
        <v/>
      </c>
      <c r="H14" s="9" t="str">
        <f>IFERROR(VLOOKUP(CONCATENATE(H$10,$Q14),Alap!$AE:$BE,27,FALSE),"")</f>
        <v/>
      </c>
      <c r="I14" s="9" t="str">
        <f>IFERROR(VLOOKUP(CONCATENATE(I$10,$Q14),Alap!$AE:$BE,27,FALSE),"")</f>
        <v/>
      </c>
      <c r="J14" s="9" t="str">
        <f>IFERROR(VLOOKUP(CONCATENATE(J$10,$Q14),Alap!$AE:$BE,27,FALSE),"")</f>
        <v/>
      </c>
      <c r="K14" s="9" t="str">
        <f>IFERROR(VLOOKUP(CONCATENATE(K$10,$Q14),Alap!$AE:$BE,27,FALSE),"")</f>
        <v/>
      </c>
      <c r="L14" s="9" t="str">
        <f>IFERROR(VLOOKUP(CONCATENATE(L$10,$Q14),Alap!$AE:$BE,27,FALSE),"")</f>
        <v/>
      </c>
      <c r="M14" s="9" t="str">
        <f>IFERROR(VLOOKUP(CONCATENATE(M$10,$Q14),Alap!$AE:$BE,27,FALSE),"")</f>
        <v/>
      </c>
      <c r="N14" s="9" t="str">
        <f>IFERROR(VLOOKUP(CONCATENATE(N$10,$Q14),Alap!$AE:$BE,27,FALSE),"")</f>
        <v/>
      </c>
      <c r="O14" s="9" t="str">
        <f>IFERROR(VLOOKUP(CONCATENATE(O$10,$Q14),Alap!$AE:$BE,27,FALSE),"")</f>
        <v/>
      </c>
      <c r="P14" s="9" t="str">
        <f>IFERROR(VLOOKUP(CONCATENATE(P$10,$Q14),Alap!$AE:$BE,27,FALSE),"")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IFERROR(VLOOKUP(CONCATENATE(B$10,$Q15),Alap!$AE:$BE,27,FALSE),"")</f>
        <v/>
      </c>
      <c r="C15" s="9" t="str">
        <f>IFERROR(VLOOKUP(CONCATENATE(C$10,$Q15),Alap!$AE:$BE,27,FALSE),"")</f>
        <v/>
      </c>
      <c r="D15" s="9" t="str">
        <f>IFERROR(VLOOKUP(CONCATENATE(D$10,$Q15),Alap!$AE:$BE,27,FALSE),"")</f>
        <v/>
      </c>
      <c r="E15" s="9" t="str">
        <f>IFERROR(VLOOKUP(CONCATENATE(E$10,$Q15),Alap!$AE:$BE,27,FALSE),"")</f>
        <v/>
      </c>
      <c r="F15" s="9" t="str">
        <f>IFERROR(VLOOKUP(CONCATENATE(F$10,$Q15),Alap!$AE:$BE,27,FALSE),"")</f>
        <v/>
      </c>
      <c r="G15" s="9" t="str">
        <f>IFERROR(VLOOKUP(CONCATENATE(G$10,$Q15),Alap!$AE:$BE,27,FALSE),"")</f>
        <v/>
      </c>
      <c r="H15" s="9" t="str">
        <f>IFERROR(VLOOKUP(CONCATENATE(H$10,$Q15),Alap!$AE:$BE,27,FALSE),"")</f>
        <v/>
      </c>
      <c r="I15" s="9" t="str">
        <f>IFERROR(VLOOKUP(CONCATENATE(I$10,$Q15),Alap!$AE:$BE,27,FALSE),"")</f>
        <v/>
      </c>
      <c r="J15" s="9" t="str">
        <f>IFERROR(VLOOKUP(CONCATENATE(J$10,$Q15),Alap!$AE:$BE,27,FALSE),"")</f>
        <v/>
      </c>
      <c r="K15" s="9" t="str">
        <f>IFERROR(VLOOKUP(CONCATENATE(K$10,$Q15),Alap!$AE:$BE,27,FALSE),"")</f>
        <v/>
      </c>
      <c r="L15" s="9" t="str">
        <f>IFERROR(VLOOKUP(CONCATENATE(L$10,$Q15),Alap!$AE:$BE,27,FALSE),"")</f>
        <v/>
      </c>
      <c r="M15" s="9" t="str">
        <f>IFERROR(VLOOKUP(CONCATENATE(M$10,$Q15),Alap!$AE:$BE,27,FALSE),"")</f>
        <v/>
      </c>
      <c r="N15" s="9" t="str">
        <f>IFERROR(VLOOKUP(CONCATENATE(N$10,$Q15),Alap!$AE:$BE,27,FALSE),"")</f>
        <v/>
      </c>
      <c r="O15" s="9" t="str">
        <f>IFERROR(VLOOKUP(CONCATENATE(O$10,$Q15),Alap!$AE:$BE,27,FALSE),"")</f>
        <v/>
      </c>
      <c r="P15" s="9" t="str">
        <f>IFERROR(VLOOKUP(CONCATENATE(P$10,$Q15),Alap!$AE:$BE,27,FALSE),"")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IFERROR(VLOOKUP(CONCATENATE(B$10,$Q16),Alap!$AE:$BE,27,FALSE),"")</f>
        <v/>
      </c>
      <c r="C16" s="9" t="str">
        <f>IFERROR(VLOOKUP(CONCATENATE(C$10,$Q16),Alap!$AE:$BE,27,FALSE),"")</f>
        <v/>
      </c>
      <c r="D16" s="9" t="str">
        <f>IFERROR(VLOOKUP(CONCATENATE(D$10,$Q16),Alap!$AE:$BE,27,FALSE),"")</f>
        <v/>
      </c>
      <c r="E16" s="9" t="str">
        <f>IFERROR(VLOOKUP(CONCATENATE(E$10,$Q16),Alap!$AE:$BE,27,FALSE),"")</f>
        <v/>
      </c>
      <c r="F16" s="9" t="str">
        <f>IFERROR(VLOOKUP(CONCATENATE(F$10,$Q16),Alap!$AE:$BE,27,FALSE),"")</f>
        <v/>
      </c>
      <c r="G16" s="9" t="str">
        <f>IFERROR(VLOOKUP(CONCATENATE(G$10,$Q16),Alap!$AE:$BE,27,FALSE),"")</f>
        <v/>
      </c>
      <c r="H16" s="9" t="str">
        <f>IFERROR(VLOOKUP(CONCATENATE(H$10,$Q16),Alap!$AE:$BE,27,FALSE),"")</f>
        <v/>
      </c>
      <c r="I16" s="9" t="str">
        <f>IFERROR(VLOOKUP(CONCATENATE(I$10,$Q16),Alap!$AE:$BE,27,FALSE),"")</f>
        <v/>
      </c>
      <c r="J16" s="9" t="str">
        <f>IFERROR(VLOOKUP(CONCATENATE(J$10,$Q16),Alap!$AE:$BE,27,FALSE),"")</f>
        <v/>
      </c>
      <c r="K16" s="9" t="str">
        <f>IFERROR(VLOOKUP(CONCATENATE(K$10,$Q16),Alap!$AE:$BE,27,FALSE),"")</f>
        <v/>
      </c>
      <c r="L16" s="9" t="str">
        <f>IFERROR(VLOOKUP(CONCATENATE(L$10,$Q16),Alap!$AE:$BE,27,FALSE),"")</f>
        <v/>
      </c>
      <c r="M16" s="9" t="str">
        <f>IFERROR(VLOOKUP(CONCATENATE(M$10,$Q16),Alap!$AE:$BE,27,FALSE),"")</f>
        <v/>
      </c>
      <c r="N16" s="9" t="str">
        <f>IFERROR(VLOOKUP(CONCATENATE(N$10,$Q16),Alap!$AE:$BE,27,FALSE),"")</f>
        <v/>
      </c>
      <c r="O16" s="9" t="str">
        <f>IFERROR(VLOOKUP(CONCATENATE(O$10,$Q16),Alap!$AE:$BE,27,FALSE),"")</f>
        <v/>
      </c>
      <c r="P16" s="9" t="str">
        <f>IFERROR(VLOOKUP(CONCATENATE(P$10,$Q16),Alap!$AE:$BE,27,FALSE),"")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BE93B-E630-4D51-884E-DCD17608E1FC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178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2334</v>
      </c>
      <c r="C4" s="9" t="str">
        <f>IFERROR(VLOOKUP(CONCATENATE(C$2,$Q4),Alap!$AF:$BE,26,FALSE),"")</f>
        <v>Matematika I. (501, web)</v>
      </c>
      <c r="D4" s="9" t="str">
        <f>IFERROR(VLOOKUP(CONCATENATE(D$2,$Q4),Alap!$AF:$BE,26,FALSE),"")</f>
        <v>Matematika I. (501, web)</v>
      </c>
      <c r="E4" s="9" t="str">
        <f>IFERROR(VLOOKUP(CONCATENATE(E$2,$Q4),Alap!$AF:$BE,26,FALSE),"")</f>
        <v>Matematika I. (501, web)</v>
      </c>
      <c r="F4" s="9" t="str">
        <f>IFERROR(VLOOKUP(CONCATENATE(F$2,$Q4),Alap!$AF:$BE,26,FALSE),"")</f>
        <v>Tanulás, kreativitás és MI (501, web)</v>
      </c>
      <c r="G4" s="9" t="str">
        <f>IFERROR(VLOOKUP(CONCATENATE(G$2,$Q4),Alap!$AF:$BE,26,FALSE),"")</f>
        <v>Matematika I. (501, web)</v>
      </c>
      <c r="H4" s="9" t="str">
        <f>IFERROR(VLOOKUP(CONCATENATE(H$2,$Q4),Alap!$AF:$BE,26,FALSE),"")</f>
        <v>Matematika I. (501, web)</v>
      </c>
      <c r="I4" s="9" t="str">
        <f>IFERROR(VLOOKUP(CONCATENATE(I$2,$Q4),Alap!$AF:$BE,26,FALSE),"")</f>
        <v/>
      </c>
      <c r="J4" s="9" t="str">
        <f>IFERROR(VLOOKUP(CONCATENATE(J$2,$Q4),Alap!$AF:$BE,26,FALSE),"")</f>
        <v>Matematika I. (501, web)</v>
      </c>
      <c r="K4" s="9" t="str">
        <f>IFERROR(VLOOKUP(CONCATENATE(K$2,$Q4),Alap!$AF:$BE,26,FALSE),"")</f>
        <v>Mérnöki alapismeretek (501, web)</v>
      </c>
      <c r="L4" s="9" t="str">
        <f>IFERROR(VLOOKUP(CONCATENATE(L$2,$Q4),Alap!$AF:$BE,26,FALSE),"")</f>
        <v>Vállalati gazdaságtan (501, web)</v>
      </c>
      <c r="M4" s="9" t="str">
        <f>IFERROR(VLOOKUP(CONCATENATE(M$2,$Q4),Alap!$AF:$BE,26,FALSE),"")</f>
        <v>Elektrotechnika I. (601, web)</v>
      </c>
      <c r="N4" s="9" t="str">
        <f>IFERROR(VLOOKUP(CONCATENATE(N$2,$Q4),Alap!$AF:$BE,26,FALSE),"")</f>
        <v>Elektrotechnika I. (A/Nae., web)</v>
      </c>
      <c r="O4" s="9" t="str">
        <f>IFERROR(VLOOKUP(CONCATENATE(O$2,$Q4),Alap!$AF:$BE,26,FALSE),"")</f>
        <v>Vállalati gazdaságtan (501, web)</v>
      </c>
      <c r="P4" s="9" t="str">
        <f>IFERROR(VLOOKUP(CONCATENATE(P$2,$Q4),Alap!$AF:$BE,26,FALSE),"")</f>
        <v>Elektrotechnika I. (601,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IFERROR(VLOOKUP(CONCATENATE(B$2,$Q5),Alap!$AF:$BE,26,FALSE),"")</f>
        <v>Vállalati gazdaságtan (501, web)</v>
      </c>
      <c r="C5" s="9" t="str">
        <f>IFERROR(VLOOKUP(CONCATENATE(C$2,$Q5),Alap!$AF:$BE,26,FALSE),"")</f>
        <v>Matematika I. (501, web)</v>
      </c>
      <c r="D5" s="9" t="str">
        <f>IFERROR(VLOOKUP(CONCATENATE(D$2,$Q5),Alap!$AF:$BE,26,FALSE),"")</f>
        <v>Matematika I. (501, web)</v>
      </c>
      <c r="E5" s="9" t="str">
        <f>IFERROR(VLOOKUP(CONCATENATE(E$2,$Q5),Alap!$AF:$BE,26,FALSE),"")</f>
        <v>Matematika I. (501, web)</v>
      </c>
      <c r="F5" s="9" t="str">
        <f>IFERROR(VLOOKUP(CONCATENATE(F$2,$Q5),Alap!$AF:$BE,26,FALSE),"")</f>
        <v>Tanulás, kreativitás és MI (501, web)</v>
      </c>
      <c r="G5" s="9" t="str">
        <f>IFERROR(VLOOKUP(CONCATENATE(G$2,$Q5),Alap!$AF:$BE,26,FALSE),"")</f>
        <v>Matematika I. (501, web)</v>
      </c>
      <c r="H5" s="9" t="str">
        <f>IFERROR(VLOOKUP(CONCATENATE(H$2,$Q5),Alap!$AF:$BE,26,FALSE),"")</f>
        <v>Matematika I. (501, web)</v>
      </c>
      <c r="I5" s="9" t="str">
        <f>IFERROR(VLOOKUP(CONCATENATE(I$2,$Q5),Alap!$AF:$BE,26,FALSE),"")</f>
        <v/>
      </c>
      <c r="J5" s="9" t="str">
        <f>IFERROR(VLOOKUP(CONCATENATE(J$2,$Q5),Alap!$AF:$BE,26,FALSE),"")</f>
        <v>Műszaki kommunikáció (501, web)</v>
      </c>
      <c r="K5" s="9" t="str">
        <f>IFERROR(VLOOKUP(CONCATENATE(K$2,$Q5),Alap!$AF:$BE,26,FALSE),"")</f>
        <v>Mérnöki alapismeretek (501, web)</v>
      </c>
      <c r="L5" s="9" t="str">
        <f>IFERROR(VLOOKUP(CONCATENATE(L$2,$Q5),Alap!$AF:$BE,26,FALSE),"")</f>
        <v>Vállalati gazdaságtan (501, web)</v>
      </c>
      <c r="M5" s="9" t="str">
        <f>IFERROR(VLOOKUP(CONCATENATE(M$2,$Q5),Alap!$AF:$BE,26,FALSE),"")</f>
        <v>Elektrotechnika I. (601, web)</v>
      </c>
      <c r="N5" s="9" t="str">
        <f>IFERROR(VLOOKUP(CONCATENATE(N$2,$Q5),Alap!$AF:$BE,26,FALSE),"")</f>
        <v>Elektrotechnika I. (A/Nae., web)</v>
      </c>
      <c r="O5" s="9" t="str">
        <f>IFERROR(VLOOKUP(CONCATENATE(O$2,$Q5),Alap!$AF:$BE,26,FALSE),"")</f>
        <v>Vállalati gazdaságtan (501, web)</v>
      </c>
      <c r="P5" s="9" t="str">
        <f>IFERROR(VLOOKUP(CONCATENATE(P$2,$Q5),Alap!$AF:$BE,26,FALSE),"")</f>
        <v>Elektrotechnika I. (601,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IFERROR(VLOOKUP(CONCATENATE(B$2,$Q6),Alap!$AF:$BE,26,FALSE),"")</f>
        <v>Vállalati gazdaságtan (501, web)</v>
      </c>
      <c r="C6" s="9" t="str">
        <f>IFERROR(VLOOKUP(CONCATENATE(C$2,$Q6),Alap!$AF:$BE,26,FALSE),"")</f>
        <v>Műszaki kommunikáció (501, web)</v>
      </c>
      <c r="D6" s="9" t="str">
        <f>IFERROR(VLOOKUP(CONCATENATE(D$2,$Q6),Alap!$AF:$BE,26,FALSE),"")</f>
        <v>Elektrotechnika I. (601, web)</v>
      </c>
      <c r="E6" s="9" t="str">
        <f>IFERROR(VLOOKUP(CONCATENATE(E$2,$Q6),Alap!$AF:$BE,26,FALSE),"")</f>
        <v>Matematika I. (501, web)</v>
      </c>
      <c r="F6" s="9" t="str">
        <f>IFERROR(VLOOKUP(CONCATENATE(F$2,$Q6),Alap!$AF:$BE,26,FALSE),"")</f>
        <v>Műszaki kommunikáció (501, web)</v>
      </c>
      <c r="G6" s="9" t="str">
        <f>IFERROR(VLOOKUP(CONCATENATE(G$2,$Q6),Alap!$AF:$BE,26,FALSE),"")</f>
        <v>Elektrotechnika I. (601, web)</v>
      </c>
      <c r="H6" s="9" t="str">
        <f>IFERROR(VLOOKUP(CONCATENATE(H$2,$Q6),Alap!$AF:$BE,26,FALSE),"")</f>
        <v>Matematika I. (501, web)</v>
      </c>
      <c r="I6" s="9" t="str">
        <f>IFERROR(VLOOKUP(CONCATENATE(I$2,$Q6),Alap!$AF:$BE,26,FALSE),"")</f>
        <v/>
      </c>
      <c r="J6" s="9" t="str">
        <f>IFERROR(VLOOKUP(CONCATENATE(J$2,$Q6),Alap!$AF:$BE,26,FALSE),"")</f>
        <v>Mechanika alapjai (501, web)</v>
      </c>
      <c r="K6" s="9" t="str">
        <f>IFERROR(VLOOKUP(CONCATENATE(K$2,$Q6),Alap!$AF:$BE,26,FALSE),"")</f>
        <v>Műszaki kommunikáció (501, web)</v>
      </c>
      <c r="L6" s="9" t="str">
        <f>IFERROR(VLOOKUP(CONCATENATE(L$2,$Q6),Alap!$AF:$BE,26,FALSE),"")</f>
        <v>Vállalati gazdaságtan (501, web)</v>
      </c>
      <c r="M6" s="9" t="str">
        <f>IFERROR(VLOOKUP(CONCATENATE(M$2,$Q6),Alap!$AF:$BE,26,FALSE),"")</f>
        <v>Mechanika alapjai (501, web)</v>
      </c>
      <c r="N6" s="9" t="str">
        <f>IFERROR(VLOOKUP(CONCATENATE(N$2,$Q6),Alap!$AF:$BE,26,FALSE),"")</f>
        <v>Mechanika alapjai (501, web)</v>
      </c>
      <c r="O6" s="9" t="str">
        <f>IFERROR(VLOOKUP(CONCATENATE(O$2,$Q6),Alap!$AF:$BE,26,FALSE),"")</f>
        <v>Műszaki kommunikáció (501, web)</v>
      </c>
      <c r="P6" s="9" t="str">
        <f>IFERROR(VLOOKUP(CONCATENATE(P$2,$Q6),Alap!$AF:$BE,26,FALSE),"")</f>
        <v>Elektrotechnika I. (601,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IFERROR(VLOOKUP(CONCATENATE(B$2,$Q7),Alap!$AF:$BE,26,FALSE),"")</f>
        <v>Vállalati gazdaságtan (501, web)</v>
      </c>
      <c r="C7" s="9" t="str">
        <f>IFERROR(VLOOKUP(CONCATENATE(C$2,$Q7),Alap!$AF:$BE,26,FALSE),"")</f>
        <v>Mechanika alapjai (501, web)</v>
      </c>
      <c r="D7" s="9" t="str">
        <f>IFERROR(VLOOKUP(CONCATENATE(D$2,$Q7),Alap!$AF:$BE,26,FALSE),"")</f>
        <v>Elektrotechnika I. (601, web)</v>
      </c>
      <c r="E7" s="9" t="str">
        <f>IFERROR(VLOOKUP(CONCATENATE(E$2,$Q7),Alap!$AF:$BE,26,FALSE),"")</f>
        <v>Mérnöki alapismeretek (501, web)</v>
      </c>
      <c r="F7" s="9" t="str">
        <f>IFERROR(VLOOKUP(CONCATENATE(F$2,$Q7),Alap!$AF:$BE,26,FALSE),"")</f>
        <v>Műszaki kommunikáció (501, web)</v>
      </c>
      <c r="G7" s="9" t="str">
        <f>IFERROR(VLOOKUP(CONCATENATE(G$2,$Q7),Alap!$AF:$BE,26,FALSE),"")</f>
        <v>Elektrotechnika I. (601, web)</v>
      </c>
      <c r="H7" s="9" t="str">
        <f>IFERROR(VLOOKUP(CONCATENATE(H$2,$Q7),Alap!$AF:$BE,26,FALSE),"")</f>
        <v>Műszaki kommunikáció (501, web)</v>
      </c>
      <c r="I7" s="9" t="str">
        <f>IFERROR(VLOOKUP(CONCATENATE(I$2,$Q7),Alap!$AF:$BE,26,FALSE),"")</f>
        <v/>
      </c>
      <c r="J7" s="9" t="str">
        <f>IFERROR(VLOOKUP(CONCATENATE(J$2,$Q7),Alap!$AF:$BE,26,FALSE),"")</f>
        <v>Mechanika alapjai (501, web)</v>
      </c>
      <c r="K7" s="9" t="str">
        <f>IFERROR(VLOOKUP(CONCATENATE(K$2,$Q7),Alap!$AF:$BE,26,FALSE),"")</f>
        <v>Műszaki kommunikáció (501, web)</v>
      </c>
      <c r="L7" s="9" t="str">
        <f>IFERROR(VLOOKUP(CONCATENATE(L$2,$Q7),Alap!$AF:$BE,26,FALSE),"")</f>
        <v>Tanulás, kreativitás és MI (501, web)</v>
      </c>
      <c r="M7" s="9" t="str">
        <f>IFERROR(VLOOKUP(CONCATENATE(M$2,$Q7),Alap!$AF:$BE,26,FALSE),"")</f>
        <v>Mechanika alapjai (501, web)</v>
      </c>
      <c r="N7" s="9" t="str">
        <f>IFERROR(VLOOKUP(CONCATENATE(N$2,$Q7),Alap!$AF:$BE,26,FALSE),"")</f>
        <v>Mechanika alapjai (501, web)</v>
      </c>
      <c r="O7" s="9" t="str">
        <f>IFERROR(VLOOKUP(CONCATENATE(O$2,$Q7),Alap!$AF:$BE,26,FALSE),"")</f>
        <v>Műszaki kommunikáció (501, web)</v>
      </c>
      <c r="P7" s="9" t="str">
        <f>IFERROR(VLOOKUP(CONCATENATE(P$2,$Q7),Alap!$AF:$BE,26,FALSE),"")</f>
        <v>Elektrotechnika I. (601,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IFERROR(VLOOKUP(CONCATENATE(B$2,$Q8),Alap!$AF:$BE,26,FALSE),"")</f>
        <v>Mechanika alapjai (501, web)</v>
      </c>
      <c r="C8" s="9" t="str">
        <f>IFERROR(VLOOKUP(CONCATENATE(C$2,$Q8),Alap!$AF:$BE,26,FALSE),"")</f>
        <v>Mechanika alapjai (501, web)</v>
      </c>
      <c r="D8" s="9" t="str">
        <f>IFERROR(VLOOKUP(CONCATENATE(D$2,$Q8),Alap!$AF:$BE,26,FALSE),"")</f>
        <v>Mérnöki alapismeretek (501, web)</v>
      </c>
      <c r="E8" s="9" t="str">
        <f>IFERROR(VLOOKUP(CONCATENATE(E$2,$Q8),Alap!$AF:$BE,26,FALSE),"")</f>
        <v>Mérnöki alapismeretek (501, web)</v>
      </c>
      <c r="F8" s="9" t="str">
        <f>IFERROR(VLOOKUP(CONCATENATE(F$2,$Q8),Alap!$AF:$BE,26,FALSE),"")</f>
        <v/>
      </c>
      <c r="G8" s="9" t="str">
        <f>IFERROR(VLOOKUP(CONCATENATE(G$2,$Q8),Alap!$AF:$BE,26,FALSE),"")</f>
        <v>Mérnöki alapismeretek (501, web)</v>
      </c>
      <c r="H8" s="9" t="str">
        <f>IFERROR(VLOOKUP(CONCATENATE(H$2,$Q8),Alap!$AF:$BE,26,FALSE),"")</f>
        <v>Műszaki kommunikáció (501, web)</v>
      </c>
      <c r="I8" s="9" t="str">
        <f>IFERROR(VLOOKUP(CONCATENATE(I$2,$Q8),Alap!$AF:$BE,26,FALSE),"")</f>
        <v/>
      </c>
      <c r="J8" s="9" t="str">
        <f>IFERROR(VLOOKUP(CONCATENATE(J$2,$Q8),Alap!$AF:$BE,26,FALSE),"")</f>
        <v>Mechanika alapjai (501, web)</v>
      </c>
      <c r="K8" s="9" t="str">
        <f>IFERROR(VLOOKUP(CONCATENATE(K$2,$Q8),Alap!$AF:$BE,26,FALSE),"")</f>
        <v>Mechanika alapjai (501, web)</v>
      </c>
      <c r="L8" s="9" t="str">
        <f>IFERROR(VLOOKUP(CONCATENATE(L$2,$Q8),Alap!$AF:$BE,26,FALSE),"")</f>
        <v>Tanulás, kreativitás és MI (501, web)</v>
      </c>
      <c r="M8" s="9" t="str">
        <f>IFERROR(VLOOKUP(CONCATENATE(M$2,$Q8),Alap!$AF:$BE,26,FALSE),"")</f>
        <v>Mechanika alapjai (501, web)</v>
      </c>
      <c r="N8" s="9" t="str">
        <f>IFERROR(VLOOKUP(CONCATENATE(N$2,$Q8),Alap!$AF:$BE,26,FALSE),"")</f>
        <v>Mechanika alapjai (501, web)</v>
      </c>
      <c r="O8" s="9" t="str">
        <f>IFERROR(VLOOKUP(CONCATENATE(O$2,$Q8),Alap!$AF:$BE,26,FALSE),"")</f>
        <v/>
      </c>
      <c r="P8" s="9" t="str">
        <f>IFERROR(VLOOKUP(CONCATENATE(P$2,$Q8),Alap!$AF:$BE,26,FALSE),"")</f>
        <v>Elektrotechnika I. (601,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IFERROR(VLOOKUP(CONCATENATE(B$2,$Q9),Alap!$AF:$BE,26,FALSE),"")</f>
        <v>Mechanika alapjai (501, web)</v>
      </c>
      <c r="C9" s="9" t="str">
        <f>IFERROR(VLOOKUP(CONCATENATE(C$2,$Q9),Alap!$AF:$BE,26,FALSE),"")</f>
        <v>Mechanika alapjai (501, web)</v>
      </c>
      <c r="D9" s="9" t="str">
        <f>IFERROR(VLOOKUP(CONCATENATE(D$2,$Q9),Alap!$AF:$BE,26,FALSE),"")</f>
        <v/>
      </c>
      <c r="E9" s="9" t="str">
        <f>IFERROR(VLOOKUP(CONCATENATE(E$2,$Q9),Alap!$AF:$BE,26,FALSE),"")</f>
        <v/>
      </c>
      <c r="F9" s="9" t="str">
        <f>IFERROR(VLOOKUP(CONCATENATE(F$2,$Q9),Alap!$AF:$BE,26,FALSE),"")</f>
        <v/>
      </c>
      <c r="G9" s="9" t="str">
        <f>IFERROR(VLOOKUP(CONCATENATE(G$2,$Q9),Alap!$AF:$BE,26,FALSE),"")</f>
        <v/>
      </c>
      <c r="H9" s="9" t="str">
        <f>IFERROR(VLOOKUP(CONCATENATE(H$2,$Q9),Alap!$AF:$BE,26,FALSE),"")</f>
        <v/>
      </c>
      <c r="I9" s="9" t="str">
        <f>IFERROR(VLOOKUP(CONCATENATE(I$2,$Q9),Alap!$AF:$BE,26,FALSE),"")</f>
        <v/>
      </c>
      <c r="J9" s="9" t="str">
        <f>IFERROR(VLOOKUP(CONCATENATE(J$2,$Q9),Alap!$AF:$BE,26,FALSE),"")</f>
        <v/>
      </c>
      <c r="K9" s="9" t="str">
        <f>IFERROR(VLOOKUP(CONCATENATE(K$2,$Q9),Alap!$AF:$BE,26,FALSE),"")</f>
        <v/>
      </c>
      <c r="L9" s="9" t="str">
        <f>IFERROR(VLOOKUP(CONCATENATE(L$2,$Q9),Alap!$AF:$BE,26,FALSE),"")</f>
        <v/>
      </c>
      <c r="M9" s="9" t="str">
        <f>IFERROR(VLOOKUP(CONCATENATE(M$2,$Q9),Alap!$AF:$BE,26,FALSE),"")</f>
        <v/>
      </c>
      <c r="N9" s="9" t="str">
        <f>IFERROR(VLOOKUP(CONCATENATE(N$2,$Q9),Alap!$AF:$BE,26,FALSE),"")</f>
        <v/>
      </c>
      <c r="O9" s="9" t="str">
        <f>IFERROR(VLOOKUP(CONCATENATE(O$2,$Q9),Alap!$AF:$BE,26,FALSE),"")</f>
        <v/>
      </c>
      <c r="P9" s="9" t="str">
        <f>IFERROR(VLOOKUP(CONCATENATE(P$2,$Q9),Alap!$AF:$BE,26,FALSE),"")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IFERROR(VLOOKUP(CONCATENATE(B$10,$Q13),Alap!$AF:$BE,26,FALSE),"")</f>
        <v/>
      </c>
      <c r="C13" s="9" t="str">
        <f>IFERROR(VLOOKUP(CONCATENATE(C$10,$Q13),Alap!$AF:$BE,26,FALSE),"")</f>
        <v/>
      </c>
      <c r="D13" s="9" t="str">
        <f>IFERROR(VLOOKUP(CONCATENATE(D$10,$Q13),Alap!$AF:$BE,26,FALSE),"")</f>
        <v/>
      </c>
      <c r="E13" s="9" t="str">
        <f>IFERROR(VLOOKUP(CONCATENATE(E$10,$Q13),Alap!$AF:$BE,26,FALSE),"")</f>
        <v/>
      </c>
      <c r="F13" s="9" t="str">
        <f>IFERROR(VLOOKUP(CONCATENATE(F$10,$Q13),Alap!$AF:$BE,26,FALSE),"")</f>
        <v/>
      </c>
      <c r="G13" s="9" t="str">
        <f>IFERROR(VLOOKUP(CONCATENATE(G$10,$Q13),Alap!$AF:$BE,26,FALSE),"")</f>
        <v/>
      </c>
      <c r="H13" s="9" t="str">
        <f>IFERROR(VLOOKUP(CONCATENATE(H$10,$Q13),Alap!$AF:$BE,26,FALSE),"")</f>
        <v/>
      </c>
      <c r="I13" s="9" t="str">
        <f>IFERROR(VLOOKUP(CONCATENATE(I$10,$Q13),Alap!$AF:$BE,26,FALSE),"")</f>
        <v/>
      </c>
      <c r="J13" s="9" t="str">
        <f>IFERROR(VLOOKUP(CONCATENATE(J$10,$Q13),Alap!$AF:$BE,26,FALSE),"")</f>
        <v/>
      </c>
      <c r="K13" s="9" t="str">
        <f>IFERROR(VLOOKUP(CONCATENATE(K$10,$Q13),Alap!$AF:$BE,26,FALSE),"")</f>
        <v/>
      </c>
      <c r="L13" s="9" t="str">
        <f>IFERROR(VLOOKUP(CONCATENATE(L$10,$Q13),Alap!$AF:$BE,26,FALSE),"")</f>
        <v/>
      </c>
      <c r="M13" s="9" t="str">
        <f>IFERROR(VLOOKUP(CONCATENATE(M$10,$Q13),Alap!$AF:$BE,26,FALSE),"")</f>
        <v/>
      </c>
      <c r="N13" s="9" t="str">
        <f>IFERROR(VLOOKUP(CONCATENATE(N$10,$Q13),Alap!$AF:$BE,26,FALSE),"")</f>
        <v/>
      </c>
      <c r="O13" s="9" t="str">
        <f>IFERROR(VLOOKUP(CONCATENATE(O$10,$Q13),Alap!$AF:$BE,26,FALSE),"")</f>
        <v/>
      </c>
      <c r="P13" s="9" t="str">
        <f>IFERROR(VLOOKUP(CONCATENATE(P$10,$Q13),Alap!$AF:$BE,26,FALSE),"")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IFERROR(VLOOKUP(CONCATENATE(B$10,$Q14),Alap!$AF:$BE,26,FALSE),"")</f>
        <v/>
      </c>
      <c r="C14" s="9" t="str">
        <f>IFERROR(VLOOKUP(CONCATENATE(C$10,$Q14),Alap!$AF:$BE,26,FALSE),"")</f>
        <v/>
      </c>
      <c r="D14" s="9" t="str">
        <f>IFERROR(VLOOKUP(CONCATENATE(D$10,$Q14),Alap!$AF:$BE,26,FALSE),"")</f>
        <v/>
      </c>
      <c r="E14" s="9" t="str">
        <f>IFERROR(VLOOKUP(CONCATENATE(E$10,$Q14),Alap!$AF:$BE,26,FALSE),"")</f>
        <v/>
      </c>
      <c r="F14" s="9" t="str">
        <f>IFERROR(VLOOKUP(CONCATENATE(F$10,$Q14),Alap!$AF:$BE,26,FALSE),"")</f>
        <v/>
      </c>
      <c r="G14" s="9" t="str">
        <f>IFERROR(VLOOKUP(CONCATENATE(G$10,$Q14),Alap!$AF:$BE,26,FALSE),"")</f>
        <v/>
      </c>
      <c r="H14" s="9" t="str">
        <f>IFERROR(VLOOKUP(CONCATENATE(H$10,$Q14),Alap!$AF:$BE,26,FALSE),"")</f>
        <v/>
      </c>
      <c r="I14" s="9" t="str">
        <f>IFERROR(VLOOKUP(CONCATENATE(I$10,$Q14),Alap!$AF:$BE,26,FALSE),"")</f>
        <v/>
      </c>
      <c r="J14" s="9" t="str">
        <f>IFERROR(VLOOKUP(CONCATENATE(J$10,$Q14),Alap!$AF:$BE,26,FALSE),"")</f>
        <v/>
      </c>
      <c r="K14" s="9" t="str">
        <f>IFERROR(VLOOKUP(CONCATENATE(K$10,$Q14),Alap!$AF:$BE,26,FALSE),"")</f>
        <v/>
      </c>
      <c r="L14" s="9" t="str">
        <f>IFERROR(VLOOKUP(CONCATENATE(L$10,$Q14),Alap!$AF:$BE,26,FALSE),"")</f>
        <v/>
      </c>
      <c r="M14" s="9" t="str">
        <f>IFERROR(VLOOKUP(CONCATENATE(M$10,$Q14),Alap!$AF:$BE,26,FALSE),"")</f>
        <v/>
      </c>
      <c r="N14" s="9" t="str">
        <f>IFERROR(VLOOKUP(CONCATENATE(N$10,$Q14),Alap!$AF:$BE,26,FALSE),"")</f>
        <v/>
      </c>
      <c r="O14" s="9" t="str">
        <f>IFERROR(VLOOKUP(CONCATENATE(O$10,$Q14),Alap!$AF:$BE,26,FALSE),"")</f>
        <v/>
      </c>
      <c r="P14" s="9" t="str">
        <f>IFERROR(VLOOKUP(CONCATENATE(P$10,$Q14),Alap!$AF:$BE,26,FALSE),"")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IFERROR(VLOOKUP(CONCATENATE(B$10,$Q15),Alap!$AF:$BE,26,FALSE),"")</f>
        <v/>
      </c>
      <c r="C15" s="9" t="str">
        <f>IFERROR(VLOOKUP(CONCATENATE(C$10,$Q15),Alap!$AF:$BE,26,FALSE),"")</f>
        <v/>
      </c>
      <c r="D15" s="9" t="str">
        <f>IFERROR(VLOOKUP(CONCATENATE(D$10,$Q15),Alap!$AF:$BE,26,FALSE),"")</f>
        <v/>
      </c>
      <c r="E15" s="9" t="str">
        <f>IFERROR(VLOOKUP(CONCATENATE(E$10,$Q15),Alap!$AF:$BE,26,FALSE),"")</f>
        <v/>
      </c>
      <c r="F15" s="9" t="str">
        <f>IFERROR(VLOOKUP(CONCATENATE(F$10,$Q15),Alap!$AF:$BE,26,FALSE),"")</f>
        <v/>
      </c>
      <c r="G15" s="9" t="str">
        <f>IFERROR(VLOOKUP(CONCATENATE(G$10,$Q15),Alap!$AF:$BE,26,FALSE),"")</f>
        <v/>
      </c>
      <c r="H15" s="9" t="str">
        <f>IFERROR(VLOOKUP(CONCATENATE(H$10,$Q15),Alap!$AF:$BE,26,FALSE),"")</f>
        <v/>
      </c>
      <c r="I15" s="9" t="str">
        <f>IFERROR(VLOOKUP(CONCATENATE(I$10,$Q15),Alap!$AF:$BE,26,FALSE),"")</f>
        <v/>
      </c>
      <c r="J15" s="9" t="str">
        <f>IFERROR(VLOOKUP(CONCATENATE(J$10,$Q15),Alap!$AF:$BE,26,FALSE),"")</f>
        <v/>
      </c>
      <c r="K15" s="9" t="str">
        <f>IFERROR(VLOOKUP(CONCATENATE(K$10,$Q15),Alap!$AF:$BE,26,FALSE),"")</f>
        <v/>
      </c>
      <c r="L15" s="9" t="str">
        <f>IFERROR(VLOOKUP(CONCATENATE(L$10,$Q15),Alap!$AF:$BE,26,FALSE),"")</f>
        <v/>
      </c>
      <c r="M15" s="9" t="str">
        <f>IFERROR(VLOOKUP(CONCATENATE(M$10,$Q15),Alap!$AF:$BE,26,FALSE),"")</f>
        <v/>
      </c>
      <c r="N15" s="9" t="str">
        <f>IFERROR(VLOOKUP(CONCATENATE(N$10,$Q15),Alap!$AF:$BE,26,FALSE),"")</f>
        <v/>
      </c>
      <c r="O15" s="9" t="str">
        <f>IFERROR(VLOOKUP(CONCATENATE(O$10,$Q15),Alap!$AF:$BE,26,FALSE),"")</f>
        <v/>
      </c>
      <c r="P15" s="9" t="str">
        <f>IFERROR(VLOOKUP(CONCATENATE(P$10,$Q15),Alap!$AF:$BE,26,FALSE),"")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IFERROR(VLOOKUP(CONCATENATE(B$10,$Q16),Alap!$AF:$BE,26,FALSE),"")</f>
        <v/>
      </c>
      <c r="C16" s="9" t="str">
        <f>IFERROR(VLOOKUP(CONCATENATE(C$10,$Q16),Alap!$AF:$BE,26,FALSE),"")</f>
        <v/>
      </c>
      <c r="D16" s="9" t="str">
        <f>IFERROR(VLOOKUP(CONCATENATE(D$10,$Q16),Alap!$AF:$BE,26,FALSE),"")</f>
        <v/>
      </c>
      <c r="E16" s="9" t="str">
        <f>IFERROR(VLOOKUP(CONCATENATE(E$10,$Q16),Alap!$AF:$BE,26,FALSE),"")</f>
        <v/>
      </c>
      <c r="F16" s="9" t="str">
        <f>IFERROR(VLOOKUP(CONCATENATE(F$10,$Q16),Alap!$AF:$BE,26,FALSE),"")</f>
        <v/>
      </c>
      <c r="G16" s="9" t="str">
        <f>IFERROR(VLOOKUP(CONCATENATE(G$10,$Q16),Alap!$AF:$BE,26,FALSE),"")</f>
        <v/>
      </c>
      <c r="H16" s="9" t="str">
        <f>IFERROR(VLOOKUP(CONCATENATE(H$10,$Q16),Alap!$AF:$BE,26,FALSE),"")</f>
        <v/>
      </c>
      <c r="I16" s="9" t="str">
        <f>IFERROR(VLOOKUP(CONCATENATE(I$10,$Q16),Alap!$AF:$BE,26,FALSE),"")</f>
        <v/>
      </c>
      <c r="J16" s="9" t="str">
        <f>IFERROR(VLOOKUP(CONCATENATE(J$10,$Q16),Alap!$AF:$BE,26,FALSE),"")</f>
        <v/>
      </c>
      <c r="K16" s="9" t="str">
        <f>IFERROR(VLOOKUP(CONCATENATE(K$10,$Q16),Alap!$AF:$BE,26,FALSE),"")</f>
        <v/>
      </c>
      <c r="L16" s="9" t="str">
        <f>IFERROR(VLOOKUP(CONCATENATE(L$10,$Q16),Alap!$AF:$BE,26,FALSE),"")</f>
        <v/>
      </c>
      <c r="M16" s="9" t="str">
        <f>IFERROR(VLOOKUP(CONCATENATE(M$10,$Q16),Alap!$AF:$BE,26,FALSE),"")</f>
        <v/>
      </c>
      <c r="N16" s="9" t="str">
        <f>IFERROR(VLOOKUP(CONCATENATE(N$10,$Q16),Alap!$AF:$BE,26,FALSE),"")</f>
        <v/>
      </c>
      <c r="O16" s="9" t="str">
        <f>IFERROR(VLOOKUP(CONCATENATE(O$10,$Q16),Alap!$AF:$BE,26,FALSE),"")</f>
        <v/>
      </c>
      <c r="P16" s="9" t="str">
        <f>IFERROR(VLOOKUP(CONCATENATE(P$10,$Q16),Alap!$AF:$BE,26,FALSE),"")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4E42-A1D4-4A66-B793-E699BECB5AC2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179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">
        <v>2334</v>
      </c>
      <c r="C4" s="9" t="str">
        <f>IFERROR(VLOOKUP(CONCATENATE(C$2,$Q4),Alap!$AG:$BE,25,FALSE),"")</f>
        <v>Adatbányászat, adatvizualizáció (3, gépterem, web)</v>
      </c>
      <c r="D4" s="9" t="str">
        <f>IFERROR(VLOOKUP(CONCATENATE(D$2,$Q4),Alap!$AG:$BE,25,FALSE),"")</f>
        <v>Komplex méréstan (404, web)</v>
      </c>
      <c r="E4" s="9" t="str">
        <f>IFERROR(VLOOKUP(CONCATENATE(E$2,$Q4),Alap!$AG:$BE,25,FALSE),"")</f>
        <v>Stratégiai menedzsment (404, Bp.-ről web)</v>
      </c>
      <c r="F4" s="9" t="str">
        <f>IFERROR(VLOOKUP(CONCATENATE(F$2,$Q4),Alap!$AG:$BE,25,FALSE),"")</f>
        <v>Tanulás, kreativitás és MI (501, web)</v>
      </c>
      <c r="G4" s="9" t="str">
        <f>IFERROR(VLOOKUP(CONCATENATE(G$2,$Q4),Alap!$AG:$BE,25,FALSE),"")</f>
        <v>Komplex méréstan (404, web)</v>
      </c>
      <c r="H4" s="9" t="str">
        <f>IFERROR(VLOOKUP(CONCATENATE(H$2,$Q4),Alap!$AG:$BE,25,FALSE),"")</f>
        <v>Stratégiai menedzsment (402, Tb.-ről web)</v>
      </c>
      <c r="I4" s="9" t="str">
        <f>IFERROR(VLOOKUP(CONCATENATE(I$2,$Q4),Alap!$AG:$BE,25,FALSE),"")</f>
        <v/>
      </c>
      <c r="J4" s="9" t="str">
        <f>IFERROR(VLOOKUP(CONCATENATE(J$2,$Q4),Alap!$AG:$BE,25,FALSE),"")</f>
        <v>Komplex méréstan (4)</v>
      </c>
      <c r="K4" s="9" t="str">
        <f>IFERROR(VLOOKUP(CONCATENATE(K$2,$Q4),Alap!$AG:$BE,25,FALSE),"")</f>
        <v>Adatbányászat, adatvizualizáció (3, gépterem, web)</v>
      </c>
      <c r="L4" s="9" t="str">
        <f>IFERROR(VLOOKUP(CONCATENATE(L$2,$Q4),Alap!$AG:$BE,25,FALSE),"")</f>
        <v>Gépipari technológiák (404, web)</v>
      </c>
      <c r="M4" s="9" t="str">
        <f>IFERROR(VLOOKUP(CONCATENATE(M$2,$Q4),Alap!$AG:$BE,25,FALSE),"")</f>
        <v>Operációkutatás műszakiaknak (3, web)</v>
      </c>
      <c r="N4" s="9" t="str">
        <f>IFERROR(VLOOKUP(CONCATENATE(N$2,$Q4),Alap!$AG:$BE,25,FALSE),"")</f>
        <v>Adatbányászat, adatvizualizáció (605, gépterem, web)</v>
      </c>
      <c r="O4" s="9" t="str">
        <f>IFERROR(VLOOKUP(CONCATENATE(O$2,$Q4),Alap!$AG:$BE,25,FALSE),"")</f>
        <v>Vállalkozások gazdaságtana (404, Tb.-ről web)</v>
      </c>
      <c r="P4" s="9" t="str">
        <f>IFERROR(VLOOKUP(CONCATENATE(P$2,$Q4),Alap!$AG:$BE,25,FALSE),"")</f>
        <v>Komplex méréstan (404,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IFERROR(VLOOKUP(CONCATENATE(B$2,$Q5),Alap!$AG:$BE,25,FALSE),"")</f>
        <v>Hibrid projektmenedzsment (215, Tb.-ről web)</v>
      </c>
      <c r="C5" s="9" t="str">
        <f>IFERROR(VLOOKUP(CONCATENATE(C$2,$Q5),Alap!$AG:$BE,25,FALSE),"")</f>
        <v>Adatbányászat, adatvizualizáció (3, gépterem, web)</v>
      </c>
      <c r="D5" s="9" t="str">
        <f>IFERROR(VLOOKUP(CONCATENATE(D$2,$Q5),Alap!$AG:$BE,25,FALSE),"")</f>
        <v>Komplex méréstan (404, web)</v>
      </c>
      <c r="E5" s="9" t="str">
        <f>IFERROR(VLOOKUP(CONCATENATE(E$2,$Q5),Alap!$AG:$BE,25,FALSE),"")</f>
        <v>Stratégiai menedzsment (404, Bp.-ről web)</v>
      </c>
      <c r="F5" s="9" t="str">
        <f>IFERROR(VLOOKUP(CONCATENATE(F$2,$Q5),Alap!$AG:$BE,25,FALSE),"")</f>
        <v>Tanulás, kreativitás és MI (501, web)</v>
      </c>
      <c r="G5" s="31" t="s">
        <v>571</v>
      </c>
      <c r="H5" s="9" t="str">
        <f>IFERROR(VLOOKUP(CONCATENATE(H$2,$Q5),Alap!$AG:$BE,25,FALSE),"")</f>
        <v>Stratégiai menedzsment (402, Tb.-ről web)</v>
      </c>
      <c r="I5" s="9" t="str">
        <f>IFERROR(VLOOKUP(CONCATENATE(I$2,$Q5),Alap!$AG:$BE,25,FALSE),"")</f>
        <v/>
      </c>
      <c r="J5" s="9" t="str">
        <f>IFERROR(VLOOKUP(CONCATENATE(J$2,$Q5),Alap!$AG:$BE,25,FALSE),"")</f>
        <v>Komplex méréstan (4)</v>
      </c>
      <c r="K5" s="9" t="str">
        <f>IFERROR(VLOOKUP(CONCATENATE(K$2,$Q5),Alap!$AG:$BE,25,FALSE),"")</f>
        <v>Adatbányászat, adatvizualizáció (3, gépterem, web)</v>
      </c>
      <c r="L5" s="9" t="str">
        <f>IFERROR(VLOOKUP(CONCATENATE(L$2,$Q5),Alap!$AG:$BE,25,FALSE),"")</f>
        <v>Operációkutatás műszakiaknak (3, web)</v>
      </c>
      <c r="M5" s="9" t="str">
        <f>IFERROR(VLOOKUP(CONCATENATE(M$2,$Q5),Alap!$AG:$BE,25,FALSE),"")</f>
        <v>Operációkutatás műszakiaknak (3, web)</v>
      </c>
      <c r="N5" s="9" t="str">
        <f>IFERROR(VLOOKUP(CONCATENATE(N$2,$Q5),Alap!$AG:$BE,25,FALSE),"")</f>
        <v>Adatbányászat, adatvizualizáció (605, gépterem, web)</v>
      </c>
      <c r="O5" s="9" t="str">
        <f>IFERROR(VLOOKUP(CONCATENATE(O$2,$Q5),Alap!$AG:$BE,25,FALSE),"")</f>
        <v>Vállalkozások gazdaságtana (404, Tb.-ről web)</v>
      </c>
      <c r="P5" s="9" t="str">
        <f>IFERROR(VLOOKUP(CONCATENATE(P$2,$Q5),Alap!$AG:$BE,25,FALSE),"")</f>
        <v>Komplex méréstan (404,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IFERROR(VLOOKUP(CONCATENATE(B$2,$Q6),Alap!$AG:$BE,25,FALSE),"")</f>
        <v>Operációkutatás műszakiaknak (603, web)</v>
      </c>
      <c r="C6" s="31" t="s">
        <v>570</v>
      </c>
      <c r="D6" s="9" t="str">
        <f>IFERROR(VLOOKUP(CONCATENATE(D$2,$Q6),Alap!$AG:$BE,25,FALSE),"")</f>
        <v>Hibrid projektmenedzsment (404, Bp.-ről web)</v>
      </c>
      <c r="E6" s="9" t="str">
        <f>IFERROR(VLOOKUP(CONCATENATE(E$2,$Q6),Alap!$AG:$BE,25,FALSE),"")</f>
        <v>Hibrid projektmenedzsment (404, Bp.-ről web)</v>
      </c>
      <c r="F6" s="9" t="str">
        <f>IFERROR(VLOOKUP(CONCATENATE(F$2,$Q6),Alap!$AG:$BE,25,FALSE),"")</f>
        <v>Mérnöki fizika (404, web)</v>
      </c>
      <c r="G6" s="31" t="s">
        <v>571</v>
      </c>
      <c r="H6" s="9" t="str">
        <f>IFERROR(VLOOKUP(CONCATENATE(H$2,$Q6),Alap!$AG:$BE,25,FALSE),"")</f>
        <v>Gépipari technológiák (217, web)</v>
      </c>
      <c r="I6" s="9" t="str">
        <f>IFERROR(VLOOKUP(CONCATENATE(I$2,$Q6),Alap!$AG:$BE,25,FALSE),"")</f>
        <v/>
      </c>
      <c r="J6" s="9" t="str">
        <f>IFERROR(VLOOKUP(CONCATENATE(J$2,$Q6),Alap!$AG:$BE,25,FALSE),"")</f>
        <v>Operációkutatás műszakiaknak (605, gépterem, web)</v>
      </c>
      <c r="K6" s="31" t="s">
        <v>571</v>
      </c>
      <c r="L6" s="9" t="str">
        <f>IFERROR(VLOOKUP(CONCATENATE(L$2,$Q6),Alap!$AG:$BE,25,FALSE),"")</f>
        <v>Operációkutatás műszakiaknak (3, web)</v>
      </c>
      <c r="M6" s="9" t="str">
        <f>IFERROR(VLOOKUP(CONCATENATE(M$2,$Q6),Alap!$AG:$BE,25,FALSE),"")</f>
        <v>Gépipari technológiák (404, web)</v>
      </c>
      <c r="N6" s="9" t="str">
        <f>IFERROR(VLOOKUP(CONCATENATE(N$2,$Q6),Alap!$AG:$BE,25,FALSE),"")</f>
        <v>Adatbányászat, adatvizualizáció (605, gépterem, web)</v>
      </c>
      <c r="O6" s="9" t="str">
        <f>IFERROR(VLOOKUP(CONCATENATE(O$2,$Q6),Alap!$AG:$BE,25,FALSE),"")</f>
        <v>Adatbányászat, adatvizualizáció (3, gépterem, web)</v>
      </c>
      <c r="P6" s="9" t="str">
        <f>IFERROR(VLOOKUP(CONCATENATE(P$2,$Q6),Alap!$AG:$BE,25,FALSE),"")</f>
        <v>Komplex méréstan (404,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IFERROR(VLOOKUP(CONCATENATE(B$2,$Q7),Alap!$AG:$BE,25,FALSE),"")</f>
        <v>Operációkutatás műszakiaknak (603, web)</v>
      </c>
      <c r="C7" s="31" t="s">
        <v>570</v>
      </c>
      <c r="D7" s="9" t="str">
        <f>IFERROR(VLOOKUP(CONCATENATE(D$2,$Q7),Alap!$AG:$BE,25,FALSE),"")</f>
        <v>Hibrid projektmenedzsment (404, Bp.-ről web)</v>
      </c>
      <c r="E7" s="9" t="str">
        <f>IFERROR(VLOOKUP(CONCATENATE(E$2,$Q7),Alap!$AG:$BE,25,FALSE),"")</f>
        <v>Hibrid projektmenedzsment (404, Bp.-ről web)</v>
      </c>
      <c r="F7" s="9" t="str">
        <f>IFERROR(VLOOKUP(CONCATENATE(F$2,$Q7),Alap!$AG:$BE,25,FALSE),"")</f>
        <v>Mérnöki fizika (404, web)</v>
      </c>
      <c r="G7" s="9" t="str">
        <f>IFERROR(VLOOKUP(CONCATENATE(G$2,$Q7),Alap!$AG:$BE,25,FALSE),"")</f>
        <v>Gépipari technológiák (404, web)</v>
      </c>
      <c r="H7" s="9" t="str">
        <f>IFERROR(VLOOKUP(CONCATENATE(H$2,$Q7),Alap!$AG:$BE,25,FALSE),"")</f>
        <v>Gépipari technológiák (217, web)</v>
      </c>
      <c r="I7" s="9" t="str">
        <f>IFERROR(VLOOKUP(CONCATENATE(I$2,$Q7),Alap!$AG:$BE,25,FALSE),"")</f>
        <v/>
      </c>
      <c r="J7" s="9" t="str">
        <f>IFERROR(VLOOKUP(CONCATENATE(J$2,$Q7),Alap!$AG:$BE,25,FALSE),"")</f>
        <v>Operációkutatás műszakiaknak (605, gépterem, web)</v>
      </c>
      <c r="K7" s="31" t="s">
        <v>571</v>
      </c>
      <c r="L7" s="9" t="str">
        <f>IFERROR(VLOOKUP(CONCATENATE(L$2,$Q7),Alap!$AG:$BE,25,FALSE),"")</f>
        <v>Tanulás, kreativitás és MI (501, web)</v>
      </c>
      <c r="M7" s="9" t="str">
        <f>IFERROR(VLOOKUP(CONCATENATE(M$2,$Q7),Alap!$AG:$BE,25,FALSE),"")</f>
        <v>Gépipari technológiák (404, web)</v>
      </c>
      <c r="N7" s="9" t="str">
        <f>IFERROR(VLOOKUP(CONCATENATE(N$2,$Q7),Alap!$AG:$BE,25,FALSE),"")</f>
        <v>Hibrid projektmenedzsment (215, Tb.-ről web)</v>
      </c>
      <c r="O7" s="9" t="str">
        <f>IFERROR(VLOOKUP(CONCATENATE(O$2,$Q7),Alap!$AG:$BE,25,FALSE),"")</f>
        <v>Adatbányászat, adatvizualizáció (3, gépterem, web)</v>
      </c>
      <c r="P7" s="9" t="str">
        <f>IFERROR(VLOOKUP(CONCATENATE(P$2,$Q7),Alap!$AG:$BE,25,FALSE),"")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IFERROR(VLOOKUP(CONCATENATE(B$2,$Q8),Alap!$AG:$BE,25,FALSE),"")</f>
        <v>Vállalkozások gazdaságtana (214, Tb.-ről web)</v>
      </c>
      <c r="C8" s="9" t="str">
        <f>IFERROR(VLOOKUP(CONCATENATE(C$2,$Q8),Alap!$AG:$BE,25,FALSE),"")</f>
        <v>Vállalkozások gazdaságtana (403, Tb.-ről web)</v>
      </c>
      <c r="D8" s="9" t="str">
        <f>IFERROR(VLOOKUP(CONCATENATE(D$2,$Q8),Alap!$AG:$BE,25,FALSE),"")</f>
        <v/>
      </c>
      <c r="E8" s="9" t="str">
        <f>IFERROR(VLOOKUP(CONCATENATE(E$2,$Q8),Alap!$AG:$BE,25,FALSE),"")</f>
        <v>Hibrid projektmenedzsment (404, Bp.-ről web)</v>
      </c>
      <c r="F8" s="9" t="str">
        <f>IFERROR(VLOOKUP(CONCATENATE(F$2,$Q8),Alap!$AG:$BE,25,FALSE),"")</f>
        <v>Mérnöki fizika (404, web)</v>
      </c>
      <c r="G8" s="9" t="str">
        <f>IFERROR(VLOOKUP(CONCATENATE(G$2,$Q8),Alap!$AG:$BE,25,FALSE),"")</f>
        <v>Gépipari technológiák (404, web)</v>
      </c>
      <c r="H8" s="9" t="str">
        <f>IFERROR(VLOOKUP(CONCATENATE(H$2,$Q8),Alap!$AG:$BE,25,FALSE),"")</f>
        <v/>
      </c>
      <c r="I8" s="9" t="str">
        <f>IFERROR(VLOOKUP(CONCATENATE(I$2,$Q8),Alap!$AG:$BE,25,FALSE),"")</f>
        <v/>
      </c>
      <c r="J8" s="9" t="str">
        <f>IFERROR(VLOOKUP(CONCATENATE(J$2,$Q8),Alap!$AG:$BE,25,FALSE),"")</f>
        <v>Gépipari technológiák (403, web)</v>
      </c>
      <c r="K8" s="9" t="str">
        <f>IFERROR(VLOOKUP(CONCATENATE(K$2,$Q8),Alap!$AG:$BE,25,FALSE),"")</f>
        <v>Mérnöki fizika (404, web)</v>
      </c>
      <c r="L8" s="9" t="str">
        <f>IFERROR(VLOOKUP(CONCATENATE(L$2,$Q8),Alap!$AG:$BE,25,FALSE),"")</f>
        <v>Tanulás, kreativitás és MI (501, web)</v>
      </c>
      <c r="M8" s="9" t="str">
        <f>IFERROR(VLOOKUP(CONCATENATE(M$2,$Q8),Alap!$AG:$BE,25,FALSE),"")</f>
        <v/>
      </c>
      <c r="N8" s="9" t="str">
        <f>IFERROR(VLOOKUP(CONCATENATE(N$2,$Q8),Alap!$AG:$BE,25,FALSE),"")</f>
        <v>Hibrid projektmenedzsment (215, Tb.-ről web)</v>
      </c>
      <c r="O8" s="9" t="str">
        <f>IFERROR(VLOOKUP(CONCATENATE(O$2,$Q8),Alap!$AG:$BE,25,FALSE),"")</f>
        <v>Adatbányászat, adatvizualizáció (3, gépterem, web)</v>
      </c>
      <c r="P8" s="9" t="str">
        <f>IFERROR(VLOOKUP(CONCATENATE(P$2,$Q8),Alap!$AG:$BE,25,FALSE),"")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IFERROR(VLOOKUP(CONCATENATE(B$2,$Q9),Alap!$AG:$BE,25,FALSE),"")</f>
        <v/>
      </c>
      <c r="C9" s="9" t="str">
        <f>IFERROR(VLOOKUP(CONCATENATE(C$2,$Q9),Alap!$AG:$BE,25,FALSE),"")</f>
        <v/>
      </c>
      <c r="D9" s="9" t="str">
        <f>IFERROR(VLOOKUP(CONCATENATE(D$2,$Q9),Alap!$AG:$BE,25,FALSE),"")</f>
        <v/>
      </c>
      <c r="E9" s="9" t="str">
        <f>IFERROR(VLOOKUP(CONCATENATE(E$2,$Q9),Alap!$AG:$BE,25,FALSE),"")</f>
        <v/>
      </c>
      <c r="F9" s="9" t="str">
        <f>IFERROR(VLOOKUP(CONCATENATE(F$2,$Q9),Alap!$AG:$BE,25,FALSE),"")</f>
        <v/>
      </c>
      <c r="G9" s="9" t="str">
        <f>IFERROR(VLOOKUP(CONCATENATE(G$2,$Q9),Alap!$AG:$BE,25,FALSE),"")</f>
        <v/>
      </c>
      <c r="H9" s="9" t="str">
        <f>IFERROR(VLOOKUP(CONCATENATE(H$2,$Q9),Alap!$AG:$BE,25,FALSE),"")</f>
        <v/>
      </c>
      <c r="I9" s="9" t="str">
        <f>IFERROR(VLOOKUP(CONCATENATE(I$2,$Q9),Alap!$AG:$BE,25,FALSE),"")</f>
        <v/>
      </c>
      <c r="J9" s="9" t="str">
        <f>IFERROR(VLOOKUP(CONCATENATE(J$2,$Q9),Alap!$AG:$BE,25,FALSE),"")</f>
        <v/>
      </c>
      <c r="K9" s="9" t="str">
        <f>IFERROR(VLOOKUP(CONCATENATE(K$2,$Q9),Alap!$AG:$BE,25,FALSE),"")</f>
        <v/>
      </c>
      <c r="L9" s="9" t="str">
        <f>IFERROR(VLOOKUP(CONCATENATE(L$2,$Q9),Alap!$AG:$BE,25,FALSE),"")</f>
        <v/>
      </c>
      <c r="M9" s="9" t="str">
        <f>IFERROR(VLOOKUP(CONCATENATE(M$2,$Q9),Alap!$AG:$BE,25,FALSE),"")</f>
        <v/>
      </c>
      <c r="N9" s="9" t="str">
        <f>IFERROR(VLOOKUP(CONCATENATE(N$2,$Q9),Alap!$AG:$BE,25,FALSE),"")</f>
        <v/>
      </c>
      <c r="O9" s="9" t="str">
        <f>IFERROR(VLOOKUP(CONCATENATE(O$2,$Q9),Alap!$AG:$BE,25,FALSE),"")</f>
        <v/>
      </c>
      <c r="P9" s="9" t="str">
        <f>IFERROR(VLOOKUP(CONCATENATE(P$2,$Q9),Alap!$AG:$BE,25,FALSE),"")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IFERROR(VLOOKUP(CONCATENATE(B$10,$Q13),Alap!$AG:$BE,25,FALSE),"")</f>
        <v/>
      </c>
      <c r="C13" s="9" t="str">
        <f>IFERROR(VLOOKUP(CONCATENATE(C$10,$Q13),Alap!$AG:$BE,25,FALSE),"")</f>
        <v/>
      </c>
      <c r="D13" s="9" t="str">
        <f>IFERROR(VLOOKUP(CONCATENATE(D$10,$Q13),Alap!$AG:$BE,25,FALSE),"")</f>
        <v/>
      </c>
      <c r="E13" s="9" t="str">
        <f>IFERROR(VLOOKUP(CONCATENATE(E$10,$Q13),Alap!$AG:$BE,25,FALSE),"")</f>
        <v/>
      </c>
      <c r="F13" s="9" t="str">
        <f>IFERROR(VLOOKUP(CONCATENATE(F$10,$Q13),Alap!$AG:$BE,25,FALSE),"")</f>
        <v/>
      </c>
      <c r="G13" s="9" t="str">
        <f>IFERROR(VLOOKUP(CONCATENATE(G$10,$Q13),Alap!$AG:$BE,25,FALSE),"")</f>
        <v/>
      </c>
      <c r="H13" s="9" t="str">
        <f>IFERROR(VLOOKUP(CONCATENATE(H$10,$Q13),Alap!$AG:$BE,25,FALSE),"")</f>
        <v/>
      </c>
      <c r="I13" s="9" t="str">
        <f>IFERROR(VLOOKUP(CONCATENATE(I$10,$Q13),Alap!$AG:$BE,25,FALSE),"")</f>
        <v/>
      </c>
      <c r="J13" s="9" t="str">
        <f>IFERROR(VLOOKUP(CONCATENATE(J$10,$Q13),Alap!$AG:$BE,25,FALSE),"")</f>
        <v/>
      </c>
      <c r="K13" s="9" t="str">
        <f>IFERROR(VLOOKUP(CONCATENATE(K$10,$Q13),Alap!$AG:$BE,25,FALSE),"")</f>
        <v/>
      </c>
      <c r="L13" s="9" t="str">
        <f>IFERROR(VLOOKUP(CONCATENATE(L$10,$Q13),Alap!$AG:$BE,25,FALSE),"")</f>
        <v/>
      </c>
      <c r="M13" s="9" t="str">
        <f>IFERROR(VLOOKUP(CONCATENATE(M$10,$Q13),Alap!$AG:$BE,25,FALSE),"")</f>
        <v/>
      </c>
      <c r="N13" s="9" t="str">
        <f>IFERROR(VLOOKUP(CONCATENATE(N$10,$Q13),Alap!$AG:$BE,25,FALSE),"")</f>
        <v/>
      </c>
      <c r="O13" s="9" t="str">
        <f>IFERROR(VLOOKUP(CONCATENATE(O$10,$Q13),Alap!$AG:$BE,25,FALSE),"")</f>
        <v/>
      </c>
      <c r="P13" s="9" t="str">
        <f>IFERROR(VLOOKUP(CONCATENATE(P$10,$Q13),Alap!$AG:$BE,25,FALSE),"")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IFERROR(VLOOKUP(CONCATENATE(B$10,$Q14),Alap!$AG:$BE,25,FALSE),"")</f>
        <v/>
      </c>
      <c r="C14" s="9" t="str">
        <f>IFERROR(VLOOKUP(CONCATENATE(C$10,$Q14),Alap!$AG:$BE,25,FALSE),"")</f>
        <v/>
      </c>
      <c r="D14" s="9" t="str">
        <f>IFERROR(VLOOKUP(CONCATENATE(D$10,$Q14),Alap!$AG:$BE,25,FALSE),"")</f>
        <v/>
      </c>
      <c r="E14" s="9" t="str">
        <f>IFERROR(VLOOKUP(CONCATENATE(E$10,$Q14),Alap!$AG:$BE,25,FALSE),"")</f>
        <v/>
      </c>
      <c r="F14" s="9" t="str">
        <f>IFERROR(VLOOKUP(CONCATENATE(F$10,$Q14),Alap!$AG:$BE,25,FALSE),"")</f>
        <v/>
      </c>
      <c r="G14" s="9" t="str">
        <f>IFERROR(VLOOKUP(CONCATENATE(G$10,$Q14),Alap!$AG:$BE,25,FALSE),"")</f>
        <v/>
      </c>
      <c r="H14" s="9" t="str">
        <f>IFERROR(VLOOKUP(CONCATENATE(H$10,$Q14),Alap!$AG:$BE,25,FALSE),"")</f>
        <v/>
      </c>
      <c r="I14" s="9" t="str">
        <f>IFERROR(VLOOKUP(CONCATENATE(I$10,$Q14),Alap!$AG:$BE,25,FALSE),"")</f>
        <v/>
      </c>
      <c r="J14" s="9" t="str">
        <f>IFERROR(VLOOKUP(CONCATENATE(J$10,$Q14),Alap!$AG:$BE,25,FALSE),"")</f>
        <v/>
      </c>
      <c r="K14" s="9" t="str">
        <f>IFERROR(VLOOKUP(CONCATENATE(K$10,$Q14),Alap!$AG:$BE,25,FALSE),"")</f>
        <v/>
      </c>
      <c r="L14" s="9" t="str">
        <f>IFERROR(VLOOKUP(CONCATENATE(L$10,$Q14),Alap!$AG:$BE,25,FALSE),"")</f>
        <v/>
      </c>
      <c r="M14" s="9" t="str">
        <f>IFERROR(VLOOKUP(CONCATENATE(M$10,$Q14),Alap!$AG:$BE,25,FALSE),"")</f>
        <v/>
      </c>
      <c r="N14" s="9" t="str">
        <f>IFERROR(VLOOKUP(CONCATENATE(N$10,$Q14),Alap!$AG:$BE,25,FALSE),"")</f>
        <v/>
      </c>
      <c r="O14" s="9" t="str">
        <f>IFERROR(VLOOKUP(CONCATENATE(O$10,$Q14),Alap!$AG:$BE,25,FALSE),"")</f>
        <v/>
      </c>
      <c r="P14" s="9" t="str">
        <f>IFERROR(VLOOKUP(CONCATENATE(P$10,$Q14),Alap!$AG:$BE,25,FALSE),"")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IFERROR(VLOOKUP(CONCATENATE(B$10,$Q15),Alap!$AG:$BE,25,FALSE),"")</f>
        <v/>
      </c>
      <c r="C15" s="9" t="str">
        <f>IFERROR(VLOOKUP(CONCATENATE(C$10,$Q15),Alap!$AG:$BE,25,FALSE),"")</f>
        <v/>
      </c>
      <c r="D15" s="9" t="str">
        <f>IFERROR(VLOOKUP(CONCATENATE(D$10,$Q15),Alap!$AG:$BE,25,FALSE),"")</f>
        <v/>
      </c>
      <c r="E15" s="9" t="str">
        <f>IFERROR(VLOOKUP(CONCATENATE(E$10,$Q15),Alap!$AG:$BE,25,FALSE),"")</f>
        <v/>
      </c>
      <c r="F15" s="9" t="str">
        <f>IFERROR(VLOOKUP(CONCATENATE(F$10,$Q15),Alap!$AG:$BE,25,FALSE),"")</f>
        <v/>
      </c>
      <c r="G15" s="9" t="str">
        <f>IFERROR(VLOOKUP(CONCATENATE(G$10,$Q15),Alap!$AG:$BE,25,FALSE),"")</f>
        <v/>
      </c>
      <c r="H15" s="9" t="str">
        <f>IFERROR(VLOOKUP(CONCATENATE(H$10,$Q15),Alap!$AG:$BE,25,FALSE),"")</f>
        <v/>
      </c>
      <c r="I15" s="9" t="str">
        <f>IFERROR(VLOOKUP(CONCATENATE(I$10,$Q15),Alap!$AG:$BE,25,FALSE),"")</f>
        <v/>
      </c>
      <c r="J15" s="9" t="str">
        <f>IFERROR(VLOOKUP(CONCATENATE(J$10,$Q15),Alap!$AG:$BE,25,FALSE),"")</f>
        <v/>
      </c>
      <c r="K15" s="9" t="str">
        <f>IFERROR(VLOOKUP(CONCATENATE(K$10,$Q15),Alap!$AG:$BE,25,FALSE),"")</f>
        <v/>
      </c>
      <c r="L15" s="9" t="str">
        <f>IFERROR(VLOOKUP(CONCATENATE(L$10,$Q15),Alap!$AG:$BE,25,FALSE),"")</f>
        <v/>
      </c>
      <c r="M15" s="9" t="str">
        <f>IFERROR(VLOOKUP(CONCATENATE(M$10,$Q15),Alap!$AG:$BE,25,FALSE),"")</f>
        <v/>
      </c>
      <c r="N15" s="9" t="str">
        <f>IFERROR(VLOOKUP(CONCATENATE(N$10,$Q15),Alap!$AG:$BE,25,FALSE),"")</f>
        <v/>
      </c>
      <c r="O15" s="9" t="str">
        <f>IFERROR(VLOOKUP(CONCATENATE(O$10,$Q15),Alap!$AG:$BE,25,FALSE),"")</f>
        <v/>
      </c>
      <c r="P15" s="9" t="str">
        <f>IFERROR(VLOOKUP(CONCATENATE(P$10,$Q15),Alap!$AG:$BE,25,FALSE),"")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IFERROR(VLOOKUP(CONCATENATE(B$10,$Q16),Alap!$AG:$BE,25,FALSE),"")</f>
        <v/>
      </c>
      <c r="C16" s="9" t="str">
        <f>IFERROR(VLOOKUP(CONCATENATE(C$10,$Q16),Alap!$AG:$BE,25,FALSE),"")</f>
        <v/>
      </c>
      <c r="D16" s="9" t="str">
        <f>IFERROR(VLOOKUP(CONCATENATE(D$10,$Q16),Alap!$AG:$BE,25,FALSE),"")</f>
        <v/>
      </c>
      <c r="E16" s="9" t="str">
        <f>IFERROR(VLOOKUP(CONCATENATE(E$10,$Q16),Alap!$AG:$BE,25,FALSE),"")</f>
        <v/>
      </c>
      <c r="F16" s="9" t="str">
        <f>IFERROR(VLOOKUP(CONCATENATE(F$10,$Q16),Alap!$AG:$BE,25,FALSE),"")</f>
        <v/>
      </c>
      <c r="G16" s="9" t="str">
        <f>IFERROR(VLOOKUP(CONCATENATE(G$10,$Q16),Alap!$AG:$BE,25,FALSE),"")</f>
        <v/>
      </c>
      <c r="H16" s="9" t="str">
        <f>IFERROR(VLOOKUP(CONCATENATE(H$10,$Q16),Alap!$AG:$BE,25,FALSE),"")</f>
        <v/>
      </c>
      <c r="I16" s="9" t="str">
        <f>IFERROR(VLOOKUP(CONCATENATE(I$10,$Q16),Alap!$AG:$BE,25,FALSE),"")</f>
        <v/>
      </c>
      <c r="J16" s="9" t="str">
        <f>IFERROR(VLOOKUP(CONCATENATE(J$10,$Q16),Alap!$AG:$BE,25,FALSE),"")</f>
        <v/>
      </c>
      <c r="K16" s="9" t="str">
        <f>IFERROR(VLOOKUP(CONCATENATE(K$10,$Q16),Alap!$AG:$BE,25,FALSE),"")</f>
        <v/>
      </c>
      <c r="L16" s="9" t="str">
        <f>IFERROR(VLOOKUP(CONCATENATE(L$10,$Q16),Alap!$AG:$BE,25,FALSE),"")</f>
        <v/>
      </c>
      <c r="M16" s="9" t="str">
        <f>IFERROR(VLOOKUP(CONCATENATE(M$10,$Q16),Alap!$AG:$BE,25,FALSE),"")</f>
        <v/>
      </c>
      <c r="N16" s="9" t="str">
        <f>IFERROR(VLOOKUP(CONCATENATE(N$10,$Q16),Alap!$AG:$BE,25,FALSE),"")</f>
        <v/>
      </c>
      <c r="O16" s="9" t="str">
        <f>IFERROR(VLOOKUP(CONCATENATE(O$10,$Q16),Alap!$AG:$BE,25,FALSE),"")</f>
        <v/>
      </c>
      <c r="P16" s="9" t="str">
        <f>IFERROR(VLOOKUP(CONCATENATE(P$10,$Q16),Alap!$AG:$BE,25,FALSE),"")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4248-DD16-48AC-819A-69AF0E38D44D}">
  <dimension ref="A1:Q17"/>
  <sheetViews>
    <sheetView workbookViewId="0">
      <selection activeCell="L15" sqref="L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IFERROR(VLOOKUP(CONCATENATE(B$2,$Q4),Alap!$M:$AA,15,FALSE),"")</f>
        <v>Statisztika II. (208, web)</v>
      </c>
      <c r="C4" s="9" t="str">
        <f>IFERROR(VLOOKUP(CONCATENATE(C$2,$Q4),Alap!$M:$AA,15,FALSE),"")</f>
        <v>Statisztika II. (208, web)</v>
      </c>
      <c r="D4" s="9" t="str">
        <f>IFERROR(VLOOKUP(CONCATENATE(D$2,$Q4),Alap!$M:$AA,15,FALSE),"")</f>
        <v>Nemzetközi gazd. ism. (208, web)</v>
      </c>
      <c r="E4" s="9" t="str">
        <f>IFERROR(VLOOKUP(CONCATENATE(E$2,$Q4),Alap!$M:$AA,15,FALSE),"")</f>
        <v>Statisztika II. (201, web)</v>
      </c>
      <c r="F4" s="29" t="str">
        <f>IFERROR(VLOOKUP(CONCATENATE(F$2,$Q4),Alap!$M:$AA,15,FALSE),"")</f>
        <v>Gazdaságpszichológia (208, Bp.-ről web)</v>
      </c>
      <c r="G4" s="9" t="str">
        <f>IFERROR(VLOOKUP(CONCATENATE(G$2,$Q4),Alap!$M:$AA,15,FALSE),"")</f>
        <v>Logisztika (201, web)</v>
      </c>
      <c r="H4" s="9" t="str">
        <f>IFERROR(VLOOKUP(CONCATENATE(H$2,$Q4),Alap!$M:$AA,15,FALSE),"")</f>
        <v/>
      </c>
      <c r="I4" s="9" t="str">
        <f>IFERROR(VLOOKUP(CONCATENATE(I$2,$Q4),Alap!$M:$AA,15,FALSE),"")</f>
        <v/>
      </c>
      <c r="J4" s="9" t="str">
        <f>IFERROR(VLOOKUP(CONCATENATE(J$2,$Q4),Alap!$M:$AA,15,FALSE),"")</f>
        <v>Pénzügyi piacok (217, Bp.-ről web)</v>
      </c>
      <c r="K4" s="9" t="str">
        <f>IFERROR(VLOOKUP(CONCATENATE(K$2,$Q4),Alap!$M:$AA,15,FALSE),"")</f>
        <v>Nemzetközi gazd. ism. (201, web)</v>
      </c>
      <c r="L4" s="9" t="str">
        <f>IFERROR(VLOOKUP(CONCATENATE(L$2,$Q4),Alap!$M:$AA,15,FALSE),"")</f>
        <v>Pénzügyi piacok (217, Bp.-ről web)</v>
      </c>
      <c r="M4" s="9" t="str">
        <f>IFERROR(VLOOKUP(CONCATENATE(M$2,$Q4),Alap!$M:$AA,15,FALSE),"")</f>
        <v>EU tanulmányok (201, web)</v>
      </c>
      <c r="N4" s="29" t="str">
        <f>IFERROR(VLOOKUP(CONCATENATE(N$2,$Q4),Alap!$M:$AA,15,FALSE),"")</f>
        <v>Művelődéstörténet (208, Bp.-ről web)</v>
      </c>
      <c r="O4" s="9" t="str">
        <f>IFERROR(VLOOKUP(CONCATENATE(O$2,$Q4),Alap!$M:$AA,15,FALSE),"")</f>
        <v/>
      </c>
      <c r="P4" s="9" t="str">
        <f>IFERROR(VLOOKUP(CONCATENATE(P$2,$Q4),Alap!$M:$AA,15,FALSE),"")</f>
        <v>Logisztika (208,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IFERROR(VLOOKUP(CONCATENATE(B$2,$Q5),Alap!$M:$AA,15,FALSE),"")</f>
        <v>Pénzügyi piacok (202, Tb.-ről web)</v>
      </c>
      <c r="C5" s="9" t="str">
        <f>IFERROR(VLOOKUP(CONCATENATE(C$2,$Q5),Alap!$M:$AA,15,FALSE),"")</f>
        <v>Statisztika II. (208, web)</v>
      </c>
      <c r="D5" s="9" t="str">
        <f>IFERROR(VLOOKUP(CONCATENATE(D$2,$Q5),Alap!$M:$AA,15,FALSE),"")</f>
        <v>Nemzetközi gazd. ism. (208, web)</v>
      </c>
      <c r="E5" s="9" t="str">
        <f>IFERROR(VLOOKUP(CONCATENATE(E$2,$Q5),Alap!$M:$AA,15,FALSE),"")</f>
        <v>Statisztika II. (201, web)</v>
      </c>
      <c r="F5" s="29" t="str">
        <f>IFERROR(VLOOKUP(CONCATENATE(F$2,$Q5),Alap!$M:$AA,15,FALSE),"")</f>
        <v>Gazdaságpszichológia (208, Bp.-ről web)</v>
      </c>
      <c r="G5" s="9" t="str">
        <f>IFERROR(VLOOKUP(CONCATENATE(G$2,$Q5),Alap!$M:$AA,15,FALSE),"")</f>
        <v>Logisztika (201, web)</v>
      </c>
      <c r="H5" s="29" t="s">
        <v>564</v>
      </c>
      <c r="I5" s="9" t="str">
        <f>IFERROR(VLOOKUP(CONCATENATE(I$2,$Q5),Alap!$M:$AA,15,FALSE),"")</f>
        <v/>
      </c>
      <c r="J5" s="9" t="str">
        <f>IFERROR(VLOOKUP(CONCATENATE(J$2,$Q5),Alap!$M:$AA,15,FALSE),"")</f>
        <v>Pénzügyi piacok (217, Bp.-ről web)</v>
      </c>
      <c r="K5" s="9" t="str">
        <f>IFERROR(VLOOKUP(CONCATENATE(K$2,$Q5),Alap!$M:$AA,15,FALSE),"")</f>
        <v>Nemzetközi gazd. ism. (201, web)</v>
      </c>
      <c r="L5" s="9" t="str">
        <f>IFERROR(VLOOKUP(CONCATENATE(L$2,$Q5),Alap!$M:$AA,15,FALSE),"")</f>
        <v>Pénzügyi piacok (217, Bp.-ről web)</v>
      </c>
      <c r="M5" s="9" t="str">
        <f>IFERROR(VLOOKUP(CONCATENATE(M$2,$Q5),Alap!$M:$AA,15,FALSE),"")</f>
        <v>EU tanulmányok (201, web)</v>
      </c>
      <c r="N5" s="29" t="str">
        <f>IFERROR(VLOOKUP(CONCATENATE(N$2,$Q5),Alap!$M:$AA,15,FALSE),"")</f>
        <v>Művelődéstörténet (208, Bp.-ről web)</v>
      </c>
      <c r="O5" s="9" t="str">
        <f>IFERROR(VLOOKUP(CONCATENATE(O$2,$Q5),Alap!$M:$AA,15,FALSE),"")</f>
        <v/>
      </c>
      <c r="P5" s="9" t="str">
        <f>IFERROR(VLOOKUP(CONCATENATE(P$2,$Q5),Alap!$M:$AA,15,FALSE),"")</f>
        <v>Logisztika (208,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IFERROR(VLOOKUP(CONCATENATE(B$2,$Q6),Alap!$M:$AA,15,FALSE),"")</f>
        <v>Pénzügyi piacok (202, Tb.-ről web)</v>
      </c>
      <c r="C6" s="9" t="str">
        <f>IFERROR(VLOOKUP(CONCATENATE(C$2,$Q6),Alap!$M:$AA,15,FALSE),"")</f>
        <v>Számvitel I. (208, web)</v>
      </c>
      <c r="D6" s="9" t="str">
        <f>IFERROR(VLOOKUP(CONCATENATE(D$2,$Q6),Alap!$M:$AA,15,FALSE),"")</f>
        <v>Nemzetközi gazd. ism. (208, web)</v>
      </c>
      <c r="E6" s="9" t="str">
        <f>IFERROR(VLOOKUP(CONCATENATE(E$2,$Q6),Alap!$M:$AA,15,FALSE),"")</f>
        <v>Számvitel I. (201, web)</v>
      </c>
      <c r="F6" s="9" t="str">
        <f>IFERROR(VLOOKUP(CONCATENATE(F$2,$Q6),Alap!$M:$AA,15,FALSE),"")</f>
        <v>Statisztika II. (208, web)</v>
      </c>
      <c r="G6" s="9" t="str">
        <f>IFERROR(VLOOKUP(CONCATENATE(G$2,$Q6),Alap!$M:$AA,15,FALSE),"")</f>
        <v>Számvitel I. (201, web)</v>
      </c>
      <c r="H6" s="29" t="s">
        <v>564</v>
      </c>
      <c r="I6" s="9" t="str">
        <f>IFERROR(VLOOKUP(CONCATENATE(I$2,$Q6),Alap!$M:$AA,15,FALSE),"")</f>
        <v/>
      </c>
      <c r="J6" s="9" t="str">
        <f>IFERROR(VLOOKUP(CONCATENATE(J$2,$Q6),Alap!$M:$AA,15,FALSE),"")</f>
        <v>Logisztika (208, web)</v>
      </c>
      <c r="K6" s="9" t="str">
        <f>IFERROR(VLOOKUP(CONCATENATE(K$2,$Q6),Alap!$M:$AA,15,FALSE),"")</f>
        <v>Specializáció tájékoztató (201, Bp.-ről web)</v>
      </c>
      <c r="L6" s="9" t="str">
        <f>IFERROR(VLOOKUP(CONCATENATE(L$2,$Q6),Alap!$M:$AA,15,FALSE),"")</f>
        <v>EU tanulmányok (208, web)</v>
      </c>
      <c r="M6" s="9" t="str">
        <f>IFERROR(VLOOKUP(CONCATENATE(M$2,$Q6),Alap!$M:$AA,15,FALSE),"")</f>
        <v>EU tanulmányok (201, web)</v>
      </c>
      <c r="N6" s="29" t="str">
        <f>IFERROR(VLOOKUP(CONCATENATE(N$2,$Q6),Alap!$M:$AA,15,FALSE),"")</f>
        <v>Művelődéstörténet (208, Bp.-ről web)</v>
      </c>
      <c r="O6" s="9" t="str">
        <f>IFERROR(VLOOKUP(CONCATENATE(O$2,$Q6),Alap!$M:$AA,15,FALSE),"")</f>
        <v>Pénzügyi piacok (202, Tb.-ről web)</v>
      </c>
      <c r="P6" s="9" t="str">
        <f>IFERROR(VLOOKUP(CONCATENATE(P$2,$Q6),Alap!$M:$AA,15,FALSE),"")</f>
        <v>Logisztika (208,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IFERROR(VLOOKUP(CONCATENATE(B$2,$Q7),Alap!$M:$AA,15,FALSE),"")</f>
        <v>Pénzügyi piacok (202, Tb.-ről web)</v>
      </c>
      <c r="C7" s="9" t="str">
        <f>IFERROR(VLOOKUP(CONCATENATE(C$2,$Q7),Alap!$M:$AA,15,FALSE),"")</f>
        <v>Számvitel I. (208, web)</v>
      </c>
      <c r="D7" s="9" t="str">
        <f>IFERROR(VLOOKUP(CONCATENATE(D$2,$Q7),Alap!$M:$AA,15,FALSE),"")</f>
        <v>Számvitel I. (208, web)</v>
      </c>
      <c r="E7" s="29" t="s">
        <v>566</v>
      </c>
      <c r="F7" s="9" t="str">
        <f>IFERROR(VLOOKUP(CONCATENATE(F$2,$Q7),Alap!$M:$AA,15,FALSE),"")</f>
        <v>Statisztika II. (208, web)</v>
      </c>
      <c r="G7" s="9" t="str">
        <f>IFERROR(VLOOKUP(CONCATENATE(G$2,$Q7),Alap!$M:$AA,15,FALSE),"")</f>
        <v>Számvitel I. (201, web)</v>
      </c>
      <c r="H7" s="9" t="str">
        <f>IFERROR(VLOOKUP(CONCATENATE(H$2,$Q7),Alap!$M:$AA,15,FALSE),"")</f>
        <v>Számvitel I. (208, web)</v>
      </c>
      <c r="I7" s="9" t="str">
        <f>IFERROR(VLOOKUP(CONCATENATE(I$2,$Q7),Alap!$M:$AA,15,FALSE),"")</f>
        <v/>
      </c>
      <c r="J7" s="9" t="str">
        <f>IFERROR(VLOOKUP(CONCATENATE(J$2,$Q7),Alap!$M:$AA,15,FALSE),"")</f>
        <v>Logisztika (208, web)</v>
      </c>
      <c r="K7" s="9" t="str">
        <f>IFERROR(VLOOKUP(CONCATENATE(K$2,$Q7),Alap!$M:$AA,15,FALSE),"")</f>
        <v/>
      </c>
      <c r="L7" s="9" t="str">
        <f>IFERROR(VLOOKUP(CONCATENATE(L$2,$Q7),Alap!$M:$AA,15,FALSE),"")</f>
        <v>EU tanulmányok (208, web)</v>
      </c>
      <c r="M7" s="9" t="str">
        <f>IFERROR(VLOOKUP(CONCATENATE(M$2,$Q7),Alap!$M:$AA,15,FALSE),"")</f>
        <v>Számvitel I. (208, web)</v>
      </c>
      <c r="N7" s="29" t="str">
        <f>IFERROR(VLOOKUP(CONCATENATE(N$2,$Q7),Alap!$M:$AA,15,FALSE),"")</f>
        <v/>
      </c>
      <c r="O7" s="9" t="str">
        <f>IFERROR(VLOOKUP(CONCATENATE(O$2,$Q7),Alap!$M:$AA,15,FALSE),"")</f>
        <v/>
      </c>
      <c r="P7" s="9" t="str">
        <f>IFERROR(VLOOKUP(CONCATENATE(P$2,$Q7),Alap!$M:$AA,15,FALSE),"")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IFERROR(VLOOKUP(CONCATENATE(B$2,$Q8),Alap!$M:$AA,15,FALSE),"")</f>
        <v/>
      </c>
      <c r="C8" s="9" t="str">
        <f>IFERROR(VLOOKUP(CONCATENATE(C$2,$Q8),Alap!$M:$AA,15,FALSE),"")</f>
        <v/>
      </c>
      <c r="D8" s="9" t="str">
        <f>IFERROR(VLOOKUP(CONCATENATE(D$2,$Q8),Alap!$M:$AA,15,FALSE),"")</f>
        <v/>
      </c>
      <c r="E8" s="29" t="s">
        <v>566</v>
      </c>
      <c r="F8" s="9" t="str">
        <f>IFERROR(VLOOKUP(CONCATENATE(F$2,$Q8),Alap!$M:$AA,15,FALSE),"")</f>
        <v>Statisztika II. (208, web)</v>
      </c>
      <c r="G8" s="9" t="str">
        <f>IFERROR(VLOOKUP(CONCATENATE(G$2,$Q8),Alap!$M:$AA,15,FALSE),"")</f>
        <v/>
      </c>
      <c r="H8" s="9" t="str">
        <f>IFERROR(VLOOKUP(CONCATENATE(H$2,$Q8),Alap!$M:$AA,15,FALSE),"")</f>
        <v>Számvitel I. (208, web)</v>
      </c>
      <c r="I8" s="9" t="str">
        <f>IFERROR(VLOOKUP(CONCATENATE(I$2,$Q8),Alap!$M:$AA,15,FALSE),"")</f>
        <v/>
      </c>
      <c r="J8" s="9" t="str">
        <f>IFERROR(VLOOKUP(CONCATENATE(J$2,$Q8),Alap!$M:$AA,15,FALSE),"")</f>
        <v>Logisztika (208, web)</v>
      </c>
      <c r="K8" s="9" t="str">
        <f>IFERROR(VLOOKUP(CONCATENATE(K$2,$Q8),Alap!$M:$AA,15,FALSE),"")</f>
        <v/>
      </c>
      <c r="L8" s="9" t="str">
        <f>IFERROR(VLOOKUP(CONCATENATE(L$2,$Q8),Alap!$M:$AA,15,FALSE),"")</f>
        <v>EU tanulmányok (208, web)</v>
      </c>
      <c r="M8" s="9" t="str">
        <f>IFERROR(VLOOKUP(CONCATENATE(M$2,$Q8),Alap!$M:$AA,15,FALSE),"")</f>
        <v>Számvitel I. (208, web)</v>
      </c>
      <c r="N8" s="9" t="str">
        <f>IFERROR(VLOOKUP(CONCATENATE(N$2,$Q8),Alap!$M:$AA,15,FALSE),"")</f>
        <v/>
      </c>
      <c r="O8" s="9" t="str">
        <f>IFERROR(VLOOKUP(CONCATENATE(O$2,$Q8),Alap!$M:$AA,15,FALSE),"")</f>
        <v/>
      </c>
      <c r="P8" s="9" t="str">
        <f>IFERROR(VLOOKUP(CONCATENATE(P$2,$Q8),Alap!$M:$AA,15,FALSE),"")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IFERROR(VLOOKUP(CONCATENATE(B$2,$Q9),Alap!$M:$AA,15,FALSE),"")</f>
        <v/>
      </c>
      <c r="C9" s="9" t="str">
        <f>IFERROR(VLOOKUP(CONCATENATE(C$2,$Q9),Alap!$M:$AA,15,FALSE),"")</f>
        <v/>
      </c>
      <c r="D9" s="9" t="str">
        <f>IFERROR(VLOOKUP(CONCATENATE(D$2,$Q9),Alap!$M:$AA,15,FALSE),"")</f>
        <v/>
      </c>
      <c r="E9" s="9" t="str">
        <f>IFERROR(VLOOKUP(CONCATENATE(E$2,$Q9),Alap!$M:$AA,15,FALSE),"")</f>
        <v/>
      </c>
      <c r="F9" s="9" t="str">
        <f>IFERROR(VLOOKUP(CONCATENATE(F$2,$Q9),Alap!$M:$AA,15,FALSE),"")</f>
        <v/>
      </c>
      <c r="G9" s="9" t="str">
        <f>IFERROR(VLOOKUP(CONCATENATE(G$2,$Q9),Alap!$M:$AA,15,FALSE),"")</f>
        <v/>
      </c>
      <c r="H9" s="9" t="str">
        <f>IFERROR(VLOOKUP(CONCATENATE(H$2,$Q9),Alap!$M:$AA,15,FALSE),"")</f>
        <v/>
      </c>
      <c r="I9" s="9" t="str">
        <f>IFERROR(VLOOKUP(CONCATENATE(I$2,$Q9),Alap!$M:$AA,15,FALSE),"")</f>
        <v/>
      </c>
      <c r="J9" s="9" t="str">
        <f>IFERROR(VLOOKUP(CONCATENATE(J$2,$Q9),Alap!$M:$AA,15,FALSE),"")</f>
        <v/>
      </c>
      <c r="K9" s="9" t="str">
        <f>IFERROR(VLOOKUP(CONCATENATE(K$2,$Q9),Alap!$M:$AA,15,FALSE),"")</f>
        <v/>
      </c>
      <c r="L9" s="9" t="str">
        <f>IFERROR(VLOOKUP(CONCATENATE(L$2,$Q9),Alap!$M:$AA,15,FALSE),"")</f>
        <v/>
      </c>
      <c r="M9" s="9" t="str">
        <f>IFERROR(VLOOKUP(CONCATENATE(M$2,$Q9),Alap!$M:$AA,15,FALSE),"")</f>
        <v/>
      </c>
      <c r="N9" s="9" t="str">
        <f>IFERROR(VLOOKUP(CONCATENATE(N$2,$Q9),Alap!$M:$AA,15,FALSE),"")</f>
        <v/>
      </c>
      <c r="O9" s="9" t="str">
        <f>IFERROR(VLOOKUP(CONCATENATE(O$2,$Q9),Alap!$M:$AA,15,FALSE),"")</f>
        <v/>
      </c>
      <c r="P9" s="9" t="str">
        <f>IFERROR(VLOOKUP(CONCATENATE(P$2,$Q9),Alap!$M:$AA,15,FALSE),"")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IFERROR(VLOOKUP(CONCATENATE(B$10,$Q13),Alap!$M:$AA,15,FALSE),"")</f>
        <v/>
      </c>
      <c r="C13" s="9" t="str">
        <f>IFERROR(VLOOKUP(CONCATENATE(C$10,$Q13),Alap!$M:$AA,15,FALSE),"")</f>
        <v/>
      </c>
      <c r="D13" s="9" t="str">
        <f>IFERROR(VLOOKUP(CONCATENATE(D$10,$Q13),Alap!$M:$AA,15,FALSE),"")</f>
        <v/>
      </c>
      <c r="E13" s="9" t="str">
        <f>IFERROR(VLOOKUP(CONCATENATE(E$10,$Q13),Alap!$M:$AA,15,FALSE),"")</f>
        <v/>
      </c>
      <c r="F13" s="9" t="str">
        <f>IFERROR(VLOOKUP(CONCATENATE(F$10,$Q13),Alap!$M:$AA,15,FALSE),"")</f>
        <v/>
      </c>
      <c r="G13" s="9" t="str">
        <f>IFERROR(VLOOKUP(CONCATENATE(G$10,$Q13),Alap!$M:$AA,15,FALSE),"")</f>
        <v/>
      </c>
      <c r="H13" s="9" t="str">
        <f>IFERROR(VLOOKUP(CONCATENATE(H$10,$Q13),Alap!$M:$AA,15,FALSE),"")</f>
        <v/>
      </c>
      <c r="I13" s="9" t="str">
        <f>IFERROR(VLOOKUP(CONCATENATE(I$10,$Q13),Alap!$M:$AA,15,FALSE),"")</f>
        <v/>
      </c>
      <c r="J13" s="9" t="str">
        <f>IFERROR(VLOOKUP(CONCATENATE(J$10,$Q13),Alap!$M:$AA,15,FALSE),"")</f>
        <v/>
      </c>
      <c r="K13" s="9" t="str">
        <f>IFERROR(VLOOKUP(CONCATENATE(K$10,$Q13),Alap!$M:$AA,15,FALSE),"")</f>
        <v/>
      </c>
      <c r="L13" s="9" t="str">
        <f>IFERROR(VLOOKUP(CONCATENATE(L$10,$Q13),Alap!$M:$AA,15,FALSE),"")</f>
        <v/>
      </c>
      <c r="M13" s="9" t="str">
        <f>IFERROR(VLOOKUP(CONCATENATE(M$10,$Q13),Alap!$M:$AA,15,FALSE),"")</f>
        <v/>
      </c>
      <c r="N13" s="9" t="str">
        <f>IFERROR(VLOOKUP(CONCATENATE(N$10,$Q13),Alap!$M:$AA,15,FALSE),"")</f>
        <v/>
      </c>
      <c r="O13" s="9" t="str">
        <f>IFERROR(VLOOKUP(CONCATENATE(O$10,$Q13),Alap!$M:$AA,15,FALSE),"")</f>
        <v/>
      </c>
      <c r="P13" s="9" t="str">
        <f>IFERROR(VLOOKUP(CONCATENATE(P$10,$Q13),Alap!$M:$AA,15,FALSE),"")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IFERROR(VLOOKUP(CONCATENATE(B$10,$Q14),Alap!$M:$AA,15,FALSE),"")</f>
        <v/>
      </c>
      <c r="C14" s="30" t="str">
        <f>IFERROR(VLOOKUP(CONCATENATE(C$10,$Q14),Alap!$M:$AA,15,FALSE),"")</f>
        <v>Közgazdaságtan II. (205, Tb.-ről web)</v>
      </c>
      <c r="D14" s="9" t="str">
        <f>IFERROR(VLOOKUP(CONCATENATE(D$10,$Q14),Alap!$M:$AA,15,FALSE),"")</f>
        <v/>
      </c>
      <c r="E14" s="9" t="str">
        <f>IFERROR(VLOOKUP(CONCATENATE(E$10,$Q14),Alap!$M:$AA,15,FALSE),"")</f>
        <v/>
      </c>
      <c r="F14" s="30" t="str">
        <f>IFERROR(VLOOKUP(CONCATENATE(F$10,$Q14),Alap!$M:$AA,15,FALSE),"")</f>
        <v>Közgazdaságtan II. (205, Tb.-ről web)</v>
      </c>
      <c r="G14" s="9" t="str">
        <f>IFERROR(VLOOKUP(CONCATENATE(G$10,$Q14),Alap!$M:$AA,15,FALSE),"")</f>
        <v/>
      </c>
      <c r="H14" s="30" t="str">
        <f>IFERROR(VLOOKUP(CONCATENATE(H$10,$Q14),Alap!$M:$AA,15,FALSE),"")</f>
        <v>Közgazdaságtan II. (205, Tb.-ről web)</v>
      </c>
      <c r="I14" s="9" t="str">
        <f>IFERROR(VLOOKUP(CONCATENATE(I$10,$Q14),Alap!$M:$AA,15,FALSE),"")</f>
        <v/>
      </c>
      <c r="J14" s="30" t="str">
        <f>IFERROR(VLOOKUP(CONCATENATE(J$10,$Q14),Alap!$M:$AA,15,FALSE),"")</f>
        <v>Közgazdaságtan II. (205, Tb.-ről web)</v>
      </c>
      <c r="K14" s="9" t="str">
        <f>IFERROR(VLOOKUP(CONCATENATE(K$10,$Q14),Alap!$M:$AA,15,FALSE),"")</f>
        <v/>
      </c>
      <c r="L14" s="9" t="str">
        <f>IFERROR(VLOOKUP(CONCATENATE(L$10,$Q14),Alap!$M:$AA,15,FALSE),"")</f>
        <v/>
      </c>
      <c r="M14" s="30" t="str">
        <f>IFERROR(VLOOKUP(CONCATENATE(M$10,$Q14),Alap!$M:$AA,15,FALSE),"")</f>
        <v/>
      </c>
      <c r="N14" s="9" t="str">
        <f>IFERROR(VLOOKUP(CONCATENATE(N$10,$Q14),Alap!$M:$AA,15,FALSE),"")</f>
        <v/>
      </c>
      <c r="O14" s="9" t="str">
        <f>IFERROR(VLOOKUP(CONCATENATE(O$10,$Q14),Alap!$M:$AA,15,FALSE),"")</f>
        <v/>
      </c>
      <c r="P14" s="9" t="str">
        <f>IFERROR(VLOOKUP(CONCATENATE(P$10,$Q14),Alap!$M:$AA,15,FALSE),"")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IFERROR(VLOOKUP(CONCATENATE(B$10,$Q15),Alap!$M:$AA,15,FALSE),"")</f>
        <v>Angol gazdasági szaknyelv II. (otthon, otthonról web)</v>
      </c>
      <c r="C15" s="30" t="str">
        <f>IFERROR(VLOOKUP(CONCATENATE(C$10,$Q15),Alap!$M:$AA,15,FALSE),"")</f>
        <v>Közgazdaságtan II. (205, Tb.-ről web)</v>
      </c>
      <c r="D15" s="30" t="str">
        <f>IFERROR(VLOOKUP(CONCATENATE(D$10,$Q15),Alap!$M:$AA,15,FALSE),"")</f>
        <v>Angol gazdasági szaknyelv II. (otthon, otthonról web)</v>
      </c>
      <c r="E15" s="22" t="str">
        <f>IFERROR(VLOOKUP(CONCATENATE(E$10,$Q15),Alap!$M:$AA,15,FALSE),"")</f>
        <v>Én, a Brand - Sportolói énmárka (205, Bp.-ről web)</v>
      </c>
      <c r="F15" s="30" t="str">
        <f>IFERROR(VLOOKUP(CONCATENATE(F$10,$Q15),Alap!$M:$AA,15,FALSE),"")</f>
        <v>Közgazdaságtan II. (205, Tb.-ről web)</v>
      </c>
      <c r="G15" s="30" t="str">
        <f>IFERROR(VLOOKUP(CONCATENATE(G$10,$Q15),Alap!$M:$AA,15,FALSE),"")</f>
        <v>Angol gazdasági szaknyelv II. (otthon, otthonról web)</v>
      </c>
      <c r="H15" s="30" t="str">
        <f>IFERROR(VLOOKUP(CONCATENATE(H$10,$Q15),Alap!$M:$AA,15,FALSE),"")</f>
        <v>Közgazdaságtan II. (205, Tb.-ről web)</v>
      </c>
      <c r="I15" s="9" t="str">
        <f>IFERROR(VLOOKUP(CONCATENATE(I$10,$Q15),Alap!$M:$AA,15,FALSE),"")</f>
        <v/>
      </c>
      <c r="J15" s="30" t="str">
        <f>IFERROR(VLOOKUP(CONCATENATE(J$10,$Q15),Alap!$M:$AA,15,FALSE),"")</f>
        <v>Közgazdaságtan II. (205, Tb.-ről web)</v>
      </c>
      <c r="K15" s="30" t="str">
        <f>IFERROR(VLOOKUP(CONCATENATE(K$10,$Q15),Alap!$M:$AA,15,FALSE),"")</f>
        <v>Angol gazdasági szaknyelv II. (otthon, otthonról web)</v>
      </c>
      <c r="L15" s="22" t="str">
        <f>IFERROR(VLOOKUP(CONCATENATE(L$10,$Q15),Alap!$M:$AA,15,FALSE),"")</f>
        <v>Én, a Brand - Sportolói énmárka (205, Bp.-ről web)</v>
      </c>
      <c r="M15" s="30" t="str">
        <f>IFERROR(VLOOKUP(CONCATENATE(M$10,$Q15),Alap!$M:$AA,15,FALSE),"")</f>
        <v/>
      </c>
      <c r="N15" s="30" t="str">
        <f>IFERROR(VLOOKUP(CONCATENATE(N$10,$Q15),Alap!$M:$AA,15,FALSE),"")</f>
        <v>Angol gazdasági szaknyelv II. (otthon, otthonról web)</v>
      </c>
      <c r="O15" s="9" t="str">
        <f>IFERROR(VLOOKUP(CONCATENATE(O$10,$Q15),Alap!$M:$AA,15,FALSE),"")</f>
        <v/>
      </c>
      <c r="P15" s="9" t="str">
        <f>IFERROR(VLOOKUP(CONCATENATE(P$10,$Q15),Alap!$M:$AA,15,FALSE),"")</f>
        <v/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IFERROR(VLOOKUP(CONCATENATE(B$10,$Q16),Alap!$M:$AA,15,FALSE),"")</f>
        <v>Angol gazdasági szaknyelv II. (otthon, otthonról web)</v>
      </c>
      <c r="C16" s="30" t="str">
        <f>IFERROR(VLOOKUP(CONCATENATE(C$10,$Q16),Alap!$M:$AA,15,FALSE),"")</f>
        <v>Közgazdaságtan II. (205, Tb.-ről web)</v>
      </c>
      <c r="D16" s="30" t="str">
        <f>IFERROR(VLOOKUP(CONCATENATE(D$10,$Q16),Alap!$M:$AA,15,FALSE),"")</f>
        <v>Angol gazdasági szaknyelv II. (otthon, otthonról web)</v>
      </c>
      <c r="E16" s="22" t="str">
        <f>IFERROR(VLOOKUP(CONCATENATE(E$10,$Q16),Alap!$M:$AA,15,FALSE),"")</f>
        <v>Én, a Brand - Sportolói énmárka (205, Bp.-ről web)</v>
      </c>
      <c r="F16" s="9" t="str">
        <f>IFERROR(VLOOKUP(CONCATENATE(F$10,$Q16),Alap!$M:$AA,15,FALSE),"")</f>
        <v/>
      </c>
      <c r="G16" s="30" t="str">
        <f>IFERROR(VLOOKUP(CONCATENATE(G$10,$Q16),Alap!$M:$AA,15,FALSE),"")</f>
        <v>Angol gazdasági szaknyelv II. (otthon, otthonról web)</v>
      </c>
      <c r="H16" s="30" t="str">
        <f>IFERROR(VLOOKUP(CONCATENATE(H$10,$Q16),Alap!$M:$AA,15,FALSE),"")</f>
        <v>Közgazdaságtan II. (205, Tb.-ről web)</v>
      </c>
      <c r="I16" s="9" t="str">
        <f>IFERROR(VLOOKUP(CONCATENATE(I$10,$Q16),Alap!$M:$AA,15,FALSE),"")</f>
        <v/>
      </c>
      <c r="J16" s="30" t="str">
        <f>IFERROR(VLOOKUP(CONCATENATE(J$10,$Q16),Alap!$M:$AA,15,FALSE),"")</f>
        <v/>
      </c>
      <c r="K16" s="30" t="str">
        <f>IFERROR(VLOOKUP(CONCATENATE(K$10,$Q16),Alap!$M:$AA,15,FALSE),"")</f>
        <v>Angol gazdasági szaknyelv II. (otthon, otthonról web)</v>
      </c>
      <c r="L16" s="22" t="str">
        <f>IFERROR(VLOOKUP(CONCATENATE(L$10,$Q16),Alap!$M:$AA,15,FALSE),"")</f>
        <v>Én, a Brand - Sportolói énmárka (205, Bp.-ről web)</v>
      </c>
      <c r="M16" s="9" t="str">
        <f>IFERROR(VLOOKUP(CONCATENATE(M$10,$Q16),Alap!$M:$AA,15,FALSE),"")</f>
        <v/>
      </c>
      <c r="N16" s="30" t="str">
        <f>IFERROR(VLOOKUP(CONCATENATE(N$10,$Q16),Alap!$M:$AA,15,FALSE),"")</f>
        <v>Angol gazdasági szaknyelv II. (otthon, otthonról web)</v>
      </c>
      <c r="O16" s="9" t="str">
        <f>IFERROR(VLOOKUP(CONCATENATE(O$10,$Q16),Alap!$M:$AA,15,FALSE),"")</f>
        <v/>
      </c>
      <c r="P16" s="9" t="str">
        <f>IFERROR(VLOOKUP(CONCATENATE(P$10,$Q16),Alap!$M:$AA,15,FALSE),"")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D649B-C6E1-4C33-846B-9EB5083F1116}">
  <dimension ref="A1:Q17"/>
  <sheetViews>
    <sheetView workbookViewId="0">
      <selection activeCell="N7" sqref="N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IFERROR(VLOOKUP(CONCATENATE(B$2,$Q4),Alap!$N:$AA,14,FALSE),"")</f>
        <v>Statisztika II. (208, web)</v>
      </c>
      <c r="C4" s="9" t="str">
        <f>IFERROR(VLOOKUP(CONCATENATE(C$2,$Q4),Alap!$N:$AA,14,FALSE),"")</f>
        <v>Statisztika II. (208, web)</v>
      </c>
      <c r="D4" s="9" t="str">
        <f>IFERROR(VLOOKUP(CONCATENATE(D$2,$Q4),Alap!$N:$AA,14,FALSE),"")</f>
        <v>Nemzetközi gazd. ism. (208, web)</v>
      </c>
      <c r="E4" s="9" t="str">
        <f>IFERROR(VLOOKUP(CONCATENATE(E$2,$Q4),Alap!$N:$AA,14,FALSE),"")</f>
        <v>Statisztika II. (201, web)</v>
      </c>
      <c r="F4" s="29" t="str">
        <f>IFERROR(VLOOKUP(CONCATENATE(F$2,$Q4),Alap!$N:$AA,14,FALSE),"")</f>
        <v>Gazdaságpszichológia (208, Bp.-ről web)</v>
      </c>
      <c r="G4" s="9" t="str">
        <f>IFERROR(VLOOKUP(CONCATENATE(G$2,$Q4),Alap!$N:$AA,14,FALSE),"")</f>
        <v>Logisztika (201, web)</v>
      </c>
      <c r="H4" s="9" t="str">
        <f>IFERROR(VLOOKUP(CONCATENATE(H$2,$Q4),Alap!$N:$AA,14,FALSE),"")</f>
        <v/>
      </c>
      <c r="I4" s="9" t="str">
        <f>IFERROR(VLOOKUP(CONCATENATE(I$2,$Q4),Alap!$N:$AA,14,FALSE),"")</f>
        <v/>
      </c>
      <c r="J4" s="9" t="str">
        <f>IFERROR(VLOOKUP(CONCATENATE(J$2,$Q4),Alap!$N:$AA,14,FALSE),"")</f>
        <v>Marketingkutatás (208, 8.45-től, Bp.-ről web)</v>
      </c>
      <c r="K4" s="9" t="str">
        <f>IFERROR(VLOOKUP(CONCATENATE(K$2,$Q4),Alap!$N:$AA,14,FALSE),"")</f>
        <v>Nemzetközi gazd. ism. (201, web)</v>
      </c>
      <c r="L4" s="9" t="str">
        <f>IFERROR(VLOOKUP(CONCATENATE(L$2,$Q4),Alap!$N:$AA,14,FALSE),"")</f>
        <v>Marketingkutatás (208, 8.45-től, Bp.-ről web)</v>
      </c>
      <c r="M4" s="9" t="str">
        <f>IFERROR(VLOOKUP(CONCATENATE(M$2,$Q4),Alap!$N:$AA,14,FALSE),"")</f>
        <v>EU tanulmányok (201, web)</v>
      </c>
      <c r="N4" s="29" t="str">
        <f>IFERROR(VLOOKUP(CONCATENATE(N$2,$Q4),Alap!$N:$AA,14,FALSE),"")</f>
        <v>Művelődéstörténet (208, Bp.-ről web)</v>
      </c>
      <c r="O4" s="9" t="str">
        <f>IFERROR(VLOOKUP(CONCATENATE(O$2,$Q4),Alap!$N:$AA,14,FALSE),"")</f>
        <v/>
      </c>
      <c r="P4" s="9" t="str">
        <f>IFERROR(VLOOKUP(CONCATENATE(P$2,$Q4),Alap!$N:$AA,14,FALSE),"")</f>
        <v>Logisztika (208,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IFERROR(VLOOKUP(CONCATENATE(B$2,$Q5),Alap!$N:$AA,14,FALSE),"")</f>
        <v/>
      </c>
      <c r="C5" s="9" t="str">
        <f>IFERROR(VLOOKUP(CONCATENATE(C$2,$Q5),Alap!$N:$AA,14,FALSE),"")</f>
        <v>Statisztika II. (208, web)</v>
      </c>
      <c r="D5" s="9" t="str">
        <f>IFERROR(VLOOKUP(CONCATENATE(D$2,$Q5),Alap!$N:$AA,14,FALSE),"")</f>
        <v>Nemzetközi gazd. ism. (208, web)</v>
      </c>
      <c r="E5" s="9" t="str">
        <f>IFERROR(VLOOKUP(CONCATENATE(E$2,$Q5),Alap!$N:$AA,14,FALSE),"")</f>
        <v>Statisztika II. (201, web)</v>
      </c>
      <c r="F5" s="29" t="str">
        <f>IFERROR(VLOOKUP(CONCATENATE(F$2,$Q5),Alap!$N:$AA,14,FALSE),"")</f>
        <v>Gazdaságpszichológia (208, Bp.-ről web)</v>
      </c>
      <c r="G5" s="9" t="str">
        <f>IFERROR(VLOOKUP(CONCATENATE(G$2,$Q5),Alap!$N:$AA,14,FALSE),"")</f>
        <v>Logisztika (201, web)</v>
      </c>
      <c r="H5" s="29" t="s">
        <v>564</v>
      </c>
      <c r="I5" s="9" t="str">
        <f>IFERROR(VLOOKUP(CONCATENATE(I$2,$Q5),Alap!$N:$AA,14,FALSE),"")</f>
        <v/>
      </c>
      <c r="J5" s="9" t="str">
        <f>IFERROR(VLOOKUP(CONCATENATE(J$2,$Q5),Alap!$N:$AA,14,FALSE),"")</f>
        <v>Marketingkutatás (208, Bp.-ről web)</v>
      </c>
      <c r="K5" s="9" t="str">
        <f>IFERROR(VLOOKUP(CONCATENATE(K$2,$Q5),Alap!$N:$AA,14,FALSE),"")</f>
        <v>Nemzetközi gazd. ism. (201, web)</v>
      </c>
      <c r="L5" s="9" t="str">
        <f>IFERROR(VLOOKUP(CONCATENATE(L$2,$Q5),Alap!$N:$AA,14,FALSE),"")</f>
        <v>Marketingkutatás (208, Bp.-ről web)</v>
      </c>
      <c r="M5" s="9" t="str">
        <f>IFERROR(VLOOKUP(CONCATENATE(M$2,$Q5),Alap!$N:$AA,14,FALSE),"")</f>
        <v>EU tanulmányok (201, web)</v>
      </c>
      <c r="N5" s="29" t="str">
        <f>IFERROR(VLOOKUP(CONCATENATE(N$2,$Q5),Alap!$N:$AA,14,FALSE),"")</f>
        <v>Művelődéstörténet (208, Bp.-ről web)</v>
      </c>
      <c r="O5" s="9" t="str">
        <f>IFERROR(VLOOKUP(CONCATENATE(O$2,$Q5),Alap!$N:$AA,14,FALSE),"")</f>
        <v/>
      </c>
      <c r="P5" s="9" t="str">
        <f>IFERROR(VLOOKUP(CONCATENATE(P$2,$Q5),Alap!$N:$AA,14,FALSE),"")</f>
        <v>Logisztika (208,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IFERROR(VLOOKUP(CONCATENATE(B$2,$Q6),Alap!$N:$AA,14,FALSE),"")</f>
        <v/>
      </c>
      <c r="C6" s="9" t="str">
        <f>IFERROR(VLOOKUP(CONCATENATE(C$2,$Q6),Alap!$N:$AA,14,FALSE),"")</f>
        <v>Számvitel I. (208, web)</v>
      </c>
      <c r="D6" s="9" t="str">
        <f>IFERROR(VLOOKUP(CONCATENATE(D$2,$Q6),Alap!$N:$AA,14,FALSE),"")</f>
        <v>Nemzetközi gazd. ism. (208, web)</v>
      </c>
      <c r="E6" s="9" t="str">
        <f>IFERROR(VLOOKUP(CONCATENATE(E$2,$Q6),Alap!$N:$AA,14,FALSE),"")</f>
        <v>Számvitel I. (201, web)</v>
      </c>
      <c r="F6" s="9" t="str">
        <f>IFERROR(VLOOKUP(CONCATENATE(F$2,$Q6),Alap!$N:$AA,14,FALSE),"")</f>
        <v>Statisztika II. (208, web)</v>
      </c>
      <c r="G6" s="9" t="str">
        <f>IFERROR(VLOOKUP(CONCATENATE(G$2,$Q6),Alap!$N:$AA,14,FALSE),"")</f>
        <v>Számvitel I. (201, web)</v>
      </c>
      <c r="H6" s="29" t="s">
        <v>564</v>
      </c>
      <c r="I6" s="9" t="str">
        <f>IFERROR(VLOOKUP(CONCATENATE(I$2,$Q6),Alap!$N:$AA,14,FALSE),"")</f>
        <v/>
      </c>
      <c r="J6" s="9" t="str">
        <f>IFERROR(VLOOKUP(CONCATENATE(J$2,$Q6),Alap!$N:$AA,14,FALSE),"")</f>
        <v>Logisztika (208, web)</v>
      </c>
      <c r="K6" s="9" t="str">
        <f>IFERROR(VLOOKUP(CONCATENATE(K$2,$Q6),Alap!$N:$AA,14,FALSE),"")</f>
        <v>Specializáció tájékoztató (201, Bp.-ről web)</v>
      </c>
      <c r="L6" s="9" t="str">
        <f>IFERROR(VLOOKUP(CONCATENATE(L$2,$Q6),Alap!$N:$AA,14,FALSE),"")</f>
        <v>EU tanulmányok (208, web)</v>
      </c>
      <c r="M6" s="9" t="str">
        <f>IFERROR(VLOOKUP(CONCATENATE(M$2,$Q6),Alap!$N:$AA,14,FALSE),"")</f>
        <v>EU tanulmányok (201, web)</v>
      </c>
      <c r="N6" s="29" t="str">
        <f>IFERROR(VLOOKUP(CONCATENATE(N$2,$Q6),Alap!$N:$AA,14,FALSE),"")</f>
        <v>Művelődéstörténet (208, Bp.-ről web)</v>
      </c>
      <c r="O6" s="9" t="str">
        <f>IFERROR(VLOOKUP(CONCATENATE(O$2,$Q6),Alap!$N:$AA,14,FALSE),"")</f>
        <v>Marketingkutatás (201, Tb.-ről web)</v>
      </c>
      <c r="P6" s="9" t="str">
        <f>IFERROR(VLOOKUP(CONCATENATE(P$2,$Q6),Alap!$N:$AA,14,FALSE),"")</f>
        <v>Logisztika (208,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IFERROR(VLOOKUP(CONCATENATE(B$2,$Q7),Alap!$N:$AA,14,FALSE),"")</f>
        <v/>
      </c>
      <c r="C7" s="9" t="str">
        <f>IFERROR(VLOOKUP(CONCATENATE(C$2,$Q7),Alap!$N:$AA,14,FALSE),"")</f>
        <v>Számvitel I. (208, web)</v>
      </c>
      <c r="D7" s="9" t="str">
        <f>IFERROR(VLOOKUP(CONCATENATE(D$2,$Q7),Alap!$N:$AA,14,FALSE),"")</f>
        <v>Számvitel I. (208, web)</v>
      </c>
      <c r="E7" s="29" t="s">
        <v>566</v>
      </c>
      <c r="F7" s="9" t="str">
        <f>IFERROR(VLOOKUP(CONCATENATE(F$2,$Q7),Alap!$N:$AA,14,FALSE),"")</f>
        <v>Statisztika II. (208, web)</v>
      </c>
      <c r="G7" s="9" t="str">
        <f>IFERROR(VLOOKUP(CONCATENATE(G$2,$Q7),Alap!$N:$AA,14,FALSE),"")</f>
        <v>Számvitel I. (201, web)</v>
      </c>
      <c r="H7" s="9" t="str">
        <f>IFERROR(VLOOKUP(CONCATENATE(H$2,$Q7),Alap!$N:$AA,14,FALSE),"")</f>
        <v>Számvitel I. (208, web)</v>
      </c>
      <c r="I7" s="9" t="str">
        <f>IFERROR(VLOOKUP(CONCATENATE(I$2,$Q7),Alap!$N:$AA,14,FALSE),"")</f>
        <v/>
      </c>
      <c r="J7" s="9" t="str">
        <f>IFERROR(VLOOKUP(CONCATENATE(J$2,$Q7),Alap!$N:$AA,14,FALSE),"")</f>
        <v>Logisztika (208, web)</v>
      </c>
      <c r="K7" s="9" t="str">
        <f>IFERROR(VLOOKUP(CONCATENATE(K$2,$Q7),Alap!$N:$AA,14,FALSE),"")</f>
        <v/>
      </c>
      <c r="L7" s="9" t="str">
        <f>IFERROR(VLOOKUP(CONCATENATE(L$2,$Q7),Alap!$N:$AA,14,FALSE),"")</f>
        <v>EU tanulmányok (208, web)</v>
      </c>
      <c r="M7" s="9" t="str">
        <f>IFERROR(VLOOKUP(CONCATENATE(M$2,$Q7),Alap!$N:$AA,14,FALSE),"")</f>
        <v>Számvitel I. (208, web)</v>
      </c>
      <c r="N7" s="29" t="str">
        <f>IFERROR(VLOOKUP(CONCATENATE(N$2,$Q7),Alap!$N:$AA,14,FALSE),"")</f>
        <v>Marketingkutatás (208, Bp.-ről web)</v>
      </c>
      <c r="O7" s="9" t="str">
        <f>IFERROR(VLOOKUP(CONCATENATE(O$2,$Q7),Alap!$N:$AA,14,FALSE),"")</f>
        <v>Marketingkutatás (201, Tb.-ről web)</v>
      </c>
      <c r="P7" s="9" t="str">
        <f>IFERROR(VLOOKUP(CONCATENATE(P$2,$Q7),Alap!$N:$AA,14,FALSE),"")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IFERROR(VLOOKUP(CONCATENATE(B$2,$Q8),Alap!$N:$AA,14,FALSE),"")</f>
        <v/>
      </c>
      <c r="C8" s="9" t="str">
        <f>IFERROR(VLOOKUP(CONCATENATE(C$2,$Q8),Alap!$N:$AA,14,FALSE),"")</f>
        <v>Marketingkutatás (208, Bp.-ről web)</v>
      </c>
      <c r="D8" s="9" t="str">
        <f>IFERROR(VLOOKUP(CONCATENATE(D$2,$Q8),Alap!$N:$AA,14,FALSE),"")</f>
        <v/>
      </c>
      <c r="E8" s="29" t="s">
        <v>566</v>
      </c>
      <c r="F8" s="9" t="str">
        <f>IFERROR(VLOOKUP(CONCATENATE(F$2,$Q8),Alap!$N:$AA,14,FALSE),"")</f>
        <v>Statisztika II. (208, web)</v>
      </c>
      <c r="G8" s="9" t="str">
        <f>IFERROR(VLOOKUP(CONCATENATE(G$2,$Q8),Alap!$N:$AA,14,FALSE),"")</f>
        <v/>
      </c>
      <c r="H8" s="9" t="str">
        <f>IFERROR(VLOOKUP(CONCATENATE(H$2,$Q8),Alap!$N:$AA,14,FALSE),"")</f>
        <v>Számvitel I. (208, web)</v>
      </c>
      <c r="I8" s="9" t="str">
        <f>IFERROR(VLOOKUP(CONCATENATE(I$2,$Q8),Alap!$N:$AA,14,FALSE),"")</f>
        <v/>
      </c>
      <c r="J8" s="9" t="str">
        <f>IFERROR(VLOOKUP(CONCATENATE(J$2,$Q8),Alap!$N:$AA,14,FALSE),"")</f>
        <v>Logisztika (208, web)</v>
      </c>
      <c r="K8" s="9" t="str">
        <f>IFERROR(VLOOKUP(CONCATENATE(K$2,$Q8),Alap!$N:$AA,14,FALSE),"")</f>
        <v/>
      </c>
      <c r="L8" s="9" t="str">
        <f>IFERROR(VLOOKUP(CONCATENATE(L$2,$Q8),Alap!$N:$AA,14,FALSE),"")</f>
        <v>EU tanulmányok (208, web)</v>
      </c>
      <c r="M8" s="9" t="str">
        <f>IFERROR(VLOOKUP(CONCATENATE(M$2,$Q8),Alap!$N:$AA,14,FALSE),"")</f>
        <v>Számvitel I. (208, web)</v>
      </c>
      <c r="N8" s="9" t="str">
        <f>IFERROR(VLOOKUP(CONCATENATE(N$2,$Q8),Alap!$N:$AA,14,FALSE),"")</f>
        <v/>
      </c>
      <c r="O8" s="9" t="str">
        <f>IFERROR(VLOOKUP(CONCATENATE(O$2,$Q8),Alap!$N:$AA,14,FALSE),"")</f>
        <v>Marketingkutatás (201, Tb.-ről web)</v>
      </c>
      <c r="P8" s="9" t="str">
        <f>IFERROR(VLOOKUP(CONCATENATE(P$2,$Q8),Alap!$N:$AA,14,FALSE),"")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IFERROR(VLOOKUP(CONCATENATE(B$2,$Q9),Alap!$N:$AA,14,FALSE),"")</f>
        <v/>
      </c>
      <c r="C9" s="9" t="str">
        <f>IFERROR(VLOOKUP(CONCATENATE(C$2,$Q9),Alap!$N:$AA,14,FALSE),"")</f>
        <v/>
      </c>
      <c r="D9" s="9" t="str">
        <f>IFERROR(VLOOKUP(CONCATENATE(D$2,$Q9),Alap!$N:$AA,14,FALSE),"")</f>
        <v/>
      </c>
      <c r="E9" s="9" t="str">
        <f>IFERROR(VLOOKUP(CONCATENATE(E$2,$Q9),Alap!$N:$AA,14,FALSE),"")</f>
        <v/>
      </c>
      <c r="F9" s="9" t="str">
        <f>IFERROR(VLOOKUP(CONCATENATE(F$2,$Q9),Alap!$N:$AA,14,FALSE),"")</f>
        <v/>
      </c>
      <c r="G9" s="9" t="str">
        <f>IFERROR(VLOOKUP(CONCATENATE(G$2,$Q9),Alap!$N:$AA,14,FALSE),"")</f>
        <v/>
      </c>
      <c r="H9" s="9" t="str">
        <f>IFERROR(VLOOKUP(CONCATENATE(H$2,$Q9),Alap!$N:$AA,14,FALSE),"")</f>
        <v/>
      </c>
      <c r="I9" s="9" t="str">
        <f>IFERROR(VLOOKUP(CONCATENATE(I$2,$Q9),Alap!$N:$AA,14,FALSE),"")</f>
        <v/>
      </c>
      <c r="J9" s="9" t="str">
        <f>IFERROR(VLOOKUP(CONCATENATE(J$2,$Q9),Alap!$N:$AA,14,FALSE),"")</f>
        <v/>
      </c>
      <c r="K9" s="9" t="str">
        <f>IFERROR(VLOOKUP(CONCATENATE(K$2,$Q9),Alap!$N:$AA,14,FALSE),"")</f>
        <v/>
      </c>
      <c r="L9" s="9" t="str">
        <f>IFERROR(VLOOKUP(CONCATENATE(L$2,$Q9),Alap!$N:$AA,14,FALSE),"")</f>
        <v/>
      </c>
      <c r="M9" s="9" t="str">
        <f>IFERROR(VLOOKUP(CONCATENATE(M$2,$Q9),Alap!$N:$AA,14,FALSE),"")</f>
        <v/>
      </c>
      <c r="N9" s="9" t="str">
        <f>IFERROR(VLOOKUP(CONCATENATE(N$2,$Q9),Alap!$N:$AA,14,FALSE),"")</f>
        <v/>
      </c>
      <c r="O9" s="9" t="str">
        <f>IFERROR(VLOOKUP(CONCATENATE(O$2,$Q9),Alap!$N:$AA,14,FALSE),"")</f>
        <v/>
      </c>
      <c r="P9" s="9" t="str">
        <f>IFERROR(VLOOKUP(CONCATENATE(P$2,$Q9),Alap!$N:$AA,14,FALSE),"")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IFERROR(VLOOKUP(CONCATENATE(B$10,$Q13),Alap!$N:$AA,14,FALSE),"")</f>
        <v/>
      </c>
      <c r="C13" s="9" t="str">
        <f>IFERROR(VLOOKUP(CONCATENATE(C$10,$Q13),Alap!$N:$AA,14,FALSE),"")</f>
        <v/>
      </c>
      <c r="D13" s="9" t="str">
        <f>IFERROR(VLOOKUP(CONCATENATE(D$10,$Q13),Alap!$N:$AA,14,FALSE),"")</f>
        <v/>
      </c>
      <c r="E13" s="9" t="str">
        <f>IFERROR(VLOOKUP(CONCATENATE(E$10,$Q13),Alap!$N:$AA,14,FALSE),"")</f>
        <v/>
      </c>
      <c r="F13" s="9" t="str">
        <f>IFERROR(VLOOKUP(CONCATENATE(F$10,$Q13),Alap!$N:$AA,14,FALSE),"")</f>
        <v/>
      </c>
      <c r="G13" s="9" t="str">
        <f>IFERROR(VLOOKUP(CONCATENATE(G$10,$Q13),Alap!$N:$AA,14,FALSE),"")</f>
        <v/>
      </c>
      <c r="H13" s="9" t="str">
        <f>IFERROR(VLOOKUP(CONCATENATE(H$10,$Q13),Alap!$N:$AA,14,FALSE),"")</f>
        <v/>
      </c>
      <c r="I13" s="9" t="str">
        <f>IFERROR(VLOOKUP(CONCATENATE(I$10,$Q13),Alap!$N:$AA,14,FALSE),"")</f>
        <v/>
      </c>
      <c r="J13" s="9" t="str">
        <f>IFERROR(VLOOKUP(CONCATENATE(J$10,$Q13),Alap!$N:$AA,14,FALSE),"")</f>
        <v/>
      </c>
      <c r="K13" s="9" t="str">
        <f>IFERROR(VLOOKUP(CONCATENATE(K$10,$Q13),Alap!$N:$AA,14,FALSE),"")</f>
        <v/>
      </c>
      <c r="L13" s="9" t="str">
        <f>IFERROR(VLOOKUP(CONCATENATE(L$10,$Q13),Alap!$N:$AA,14,FALSE),"")</f>
        <v/>
      </c>
      <c r="M13" s="9" t="str">
        <f>IFERROR(VLOOKUP(CONCATENATE(M$10,$Q13),Alap!$N:$AA,14,FALSE),"")</f>
        <v/>
      </c>
      <c r="N13" s="9" t="str">
        <f>IFERROR(VLOOKUP(CONCATENATE(N$10,$Q13),Alap!$N:$AA,14,FALSE),"")</f>
        <v/>
      </c>
      <c r="O13" s="9" t="str">
        <f>IFERROR(VLOOKUP(CONCATENATE(O$10,$Q13),Alap!$N:$AA,14,FALSE),"")</f>
        <v/>
      </c>
      <c r="P13" s="9" t="str">
        <f>IFERROR(VLOOKUP(CONCATENATE(P$10,$Q13),Alap!$N:$AA,14,FALSE),"")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IFERROR(VLOOKUP(CONCATENATE(B$10,$Q14),Alap!$N:$AA,14,FALSE),"")</f>
        <v/>
      </c>
      <c r="C14" s="30" t="str">
        <f>IFERROR(VLOOKUP(CONCATENATE(C$10,$Q14),Alap!$N:$AA,14,FALSE),"")</f>
        <v>Közgazdaságtan II. (205, Tb.-ről web)</v>
      </c>
      <c r="D14" s="9" t="str">
        <f>IFERROR(VLOOKUP(CONCATENATE(D$10,$Q14),Alap!$N:$AA,14,FALSE),"")</f>
        <v/>
      </c>
      <c r="E14" s="9" t="str">
        <f>IFERROR(VLOOKUP(CONCATENATE(E$10,$Q14),Alap!$N:$AA,14,FALSE),"")</f>
        <v/>
      </c>
      <c r="F14" s="30" t="str">
        <f>IFERROR(VLOOKUP(CONCATENATE(F$10,$Q14),Alap!$N:$AA,14,FALSE),"")</f>
        <v>Közgazdaságtan II. (205, Tb.-ről web)</v>
      </c>
      <c r="G14" s="9" t="str">
        <f>IFERROR(VLOOKUP(CONCATENATE(G$10,$Q14),Alap!$N:$AA,14,FALSE),"")</f>
        <v/>
      </c>
      <c r="H14" s="30" t="str">
        <f>IFERROR(VLOOKUP(CONCATENATE(H$10,$Q14),Alap!$N:$AA,14,FALSE),"")</f>
        <v>Közgazdaságtan II. (205, Tb.-ről web)</v>
      </c>
      <c r="I14" s="9" t="str">
        <f>IFERROR(VLOOKUP(CONCATENATE(I$10,$Q14),Alap!$N:$AA,14,FALSE),"")</f>
        <v/>
      </c>
      <c r="J14" s="30" t="str">
        <f>IFERROR(VLOOKUP(CONCATENATE(J$10,$Q14),Alap!$N:$AA,14,FALSE),"")</f>
        <v>Közgazdaságtan II. (205, Tb.-ről web)</v>
      </c>
      <c r="K14" s="9" t="str">
        <f>IFERROR(VLOOKUP(CONCATENATE(K$10,$Q14),Alap!$N:$AA,14,FALSE),"")</f>
        <v/>
      </c>
      <c r="L14" s="9" t="str">
        <f>IFERROR(VLOOKUP(CONCATENATE(L$10,$Q14),Alap!$N:$AA,14,FALSE),"")</f>
        <v/>
      </c>
      <c r="M14" s="30" t="str">
        <f>IFERROR(VLOOKUP(CONCATENATE(M$10,$Q14),Alap!$N:$AA,14,FALSE),"")</f>
        <v/>
      </c>
      <c r="N14" s="9" t="str">
        <f>IFERROR(VLOOKUP(CONCATENATE(N$10,$Q14),Alap!$N:$AA,14,FALSE),"")</f>
        <v/>
      </c>
      <c r="O14" s="9" t="str">
        <f>IFERROR(VLOOKUP(CONCATENATE(O$10,$Q14),Alap!$N:$AA,14,FALSE),"")</f>
        <v/>
      </c>
      <c r="P14" s="9" t="str">
        <f>IFERROR(VLOOKUP(CONCATENATE(P$10,$Q14),Alap!$N:$AA,14,FALSE),"")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IFERROR(VLOOKUP(CONCATENATE(B$10,$Q15),Alap!$N:$AA,14,FALSE),"")</f>
        <v>Angol gazdasági szaknyelv II. (otthon, otthonról web)</v>
      </c>
      <c r="C15" s="30" t="str">
        <f>IFERROR(VLOOKUP(CONCATENATE(C$10,$Q15),Alap!$N:$AA,14,FALSE),"")</f>
        <v>Közgazdaságtan II. (205, Tb.-ről web)</v>
      </c>
      <c r="D15" s="30" t="str">
        <f>IFERROR(VLOOKUP(CONCATENATE(D$10,$Q15),Alap!$N:$AA,14,FALSE),"")</f>
        <v>Angol gazdasági szaknyelv II. (otthon, otthonról web)</v>
      </c>
      <c r="E15" s="22" t="str">
        <f>IFERROR(VLOOKUP(CONCATENATE(E$10,$Q15),Alap!$N:$AA,14,FALSE),"")</f>
        <v>Én, a Brand - Sportolói énmárka (205, Bp.-ről web)</v>
      </c>
      <c r="F15" s="30" t="str">
        <f>IFERROR(VLOOKUP(CONCATENATE(F$10,$Q15),Alap!$N:$AA,14,FALSE),"")</f>
        <v>Közgazdaságtan II. (205, Tb.-ről web)</v>
      </c>
      <c r="G15" s="30" t="str">
        <f>IFERROR(VLOOKUP(CONCATENATE(G$10,$Q15),Alap!$N:$AA,14,FALSE),"")</f>
        <v>Angol gazdasági szaknyelv II. (otthon, otthonról web)</v>
      </c>
      <c r="H15" s="30" t="str">
        <f>IFERROR(VLOOKUP(CONCATENATE(H$10,$Q15),Alap!$N:$AA,14,FALSE),"")</f>
        <v>Közgazdaságtan II. (205, Tb.-ről web)</v>
      </c>
      <c r="I15" s="9" t="str">
        <f>IFERROR(VLOOKUP(CONCATENATE(I$10,$Q15),Alap!$N:$AA,14,FALSE),"")</f>
        <v/>
      </c>
      <c r="J15" s="30" t="str">
        <f>IFERROR(VLOOKUP(CONCATENATE(J$10,$Q15),Alap!$N:$AA,14,FALSE),"")</f>
        <v>Közgazdaságtan II. (205, Tb.-ről web)</v>
      </c>
      <c r="K15" s="30" t="str">
        <f>IFERROR(VLOOKUP(CONCATENATE(K$10,$Q15),Alap!$N:$AA,14,FALSE),"")</f>
        <v>Angol gazdasági szaknyelv II. (otthon, otthonról web)</v>
      </c>
      <c r="L15" s="22" t="str">
        <f>IFERROR(VLOOKUP(CONCATENATE(L$10,$Q15),Alap!$N:$AA,14,FALSE),"")</f>
        <v>Én, a Brand - Sportolói énmárka (205, Bp.-ről web)</v>
      </c>
      <c r="M15" s="30" t="str">
        <f>IFERROR(VLOOKUP(CONCATENATE(M$10,$Q15),Alap!$N:$AA,14,FALSE),"")</f>
        <v/>
      </c>
      <c r="N15" s="30" t="str">
        <f>IFERROR(VLOOKUP(CONCATENATE(N$10,$Q15),Alap!$N:$AA,14,FALSE),"")</f>
        <v>Angol gazdasági szaknyelv II. (otthon, otthonról web)</v>
      </c>
      <c r="O15" s="9" t="str">
        <f>IFERROR(VLOOKUP(CONCATENATE(O$10,$Q15),Alap!$N:$AA,14,FALSE),"")</f>
        <v/>
      </c>
      <c r="P15" s="9" t="str">
        <f>IFERROR(VLOOKUP(CONCATENATE(P$10,$Q15),Alap!$N:$AA,14,FALSE),"")</f>
        <v/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IFERROR(VLOOKUP(CONCATENATE(B$10,$Q16),Alap!$N:$AA,14,FALSE),"")</f>
        <v>Angol gazdasági szaknyelv II. (otthon, otthonról web)</v>
      </c>
      <c r="C16" s="30" t="str">
        <f>IFERROR(VLOOKUP(CONCATENATE(C$10,$Q16),Alap!$N:$AA,14,FALSE),"")</f>
        <v>Közgazdaságtan II. (205, Tb.-ről web)</v>
      </c>
      <c r="D16" s="30" t="str">
        <f>IFERROR(VLOOKUP(CONCATENATE(D$10,$Q16),Alap!$N:$AA,14,FALSE),"")</f>
        <v>Angol gazdasági szaknyelv II. (otthon, otthonról web)</v>
      </c>
      <c r="E16" s="22" t="str">
        <f>IFERROR(VLOOKUP(CONCATENATE(E$10,$Q16),Alap!$N:$AA,14,FALSE),"")</f>
        <v>Én, a Brand - Sportolói énmárka (205, Bp.-ről web)</v>
      </c>
      <c r="F16" s="9" t="str">
        <f>IFERROR(VLOOKUP(CONCATENATE(F$10,$Q16),Alap!$N:$AA,14,FALSE),"")</f>
        <v/>
      </c>
      <c r="G16" s="30" t="str">
        <f>IFERROR(VLOOKUP(CONCATENATE(G$10,$Q16),Alap!$N:$AA,14,FALSE),"")</f>
        <v>Angol gazdasági szaknyelv II. (otthon, otthonról web)</v>
      </c>
      <c r="H16" s="30" t="str">
        <f>IFERROR(VLOOKUP(CONCATENATE(H$10,$Q16),Alap!$N:$AA,14,FALSE),"")</f>
        <v>Közgazdaságtan II. (205, Tb.-ről web)</v>
      </c>
      <c r="I16" s="9" t="str">
        <f>IFERROR(VLOOKUP(CONCATENATE(I$10,$Q16),Alap!$N:$AA,14,FALSE),"")</f>
        <v/>
      </c>
      <c r="J16" s="30" t="str">
        <f>IFERROR(VLOOKUP(CONCATENATE(J$10,$Q16),Alap!$N:$AA,14,FALSE),"")</f>
        <v/>
      </c>
      <c r="K16" s="30" t="str">
        <f>IFERROR(VLOOKUP(CONCATENATE(K$10,$Q16),Alap!$N:$AA,14,FALSE),"")</f>
        <v>Angol gazdasági szaknyelv II. (otthon, otthonról web)</v>
      </c>
      <c r="L16" s="22" t="str">
        <f>IFERROR(VLOOKUP(CONCATENATE(L$10,$Q16),Alap!$N:$AA,14,FALSE),"")</f>
        <v>Én, a Brand - Sportolói énmárka (205, Bp.-ről web)</v>
      </c>
      <c r="M16" s="9" t="str">
        <f>IFERROR(VLOOKUP(CONCATENATE(M$10,$Q16),Alap!$N:$AA,14,FALSE),"")</f>
        <v/>
      </c>
      <c r="N16" s="30" t="str">
        <f>IFERROR(VLOOKUP(CONCATENATE(N$10,$Q16),Alap!$N:$AA,14,FALSE),"")</f>
        <v>Angol gazdasági szaknyelv II. (otthon, otthonról web)</v>
      </c>
      <c r="O16" s="9" t="str">
        <f>IFERROR(VLOOKUP(CONCATENATE(O$10,$Q16),Alap!$N:$AA,14,FALSE),"")</f>
        <v/>
      </c>
      <c r="P16" s="9" t="str">
        <f>IFERROR(VLOOKUP(CONCATENATE(P$10,$Q16),Alap!$N:$AA,14,FALSE),"")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9EB73-E91F-4F6E-B235-3FEB4E926429}">
  <dimension ref="A1:Q17"/>
  <sheetViews>
    <sheetView workbookViewId="0">
      <selection activeCell="K6" sqref="K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IFERROR(VLOOKUP(CONCATENATE(B$2,$Q4),Alap!$O:$AA,13,FALSE),"")</f>
        <v>Statisztika II. (208, web)</v>
      </c>
      <c r="C4" s="9" t="str">
        <f>IFERROR(VLOOKUP(CONCATENATE(C$2,$Q4),Alap!$O:$AA,13,FALSE),"")</f>
        <v>Statisztika II. (208, web)</v>
      </c>
      <c r="D4" s="9" t="str">
        <f>IFERROR(VLOOKUP(CONCATENATE(D$2,$Q4),Alap!$O:$AA,13,FALSE),"")</f>
        <v>Nemzetközi gazd. ism. (208, web)</v>
      </c>
      <c r="E4" s="9" t="str">
        <f>IFERROR(VLOOKUP(CONCATENATE(E$2,$Q4),Alap!$O:$AA,13,FALSE),"")</f>
        <v>Statisztika II. (201, web)</v>
      </c>
      <c r="F4" s="29" t="str">
        <f>IFERROR(VLOOKUP(CONCATENATE(F$2,$Q4),Alap!$O:$AA,13,FALSE),"")</f>
        <v>Gazdaságpszichológia (208, Bp.-ről web)</v>
      </c>
      <c r="G4" s="9" t="str">
        <f>IFERROR(VLOOKUP(CONCATENATE(G$2,$Q4),Alap!$O:$AA,13,FALSE),"")</f>
        <v>Német általános nyelv I. (II. nyelv) (203)</v>
      </c>
      <c r="H4" s="9" t="str">
        <f>IFERROR(VLOOKUP(CONCATENATE(H$2,$Q4),Alap!$O:$AA,13,FALSE),"")</f>
        <v/>
      </c>
      <c r="I4" s="9" t="str">
        <f>IFERROR(VLOOKUP(CONCATENATE(I$2,$Q4),Alap!$O:$AA,13,FALSE),"")</f>
        <v/>
      </c>
      <c r="J4" s="9" t="str">
        <f>IFERROR(VLOOKUP(CONCATENATE(J$2,$Q4),Alap!$O:$AA,13,FALSE),"")</f>
        <v>Német általános nyelv I. (II. nyelv) (203)</v>
      </c>
      <c r="K4" s="9" t="str">
        <f>IFERROR(VLOOKUP(CONCATENATE(K$2,$Q4),Alap!$O:$AA,13,FALSE),"")</f>
        <v>Nemzetközi gazd. ism. (201, web)</v>
      </c>
      <c r="L4" s="9" t="str">
        <f>IFERROR(VLOOKUP(CONCATENATE(L$2,$Q4),Alap!$O:$AA,13,FALSE),"")</f>
        <v>Vendéglátó- és szálloda ismeretek (214, web)</v>
      </c>
      <c r="M4" s="9" t="str">
        <f>IFERROR(VLOOKUP(CONCATENATE(M$2,$Q4),Alap!$O:$AA,13,FALSE),"")</f>
        <v>EU tanulmányok (201, web)</v>
      </c>
      <c r="N4" s="29" t="str">
        <f>IFERROR(VLOOKUP(CONCATENATE(N$2,$Q4),Alap!$O:$AA,13,FALSE),"")</f>
        <v>Művelődéstörténet (208, Bp.-ről web)</v>
      </c>
      <c r="O4" s="9" t="str">
        <f>IFERROR(VLOOKUP(CONCATENATE(O$2,$Q4),Alap!$O:$AA,13,FALSE),"")</f>
        <v>Vendéglátó- és szálloda ismeretek (205, web)</v>
      </c>
      <c r="P4" s="9" t="str">
        <f>IFERROR(VLOOKUP(CONCATENATE(P$2,$Q4),Alap!$O:$AA,13,FALSE),"")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IFERROR(VLOOKUP(CONCATENATE(B$2,$Q5),Alap!$O:$AA,13,FALSE),"")</f>
        <v>Német általános nyelv I. (II. nyelv) (463)</v>
      </c>
      <c r="C5" s="9" t="str">
        <f>IFERROR(VLOOKUP(CONCATENATE(C$2,$Q5),Alap!$O:$AA,13,FALSE),"")</f>
        <v>Statisztika II. (208, web)</v>
      </c>
      <c r="D5" s="9" t="str">
        <f>IFERROR(VLOOKUP(CONCATENATE(D$2,$Q5),Alap!$O:$AA,13,FALSE),"")</f>
        <v>Nemzetközi gazd. ism. (208, web)</v>
      </c>
      <c r="E5" s="9" t="str">
        <f>IFERROR(VLOOKUP(CONCATENATE(E$2,$Q5),Alap!$O:$AA,13,FALSE),"")</f>
        <v>Statisztika II. (201, web)</v>
      </c>
      <c r="F5" s="29" t="str">
        <f>IFERROR(VLOOKUP(CONCATENATE(F$2,$Q5),Alap!$O:$AA,13,FALSE),"")</f>
        <v>Gazdaságpszichológia (208, Bp.-ről web)</v>
      </c>
      <c r="G5" s="9" t="str">
        <f>IFERROR(VLOOKUP(CONCATENATE(G$2,$Q5),Alap!$O:$AA,13,FALSE),"")</f>
        <v>Német általános nyelv I. (II. nyelv) (203)</v>
      </c>
      <c r="H5" s="29" t="s">
        <v>564</v>
      </c>
      <c r="I5" s="9" t="str">
        <f>IFERROR(VLOOKUP(CONCATENATE(I$2,$Q5),Alap!$O:$AA,13,FALSE),"")</f>
        <v/>
      </c>
      <c r="J5" s="9" t="str">
        <f>IFERROR(VLOOKUP(CONCATENATE(J$2,$Q5),Alap!$O:$AA,13,FALSE),"")</f>
        <v>Német általános nyelv I. (II. nyelv) (203)</v>
      </c>
      <c r="K5" s="9" t="str">
        <f>IFERROR(VLOOKUP(CONCATENATE(K$2,$Q5),Alap!$O:$AA,13,FALSE),"")</f>
        <v>Nemzetközi gazd. ism. (201, web)</v>
      </c>
      <c r="L5" s="9" t="str">
        <f>IFERROR(VLOOKUP(CONCATENATE(L$2,$Q5),Alap!$O:$AA,13,FALSE),"")</f>
        <v>Vendéglátó- és szálloda ismeretek (214, web)</v>
      </c>
      <c r="M5" s="9" t="str">
        <f>IFERROR(VLOOKUP(CONCATENATE(M$2,$Q5),Alap!$O:$AA,13,FALSE),"")</f>
        <v>EU tanulmányok (201, web)</v>
      </c>
      <c r="N5" s="29" t="str">
        <f>IFERROR(VLOOKUP(CONCATENATE(N$2,$Q5),Alap!$O:$AA,13,FALSE),"")</f>
        <v>Művelődéstörténet (208, Bp.-ről web)</v>
      </c>
      <c r="O5" s="9" t="str">
        <f>IFERROR(VLOOKUP(CONCATENATE(O$2,$Q5),Alap!$O:$AA,13,FALSE),"")</f>
        <v>Vendéglátó- és szálloda ismeretek (205, web)</v>
      </c>
      <c r="P5" s="9" t="str">
        <f>IFERROR(VLOOKUP(CONCATENATE(P$2,$Q5),Alap!$O:$AA,13,FALSE),"")</f>
        <v>Általános és gazdasági jog (201,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IFERROR(VLOOKUP(CONCATENATE(B$2,$Q6),Alap!$O:$AA,13,FALSE),"")</f>
        <v>Német általános nyelv I. (II. nyelv) (463)</v>
      </c>
      <c r="C6" s="9" t="str">
        <f>IFERROR(VLOOKUP(CONCATENATE(C$2,$Q6),Alap!$O:$AA,13,FALSE),"")</f>
        <v>Számvitel I. (208, web)</v>
      </c>
      <c r="D6" s="9" t="str">
        <f>IFERROR(VLOOKUP(CONCATENATE(D$2,$Q6),Alap!$O:$AA,13,FALSE),"")</f>
        <v>Nemzetközi gazd. ism. (208, web)</v>
      </c>
      <c r="E6" s="9" t="str">
        <f>IFERROR(VLOOKUP(CONCATENATE(E$2,$Q6),Alap!$O:$AA,13,FALSE),"")</f>
        <v>Számvitel I. (201, web)</v>
      </c>
      <c r="F6" s="9" t="str">
        <f>IFERROR(VLOOKUP(CONCATENATE(F$2,$Q6),Alap!$O:$AA,13,FALSE),"")</f>
        <v>Statisztika II. (208, web)</v>
      </c>
      <c r="G6" s="9" t="str">
        <f>IFERROR(VLOOKUP(CONCATENATE(G$2,$Q6),Alap!$O:$AA,13,FALSE),"")</f>
        <v>Számvitel I. (201, web)</v>
      </c>
      <c r="H6" s="29" t="s">
        <v>564</v>
      </c>
      <c r="I6" s="9" t="str">
        <f>IFERROR(VLOOKUP(CONCATENATE(I$2,$Q6),Alap!$O:$AA,13,FALSE),"")</f>
        <v/>
      </c>
      <c r="J6" s="9" t="str">
        <f>IFERROR(VLOOKUP(CONCATENATE(J$2,$Q6),Alap!$O:$AA,13,FALSE),"")</f>
        <v>Általános és gazdasági jog (201, web)</v>
      </c>
      <c r="K6" s="9" t="str">
        <f>IFERROR(VLOOKUP(CONCATENATE(K$2,$Q6),Alap!$O:$AA,13,FALSE),"")</f>
        <v>Német általános nyelv I. (II. nyelv) (203)</v>
      </c>
      <c r="L6" s="9" t="str">
        <f>IFERROR(VLOOKUP(CONCATENATE(L$2,$Q6),Alap!$O:$AA,13,FALSE),"")</f>
        <v>EU tanulmányok (208, web)</v>
      </c>
      <c r="M6" s="9" t="str">
        <f>IFERROR(VLOOKUP(CONCATENATE(M$2,$Q6),Alap!$O:$AA,13,FALSE),"")</f>
        <v>EU tanulmányok (201, web)</v>
      </c>
      <c r="N6" s="29" t="str">
        <f>IFERROR(VLOOKUP(CONCATENATE(N$2,$Q6),Alap!$O:$AA,13,FALSE),"")</f>
        <v>Művelődéstörténet (208, Bp.-ről web)</v>
      </c>
      <c r="O6" s="9" t="str">
        <f>IFERROR(VLOOKUP(CONCATENATE(O$2,$Q6),Alap!$O:$AA,13,FALSE),"")</f>
        <v>Vendéglátó- és szálloda ismeretek (205, web)</v>
      </c>
      <c r="P6" s="9" t="str">
        <f>IFERROR(VLOOKUP(CONCATENATE(P$2,$Q6),Alap!$O:$AA,13,FALSE),"")</f>
        <v>Általános és gazdasági jog (201,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IFERROR(VLOOKUP(CONCATENATE(B$2,$Q7),Alap!$O:$AA,13,FALSE),"")</f>
        <v>Német általános nyelv I. (II. nyelv) (463)</v>
      </c>
      <c r="C7" s="9" t="str">
        <f>IFERROR(VLOOKUP(CONCATENATE(C$2,$Q7),Alap!$O:$AA,13,FALSE),"")</f>
        <v>Számvitel I. (208, web)</v>
      </c>
      <c r="D7" s="9" t="str">
        <f>IFERROR(VLOOKUP(CONCATENATE(D$2,$Q7),Alap!$O:$AA,13,FALSE),"")</f>
        <v>Számvitel I. (208, web)</v>
      </c>
      <c r="E7" s="29" t="s">
        <v>566</v>
      </c>
      <c r="F7" s="9" t="str">
        <f>IFERROR(VLOOKUP(CONCATENATE(F$2,$Q7),Alap!$O:$AA,13,FALSE),"")</f>
        <v>Statisztika II. (208, web)</v>
      </c>
      <c r="G7" s="9" t="str">
        <f>IFERROR(VLOOKUP(CONCATENATE(G$2,$Q7),Alap!$O:$AA,13,FALSE),"")</f>
        <v>Számvitel I. (201, web)</v>
      </c>
      <c r="H7" s="9" t="str">
        <f>IFERROR(VLOOKUP(CONCATENATE(H$2,$Q7),Alap!$O:$AA,13,FALSE),"")</f>
        <v>Számvitel I. (208, web)</v>
      </c>
      <c r="I7" s="9" t="str">
        <f>IFERROR(VLOOKUP(CONCATENATE(I$2,$Q7),Alap!$O:$AA,13,FALSE),"")</f>
        <v/>
      </c>
      <c r="J7" s="9" t="str">
        <f>IFERROR(VLOOKUP(CONCATENATE(J$2,$Q7),Alap!$O:$AA,13,FALSE),"")</f>
        <v>Általános és gazdasági jog (201, web)</v>
      </c>
      <c r="K7" s="9" t="str">
        <f>IFERROR(VLOOKUP(CONCATENATE(K$2,$Q7),Alap!$O:$AA,13,FALSE),"")</f>
        <v>Német általános nyelv I. (II. nyelv) (203)</v>
      </c>
      <c r="L7" s="9" t="str">
        <f>IFERROR(VLOOKUP(CONCATENATE(L$2,$Q7),Alap!$O:$AA,13,FALSE),"")</f>
        <v>EU tanulmányok (208, web)</v>
      </c>
      <c r="M7" s="9" t="str">
        <f>IFERROR(VLOOKUP(CONCATENATE(M$2,$Q7),Alap!$O:$AA,13,FALSE),"")</f>
        <v>Számvitel I. (208, web)</v>
      </c>
      <c r="N7" s="29" t="str">
        <f>IFERROR(VLOOKUP(CONCATENATE(N$2,$Q7),Alap!$O:$AA,13,FALSE),"")</f>
        <v/>
      </c>
      <c r="O7" s="9" t="str">
        <f>IFERROR(VLOOKUP(CONCATENATE(O$2,$Q7),Alap!$O:$AA,13,FALSE),"")</f>
        <v/>
      </c>
      <c r="P7" s="9" t="str">
        <f>IFERROR(VLOOKUP(CONCATENATE(P$2,$Q7),Alap!$O:$AA,13,FALSE),"")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IFERROR(VLOOKUP(CONCATENATE(B$2,$Q8),Alap!$O:$AA,13,FALSE),"")</f>
        <v/>
      </c>
      <c r="C8" s="9" t="str">
        <f>IFERROR(VLOOKUP(CONCATENATE(C$2,$Q8),Alap!$O:$AA,13,FALSE),"")</f>
        <v>Általános és gazdasági jog (201, web)</v>
      </c>
      <c r="D8" s="9" t="str">
        <f>IFERROR(VLOOKUP(CONCATENATE(D$2,$Q8),Alap!$O:$AA,13,FALSE),"")</f>
        <v/>
      </c>
      <c r="E8" s="29" t="s">
        <v>566</v>
      </c>
      <c r="F8" s="9" t="str">
        <f>IFERROR(VLOOKUP(CONCATENATE(F$2,$Q8),Alap!$O:$AA,13,FALSE),"")</f>
        <v>Statisztika II. (208, web)</v>
      </c>
      <c r="G8" s="9" t="str">
        <f>IFERROR(VLOOKUP(CONCATENATE(G$2,$Q8),Alap!$O:$AA,13,FALSE),"")</f>
        <v>Általános és gazdasági jog (201, web)</v>
      </c>
      <c r="H8" s="9" t="str">
        <f>IFERROR(VLOOKUP(CONCATENATE(H$2,$Q8),Alap!$O:$AA,13,FALSE),"")</f>
        <v>Számvitel I. (208, web)</v>
      </c>
      <c r="I8" s="9" t="str">
        <f>IFERROR(VLOOKUP(CONCATENATE(I$2,$Q8),Alap!$O:$AA,13,FALSE),"")</f>
        <v/>
      </c>
      <c r="J8" s="9" t="str">
        <f>IFERROR(VLOOKUP(CONCATENATE(J$2,$Q8),Alap!$O:$AA,13,FALSE),"")</f>
        <v>Általános és gazdasági jog (201, web)</v>
      </c>
      <c r="K8" s="9" t="str">
        <f>IFERROR(VLOOKUP(CONCATENATE(K$2,$Q8),Alap!$O:$AA,13,FALSE),"")</f>
        <v>Német általános nyelv I. (II. nyelv) (203)</v>
      </c>
      <c r="L8" s="9" t="str">
        <f>IFERROR(VLOOKUP(CONCATENATE(L$2,$Q8),Alap!$O:$AA,13,FALSE),"")</f>
        <v>EU tanulmányok (208, web)</v>
      </c>
      <c r="M8" s="9" t="str">
        <f>IFERROR(VLOOKUP(CONCATENATE(M$2,$Q8),Alap!$O:$AA,13,FALSE),"")</f>
        <v>Számvitel I. (208, web)</v>
      </c>
      <c r="N8" s="9" t="str">
        <f>IFERROR(VLOOKUP(CONCATENATE(N$2,$Q8),Alap!$O:$AA,13,FALSE),"")</f>
        <v/>
      </c>
      <c r="O8" s="9" t="str">
        <f>IFERROR(VLOOKUP(CONCATENATE(O$2,$Q8),Alap!$O:$AA,13,FALSE),"")</f>
        <v/>
      </c>
      <c r="P8" s="9" t="str">
        <f>IFERROR(VLOOKUP(CONCATENATE(P$2,$Q8),Alap!$O:$AA,13,FALSE),"")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IFERROR(VLOOKUP(CONCATENATE(B$2,$Q9),Alap!$O:$AA,13,FALSE),"")</f>
        <v/>
      </c>
      <c r="C9" s="9" t="str">
        <f>IFERROR(VLOOKUP(CONCATENATE(C$2,$Q9),Alap!$O:$AA,13,FALSE),"")</f>
        <v/>
      </c>
      <c r="D9" s="9" t="str">
        <f>IFERROR(VLOOKUP(CONCATENATE(D$2,$Q9),Alap!$O:$AA,13,FALSE),"")</f>
        <v/>
      </c>
      <c r="E9" s="9" t="str">
        <f>IFERROR(VLOOKUP(CONCATENATE(E$2,$Q9),Alap!$O:$AA,13,FALSE),"")</f>
        <v/>
      </c>
      <c r="F9" s="9" t="str">
        <f>IFERROR(VLOOKUP(CONCATENATE(F$2,$Q9),Alap!$O:$AA,13,FALSE),"")</f>
        <v/>
      </c>
      <c r="G9" s="9" t="str">
        <f>IFERROR(VLOOKUP(CONCATENATE(G$2,$Q9),Alap!$O:$AA,13,FALSE),"")</f>
        <v/>
      </c>
      <c r="H9" s="9" t="str">
        <f>IFERROR(VLOOKUP(CONCATENATE(H$2,$Q9),Alap!$O:$AA,13,FALSE),"")</f>
        <v/>
      </c>
      <c r="I9" s="9" t="str">
        <f>IFERROR(VLOOKUP(CONCATENATE(I$2,$Q9),Alap!$O:$AA,13,FALSE),"")</f>
        <v/>
      </c>
      <c r="J9" s="9" t="str">
        <f>IFERROR(VLOOKUP(CONCATENATE(J$2,$Q9),Alap!$O:$AA,13,FALSE),"")</f>
        <v/>
      </c>
      <c r="K9" s="9" t="str">
        <f>IFERROR(VLOOKUP(CONCATENATE(K$2,$Q9),Alap!$O:$AA,13,FALSE),"")</f>
        <v/>
      </c>
      <c r="L9" s="9" t="str">
        <f>IFERROR(VLOOKUP(CONCATENATE(L$2,$Q9),Alap!$O:$AA,13,FALSE),"")</f>
        <v/>
      </c>
      <c r="M9" s="9" t="str">
        <f>IFERROR(VLOOKUP(CONCATENATE(M$2,$Q9),Alap!$O:$AA,13,FALSE),"")</f>
        <v/>
      </c>
      <c r="N9" s="9" t="str">
        <f>IFERROR(VLOOKUP(CONCATENATE(N$2,$Q9),Alap!$O:$AA,13,FALSE),"")</f>
        <v/>
      </c>
      <c r="O9" s="9" t="str">
        <f>IFERROR(VLOOKUP(CONCATENATE(O$2,$Q9),Alap!$O:$AA,13,FALSE),"")</f>
        <v/>
      </c>
      <c r="P9" s="9" t="str">
        <f>IFERROR(VLOOKUP(CONCATENATE(P$2,$Q9),Alap!$O:$AA,13,FALSE),"")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IFERROR(VLOOKUP(CONCATENATE(B$10,$Q13),Alap!$O:$AA,13,FALSE),"")</f>
        <v/>
      </c>
      <c r="C13" s="9" t="str">
        <f>IFERROR(VLOOKUP(CONCATENATE(C$10,$Q13),Alap!$O:$AA,13,FALSE),"")</f>
        <v/>
      </c>
      <c r="D13" s="9" t="str">
        <f>IFERROR(VLOOKUP(CONCATENATE(D$10,$Q13),Alap!$O:$AA,13,FALSE),"")</f>
        <v/>
      </c>
      <c r="E13" s="9" t="str">
        <f>IFERROR(VLOOKUP(CONCATENATE(E$10,$Q13),Alap!$O:$AA,13,FALSE),"")</f>
        <v/>
      </c>
      <c r="F13" s="9" t="str">
        <f>IFERROR(VLOOKUP(CONCATENATE(F$10,$Q13),Alap!$O:$AA,13,FALSE),"")</f>
        <v/>
      </c>
      <c r="G13" s="9" t="str">
        <f>IFERROR(VLOOKUP(CONCATENATE(G$10,$Q13),Alap!$O:$AA,13,FALSE),"")</f>
        <v/>
      </c>
      <c r="H13" s="9" t="str">
        <f>IFERROR(VLOOKUP(CONCATENATE(H$10,$Q13),Alap!$O:$AA,13,FALSE),"")</f>
        <v/>
      </c>
      <c r="I13" s="9" t="str">
        <f>IFERROR(VLOOKUP(CONCATENATE(I$10,$Q13),Alap!$O:$AA,13,FALSE),"")</f>
        <v/>
      </c>
      <c r="J13" s="9" t="str">
        <f>IFERROR(VLOOKUP(CONCATENATE(J$10,$Q13),Alap!$O:$AA,13,FALSE),"")</f>
        <v/>
      </c>
      <c r="K13" s="9" t="str">
        <f>IFERROR(VLOOKUP(CONCATENATE(K$10,$Q13),Alap!$O:$AA,13,FALSE),"")</f>
        <v/>
      </c>
      <c r="L13" s="9" t="str">
        <f>IFERROR(VLOOKUP(CONCATENATE(L$10,$Q13),Alap!$O:$AA,13,FALSE),"")</f>
        <v/>
      </c>
      <c r="M13" s="9" t="str">
        <f>IFERROR(VLOOKUP(CONCATENATE(M$10,$Q13),Alap!$O:$AA,13,FALSE),"")</f>
        <v/>
      </c>
      <c r="N13" s="9" t="str">
        <f>IFERROR(VLOOKUP(CONCATENATE(N$10,$Q13),Alap!$O:$AA,13,FALSE),"")</f>
        <v/>
      </c>
      <c r="O13" s="9" t="str">
        <f>IFERROR(VLOOKUP(CONCATENATE(O$10,$Q13),Alap!$O:$AA,13,FALSE),"")</f>
        <v/>
      </c>
      <c r="P13" s="9" t="str">
        <f>IFERROR(VLOOKUP(CONCATENATE(P$10,$Q13),Alap!$O:$AA,13,FALSE),"")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IFERROR(VLOOKUP(CONCATENATE(B$10,$Q14),Alap!$O:$AA,13,FALSE),"")</f>
        <v/>
      </c>
      <c r="C14" s="30" t="str">
        <f>IFERROR(VLOOKUP(CONCATENATE(C$10,$Q14),Alap!$O:$AA,13,FALSE),"")</f>
        <v>Közgazdaságtan II. (205, Tb.-ről web)</v>
      </c>
      <c r="D14" s="9" t="str">
        <f>IFERROR(VLOOKUP(CONCATENATE(D$10,$Q14),Alap!$O:$AA,13,FALSE),"")</f>
        <v/>
      </c>
      <c r="E14" s="9" t="str">
        <f>IFERROR(VLOOKUP(CONCATENATE(E$10,$Q14),Alap!$O:$AA,13,FALSE),"")</f>
        <v/>
      </c>
      <c r="F14" s="30" t="str">
        <f>IFERROR(VLOOKUP(CONCATENATE(F$10,$Q14),Alap!$O:$AA,13,FALSE),"")</f>
        <v>Közgazdaságtan II. (205, Tb.-ről web)</v>
      </c>
      <c r="G14" s="9" t="str">
        <f>IFERROR(VLOOKUP(CONCATENATE(G$10,$Q14),Alap!$O:$AA,13,FALSE),"")</f>
        <v/>
      </c>
      <c r="H14" s="30" t="str">
        <f>IFERROR(VLOOKUP(CONCATENATE(H$10,$Q14),Alap!$O:$AA,13,FALSE),"")</f>
        <v>Közgazdaságtan II. (205, Tb.-ről web)</v>
      </c>
      <c r="I14" s="9" t="str">
        <f>IFERROR(VLOOKUP(CONCATENATE(I$10,$Q14),Alap!$O:$AA,13,FALSE),"")</f>
        <v/>
      </c>
      <c r="J14" s="30" t="str">
        <f>IFERROR(VLOOKUP(CONCATENATE(J$10,$Q14),Alap!$O:$AA,13,FALSE),"")</f>
        <v>Közgazdaságtan II. (205, Tb.-ről web)</v>
      </c>
      <c r="K14" s="9" t="str">
        <f>IFERROR(VLOOKUP(CONCATENATE(K$10,$Q14),Alap!$O:$AA,13,FALSE),"")</f>
        <v/>
      </c>
      <c r="L14" s="9" t="str">
        <f>IFERROR(VLOOKUP(CONCATENATE(L$10,$Q14),Alap!$O:$AA,13,FALSE),"")</f>
        <v/>
      </c>
      <c r="M14" s="30" t="str">
        <f>IFERROR(VLOOKUP(CONCATENATE(M$10,$Q14),Alap!$O:$AA,13,FALSE),"")</f>
        <v/>
      </c>
      <c r="N14" s="9" t="str">
        <f>IFERROR(VLOOKUP(CONCATENATE(N$10,$Q14),Alap!$O:$AA,13,FALSE),"")</f>
        <v/>
      </c>
      <c r="O14" s="9" t="str">
        <f>IFERROR(VLOOKUP(CONCATENATE(O$10,$Q14),Alap!$O:$AA,13,FALSE),"")</f>
        <v/>
      </c>
      <c r="P14" s="9" t="str">
        <f>IFERROR(VLOOKUP(CONCATENATE(P$10,$Q14),Alap!$O:$AA,13,FALSE),"")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IFERROR(VLOOKUP(CONCATENATE(B$10,$Q15),Alap!$O:$AA,13,FALSE),"")</f>
        <v/>
      </c>
      <c r="C15" s="30" t="str">
        <f>IFERROR(VLOOKUP(CONCATENATE(C$10,$Q15),Alap!$O:$AA,13,FALSE),"")</f>
        <v>Közgazdaságtan II. (205, Tb.-ről web)</v>
      </c>
      <c r="D15" s="9" t="str">
        <f>IFERROR(VLOOKUP(CONCATENATE(D$10,$Q15),Alap!$O:$AA,13,FALSE),"")</f>
        <v/>
      </c>
      <c r="E15" s="9" t="s">
        <v>568</v>
      </c>
      <c r="F15" s="30" t="str">
        <f>IFERROR(VLOOKUP(CONCATENATE(F$10,$Q15),Alap!$O:$AA,13,FALSE),"")</f>
        <v>Közgazdaságtan II. (205, Tb.-ről web)</v>
      </c>
      <c r="G15" s="9" t="str">
        <f>IFERROR(VLOOKUP(CONCATENATE(G$10,$Q15),Alap!$O:$AA,13,FALSE),"")</f>
        <v>Vendéglátó- és szálloda ismeretek (205, web)</v>
      </c>
      <c r="H15" s="30" t="str">
        <f>IFERROR(VLOOKUP(CONCATENATE(H$10,$Q15),Alap!$O:$AA,13,FALSE),"")</f>
        <v>Közgazdaságtan II. (205, Tb.-ről web)</v>
      </c>
      <c r="I15" s="9" t="str">
        <f>IFERROR(VLOOKUP(CONCATENATE(I$10,$Q15),Alap!$O:$AA,13,FALSE),"")</f>
        <v/>
      </c>
      <c r="J15" s="30" t="str">
        <f>IFERROR(VLOOKUP(CONCATENATE(J$10,$Q15),Alap!$O:$AA,13,FALSE),"")</f>
        <v>Közgazdaságtan II. (205, Tb.-ről web)</v>
      </c>
      <c r="K15" s="9" t="str">
        <f>IFERROR(VLOOKUP(CONCATENATE(K$10,$Q15),Alap!$O:$AA,13,FALSE),"")</f>
        <v>Vendéglátó- és szálloda ismeretek (205, web)</v>
      </c>
      <c r="L15" s="22" t="str">
        <f>IFERROR(VLOOKUP(CONCATENATE(L$10,$Q15),Alap!$O:$AA,13,FALSE),"")</f>
        <v>Én, a Brand - Sportolói énmárka (205, Bp.-ről web)</v>
      </c>
      <c r="M15" s="30" t="str">
        <f>IFERROR(VLOOKUP(CONCATENATE(M$10,$Q15),Alap!$O:$AA,13,FALSE),"")</f>
        <v/>
      </c>
      <c r="N15" s="9" t="str">
        <f>IFERROR(VLOOKUP(CONCATENATE(N$10,$Q15),Alap!$O:$AA,13,FALSE),"")</f>
        <v/>
      </c>
      <c r="O15" s="9" t="str">
        <f>IFERROR(VLOOKUP(CONCATENATE(O$10,$Q15),Alap!$O:$AA,13,FALSE),"")</f>
        <v/>
      </c>
      <c r="P15" s="9" t="str">
        <f>IFERROR(VLOOKUP(CONCATENATE(P$10,$Q15),Alap!$O:$AA,13,FALSE),"")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IFERROR(VLOOKUP(CONCATENATE(B$10,$Q16),Alap!$O:$AA,13,FALSE),"")</f>
        <v/>
      </c>
      <c r="C16" s="30" t="str">
        <f>IFERROR(VLOOKUP(CONCATENATE(C$10,$Q16),Alap!$O:$AA,13,FALSE),"")</f>
        <v>Közgazdaságtan II. (205, Tb.-ről web)</v>
      </c>
      <c r="D16" s="9" t="str">
        <f>IFERROR(VLOOKUP(CONCATENATE(D$10,$Q16),Alap!$O:$AA,13,FALSE),"")</f>
        <v/>
      </c>
      <c r="E16" s="9" t="s">
        <v>568</v>
      </c>
      <c r="F16" s="9" t="str">
        <f>IFERROR(VLOOKUP(CONCATENATE(F$10,$Q16),Alap!$O:$AA,13,FALSE),"")</f>
        <v/>
      </c>
      <c r="G16" s="9" t="str">
        <f>IFERROR(VLOOKUP(CONCATENATE(G$10,$Q16),Alap!$O:$AA,13,FALSE),"")</f>
        <v>Vendéglátó- és szálloda ismeretek (205, web)</v>
      </c>
      <c r="H16" s="30" t="str">
        <f>IFERROR(VLOOKUP(CONCATENATE(H$10,$Q16),Alap!$O:$AA,13,FALSE),"")</f>
        <v>Közgazdaságtan II. (205, Tb.-ről web)</v>
      </c>
      <c r="I16" s="9" t="str">
        <f>IFERROR(VLOOKUP(CONCATENATE(I$10,$Q16),Alap!$O:$AA,13,FALSE),"")</f>
        <v/>
      </c>
      <c r="J16" s="30" t="str">
        <f>IFERROR(VLOOKUP(CONCATENATE(J$10,$Q16),Alap!$O:$AA,13,FALSE),"")</f>
        <v/>
      </c>
      <c r="K16" s="9" t="str">
        <f>IFERROR(VLOOKUP(CONCATENATE(K$10,$Q16),Alap!$O:$AA,13,FALSE),"")</f>
        <v/>
      </c>
      <c r="L16" s="22" t="str">
        <f>IFERROR(VLOOKUP(CONCATENATE(L$10,$Q16),Alap!$O:$AA,13,FALSE),"")</f>
        <v>Én, a Brand - Sportolói énmárka (205, Bp.-ről web)</v>
      </c>
      <c r="M16" s="9" t="str">
        <f>IFERROR(VLOOKUP(CONCATENATE(M$10,$Q16),Alap!$O:$AA,13,FALSE),"")</f>
        <v/>
      </c>
      <c r="N16" s="9" t="str">
        <f>IFERROR(VLOOKUP(CONCATENATE(N$10,$Q16),Alap!$O:$AA,13,FALSE),"")</f>
        <v/>
      </c>
      <c r="O16" s="9" t="str">
        <f>IFERROR(VLOOKUP(CONCATENATE(O$10,$Q16),Alap!$O:$AA,13,FALSE),"")</f>
        <v/>
      </c>
      <c r="P16" s="9" t="str">
        <f>IFERROR(VLOOKUP(CONCATENATE(P$10,$Q16),Alap!$O:$AA,13,FALSE),"")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75E36-54FB-4467-8C60-A55408F0E9FA}">
  <dimension ref="A1:Q17"/>
  <sheetViews>
    <sheetView workbookViewId="0">
      <selection activeCell="N7" sqref="N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492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IFERROR(VLOOKUP(CONCATENATE(B$2,$Q4),Alap!$P:$AA,12,FALSE),"")</f>
        <v/>
      </c>
      <c r="C4" s="9" t="str">
        <f>IFERROR(VLOOKUP(CONCATENATE(C$2,$Q4),Alap!$P:$AA,12,FALSE),"")</f>
        <v/>
      </c>
      <c r="D4" s="9" t="str">
        <f>IFERROR(VLOOKUP(CONCATENATE(D$2,$Q4),Alap!$P:$AA,12,FALSE),"")</f>
        <v/>
      </c>
      <c r="E4" s="9" t="str">
        <f>IFERROR(VLOOKUP(CONCATENATE(E$2,$Q4),Alap!$P:$AA,12,FALSE),"")</f>
        <v>Szállítmányozás (210, web)</v>
      </c>
      <c r="F4" s="9" t="str">
        <f>IFERROR(VLOOKUP(CONCATENATE(F$2,$Q4),Alap!$P:$AA,12,FALSE),"")</f>
        <v>Ellátási lánc menedzsment (210, web)</v>
      </c>
      <c r="G4" s="9" t="str">
        <f>IFERROR(VLOOKUP(CONCATENATE(G$2,$Q4),Alap!$P:$AA,12,FALSE),"")</f>
        <v>Számviteli alapok (202, web)</v>
      </c>
      <c r="H4" s="9" t="str">
        <f>IFERROR(VLOOKUP(CONCATENATE(H$2,$Q4),Alap!$P:$AA,12,FALSE),"")</f>
        <v/>
      </c>
      <c r="I4" s="9" t="str">
        <f>IFERROR(VLOOKUP(CONCATENATE(I$2,$Q4),Alap!$P:$AA,12,FALSE),"")</f>
        <v/>
      </c>
      <c r="J4" s="9" t="str">
        <f>IFERROR(VLOOKUP(CONCATENATE(J$2,$Q4),Alap!$P:$AA,12,FALSE),"")</f>
        <v>Marketingkutatás (208, 8.45-től, Bp.-ről web)</v>
      </c>
      <c r="K4" s="9" t="str">
        <f>IFERROR(VLOOKUP(CONCATENATE(K$2,$Q4),Alap!$P:$AA,12,FALSE),"")</f>
        <v>Áruforgalmi ismeretek (210, web)</v>
      </c>
      <c r="L4" s="9" t="str">
        <f>IFERROR(VLOOKUP(CONCATENATE(L$2,$Q4),Alap!$P:$AA,12,FALSE),"")</f>
        <v>Marketingkutatás (208, 8.45-től, Bp.-ről web)</v>
      </c>
      <c r="M4" s="9" t="str">
        <f>IFERROR(VLOOKUP(CONCATENATE(M$2,$Q4),Alap!$P:$AA,12,FALSE),"")</f>
        <v/>
      </c>
      <c r="N4" s="9" t="str">
        <f>IFERROR(VLOOKUP(CONCATENATE(N$2,$Q4),Alap!$P:$AA,12,FALSE),"")</f>
        <v>Ellátási lánc menedzsment (210, web)</v>
      </c>
      <c r="O4" s="9" t="str">
        <f>IFERROR(VLOOKUP(CONCATENATE(O$2,$Q4),Alap!$P:$AA,12,FALSE),"")</f>
        <v>Számviteli alapok (202, web)</v>
      </c>
      <c r="P4" s="9" t="str">
        <f>IFERROR(VLOOKUP(CONCATENATE(P$2,$Q4),Alap!$P:$AA,12,FALSE),"")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IFERROR(VLOOKUP(CONCATENATE(B$2,$Q5),Alap!$P:$AA,12,FALSE),"")</f>
        <v/>
      </c>
      <c r="C5" s="9" t="str">
        <f>IFERROR(VLOOKUP(CONCATENATE(C$2,$Q5),Alap!$P:$AA,12,FALSE),"")</f>
        <v/>
      </c>
      <c r="D5" s="9" t="str">
        <f>IFERROR(VLOOKUP(CONCATENATE(D$2,$Q5),Alap!$P:$AA,12,FALSE),"")</f>
        <v>Számviteli alapok (202, web)</v>
      </c>
      <c r="E5" s="9" t="str">
        <f>IFERROR(VLOOKUP(CONCATENATE(E$2,$Q5),Alap!$P:$AA,12,FALSE),"")</f>
        <v>Szállítmányozás (210, web)</v>
      </c>
      <c r="F5" s="9" t="str">
        <f>IFERROR(VLOOKUP(CONCATENATE(F$2,$Q5),Alap!$P:$AA,12,FALSE),"")</f>
        <v>Ellátási lánc menedzsment (210, web)</v>
      </c>
      <c r="G5" s="9" t="str">
        <f>IFERROR(VLOOKUP(CONCATENATE(G$2,$Q5),Alap!$P:$AA,12,FALSE),"")</f>
        <v>Számviteli alapok (202, web)</v>
      </c>
      <c r="H5" s="9" t="str">
        <f>IFERROR(VLOOKUP(CONCATENATE(H$2,$Q5),Alap!$P:$AA,12,FALSE),"")</f>
        <v>Számviteli alapok (210, web)</v>
      </c>
      <c r="I5" s="9" t="str">
        <f>IFERROR(VLOOKUP(CONCATENATE(I$2,$Q5),Alap!$P:$AA,12,FALSE),"")</f>
        <v/>
      </c>
      <c r="J5" s="9" t="str">
        <f>IFERROR(VLOOKUP(CONCATENATE(J$2,$Q5),Alap!$P:$AA,12,FALSE),"")</f>
        <v>Marketingkutatás (208, Bp.-ről web)</v>
      </c>
      <c r="K5" s="9" t="str">
        <f>IFERROR(VLOOKUP(CONCATENATE(K$2,$Q5),Alap!$P:$AA,12,FALSE),"")</f>
        <v>Áruforgalmi ismeretek (210, web)</v>
      </c>
      <c r="L5" s="9" t="str">
        <f>IFERROR(VLOOKUP(CONCATENATE(L$2,$Q5),Alap!$P:$AA,12,FALSE),"")</f>
        <v>Marketingkutatás (208, Bp.-ről web)</v>
      </c>
      <c r="M5" s="9" t="str">
        <f>IFERROR(VLOOKUP(CONCATENATE(M$2,$Q5),Alap!$P:$AA,12,FALSE),"")</f>
        <v>Beszerzés és készletgazdálkodás (210, web)</v>
      </c>
      <c r="N5" s="9" t="str">
        <f>IFERROR(VLOOKUP(CONCATENATE(N$2,$Q5),Alap!$P:$AA,12,FALSE),"")</f>
        <v>Ellátási lánc menedzsment (210, web)</v>
      </c>
      <c r="O5" s="9" t="str">
        <f>IFERROR(VLOOKUP(CONCATENATE(O$2,$Q5),Alap!$P:$AA,12,FALSE),"")</f>
        <v>Számviteli alapok (202, web)</v>
      </c>
      <c r="P5" s="9" t="str">
        <f>IFERROR(VLOOKUP(CONCATENATE(P$2,$Q5),Alap!$P:$AA,12,FALSE),"")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IFERROR(VLOOKUP(CONCATENATE(B$2,$Q6),Alap!$P:$AA,12,FALSE),"")</f>
        <v/>
      </c>
      <c r="C6" s="9" t="str">
        <f>IFERROR(VLOOKUP(CONCATENATE(C$2,$Q6),Alap!$P:$AA,12,FALSE),"")</f>
        <v/>
      </c>
      <c r="D6" s="9" t="str">
        <f>IFERROR(VLOOKUP(CONCATENATE(D$2,$Q6),Alap!$P:$AA,12,FALSE),"")</f>
        <v>Számviteli alapok (202, web)</v>
      </c>
      <c r="E6" s="9" t="str">
        <f>IFERROR(VLOOKUP(CONCATENATE(E$2,$Q6),Alap!$P:$AA,12,FALSE),"")</f>
        <v>Szállítmányozás (210, web)</v>
      </c>
      <c r="F6" s="9" t="str">
        <f>IFERROR(VLOOKUP(CONCATENATE(F$2,$Q6),Alap!$P:$AA,12,FALSE),"")</f>
        <v>Áruforgalmi ismeretek (210, web)</v>
      </c>
      <c r="G6" s="9" t="str">
        <f>IFERROR(VLOOKUP(CONCATENATE(G$2,$Q6),Alap!$P:$AA,12,FALSE),"")</f>
        <v>Áruforgalmi ismeretek (202, web)</v>
      </c>
      <c r="H6" s="9" t="str">
        <f>IFERROR(VLOOKUP(CONCATENATE(H$2,$Q6),Alap!$P:$AA,12,FALSE),"")</f>
        <v>Számviteli alapok (210, web)</v>
      </c>
      <c r="I6" s="9" t="str">
        <f>IFERROR(VLOOKUP(CONCATENATE(I$2,$Q6),Alap!$P:$AA,12,FALSE),"")</f>
        <v/>
      </c>
      <c r="J6" s="9" t="str">
        <f>IFERROR(VLOOKUP(CONCATENATE(J$2,$Q6),Alap!$P:$AA,12,FALSE),"")</f>
        <v>Szállítmányozás (210, web)</v>
      </c>
      <c r="K6" s="9" t="str">
        <f>IFERROR(VLOOKUP(CONCATENATE(K$2,$Q6),Alap!$P:$AA,12,FALSE),"")</f>
        <v>Beszerzés és készletgazdálkodás (202, web)</v>
      </c>
      <c r="L6" s="9" t="str">
        <f>IFERROR(VLOOKUP(CONCATENATE(L$2,$Q6),Alap!$P:$AA,12,FALSE),"")</f>
        <v>Áruforgalmi ismeretek (206, web)</v>
      </c>
      <c r="M6" s="9" t="str">
        <f>IFERROR(VLOOKUP(CONCATENATE(M$2,$Q6),Alap!$P:$AA,12,FALSE),"")</f>
        <v>Beszerzés és készletgazdálkodás (210, web)</v>
      </c>
      <c r="N6" s="9" t="str">
        <f>IFERROR(VLOOKUP(CONCATENATE(N$2,$Q6),Alap!$P:$AA,12,FALSE),"")</f>
        <v>Ellátási lánc menedzsment (210, web)</v>
      </c>
      <c r="O6" s="9" t="str">
        <f>IFERROR(VLOOKUP(CONCATENATE(O$2,$Q6),Alap!$P:$AA,12,FALSE),"")</f>
        <v>Marketingkutatás (201, Tb.-ről web)</v>
      </c>
      <c r="P6" s="9" t="str">
        <f>IFERROR(VLOOKUP(CONCATENATE(P$2,$Q6),Alap!$P:$AA,12,FALSE),"")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IFERROR(VLOOKUP(CONCATENATE(B$2,$Q7),Alap!$P:$AA,12,FALSE),"")</f>
        <v/>
      </c>
      <c r="C7" s="9" t="str">
        <f>IFERROR(VLOOKUP(CONCATENATE(C$2,$Q7),Alap!$P:$AA,12,FALSE),"")</f>
        <v/>
      </c>
      <c r="D7" s="9" t="str">
        <f>IFERROR(VLOOKUP(CONCATENATE(D$2,$Q7),Alap!$P:$AA,12,FALSE),"")</f>
        <v>Ellátási lánc menedzsment (202, web)</v>
      </c>
      <c r="E7" s="9" t="str">
        <f>IFERROR(VLOOKUP(CONCATENATE(E$2,$Q7),Alap!$P:$AA,12,FALSE),"")</f>
        <v/>
      </c>
      <c r="F7" s="9" t="str">
        <f>IFERROR(VLOOKUP(CONCATENATE(F$2,$Q7),Alap!$P:$AA,12,FALSE),"")</f>
        <v>Áruforgalmi ismeretek (210, web)</v>
      </c>
      <c r="G7" s="9" t="str">
        <f>IFERROR(VLOOKUP(CONCATENATE(G$2,$Q7),Alap!$P:$AA,12,FALSE),"")</f>
        <v>Áruforgalmi ismeretek (202, web)</v>
      </c>
      <c r="H7" s="9" t="str">
        <f>IFERROR(VLOOKUP(CONCATENATE(H$2,$Q7),Alap!$P:$AA,12,FALSE),"")</f>
        <v>Ellátási lánc menedzsment (210, web)</v>
      </c>
      <c r="I7" s="9" t="str">
        <f>IFERROR(VLOOKUP(CONCATENATE(I$2,$Q7),Alap!$P:$AA,12,FALSE),"")</f>
        <v/>
      </c>
      <c r="J7" s="9" t="str">
        <f>IFERROR(VLOOKUP(CONCATENATE(J$2,$Q7),Alap!$P:$AA,12,FALSE),"")</f>
        <v>Szállítmányozás (210, web)</v>
      </c>
      <c r="K7" s="9" t="str">
        <f>IFERROR(VLOOKUP(CONCATENATE(K$2,$Q7),Alap!$P:$AA,12,FALSE),"")</f>
        <v>Beszerzés és készletgazdálkodás (202, web)</v>
      </c>
      <c r="L7" s="9" t="str">
        <f>IFERROR(VLOOKUP(CONCATENATE(L$2,$Q7),Alap!$P:$AA,12,FALSE),"")</f>
        <v>Áruforgalmi ismeretek (206, web)</v>
      </c>
      <c r="M7" s="9" t="str">
        <f>IFERROR(VLOOKUP(CONCATENATE(M$2,$Q7),Alap!$P:$AA,12,FALSE),"")</f>
        <v>Beszerzés és készletgazdálkodás (210, web)</v>
      </c>
      <c r="N7" s="9" t="str">
        <f>IFERROR(VLOOKUP(CONCATENATE(N$2,$Q7),Alap!$P:$AA,12,FALSE),"")</f>
        <v>Marketingkutatás (208, Bp.-ről web)</v>
      </c>
      <c r="O7" s="9" t="str">
        <f>IFERROR(VLOOKUP(CONCATENATE(O$2,$Q7),Alap!$P:$AA,12,FALSE),"")</f>
        <v>Marketingkutatás (201, Tb.-ről web)</v>
      </c>
      <c r="P7" s="9" t="str">
        <f>IFERROR(VLOOKUP(CONCATENATE(P$2,$Q7),Alap!$P:$AA,12,FALSE),"")</f>
        <v>Beszerzés és készletgazdálkodás (208,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IFERROR(VLOOKUP(CONCATENATE(B$2,$Q8),Alap!$P:$AA,12,FALSE),"")</f>
        <v/>
      </c>
      <c r="C8" s="9" t="str">
        <f>IFERROR(VLOOKUP(CONCATENATE(C$2,$Q8),Alap!$P:$AA,12,FALSE),"")</f>
        <v>Marketingkutatás (208, Bp.-ről web)</v>
      </c>
      <c r="D8" s="9" t="str">
        <f>IFERROR(VLOOKUP(CONCATENATE(D$2,$Q8),Alap!$P:$AA,12,FALSE),"")</f>
        <v>Ellátási lánc menedzsment (202, web)</v>
      </c>
      <c r="E8" s="9" t="str">
        <f>IFERROR(VLOOKUP(CONCATENATE(E$2,$Q8),Alap!$P:$AA,12,FALSE),"")</f>
        <v/>
      </c>
      <c r="F8" s="9" t="str">
        <f>IFERROR(VLOOKUP(CONCATENATE(F$2,$Q8),Alap!$P:$AA,12,FALSE),"")</f>
        <v/>
      </c>
      <c r="G8" s="9" t="str">
        <f>IFERROR(VLOOKUP(CONCATENATE(G$2,$Q8),Alap!$P:$AA,12,FALSE),"")</f>
        <v/>
      </c>
      <c r="H8" s="9" t="str">
        <f>IFERROR(VLOOKUP(CONCATENATE(H$2,$Q8),Alap!$P:$AA,12,FALSE),"")</f>
        <v>Ellátási lánc menedzsment (210, web)</v>
      </c>
      <c r="I8" s="9" t="str">
        <f>IFERROR(VLOOKUP(CONCATENATE(I$2,$Q8),Alap!$P:$AA,12,FALSE),"")</f>
        <v/>
      </c>
      <c r="J8" s="9" t="str">
        <f>IFERROR(VLOOKUP(CONCATENATE(J$2,$Q8),Alap!$P:$AA,12,FALSE),"")</f>
        <v/>
      </c>
      <c r="K8" s="9" t="str">
        <f>IFERROR(VLOOKUP(CONCATENATE(K$2,$Q8),Alap!$P:$AA,12,FALSE),"")</f>
        <v>Beszerzés és készletgazdálkodás (202, web)</v>
      </c>
      <c r="L8" s="9" t="str">
        <f>IFERROR(VLOOKUP(CONCATENATE(L$2,$Q8),Alap!$P:$AA,12,FALSE),"")</f>
        <v/>
      </c>
      <c r="M8" s="9" t="str">
        <f>IFERROR(VLOOKUP(CONCATENATE(M$2,$Q8),Alap!$P:$AA,12,FALSE),"")</f>
        <v/>
      </c>
      <c r="N8" s="9" t="str">
        <f>IFERROR(VLOOKUP(CONCATENATE(N$2,$Q8),Alap!$P:$AA,12,FALSE),"")</f>
        <v/>
      </c>
      <c r="O8" s="9" t="str">
        <f>IFERROR(VLOOKUP(CONCATENATE(O$2,$Q8),Alap!$P:$AA,12,FALSE),"")</f>
        <v>Marketingkutatás (201, Tb.-ről web)</v>
      </c>
      <c r="P8" s="9" t="str">
        <f>IFERROR(VLOOKUP(CONCATENATE(P$2,$Q8),Alap!$P:$AA,12,FALSE),"")</f>
        <v>Beszerzés és készletgazdálkodás (208,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IFERROR(VLOOKUP(CONCATENATE(B$2,$Q9),Alap!$P:$AA,12,FALSE),"")</f>
        <v/>
      </c>
      <c r="C9" s="9" t="str">
        <f>IFERROR(VLOOKUP(CONCATENATE(C$2,$Q9),Alap!$P:$AA,12,FALSE),"")</f>
        <v/>
      </c>
      <c r="D9" s="9" t="str">
        <f>IFERROR(VLOOKUP(CONCATENATE(D$2,$Q9),Alap!$P:$AA,12,FALSE),"")</f>
        <v>Ellátási lánc menedzsment (202, web)</v>
      </c>
      <c r="E9" s="9" t="str">
        <f>IFERROR(VLOOKUP(CONCATENATE(E$2,$Q9),Alap!$P:$AA,12,FALSE),"")</f>
        <v/>
      </c>
      <c r="F9" s="9" t="str">
        <f>IFERROR(VLOOKUP(CONCATENATE(F$2,$Q9),Alap!$P:$AA,12,FALSE),"")</f>
        <v/>
      </c>
      <c r="G9" s="9" t="str">
        <f>IFERROR(VLOOKUP(CONCATENATE(G$2,$Q9),Alap!$P:$AA,12,FALSE),"")</f>
        <v/>
      </c>
      <c r="H9" s="9" t="str">
        <f>IFERROR(VLOOKUP(CONCATENATE(H$2,$Q9),Alap!$P:$AA,12,FALSE),"")</f>
        <v/>
      </c>
      <c r="I9" s="9" t="str">
        <f>IFERROR(VLOOKUP(CONCATENATE(I$2,$Q9),Alap!$P:$AA,12,FALSE),"")</f>
        <v/>
      </c>
      <c r="J9" s="9" t="str">
        <f>IFERROR(VLOOKUP(CONCATENATE(J$2,$Q9),Alap!$P:$AA,12,FALSE),"")</f>
        <v/>
      </c>
      <c r="K9" s="9" t="str">
        <f>IFERROR(VLOOKUP(CONCATENATE(K$2,$Q9),Alap!$P:$AA,12,FALSE),"")</f>
        <v/>
      </c>
      <c r="L9" s="9" t="str">
        <f>IFERROR(VLOOKUP(CONCATENATE(L$2,$Q9),Alap!$P:$AA,12,FALSE),"")</f>
        <v/>
      </c>
      <c r="M9" s="9" t="str">
        <f>IFERROR(VLOOKUP(CONCATENATE(M$2,$Q9),Alap!$P:$AA,12,FALSE),"")</f>
        <v/>
      </c>
      <c r="N9" s="9" t="str">
        <f>IFERROR(VLOOKUP(CONCATENATE(N$2,$Q9),Alap!$P:$AA,12,FALSE),"")</f>
        <v/>
      </c>
      <c r="O9" s="9" t="str">
        <f>IFERROR(VLOOKUP(CONCATENATE(O$2,$Q9),Alap!$P:$AA,12,FALSE),"")</f>
        <v/>
      </c>
      <c r="P9" s="9" t="str">
        <f>IFERROR(VLOOKUP(CONCATENATE(P$2,$Q9),Alap!$P:$AA,12,FALSE),"")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IFERROR(VLOOKUP(CONCATENATE(B$10,$Q13),Alap!$P:$AA,12,FALSE),"")</f>
        <v/>
      </c>
      <c r="C13" s="9" t="str">
        <f>IFERROR(VLOOKUP(CONCATENATE(C$10,$Q13),Alap!$P:$AA,12,FALSE),"")</f>
        <v/>
      </c>
      <c r="D13" s="9" t="str">
        <f>IFERROR(VLOOKUP(CONCATENATE(D$10,$Q13),Alap!$P:$AA,12,FALSE),"")</f>
        <v/>
      </c>
      <c r="E13" s="9" t="str">
        <f>IFERROR(VLOOKUP(CONCATENATE(E$10,$Q13),Alap!$P:$AA,12,FALSE),"")</f>
        <v/>
      </c>
      <c r="F13" s="9" t="str">
        <f>IFERROR(VLOOKUP(CONCATENATE(F$10,$Q13),Alap!$P:$AA,12,FALSE),"")</f>
        <v/>
      </c>
      <c r="G13" s="9" t="str">
        <f>IFERROR(VLOOKUP(CONCATENATE(G$10,$Q13),Alap!$P:$AA,12,FALSE),"")</f>
        <v/>
      </c>
      <c r="H13" s="9" t="str">
        <f>IFERROR(VLOOKUP(CONCATENATE(H$10,$Q13),Alap!$P:$AA,12,FALSE),"")</f>
        <v/>
      </c>
      <c r="I13" s="9" t="str">
        <f>IFERROR(VLOOKUP(CONCATENATE(I$10,$Q13),Alap!$P:$AA,12,FALSE),"")</f>
        <v/>
      </c>
      <c r="J13" s="9" t="str">
        <f>IFERROR(VLOOKUP(CONCATENATE(J$10,$Q13),Alap!$P:$AA,12,FALSE),"")</f>
        <v/>
      </c>
      <c r="K13" s="9" t="str">
        <f>IFERROR(VLOOKUP(CONCATENATE(K$10,$Q13),Alap!$P:$AA,12,FALSE),"")</f>
        <v/>
      </c>
      <c r="L13" s="9" t="str">
        <f>IFERROR(VLOOKUP(CONCATENATE(L$10,$Q13),Alap!$P:$AA,12,FALSE),"")</f>
        <v/>
      </c>
      <c r="M13" s="9" t="str">
        <f>IFERROR(VLOOKUP(CONCATENATE(M$10,$Q13),Alap!$P:$AA,12,FALSE),"")</f>
        <v/>
      </c>
      <c r="N13" s="9" t="str">
        <f>IFERROR(VLOOKUP(CONCATENATE(N$10,$Q13),Alap!$P:$AA,12,FALSE),"")</f>
        <v/>
      </c>
      <c r="O13" s="9" t="str">
        <f>IFERROR(VLOOKUP(CONCATENATE(O$10,$Q13),Alap!$P:$AA,12,FALSE),"")</f>
        <v/>
      </c>
      <c r="P13" s="9" t="str">
        <f>IFERROR(VLOOKUP(CONCATENATE(P$10,$Q13),Alap!$P:$AA,12,FALSE),"")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IFERROR(VLOOKUP(CONCATENATE(B$10,$Q14),Alap!$P:$AA,12,FALSE),"")</f>
        <v/>
      </c>
      <c r="C14" s="9" t="str">
        <f>IFERROR(VLOOKUP(CONCATENATE(C$10,$Q14),Alap!$P:$AA,12,FALSE),"")</f>
        <v/>
      </c>
      <c r="D14" s="9" t="str">
        <f>IFERROR(VLOOKUP(CONCATENATE(D$10,$Q14),Alap!$P:$AA,12,FALSE),"")</f>
        <v/>
      </c>
      <c r="E14" s="9" t="str">
        <f>IFERROR(VLOOKUP(CONCATENATE(E$10,$Q14),Alap!$P:$AA,12,FALSE),"")</f>
        <v/>
      </c>
      <c r="F14" s="9" t="str">
        <f>IFERROR(VLOOKUP(CONCATENATE(F$10,$Q14),Alap!$P:$AA,12,FALSE),"")</f>
        <v/>
      </c>
      <c r="G14" s="9" t="str">
        <f>IFERROR(VLOOKUP(CONCATENATE(G$10,$Q14),Alap!$P:$AA,12,FALSE),"")</f>
        <v/>
      </c>
      <c r="H14" s="9" t="str">
        <f>IFERROR(VLOOKUP(CONCATENATE(H$10,$Q14),Alap!$P:$AA,12,FALSE),"")</f>
        <v/>
      </c>
      <c r="I14" s="9" t="str">
        <f>IFERROR(VLOOKUP(CONCATENATE(I$10,$Q14),Alap!$P:$AA,12,FALSE),"")</f>
        <v/>
      </c>
      <c r="J14" s="9" t="str">
        <f>IFERROR(VLOOKUP(CONCATENATE(J$10,$Q14),Alap!$P:$AA,12,FALSE),"")</f>
        <v/>
      </c>
      <c r="K14" s="9" t="str">
        <f>IFERROR(VLOOKUP(CONCATENATE(K$10,$Q14),Alap!$P:$AA,12,FALSE),"")</f>
        <v/>
      </c>
      <c r="L14" s="9" t="str">
        <f>IFERROR(VLOOKUP(CONCATENATE(L$10,$Q14),Alap!$P:$AA,12,FALSE),"")</f>
        <v/>
      </c>
      <c r="M14" s="9" t="str">
        <f>IFERROR(VLOOKUP(CONCATENATE(M$10,$Q14),Alap!$P:$AA,12,FALSE),"")</f>
        <v/>
      </c>
      <c r="N14" s="9" t="str">
        <f>IFERROR(VLOOKUP(CONCATENATE(N$10,$Q14),Alap!$P:$AA,12,FALSE),"")</f>
        <v/>
      </c>
      <c r="O14" s="9" t="str">
        <f>IFERROR(VLOOKUP(CONCATENATE(O$10,$Q14),Alap!$P:$AA,12,FALSE),"")</f>
        <v/>
      </c>
      <c r="P14" s="9" t="str">
        <f>IFERROR(VLOOKUP(CONCATENATE(P$10,$Q14),Alap!$P:$AA,12,FALSE),"")</f>
        <v/>
      </c>
      <c r="Q14" s="3">
        <v>5</v>
      </c>
    </row>
    <row r="15" spans="1:17" ht="64.5" customHeight="1" thickBot="1" x14ac:dyDescent="0.3">
      <c r="A15" s="9" t="s">
        <v>6</v>
      </c>
      <c r="B15" s="9" t="str">
        <f>IFERROR(VLOOKUP(CONCATENATE(B$10,$Q15),Alap!$P:$AA,12,FALSE),"")</f>
        <v/>
      </c>
      <c r="C15" s="9" t="str">
        <f>IFERROR(VLOOKUP(CONCATENATE(C$10,$Q15),Alap!$P:$AA,12,FALSE),"")</f>
        <v/>
      </c>
      <c r="D15" s="9" t="str">
        <f>IFERROR(VLOOKUP(CONCATENATE(D$10,$Q15),Alap!$P:$AA,12,FALSE),"")</f>
        <v/>
      </c>
      <c r="E15" s="9" t="str">
        <f>IFERROR(VLOOKUP(CONCATENATE(E$10,$Q15),Alap!$P:$AA,12,FALSE),"")</f>
        <v>Nemz. tárgy. id. nyelven (otthon, otthonról web)</v>
      </c>
      <c r="F15" s="9" t="str">
        <f>IFERROR(VLOOKUP(CONCATENATE(F$10,$Q15),Alap!$P:$AA,12,FALSE),"")</f>
        <v/>
      </c>
      <c r="G15" s="9" t="str">
        <f>IFERROR(VLOOKUP(CONCATENATE(G$10,$Q15),Alap!$P:$AA,12,FALSE),"")</f>
        <v/>
      </c>
      <c r="H15" s="9" t="str">
        <f>IFERROR(VLOOKUP(CONCATENATE(H$10,$Q15),Alap!$P:$AA,12,FALSE),"")</f>
        <v>Nemz. tárgy. id. nyelven (otthon, otthonról web)</v>
      </c>
      <c r="I15" s="9" t="str">
        <f>IFERROR(VLOOKUP(CONCATENATE(I$10,$Q15),Alap!$P:$AA,12,FALSE),"")</f>
        <v/>
      </c>
      <c r="J15" s="9" t="str">
        <f>IFERROR(VLOOKUP(CONCATENATE(J$10,$Q15),Alap!$P:$AA,12,FALSE),"")</f>
        <v/>
      </c>
      <c r="K15" s="9" t="str">
        <f>IFERROR(VLOOKUP(CONCATENATE(K$10,$Q15),Alap!$P:$AA,12,FALSE),"")</f>
        <v/>
      </c>
      <c r="L15" s="9" t="str">
        <f>IFERROR(VLOOKUP(CONCATENATE(L$10,$Q15),Alap!$P:$AA,12,FALSE),"")</f>
        <v/>
      </c>
      <c r="M15" s="9" t="str">
        <f>IFERROR(VLOOKUP(CONCATENATE(M$10,$Q15),Alap!$P:$AA,12,FALSE),"")</f>
        <v>Nemz. tárgy. id. nyelven (otthon, otthonról web)</v>
      </c>
      <c r="N15" s="9" t="str">
        <f>IFERROR(VLOOKUP(CONCATENATE(N$10,$Q15),Alap!$P:$AA,12,FALSE),"")</f>
        <v/>
      </c>
      <c r="O15" s="9" t="str">
        <f>IFERROR(VLOOKUP(CONCATENATE(O$10,$Q15),Alap!$P:$AA,12,FALSE),"")</f>
        <v/>
      </c>
      <c r="P15" s="9" t="str">
        <f>IFERROR(VLOOKUP(CONCATENATE(P$10,$Q15),Alap!$P:$AA,12,FALSE),"")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IFERROR(VLOOKUP(CONCATENATE(B$10,$Q16),Alap!$P:$AA,12,FALSE),"")</f>
        <v/>
      </c>
      <c r="C16" s="9" t="str">
        <f>IFERROR(VLOOKUP(CONCATENATE(C$10,$Q16),Alap!$P:$AA,12,FALSE),"")</f>
        <v/>
      </c>
      <c r="D16" s="9" t="str">
        <f>IFERROR(VLOOKUP(CONCATENATE(D$10,$Q16),Alap!$P:$AA,12,FALSE),"")</f>
        <v/>
      </c>
      <c r="E16" s="9" t="str">
        <f>IFERROR(VLOOKUP(CONCATENATE(E$10,$Q16),Alap!$P:$AA,12,FALSE),"")</f>
        <v>Nemz. tárgy. id. nyelven (otthon, otthonról web)</v>
      </c>
      <c r="F16" s="9" t="str">
        <f>IFERROR(VLOOKUP(CONCATENATE(F$10,$Q16),Alap!$P:$AA,12,FALSE),"")</f>
        <v/>
      </c>
      <c r="G16" s="9" t="str">
        <f>IFERROR(VLOOKUP(CONCATENATE(G$10,$Q16),Alap!$P:$AA,12,FALSE),"")</f>
        <v/>
      </c>
      <c r="H16" s="9" t="str">
        <f>IFERROR(VLOOKUP(CONCATENATE(H$10,$Q16),Alap!$P:$AA,12,FALSE),"")</f>
        <v>Nemz. tárgy. id. nyelven (otthon, otthonról web)</v>
      </c>
      <c r="I16" s="9" t="str">
        <f>IFERROR(VLOOKUP(CONCATENATE(I$10,$Q16),Alap!$P:$AA,12,FALSE),"")</f>
        <v/>
      </c>
      <c r="J16" s="9" t="str">
        <f>IFERROR(VLOOKUP(CONCATENATE(J$10,$Q16),Alap!$P:$AA,12,FALSE),"")</f>
        <v/>
      </c>
      <c r="K16" s="9" t="str">
        <f>IFERROR(VLOOKUP(CONCATENATE(K$10,$Q16),Alap!$P:$AA,12,FALSE),"")</f>
        <v/>
      </c>
      <c r="L16" s="9" t="str">
        <f>IFERROR(VLOOKUP(CONCATENATE(L$10,$Q16),Alap!$P:$AA,12,FALSE),"")</f>
        <v/>
      </c>
      <c r="M16" s="9" t="str">
        <f>IFERROR(VLOOKUP(CONCATENATE(M$10,$Q16),Alap!$P:$AA,12,FALSE),"")</f>
        <v/>
      </c>
      <c r="N16" s="9" t="str">
        <f>IFERROR(VLOOKUP(CONCATENATE(N$10,$Q16),Alap!$P:$AA,12,FALSE),"")</f>
        <v/>
      </c>
      <c r="O16" s="9" t="str">
        <f>IFERROR(VLOOKUP(CONCATENATE(O$10,$Q16),Alap!$P:$AA,12,FALSE),"")</f>
        <v/>
      </c>
      <c r="P16" s="9" t="str">
        <f>IFERROR(VLOOKUP(CONCATENATE(P$10,$Q16),Alap!$P:$AA,12,FALSE),"")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17"/>
  <sheetViews>
    <sheetView workbookViewId="0">
      <selection activeCell="J15" sqref="J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IFERROR(VLOOKUP(CONCATENATE(B$2,$Q4),Alap!$Q:$AA,11,FALSE),"")</f>
        <v/>
      </c>
      <c r="C4" s="9" t="str">
        <f>IFERROR(VLOOKUP(CONCATENATE(C$2,$Q4),Alap!$Q:$AA,11,FALSE),"")</f>
        <v>Kutatásmódszertan (207, gépterem, web)</v>
      </c>
      <c r="D4" s="9" t="str">
        <f>IFERROR(VLOOKUP(CONCATENATE(D$2,$Q4),Alap!$Q:$AA,11,FALSE),"")</f>
        <v>Modern közg. és piacelm. (209, web)</v>
      </c>
      <c r="E4" s="9" t="str">
        <f>IFERROR(VLOOKUP(CONCATENATE(E$2,$Q4),Alap!$Q:$AA,11,FALSE),"")</f>
        <v>Modern közg. és piacelm. (214, web)</v>
      </c>
      <c r="F4" s="9" t="str">
        <f>IFERROR(VLOOKUP(CONCATENATE(F$2,$Q4),Alap!$Q:$AA,11,FALSE),"")</f>
        <v>Termék-, kínálatpolitika (206, 8.45-től, web)</v>
      </c>
      <c r="G4" s="9" t="str">
        <f>IFERROR(VLOOKUP(CONCATENATE(G$2,$Q4),Alap!$Q:$AA,11,FALSE),"")</f>
        <v>Modern közg. és piacelm. (209, web)</v>
      </c>
      <c r="H4" s="9" t="str">
        <f>IFERROR(VLOOKUP(CONCATENATE(H$2,$Q4),Alap!$Q:$AA,11,FALSE),"")</f>
        <v/>
      </c>
      <c r="I4" s="9" t="str">
        <f>IFERROR(VLOOKUP(CONCATENATE(I$2,$Q4),Alap!$Q:$AA,11,FALSE),"")</f>
        <v/>
      </c>
      <c r="J4" s="9" t="str">
        <f>IFERROR(VLOOKUP(CONCATENATE(J$2,$Q4),Alap!$Q:$AA,11,FALSE),"")</f>
        <v>Marketing tervezés és kont. (205, web)</v>
      </c>
      <c r="K4" s="9" t="str">
        <f>IFERROR(VLOOKUP(CONCATENATE(K$2,$Q4),Alap!$Q:$AA,11,FALSE),"")</f>
        <v>Integrált marketingkomm. (205, web)</v>
      </c>
      <c r="L4" s="9" t="str">
        <f>IFERROR(VLOOKUP(CONCATENATE(L$2,$Q4),Alap!$Q:$AA,11,FALSE),"")</f>
        <v>Tanulás, kreativitás és MI (201, web)</v>
      </c>
      <c r="M4" s="9" t="str">
        <f>IFERROR(VLOOKUP(CONCATENATE(M$2,$Q4),Alap!$Q:$AA,11,FALSE),"")</f>
        <v>Nemzetközi keresk. és piac (206, web)</v>
      </c>
      <c r="N4" s="9" t="str">
        <f>IFERROR(VLOOKUP(CONCATENATE(N$2,$Q4),Alap!$Q:$AA,11,FALSE),"")</f>
        <v>Termék-, kínálatpolitika (206, 8.45-től, web)</v>
      </c>
      <c r="O4" s="9" t="str">
        <f>IFERROR(VLOOKUP(CONCATENATE(O$2,$Q4),Alap!$Q:$AA,11,FALSE),"")</f>
        <v/>
      </c>
      <c r="P4" s="9" t="str">
        <f>IFERROR(VLOOKUP(CONCATENATE(P$2,$Q4),Alap!$Q:$AA,11,FALSE),"")</f>
        <v>Nemzetközi keresk. és piac (206,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IFERROR(VLOOKUP(CONCATENATE(B$2,$Q5),Alap!$Q:$AA,11,FALSE),"")</f>
        <v>Gazdasági és versenyjog (210, web)</v>
      </c>
      <c r="C5" s="9" t="str">
        <f>IFERROR(VLOOKUP(CONCATENATE(C$2,$Q5),Alap!$Q:$AA,11,FALSE),"")</f>
        <v>Kutatásmódszertan (207, gépterem, web)</v>
      </c>
      <c r="D5" s="9" t="str">
        <f>IFERROR(VLOOKUP(CONCATENATE(D$2,$Q5),Alap!$Q:$AA,11,FALSE),"")</f>
        <v>Modern közg. és piacelm. (209, web)</v>
      </c>
      <c r="E5" s="9" t="str">
        <f>IFERROR(VLOOKUP(CONCATENATE(E$2,$Q5),Alap!$Q:$AA,11,FALSE),"")</f>
        <v>Modern közg. és piacelm. (214, web)</v>
      </c>
      <c r="F5" s="9" t="str">
        <f>IFERROR(VLOOKUP(CONCATENATE(F$2,$Q5),Alap!$Q:$AA,11,FALSE),"")</f>
        <v>Termék-, kínálatpolitika (206, web)</v>
      </c>
      <c r="G5" s="9" t="str">
        <f>IFERROR(VLOOKUP(CONCATENATE(G$2,$Q5),Alap!$Q:$AA,11,FALSE),"")</f>
        <v>Modern közg. és piacelm. (209, web)</v>
      </c>
      <c r="H5" s="9" t="str">
        <f>IFERROR(VLOOKUP(CONCATENATE(H$2,$Q5),Alap!$Q:$AA,11,FALSE),"")</f>
        <v>Marketing tervezés és kont. (209, web)</v>
      </c>
      <c r="I5" s="9" t="str">
        <f>IFERROR(VLOOKUP(CONCATENATE(I$2,$Q5),Alap!$Q:$AA,11,FALSE),"")</f>
        <v/>
      </c>
      <c r="J5" s="9" t="str">
        <f>IFERROR(VLOOKUP(CONCATENATE(J$2,$Q5),Alap!$Q:$AA,11,FALSE),"")</f>
        <v>Marketing tervezés és kont. (205, web)</v>
      </c>
      <c r="K5" s="9" t="str">
        <f>IFERROR(VLOOKUP(CONCATENATE(K$2,$Q5),Alap!$Q:$AA,11,FALSE),"")</f>
        <v>Integrált marketingkomm. (205, web)</v>
      </c>
      <c r="L5" s="9" t="str">
        <f>IFERROR(VLOOKUP(CONCATENATE(L$2,$Q5),Alap!$Q:$AA,11,FALSE),"")</f>
        <v>Tanulás, kreativitás és MI (201, web)</v>
      </c>
      <c r="M5" s="9" t="str">
        <f>IFERROR(VLOOKUP(CONCATENATE(M$2,$Q5),Alap!$Q:$AA,11,FALSE),"")</f>
        <v>Nemzetközi keresk. és piac (206, web)</v>
      </c>
      <c r="N5" s="9" t="str">
        <f>IFERROR(VLOOKUP(CONCATENATE(N$2,$Q5),Alap!$Q:$AA,11,FALSE),"")</f>
        <v>Termék-, kínálatpolitika (206, web)</v>
      </c>
      <c r="O5" s="9" t="str">
        <f>IFERROR(VLOOKUP(CONCATENATE(O$2,$Q5),Alap!$Q:$AA,11,FALSE),"")</f>
        <v/>
      </c>
      <c r="P5" s="9" t="str">
        <f>IFERROR(VLOOKUP(CONCATENATE(P$2,$Q5),Alap!$Q:$AA,11,FALSE),"")</f>
        <v>Nemzetközi keresk. és piac (206,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IFERROR(VLOOKUP(CONCATENATE(B$2,$Q6),Alap!$Q:$AA,11,FALSE),"")</f>
        <v>Gazdasági és versenyjog (210, web)</v>
      </c>
      <c r="C6" s="9" t="str">
        <f>IFERROR(VLOOKUP(CONCATENATE(C$2,$Q6),Alap!$Q:$AA,11,FALSE),"")</f>
        <v>Integrált marketingkomm. (205, web)</v>
      </c>
      <c r="D6" s="9" t="str">
        <f>IFERROR(VLOOKUP(CONCATENATE(D$2,$Q6),Alap!$Q:$AA,11,FALSE),"")</f>
        <v>Gazdasági és versenyjog (205, web)</v>
      </c>
      <c r="E6" s="9" t="str">
        <f>IFERROR(VLOOKUP(CONCATENATE(E$2,$Q6),Alap!$Q:$AA,11,FALSE),"")</f>
        <v>Gazdasági és versenyjog (205, web)</v>
      </c>
      <c r="F6" s="9" t="str">
        <f>IFERROR(VLOOKUP(CONCATENATE(F$2,$Q6),Alap!$Q:$AA,11,FALSE),"")</f>
        <v>Termék-, kínálatpolitika (206, web)</v>
      </c>
      <c r="G6" s="9" t="str">
        <f>IFERROR(VLOOKUP(CONCATENATE(G$2,$Q6),Alap!$Q:$AA,11,FALSE),"")</f>
        <v>Gazdasági és versenyjog (214, web)</v>
      </c>
      <c r="H6" s="9" t="str">
        <f>IFERROR(VLOOKUP(CONCATENATE(H$2,$Q6),Alap!$Q:$AA,11,FALSE),"")</f>
        <v>Marketing tervezés és kont. (206, web)</v>
      </c>
      <c r="I6" s="9" t="str">
        <f>IFERROR(VLOOKUP(CONCATENATE(I$2,$Q6),Alap!$Q:$AA,11,FALSE),"")</f>
        <v/>
      </c>
      <c r="J6" s="31" t="s">
        <v>584</v>
      </c>
      <c r="K6" s="9" t="str">
        <f>IFERROR(VLOOKUP(CONCATENATE(K$2,$Q6),Alap!$Q:$AA,11,FALSE),"")</f>
        <v>Integrált marketingkomm. (205, web)</v>
      </c>
      <c r="L6" s="9" t="str">
        <f>IFERROR(VLOOKUP(CONCATENATE(L$2,$Q6),Alap!$Q:$AA,11,FALSE),"")</f>
        <v>Integrált marketingkomm. (205, web)</v>
      </c>
      <c r="M6" s="9" t="str">
        <f>IFERROR(VLOOKUP(CONCATENATE(M$2,$Q6),Alap!$Q:$AA,11,FALSE),"")</f>
        <v>Nemzetközi keresk. és piac (206, web)</v>
      </c>
      <c r="N6" s="9" t="str">
        <f>IFERROR(VLOOKUP(CONCATENATE(N$2,$Q6),Alap!$Q:$AA,11,FALSE),"")</f>
        <v>Gazdasági és versenyjog (202, web)</v>
      </c>
      <c r="O6" s="9" t="str">
        <f>IFERROR(VLOOKUP(CONCATENATE(O$2,$Q6),Alap!$Q:$AA,11,FALSE),"")</f>
        <v>Kutatásmódszertan (207, gépterem, web)</v>
      </c>
      <c r="P6" s="9" t="str">
        <f>IFERROR(VLOOKUP(CONCATENATE(P$2,$Q6),Alap!$Q:$AA,11,FALSE),"")</f>
        <v>Nemzetközi keresk. és piac (206,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IFERROR(VLOOKUP(CONCATENATE(B$2,$Q7),Alap!$Q:$AA,11,FALSE),"")</f>
        <v>Gazdasági és versenyjog (210, web)</v>
      </c>
      <c r="C7" s="9" t="str">
        <f>IFERROR(VLOOKUP(CONCATENATE(C$2,$Q7),Alap!$Q:$AA,11,FALSE),"")</f>
        <v>Integrált marketingkomm. (205, web)</v>
      </c>
      <c r="D7" s="9" t="str">
        <f>IFERROR(VLOOKUP(CONCATENATE(D$2,$Q7),Alap!$Q:$AA,11,FALSE),"")</f>
        <v/>
      </c>
      <c r="E7" s="9" t="str">
        <f>IFERROR(VLOOKUP(CONCATENATE(E$2,$Q7),Alap!$Q:$AA,11,FALSE),"")</f>
        <v>Marketing tervezés és kont. (206, web)</v>
      </c>
      <c r="F7" s="9" t="str">
        <f>IFERROR(VLOOKUP(CONCATENATE(F$2,$Q7),Alap!$Q:$AA,11,FALSE),"")</f>
        <v>Tanulás, kreativitás és MI (201, web)</v>
      </c>
      <c r="G7" s="9" t="str">
        <f>IFERROR(VLOOKUP(CONCATENATE(G$2,$Q7),Alap!$Q:$AA,11,FALSE),"")</f>
        <v>Gazdasági és versenyjog (214, web)</v>
      </c>
      <c r="H7" s="9" t="str">
        <f>IFERROR(VLOOKUP(CONCATENATE(H$2,$Q7),Alap!$Q:$AA,11,FALSE),"")</f>
        <v/>
      </c>
      <c r="I7" s="9" t="str">
        <f>IFERROR(VLOOKUP(CONCATENATE(I$2,$Q7),Alap!$Q:$AA,11,FALSE),"")</f>
        <v/>
      </c>
      <c r="J7" s="31" t="s">
        <v>584</v>
      </c>
      <c r="K7" s="9" t="str">
        <f>IFERROR(VLOOKUP(CONCATENATE(K$2,$Q7),Alap!$Q:$AA,11,FALSE),"")</f>
        <v>Marketing tervezés és kont. (205, web)</v>
      </c>
      <c r="L7" s="9" t="str">
        <f>IFERROR(VLOOKUP(CONCATENATE(L$2,$Q7),Alap!$Q:$AA,11,FALSE),"")</f>
        <v>Integrált marketingkomm. (205, web)</v>
      </c>
      <c r="M7" s="9" t="str">
        <f>IFERROR(VLOOKUP(CONCATENATE(M$2,$Q7),Alap!$Q:$AA,11,FALSE),"")</f>
        <v>Marketing tervezés és kont. (214, web)</v>
      </c>
      <c r="N7" s="9" t="str">
        <f>IFERROR(VLOOKUP(CONCATENATE(N$2,$Q7),Alap!$Q:$AA,11,FALSE),"")</f>
        <v>Gazdasági és versenyjog (202, web)</v>
      </c>
      <c r="O7" s="9" t="str">
        <f>IFERROR(VLOOKUP(CONCATENATE(O$2,$Q7),Alap!$Q:$AA,11,FALSE),"")</f>
        <v>Kutatásmódszertan (207, gépterem, web)</v>
      </c>
      <c r="P7" s="9" t="str">
        <f>IFERROR(VLOOKUP(CONCATENATE(P$2,$Q7),Alap!$Q:$AA,11,FALSE),"")</f>
        <v>Integrált marketingkomm. (202,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IFERROR(VLOOKUP(CONCATENATE(B$2,$Q8),Alap!$Q:$AA,11,FALSE),"")</f>
        <v/>
      </c>
      <c r="C8" s="9" t="str">
        <f>IFERROR(VLOOKUP(CONCATENATE(C$2,$Q8),Alap!$Q:$AA,11,FALSE),"")</f>
        <v/>
      </c>
      <c r="D8" s="9" t="str">
        <f>IFERROR(VLOOKUP(CONCATENATE(D$2,$Q8),Alap!$Q:$AA,11,FALSE),"")</f>
        <v/>
      </c>
      <c r="E8" s="9" t="str">
        <f>IFERROR(VLOOKUP(CONCATENATE(E$2,$Q8),Alap!$Q:$AA,11,FALSE),"")</f>
        <v>Marketing tervezés és kont. (206, web)</v>
      </c>
      <c r="F8" s="9" t="str">
        <f>IFERROR(VLOOKUP(CONCATENATE(F$2,$Q8),Alap!$Q:$AA,11,FALSE),"")</f>
        <v>Tanulás, kreativitás és MI (201, web)</v>
      </c>
      <c r="G8" s="9" t="str">
        <f>IFERROR(VLOOKUP(CONCATENATE(G$2,$Q8),Alap!$Q:$AA,11,FALSE),"")</f>
        <v/>
      </c>
      <c r="H8" s="9" t="str">
        <f>IFERROR(VLOOKUP(CONCATENATE(H$2,$Q8),Alap!$Q:$AA,11,FALSE),"")</f>
        <v/>
      </c>
      <c r="I8" s="9" t="str">
        <f>IFERROR(VLOOKUP(CONCATENATE(I$2,$Q8),Alap!$Q:$AA,11,FALSE),"")</f>
        <v/>
      </c>
      <c r="J8" s="9" t="str">
        <f>IFERROR(VLOOKUP(CONCATENATE(J$2,$Q8),Alap!$Q:$AA,11,FALSE),"")</f>
        <v/>
      </c>
      <c r="K8" s="9" t="str">
        <f>IFERROR(VLOOKUP(CONCATENATE(K$2,$Q8),Alap!$Q:$AA,11,FALSE),"")</f>
        <v>Marketing tervezés és kont. (205, web)</v>
      </c>
      <c r="L8" s="9" t="str">
        <f>IFERROR(VLOOKUP(CONCATENATE(L$2,$Q8),Alap!$Q:$AA,11,FALSE),"")</f>
        <v>Integrált marketingkomm. (205, web)</v>
      </c>
      <c r="M8" s="9" t="str">
        <f>IFERROR(VLOOKUP(CONCATENATE(M$2,$Q8),Alap!$Q:$AA,11,FALSE),"")</f>
        <v>Marketing tervezés és kont. (214, web)</v>
      </c>
      <c r="N8" s="9" t="str">
        <f>IFERROR(VLOOKUP(CONCATENATE(N$2,$Q8),Alap!$Q:$AA,11,FALSE),"")</f>
        <v>Gazdasági és versenyjog (202, web)</v>
      </c>
      <c r="O8" s="9" t="str">
        <f>IFERROR(VLOOKUP(CONCATENATE(O$2,$Q8),Alap!$Q:$AA,11,FALSE),"")</f>
        <v/>
      </c>
      <c r="P8" s="9" t="str">
        <f>IFERROR(VLOOKUP(CONCATENATE(P$2,$Q8),Alap!$Q:$AA,11,FALSE),"")</f>
        <v>Integrált marketingkomm. (202,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IFERROR(VLOOKUP(CONCATENATE(B$2,$Q9),Alap!$Q:$AA,11,FALSE),"")</f>
        <v/>
      </c>
      <c r="C9" s="9" t="str">
        <f>IFERROR(VLOOKUP(CONCATENATE(C$2,$Q9),Alap!$Q:$AA,11,FALSE),"")</f>
        <v/>
      </c>
      <c r="D9" s="9" t="str">
        <f>IFERROR(VLOOKUP(CONCATENATE(D$2,$Q9),Alap!$Q:$AA,11,FALSE),"")</f>
        <v/>
      </c>
      <c r="E9" s="9" t="str">
        <f>IFERROR(VLOOKUP(CONCATENATE(E$2,$Q9),Alap!$Q:$AA,11,FALSE),"")</f>
        <v/>
      </c>
      <c r="F9" s="9" t="str">
        <f>IFERROR(VLOOKUP(CONCATENATE(F$2,$Q9),Alap!$Q:$AA,11,FALSE),"")</f>
        <v/>
      </c>
      <c r="G9" s="9" t="str">
        <f>IFERROR(VLOOKUP(CONCATENATE(G$2,$Q9),Alap!$Q:$AA,11,FALSE),"")</f>
        <v/>
      </c>
      <c r="H9" s="9" t="str">
        <f>IFERROR(VLOOKUP(CONCATENATE(H$2,$Q9),Alap!$Q:$AA,11,FALSE),"")</f>
        <v/>
      </c>
      <c r="I9" s="9" t="str">
        <f>IFERROR(VLOOKUP(CONCATENATE(I$2,$Q9),Alap!$Q:$AA,11,FALSE),"")</f>
        <v/>
      </c>
      <c r="J9" s="9" t="str">
        <f>IFERROR(VLOOKUP(CONCATENATE(J$2,$Q9),Alap!$Q:$AA,11,FALSE),"")</f>
        <v/>
      </c>
      <c r="K9" s="9" t="str">
        <f>IFERROR(VLOOKUP(CONCATENATE(K$2,$Q9),Alap!$Q:$AA,11,FALSE),"")</f>
        <v/>
      </c>
      <c r="L9" s="9" t="str">
        <f>IFERROR(VLOOKUP(CONCATENATE(L$2,$Q9),Alap!$Q:$AA,11,FALSE),"")</f>
        <v/>
      </c>
      <c r="M9" s="9" t="str">
        <f>IFERROR(VLOOKUP(CONCATENATE(M$2,$Q9),Alap!$Q:$AA,11,FALSE),"")</f>
        <v/>
      </c>
      <c r="N9" s="9" t="str">
        <f>IFERROR(VLOOKUP(CONCATENATE(N$2,$Q9),Alap!$Q:$AA,11,FALSE),"")</f>
        <v/>
      </c>
      <c r="O9" s="9" t="str">
        <f>IFERROR(VLOOKUP(CONCATENATE(O$2,$Q9),Alap!$Q:$AA,11,FALSE),"")</f>
        <v/>
      </c>
      <c r="P9" s="9" t="str">
        <f>IFERROR(VLOOKUP(CONCATENATE(P$2,$Q9),Alap!$Q:$AA,11,FALSE),"")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IFERROR(VLOOKUP(CONCATENATE(B$10,$Q13),Alap!$Q:$AA,11,FALSE),"")</f>
        <v/>
      </c>
      <c r="C13" s="30" t="str">
        <f>IFERROR(VLOOKUP(CONCATENATE(C$10,$Q13),Alap!$Q:$AA,11,FALSE),"")</f>
        <v/>
      </c>
      <c r="D13" s="9" t="str">
        <f>IFERROR(VLOOKUP(CONCATENATE(D$10,$Q13),Alap!$Q:$AA,11,FALSE),"")</f>
        <v/>
      </c>
      <c r="E13" s="30" t="str">
        <f>IFERROR(VLOOKUP(CONCATENATE(E$10,$Q13),Alap!$Q:$AA,11,FALSE),"")</f>
        <v/>
      </c>
      <c r="F13" s="9" t="str">
        <f>IFERROR(VLOOKUP(CONCATENATE(F$10,$Q13),Alap!$Q:$AA,11,FALSE),"")</f>
        <v/>
      </c>
      <c r="G13" s="9" t="str">
        <f>IFERROR(VLOOKUP(CONCATENATE(G$10,$Q13),Alap!$Q:$AA,11,FALSE),"")</f>
        <v/>
      </c>
      <c r="H13" s="9" t="str">
        <f>IFERROR(VLOOKUP(CONCATENATE(H$10,$Q13),Alap!$Q:$AA,11,FALSE),"")</f>
        <v/>
      </c>
      <c r="I13" s="9" t="str">
        <f>IFERROR(VLOOKUP(CONCATENATE(I$10,$Q13),Alap!$Q:$AA,11,FALSE),"")</f>
        <v/>
      </c>
      <c r="J13" s="9" t="str">
        <f>IFERROR(VLOOKUP(CONCATENATE(J$10,$Q13),Alap!$Q:$AA,11,FALSE),"")</f>
        <v/>
      </c>
      <c r="K13" s="9" t="str">
        <f>IFERROR(VLOOKUP(CONCATENATE(K$10,$Q13),Alap!$Q:$AA,11,FALSE),"")</f>
        <v/>
      </c>
      <c r="L13" s="9" t="str">
        <f>IFERROR(VLOOKUP(CONCATENATE(L$10,$Q13),Alap!$Q:$AA,11,FALSE),"")</f>
        <v/>
      </c>
      <c r="M13" s="9" t="str">
        <f>IFERROR(VLOOKUP(CONCATENATE(M$10,$Q13),Alap!$Q:$AA,11,FALSE),"")</f>
        <v/>
      </c>
      <c r="N13" s="9" t="str">
        <f>IFERROR(VLOOKUP(CONCATENATE(N$10,$Q13),Alap!$Q:$AA,11,FALSE),"")</f>
        <v/>
      </c>
      <c r="O13" s="9" t="str">
        <f>IFERROR(VLOOKUP(CONCATENATE(O$10,$Q13),Alap!$Q:$AA,11,FALSE),"")</f>
        <v/>
      </c>
      <c r="P13" s="9" t="str">
        <f>IFERROR(VLOOKUP(CONCATENATE(P$10,$Q13),Alap!$Q:$AA,11,FALSE),"")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IFERROR(VLOOKUP(CONCATENATE(B$10,$Q14),Alap!$Q:$AA,11,FALSE),"")</f>
        <v/>
      </c>
      <c r="C14" s="30" t="str">
        <f>IFERROR(VLOOKUP(CONCATENATE(C$10,$Q14),Alap!$Q:$AA,11,FALSE),"")</f>
        <v/>
      </c>
      <c r="D14" s="30" t="str">
        <f>IFERROR(VLOOKUP(CONCATENATE(D$10,$Q14),Alap!$Q:$AA,11,FALSE),"")</f>
        <v/>
      </c>
      <c r="E14" s="30" t="str">
        <f>IFERROR(VLOOKUP(CONCATENATE(E$10,$Q14),Alap!$Q:$AA,11,FALSE),"")</f>
        <v/>
      </c>
      <c r="F14" s="30" t="str">
        <f>IFERROR(VLOOKUP(CONCATENATE(F$10,$Q14),Alap!$Q:$AA,11,FALSE),"")</f>
        <v/>
      </c>
      <c r="G14" s="30" t="str">
        <f>IFERROR(VLOOKUP(CONCATENATE(G$10,$Q14),Alap!$Q:$AA,11,FALSE),"")</f>
        <v/>
      </c>
      <c r="H14" s="30" t="str">
        <f>IFERROR(VLOOKUP(CONCATENATE(H$10,$Q14),Alap!$Q:$AA,11,FALSE),"")</f>
        <v/>
      </c>
      <c r="I14" s="9" t="str">
        <f>IFERROR(VLOOKUP(CONCATENATE(I$10,$Q14),Alap!$Q:$AA,11,FALSE),"")</f>
        <v/>
      </c>
      <c r="J14" s="30" t="str">
        <f>IFERROR(VLOOKUP(CONCATENATE(J$10,$Q14),Alap!$Q:$AA,11,FALSE),"")</f>
        <v/>
      </c>
      <c r="K14" s="30" t="str">
        <f>IFERROR(VLOOKUP(CONCATENATE(K$10,$Q14),Alap!$Q:$AA,11,FALSE),"")</f>
        <v/>
      </c>
      <c r="L14" s="9" t="str">
        <f>IFERROR(VLOOKUP(CONCATENATE(L$10,$Q14),Alap!$Q:$AA,11,FALSE),"")</f>
        <v/>
      </c>
      <c r="M14" s="9" t="str">
        <f>IFERROR(VLOOKUP(CONCATENATE(M$10,$Q14),Alap!$Q:$AA,11,FALSE),"")</f>
        <v/>
      </c>
      <c r="N14" s="9" t="str">
        <f>IFERROR(VLOOKUP(CONCATENATE(N$10,$Q14),Alap!$Q:$AA,11,FALSE),"")</f>
        <v/>
      </c>
      <c r="O14" s="9" t="str">
        <f>IFERROR(VLOOKUP(CONCATENATE(O$10,$Q14),Alap!$Q:$AA,11,FALSE),"")</f>
        <v/>
      </c>
      <c r="P14" s="9" t="str">
        <f>IFERROR(VLOOKUP(CONCATENATE(P$10,$Q14),Alap!$Q:$AA,11,FALSE),"")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IFERROR(VLOOKUP(CONCATENATE(B$10,$Q15),Alap!$Q:$AA,11,FALSE),"")</f>
        <v/>
      </c>
      <c r="C15" s="30" t="str">
        <f>IFERROR(VLOOKUP(CONCATENATE(C$10,$Q15),Alap!$Q:$AA,11,FALSE),"")</f>
        <v>Nemzetközi üzleti földrajz (217, web)</v>
      </c>
      <c r="D15" s="30" t="str">
        <f>IFERROR(VLOOKUP(CONCATENATE(D$10,$Q15),Alap!$Q:$AA,11,FALSE),"")</f>
        <v/>
      </c>
      <c r="E15" s="30" t="str">
        <f>IFERROR(VLOOKUP(CONCATENATE(E$10,$Q15),Alap!$Q:$AA,11,FALSE),"")</f>
        <v/>
      </c>
      <c r="F15" s="30" t="str">
        <f>IFERROR(VLOOKUP(CONCATENATE(F$10,$Q15),Alap!$Q:$AA,11,FALSE),"")</f>
        <v/>
      </c>
      <c r="G15" s="30" t="str">
        <f>IFERROR(VLOOKUP(CONCATENATE(G$10,$Q15),Alap!$Q:$AA,11,FALSE),"")</f>
        <v>Nemzetközi üzleti földrajz (202, web)</v>
      </c>
      <c r="H15" s="30" t="str">
        <f>IFERROR(VLOOKUP(CONCATENATE(H$10,$Q15),Alap!$Q:$AA,11,FALSE),"")</f>
        <v/>
      </c>
      <c r="I15" s="9" t="str">
        <f>IFERROR(VLOOKUP(CONCATENATE(I$10,$Q15),Alap!$Q:$AA,11,FALSE),"")</f>
        <v/>
      </c>
      <c r="J15" s="30" t="str">
        <f>IFERROR(VLOOKUP(CONCATENATE(J$10,$Q15),Alap!$Q:$AA,11,FALSE),"")</f>
        <v>Nemzetközi üzleti földrajz (202, web)</v>
      </c>
      <c r="K15" s="30" t="str">
        <f>IFERROR(VLOOKUP(CONCATENATE(K$10,$Q15),Alap!$Q:$AA,11,FALSE),"")</f>
        <v/>
      </c>
      <c r="L15" s="30" t="str">
        <f>IFERROR(VLOOKUP(CONCATENATE(L$10,$Q15),Alap!$Q:$AA,11,FALSE),"")</f>
        <v/>
      </c>
      <c r="M15" s="30" t="str">
        <f>IFERROR(VLOOKUP(CONCATENATE(M$10,$Q15),Alap!$Q:$AA,11,FALSE),"")</f>
        <v/>
      </c>
      <c r="N15" s="9" t="str">
        <f>IFERROR(VLOOKUP(CONCATENATE(N$10,$Q15),Alap!$Q:$AA,11,FALSE),"")</f>
        <v/>
      </c>
      <c r="O15" s="9" t="str">
        <f>IFERROR(VLOOKUP(CONCATENATE(O$10,$Q15),Alap!$Q:$AA,11,FALSE),"")</f>
        <v/>
      </c>
      <c r="P15" s="9" t="str">
        <f>IFERROR(VLOOKUP(CONCATENATE(P$10,$Q15),Alap!$Q:$AA,11,FALSE),"")</f>
        <v/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IFERROR(VLOOKUP(CONCATENATE(B$10,$Q16),Alap!$Q:$AA,11,FALSE),"")</f>
        <v/>
      </c>
      <c r="C16" s="9" t="str">
        <f>IFERROR(VLOOKUP(CONCATENATE(C$10,$Q16),Alap!$Q:$AA,11,FALSE),"")</f>
        <v>Nemzetközi üzleti földrajz (217, web)</v>
      </c>
      <c r="D16" s="30" t="str">
        <f>IFERROR(VLOOKUP(CONCATENATE(D$10,$Q16),Alap!$Q:$AA,11,FALSE),"")</f>
        <v/>
      </c>
      <c r="E16" s="9" t="str">
        <f>IFERROR(VLOOKUP(CONCATENATE(E$10,$Q16),Alap!$Q:$AA,11,FALSE),"")</f>
        <v/>
      </c>
      <c r="F16" s="9" t="str">
        <f>IFERROR(VLOOKUP(CONCATENATE(F$10,$Q16),Alap!$Q:$AA,11,FALSE),"")</f>
        <v/>
      </c>
      <c r="G16" s="30" t="str">
        <f>IFERROR(VLOOKUP(CONCATENATE(G$10,$Q16),Alap!$Q:$AA,11,FALSE),"")</f>
        <v>Nemzetközi üzleti földrajz (202, web)</v>
      </c>
      <c r="H16" s="9" t="str">
        <f>IFERROR(VLOOKUP(CONCATENATE(H$10,$Q16),Alap!$Q:$AA,11,FALSE),"")</f>
        <v/>
      </c>
      <c r="I16" s="9" t="str">
        <f>IFERROR(VLOOKUP(CONCATENATE(I$10,$Q16),Alap!$Q:$AA,11,FALSE),"")</f>
        <v/>
      </c>
      <c r="J16" s="9" t="str">
        <f>IFERROR(VLOOKUP(CONCATENATE(J$10,$Q16),Alap!$Q:$AA,11,FALSE),"")</f>
        <v>Nemzetközi üzleti földrajz (202, web)</v>
      </c>
      <c r="K16" s="9" t="str">
        <f>IFERROR(VLOOKUP(CONCATENATE(K$10,$Q16),Alap!$Q:$AA,11,FALSE),"")</f>
        <v/>
      </c>
      <c r="L16" s="30" t="str">
        <f>IFERROR(VLOOKUP(CONCATENATE(L$10,$Q16),Alap!$Q:$AA,11,FALSE),"")</f>
        <v/>
      </c>
      <c r="M16" s="30" t="str">
        <f>IFERROR(VLOOKUP(CONCATENATE(M$10,$Q16),Alap!$Q:$AA,11,FALSE),"")</f>
        <v/>
      </c>
      <c r="N16" s="9" t="str">
        <f>IFERROR(VLOOKUP(CONCATENATE(N$10,$Q16),Alap!$Q:$AA,11,FALSE),"")</f>
        <v/>
      </c>
      <c r="O16" s="9" t="str">
        <f>IFERROR(VLOOKUP(CONCATENATE(O$10,$Q16),Alap!$Q:$AA,11,FALSE),"")</f>
        <v/>
      </c>
      <c r="P16" s="9" t="str">
        <f>IFERROR(VLOOKUP(CONCATENATE(P$10,$Q16),Alap!$Q:$AA,11,FALSE),"")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17"/>
  <sheetViews>
    <sheetView workbookViewId="0">
      <selection activeCell="M7" sqref="M7:M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291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IFERROR(VLOOKUP(CONCATENATE(B$2,$Q4),Alap!$R:$AA,10,FALSE),"")</f>
        <v/>
      </c>
      <c r="C4" s="9" t="str">
        <f>IFERROR(VLOOKUP(CONCATENATE(C$2,$Q4),Alap!$R:$AA,10,FALSE),"")</f>
        <v/>
      </c>
      <c r="D4" s="9" t="str">
        <f>IFERROR(VLOOKUP(CONCATENATE(D$2,$Q4),Alap!$R:$AA,10,FALSE),"")</f>
        <v/>
      </c>
      <c r="E4" s="9" t="str">
        <f>IFERROR(VLOOKUP(CONCATENATE(E$2,$Q4),Alap!$R:$AA,10,FALSE),"")</f>
        <v>Stratégiai menedzsment (217, Bp.-ről web)</v>
      </c>
      <c r="F4" s="9" t="str">
        <f>IFERROR(VLOOKUP(CONCATENATE(F$2,$Q4),Alap!$R:$AA,10,FALSE),"")</f>
        <v>Információs rendszerek fejl. az ell. (205, web)</v>
      </c>
      <c r="G4" s="9" t="str">
        <f>IFERROR(VLOOKUP(CONCATENATE(G$2,$Q4),Alap!$R:$AA,10,FALSE),"")</f>
        <v/>
      </c>
      <c r="H4" s="23" t="str">
        <f>IFERROR(VLOOKUP(CONCATENATE(H$2,$Q4),Alap!$R:$AA,10,FALSE),"")</f>
        <v>Stratégiai menedzsment (203, Tb.-ről web)</v>
      </c>
      <c r="I4" s="9" t="str">
        <f>IFERROR(VLOOKUP(CONCATENATE(I$2,$Q4),Alap!$R:$AA,10,FALSE),"")</f>
        <v/>
      </c>
      <c r="J4" s="9" t="str">
        <f>IFERROR(VLOOKUP(CONCATENATE(J$2,$Q4),Alap!$R:$AA,10,FALSE),"")</f>
        <v>Készletgazdálkodás tervezése (209, web)</v>
      </c>
      <c r="K4" s="23" t="str">
        <f>IFERROR(VLOOKUP(CONCATENATE(K$2,$Q4),Alap!$R:$AA,10,FALSE),"")</f>
        <v>Készletgazdálkodás tervezése (217, web)</v>
      </c>
      <c r="L4" s="9" t="str">
        <f>IFERROR(VLOOKUP(CONCATENATE(L$2,$Q4),Alap!$R:$AA,10,FALSE),"")</f>
        <v/>
      </c>
      <c r="M4" s="9" t="str">
        <f>IFERROR(VLOOKUP(CONCATENATE(M$2,$Q4),Alap!$R:$AA,10,FALSE),"")</f>
        <v>Készletgazdálkodás tervezése (209, web)</v>
      </c>
      <c r="N4" s="23" t="str">
        <f>IFERROR(VLOOKUP(CONCATENATE(N$2,$Q4),Alap!$R:$AA,10,FALSE),"")</f>
        <v>Készletgazdálkodás tervezése (205, web)</v>
      </c>
      <c r="O4" s="9" t="str">
        <f>IFERROR(VLOOKUP(CONCATENATE(O$2,$Q4),Alap!$R:$AA,10,FALSE),"")</f>
        <v/>
      </c>
      <c r="P4" s="9" t="str">
        <f>IFERROR(VLOOKUP(CONCATENATE(P$2,$Q4),Alap!$R:$AA,10,FALSE),"")</f>
        <v>Információs rendszerek fejl. az ell. (207, gépterem,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IFERROR(VLOOKUP(CONCATENATE(B$2,$Q5),Alap!$R:$AA,10,FALSE),"")</f>
        <v/>
      </c>
      <c r="C5" s="9" t="str">
        <f>IFERROR(VLOOKUP(CONCATENATE(C$2,$Q5),Alap!$R:$AA,10,FALSE),"")</f>
        <v/>
      </c>
      <c r="D5" s="9" t="str">
        <f>IFERROR(VLOOKUP(CONCATENATE(D$2,$Q5),Alap!$R:$AA,10,FALSE),"")</f>
        <v/>
      </c>
      <c r="E5" s="9" t="str">
        <f>IFERROR(VLOOKUP(CONCATENATE(E$2,$Q5),Alap!$R:$AA,10,FALSE),"")</f>
        <v>Stratégiai menedzsment (217, Bp.-ről web)</v>
      </c>
      <c r="F5" s="9" t="str">
        <f>IFERROR(VLOOKUP(CONCATENATE(F$2,$Q5),Alap!$R:$AA,10,FALSE),"")</f>
        <v>Információs rendszerek fejl. az ell. (205, web)</v>
      </c>
      <c r="G5" s="9" t="str">
        <f>IFERROR(VLOOKUP(CONCATENATE(G$2,$Q5),Alap!$R:$AA,10,FALSE),"")</f>
        <v/>
      </c>
      <c r="H5" s="23" t="str">
        <f>IFERROR(VLOOKUP(CONCATENATE(H$2,$Q5),Alap!$R:$AA,10,FALSE),"")</f>
        <v>Stratégiai menedzsment (203, Tb.-ről web)</v>
      </c>
      <c r="I5" s="9" t="str">
        <f>IFERROR(VLOOKUP(CONCATENATE(I$2,$Q5),Alap!$R:$AA,10,FALSE),"")</f>
        <v/>
      </c>
      <c r="J5" s="9" t="str">
        <f>IFERROR(VLOOKUP(CONCATENATE(J$2,$Q5),Alap!$R:$AA,10,FALSE),"")</f>
        <v>Készletgazdálkodás tervezése (209, web)</v>
      </c>
      <c r="K5" s="23" t="str">
        <f>IFERROR(VLOOKUP(CONCATENATE(K$2,$Q5),Alap!$R:$AA,10,FALSE),"")</f>
        <v>Készletgazdálkodás tervezése (217, web)</v>
      </c>
      <c r="L5" s="9" t="str">
        <f>IFERROR(VLOOKUP(CONCATENATE(L$2,$Q5),Alap!$R:$AA,10,FALSE),"")</f>
        <v/>
      </c>
      <c r="M5" s="9" t="str">
        <f>IFERROR(VLOOKUP(CONCATENATE(M$2,$Q5),Alap!$R:$AA,10,FALSE),"")</f>
        <v/>
      </c>
      <c r="N5" s="23" t="str">
        <f>IFERROR(VLOOKUP(CONCATENATE(N$2,$Q5),Alap!$R:$AA,10,FALSE),"")</f>
        <v>Készletgazdálkodás tervezése (205, web)</v>
      </c>
      <c r="O5" s="9" t="str">
        <f>IFERROR(VLOOKUP(CONCATENATE(O$2,$Q5),Alap!$R:$AA,10,FALSE),"")</f>
        <v/>
      </c>
      <c r="P5" s="9" t="str">
        <f>IFERROR(VLOOKUP(CONCATENATE(P$2,$Q5),Alap!$R:$AA,10,FALSE),"")</f>
        <v>Információs rendszerek fejl. az ell. (207, gépterem, web)</v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IFERROR(VLOOKUP(CONCATENATE(B$2,$Q6),Alap!$R:$AA,10,FALSE),"")</f>
        <v>Szállítási logisztikai esettanulmányok (214, web)</v>
      </c>
      <c r="C6" s="23" t="str">
        <f>IFERROR(VLOOKUP(CONCATENATE(C$2,$Q6),Alap!$R:$AA,10,FALSE),"")</f>
        <v/>
      </c>
      <c r="D6" s="9" t="str">
        <f>IFERROR(VLOOKUP(CONCATENATE(D$2,$Q6),Alap!$R:$AA,10,FALSE),"")</f>
        <v/>
      </c>
      <c r="E6" s="23" t="str">
        <f>IFERROR(VLOOKUP(CONCATENATE(E$2,$Q6),Alap!$R:$AA,10,FALSE),"")</f>
        <v/>
      </c>
      <c r="F6" s="23" t="str">
        <f>IFERROR(VLOOKUP(CONCATENATE(F$2,$Q6),Alap!$R:$AA,10,FALSE),"")</f>
        <v>Információs rendszerek fejl. az ell. (205, web)</v>
      </c>
      <c r="G6" s="23" t="str">
        <f>IFERROR(VLOOKUP(CONCATENATE(G$2,$Q6),Alap!$R:$AA,10,FALSE),"")</f>
        <v>Készletgazdálkodás tervezése (209, web)</v>
      </c>
      <c r="H6" s="23" t="str">
        <f>IFERROR(VLOOKUP(CONCATENATE(H$2,$Q6),Alap!$R:$AA,10,FALSE),"")</f>
        <v/>
      </c>
      <c r="I6" s="23" t="str">
        <f>IFERROR(VLOOKUP(CONCATENATE(I$2,$Q6),Alap!$R:$AA,10,FALSE),"")</f>
        <v/>
      </c>
      <c r="J6" s="23" t="str">
        <f>IFERROR(VLOOKUP(CONCATENATE(J$2,$Q6),Alap!$R:$AA,10,FALSE),"")</f>
        <v/>
      </c>
      <c r="K6" s="23" t="str">
        <f>IFERROR(VLOOKUP(CONCATENATE(K$2,$Q6),Alap!$R:$AA,10,FALSE),"")</f>
        <v>Stratégiai menedzsment (203, Tb.-ről web)</v>
      </c>
      <c r="L6" s="23" t="str">
        <f>IFERROR(VLOOKUP(CONCATENATE(L$2,$Q6),Alap!$R:$AA,10,FALSE),"")</f>
        <v>Szállítási logisztikai esettanulmányok (214, web)</v>
      </c>
      <c r="M6" s="23" t="str">
        <f>IFERROR(VLOOKUP(CONCATENATE(M$2,$Q6),Alap!$R:$AA,10,FALSE),"")</f>
        <v>Információs rendszerek fejl. az ell. (206, web)</v>
      </c>
      <c r="N6" s="23" t="str">
        <f>IFERROR(VLOOKUP(CONCATENATE(N$2,$Q6),Alap!$R:$AA,10,FALSE),"")</f>
        <v>Készletgazdálkodás tervezése (205, web)</v>
      </c>
      <c r="O6" s="23" t="str">
        <f>IFERROR(VLOOKUP(CONCATENATE(O$2,$Q6),Alap!$R:$AA,10,FALSE),"")</f>
        <v/>
      </c>
      <c r="P6" s="23" t="str">
        <f>IFERROR(VLOOKUP(CONCATENATE(P$2,$Q6),Alap!$R:$AA,10,FALSE),"")</f>
        <v>Információs rendszerek fejl. az ell. (207, gépterem, web)</v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IFERROR(VLOOKUP(CONCATENATE(B$2,$Q7),Alap!$R:$AA,10,FALSE),"")</f>
        <v>Szállítási logisztikai esettanulmányok (214, web)</v>
      </c>
      <c r="C7" s="23" t="str">
        <f>IFERROR(VLOOKUP(CONCATENATE(C$2,$Q7),Alap!$R:$AA,10,FALSE),"")</f>
        <v/>
      </c>
      <c r="D7" s="9" t="str">
        <f>IFERROR(VLOOKUP(CONCATENATE(D$2,$Q7),Alap!$R:$AA,10,FALSE),"")</f>
        <v/>
      </c>
      <c r="E7" s="23" t="str">
        <f>IFERROR(VLOOKUP(CONCATENATE(E$2,$Q7),Alap!$R:$AA,10,FALSE),"")</f>
        <v/>
      </c>
      <c r="F7" s="23" t="str">
        <f>IFERROR(VLOOKUP(CONCATENATE(F$2,$Q7),Alap!$R:$AA,10,FALSE),"")</f>
        <v>Stratégiai menedzsment (205, Tb.-ről web)</v>
      </c>
      <c r="G7" s="23" t="str">
        <f>IFERROR(VLOOKUP(CONCATENATE(G$2,$Q7),Alap!$R:$AA,10,FALSE),"")</f>
        <v>Készletgazdálkodás tervezése (209, web)</v>
      </c>
      <c r="H7" s="23" t="str">
        <f>IFERROR(VLOOKUP(CONCATENATE(H$2,$Q7),Alap!$R:$AA,10,FALSE),"")</f>
        <v/>
      </c>
      <c r="I7" s="23" t="str">
        <f>IFERROR(VLOOKUP(CONCATENATE(I$2,$Q7),Alap!$R:$AA,10,FALSE),"")</f>
        <v/>
      </c>
      <c r="J7" s="23" t="str">
        <f>IFERROR(VLOOKUP(CONCATENATE(J$2,$Q7),Alap!$R:$AA,10,FALSE),"")</f>
        <v/>
      </c>
      <c r="K7" s="23" t="str">
        <f>IFERROR(VLOOKUP(CONCATENATE(K$2,$Q7),Alap!$R:$AA,10,FALSE),"")</f>
        <v>Stratégiai menedzsment (203, Tb.-ről web)</v>
      </c>
      <c r="L7" s="23" t="str">
        <f>IFERROR(VLOOKUP(CONCATENATE(L$2,$Q7),Alap!$R:$AA,10,FALSE),"")</f>
        <v>Szállítási logisztikai esettanulmányok (214, web)</v>
      </c>
      <c r="M7" s="23" t="str">
        <f>IFERROR(VLOOKUP(CONCATENATE(M$2,$Q7),Alap!$R:$AA,10,FALSE),"")</f>
        <v>Információs rendszerek fejl. az ell. (206, web)</v>
      </c>
      <c r="N7" s="23" t="str">
        <f>IFERROR(VLOOKUP(CONCATENATE(N$2,$Q7),Alap!$R:$AA,10,FALSE),"")</f>
        <v/>
      </c>
      <c r="O7" s="23" t="str">
        <f>IFERROR(VLOOKUP(CONCATENATE(O$2,$Q7),Alap!$R:$AA,10,FALSE),"")</f>
        <v/>
      </c>
      <c r="P7" s="23" t="str">
        <f>IFERROR(VLOOKUP(CONCATENATE(P$2,$Q7),Alap!$R:$AA,10,FALSE),"")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IFERROR(VLOOKUP(CONCATENATE(B$2,$Q8),Alap!$R:$AA,10,FALSE),"")</f>
        <v>Szállítási logisztikai esettanulmányok (214, web)</v>
      </c>
      <c r="C8" s="23" t="str">
        <f>IFERROR(VLOOKUP(CONCATENATE(C$2,$Q8),Alap!$R:$AA,10,FALSE),"")</f>
        <v/>
      </c>
      <c r="D8" s="29" t="str">
        <f>IFERROR(VLOOKUP(CONCATENATE(D$2,$Q8),Alap!$R:$AA,10,FALSE),"")</f>
        <v/>
      </c>
      <c r="E8" s="23" t="str">
        <f>IFERROR(VLOOKUP(CONCATENATE(E$2,$Q8),Alap!$R:$AA,10,FALSE),"")</f>
        <v/>
      </c>
      <c r="F8" s="23" t="str">
        <f>IFERROR(VLOOKUP(CONCATENATE(F$2,$Q8),Alap!$R:$AA,10,FALSE),"")</f>
        <v>Stratégiai menedzsment (205, Tb.-ről web)</v>
      </c>
      <c r="G8" s="23" t="str">
        <f>IFERROR(VLOOKUP(CONCATENATE(G$2,$Q8),Alap!$R:$AA,10,FALSE),"")</f>
        <v/>
      </c>
      <c r="H8" s="23" t="str">
        <f>IFERROR(VLOOKUP(CONCATENATE(H$2,$Q8),Alap!$R:$AA,10,FALSE),"")</f>
        <v/>
      </c>
      <c r="I8" s="23" t="str">
        <f>IFERROR(VLOOKUP(CONCATENATE(I$2,$Q8),Alap!$R:$AA,10,FALSE),"")</f>
        <v/>
      </c>
      <c r="J8" s="23" t="str">
        <f>IFERROR(VLOOKUP(CONCATENATE(J$2,$Q8),Alap!$R:$AA,10,FALSE),"")</f>
        <v/>
      </c>
      <c r="K8" s="23" t="str">
        <f>IFERROR(VLOOKUP(CONCATENATE(K$2,$Q8),Alap!$R:$AA,10,FALSE),"")</f>
        <v/>
      </c>
      <c r="L8" s="23" t="str">
        <f>IFERROR(VLOOKUP(CONCATENATE(L$2,$Q8),Alap!$R:$AA,10,FALSE),"")</f>
        <v>Szállítási logisztikai esettanulmányok (214, web)</v>
      </c>
      <c r="M8" s="23" t="str">
        <f>IFERROR(VLOOKUP(CONCATENATE(M$2,$Q8),Alap!$R:$AA,10,FALSE),"")</f>
        <v/>
      </c>
      <c r="N8" s="23" t="str">
        <f>IFERROR(VLOOKUP(CONCATENATE(N$2,$Q8),Alap!$R:$AA,10,FALSE),"")</f>
        <v/>
      </c>
      <c r="O8" s="23" t="str">
        <f>IFERROR(VLOOKUP(CONCATENATE(O$2,$Q8),Alap!$R:$AA,10,FALSE),"")</f>
        <v/>
      </c>
      <c r="P8" s="23" t="str">
        <f>IFERROR(VLOOKUP(CONCATENATE(P$2,$Q8),Alap!$R:$AA,10,FALSE),"")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IFERROR(VLOOKUP(CONCATENATE(B$2,$Q9),Alap!$R:$AA,10,FALSE),"")</f>
        <v/>
      </c>
      <c r="C9" s="9" t="str">
        <f>IFERROR(VLOOKUP(CONCATENATE(C$2,$Q9),Alap!$R:$AA,10,FALSE),"")</f>
        <v/>
      </c>
      <c r="D9" s="9" t="str">
        <f>IFERROR(VLOOKUP(CONCATENATE(D$2,$Q9),Alap!$R:$AA,10,FALSE),"")</f>
        <v/>
      </c>
      <c r="E9" s="9" t="str">
        <f>IFERROR(VLOOKUP(CONCATENATE(E$2,$Q9),Alap!$R:$AA,10,FALSE),"")</f>
        <v/>
      </c>
      <c r="F9" s="9" t="str">
        <f>IFERROR(VLOOKUP(CONCATENATE(F$2,$Q9),Alap!$R:$AA,10,FALSE),"")</f>
        <v/>
      </c>
      <c r="G9" s="9" t="str">
        <f>IFERROR(VLOOKUP(CONCATENATE(G$2,$Q9),Alap!$R:$AA,10,FALSE),"")</f>
        <v/>
      </c>
      <c r="H9" s="9" t="str">
        <f>IFERROR(VLOOKUP(CONCATENATE(H$2,$Q9),Alap!$R:$AA,10,FALSE),"")</f>
        <v/>
      </c>
      <c r="I9" s="9" t="str">
        <f>IFERROR(VLOOKUP(CONCATENATE(I$2,$Q9),Alap!$R:$AA,10,FALSE),"")</f>
        <v/>
      </c>
      <c r="J9" s="9" t="str">
        <f>IFERROR(VLOOKUP(CONCATENATE(J$2,$Q9),Alap!$R:$AA,10,FALSE),"")</f>
        <v/>
      </c>
      <c r="K9" s="9" t="str">
        <f>IFERROR(VLOOKUP(CONCATENATE(K$2,$Q9),Alap!$R:$AA,10,FALSE),"")</f>
        <v/>
      </c>
      <c r="L9" s="9" t="str">
        <f>IFERROR(VLOOKUP(CONCATENATE(L$2,$Q9),Alap!$R:$AA,10,FALSE),"")</f>
        <v/>
      </c>
      <c r="M9" s="9" t="str">
        <f>IFERROR(VLOOKUP(CONCATENATE(M$2,$Q9),Alap!$R:$AA,10,FALSE),"")</f>
        <v/>
      </c>
      <c r="N9" s="9" t="str">
        <f>IFERROR(VLOOKUP(CONCATENATE(N$2,$Q9),Alap!$R:$AA,10,FALSE),"")</f>
        <v/>
      </c>
      <c r="O9" s="9" t="str">
        <f>IFERROR(VLOOKUP(CONCATENATE(O$2,$Q9),Alap!$R:$AA,10,FALSE),"")</f>
        <v/>
      </c>
      <c r="P9" s="9" t="str">
        <f>IFERROR(VLOOKUP(CONCATENATE(P$2,$Q9),Alap!$R:$AA,10,FALSE),"")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IFERROR(VLOOKUP(CONCATENATE(B$10,$Q13),Alap!$R:$AA,10,FALSE),"")</f>
        <v/>
      </c>
      <c r="C13" s="30" t="str">
        <f>IFERROR(VLOOKUP(CONCATENATE(C$10,$Q13),Alap!$R:$AA,10,FALSE),"")</f>
        <v/>
      </c>
      <c r="D13" s="9" t="str">
        <f>IFERROR(VLOOKUP(CONCATENATE(D$10,$Q13),Alap!$R:$AA,10,FALSE),"")</f>
        <v/>
      </c>
      <c r="E13" s="30" t="str">
        <f>IFERROR(VLOOKUP(CONCATENATE(E$10,$Q13),Alap!$R:$AA,10,FALSE),"")</f>
        <v/>
      </c>
      <c r="F13" s="9" t="str">
        <f>IFERROR(VLOOKUP(CONCATENATE(F$10,$Q13),Alap!$R:$AA,10,FALSE),"")</f>
        <v/>
      </c>
      <c r="G13" s="9" t="str">
        <f>IFERROR(VLOOKUP(CONCATENATE(G$10,$Q13),Alap!$R:$AA,10,FALSE),"")</f>
        <v/>
      </c>
      <c r="H13" s="9" t="str">
        <f>IFERROR(VLOOKUP(CONCATENATE(H$10,$Q13),Alap!$R:$AA,10,FALSE),"")</f>
        <v/>
      </c>
      <c r="I13" s="9" t="str">
        <f>IFERROR(VLOOKUP(CONCATENATE(I$10,$Q13),Alap!$R:$AA,10,FALSE),"")</f>
        <v/>
      </c>
      <c r="J13" s="9" t="str">
        <f>IFERROR(VLOOKUP(CONCATENATE(J$10,$Q13),Alap!$R:$AA,10,FALSE),"")</f>
        <v/>
      </c>
      <c r="K13" s="9" t="str">
        <f>IFERROR(VLOOKUP(CONCATENATE(K$10,$Q13),Alap!$R:$AA,10,FALSE),"")</f>
        <v/>
      </c>
      <c r="L13" s="9" t="str">
        <f>IFERROR(VLOOKUP(CONCATENATE(L$10,$Q13),Alap!$R:$AA,10,FALSE),"")</f>
        <v/>
      </c>
      <c r="M13" s="9" t="str">
        <f>IFERROR(VLOOKUP(CONCATENATE(M$10,$Q13),Alap!$R:$AA,10,FALSE),"")</f>
        <v/>
      </c>
      <c r="N13" s="9" t="str">
        <f>IFERROR(VLOOKUP(CONCATENATE(N$10,$Q13),Alap!$R:$AA,10,FALSE),"")</f>
        <v/>
      </c>
      <c r="O13" s="9" t="str">
        <f>IFERROR(VLOOKUP(CONCATENATE(O$10,$Q13),Alap!$R:$AA,10,FALSE),"")</f>
        <v/>
      </c>
      <c r="P13" s="9" t="str">
        <f>IFERROR(VLOOKUP(CONCATENATE(P$10,$Q13),Alap!$R:$AA,10,FALSE),"")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IFERROR(VLOOKUP(CONCATENATE(B$10,$Q14),Alap!$R:$AA,10,FALSE),"")</f>
        <v/>
      </c>
      <c r="C14" s="30" t="str">
        <f>IFERROR(VLOOKUP(CONCATENATE(C$10,$Q14),Alap!$R:$AA,10,FALSE),"")</f>
        <v/>
      </c>
      <c r="D14" s="30" t="str">
        <f>IFERROR(VLOOKUP(CONCATENATE(D$10,$Q14),Alap!$R:$AA,10,FALSE),"")</f>
        <v/>
      </c>
      <c r="E14" s="30" t="str">
        <f>IFERROR(VLOOKUP(CONCATENATE(E$10,$Q14),Alap!$R:$AA,10,FALSE),"")</f>
        <v/>
      </c>
      <c r="F14" s="30" t="str">
        <f>IFERROR(VLOOKUP(CONCATENATE(F$10,$Q14),Alap!$R:$AA,10,FALSE),"")</f>
        <v/>
      </c>
      <c r="G14" s="30" t="str">
        <f>IFERROR(VLOOKUP(CONCATENATE(G$10,$Q14),Alap!$R:$AA,10,FALSE),"")</f>
        <v/>
      </c>
      <c r="H14" s="30" t="str">
        <f>IFERROR(VLOOKUP(CONCATENATE(H$10,$Q14),Alap!$R:$AA,10,FALSE),"")</f>
        <v/>
      </c>
      <c r="I14" s="9" t="str">
        <f>IFERROR(VLOOKUP(CONCATENATE(I$10,$Q14),Alap!$R:$AA,10,FALSE),"")</f>
        <v/>
      </c>
      <c r="J14" s="30" t="str">
        <f>IFERROR(VLOOKUP(CONCATENATE(J$10,$Q14),Alap!$R:$AA,10,FALSE),"")</f>
        <v/>
      </c>
      <c r="K14" s="30" t="str">
        <f>IFERROR(VLOOKUP(CONCATENATE(K$10,$Q14),Alap!$R:$AA,10,FALSE),"")</f>
        <v/>
      </c>
      <c r="L14" s="9" t="str">
        <f>IFERROR(VLOOKUP(CONCATENATE(L$10,$Q14),Alap!$R:$AA,10,FALSE),"")</f>
        <v/>
      </c>
      <c r="M14" s="9" t="str">
        <f>IFERROR(VLOOKUP(CONCATENATE(M$10,$Q14),Alap!$R:$AA,10,FALSE),"")</f>
        <v/>
      </c>
      <c r="N14" s="9" t="str">
        <f>IFERROR(VLOOKUP(CONCATENATE(N$10,$Q14),Alap!$R:$AA,10,FALSE),"")</f>
        <v/>
      </c>
      <c r="O14" s="9" t="str">
        <f>IFERROR(VLOOKUP(CONCATENATE(O$10,$Q14),Alap!$R:$AA,10,FALSE),"")</f>
        <v/>
      </c>
      <c r="P14" s="9" t="str">
        <f>IFERROR(VLOOKUP(CONCATENATE(P$10,$Q14),Alap!$R:$AA,10,FALSE),"")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IFERROR(VLOOKUP(CONCATENATE(B$10,$Q15),Alap!$R:$AA,10,FALSE),"")</f>
        <v/>
      </c>
      <c r="C15" s="22" t="str">
        <f>IFERROR(VLOOKUP(CONCATENATE(C$10,$Q15),Alap!$S:$AA,9,FALSE),"")</f>
        <v>Nemzetközi üzleti földrajz (217, web)</v>
      </c>
      <c r="D15" s="30" t="str">
        <f>IFERROR(VLOOKUP(CONCATENATE(D$10,$Q15),Alap!$R:$AA,10,FALSE),"")</f>
        <v/>
      </c>
      <c r="E15" s="30" t="str">
        <f>IFERROR(VLOOKUP(CONCATENATE(E$10,$Q15),Alap!$R:$AA,10,FALSE),"")</f>
        <v/>
      </c>
      <c r="F15" s="30" t="str">
        <f>IFERROR(VLOOKUP(CONCATENATE(F$10,$Q15),Alap!$R:$AA,10,FALSE),"")</f>
        <v>Beszerzés az ellátási láncban (202, web)</v>
      </c>
      <c r="G15" s="22" t="str">
        <f>IFERROR(VLOOKUP(CONCATENATE(G$10,$Q15),Alap!$S:$AA,9,FALSE),"")</f>
        <v>Nemzetközi üzleti földrajz (202, web)</v>
      </c>
      <c r="H15" s="30" t="str">
        <f>IFERROR(VLOOKUP(CONCATENATE(H$10,$Q15),Alap!$R:$AA,10,FALSE),"")</f>
        <v>Beszerzés az ellátási láncban (202, web)</v>
      </c>
      <c r="I15" s="9" t="str">
        <f>IFERROR(VLOOKUP(CONCATENATE(I$10,$Q15),Alap!$R:$AA,10,FALSE),"")</f>
        <v/>
      </c>
      <c r="J15" s="22" t="str">
        <f>IFERROR(VLOOKUP(CONCATENATE(J$10,$Q15),Alap!$S:$AA,9,FALSE),"")</f>
        <v>Nemzetközi üzleti földrajz (202, web)</v>
      </c>
      <c r="K15" s="30" t="str">
        <f>IFERROR(VLOOKUP(CONCATENATE(K$10,$Q15),Alap!$R:$AA,10,FALSE),"")</f>
        <v>Beszerzés az ellátási láncban (202, web)</v>
      </c>
      <c r="L15" s="30" t="str">
        <f>IFERROR(VLOOKUP(CONCATENATE(L$10,$Q15),Alap!$R:$AA,10,FALSE),"")</f>
        <v>Beszerzés az ellátási láncban (202, web)</v>
      </c>
      <c r="M15" s="30" t="str">
        <f>IFERROR(VLOOKUP(CONCATENATE(M$10,$Q15),Alap!$R:$AA,10,FALSE),"")</f>
        <v/>
      </c>
      <c r="N15" s="9" t="str">
        <f>IFERROR(VLOOKUP(CONCATENATE(N$10,$Q15),Alap!$R:$AA,10,FALSE),"")</f>
        <v/>
      </c>
      <c r="O15" s="9" t="str">
        <f>IFERROR(VLOOKUP(CONCATENATE(O$10,$Q15),Alap!$R:$AA,10,FALSE),"")</f>
        <v/>
      </c>
      <c r="P15" s="9" t="str">
        <f>IFERROR(VLOOKUP(CONCATENATE(P$10,$Q15),Alap!$R:$AA,10,FALSE),"")</f>
        <v/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IFERROR(VLOOKUP(CONCATENATE(B$10,$Q16),Alap!$R:$AA,10,FALSE),"")</f>
        <v/>
      </c>
      <c r="C16" s="22" t="str">
        <f>IFERROR(VLOOKUP(CONCATENATE(C$10,$Q16),Alap!$S:$AA,9,FALSE),"")</f>
        <v>Nemzetközi üzleti földrajz (217, web)</v>
      </c>
      <c r="D16" s="30" t="str">
        <f>IFERROR(VLOOKUP(CONCATENATE(D$10,$Q16),Alap!$R:$AA,10,FALSE),"")</f>
        <v/>
      </c>
      <c r="E16" s="9" t="str">
        <f>IFERROR(VLOOKUP(CONCATENATE(E$10,$Q16),Alap!$R:$AA,10,FALSE),"")</f>
        <v/>
      </c>
      <c r="F16" s="9" t="str">
        <f>IFERROR(VLOOKUP(CONCATENATE(F$10,$Q16),Alap!$R:$AA,10,FALSE),"")</f>
        <v>Beszerzés az ellátási láncban (202, web)</v>
      </c>
      <c r="G16" s="22" t="str">
        <f>IFERROR(VLOOKUP(CONCATENATE(G$10,$Q16),Alap!$S:$AA,9,FALSE),"")</f>
        <v>Nemzetközi üzleti földrajz (202, web)</v>
      </c>
      <c r="H16" s="9" t="str">
        <f>IFERROR(VLOOKUP(CONCATENATE(H$10,$Q16),Alap!$R:$AA,10,FALSE),"")</f>
        <v>Beszerzés az ellátási láncban (202, web)</v>
      </c>
      <c r="I16" s="9" t="str">
        <f>IFERROR(VLOOKUP(CONCATENATE(I$10,$Q16),Alap!$R:$AA,10,FALSE),"")</f>
        <v/>
      </c>
      <c r="J16" s="22" t="str">
        <f>IFERROR(VLOOKUP(CONCATENATE(J$10,$Q16),Alap!$S:$AA,9,FALSE),"")</f>
        <v>Nemzetközi üzleti földrajz (202, web)</v>
      </c>
      <c r="K16" s="9" t="str">
        <f>IFERROR(VLOOKUP(CONCATENATE(K$10,$Q16),Alap!$R:$AA,10,FALSE),"")</f>
        <v>Beszerzés az ellátási láncban (202, web)</v>
      </c>
      <c r="L16" s="30" t="str">
        <f>IFERROR(VLOOKUP(CONCATENATE(L$10,$Q16),Alap!$R:$AA,10,FALSE),"")</f>
        <v>Beszerzés az ellátási láncban (202, web)</v>
      </c>
      <c r="M16" s="30" t="str">
        <f>IFERROR(VLOOKUP(CONCATENATE(M$10,$Q16),Alap!$R:$AA,10,FALSE),"")</f>
        <v/>
      </c>
      <c r="N16" s="9" t="str">
        <f>IFERROR(VLOOKUP(CONCATENATE(N$10,$Q16),Alap!$R:$AA,10,FALSE),"")</f>
        <v/>
      </c>
      <c r="O16" s="9" t="str">
        <f>IFERROR(VLOOKUP(CONCATENATE(O$10,$Q16),Alap!$R:$AA,10,FALSE),"")</f>
        <v/>
      </c>
      <c r="P16" s="9" t="str">
        <f>IFERROR(VLOOKUP(CONCATENATE(P$10,$Q16),Alap!$R:$AA,10,FALSE),"")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17"/>
  <sheetViews>
    <sheetView workbookViewId="0">
      <selection activeCell="C4" sqref="C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493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IFERROR(VLOOKUP(CONCATENATE(B$2,$Q4),Alap!$S:$AA,9,FALSE),"")</f>
        <v/>
      </c>
      <c r="C4" s="9" t="str">
        <f>IFERROR(VLOOKUP(CONCATENATE(C$2,$Q4),Alap!$S:$AA,9,FALSE),"")</f>
        <v>Fenntarth. a projektmen. (217, otthonról web)</v>
      </c>
      <c r="D4" s="9" t="str">
        <f>IFERROR(VLOOKUP(CONCATENATE(D$2,$Q4),Alap!$S:$AA,9,FALSE),"")</f>
        <v/>
      </c>
      <c r="E4" s="9" t="str">
        <f>IFERROR(VLOOKUP(CONCATENATE(E$2,$Q4),Alap!$S:$AA,9,FALSE),"")</f>
        <v/>
      </c>
      <c r="F4" s="9" t="str">
        <f>IFERROR(VLOOKUP(CONCATENATE(F$2,$Q4),Alap!$S:$AA,9,FALSE),"")</f>
        <v/>
      </c>
      <c r="G4" s="9" t="str">
        <f>IFERROR(VLOOKUP(CONCATENATE(G$2,$Q4),Alap!$S:$AA,9,FALSE),"")</f>
        <v/>
      </c>
      <c r="H4" s="9" t="str">
        <f>IFERROR(VLOOKUP(CONCATENATE(H$2,$Q4),Alap!$S:$AA,9,FALSE),"")</f>
        <v/>
      </c>
      <c r="I4" s="9" t="str">
        <f>IFERROR(VLOOKUP(CONCATENATE(I$2,$Q4),Alap!$S:$AA,9,FALSE),"")</f>
        <v/>
      </c>
      <c r="J4" s="9" t="str">
        <f>IFERROR(VLOOKUP(CONCATENATE(J$2,$Q4),Alap!$S:$AA,9,FALSE),"")</f>
        <v/>
      </c>
      <c r="K4" s="29" t="str">
        <f>IFERROR(VLOOKUP(CONCATENATE(K$2,$Q4),Alap!$S:$AA,9,FALSE),"")</f>
        <v/>
      </c>
      <c r="L4" s="9" t="str">
        <f>IFERROR(VLOOKUP(CONCATENATE(L$2,$Q4),Alap!$S:$AA,9,FALSE),"")</f>
        <v/>
      </c>
      <c r="M4" s="9" t="str">
        <f>IFERROR(VLOOKUP(CONCATENATE(M$2,$Q4),Alap!$S:$AA,9,FALSE),"")</f>
        <v>Fenntarth. a projektmen. (217, web)</v>
      </c>
      <c r="N4" s="29" t="str">
        <f>IFERROR(VLOOKUP(CONCATENATE(N$2,$Q4),Alap!$S:$AA,9,FALSE),"")</f>
        <v/>
      </c>
      <c r="O4" s="9" t="str">
        <f>IFERROR(VLOOKUP(CONCATENATE(O$2,$Q4),Alap!$S:$AA,9,FALSE),"")</f>
        <v/>
      </c>
      <c r="P4" s="9" t="str">
        <f>IFERROR(VLOOKUP(CONCATENATE(P$2,$Q4),Alap!$S:$AA,9,FALSE),"")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IFERROR(VLOOKUP(CONCATENATE(B$2,$Q5),Alap!$S:$AA,9,FALSE),"")</f>
        <v/>
      </c>
      <c r="C5" s="9" t="str">
        <f>IFERROR(VLOOKUP(CONCATENATE(C$2,$Q5),Alap!$S:$AA,9,FALSE),"")</f>
        <v>Fenntarth. a projektmen. (217, otthonról web)</v>
      </c>
      <c r="D5" s="9" t="str">
        <f>IFERROR(VLOOKUP(CONCATENATE(D$2,$Q5),Alap!$S:$AA,9,FALSE),"")</f>
        <v/>
      </c>
      <c r="E5" s="9" t="str">
        <f>IFERROR(VLOOKUP(CONCATENATE(E$2,$Q5),Alap!$S:$AA,9,FALSE),"")</f>
        <v/>
      </c>
      <c r="F5" s="9" t="str">
        <f>IFERROR(VLOOKUP(CONCATENATE(F$2,$Q5),Alap!$S:$AA,9,FALSE),"")</f>
        <v/>
      </c>
      <c r="G5" s="9" t="str">
        <f>IFERROR(VLOOKUP(CONCATENATE(G$2,$Q5),Alap!$S:$AA,9,FALSE),"")</f>
        <v/>
      </c>
      <c r="H5" s="9" t="str">
        <f>IFERROR(VLOOKUP(CONCATENATE(H$2,$Q5),Alap!$S:$AA,9,FALSE),"")</f>
        <v/>
      </c>
      <c r="I5" s="9" t="str">
        <f>IFERROR(VLOOKUP(CONCATENATE(I$2,$Q5),Alap!$S:$AA,9,FALSE),"")</f>
        <v/>
      </c>
      <c r="J5" s="9" t="str">
        <f>IFERROR(VLOOKUP(CONCATENATE(J$2,$Q5),Alap!$S:$AA,9,FALSE),"")</f>
        <v/>
      </c>
      <c r="K5" s="29" t="str">
        <f>IFERROR(VLOOKUP(CONCATENATE(K$2,$Q5),Alap!$S:$AA,9,FALSE),"")</f>
        <v/>
      </c>
      <c r="L5" s="9" t="str">
        <f>IFERROR(VLOOKUP(CONCATENATE(L$2,$Q5),Alap!$S:$AA,9,FALSE),"")</f>
        <v/>
      </c>
      <c r="M5" s="9" t="str">
        <f>IFERROR(VLOOKUP(CONCATENATE(M$2,$Q5),Alap!$S:$AA,9,FALSE),"")</f>
        <v>Fenntarth. a projektmen. (217, web)</v>
      </c>
      <c r="N5" s="29" t="str">
        <f>IFERROR(VLOOKUP(CONCATENATE(N$2,$Q5),Alap!$S:$AA,9,FALSE),"")</f>
        <v/>
      </c>
      <c r="O5" s="9" t="str">
        <f>IFERROR(VLOOKUP(CONCATENATE(O$2,$Q5),Alap!$S:$AA,9,FALSE),"")</f>
        <v/>
      </c>
      <c r="P5" s="9" t="str">
        <f>IFERROR(VLOOKUP(CONCATENATE(P$2,$Q5),Alap!$S:$AA,9,FALSE),"")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IFERROR(VLOOKUP(CONCATENATE(B$2,$Q6),Alap!$S:$AA,9,FALSE),"")</f>
        <v/>
      </c>
      <c r="C6" s="9" t="str">
        <f>IFERROR(VLOOKUP(CONCATENATE(C$2,$Q6),Alap!$S:$AA,9,FALSE),"")</f>
        <v>Fenntarth. a projektmen. (217, otthonról web)</v>
      </c>
      <c r="D6" s="9" t="str">
        <f>IFERROR(VLOOKUP(CONCATENATE(D$2,$Q6),Alap!$S:$AA,9,FALSE),"")</f>
        <v/>
      </c>
      <c r="E6" s="9" t="str">
        <f>IFERROR(VLOOKUP(CONCATENATE(E$2,$Q6),Alap!$S:$AA,9,FALSE),"")</f>
        <v/>
      </c>
      <c r="F6" s="9" t="str">
        <f>IFERROR(VLOOKUP(CONCATENATE(F$2,$Q6),Alap!$S:$AA,9,FALSE),"")</f>
        <v/>
      </c>
      <c r="G6" s="9" t="str">
        <f>IFERROR(VLOOKUP(CONCATENATE(G$2,$Q6),Alap!$S:$AA,9,FALSE),"")</f>
        <v/>
      </c>
      <c r="H6" s="9" t="str">
        <f>IFERROR(VLOOKUP(CONCATENATE(H$2,$Q6),Alap!$S:$AA,9,FALSE),"")</f>
        <v>Integrált információs rendsz. (202, web)</v>
      </c>
      <c r="I6" s="9" t="str">
        <f>IFERROR(VLOOKUP(CONCATENATE(I$2,$Q6),Alap!$S:$AA,9,FALSE),"")</f>
        <v/>
      </c>
      <c r="J6" s="9" t="str">
        <f>IFERROR(VLOOKUP(CONCATENATE(J$2,$Q6),Alap!$S:$AA,9,FALSE),"")</f>
        <v>Integrált információs rendsz. (205, web)</v>
      </c>
      <c r="K6" s="9" t="str">
        <f>IFERROR(VLOOKUP(CONCATENATE(K$2,$Q6),Alap!$S:$AA,9,FALSE),"")</f>
        <v/>
      </c>
      <c r="L6" s="9" t="str">
        <f>IFERROR(VLOOKUP(CONCATENATE(L$2,$Q6),Alap!$S:$AA,9,FALSE),"")</f>
        <v>Körforgásos szemléletű hull. (217, web)</v>
      </c>
      <c r="M6" s="9" t="str">
        <f>IFERROR(VLOOKUP(CONCATENATE(M$2,$Q6),Alap!$S:$AA,9,FALSE),"")</f>
        <v>Fenntarth. a projektmen. (217, web)</v>
      </c>
      <c r="N6" s="9" t="str">
        <f>IFERROR(VLOOKUP(CONCATENATE(N$2,$Q6),Alap!$S:$AA,9,FALSE),"")</f>
        <v/>
      </c>
      <c r="O6" s="9" t="str">
        <f>IFERROR(VLOOKUP(CONCATENATE(O$2,$Q6),Alap!$S:$AA,9,FALSE),"")</f>
        <v/>
      </c>
      <c r="P6" s="9" t="str">
        <f>IFERROR(VLOOKUP(CONCATENATE(P$2,$Q6),Alap!$S:$AA,9,FALSE),"")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IFERROR(VLOOKUP(CONCATENATE(B$2,$Q7),Alap!$S:$AA,9,FALSE),"")</f>
        <v>Körforgásos szemléletű hull. (217, web)</v>
      </c>
      <c r="C7" s="9" t="str">
        <f>IFERROR(VLOOKUP(CONCATENATE(C$2,$Q7),Alap!$S:$AA,9,FALSE),"")</f>
        <v/>
      </c>
      <c r="D7" s="9" t="str">
        <f>IFERROR(VLOOKUP(CONCATENATE(D$2,$Q7),Alap!$S:$AA,9,FALSE),"")</f>
        <v/>
      </c>
      <c r="E7" s="9" t="str">
        <f>IFERROR(VLOOKUP(CONCATENATE(E$2,$Q7),Alap!$S:$AA,9,FALSE),"")</f>
        <v/>
      </c>
      <c r="F7" s="9" t="str">
        <f>IFERROR(VLOOKUP(CONCATENATE(F$2,$Q7),Alap!$S:$AA,9,FALSE),"")</f>
        <v/>
      </c>
      <c r="G7" s="9" t="str">
        <f>IFERROR(VLOOKUP(CONCATENATE(G$2,$Q7),Alap!$S:$AA,9,FALSE),"")</f>
        <v/>
      </c>
      <c r="H7" s="9" t="str">
        <f>IFERROR(VLOOKUP(CONCATENATE(H$2,$Q7),Alap!$S:$AA,9,FALSE),"")</f>
        <v>Integrált információs rendsz. (202, web)</v>
      </c>
      <c r="I7" s="9" t="str">
        <f>IFERROR(VLOOKUP(CONCATENATE(I$2,$Q7),Alap!$S:$AA,9,FALSE),"")</f>
        <v/>
      </c>
      <c r="J7" s="9" t="str">
        <f>IFERROR(VLOOKUP(CONCATENATE(J$2,$Q7),Alap!$S:$AA,9,FALSE),"")</f>
        <v>Integrált információs rendsz. (205, web)</v>
      </c>
      <c r="K7" s="9" t="str">
        <f>IFERROR(VLOOKUP(CONCATENATE(K$2,$Q7),Alap!$S:$AA,9,FALSE),"")</f>
        <v/>
      </c>
      <c r="L7" s="9" t="str">
        <f>IFERROR(VLOOKUP(CONCATENATE(L$2,$Q7),Alap!$S:$AA,9,FALSE),"")</f>
        <v>Körforgásos szemléletű hull. (217, web)</v>
      </c>
      <c r="M7" s="9" t="str">
        <f>IFERROR(VLOOKUP(CONCATENATE(M$2,$Q7),Alap!$S:$AA,9,FALSE),"")</f>
        <v/>
      </c>
      <c r="N7" s="9" t="str">
        <f>IFERROR(VLOOKUP(CONCATENATE(N$2,$Q7),Alap!$S:$AA,9,FALSE),"")</f>
        <v/>
      </c>
      <c r="O7" s="9" t="str">
        <f>IFERROR(VLOOKUP(CONCATENATE(O$2,$Q7),Alap!$S:$AA,9,FALSE),"")</f>
        <v/>
      </c>
      <c r="P7" s="9" t="str">
        <f>IFERROR(VLOOKUP(CONCATENATE(P$2,$Q7),Alap!$S:$AA,9,FALSE),"")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IFERROR(VLOOKUP(CONCATENATE(B$2,$Q8),Alap!$S:$AA,9,FALSE),"")</f>
        <v>Körforgásos szemléletű hull. (217, web)</v>
      </c>
      <c r="C8" s="9" t="str">
        <f>IFERROR(VLOOKUP(CONCATENATE(C$2,$Q8),Alap!$S:$AA,9,FALSE),"")</f>
        <v/>
      </c>
      <c r="D8" s="9" t="str">
        <f>IFERROR(VLOOKUP(CONCATENATE(D$2,$Q8),Alap!$S:$AA,9,FALSE),"")</f>
        <v/>
      </c>
      <c r="E8" s="9" t="str">
        <f>IFERROR(VLOOKUP(CONCATENATE(E$2,$Q8),Alap!$S:$AA,9,FALSE),"")</f>
        <v/>
      </c>
      <c r="F8" s="9" t="str">
        <f>IFERROR(VLOOKUP(CONCATENATE(F$2,$Q8),Alap!$S:$AA,9,FALSE),"")</f>
        <v/>
      </c>
      <c r="G8" s="9" t="str">
        <f>IFERROR(VLOOKUP(CONCATENATE(G$2,$Q8),Alap!$S:$AA,9,FALSE),"")</f>
        <v/>
      </c>
      <c r="H8" s="9" t="str">
        <f>IFERROR(VLOOKUP(CONCATENATE(H$2,$Q8),Alap!$S:$AA,9,FALSE),"")</f>
        <v>Integrált információs rendsz. (202, 16.00-ig, web)</v>
      </c>
      <c r="I8" s="9" t="str">
        <f>IFERROR(VLOOKUP(CONCATENATE(I$2,$Q8),Alap!$S:$AA,9,FALSE),"")</f>
        <v/>
      </c>
      <c r="J8" s="9" t="str">
        <f>IFERROR(VLOOKUP(CONCATENATE(J$2,$Q8),Alap!$S:$AA,9,FALSE),"")</f>
        <v>Integrált információs rendsz. (205, 16.00-ig, web)</v>
      </c>
      <c r="K8" s="9" t="str">
        <f>IFERROR(VLOOKUP(CONCATENATE(K$2,$Q8),Alap!$S:$AA,9,FALSE),"")</f>
        <v/>
      </c>
      <c r="L8" s="9" t="str">
        <f>IFERROR(VLOOKUP(CONCATENATE(L$2,$Q8),Alap!$S:$AA,9,FALSE),"")</f>
        <v>Körforgásos szemléletű hull. (217, web)</v>
      </c>
      <c r="M8" s="9" t="str">
        <f>IFERROR(VLOOKUP(CONCATENATE(M$2,$Q8),Alap!$S:$AA,9,FALSE),"")</f>
        <v/>
      </c>
      <c r="N8" s="9" t="str">
        <f>IFERROR(VLOOKUP(CONCATENATE(N$2,$Q8),Alap!$S:$AA,9,FALSE),"")</f>
        <v/>
      </c>
      <c r="O8" s="9" t="str">
        <f>IFERROR(VLOOKUP(CONCATENATE(O$2,$Q8),Alap!$S:$AA,9,FALSE),"")</f>
        <v/>
      </c>
      <c r="P8" s="9" t="str">
        <f>IFERROR(VLOOKUP(CONCATENATE(P$2,$Q8),Alap!$S:$AA,9,FALSE),"")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IFERROR(VLOOKUP(CONCATENATE(B$2,$Q9),Alap!$S:$AA,9,FALSE),"")</f>
        <v/>
      </c>
      <c r="C9" s="9" t="str">
        <f>IFERROR(VLOOKUP(CONCATENATE(C$2,$Q9),Alap!$S:$AA,9,FALSE),"")</f>
        <v/>
      </c>
      <c r="D9" s="9" t="str">
        <f>IFERROR(VLOOKUP(CONCATENATE(D$2,$Q9),Alap!$S:$AA,9,FALSE),"")</f>
        <v/>
      </c>
      <c r="E9" s="9" t="str">
        <f>IFERROR(VLOOKUP(CONCATENATE(E$2,$Q9),Alap!$S:$AA,9,FALSE),"")</f>
        <v/>
      </c>
      <c r="F9" s="9" t="str">
        <f>IFERROR(VLOOKUP(CONCATENATE(F$2,$Q9),Alap!$S:$AA,9,FALSE),"")</f>
        <v/>
      </c>
      <c r="G9" s="9" t="str">
        <f>IFERROR(VLOOKUP(CONCATENATE(G$2,$Q9),Alap!$S:$AA,9,FALSE),"")</f>
        <v/>
      </c>
      <c r="H9" s="9" t="str">
        <f>IFERROR(VLOOKUP(CONCATENATE(H$2,$Q9),Alap!$S:$AA,9,FALSE),"")</f>
        <v/>
      </c>
      <c r="I9" s="9" t="str">
        <f>IFERROR(VLOOKUP(CONCATENATE(I$2,$Q9),Alap!$S:$AA,9,FALSE),"")</f>
        <v/>
      </c>
      <c r="J9" s="9" t="str">
        <f>IFERROR(VLOOKUP(CONCATENATE(J$2,$Q9),Alap!$S:$AA,9,FALSE),"")</f>
        <v/>
      </c>
      <c r="K9" s="9" t="str">
        <f>IFERROR(VLOOKUP(CONCATENATE(K$2,$Q9),Alap!$S:$AA,9,FALSE),"")</f>
        <v/>
      </c>
      <c r="L9" s="9" t="str">
        <f>IFERROR(VLOOKUP(CONCATENATE(L$2,$Q9),Alap!$S:$AA,9,FALSE),"")</f>
        <v/>
      </c>
      <c r="M9" s="9" t="str">
        <f>IFERROR(VLOOKUP(CONCATENATE(M$2,$Q9),Alap!$S:$AA,9,FALSE),"")</f>
        <v/>
      </c>
      <c r="N9" s="9" t="str">
        <f>IFERROR(VLOOKUP(CONCATENATE(N$2,$Q9),Alap!$S:$AA,9,FALSE),"")</f>
        <v/>
      </c>
      <c r="O9" s="9" t="str">
        <f>IFERROR(VLOOKUP(CONCATENATE(O$2,$Q9),Alap!$S:$AA,9,FALSE),"")</f>
        <v/>
      </c>
      <c r="P9" s="9" t="str">
        <f>IFERROR(VLOOKUP(CONCATENATE(P$2,$Q9),Alap!$S:$AA,9,FALSE),"")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IFERROR(VLOOKUP(CONCATENATE(B$10,$Q13),Alap!$S:$AA,9,FALSE),"")</f>
        <v/>
      </c>
      <c r="C13" s="9" t="str">
        <f>IFERROR(VLOOKUP(CONCATENATE(C$10,$Q13),Alap!$S:$AA,9,FALSE),"")</f>
        <v/>
      </c>
      <c r="D13" s="9" t="str">
        <f>IFERROR(VLOOKUP(CONCATENATE(D$10,$Q13),Alap!$S:$AA,9,FALSE),"")</f>
        <v/>
      </c>
      <c r="E13" s="9" t="str">
        <f>IFERROR(VLOOKUP(CONCATENATE(E$10,$Q13),Alap!$S:$AA,9,FALSE),"")</f>
        <v/>
      </c>
      <c r="F13" s="9" t="str">
        <f>IFERROR(VLOOKUP(CONCATENATE(F$10,$Q13),Alap!$S:$AA,9,FALSE),"")</f>
        <v/>
      </c>
      <c r="G13" s="9" t="str">
        <f>IFERROR(VLOOKUP(CONCATENATE(G$10,$Q13),Alap!$S:$AA,9,FALSE),"")</f>
        <v/>
      </c>
      <c r="H13" s="9" t="str">
        <f>IFERROR(VLOOKUP(CONCATENATE(H$10,$Q13),Alap!$S:$AA,9,FALSE),"")</f>
        <v/>
      </c>
      <c r="I13" s="9" t="str">
        <f>IFERROR(VLOOKUP(CONCATENATE(I$10,$Q13),Alap!$S:$AA,9,FALSE),"")</f>
        <v/>
      </c>
      <c r="J13" s="9" t="str">
        <f>IFERROR(VLOOKUP(CONCATENATE(J$10,$Q13),Alap!$S:$AA,9,FALSE),"")</f>
        <v/>
      </c>
      <c r="K13" s="9" t="str">
        <f>IFERROR(VLOOKUP(CONCATENATE(K$10,$Q13),Alap!$S:$AA,9,FALSE),"")</f>
        <v/>
      </c>
      <c r="L13" s="9" t="str">
        <f>IFERROR(VLOOKUP(CONCATENATE(L$10,$Q13),Alap!$S:$AA,9,FALSE),"")</f>
        <v/>
      </c>
      <c r="M13" s="9" t="str">
        <f>IFERROR(VLOOKUP(CONCATENATE(M$10,$Q13),Alap!$S:$AA,9,FALSE),"")</f>
        <v/>
      </c>
      <c r="N13" s="9" t="str">
        <f>IFERROR(VLOOKUP(CONCATENATE(N$10,$Q13),Alap!$S:$AA,9,FALSE),"")</f>
        <v/>
      </c>
      <c r="O13" s="9" t="str">
        <f>IFERROR(VLOOKUP(CONCATENATE(O$10,$Q13),Alap!$S:$AA,9,FALSE),"")</f>
        <v/>
      </c>
      <c r="P13" s="9" t="str">
        <f>IFERROR(VLOOKUP(CONCATENATE(P$10,$Q13),Alap!$S:$AA,9,FALSE),"")</f>
        <v/>
      </c>
      <c r="Q13" s="3">
        <v>4</v>
      </c>
    </row>
    <row r="14" spans="1:17" ht="63.9" customHeight="1" thickBot="1" x14ac:dyDescent="0.3">
      <c r="A14" s="9" t="s">
        <v>5</v>
      </c>
      <c r="B14" s="30" t="str">
        <f>IFERROR(VLOOKUP(CONCATENATE(B$10,$Q14),Alap!$S:$AA,9,FALSE),"")</f>
        <v/>
      </c>
      <c r="C14" s="30" t="str">
        <f>IFERROR(VLOOKUP(CONCATENATE(C$10,$Q14),Alap!$S:$AA,9,FALSE),"")</f>
        <v/>
      </c>
      <c r="D14" s="30" t="str">
        <f>IFERROR(VLOOKUP(CONCATENATE(D$10,$Q14),Alap!$S:$AA,9,FALSE),"")</f>
        <v/>
      </c>
      <c r="E14" s="30" t="str">
        <f>IFERROR(VLOOKUP(CONCATENATE(E$10,$Q14),Alap!$S:$AA,9,FALSE),"")</f>
        <v/>
      </c>
      <c r="F14" s="30" t="str">
        <f>IFERROR(VLOOKUP(CONCATENATE(F$10,$Q14),Alap!$S:$AA,9,FALSE),"")</f>
        <v/>
      </c>
      <c r="G14" s="30" t="str">
        <f>IFERROR(VLOOKUP(CONCATENATE(G$10,$Q14),Alap!$S:$AA,9,FALSE),"")</f>
        <v/>
      </c>
      <c r="H14" s="30" t="str">
        <f>IFERROR(VLOOKUP(CONCATENATE(H$10,$Q14),Alap!$S:$AA,9,FALSE),"")</f>
        <v/>
      </c>
      <c r="I14" s="30" t="str">
        <f>IFERROR(VLOOKUP(CONCATENATE(I$10,$Q14),Alap!$S:$AA,9,FALSE),"")</f>
        <v/>
      </c>
      <c r="J14" s="30" t="str">
        <f>IFERROR(VLOOKUP(CONCATENATE(J$10,$Q14),Alap!$S:$AA,9,FALSE),"")</f>
        <v/>
      </c>
      <c r="K14" s="30" t="str">
        <f>IFERROR(VLOOKUP(CONCATENATE(K$10,$Q14),Alap!$S:$AA,9,FALSE),"")</f>
        <v/>
      </c>
      <c r="L14" s="9" t="str">
        <f>IFERROR(VLOOKUP(CONCATENATE(L$10,$Q14),Alap!$S:$AA,9,FALSE),"")</f>
        <v/>
      </c>
      <c r="M14" s="9" t="str">
        <f>IFERROR(VLOOKUP(CONCATENATE(M$10,$Q14),Alap!$S:$AA,9,FALSE),"")</f>
        <v/>
      </c>
      <c r="N14" s="9" t="str">
        <f>IFERROR(VLOOKUP(CONCATENATE(N$10,$Q14),Alap!$S:$AA,9,FALSE),"")</f>
        <v/>
      </c>
      <c r="O14" s="9" t="str">
        <f>IFERROR(VLOOKUP(CONCATENATE(O$10,$Q14),Alap!$S:$AA,9,FALSE),"")</f>
        <v/>
      </c>
      <c r="P14" s="9" t="str">
        <f>IFERROR(VLOOKUP(CONCATENATE(P$10,$Q14),Alap!$S:$AA,9,FALSE),"")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IFERROR(VLOOKUP(CONCATENATE(B$10,$Q15),Alap!$S:$AA,9,FALSE),"")</f>
        <v/>
      </c>
      <c r="C15" s="22" t="str">
        <f>IFERROR(VLOOKUP(CONCATENATE(C$10,$Q15),Alap!$S:$AA,9,FALSE),"")</f>
        <v>Nemzetközi üzleti földrajz (217, web)</v>
      </c>
      <c r="D15" s="23" t="str">
        <f>IFERROR(VLOOKUP(CONCATENATE(D$10,$Q15),Alap!$S:$AA,9,FALSE),"")</f>
        <v/>
      </c>
      <c r="E15" s="30" t="str">
        <f>IFERROR(VLOOKUP(CONCATENATE(E$10,$Q15),Alap!$S:$AA,9,FALSE),"")</f>
        <v/>
      </c>
      <c r="F15" s="30" t="str">
        <f>IFERROR(VLOOKUP(CONCATENATE(F$10,$Q15),Alap!$S:$AA,9,FALSE),"")</f>
        <v/>
      </c>
      <c r="G15" s="22" t="str">
        <f>IFERROR(VLOOKUP(CONCATENATE(G$10,$Q15),Alap!$S:$AA,9,FALSE),"")</f>
        <v>Nemzetközi üzleti földrajz (202, web)</v>
      </c>
      <c r="H15" s="30" t="str">
        <f>IFERROR(VLOOKUP(CONCATENATE(H$10,$Q15),Alap!$S:$AA,9,FALSE),"")</f>
        <v/>
      </c>
      <c r="I15" s="30" t="str">
        <f>IFERROR(VLOOKUP(CONCATENATE(I$10,$Q15),Alap!$S:$AA,9,FALSE),"")</f>
        <v/>
      </c>
      <c r="J15" s="22" t="str">
        <f>IFERROR(VLOOKUP(CONCATENATE(J$10,$Q15),Alap!$S:$AA,9,FALSE),"")</f>
        <v>Nemzetközi üzleti földrajz (202, web)</v>
      </c>
      <c r="K15" s="30" t="str">
        <f>IFERROR(VLOOKUP(CONCATENATE(K$10,$Q15),Alap!$S:$AA,9,FALSE),"")</f>
        <v/>
      </c>
      <c r="L15" s="23" t="str">
        <f>IFERROR(VLOOKUP(CONCATENATE(L$10,$Q15),Alap!$S:$AA,9,FALSE),"")</f>
        <v/>
      </c>
      <c r="M15" s="30" t="str">
        <f>IFERROR(VLOOKUP(CONCATENATE(M$10,$Q15),Alap!$S:$AA,9,FALSE),"")</f>
        <v/>
      </c>
      <c r="N15" s="9" t="str">
        <f>IFERROR(VLOOKUP(CONCATENATE(N$10,$Q15),Alap!$S:$AA,9,FALSE),"")</f>
        <v/>
      </c>
      <c r="O15" s="9" t="str">
        <f>IFERROR(VLOOKUP(CONCATENATE(O$10,$Q15),Alap!$S:$AA,9,FALSE),"")</f>
        <v/>
      </c>
      <c r="P15" s="9" t="str">
        <f>IFERROR(VLOOKUP(CONCATENATE(P$10,$Q15),Alap!$S:$AA,9,FALSE),"")</f>
        <v/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IFERROR(VLOOKUP(CONCATENATE(B$10,$Q16),Alap!$S:$AA,9,FALSE),"")</f>
        <v/>
      </c>
      <c r="C16" s="22" t="str">
        <f>IFERROR(VLOOKUP(CONCATENATE(C$10,$Q16),Alap!$S:$AA,9,FALSE),"")</f>
        <v>Nemzetközi üzleti földrajz (217, web)</v>
      </c>
      <c r="D16" s="23" t="str">
        <f>IFERROR(VLOOKUP(CONCATENATE(D$10,$Q16),Alap!$S:$AA,9,FALSE),"")</f>
        <v/>
      </c>
      <c r="E16" s="9" t="str">
        <f>IFERROR(VLOOKUP(CONCATENATE(E$10,$Q16),Alap!$S:$AA,9,FALSE),"")</f>
        <v/>
      </c>
      <c r="F16" s="9" t="str">
        <f>IFERROR(VLOOKUP(CONCATENATE(F$10,$Q16),Alap!$S:$AA,9,FALSE),"")</f>
        <v/>
      </c>
      <c r="G16" s="22" t="str">
        <f>IFERROR(VLOOKUP(CONCATENATE(G$10,$Q16),Alap!$S:$AA,9,FALSE),"")</f>
        <v>Nemzetközi üzleti földrajz (202, web)</v>
      </c>
      <c r="H16" s="9" t="str">
        <f>IFERROR(VLOOKUP(CONCATENATE(H$10,$Q16),Alap!$S:$AA,9,FALSE),"")</f>
        <v/>
      </c>
      <c r="I16" s="9" t="str">
        <f>IFERROR(VLOOKUP(CONCATENATE(I$10,$Q16),Alap!$S:$AA,9,FALSE),"")</f>
        <v/>
      </c>
      <c r="J16" s="22" t="str">
        <f>IFERROR(VLOOKUP(CONCATENATE(J$10,$Q16),Alap!$S:$AA,9,FALSE),"")</f>
        <v>Nemzetközi üzleti földrajz (202, web)</v>
      </c>
      <c r="K16" s="9" t="str">
        <f>IFERROR(VLOOKUP(CONCATENATE(K$10,$Q16),Alap!$S:$AA,9,FALSE),"")</f>
        <v/>
      </c>
      <c r="L16" s="23" t="str">
        <f>IFERROR(VLOOKUP(CONCATENATE(L$10,$Q16),Alap!$S:$AA,9,FALSE),"")</f>
        <v/>
      </c>
      <c r="M16" s="30" t="str">
        <f>IFERROR(VLOOKUP(CONCATENATE(M$10,$Q16),Alap!$S:$AA,9,FALSE),"")</f>
        <v/>
      </c>
      <c r="N16" s="9" t="str">
        <f>IFERROR(VLOOKUP(CONCATENATE(N$10,$Q16),Alap!$S:$AA,9,FALSE),"")</f>
        <v/>
      </c>
      <c r="O16" s="9" t="str">
        <f>IFERROR(VLOOKUP(CONCATENATE(O$10,$Q16),Alap!$S:$AA,9,FALSE),"")</f>
        <v/>
      </c>
      <c r="P16" s="9" t="str">
        <f>IFERROR(VLOOKUP(CONCATENATE(P$10,$Q16),Alap!$S:$AA,9,FALSE),"")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297BC-DFB7-405E-8EAB-FDDFFFACAAB7}">
  <dimension ref="A1:Q17"/>
  <sheetViews>
    <sheetView workbookViewId="0">
      <selection activeCell="G4" sqref="G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IFERROR(VLOOKUP(CONCATENATE(B$2,$Q4),Alap!$AH:$BE,24,FALSE),"")</f>
        <v/>
      </c>
      <c r="C4" s="9" t="str">
        <f>IFERROR(VLOOKUP(CONCATENATE(C$2,$Q4),Alap!$AH:$BE,24,FALSE),"")</f>
        <v>Nemzetközi gazd. ism. (214, web)</v>
      </c>
      <c r="D4" s="9" t="str">
        <f>IFERROR(VLOOKUP(CONCATENATE(D$2,$Q4),Alap!$AH:$BE,24,FALSE),"")</f>
        <v>Számvitel I. (212, web)</v>
      </c>
      <c r="E4" s="9" t="str">
        <f>IFERROR(VLOOKUP(CONCATENATE(E$2,$Q4),Alap!$AH:$BE,24,FALSE),"")</f>
        <v>Számvitel I. (216, web)</v>
      </c>
      <c r="F4" s="29" t="str">
        <f>IFERROR(VLOOKUP(CONCATENATE(F$2,$Q4),Alap!$AH:$BE,24,FALSE),"")</f>
        <v>Gazdaságpszichológia (216, Bp.-ről web)</v>
      </c>
      <c r="G4" s="9" t="str">
        <f>IFERROR(VLOOKUP(CONCATENATE(G$2,$Q4),Alap!$AH:$BE,24,FALSE),"")</f>
        <v>Számvitel I. (215, web)</v>
      </c>
      <c r="H4" s="9" t="str">
        <f>IFERROR(VLOOKUP(CONCATENATE(H$2,$Q4),Alap!$AH:$BE,24,FALSE),"")</f>
        <v/>
      </c>
      <c r="I4" s="9" t="str">
        <f>IFERROR(VLOOKUP(CONCATENATE(I$2,$Q4),Alap!$AH:$BE,24,FALSE),"")</f>
        <v/>
      </c>
      <c r="J4" s="9" t="str">
        <f>IFERROR(VLOOKUP(CONCATENATE(J$2,$Q4),Alap!$AH:$BE,24,FALSE),"")</f>
        <v>Pénzügyi piacok (212, Bp.-ről web)</v>
      </c>
      <c r="K4" s="9" t="str">
        <f>IFERROR(VLOOKUP(CONCATENATE(K$2,$Q4),Alap!$AH:$BE,24,FALSE),"")</f>
        <v>Logisztika (215, web)</v>
      </c>
      <c r="L4" s="9" t="str">
        <f>IFERROR(VLOOKUP(CONCATENATE(L$2,$Q4),Alap!$AH:$BE,24,FALSE),"")</f>
        <v>Pénzügyi piacok (217, Bp.-ről web)</v>
      </c>
      <c r="M4" s="9" t="str">
        <f>IFERROR(VLOOKUP(CONCATENATE(M$2,$Q4),Alap!$AH:$BE,24,FALSE),"")</f>
        <v>Logisztika (212, web)</v>
      </c>
      <c r="N4" s="29" t="str">
        <f>IFERROR(VLOOKUP(CONCATENATE(N$2,$Q4),Alap!$AH:$BE,24,FALSE),"")</f>
        <v>Művelődéstörténet (216, Bp.-ről web)</v>
      </c>
      <c r="O4" s="9" t="str">
        <f>IFERROR(VLOOKUP(CONCATENATE(O$2,$Q4),Alap!$AH:$BE,24,FALSE),"")</f>
        <v>EU tanulmányok (215, web)</v>
      </c>
      <c r="P4" s="9" t="str">
        <f>IFERROR(VLOOKUP(CONCATENATE(P$2,$Q4),Alap!$AH:$BE,24,FALSE),"")</f>
        <v>EU tanulmányok (212,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IFERROR(VLOOKUP(CONCATENATE(B$2,$Q5),Alap!$AH:$BE,24,FALSE),"")</f>
        <v>Pénzügyi piacok (214, Tb.-ről web)</v>
      </c>
      <c r="C5" s="9" t="str">
        <f>IFERROR(VLOOKUP(CONCATENATE(C$2,$Q5),Alap!$AH:$BE,24,FALSE),"")</f>
        <v>Nemzetközi gazd. ism. (214, web)</v>
      </c>
      <c r="D5" s="9" t="str">
        <f>IFERROR(VLOOKUP(CONCATENATE(D$2,$Q5),Alap!$AH:$BE,24,FALSE),"")</f>
        <v>Számvitel I. (212, web)</v>
      </c>
      <c r="E5" s="9" t="str">
        <f>IFERROR(VLOOKUP(CONCATENATE(E$2,$Q5),Alap!$AH:$BE,24,FALSE),"")</f>
        <v>Számvitel I. (216, web)</v>
      </c>
      <c r="F5" s="29" t="str">
        <f>IFERROR(VLOOKUP(CONCATENATE(F$2,$Q5),Alap!$AH:$BE,24,FALSE),"")</f>
        <v>Gazdaságpszichológia (216, Bp.-ről web)</v>
      </c>
      <c r="G5" s="9" t="str">
        <f>IFERROR(VLOOKUP(CONCATENATE(G$2,$Q5),Alap!$AH:$BE,24,FALSE),"")</f>
        <v>Számvitel I. (215, web)</v>
      </c>
      <c r="H5" s="29" t="s">
        <v>564</v>
      </c>
      <c r="I5" s="9" t="str">
        <f>IFERROR(VLOOKUP(CONCATENATE(I$2,$Q5),Alap!$AH:$BE,24,FALSE),"")</f>
        <v/>
      </c>
      <c r="J5" s="9" t="str">
        <f>IFERROR(VLOOKUP(CONCATENATE(J$2,$Q5),Alap!$AH:$BE,24,FALSE),"")</f>
        <v>Pénzügyi piacok (212, Bp.-ről web)</v>
      </c>
      <c r="K5" s="9" t="str">
        <f>IFERROR(VLOOKUP(CONCATENATE(K$2,$Q5),Alap!$AH:$BE,24,FALSE),"")</f>
        <v>Logisztika (215, web)</v>
      </c>
      <c r="L5" s="9" t="str">
        <f>IFERROR(VLOOKUP(CONCATENATE(L$2,$Q5),Alap!$AH:$BE,24,FALSE),"")</f>
        <v>Pénzügyi piacok (217, Bp.-ről web)</v>
      </c>
      <c r="M5" s="9" t="str">
        <f>IFERROR(VLOOKUP(CONCATENATE(M$2,$Q5),Alap!$AH:$BE,24,FALSE),"")</f>
        <v>Logisztika (212, web)</v>
      </c>
      <c r="N5" s="29" t="str">
        <f>IFERROR(VLOOKUP(CONCATENATE(N$2,$Q5),Alap!$AH:$BE,24,FALSE),"")</f>
        <v>Művelődéstörténet (216, Bp.-ről web)</v>
      </c>
      <c r="O5" s="9" t="str">
        <f>IFERROR(VLOOKUP(CONCATENATE(O$2,$Q5),Alap!$AH:$BE,24,FALSE),"")</f>
        <v>EU tanulmányok (215, web)</v>
      </c>
      <c r="P5" s="9" t="str">
        <f>IFERROR(VLOOKUP(CONCATENATE(P$2,$Q5),Alap!$AH:$BE,24,FALSE),"")</f>
        <v>EU tanulmányok (212,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IFERROR(VLOOKUP(CONCATENATE(B$2,$Q6),Alap!$AH:$BE,24,FALSE),"")</f>
        <v>Pénzügyi piacok (214, Tb.-ről web)</v>
      </c>
      <c r="C6" s="9" t="str">
        <f>IFERROR(VLOOKUP(CONCATENATE(C$2,$Q6),Alap!$AH:$BE,24,FALSE),"")</f>
        <v>Statisztika II. (605, gépterem, web)</v>
      </c>
      <c r="D6" s="9" t="str">
        <f>IFERROR(VLOOKUP(CONCATENATE(D$2,$Q6),Alap!$AH:$BE,24,FALSE),"")</f>
        <v>Statisztika II. (214, web)</v>
      </c>
      <c r="E6" s="9" t="str">
        <f>IFERROR(VLOOKUP(CONCATENATE(E$2,$Q6),Alap!$AH:$BE,24,FALSE),"")</f>
        <v>Számvitel I. (216, web)</v>
      </c>
      <c r="F6" s="9" t="str">
        <f>IFERROR(VLOOKUP(CONCATENATE(F$2,$Q6),Alap!$AH:$BE,24,FALSE),"")</f>
        <v>Logisztika (601, web)</v>
      </c>
      <c r="G6" s="9" t="str">
        <f>IFERROR(VLOOKUP(CONCATENATE(G$2,$Q6),Alap!$AH:$BE,24,FALSE),"")</f>
        <v>Statisztika II. (215, web)</v>
      </c>
      <c r="H6" s="29" t="s">
        <v>564</v>
      </c>
      <c r="I6" s="9" t="str">
        <f>IFERROR(VLOOKUP(CONCATENATE(I$2,$Q6),Alap!$AH:$BE,24,FALSE),"")</f>
        <v/>
      </c>
      <c r="J6" s="9" t="str">
        <f>IFERROR(VLOOKUP(CONCATENATE(J$2,$Q6),Alap!$AH:$BE,24,FALSE),"")</f>
        <v>Nemzetközi gazd. ism. (215, web)</v>
      </c>
      <c r="K6" s="9" t="str">
        <f>IFERROR(VLOOKUP(CONCATENATE(K$2,$Q6),Alap!$AH:$BE,24,FALSE),"")</f>
        <v>Specializáció tájékoztató (212, Bp.-ről web)</v>
      </c>
      <c r="L6" s="9" t="str">
        <f>IFERROR(VLOOKUP(CONCATENATE(L$2,$Q6),Alap!$AH:$BE,24,FALSE),"")</f>
        <v>Számvitel I. (601, web)</v>
      </c>
      <c r="M6" s="9" t="str">
        <f>IFERROR(VLOOKUP(CONCATENATE(M$2,$Q6),Alap!$AH:$BE,24,FALSE),"")</f>
        <v>Logisztika (212, web)</v>
      </c>
      <c r="N6" s="29" t="str">
        <f>IFERROR(VLOOKUP(CONCATENATE(N$2,$Q6),Alap!$AH:$BE,24,FALSE),"")</f>
        <v>Művelődéstörténet (216, Bp.-ről web)</v>
      </c>
      <c r="O6" s="9" t="str">
        <f>IFERROR(VLOOKUP(CONCATENATE(O$2,$Q6),Alap!$AH:$BE,24,FALSE),"")</f>
        <v>Pénzügyi piacok (215, Tb.-ről web)</v>
      </c>
      <c r="P6" s="9" t="str">
        <f>IFERROR(VLOOKUP(CONCATENATE(P$2,$Q6),Alap!$AH:$BE,24,FALSE),"")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IFERROR(VLOOKUP(CONCATENATE(B$2,$Q7),Alap!$AH:$BE,24,FALSE),"")</f>
        <v>Pénzügyi piacok (214, Tb.-ről web)</v>
      </c>
      <c r="C7" s="9" t="str">
        <f>IFERROR(VLOOKUP(CONCATENATE(C$2,$Q7),Alap!$AH:$BE,24,FALSE),"")</f>
        <v>Statisztika II. (605, gépterem, web)</v>
      </c>
      <c r="D7" s="9" t="str">
        <f>IFERROR(VLOOKUP(CONCATENATE(D$2,$Q7),Alap!$AH:$BE,24,FALSE),"")</f>
        <v>Statisztika II. (214, web)</v>
      </c>
      <c r="E7" s="29" t="s">
        <v>566</v>
      </c>
      <c r="F7" s="9" t="str">
        <f>IFERROR(VLOOKUP(CONCATENATE(F$2,$Q7),Alap!$AH:$BE,24,FALSE),"")</f>
        <v>Logisztika (601, web)</v>
      </c>
      <c r="G7" s="9" t="str">
        <f>IFERROR(VLOOKUP(CONCATENATE(G$2,$Q7),Alap!$AH:$BE,24,FALSE),"")</f>
        <v>Statisztika II. (215, web)</v>
      </c>
      <c r="H7" s="9" t="str">
        <f>IFERROR(VLOOKUP(CONCATENATE(H$2,$Q7),Alap!$AH:$BE,24,FALSE),"")</f>
        <v>Statisztika II. (212, web)</v>
      </c>
      <c r="I7" s="9" t="str">
        <f>IFERROR(VLOOKUP(CONCATENATE(I$2,$Q7),Alap!$AH:$BE,24,FALSE),"")</f>
        <v/>
      </c>
      <c r="J7" s="9" t="str">
        <f>IFERROR(VLOOKUP(CONCATENATE(J$2,$Q7),Alap!$AH:$BE,24,FALSE),"")</f>
        <v>Nemzetközi gazd. ism. (215, web)</v>
      </c>
      <c r="K7" s="9" t="str">
        <f>IFERROR(VLOOKUP(CONCATENATE(K$2,$Q7),Alap!$AH:$BE,24,FALSE),"")</f>
        <v>EU tanulmányok (212, web)</v>
      </c>
      <c r="L7" s="9" t="str">
        <f>IFERROR(VLOOKUP(CONCATENATE(L$2,$Q7),Alap!$AH:$BE,24,FALSE),"")</f>
        <v>Számvitel I. (601, web)</v>
      </c>
      <c r="M7" s="9" t="str">
        <f>IFERROR(VLOOKUP(CONCATENATE(M$2,$Q7),Alap!$AH:$BE,24,FALSE),"")</f>
        <v>Számvitel I. (212, web)</v>
      </c>
      <c r="N7" s="9" t="str">
        <f>IFERROR(VLOOKUP(CONCATENATE(N$2,$Q7),Alap!$AH:$BE,24,FALSE),"")</f>
        <v/>
      </c>
      <c r="O7" s="9" t="str">
        <f>IFERROR(VLOOKUP(CONCATENATE(O$2,$Q7),Alap!$AH:$BE,24,FALSE),"")</f>
        <v/>
      </c>
      <c r="P7" s="9" t="str">
        <f>IFERROR(VLOOKUP(CONCATENATE(P$2,$Q7),Alap!$AH:$BE,24,FALSE),"")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IFERROR(VLOOKUP(CONCATENATE(B$2,$Q8),Alap!$AH:$BE,24,FALSE),"")</f>
        <v/>
      </c>
      <c r="C8" s="9" t="str">
        <f>IFERROR(VLOOKUP(CONCATENATE(C$2,$Q8),Alap!$AH:$BE,24,FALSE),"")</f>
        <v/>
      </c>
      <c r="D8" s="9" t="str">
        <f>IFERROR(VLOOKUP(CONCATENATE(D$2,$Q8),Alap!$AH:$BE,24,FALSE),"")</f>
        <v/>
      </c>
      <c r="E8" s="29" t="s">
        <v>566</v>
      </c>
      <c r="F8" s="9" t="str">
        <f>IFERROR(VLOOKUP(CONCATENATE(F$2,$Q8),Alap!$AH:$BE,24,FALSE),"")</f>
        <v>Logisztika (601, web)</v>
      </c>
      <c r="G8" s="9" t="str">
        <f>IFERROR(VLOOKUP(CONCATENATE(G$2,$Q8),Alap!$AH:$BE,24,FALSE),"")</f>
        <v/>
      </c>
      <c r="H8" s="9" t="str">
        <f>IFERROR(VLOOKUP(CONCATENATE(H$2,$Q8),Alap!$AH:$BE,24,FALSE),"")</f>
        <v>Statisztika II. (212, web)</v>
      </c>
      <c r="I8" s="9" t="str">
        <f>IFERROR(VLOOKUP(CONCATENATE(I$2,$Q8),Alap!$AH:$BE,24,FALSE),"")</f>
        <v/>
      </c>
      <c r="J8" s="9" t="str">
        <f>IFERROR(VLOOKUP(CONCATENATE(J$2,$Q8),Alap!$AH:$BE,24,FALSE),"")</f>
        <v>Nemzetközi gazd. ism. (215, web)</v>
      </c>
      <c r="K8" s="9" t="str">
        <f>IFERROR(VLOOKUP(CONCATENATE(K$2,$Q8),Alap!$AH:$BE,24,FALSE),"")</f>
        <v>EU tanulmányok (212, web)</v>
      </c>
      <c r="L8" s="9" t="str">
        <f>IFERROR(VLOOKUP(CONCATENATE(L$2,$Q8),Alap!$AH:$BE,24,FALSE),"")</f>
        <v/>
      </c>
      <c r="M8" s="9" t="str">
        <f>IFERROR(VLOOKUP(CONCATENATE(M$2,$Q8),Alap!$AH:$BE,24,FALSE),"")</f>
        <v/>
      </c>
      <c r="N8" s="9" t="str">
        <f>IFERROR(VLOOKUP(CONCATENATE(N$2,$Q8),Alap!$AH:$BE,24,FALSE),"")</f>
        <v/>
      </c>
      <c r="O8" s="9" t="str">
        <f>IFERROR(VLOOKUP(CONCATENATE(O$2,$Q8),Alap!$AH:$BE,24,FALSE),"")</f>
        <v/>
      </c>
      <c r="P8" s="9" t="str">
        <f>IFERROR(VLOOKUP(CONCATENATE(P$2,$Q8),Alap!$AH:$BE,24,FALSE),"")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IFERROR(VLOOKUP(CONCATENATE(B$2,$Q9),Alap!$AH:$BE,24,FALSE),"")</f>
        <v/>
      </c>
      <c r="C9" s="9" t="str">
        <f>IFERROR(VLOOKUP(CONCATENATE(C$2,$Q9),Alap!$AH:$BE,24,FALSE),"")</f>
        <v/>
      </c>
      <c r="D9" s="9" t="str">
        <f>IFERROR(VLOOKUP(CONCATENATE(D$2,$Q9),Alap!$AH:$BE,24,FALSE),"")</f>
        <v/>
      </c>
      <c r="E9" s="9" t="str">
        <f>IFERROR(VLOOKUP(CONCATENATE(E$2,$Q9),Alap!$AH:$BE,24,FALSE),"")</f>
        <v/>
      </c>
      <c r="F9" s="9" t="str">
        <f>IFERROR(VLOOKUP(CONCATENATE(F$2,$Q9),Alap!$AH:$BE,24,FALSE),"")</f>
        <v/>
      </c>
      <c r="G9" s="9" t="str">
        <f>IFERROR(VLOOKUP(CONCATENATE(G$2,$Q9),Alap!$AH:$BE,24,FALSE),"")</f>
        <v/>
      </c>
      <c r="H9" s="9" t="str">
        <f>IFERROR(VLOOKUP(CONCATENATE(H$2,$Q9),Alap!$AH:$BE,24,FALSE),"")</f>
        <v/>
      </c>
      <c r="I9" s="9" t="str">
        <f>IFERROR(VLOOKUP(CONCATENATE(I$2,$Q9),Alap!$AH:$BE,24,FALSE),"")</f>
        <v/>
      </c>
      <c r="J9" s="9" t="str">
        <f>IFERROR(VLOOKUP(CONCATENATE(J$2,$Q9),Alap!$AH:$BE,24,FALSE),"")</f>
        <v/>
      </c>
      <c r="K9" s="9" t="str">
        <f>IFERROR(VLOOKUP(CONCATENATE(K$2,$Q9),Alap!$AH:$BE,24,FALSE),"")</f>
        <v/>
      </c>
      <c r="L9" s="9" t="str">
        <f>IFERROR(VLOOKUP(CONCATENATE(L$2,$Q9),Alap!$AH:$BE,24,FALSE),"")</f>
        <v/>
      </c>
      <c r="M9" s="9" t="str">
        <f>IFERROR(VLOOKUP(CONCATENATE(M$2,$Q9),Alap!$AH:$BE,24,FALSE),"")</f>
        <v/>
      </c>
      <c r="N9" s="9" t="str">
        <f>IFERROR(VLOOKUP(CONCATENATE(N$2,$Q9),Alap!$AH:$BE,24,FALSE),"")</f>
        <v/>
      </c>
      <c r="O9" s="9" t="str">
        <f>IFERROR(VLOOKUP(CONCATENATE(O$2,$Q9),Alap!$AH:$BE,24,FALSE),"")</f>
        <v/>
      </c>
      <c r="P9" s="9" t="str">
        <f>IFERROR(VLOOKUP(CONCATENATE(P$2,$Q9),Alap!$AH:$BE,24,FALSE),"")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IFERROR(VLOOKUP(CONCATENATE(B$10,$Q13),Alap!$AH:$BE,24,FALSE),"")</f>
        <v/>
      </c>
      <c r="C13" s="9" t="str">
        <f>IFERROR(VLOOKUP(CONCATENATE(C$10,$Q13),Alap!$AH:$BE,24,FALSE),"")</f>
        <v/>
      </c>
      <c r="D13" s="9" t="str">
        <f>IFERROR(VLOOKUP(CONCATENATE(D$10,$Q13),Alap!$AH:$BE,24,FALSE),"")</f>
        <v/>
      </c>
      <c r="E13" s="9" t="str">
        <f>IFERROR(VLOOKUP(CONCATENATE(E$10,$Q13),Alap!$AH:$BE,24,FALSE),"")</f>
        <v/>
      </c>
      <c r="F13" s="9" t="str">
        <f>IFERROR(VLOOKUP(CONCATENATE(F$10,$Q13),Alap!$AH:$BE,24,FALSE),"")</f>
        <v/>
      </c>
      <c r="G13" s="9" t="str">
        <f>IFERROR(VLOOKUP(CONCATENATE(G$10,$Q13),Alap!$AH:$BE,24,FALSE),"")</f>
        <v/>
      </c>
      <c r="H13" s="9" t="str">
        <f>IFERROR(VLOOKUP(CONCATENATE(H$10,$Q13),Alap!$AH:$BE,24,FALSE),"")</f>
        <v/>
      </c>
      <c r="I13" s="9" t="str">
        <f>IFERROR(VLOOKUP(CONCATENATE(I$10,$Q13),Alap!$AH:$BE,24,FALSE),"")</f>
        <v/>
      </c>
      <c r="J13" s="9" t="str">
        <f>IFERROR(VLOOKUP(CONCATENATE(J$10,$Q13),Alap!$AH:$BE,24,FALSE),"")</f>
        <v/>
      </c>
      <c r="K13" s="9" t="str">
        <f>IFERROR(VLOOKUP(CONCATENATE(K$10,$Q13),Alap!$AH:$BE,24,FALSE),"")</f>
        <v/>
      </c>
      <c r="L13" s="9" t="str">
        <f>IFERROR(VLOOKUP(CONCATENATE(L$10,$Q13),Alap!$AH:$BE,24,FALSE),"")</f>
        <v/>
      </c>
      <c r="M13" s="9" t="str">
        <f>IFERROR(VLOOKUP(CONCATENATE(M$10,$Q13),Alap!$AH:$BE,24,FALSE),"")</f>
        <v/>
      </c>
      <c r="N13" s="9" t="str">
        <f>IFERROR(VLOOKUP(CONCATENATE(N$10,$Q13),Alap!$AH:$BE,24,FALSE),"")</f>
        <v/>
      </c>
      <c r="O13" s="9" t="str">
        <f>IFERROR(VLOOKUP(CONCATENATE(O$10,$Q13),Alap!$AH:$BE,24,FALSE),"")</f>
        <v/>
      </c>
      <c r="P13" s="9" t="str">
        <f>IFERROR(VLOOKUP(CONCATENATE(P$10,$Q13),Alap!$AH:$BE,24,FALSE),"")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IFERROR(VLOOKUP(CONCATENATE(B$10,$Q14),Alap!$AH:$BE,24,FALSE),"")</f>
        <v/>
      </c>
      <c r="C14" s="30" t="str">
        <f>IFERROR(VLOOKUP(CONCATENATE(C$10,$Q14),Alap!$AH:$BE,24,FALSE),"")</f>
        <v>Közgazdaságtan II. (212, Tb.-ről web)</v>
      </c>
      <c r="D14" s="9" t="str">
        <f>IFERROR(VLOOKUP(CONCATENATE(D$10,$Q14),Alap!$AH:$BE,24,FALSE),"")</f>
        <v/>
      </c>
      <c r="E14" s="9" t="str">
        <f>IFERROR(VLOOKUP(CONCATENATE(E$10,$Q14),Alap!$AH:$BE,24,FALSE),"")</f>
        <v/>
      </c>
      <c r="F14" s="30" t="str">
        <f>IFERROR(VLOOKUP(CONCATENATE(F$10,$Q14),Alap!$AH:$BE,24,FALSE),"")</f>
        <v>Közgazdaságtan II. (212, Tb.-ről web)</v>
      </c>
      <c r="G14" s="9" t="str">
        <f>IFERROR(VLOOKUP(CONCATENATE(G$10,$Q14),Alap!$AH:$BE,24,FALSE),"")</f>
        <v/>
      </c>
      <c r="H14" s="30" t="str">
        <f>IFERROR(VLOOKUP(CONCATENATE(H$10,$Q14),Alap!$AH:$BE,24,FALSE),"")</f>
        <v>Közgazdaságtan II. (212, Tb.-ről web)</v>
      </c>
      <c r="I14" s="9" t="str">
        <f>IFERROR(VLOOKUP(CONCATENATE(I$10,$Q14),Alap!$AH:$BE,24,FALSE),"")</f>
        <v/>
      </c>
      <c r="J14" s="30" t="str">
        <f>IFERROR(VLOOKUP(CONCATENATE(J$10,$Q14),Alap!$AH:$BE,24,FALSE),"")</f>
        <v>Közgazdaságtan II. (212, Tb.-ről web)</v>
      </c>
      <c r="K14" s="9" t="str">
        <f>IFERROR(VLOOKUP(CONCATENATE(K$10,$Q14),Alap!$AH:$BE,24,FALSE),"")</f>
        <v/>
      </c>
      <c r="L14" s="9" t="str">
        <f>IFERROR(VLOOKUP(CONCATENATE(L$10,$Q14),Alap!$AH:$BE,24,FALSE),"")</f>
        <v/>
      </c>
      <c r="M14" s="30" t="str">
        <f>IFERROR(VLOOKUP(CONCATENATE(M$10,$Q14),Alap!$AH:$BE,24,FALSE),"")</f>
        <v/>
      </c>
      <c r="N14" s="9" t="str">
        <f>IFERROR(VLOOKUP(CONCATENATE(N$10,$Q14),Alap!$AH:$BE,24,FALSE),"")</f>
        <v/>
      </c>
      <c r="O14" s="9" t="str">
        <f>IFERROR(VLOOKUP(CONCATENATE(O$10,$Q14),Alap!$AH:$BE,24,FALSE),"")</f>
        <v/>
      </c>
      <c r="P14" s="9" t="str">
        <f>IFERROR(VLOOKUP(CONCATENATE(P$10,$Q14),Alap!$AH:$BE,24,FALSE),"")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IFERROR(VLOOKUP(CONCATENATE(B$10,$Q15),Alap!$AH:$BE,24,FALSE),"")</f>
        <v>Angol gazdasági szaknyelv II. (otthon, otthonról web)</v>
      </c>
      <c r="C15" s="30" t="str">
        <f>IFERROR(VLOOKUP(CONCATENATE(C$10,$Q15),Alap!$AH:$BE,24,FALSE),"")</f>
        <v>Közgazdaságtan II. (212, Tb.-ről web)</v>
      </c>
      <c r="D15" s="30" t="str">
        <f>IFERROR(VLOOKUP(CONCATENATE(D$10,$Q15),Alap!$AH:$BE,24,FALSE),"")</f>
        <v>Angol gazdasági szaknyelv II. (otthon, otthonról web)</v>
      </c>
      <c r="E15" s="22" t="str">
        <f>IFERROR(VLOOKUP(CONCATENATE(E$10,$Q15),Alap!$AH:$BE,24,FALSE),"")</f>
        <v>Én, a Brand - Sportolói énmárka (212, Bp.-ről web)</v>
      </c>
      <c r="F15" s="30" t="str">
        <f>IFERROR(VLOOKUP(CONCATENATE(F$10,$Q15),Alap!$AH:$BE,24,FALSE),"")</f>
        <v>Közgazdaságtan II. (212, Tb.-ről web)</v>
      </c>
      <c r="G15" s="30" t="s">
        <v>2393</v>
      </c>
      <c r="H15" s="30" t="str">
        <f>IFERROR(VLOOKUP(CONCATENATE(H$10,$Q15),Alap!$AH:$BE,24,FALSE),"")</f>
        <v>Közgazdaságtan II. (212, Tb.-ről web)</v>
      </c>
      <c r="I15" s="9" t="str">
        <f>IFERROR(VLOOKUP(CONCATENATE(I$10,$Q15),Alap!$AH:$BE,24,FALSE),"")</f>
        <v/>
      </c>
      <c r="J15" s="30" t="s">
        <v>2392</v>
      </c>
      <c r="K15" s="30" t="str">
        <f>IFERROR(VLOOKUP(CONCATENATE(K$10,$Q15),Alap!$AH:$BE,24,FALSE),"")</f>
        <v>Angol gazdasági szaknyelv II. (otthon, otthonról web)</v>
      </c>
      <c r="L15" s="22" t="str">
        <f>IFERROR(VLOOKUP(CONCATENATE(L$10,$Q15),Alap!$AH:$BE,24,FALSE),"")</f>
        <v>Én, a Brand - Sportolói énmárka (212, Bp.-ről web)</v>
      </c>
      <c r="M15" s="9" t="str">
        <f>IFERROR(VLOOKUP(CONCATENATE(M$10,$Q15),Alap!$AH:$BE,24,FALSE),"")</f>
        <v>Német nyelv I. (401, 16.00-tól)</v>
      </c>
      <c r="N15" s="30" t="s">
        <v>2393</v>
      </c>
      <c r="O15" s="9" t="str">
        <f>IFERROR(VLOOKUP(CONCATENATE(O$10,$Q15),Alap!$AH:$BE,24,FALSE),"")</f>
        <v/>
      </c>
      <c r="P15" s="9" t="str">
        <f>IFERROR(VLOOKUP(CONCATENATE(P$10,$Q15),Alap!$AH:$BE,24,FALSE),"")</f>
        <v>Német nyelv I. (401, 16.00-tól)</v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IFERROR(VLOOKUP(CONCATENATE(B$10,$Q16),Alap!$AH:$BE,24,FALSE),"")</f>
        <v>Angol gazdasági szaknyelv II. (otthon, otthonról web)</v>
      </c>
      <c r="C16" s="30" t="str">
        <f>IFERROR(VLOOKUP(CONCATENATE(C$10,$Q16),Alap!$AH:$BE,24,FALSE),"")</f>
        <v>Közgazdaságtan II. (212, Tb.-ről web)</v>
      </c>
      <c r="D16" s="30" t="str">
        <f>IFERROR(VLOOKUP(CONCATENATE(D$10,$Q16),Alap!$AH:$BE,24,FALSE),"")</f>
        <v>Angol gazdasági szaknyelv II. (otthon, otthonról web)</v>
      </c>
      <c r="E16" s="22" t="str">
        <f>IFERROR(VLOOKUP(CONCATENATE(E$10,$Q16),Alap!$AH:$BE,24,FALSE),"")</f>
        <v>Én, a Brand - Sportolói énmárka (212, Bp.-ről web)</v>
      </c>
      <c r="F16" s="9" t="str">
        <f>IFERROR(VLOOKUP(CONCATENATE(F$10,$Q16),Alap!$AH:$BE,24,FALSE),"")</f>
        <v/>
      </c>
      <c r="G16" s="30" t="s">
        <v>2393</v>
      </c>
      <c r="H16" s="30" t="str">
        <f>IFERROR(VLOOKUP(CONCATENATE(H$10,$Q16),Alap!$AH:$BE,24,FALSE),"")</f>
        <v>Közgazdaságtan II. (212, Tb.-ről web)</v>
      </c>
      <c r="I16" s="9" t="str">
        <f>IFERROR(VLOOKUP(CONCATENATE(I$10,$Q16),Alap!$AH:$BE,24,FALSE),"")</f>
        <v/>
      </c>
      <c r="J16" s="9" t="str">
        <f>IFERROR(VLOOKUP(CONCATENATE(J$10,$Q16),Alap!$AH:$BE,24,FALSE),"")</f>
        <v>Német nyelv I. (401, 19.15-ig)</v>
      </c>
      <c r="K16" s="30" t="str">
        <f>IFERROR(VLOOKUP(CONCATENATE(K$10,$Q16),Alap!$AH:$BE,24,FALSE),"")</f>
        <v>Angol gazdasági szaknyelv II. (otthon, otthonról web)</v>
      </c>
      <c r="L16" s="22" t="str">
        <f>IFERROR(VLOOKUP(CONCATENATE(L$10,$Q16),Alap!$AH:$BE,24,FALSE),"")</f>
        <v>Én, a Brand - Sportolói énmárka (212, Bp.-ről web)</v>
      </c>
      <c r="M16" s="9" t="str">
        <f>IFERROR(VLOOKUP(CONCATENATE(M$10,$Q16),Alap!$AH:$BE,24,FALSE),"")</f>
        <v>Német nyelv I. (401, 19.15-ig)</v>
      </c>
      <c r="N16" s="30" t="s">
        <v>2393</v>
      </c>
      <c r="O16" s="9" t="str">
        <f>IFERROR(VLOOKUP(CONCATENATE(O$10,$Q16),Alap!$AH:$BE,24,FALSE),"")</f>
        <v/>
      </c>
      <c r="P16" s="9" t="str">
        <f>IFERROR(VLOOKUP(CONCATENATE(P$10,$Q16),Alap!$AH:$BE,24,FALSE),"")</f>
        <v>Német nyelv I. (401, 19.15-ig)</v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17"/>
  <sheetViews>
    <sheetView workbookViewId="0">
      <selection activeCell="G4" sqref="G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IFERROR(VLOOKUP(CONCATENATE(B$2,$Q4),Alap!$AI:$BE,23,FALSE),"")</f>
        <v/>
      </c>
      <c r="C4" s="9" t="str">
        <f>IFERROR(VLOOKUP(CONCATENATE(C$2,$Q4),Alap!$AI:$BE,23,FALSE),"")</f>
        <v>Nemzetközi gazd. ism. (214, web)</v>
      </c>
      <c r="D4" s="9" t="str">
        <f>IFERROR(VLOOKUP(CONCATENATE(D$2,$Q4),Alap!$AI:$BE,23,FALSE),"")</f>
        <v>Számvitel I. (212, web)</v>
      </c>
      <c r="E4" s="9" t="str">
        <f>IFERROR(VLOOKUP(CONCATENATE(E$2,$Q4),Alap!$AI:$BE,23,FALSE),"")</f>
        <v>Számvitel I. (216, web)</v>
      </c>
      <c r="F4" s="29" t="str">
        <f>IFERROR(VLOOKUP(CONCATENATE(F$2,$Q4),Alap!$AI:$BE,23,FALSE),"")</f>
        <v>Gazdaságpszichológia (216, Bp.-ről web)</v>
      </c>
      <c r="G4" s="9" t="str">
        <f>IFERROR(VLOOKUP(CONCATENATE(G$2,$Q4),Alap!$AI:$BE,23,FALSE),"")</f>
        <v>Számvitel I. (215, web)</v>
      </c>
      <c r="H4" s="9" t="str">
        <f>IFERROR(VLOOKUP(CONCATENATE(H$2,$Q4),Alap!$AI:$BE,23,FALSE),"")</f>
        <v/>
      </c>
      <c r="I4" s="9" t="str">
        <f>IFERROR(VLOOKUP(CONCATENATE(I$2,$Q4),Alap!$AI:$BE,23,FALSE),"")</f>
        <v/>
      </c>
      <c r="J4" s="9" t="str">
        <f>IFERROR(VLOOKUP(CONCATENATE(J$2,$Q4),Alap!$AI:$BE,23,FALSE),"")</f>
        <v>Marketingkutatás (216, 8.45-től, Bp.-ről web)</v>
      </c>
      <c r="K4" s="9" t="str">
        <f>IFERROR(VLOOKUP(CONCATENATE(K$2,$Q4),Alap!$AI:$BE,23,FALSE),"")</f>
        <v>Logisztika (215, web)</v>
      </c>
      <c r="L4" s="9" t="str">
        <f>IFERROR(VLOOKUP(CONCATENATE(L$2,$Q4),Alap!$AI:$BE,23,FALSE),"")</f>
        <v>Marketingkutatás (216, 8.45-től, Bp.-ről web)</v>
      </c>
      <c r="M4" s="9" t="str">
        <f>IFERROR(VLOOKUP(CONCATENATE(M$2,$Q4),Alap!$AI:$BE,23,FALSE),"")</f>
        <v>Logisztika (212, web)</v>
      </c>
      <c r="N4" s="29" t="str">
        <f>IFERROR(VLOOKUP(CONCATENATE(N$2,$Q4),Alap!$AI:$BE,23,FALSE),"")</f>
        <v>Művelődéstörténet (216, Bp.-ről web)</v>
      </c>
      <c r="O4" s="9" t="str">
        <f>IFERROR(VLOOKUP(CONCATENATE(O$2,$Q4),Alap!$AI:$BE,23,FALSE),"")</f>
        <v>EU tanulmányok (215, web)</v>
      </c>
      <c r="P4" s="9" t="str">
        <f>IFERROR(VLOOKUP(CONCATENATE(P$2,$Q4),Alap!$AI:$BE,23,FALSE),"")</f>
        <v>EU tanulmányok (212,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IFERROR(VLOOKUP(CONCATENATE(B$2,$Q5),Alap!$AI:$BE,23,FALSE),"")</f>
        <v/>
      </c>
      <c r="C5" s="9" t="str">
        <f>IFERROR(VLOOKUP(CONCATENATE(C$2,$Q5),Alap!$AI:$BE,23,FALSE),"")</f>
        <v>Nemzetközi gazd. ism. (214, web)</v>
      </c>
      <c r="D5" s="9" t="str">
        <f>IFERROR(VLOOKUP(CONCATENATE(D$2,$Q5),Alap!$AI:$BE,23,FALSE),"")</f>
        <v>Számvitel I. (212, web)</v>
      </c>
      <c r="E5" s="9" t="str">
        <f>IFERROR(VLOOKUP(CONCATENATE(E$2,$Q5),Alap!$AI:$BE,23,FALSE),"")</f>
        <v>Számvitel I. (216, web)</v>
      </c>
      <c r="F5" s="29" t="str">
        <f>IFERROR(VLOOKUP(CONCATENATE(F$2,$Q5),Alap!$AI:$BE,23,FALSE),"")</f>
        <v>Gazdaságpszichológia (216, Bp.-ről web)</v>
      </c>
      <c r="G5" s="9" t="str">
        <f>IFERROR(VLOOKUP(CONCATENATE(G$2,$Q5),Alap!$AI:$BE,23,FALSE),"")</f>
        <v>Számvitel I. (215, web)</v>
      </c>
      <c r="H5" s="29" t="s">
        <v>564</v>
      </c>
      <c r="I5" s="9" t="str">
        <f>IFERROR(VLOOKUP(CONCATENATE(I$2,$Q5),Alap!$AI:$BE,23,FALSE),"")</f>
        <v/>
      </c>
      <c r="J5" s="9" t="str">
        <f>IFERROR(VLOOKUP(CONCATENATE(J$2,$Q5),Alap!$AI:$BE,23,FALSE),"")</f>
        <v>Marketingkutatás (216, Bp.-ről web)</v>
      </c>
      <c r="K5" s="9" t="str">
        <f>IFERROR(VLOOKUP(CONCATENATE(K$2,$Q5),Alap!$AI:$BE,23,FALSE),"")</f>
        <v>Logisztika (215, web)</v>
      </c>
      <c r="L5" s="9" t="str">
        <f>IFERROR(VLOOKUP(CONCATENATE(L$2,$Q5),Alap!$AI:$BE,23,FALSE),"")</f>
        <v>Marketingkutatás (216, Bp.-ről web)</v>
      </c>
      <c r="M5" s="9" t="str">
        <f>IFERROR(VLOOKUP(CONCATENATE(M$2,$Q5),Alap!$AI:$BE,23,FALSE),"")</f>
        <v>Logisztika (212, web)</v>
      </c>
      <c r="N5" s="29" t="str">
        <f>IFERROR(VLOOKUP(CONCATENATE(N$2,$Q5),Alap!$AI:$BE,23,FALSE),"")</f>
        <v>Művelődéstörténet (216, Bp.-ről web)</v>
      </c>
      <c r="O5" s="9" t="str">
        <f>IFERROR(VLOOKUP(CONCATENATE(O$2,$Q5),Alap!$AI:$BE,23,FALSE),"")</f>
        <v>EU tanulmányok (215, web)</v>
      </c>
      <c r="P5" s="9" t="str">
        <f>IFERROR(VLOOKUP(CONCATENATE(P$2,$Q5),Alap!$AI:$BE,23,FALSE),"")</f>
        <v>EU tanulmányok (212,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IFERROR(VLOOKUP(CONCATENATE(B$2,$Q6),Alap!$AI:$BE,23,FALSE),"")</f>
        <v/>
      </c>
      <c r="C6" s="9" t="str">
        <f>IFERROR(VLOOKUP(CONCATENATE(C$2,$Q6),Alap!$AI:$BE,23,FALSE),"")</f>
        <v>Statisztika II. (605, gépterem, web)</v>
      </c>
      <c r="D6" s="9" t="str">
        <f>IFERROR(VLOOKUP(CONCATENATE(D$2,$Q6),Alap!$AI:$BE,23,FALSE),"")</f>
        <v>Statisztika II. (214, web)</v>
      </c>
      <c r="E6" s="9" t="str">
        <f>IFERROR(VLOOKUP(CONCATENATE(E$2,$Q6),Alap!$AI:$BE,23,FALSE),"")</f>
        <v>Számvitel I. (216, web)</v>
      </c>
      <c r="F6" s="9" t="str">
        <f>IFERROR(VLOOKUP(CONCATENATE(F$2,$Q6),Alap!$AI:$BE,23,FALSE),"")</f>
        <v>Logisztika (601, web)</v>
      </c>
      <c r="G6" s="9" t="str">
        <f>IFERROR(VLOOKUP(CONCATENATE(G$2,$Q6),Alap!$AI:$BE,23,FALSE),"")</f>
        <v>Statisztika II. (215, web)</v>
      </c>
      <c r="H6" s="29" t="s">
        <v>564</v>
      </c>
      <c r="I6" s="9" t="str">
        <f>IFERROR(VLOOKUP(CONCATENATE(I$2,$Q6),Alap!$AI:$BE,23,FALSE),"")</f>
        <v/>
      </c>
      <c r="J6" s="9" t="str">
        <f>IFERROR(VLOOKUP(CONCATENATE(J$2,$Q6),Alap!$AI:$BE,23,FALSE),"")</f>
        <v>Nemzetközi gazd. ism. (215, web)</v>
      </c>
      <c r="K6" s="9" t="str">
        <f>IFERROR(VLOOKUP(CONCATENATE(K$2,$Q6),Alap!$AI:$BE,23,FALSE),"")</f>
        <v>Specializáció tájékoztató (212, Bp.-ről web)</v>
      </c>
      <c r="L6" s="9" t="str">
        <f>IFERROR(VLOOKUP(CONCATENATE(L$2,$Q6),Alap!$AI:$BE,23,FALSE),"")</f>
        <v>Számvitel I. (601, web)</v>
      </c>
      <c r="M6" s="9" t="str">
        <f>IFERROR(VLOOKUP(CONCATENATE(M$2,$Q6),Alap!$AI:$BE,23,FALSE),"")</f>
        <v>Logisztika (212, web)</v>
      </c>
      <c r="N6" s="29" t="str">
        <f>IFERROR(VLOOKUP(CONCATENATE(N$2,$Q6),Alap!$AI:$BE,23,FALSE),"")</f>
        <v>Művelődéstörténet (216, Bp.-ről web)</v>
      </c>
      <c r="O6" s="9" t="str">
        <f>IFERROR(VLOOKUP(CONCATENATE(O$2,$Q6),Alap!$AI:$BE,23,FALSE),"")</f>
        <v>Marketingkutatás (214, Tb.-ről web)</v>
      </c>
      <c r="P6" s="9" t="str">
        <f>IFERROR(VLOOKUP(CONCATENATE(P$2,$Q6),Alap!$AI:$BE,23,FALSE),"")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IFERROR(VLOOKUP(CONCATENATE(B$2,$Q7),Alap!$AI:$BE,23,FALSE),"")</f>
        <v/>
      </c>
      <c r="C7" s="9" t="str">
        <f>IFERROR(VLOOKUP(CONCATENATE(C$2,$Q7),Alap!$AI:$BE,23,FALSE),"")</f>
        <v>Statisztika II. (605, gépterem, web)</v>
      </c>
      <c r="D7" s="9" t="str">
        <f>IFERROR(VLOOKUP(CONCATENATE(D$2,$Q7),Alap!$AI:$BE,23,FALSE),"")</f>
        <v>Statisztika II. (214, web)</v>
      </c>
      <c r="E7" s="29" t="s">
        <v>566</v>
      </c>
      <c r="F7" s="9" t="str">
        <f>IFERROR(VLOOKUP(CONCATENATE(F$2,$Q7),Alap!$AI:$BE,23,FALSE),"")</f>
        <v>Logisztika (601, web)</v>
      </c>
      <c r="G7" s="9" t="str">
        <f>IFERROR(VLOOKUP(CONCATENATE(G$2,$Q7),Alap!$AI:$BE,23,FALSE),"")</f>
        <v>Statisztika II. (215, web)</v>
      </c>
      <c r="H7" s="9" t="str">
        <f>IFERROR(VLOOKUP(CONCATENATE(H$2,$Q7),Alap!$AI:$BE,23,FALSE),"")</f>
        <v>Statisztika II. (212, web)</v>
      </c>
      <c r="I7" s="9" t="str">
        <f>IFERROR(VLOOKUP(CONCATENATE(I$2,$Q7),Alap!$AI:$BE,23,FALSE),"")</f>
        <v/>
      </c>
      <c r="J7" s="9" t="str">
        <f>IFERROR(VLOOKUP(CONCATENATE(J$2,$Q7),Alap!$AI:$BE,23,FALSE),"")</f>
        <v>Nemzetközi gazd. ism. (215, web)</v>
      </c>
      <c r="K7" s="9" t="str">
        <f>IFERROR(VLOOKUP(CONCATENATE(K$2,$Q7),Alap!$AI:$BE,23,FALSE),"")</f>
        <v>EU tanulmányok (212, web)</v>
      </c>
      <c r="L7" s="9" t="str">
        <f>IFERROR(VLOOKUP(CONCATENATE(L$2,$Q7),Alap!$AI:$BE,23,FALSE),"")</f>
        <v>Számvitel I. (601, web)</v>
      </c>
      <c r="M7" s="9" t="str">
        <f>IFERROR(VLOOKUP(CONCATENATE(M$2,$Q7),Alap!$AI:$BE,23,FALSE),"")</f>
        <v>Számvitel I. (212, web)</v>
      </c>
      <c r="N7" s="9" t="str">
        <f>IFERROR(VLOOKUP(CONCATENATE(N$2,$Q7),Alap!$AI:$BE,23,FALSE),"")</f>
        <v>Marketingkutatás (217, Bp.-ről web)</v>
      </c>
      <c r="O7" s="9" t="str">
        <f>IFERROR(VLOOKUP(CONCATENATE(O$2,$Q7),Alap!$AI:$BE,23,FALSE),"")</f>
        <v>Marketingkutatás (214, Tb.-ről web)</v>
      </c>
      <c r="P7" s="9" t="str">
        <f>IFERROR(VLOOKUP(CONCATENATE(P$2,$Q7),Alap!$AI:$BE,23,FALSE),"")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IFERROR(VLOOKUP(CONCATENATE(B$2,$Q8),Alap!$AI:$BE,23,FALSE),"")</f>
        <v/>
      </c>
      <c r="C8" s="9" t="str">
        <f>IFERROR(VLOOKUP(CONCATENATE(C$2,$Q8),Alap!$AI:$BE,23,FALSE),"")</f>
        <v>Marketingkutatás (216, Bp.-ről web)</v>
      </c>
      <c r="D8" s="9" t="str">
        <f>IFERROR(VLOOKUP(CONCATENATE(D$2,$Q8),Alap!$AI:$BE,23,FALSE),"")</f>
        <v/>
      </c>
      <c r="E8" s="29" t="s">
        <v>566</v>
      </c>
      <c r="F8" s="9" t="str">
        <f>IFERROR(VLOOKUP(CONCATENATE(F$2,$Q8),Alap!$AI:$BE,23,FALSE),"")</f>
        <v>Logisztika (601, web)</v>
      </c>
      <c r="G8" s="9" t="str">
        <f>IFERROR(VLOOKUP(CONCATENATE(G$2,$Q8),Alap!$AI:$BE,23,FALSE),"")</f>
        <v/>
      </c>
      <c r="H8" s="9" t="str">
        <f>IFERROR(VLOOKUP(CONCATENATE(H$2,$Q8),Alap!$AI:$BE,23,FALSE),"")</f>
        <v>Statisztika II. (212, web)</v>
      </c>
      <c r="I8" s="9" t="str">
        <f>IFERROR(VLOOKUP(CONCATENATE(I$2,$Q8),Alap!$AI:$BE,23,FALSE),"")</f>
        <v/>
      </c>
      <c r="J8" s="9" t="str">
        <f>IFERROR(VLOOKUP(CONCATENATE(J$2,$Q8),Alap!$AI:$BE,23,FALSE),"")</f>
        <v>Nemzetközi gazd. ism. (215, web)</v>
      </c>
      <c r="K8" s="9" t="str">
        <f>IFERROR(VLOOKUP(CONCATENATE(K$2,$Q8),Alap!$AI:$BE,23,FALSE),"")</f>
        <v>EU tanulmányok (212, web)</v>
      </c>
      <c r="L8" s="9" t="str">
        <f>IFERROR(VLOOKUP(CONCATENATE(L$2,$Q8),Alap!$AI:$BE,23,FALSE),"")</f>
        <v/>
      </c>
      <c r="M8" s="9" t="str">
        <f>IFERROR(VLOOKUP(CONCATENATE(M$2,$Q8),Alap!$AI:$BE,23,FALSE),"")</f>
        <v/>
      </c>
      <c r="N8" s="9" t="str">
        <f>IFERROR(VLOOKUP(CONCATENATE(N$2,$Q8),Alap!$AI:$BE,23,FALSE),"")</f>
        <v/>
      </c>
      <c r="O8" s="9" t="str">
        <f>IFERROR(VLOOKUP(CONCATENATE(O$2,$Q8),Alap!$AI:$BE,23,FALSE),"")</f>
        <v>Marketingkutatás (214, Tb.-ről web)</v>
      </c>
      <c r="P8" s="9" t="str">
        <f>IFERROR(VLOOKUP(CONCATENATE(P$2,$Q8),Alap!$AI:$BE,23,FALSE),"")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IFERROR(VLOOKUP(CONCATENATE(B$2,$Q9),Alap!$AI:$BE,23,FALSE),"")</f>
        <v/>
      </c>
      <c r="C9" s="9" t="str">
        <f>IFERROR(VLOOKUP(CONCATENATE(C$2,$Q9),Alap!$AI:$BE,23,FALSE),"")</f>
        <v/>
      </c>
      <c r="D9" s="9" t="str">
        <f>IFERROR(VLOOKUP(CONCATENATE(D$2,$Q9),Alap!$AI:$BE,23,FALSE),"")</f>
        <v/>
      </c>
      <c r="E9" s="9" t="str">
        <f>IFERROR(VLOOKUP(CONCATENATE(E$2,$Q9),Alap!$AI:$BE,23,FALSE),"")</f>
        <v/>
      </c>
      <c r="F9" s="9" t="str">
        <f>IFERROR(VLOOKUP(CONCATENATE(F$2,$Q9),Alap!$AI:$BE,23,FALSE),"")</f>
        <v/>
      </c>
      <c r="G9" s="9" t="str">
        <f>IFERROR(VLOOKUP(CONCATENATE(G$2,$Q9),Alap!$AI:$BE,23,FALSE),"")</f>
        <v/>
      </c>
      <c r="H9" s="9" t="str">
        <f>IFERROR(VLOOKUP(CONCATENATE(H$2,$Q9),Alap!$AI:$BE,23,FALSE),"")</f>
        <v/>
      </c>
      <c r="I9" s="9" t="str">
        <f>IFERROR(VLOOKUP(CONCATENATE(I$2,$Q9),Alap!$AI:$BE,23,FALSE),"")</f>
        <v/>
      </c>
      <c r="J9" s="9" t="str">
        <f>IFERROR(VLOOKUP(CONCATENATE(J$2,$Q9),Alap!$AI:$BE,23,FALSE),"")</f>
        <v/>
      </c>
      <c r="K9" s="9" t="str">
        <f>IFERROR(VLOOKUP(CONCATENATE(K$2,$Q9),Alap!$AI:$BE,23,FALSE),"")</f>
        <v/>
      </c>
      <c r="L9" s="9" t="str">
        <f>IFERROR(VLOOKUP(CONCATENATE(L$2,$Q9),Alap!$AI:$BE,23,FALSE),"")</f>
        <v/>
      </c>
      <c r="M9" s="9" t="str">
        <f>IFERROR(VLOOKUP(CONCATENATE(M$2,$Q9),Alap!$AI:$BE,23,FALSE),"")</f>
        <v/>
      </c>
      <c r="N9" s="9" t="str">
        <f>IFERROR(VLOOKUP(CONCATENATE(N$2,$Q9),Alap!$AI:$BE,23,FALSE),"")</f>
        <v/>
      </c>
      <c r="O9" s="9" t="str">
        <f>IFERROR(VLOOKUP(CONCATENATE(O$2,$Q9),Alap!$AI:$BE,23,FALSE),"")</f>
        <v/>
      </c>
      <c r="P9" s="9" t="str">
        <f>IFERROR(VLOOKUP(CONCATENATE(P$2,$Q9),Alap!$AI:$BE,23,FALSE),"")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IFERROR(VLOOKUP(CONCATENATE(B$10,$Q13),Alap!$AI:$BE,23,FALSE),"")</f>
        <v/>
      </c>
      <c r="C13" s="9" t="str">
        <f>IFERROR(VLOOKUP(CONCATENATE(C$10,$Q13),Alap!$AI:$BE,23,FALSE),"")</f>
        <v/>
      </c>
      <c r="D13" s="9" t="str">
        <f>IFERROR(VLOOKUP(CONCATENATE(D$10,$Q13),Alap!$AI:$BE,23,FALSE),"")</f>
        <v/>
      </c>
      <c r="E13" s="9" t="str">
        <f>IFERROR(VLOOKUP(CONCATENATE(E$10,$Q13),Alap!$AI:$BE,23,FALSE),"")</f>
        <v/>
      </c>
      <c r="F13" s="9" t="str">
        <f>IFERROR(VLOOKUP(CONCATENATE(F$10,$Q13),Alap!$AI:$BE,23,FALSE),"")</f>
        <v/>
      </c>
      <c r="G13" s="9" t="str">
        <f>IFERROR(VLOOKUP(CONCATENATE(G$10,$Q13),Alap!$AI:$BE,23,FALSE),"")</f>
        <v/>
      </c>
      <c r="H13" s="9" t="str">
        <f>IFERROR(VLOOKUP(CONCATENATE(H$10,$Q13),Alap!$AI:$BE,23,FALSE),"")</f>
        <v/>
      </c>
      <c r="I13" s="9" t="str">
        <f>IFERROR(VLOOKUP(CONCATENATE(I$10,$Q13),Alap!$AI:$BE,23,FALSE),"")</f>
        <v/>
      </c>
      <c r="J13" s="9" t="str">
        <f>IFERROR(VLOOKUP(CONCATENATE(J$10,$Q13),Alap!$AI:$BE,23,FALSE),"")</f>
        <v/>
      </c>
      <c r="K13" s="9" t="str">
        <f>IFERROR(VLOOKUP(CONCATENATE(K$10,$Q13),Alap!$AI:$BE,23,FALSE),"")</f>
        <v/>
      </c>
      <c r="L13" s="9" t="str">
        <f>IFERROR(VLOOKUP(CONCATENATE(L$10,$Q13),Alap!$AI:$BE,23,FALSE),"")</f>
        <v/>
      </c>
      <c r="M13" s="9" t="str">
        <f>IFERROR(VLOOKUP(CONCATENATE(M$10,$Q13),Alap!$AI:$BE,23,FALSE),"")</f>
        <v/>
      </c>
      <c r="N13" s="9" t="str">
        <f>IFERROR(VLOOKUP(CONCATENATE(N$10,$Q13),Alap!$AI:$BE,23,FALSE),"")</f>
        <v/>
      </c>
      <c r="O13" s="9" t="str">
        <f>IFERROR(VLOOKUP(CONCATENATE(O$10,$Q13),Alap!$AI:$BE,23,FALSE),"")</f>
        <v/>
      </c>
      <c r="P13" s="9" t="str">
        <f>IFERROR(VLOOKUP(CONCATENATE(P$10,$Q13),Alap!$AI:$BE,23,FALSE),"")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IFERROR(VLOOKUP(CONCATENATE(B$10,$Q14),Alap!$AI:$BE,23,FALSE),"")</f>
        <v/>
      </c>
      <c r="C14" s="30" t="str">
        <f>IFERROR(VLOOKUP(CONCATENATE(C$10,$Q14),Alap!$AI:$BE,23,FALSE),"")</f>
        <v>Közgazdaságtan II. (212, Tb.-ről web)</v>
      </c>
      <c r="D14" s="9" t="str">
        <f>IFERROR(VLOOKUP(CONCATENATE(D$10,$Q14),Alap!$AI:$BE,23,FALSE),"")</f>
        <v/>
      </c>
      <c r="E14" s="9" t="str">
        <f>IFERROR(VLOOKUP(CONCATENATE(E$10,$Q14),Alap!$AI:$BE,23,FALSE),"")</f>
        <v/>
      </c>
      <c r="F14" s="30" t="str">
        <f>IFERROR(VLOOKUP(CONCATENATE(F$10,$Q14),Alap!$AI:$BE,23,FALSE),"")</f>
        <v>Közgazdaságtan II. (212, Tb.-ről web)</v>
      </c>
      <c r="G14" s="9" t="str">
        <f>IFERROR(VLOOKUP(CONCATENATE(G$10,$Q14),Alap!$AI:$BE,23,FALSE),"")</f>
        <v/>
      </c>
      <c r="H14" s="30" t="str">
        <f>IFERROR(VLOOKUP(CONCATENATE(H$10,$Q14),Alap!$AI:$BE,23,FALSE),"")</f>
        <v>Közgazdaságtan II. (212, Tb.-ről web)</v>
      </c>
      <c r="I14" s="9" t="str">
        <f>IFERROR(VLOOKUP(CONCATENATE(I$10,$Q14),Alap!$AI:$BE,23,FALSE),"")</f>
        <v/>
      </c>
      <c r="J14" s="30" t="str">
        <f>IFERROR(VLOOKUP(CONCATENATE(J$10,$Q14),Alap!$AI:$BE,23,FALSE),"")</f>
        <v>Közgazdaságtan II. (212, Tb.-ről web)</v>
      </c>
      <c r="K14" s="9" t="str">
        <f>IFERROR(VLOOKUP(CONCATENATE(K$10,$Q14),Alap!$AI:$BE,23,FALSE),"")</f>
        <v/>
      </c>
      <c r="L14" s="9" t="str">
        <f>IFERROR(VLOOKUP(CONCATENATE(L$10,$Q14),Alap!$AI:$BE,23,FALSE),"")</f>
        <v/>
      </c>
      <c r="M14" s="30" t="str">
        <f>IFERROR(VLOOKUP(CONCATENATE(M$10,$Q14),Alap!$AI:$BE,23,FALSE),"")</f>
        <v/>
      </c>
      <c r="N14" s="9" t="str">
        <f>IFERROR(VLOOKUP(CONCATENATE(N$10,$Q14),Alap!$AI:$BE,23,FALSE),"")</f>
        <v/>
      </c>
      <c r="O14" s="9" t="str">
        <f>IFERROR(VLOOKUP(CONCATENATE(O$10,$Q14),Alap!$AI:$BE,23,FALSE),"")</f>
        <v/>
      </c>
      <c r="P14" s="9" t="str">
        <f>IFERROR(VLOOKUP(CONCATENATE(P$10,$Q14),Alap!$AI:$BE,23,FALSE),"")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IFERROR(VLOOKUP(CONCATENATE(B$10,$Q15),Alap!$AI:$BE,23,FALSE),"")</f>
        <v>Angol gazdasági szaknyelv II. (otthon, otthonról web)</v>
      </c>
      <c r="C15" s="30" t="str">
        <f>IFERROR(VLOOKUP(CONCATENATE(C$10,$Q15),Alap!$AI:$BE,23,FALSE),"")</f>
        <v>Közgazdaságtan II. (212, Tb.-ről web)</v>
      </c>
      <c r="D15" s="30" t="str">
        <f>IFERROR(VLOOKUP(CONCATENATE(D$10,$Q15),Alap!$AI:$BE,23,FALSE),"")</f>
        <v>Angol gazdasági szaknyelv II. (otthon, otthonról web)</v>
      </c>
      <c r="E15" s="22" t="str">
        <f>IFERROR(VLOOKUP(CONCATENATE(E$10,$Q15),Alap!$AI:$BE,23,FALSE),"")</f>
        <v>Én, a Brand - Sportolói énmárka (212, Bp.-ről web)</v>
      </c>
      <c r="F15" s="30" t="str">
        <f>IFERROR(VLOOKUP(CONCATENATE(F$10,$Q15),Alap!$AI:$BE,23,FALSE),"")</f>
        <v>Közgazdaságtan II. (212, Tb.-ről web)</v>
      </c>
      <c r="G15" s="30" t="s">
        <v>2393</v>
      </c>
      <c r="H15" s="30" t="str">
        <f>IFERROR(VLOOKUP(CONCATENATE(H$10,$Q15),Alap!$AI:$BE,23,FALSE),"")</f>
        <v>Közgazdaságtan II. (212, Tb.-ről web)</v>
      </c>
      <c r="I15" s="9" t="str">
        <f>IFERROR(VLOOKUP(CONCATENATE(I$10,$Q15),Alap!$AI:$BE,23,FALSE),"")</f>
        <v/>
      </c>
      <c r="J15" s="30" t="s">
        <v>2392</v>
      </c>
      <c r="K15" s="30" t="str">
        <f>IFERROR(VLOOKUP(CONCATENATE(K$10,$Q15),Alap!$AI:$BE,23,FALSE),"")</f>
        <v>Angol gazdasági szaknyelv II. (otthon, otthonról web)</v>
      </c>
      <c r="L15" s="22" t="str">
        <f>IFERROR(VLOOKUP(CONCATENATE(L$10,$Q15),Alap!$AI:$BE,23,FALSE),"")</f>
        <v>Én, a Brand - Sportolói énmárka (212, Bp.-ről web)</v>
      </c>
      <c r="M15" s="9" t="str">
        <f>IFERROR(VLOOKUP(CONCATENATE(M$10,$Q15),Alap!$AI:$BE,23,FALSE),"")</f>
        <v>Német nyelv I. (401, 16.00-tól)</v>
      </c>
      <c r="N15" s="30" t="s">
        <v>2393</v>
      </c>
      <c r="O15" s="9" t="str">
        <f>IFERROR(VLOOKUP(CONCATENATE(O$10,$Q15),Alap!$AI:$BE,23,FALSE),"")</f>
        <v/>
      </c>
      <c r="P15" s="9" t="str">
        <f>IFERROR(VLOOKUP(CONCATENATE(P$10,$Q15),Alap!$AI:$BE,23,FALSE),"")</f>
        <v>Német nyelv I. (401, 16.00-tól)</v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IFERROR(VLOOKUP(CONCATENATE(B$10,$Q16),Alap!$AI:$BE,23,FALSE),"")</f>
        <v>Angol gazdasági szaknyelv II. (otthon, otthonról web)</v>
      </c>
      <c r="C16" s="30" t="str">
        <f>IFERROR(VLOOKUP(CONCATENATE(C$10,$Q16),Alap!$AI:$BE,23,FALSE),"")</f>
        <v>Közgazdaságtan II. (212, Tb.-ről web)</v>
      </c>
      <c r="D16" s="30" t="str">
        <f>IFERROR(VLOOKUP(CONCATENATE(D$10,$Q16),Alap!$AI:$BE,23,FALSE),"")</f>
        <v>Angol gazdasági szaknyelv II. (otthon, otthonról web)</v>
      </c>
      <c r="E16" s="22" t="str">
        <f>IFERROR(VLOOKUP(CONCATENATE(E$10,$Q16),Alap!$AI:$BE,23,FALSE),"")</f>
        <v>Én, a Brand - Sportolói énmárka (212, Bp.-ről web)</v>
      </c>
      <c r="F16" s="9" t="str">
        <f>IFERROR(VLOOKUP(CONCATENATE(F$10,$Q16),Alap!$AI:$BE,23,FALSE),"")</f>
        <v/>
      </c>
      <c r="G16" s="30" t="s">
        <v>2393</v>
      </c>
      <c r="H16" s="30" t="str">
        <f>IFERROR(VLOOKUP(CONCATENATE(H$10,$Q16),Alap!$AI:$BE,23,FALSE),"")</f>
        <v>Közgazdaságtan II. (212, Tb.-ről web)</v>
      </c>
      <c r="I16" s="9" t="str">
        <f>IFERROR(VLOOKUP(CONCATENATE(I$10,$Q16),Alap!$AI:$BE,23,FALSE),"")</f>
        <v/>
      </c>
      <c r="J16" s="30" t="str">
        <f>IFERROR(VLOOKUP(CONCATENATE(J$10,$Q16),Alap!$AI:$BE,23,FALSE),"")</f>
        <v>Német nyelv I. (401, 19.15-ig)</v>
      </c>
      <c r="K16" s="30" t="str">
        <f>IFERROR(VLOOKUP(CONCATENATE(K$10,$Q16),Alap!$AI:$BE,23,FALSE),"")</f>
        <v>Angol gazdasági szaknyelv II. (otthon, otthonról web)</v>
      </c>
      <c r="L16" s="22" t="str">
        <f>IFERROR(VLOOKUP(CONCATENATE(L$10,$Q16),Alap!$AI:$BE,23,FALSE),"")</f>
        <v>Én, a Brand - Sportolói énmárka (212, Bp.-ről web)</v>
      </c>
      <c r="M16" s="9" t="str">
        <f>IFERROR(VLOOKUP(CONCATENATE(M$10,$Q16),Alap!$AI:$BE,23,FALSE),"")</f>
        <v>Német nyelv I. (401, 19.15-ig)</v>
      </c>
      <c r="N16" s="30" t="s">
        <v>2393</v>
      </c>
      <c r="O16" s="9" t="str">
        <f>IFERROR(VLOOKUP(CONCATENATE(O$10,$Q16),Alap!$AI:$BE,23,FALSE),"")</f>
        <v/>
      </c>
      <c r="P16" s="9" t="str">
        <f>IFERROR(VLOOKUP(CONCATENATE(P$10,$Q16),Alap!$AI:$BE,23,FALSE),"")</f>
        <v>Német nyelv I. (401, 19.15-ig)</v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Q17"/>
  <sheetViews>
    <sheetView workbookViewId="0">
      <selection activeCell="C8" sqref="C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IFERROR(VLOOKUP(CONCATENATE(B$2,$Q4),Alap!$AJ:$BE,22,FALSE),"")</f>
        <v>Számítógéppel segített gy. és m. alapjai (3, web)</v>
      </c>
      <c r="C4" s="9" t="str">
        <f>IFERROR(VLOOKUP(CONCATENATE(C$2,$Q4),Alap!$AJ:$BE,22,FALSE),"")</f>
        <v>Gép- és szerkezeti elemek (601, web)</v>
      </c>
      <c r="D4" s="9" t="str">
        <f>IFERROR(VLOOKUP(CONCATENATE(D$2,$Q4),Alap!$AJ:$BE,22,FALSE),"")</f>
        <v>Gép- és szerkezeti elemek (601, web)</v>
      </c>
      <c r="E4" s="9" t="str">
        <f>IFERROR(VLOOKUP(CONCATENATE(E$2,$Q4),Alap!$AJ:$BE,22,FALSE),"")</f>
        <v>Irányítástechnika, autom. alapjai (402, web)</v>
      </c>
      <c r="F4" s="9" t="str">
        <f>IFERROR(VLOOKUP(CONCATENATE(F$2,$Q4),Alap!$AJ:$BE,22,FALSE),"")</f>
        <v>Hidraulika, pneumatika alapjai (1)</v>
      </c>
      <c r="G4" s="9" t="str">
        <f>IFERROR(VLOOKUP(CONCATENATE(G$2,$Q4),Alap!$AJ:$BE,22,FALSE),"")</f>
        <v>Gép- és szerkezeti elemek (601, web)</v>
      </c>
      <c r="H4" s="9" t="str">
        <f>IFERROR(VLOOKUP(CONCATENATE(H$2,$Q4),Alap!$AJ:$BE,22,FALSE),"")</f>
        <v>Méréstechnika (A/Nae., web)</v>
      </c>
      <c r="I4" s="9" t="str">
        <f>IFERROR(VLOOKUP(CONCATENATE(I$2,$Q4),Alap!$AJ:$BE,22,FALSE),"")</f>
        <v/>
      </c>
      <c r="J4" s="9" t="str">
        <f>IFERROR(VLOOKUP(CONCATENATE(J$2,$Q4),Alap!$AJ:$BE,22,FALSE),"")</f>
        <v>Hidraulika, pneumatika alapjai (1)</v>
      </c>
      <c r="K4" s="9" t="str">
        <f>IFERROR(VLOOKUP(CONCATENATE(K$2,$Q4),Alap!$AJ:$BE,22,FALSE),"")</f>
        <v>Számítógéppel segített gy. és m. alapjai (4)</v>
      </c>
      <c r="L4" s="9" t="str">
        <f>IFERROR(VLOOKUP(CONCATENATE(L$2,$Q4),Alap!$AJ:$BE,22,FALSE),"")</f>
        <v>Gép- és szerkezeti elemek (601, web)</v>
      </c>
      <c r="M4" s="9" t="str">
        <f>IFERROR(VLOOKUP(CONCATENATE(M$2,$Q4),Alap!$AJ:$BE,22,FALSE),"")</f>
        <v/>
      </c>
      <c r="N4" s="9" t="str">
        <f>IFERROR(VLOOKUP(CONCATENATE(N$2,$Q4),Alap!$AJ:$BE,22,FALSE),"")</f>
        <v>Men. és minőségmen. alapjai (217, web)</v>
      </c>
      <c r="O4" s="9" t="str">
        <f>IFERROR(VLOOKUP(CONCATENATE(O$2,$Q4),Alap!$AJ:$BE,22,FALSE),"")</f>
        <v>Gép- és szerkezeti elemek (601, web)</v>
      </c>
      <c r="P4" s="9" t="str">
        <f>IFERROR(VLOOKUP(CONCATENATE(P$2,$Q4),Alap!$AJ:$BE,22,FALSE),"")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IFERROR(VLOOKUP(CONCATENATE(B$2,$Q5),Alap!$AJ:$BE,22,FALSE),"")</f>
        <v>Számítógéppel segített gy. és m. alapjai (3, web)</v>
      </c>
      <c r="C5" s="9" t="str">
        <f>IFERROR(VLOOKUP(CONCATENATE(C$2,$Q5),Alap!$AJ:$BE,22,FALSE),"")</f>
        <v>Gép- és szerkezeti elemek (601, web)</v>
      </c>
      <c r="D5" s="9" t="str">
        <f>IFERROR(VLOOKUP(CONCATENATE(D$2,$Q5),Alap!$AJ:$BE,22,FALSE),"")</f>
        <v>Gép- és szerkezeti elemek (601, web)</v>
      </c>
      <c r="E5" s="9" t="str">
        <f>IFERROR(VLOOKUP(CONCATENATE(E$2,$Q5),Alap!$AJ:$BE,22,FALSE),"")</f>
        <v>Irányítástechnika, autom. alapjai (402, web)</v>
      </c>
      <c r="F5" s="9" t="str">
        <f>IFERROR(VLOOKUP(CONCATENATE(F$2,$Q5),Alap!$AJ:$BE,22,FALSE),"")</f>
        <v>Hidraulika, pneumatika alapjai (1)</v>
      </c>
      <c r="G5" s="9" t="str">
        <f>IFERROR(VLOOKUP(CONCATENATE(G$2,$Q5),Alap!$AJ:$BE,22,FALSE),"")</f>
        <v>Gép- és szerkezeti elemek (601, web)</v>
      </c>
      <c r="H5" s="9" t="str">
        <f>IFERROR(VLOOKUP(CONCATENATE(H$2,$Q5),Alap!$AJ:$BE,22,FALSE),"")</f>
        <v>Méréstechnika (A/Nae., web)</v>
      </c>
      <c r="I5" s="9" t="str">
        <f>IFERROR(VLOOKUP(CONCATENATE(I$2,$Q5),Alap!$AJ:$BE,22,FALSE),"")</f>
        <v/>
      </c>
      <c r="J5" s="9" t="str">
        <f>IFERROR(VLOOKUP(CONCATENATE(J$2,$Q5),Alap!$AJ:$BE,22,FALSE),"")</f>
        <v>Hidraulika, pneumatika alapjai (1)</v>
      </c>
      <c r="K5" s="9" t="str">
        <f>IFERROR(VLOOKUP(CONCATENATE(K$2,$Q5),Alap!$AJ:$BE,22,FALSE),"")</f>
        <v>Számítógéppel segített gy. és m. alapjai (4)</v>
      </c>
      <c r="L5" s="9" t="str">
        <f>IFERROR(VLOOKUP(CONCATENATE(L$2,$Q5),Alap!$AJ:$BE,22,FALSE),"")</f>
        <v>Gép- és szerkezeti elemek (601, web)</v>
      </c>
      <c r="M5" s="9" t="str">
        <f>IFERROR(VLOOKUP(CONCATENATE(M$2,$Q5),Alap!$AJ:$BE,22,FALSE),"")</f>
        <v/>
      </c>
      <c r="N5" s="9" t="str">
        <f>IFERROR(VLOOKUP(CONCATENATE(N$2,$Q5),Alap!$AJ:$BE,22,FALSE),"")</f>
        <v>Men. és minőségmen. alapjai (217, web)</v>
      </c>
      <c r="O5" s="9" t="str">
        <f>IFERROR(VLOOKUP(CONCATENATE(O$2,$Q5),Alap!$AJ:$BE,22,FALSE),"")</f>
        <v>Gép- és szerkezeti elemek (601, web)</v>
      </c>
      <c r="P5" s="9" t="str">
        <f>IFERROR(VLOOKUP(CONCATENATE(P$2,$Q5),Alap!$AJ:$BE,22,FALSE),"")</f>
        <v>Számítógéppel segített gy. és m. alapjai (3,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IFERROR(VLOOKUP(CONCATENATE(B$2,$Q6),Alap!$AJ:$BE,22,FALSE),"")</f>
        <v>Méréstechnika (601, web)</v>
      </c>
      <c r="C6" s="9" t="str">
        <f>IFERROR(VLOOKUP(CONCATENATE(C$2,$Q6),Alap!$AJ:$BE,22,FALSE),"")</f>
        <v>Számítógéppel segített gy. és m. alapjai (3, web)</v>
      </c>
      <c r="D6" s="9" t="str">
        <f>IFERROR(VLOOKUP(CONCATENATE(D$2,$Q6),Alap!$AJ:$BE,22,FALSE),"")</f>
        <v>Hidraulika, pneumatika alapjai (402, web)</v>
      </c>
      <c r="E6" s="9" t="str">
        <f>IFERROR(VLOOKUP(CONCATENATE(E$2,$Q6),Alap!$AJ:$BE,22,FALSE),"")</f>
        <v>Irányítástechnika, autom. alapjai (402, web)</v>
      </c>
      <c r="F6" s="9" t="str">
        <f>IFERROR(VLOOKUP(CONCATENATE(F$2,$Q6),Alap!$AJ:$BE,22,FALSE),"")</f>
        <v>Men. és minőségmen. alapjai (3, web)</v>
      </c>
      <c r="G6" s="9" t="str">
        <f>IFERROR(VLOOKUP(CONCATENATE(G$2,$Q6),Alap!$AJ:$BE,22,FALSE),"")</f>
        <v>Irányítástechnika, autom. alapjai (402, web)</v>
      </c>
      <c r="H6" s="9" t="str">
        <f>IFERROR(VLOOKUP(CONCATENATE(H$2,$Q6),Alap!$AJ:$BE,22,FALSE),"")</f>
        <v>Méréstechnika (A/Nae., web)</v>
      </c>
      <c r="I6" s="9" t="str">
        <f>IFERROR(VLOOKUP(CONCATENATE(I$2,$Q6),Alap!$AJ:$BE,22,FALSE),"")</f>
        <v/>
      </c>
      <c r="J6" s="9" t="str">
        <f>IFERROR(VLOOKUP(CONCATENATE(J$2,$Q6),Alap!$AJ:$BE,22,FALSE),"")</f>
        <v>Gép- és szerkezeti elemek (601, web)</v>
      </c>
      <c r="K6" s="9" t="str">
        <f>IFERROR(VLOOKUP(CONCATENATE(K$2,$Q6),Alap!$AJ:$BE,22,FALSE),"")</f>
        <v>Irányítástechnika, autom. alapjai (401, web)</v>
      </c>
      <c r="L6" s="9" t="str">
        <f>IFERROR(VLOOKUP(CONCATENATE(L$2,$Q6),Alap!$AJ:$BE,22,FALSE),"")</f>
        <v>Irányítástechnika, autom. alapjai (6, web)</v>
      </c>
      <c r="M6" s="9" t="str">
        <f>IFERROR(VLOOKUP(CONCATENATE(M$2,$Q6),Alap!$AJ:$BE,22,FALSE),"")</f>
        <v>Irányítástechnika, autom. alapjai (217, web)</v>
      </c>
      <c r="N6" s="9" t="str">
        <f>IFERROR(VLOOKUP(CONCATENATE(N$2,$Q6),Alap!$AJ:$BE,22,FALSE),"")</f>
        <v>Men. és minőségmen. alapjai (217, web)</v>
      </c>
      <c r="O6" s="9" t="str">
        <f>IFERROR(VLOOKUP(CONCATENATE(O$2,$Q6),Alap!$AJ:$BE,22,FALSE),"")</f>
        <v>Irányítástechnika, autom. alapjai (1)</v>
      </c>
      <c r="P6" s="9" t="str">
        <f>IFERROR(VLOOKUP(CONCATENATE(P$2,$Q6),Alap!$AJ:$BE,22,FALSE),"")</f>
        <v>Szakdolgozat felkészítő - Kutatásm. (402,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IFERROR(VLOOKUP(CONCATENATE(B$2,$Q7),Alap!$AJ:$BE,22,FALSE),"")</f>
        <v>Méréstechnika (601, web)</v>
      </c>
      <c r="C7" s="9" t="str">
        <f>IFERROR(VLOOKUP(CONCATENATE(C$2,$Q7),Alap!$AJ:$BE,22,FALSE),"")</f>
        <v>Számítógéppel segített gy. és m. alapjai (3, web)</v>
      </c>
      <c r="D7" s="9" t="str">
        <f>IFERROR(VLOOKUP(CONCATENATE(D$2,$Q7),Alap!$AJ:$BE,22,FALSE),"")</f>
        <v>Hidraulika, pneumatika alapjai (402, web)</v>
      </c>
      <c r="E7" s="9" t="str">
        <f>IFERROR(VLOOKUP(CONCATENATE(E$2,$Q7),Alap!$AJ:$BE,22,FALSE),"")</f>
        <v>Számítógéppel segített gy. és m. alapjai (4)</v>
      </c>
      <c r="F7" s="9" t="str">
        <f>IFERROR(VLOOKUP(CONCATENATE(F$2,$Q7),Alap!$AJ:$BE,22,FALSE),"")</f>
        <v>Men. és minőségmen. alapjai (3, web)</v>
      </c>
      <c r="G7" s="9" t="str">
        <f>IFERROR(VLOOKUP(CONCATENATE(G$2,$Q7),Alap!$AJ:$BE,22,FALSE),"")</f>
        <v>Hidraulika, pneumatika alapjai (1)</v>
      </c>
      <c r="H7" s="9" t="str">
        <f>IFERROR(VLOOKUP(CONCATENATE(H$2,$Q7),Alap!$AJ:$BE,22,FALSE),"")</f>
        <v>Számítógéppel segített gy. és m. alapjai (4)</v>
      </c>
      <c r="I7" s="9" t="str">
        <f>IFERROR(VLOOKUP(CONCATENATE(I$2,$Q7),Alap!$AJ:$BE,22,FALSE),"")</f>
        <v/>
      </c>
      <c r="J7" s="9" t="str">
        <f>IFERROR(VLOOKUP(CONCATENATE(J$2,$Q7),Alap!$AJ:$BE,22,FALSE),"")</f>
        <v>Gép- és szerkezeti elemek (601, web)</v>
      </c>
      <c r="K7" s="9" t="str">
        <f>IFERROR(VLOOKUP(CONCATENATE(K$2,$Q7),Alap!$AJ:$BE,22,FALSE),"")</f>
        <v>Irányítástechnika, autom. alapjai (401, web)</v>
      </c>
      <c r="L7" s="9" t="str">
        <f>IFERROR(VLOOKUP(CONCATENATE(L$2,$Q7),Alap!$AJ:$BE,22,FALSE),"")</f>
        <v>Men. és minőségmen. alapjai (401, web)</v>
      </c>
      <c r="M7" s="9" t="str">
        <f>IFERROR(VLOOKUP(CONCATENATE(M$2,$Q7),Alap!$AJ:$BE,22,FALSE),"")</f>
        <v>Irányítástechnika, autom. alapjai (217, web)</v>
      </c>
      <c r="N7" s="9" t="str">
        <f>IFERROR(VLOOKUP(CONCATENATE(N$2,$Q7),Alap!$AJ:$BE,22,FALSE),"")</f>
        <v>Hidraulika, pneumatika alapjai (1)</v>
      </c>
      <c r="O7" s="9" t="str">
        <f>IFERROR(VLOOKUP(CONCATENATE(O$2,$Q7),Alap!$AJ:$BE,22,FALSE),"")</f>
        <v>Irányítástechnika, autom. alapjai (1)</v>
      </c>
      <c r="P7" s="9" t="str">
        <f>IFERROR(VLOOKUP(CONCATENATE(P$2,$Q7),Alap!$AJ:$BE,22,FALSE),"")</f>
        <v>Szakdolgozat felkészítő - Kutatásm. (402,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IFERROR(VLOOKUP(CONCATENATE(B$2,$Q8),Alap!$AJ:$BE,22,FALSE),"")</f>
        <v>Méréstechnika (601, web)</v>
      </c>
      <c r="C8" s="9" t="str">
        <f>IFERROR(VLOOKUP(CONCATENATE(C$2,$Q8),Alap!$AJ:$BE,22,FALSE),"")</f>
        <v/>
      </c>
      <c r="D8" s="9" t="str">
        <f>IFERROR(VLOOKUP(CONCATENATE(D$2,$Q8),Alap!$AJ:$BE,22,FALSE),"")</f>
        <v>Hidraulika, pneumatika alapjai (402, web)</v>
      </c>
      <c r="E8" s="9" t="str">
        <f>IFERROR(VLOOKUP(CONCATENATE(E$2,$Q8),Alap!$AJ:$BE,22,FALSE),"")</f>
        <v>Számítógéppel segített gy. és m. alapjai (4)</v>
      </c>
      <c r="F8" s="9" t="str">
        <f>IFERROR(VLOOKUP(CONCATENATE(F$2,$Q8),Alap!$AJ:$BE,22,FALSE),"")</f>
        <v>Men. és minőségmen. alapjai (3, web)</v>
      </c>
      <c r="G8" s="9" t="str">
        <f>IFERROR(VLOOKUP(CONCATENATE(G$2,$Q8),Alap!$AJ:$BE,22,FALSE),"")</f>
        <v/>
      </c>
      <c r="H8" s="9" t="str">
        <f>IFERROR(VLOOKUP(CONCATENATE(H$2,$Q8),Alap!$AJ:$BE,22,FALSE),"")</f>
        <v>Számítógéppel segített gy. és m. alapjai (4)</v>
      </c>
      <c r="I8" s="9" t="str">
        <f>IFERROR(VLOOKUP(CONCATENATE(I$2,$Q8),Alap!$AJ:$BE,22,FALSE),"")</f>
        <v/>
      </c>
      <c r="J8" s="9" t="str">
        <f>IFERROR(VLOOKUP(CONCATENATE(J$2,$Q8),Alap!$AJ:$BE,22,FALSE),"")</f>
        <v>Gép- és szerkezeti elemek (601, web)</v>
      </c>
      <c r="K8" s="9" t="str">
        <f>IFERROR(VLOOKUP(CONCATENATE(K$2,$Q8),Alap!$AJ:$BE,22,FALSE),"")</f>
        <v>Irányítástechnika, autom. alapjai (401, web)</v>
      </c>
      <c r="L8" s="9" t="str">
        <f>IFERROR(VLOOKUP(CONCATENATE(L$2,$Q8),Alap!$AJ:$BE,22,FALSE),"")</f>
        <v>Men. és minőségmen. alapjai (401, web)</v>
      </c>
      <c r="M8" s="9" t="str">
        <f>IFERROR(VLOOKUP(CONCATENATE(M$2,$Q8),Alap!$AJ:$BE,22,FALSE),"")</f>
        <v>Men. és minőségmen. alapjai (217, web)</v>
      </c>
      <c r="N8" s="9" t="str">
        <f>IFERROR(VLOOKUP(CONCATENATE(N$2,$Q8),Alap!$AJ:$BE,22,FALSE),"")</f>
        <v>Hidraulika, pneumatika alapjai (1)</v>
      </c>
      <c r="O8" s="9" t="str">
        <f>IFERROR(VLOOKUP(CONCATENATE(O$2,$Q8),Alap!$AJ:$BE,22,FALSE),"")</f>
        <v>Irányítástechnika, autom. alapjai (1)</v>
      </c>
      <c r="P8" s="9" t="str">
        <f>IFERROR(VLOOKUP(CONCATENATE(P$2,$Q8),Alap!$AJ:$BE,22,FALSE),"")</f>
        <v>Szakdolgozat felkészítő - Kutatásm. (402,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IFERROR(VLOOKUP(CONCATENATE(B$2,$Q9),Alap!$AJ:$BE,22,FALSE),"")</f>
        <v/>
      </c>
      <c r="C9" s="9" t="str">
        <f>IFERROR(VLOOKUP(CONCATENATE(C$2,$Q9),Alap!$AJ:$BE,22,FALSE),"")</f>
        <v/>
      </c>
      <c r="D9" s="9" t="str">
        <f>IFERROR(VLOOKUP(CONCATENATE(D$2,$Q9),Alap!$AJ:$BE,22,FALSE),"")</f>
        <v/>
      </c>
      <c r="E9" s="9" t="str">
        <f>IFERROR(VLOOKUP(CONCATENATE(E$2,$Q9),Alap!$AJ:$BE,22,FALSE),"")</f>
        <v>Számítógéppel segített gy. és m. alapjai (4)</v>
      </c>
      <c r="F9" s="9" t="str">
        <f>IFERROR(VLOOKUP(CONCATENATE(F$2,$Q9),Alap!$AJ:$BE,22,FALSE),"")</f>
        <v/>
      </c>
      <c r="G9" s="9" t="str">
        <f>IFERROR(VLOOKUP(CONCATENATE(G$2,$Q9),Alap!$AJ:$BE,22,FALSE),"")</f>
        <v/>
      </c>
      <c r="H9" s="9" t="str">
        <f>IFERROR(VLOOKUP(CONCATENATE(H$2,$Q9),Alap!$AJ:$BE,22,FALSE),"")</f>
        <v/>
      </c>
      <c r="I9" s="9" t="str">
        <f>IFERROR(VLOOKUP(CONCATENATE(I$2,$Q9),Alap!$AJ:$BE,22,FALSE),"")</f>
        <v/>
      </c>
      <c r="J9" s="9" t="str">
        <f>IFERROR(VLOOKUP(CONCATENATE(J$2,$Q9),Alap!$AJ:$BE,22,FALSE),"")</f>
        <v/>
      </c>
      <c r="K9" s="9" t="str">
        <f>IFERROR(VLOOKUP(CONCATENATE(K$2,$Q9),Alap!$AJ:$BE,22,FALSE),"")</f>
        <v/>
      </c>
      <c r="L9" s="9" t="str">
        <f>IFERROR(VLOOKUP(CONCATENATE(L$2,$Q9),Alap!$AJ:$BE,22,FALSE),"")</f>
        <v/>
      </c>
      <c r="M9" s="9" t="str">
        <f>IFERROR(VLOOKUP(CONCATENATE(M$2,$Q9),Alap!$AJ:$BE,22,FALSE),"")</f>
        <v>Men. és minőségmen. alapjai (217, web)</v>
      </c>
      <c r="N9" s="9" t="str">
        <f>IFERROR(VLOOKUP(CONCATENATE(N$2,$Q9),Alap!$AJ:$BE,22,FALSE),"")</f>
        <v/>
      </c>
      <c r="O9" s="9" t="str">
        <f>IFERROR(VLOOKUP(CONCATENATE(O$2,$Q9),Alap!$AJ:$BE,22,FALSE),"")</f>
        <v/>
      </c>
      <c r="P9" s="9" t="str">
        <f>IFERROR(VLOOKUP(CONCATENATE(P$2,$Q9),Alap!$AJ:$BE,22,FALSE),"")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IFERROR(VLOOKUP(CONCATENATE(B$10,$Q13),Alap!$AJ:$BE,22,FALSE),"")</f>
        <v/>
      </c>
      <c r="C13" s="9" t="str">
        <f>IFERROR(VLOOKUP(CONCATENATE(C$10,$Q13),Alap!$AJ:$BE,22,FALSE),"")</f>
        <v/>
      </c>
      <c r="D13" s="9" t="str">
        <f>IFERROR(VLOOKUP(CONCATENATE(D$10,$Q13),Alap!$AJ:$BE,22,FALSE),"")</f>
        <v/>
      </c>
      <c r="E13" s="9" t="str">
        <f>IFERROR(VLOOKUP(CONCATENATE(E$10,$Q13),Alap!$AJ:$BE,22,FALSE),"")</f>
        <v/>
      </c>
      <c r="F13" s="9" t="str">
        <f>IFERROR(VLOOKUP(CONCATENATE(F$10,$Q13),Alap!$AJ:$BE,22,FALSE),"")</f>
        <v/>
      </c>
      <c r="G13" s="9" t="str">
        <f>IFERROR(VLOOKUP(CONCATENATE(G$10,$Q13),Alap!$AJ:$BE,22,FALSE),"")</f>
        <v/>
      </c>
      <c r="H13" s="9" t="str">
        <f>IFERROR(VLOOKUP(CONCATENATE(H$10,$Q13),Alap!$AJ:$BE,22,FALSE),"")</f>
        <v/>
      </c>
      <c r="I13" s="9" t="str">
        <f>IFERROR(VLOOKUP(CONCATENATE(I$10,$Q13),Alap!$AJ:$BE,22,FALSE),"")</f>
        <v/>
      </c>
      <c r="J13" s="9" t="str">
        <f>IFERROR(VLOOKUP(CONCATENATE(J$10,$Q13),Alap!$AJ:$BE,22,FALSE),"")</f>
        <v/>
      </c>
      <c r="K13" s="9" t="str">
        <f>IFERROR(VLOOKUP(CONCATENATE(K$10,$Q13),Alap!$AJ:$BE,22,FALSE),"")</f>
        <v/>
      </c>
      <c r="L13" s="9" t="str">
        <f>IFERROR(VLOOKUP(CONCATENATE(L$10,$Q13),Alap!$AJ:$BE,22,FALSE),"")</f>
        <v/>
      </c>
      <c r="M13" s="9" t="str">
        <f>IFERROR(VLOOKUP(CONCATENATE(M$10,$Q13),Alap!$AJ:$BE,22,FALSE),"")</f>
        <v/>
      </c>
      <c r="N13" s="9" t="str">
        <f>IFERROR(VLOOKUP(CONCATENATE(N$10,$Q13),Alap!$AJ:$BE,22,FALSE),"")</f>
        <v/>
      </c>
      <c r="O13" s="9" t="str">
        <f>IFERROR(VLOOKUP(CONCATENATE(O$10,$Q13),Alap!$AJ:$BE,22,FALSE),"")</f>
        <v/>
      </c>
      <c r="P13" s="9" t="str">
        <f>IFERROR(VLOOKUP(CONCATENATE(P$10,$Q13),Alap!$AJ:$BE,22,FALSE),"")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IFERROR(VLOOKUP(CONCATENATE(B$10,$Q14),Alap!$AJ:$BE,22,FALSE),"")</f>
        <v/>
      </c>
      <c r="C14" s="9" t="str">
        <f>IFERROR(VLOOKUP(CONCATENATE(C$10,$Q14),Alap!$AJ:$BE,22,FALSE),"")</f>
        <v/>
      </c>
      <c r="D14" s="9" t="str">
        <f>IFERROR(VLOOKUP(CONCATENATE(D$10,$Q14),Alap!$AJ:$BE,22,FALSE),"")</f>
        <v/>
      </c>
      <c r="E14" s="9" t="str">
        <f>IFERROR(VLOOKUP(CONCATENATE(E$10,$Q14),Alap!$AJ:$BE,22,FALSE),"")</f>
        <v/>
      </c>
      <c r="F14" s="9" t="str">
        <f>IFERROR(VLOOKUP(CONCATENATE(F$10,$Q14),Alap!$AJ:$BE,22,FALSE),"")</f>
        <v/>
      </c>
      <c r="G14" s="9" t="str">
        <f>IFERROR(VLOOKUP(CONCATENATE(G$10,$Q14),Alap!$AJ:$BE,22,FALSE),"")</f>
        <v/>
      </c>
      <c r="H14" s="9" t="str">
        <f>IFERROR(VLOOKUP(CONCATENATE(H$10,$Q14),Alap!$AJ:$BE,22,FALSE),"")</f>
        <v/>
      </c>
      <c r="I14" s="9" t="str">
        <f>IFERROR(VLOOKUP(CONCATENATE(I$10,$Q14),Alap!$AJ:$BE,22,FALSE),"")</f>
        <v/>
      </c>
      <c r="J14" s="9" t="str">
        <f>IFERROR(VLOOKUP(CONCATENATE(J$10,$Q14),Alap!$AJ:$BE,22,FALSE),"")</f>
        <v>Méréstechnika, 5. csoport (4)</v>
      </c>
      <c r="K14" s="9" t="str">
        <f>IFERROR(VLOOKUP(CONCATENATE(K$10,$Q14),Alap!$AJ:$BE,22,FALSE),"")</f>
        <v/>
      </c>
      <c r="L14" s="9" t="str">
        <f>IFERROR(VLOOKUP(CONCATENATE(L$10,$Q14),Alap!$AJ:$BE,22,FALSE),"")</f>
        <v/>
      </c>
      <c r="M14" s="9" t="str">
        <f>IFERROR(VLOOKUP(CONCATENATE(M$10,$Q14),Alap!$AJ:$BE,22,FALSE),"")</f>
        <v/>
      </c>
      <c r="N14" s="9" t="str">
        <f>IFERROR(VLOOKUP(CONCATENATE(N$10,$Q14),Alap!$AJ:$BE,22,FALSE),"")</f>
        <v/>
      </c>
      <c r="O14" s="9" t="str">
        <f>IFERROR(VLOOKUP(CONCATENATE(O$10,$Q14),Alap!$AJ:$BE,22,FALSE),"")</f>
        <v/>
      </c>
      <c r="P14" s="9" t="str">
        <f>IFERROR(VLOOKUP(CONCATENATE(P$10,$Q14),Alap!$AJ:$BE,22,FALSE),"")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IFERROR(VLOOKUP(CONCATENATE(B$10,$Q15),Alap!$AJ:$BE,22,FALSE),"")</f>
        <v/>
      </c>
      <c r="C15" s="9" t="str">
        <f>IFERROR(VLOOKUP(CONCATENATE(C$10,$Q15),Alap!$AJ:$BE,22,FALSE),"")</f>
        <v/>
      </c>
      <c r="D15" s="9" t="str">
        <f>IFERROR(VLOOKUP(CONCATENATE(D$10,$Q15),Alap!$AJ:$BE,22,FALSE),"")</f>
        <v/>
      </c>
      <c r="E15" s="9" t="str">
        <f>IFERROR(VLOOKUP(CONCATENATE(E$10,$Q15),Alap!$AJ:$BE,22,FALSE),"")</f>
        <v/>
      </c>
      <c r="F15" s="9" t="str">
        <f>IFERROR(VLOOKUP(CONCATENATE(F$10,$Q15),Alap!$AJ:$BE,22,FALSE),"")</f>
        <v/>
      </c>
      <c r="G15" s="9" t="str">
        <f>IFERROR(VLOOKUP(CONCATENATE(G$10,$Q15),Alap!$AJ:$BE,22,FALSE),"")</f>
        <v/>
      </c>
      <c r="H15" s="9" t="str">
        <f>IFERROR(VLOOKUP(CONCATENATE(H$10,$Q15),Alap!$AJ:$BE,22,FALSE),"")</f>
        <v/>
      </c>
      <c r="I15" s="9" t="str">
        <f>IFERROR(VLOOKUP(CONCATENATE(I$10,$Q15),Alap!$AJ:$BE,22,FALSE),"")</f>
        <v/>
      </c>
      <c r="J15" s="9" t="str">
        <f>IFERROR(VLOOKUP(CONCATENATE(J$10,$Q15),Alap!$AJ:$BE,22,FALSE),"")</f>
        <v>Méréstechnika, 5. csoport (4)</v>
      </c>
      <c r="K15" s="9" t="str">
        <f>IFERROR(VLOOKUP(CONCATENATE(K$10,$Q15),Alap!$AJ:$BE,22,FALSE),"")</f>
        <v/>
      </c>
      <c r="L15" s="9" t="str">
        <f>IFERROR(VLOOKUP(CONCATENATE(L$10,$Q15),Alap!$AJ:$BE,22,FALSE),"")</f>
        <v/>
      </c>
      <c r="M15" s="9" t="str">
        <f>IFERROR(VLOOKUP(CONCATENATE(M$10,$Q15),Alap!$AJ:$BE,22,FALSE),"")</f>
        <v/>
      </c>
      <c r="N15" s="9" t="str">
        <f>IFERROR(VLOOKUP(CONCATENATE(N$10,$Q15),Alap!$AJ:$BE,22,FALSE),"")</f>
        <v/>
      </c>
      <c r="O15" s="9" t="str">
        <f>IFERROR(VLOOKUP(CONCATENATE(O$10,$Q15),Alap!$AJ:$BE,22,FALSE),"")</f>
        <v/>
      </c>
      <c r="P15" s="9" t="str">
        <f>IFERROR(VLOOKUP(CONCATENATE(P$10,$Q15),Alap!$AJ:$BE,22,FALSE),"")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IFERROR(VLOOKUP(CONCATENATE(B$10,$Q16),Alap!$AJ:$BE,22,FALSE),"")</f>
        <v/>
      </c>
      <c r="C16" s="9" t="str">
        <f>IFERROR(VLOOKUP(CONCATENATE(C$10,$Q16),Alap!$AJ:$BE,22,FALSE),"")</f>
        <v/>
      </c>
      <c r="D16" s="9" t="str">
        <f>IFERROR(VLOOKUP(CONCATENATE(D$10,$Q16),Alap!$AJ:$BE,22,FALSE),"")</f>
        <v/>
      </c>
      <c r="E16" s="9" t="str">
        <f>IFERROR(VLOOKUP(CONCATENATE(E$10,$Q16),Alap!$AJ:$BE,22,FALSE),"")</f>
        <v/>
      </c>
      <c r="F16" s="9" t="str">
        <f>IFERROR(VLOOKUP(CONCATENATE(F$10,$Q16),Alap!$AJ:$BE,22,FALSE),"")</f>
        <v/>
      </c>
      <c r="G16" s="9" t="str">
        <f>IFERROR(VLOOKUP(CONCATENATE(G$10,$Q16),Alap!$AJ:$BE,22,FALSE),"")</f>
        <v/>
      </c>
      <c r="H16" s="9" t="str">
        <f>IFERROR(VLOOKUP(CONCATENATE(H$10,$Q16),Alap!$AJ:$BE,22,FALSE),"")</f>
        <v/>
      </c>
      <c r="I16" s="9" t="str">
        <f>IFERROR(VLOOKUP(CONCATENATE(I$10,$Q16),Alap!$AJ:$BE,22,FALSE),"")</f>
        <v/>
      </c>
      <c r="J16" s="9" t="str">
        <f>IFERROR(VLOOKUP(CONCATENATE(J$10,$Q16),Alap!$AJ:$BE,22,FALSE),"")</f>
        <v>Méréstechnika, 5. csoport (4)</v>
      </c>
      <c r="K16" s="9" t="str">
        <f>IFERROR(VLOOKUP(CONCATENATE(K$10,$Q16),Alap!$AJ:$BE,22,FALSE),"")</f>
        <v/>
      </c>
      <c r="L16" s="9" t="str">
        <f>IFERROR(VLOOKUP(CONCATENATE(L$10,$Q16),Alap!$AJ:$BE,22,FALSE),"")</f>
        <v/>
      </c>
      <c r="M16" s="9" t="str">
        <f>IFERROR(VLOOKUP(CONCATENATE(M$10,$Q16),Alap!$AJ:$BE,22,FALSE),"")</f>
        <v/>
      </c>
      <c r="N16" s="9" t="str">
        <f>IFERROR(VLOOKUP(CONCATENATE(N$10,$Q16),Alap!$AJ:$BE,22,FALSE),"")</f>
        <v/>
      </c>
      <c r="O16" s="9" t="str">
        <f>IFERROR(VLOOKUP(CONCATENATE(O$10,$Q16),Alap!$AJ:$BE,22,FALSE),"")</f>
        <v/>
      </c>
      <c r="P16" s="9" t="str">
        <f>IFERROR(VLOOKUP(CONCATENATE(P$10,$Q16),Alap!$AJ:$BE,22,FALSE),"")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751A9-D993-4C6B-8BAE-BEF2D5E24FC8}">
  <dimension ref="A1:Q17"/>
  <sheetViews>
    <sheetView workbookViewId="0">
      <selection activeCell="H4" sqref="H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231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IFERROR(VLOOKUP(CONCATENATE(B$2,$Q4),Alap!$AK:$BE,21,FALSE),"")</f>
        <v>Matematika III. (212, web)</v>
      </c>
      <c r="C4" s="9" t="str">
        <f>IFERROR(VLOOKUP(CONCATENATE(C$2,$Q4),Alap!$AK:$BE,21,FALSE),"")</f>
        <v>Gép- és szerkezeti elemek (601, web)</v>
      </c>
      <c r="D4" s="9" t="str">
        <f>IFERROR(VLOOKUP(CONCATENATE(D$2,$Q4),Alap!$AK:$BE,21,FALSE),"")</f>
        <v>Gép- és szerkezeti elemek (601, web)</v>
      </c>
      <c r="E4" s="9" t="str">
        <f>IFERROR(VLOOKUP(CONCATENATE(E$2,$Q4),Alap!$AK:$BE,21,FALSE),"")</f>
        <v>Matematika III. (605, gépterem, web)</v>
      </c>
      <c r="F4" s="9" t="str">
        <f>IFERROR(VLOOKUP(CONCATENATE(F$2,$Q4),Alap!$AK:$BE,21,FALSE),"")</f>
        <v>Matematika III. (605, gépterem, web)</v>
      </c>
      <c r="G4" s="9" t="str">
        <f>IFERROR(VLOOKUP(CONCATENATE(G$2,$Q4),Alap!$AK:$BE,21,FALSE),"")</f>
        <v>Gép- és szerkezeti elemek (601, web)</v>
      </c>
      <c r="H4" s="9" t="str">
        <f>IFERROR(VLOOKUP(CONCATENATE(H$2,$Q4),Alap!$AK:$BE,21,FALSE),"")</f>
        <v>Méréstechnika (A/Nae., web)</v>
      </c>
      <c r="I4" s="9" t="str">
        <f>IFERROR(VLOOKUP(CONCATENATE(I$2,$Q4),Alap!$AK:$BE,21,FALSE),"")</f>
        <v/>
      </c>
      <c r="J4" s="9" t="str">
        <f>IFERROR(VLOOKUP(CONCATENATE(J$2,$Q4),Alap!$AK:$BE,21,FALSE),"")</f>
        <v>Műszaki fizika (601, web)</v>
      </c>
      <c r="K4" s="9" t="str">
        <f>IFERROR(VLOOKUP(CONCATENATE(K$2,$Q4),Alap!$AK:$BE,21,FALSE),"")</f>
        <v>Matematika III. (605, gépterem, web)</v>
      </c>
      <c r="L4" s="9" t="str">
        <f>IFERROR(VLOOKUP(CONCATENATE(L$2,$Q4),Alap!$AK:$BE,21,FALSE),"")</f>
        <v>Gép- és szerkezeti elemek (601, web)</v>
      </c>
      <c r="M4" s="9" t="str">
        <f>IFERROR(VLOOKUP(CONCATENATE(M$2,$Q4),Alap!$AK:$BE,21,FALSE),"")</f>
        <v>Elektrotechnika I. (601, web)</v>
      </c>
      <c r="N4" s="9" t="str">
        <f>IFERROR(VLOOKUP(CONCATENATE(N$2,$Q4),Alap!$AK:$BE,21,FALSE),"")</f>
        <v>Elektrotechnika I. (A/Nae., web)</v>
      </c>
      <c r="O4" s="9" t="str">
        <f>IFERROR(VLOOKUP(CONCATENATE(O$2,$Q4),Alap!$AK:$BE,21,FALSE),"")</f>
        <v>Gép- és szerkezeti elemek (601, web)</v>
      </c>
      <c r="P4" s="9" t="str">
        <f>IFERROR(VLOOKUP(CONCATENATE(P$2,$Q4),Alap!$AK:$BE,21,FALSE),"")</f>
        <v>Elektrotechnika I. (601,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IFERROR(VLOOKUP(CONCATENATE(B$2,$Q5),Alap!$AK:$BE,21,FALSE),"")</f>
        <v>Matematika III. (212, web)</v>
      </c>
      <c r="C5" s="9" t="str">
        <f>IFERROR(VLOOKUP(CONCATENATE(C$2,$Q5),Alap!$AK:$BE,21,FALSE),"")</f>
        <v>Gép- és szerkezeti elemek (601, web)</v>
      </c>
      <c r="D5" s="9" t="str">
        <f>IFERROR(VLOOKUP(CONCATENATE(D$2,$Q5),Alap!$AK:$BE,21,FALSE),"")</f>
        <v>Gép- és szerkezeti elemek (601, web)</v>
      </c>
      <c r="E5" s="9" t="str">
        <f>IFERROR(VLOOKUP(CONCATENATE(E$2,$Q5),Alap!$AK:$BE,21,FALSE),"")</f>
        <v>Matematika III. (605, gépterem, web)</v>
      </c>
      <c r="F5" s="9" t="str">
        <f>IFERROR(VLOOKUP(CONCATENATE(F$2,$Q5),Alap!$AK:$BE,21,FALSE),"")</f>
        <v>Matematika III. (605, gépterem, web)</v>
      </c>
      <c r="G5" s="9" t="str">
        <f>IFERROR(VLOOKUP(CONCATENATE(G$2,$Q5),Alap!$AK:$BE,21,FALSE),"")</f>
        <v>Gép- és szerkezeti elemek (601, web)</v>
      </c>
      <c r="H5" s="9" t="str">
        <f>IFERROR(VLOOKUP(CONCATENATE(H$2,$Q5),Alap!$AK:$BE,21,FALSE),"")</f>
        <v>Méréstechnika (A/Nae., web)</v>
      </c>
      <c r="I5" s="9" t="str">
        <f>IFERROR(VLOOKUP(CONCATENATE(I$2,$Q5),Alap!$AK:$BE,21,FALSE),"")</f>
        <v/>
      </c>
      <c r="J5" s="9" t="str">
        <f>IFERROR(VLOOKUP(CONCATENATE(J$2,$Q5),Alap!$AK:$BE,21,FALSE),"")</f>
        <v>Műszaki fizika (601, web)</v>
      </c>
      <c r="K5" s="9" t="str">
        <f>IFERROR(VLOOKUP(CONCATENATE(K$2,$Q5),Alap!$AK:$BE,21,FALSE),"")</f>
        <v>Matematika III. (605, gépterem, web)</v>
      </c>
      <c r="L5" s="9" t="str">
        <f>IFERROR(VLOOKUP(CONCATENATE(L$2,$Q5),Alap!$AK:$BE,21,FALSE),"")</f>
        <v>Gép- és szerkezeti elemek (601, web)</v>
      </c>
      <c r="M5" s="9" t="str">
        <f>IFERROR(VLOOKUP(CONCATENATE(M$2,$Q5),Alap!$AK:$BE,21,FALSE),"")</f>
        <v>Elektrotechnika I. (601, web)</v>
      </c>
      <c r="N5" s="9" t="str">
        <f>IFERROR(VLOOKUP(CONCATENATE(N$2,$Q5),Alap!$AK:$BE,21,FALSE),"")</f>
        <v>Elektrotechnika I. (A/Nae., web)</v>
      </c>
      <c r="O5" s="9" t="str">
        <f>IFERROR(VLOOKUP(CONCATENATE(O$2,$Q5),Alap!$AK:$BE,21,FALSE),"")</f>
        <v>Gép- és szerkezeti elemek (601, web)</v>
      </c>
      <c r="P5" s="9" t="str">
        <f>IFERROR(VLOOKUP(CONCATENATE(P$2,$Q5),Alap!$AK:$BE,21,FALSE),"")</f>
        <v>Elektrotechnika I. (601,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IFERROR(VLOOKUP(CONCATENATE(B$2,$Q6),Alap!$AK:$BE,21,FALSE),"")</f>
        <v>Méréstechnika (601, web)</v>
      </c>
      <c r="C6" s="9" t="str">
        <f>IFERROR(VLOOKUP(CONCATENATE(C$2,$Q6),Alap!$AK:$BE,21,FALSE),"")</f>
        <v>Matematika III. (214, web)</v>
      </c>
      <c r="D6" s="9" t="str">
        <f>IFERROR(VLOOKUP(CONCATENATE(D$2,$Q6),Alap!$AK:$BE,21,FALSE),"")</f>
        <v>Elektrotechnika I. (601, web)</v>
      </c>
      <c r="E6" s="9" t="str">
        <f>IFERROR(VLOOKUP(CONCATENATE(E$2,$Q6),Alap!$AK:$BE,21,FALSE),"")</f>
        <v>Matematika III. (605, gépterem, web)</v>
      </c>
      <c r="F6" s="9" t="str">
        <f>IFERROR(VLOOKUP(CONCATENATE(F$2,$Q6),Alap!$AK:$BE,21,FALSE),"")</f>
        <v>CAD alapjai, 1. csoport (604, web)</v>
      </c>
      <c r="G6" s="9" t="str">
        <f>IFERROR(VLOOKUP(CONCATENATE(G$2,$Q6),Alap!$AK:$BE,21,FALSE),"")</f>
        <v>Elektrotechnika I. (601, web)</v>
      </c>
      <c r="H6" s="9" t="str">
        <f>IFERROR(VLOOKUP(CONCATENATE(H$2,$Q6),Alap!$AK:$BE,21,FALSE),"")</f>
        <v>Méréstechnika (A/Nae., web)</v>
      </c>
      <c r="I6" s="9" t="str">
        <f>IFERROR(VLOOKUP(CONCATENATE(I$2,$Q6),Alap!$AK:$BE,21,FALSE),"")</f>
        <v/>
      </c>
      <c r="J6" s="9" t="str">
        <f>IFERROR(VLOOKUP(CONCATENATE(J$2,$Q6),Alap!$AK:$BE,21,FALSE),"")</f>
        <v>Gép- és szerkezeti elemek (601, web)</v>
      </c>
      <c r="K6" s="31" t="s">
        <v>552</v>
      </c>
      <c r="L6" s="31" t="s">
        <v>556</v>
      </c>
      <c r="M6" s="31" t="s">
        <v>553</v>
      </c>
      <c r="N6" s="9" t="str">
        <f>IFERROR(VLOOKUP(CONCATENATE(N$2,$Q6),Alap!$AK:$BE,21,FALSE),"")</f>
        <v>Műszaki fizika (601, web)</v>
      </c>
      <c r="O6" s="9" t="str">
        <f>IFERROR(VLOOKUP(CONCATENATE(O$2,$Q6),Alap!$AK:$BE,21,FALSE),"")</f>
        <v>CAD alapjai, 1. csoport (604, web)</v>
      </c>
      <c r="P6" s="9" t="str">
        <f>IFERROR(VLOOKUP(CONCATENATE(P$2,$Q6),Alap!$AK:$BE,21,FALSE),"")</f>
        <v>Elektrotechnika I. (601,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IFERROR(VLOOKUP(CONCATENATE(B$2,$Q7),Alap!$AK:$BE,21,FALSE),"")</f>
        <v>Méréstechnika (601, web)</v>
      </c>
      <c r="C7" s="9" t="str">
        <f>IFERROR(VLOOKUP(CONCATENATE(C$2,$Q7),Alap!$AK:$BE,21,FALSE),"")</f>
        <v>Matematika III. (214, web)</v>
      </c>
      <c r="D7" s="9" t="str">
        <f>IFERROR(VLOOKUP(CONCATENATE(D$2,$Q7),Alap!$AK:$BE,21,FALSE),"")</f>
        <v>Elektrotechnika I. (601, web)</v>
      </c>
      <c r="E7" s="31" t="s">
        <v>556</v>
      </c>
      <c r="F7" s="9" t="str">
        <f>IFERROR(VLOOKUP(CONCATENATE(F$2,$Q7),Alap!$AK:$BE,21,FALSE),"")</f>
        <v>CAD alapjai, 1. csoport (604, web)</v>
      </c>
      <c r="G7" s="9" t="str">
        <f>IFERROR(VLOOKUP(CONCATENATE(G$2,$Q7),Alap!$AK:$BE,21,FALSE),"")</f>
        <v>Elektrotechnika I. (601, web)</v>
      </c>
      <c r="H7" s="9" t="str">
        <f>IFERROR(VLOOKUP(CONCATENATE(H$2,$Q7),Alap!$AK:$BE,21,FALSE),"")</f>
        <v>Műszaki fizika (601, web)</v>
      </c>
      <c r="I7" s="9" t="str">
        <f>IFERROR(VLOOKUP(CONCATENATE(I$2,$Q7),Alap!$AK:$BE,21,FALSE),"")</f>
        <v/>
      </c>
      <c r="J7" s="9" t="str">
        <f>IFERROR(VLOOKUP(CONCATENATE(J$2,$Q7),Alap!$AK:$BE,21,FALSE),"")</f>
        <v>Gép- és szerkezeti elemek (601, web)</v>
      </c>
      <c r="K7" s="31" t="s">
        <v>552</v>
      </c>
      <c r="L7" s="31" t="s">
        <v>556</v>
      </c>
      <c r="M7" s="31" t="s">
        <v>553</v>
      </c>
      <c r="N7" s="9" t="str">
        <f>IFERROR(VLOOKUP(CONCATENATE(N$2,$Q7),Alap!$AK:$BE,21,FALSE),"")</f>
        <v>Műszaki fizika (601, web)</v>
      </c>
      <c r="O7" s="9" t="str">
        <f>IFERROR(VLOOKUP(CONCATENATE(O$2,$Q7),Alap!$AK:$BE,21,FALSE),"")</f>
        <v>CAD alapjai, 1. csoport (604, web)</v>
      </c>
      <c r="P7" s="9" t="str">
        <f>IFERROR(VLOOKUP(CONCATENATE(P$2,$Q7),Alap!$AK:$BE,21,FALSE),"")</f>
        <v>Elektrotechnika I. (601,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IFERROR(VLOOKUP(CONCATENATE(B$2,$Q8),Alap!$AK:$BE,21,FALSE),"")</f>
        <v>Méréstechnika (601, web)</v>
      </c>
      <c r="C8" s="9" t="str">
        <f>IFERROR(VLOOKUP(CONCATENATE(C$2,$Q8),Alap!$AK:$BE,21,FALSE),"")</f>
        <v>Műszaki fizika (601, web)</v>
      </c>
      <c r="D8" s="9" t="str">
        <f>IFERROR(VLOOKUP(CONCATENATE(D$2,$Q8),Alap!$AK:$BE,21,FALSE),"")</f>
        <v>CAD alapjai, 1. csoport (603, web)</v>
      </c>
      <c r="E8" s="31" t="s">
        <v>556</v>
      </c>
      <c r="F8" s="9" t="str">
        <f>IFERROR(VLOOKUP(CONCATENATE(F$2,$Q8),Alap!$AK:$BE,21,FALSE),"")</f>
        <v>Műszaki szaknyelv I., 1. csoport (213)</v>
      </c>
      <c r="G8" s="9" t="str">
        <f>IFERROR(VLOOKUP(CONCATENATE(G$2,$Q8),Alap!$AK:$BE,21,FALSE),"")</f>
        <v>Műszaki fizika (601, web)</v>
      </c>
      <c r="H8" s="9" t="str">
        <f>IFERROR(VLOOKUP(CONCATENATE(H$2,$Q8),Alap!$AK:$BE,21,FALSE),"")</f>
        <v>Műszaki fizika (601, web)</v>
      </c>
      <c r="I8" s="9" t="str">
        <f>IFERROR(VLOOKUP(CONCATENATE(I$2,$Q8),Alap!$AK:$BE,21,FALSE),"")</f>
        <v/>
      </c>
      <c r="J8" s="9" t="str">
        <f>IFERROR(VLOOKUP(CONCATENATE(J$2,$Q8),Alap!$AK:$BE,21,FALSE),"")</f>
        <v>Gép- és szerkezeti elemek (601, web)</v>
      </c>
      <c r="K8" s="31" t="s">
        <v>552</v>
      </c>
      <c r="L8" s="9" t="str">
        <f>IFERROR(VLOOKUP(CONCATENATE(L$2,$Q8),Alap!$AK:$BE,21,FALSE),"")</f>
        <v>CAD alapjai, 1. csoport (604, web)</v>
      </c>
      <c r="M8" s="31" t="s">
        <v>553</v>
      </c>
      <c r="N8" s="9" t="str">
        <f>IFERROR(VLOOKUP(CONCATENATE(N$2,$Q8),Alap!$AK:$BE,21,FALSE),"")</f>
        <v>Műszaki fizika (601, web)</v>
      </c>
      <c r="O8" s="9" t="str">
        <f>IFERROR(VLOOKUP(CONCATENATE(O$2,$Q8),Alap!$AK:$BE,21,FALSE),"")</f>
        <v>CAD alapjai, 1. csoport (604, web)</v>
      </c>
      <c r="P8" s="9" t="str">
        <f>IFERROR(VLOOKUP(CONCATENATE(P$2,$Q8),Alap!$AK:$BE,21,FALSE),"")</f>
        <v>Elektrotechnika I. (601,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IFERROR(VLOOKUP(CONCATENATE(B$2,$Q9),Alap!$AK:$BE,21,FALSE),"")</f>
        <v>Műszaki fizika (601, web)</v>
      </c>
      <c r="C9" s="9" t="str">
        <f>IFERROR(VLOOKUP(CONCATENATE(C$2,$Q9),Alap!$AK:$BE,21,FALSE),"")</f>
        <v>Műszaki fizika (601, web)</v>
      </c>
      <c r="D9" s="9" t="str">
        <f>IFERROR(VLOOKUP(CONCATENATE(D$2,$Q9),Alap!$AK:$BE,21,FALSE),"")</f>
        <v>CAD alapjai, 1. csoport (603, web)</v>
      </c>
      <c r="E9" s="31" t="s">
        <v>556</v>
      </c>
      <c r="F9" s="9" t="str">
        <f>IFERROR(VLOOKUP(CONCATENATE(F$2,$Q9),Alap!$AK:$BE,21,FALSE),"")</f>
        <v>Műszaki szaknyelv I., 1. csoport (213)</v>
      </c>
      <c r="G9" s="9" t="str">
        <f>IFERROR(VLOOKUP(CONCATENATE(G$2,$Q9),Alap!$AK:$BE,21,FALSE),"")</f>
        <v>Műszaki fizika (601, web)</v>
      </c>
      <c r="H9" s="9" t="str">
        <f>IFERROR(VLOOKUP(CONCATENATE(H$2,$Q9),Alap!$AK:$BE,21,FALSE),"")</f>
        <v>Műszaki fizika (601, web)</v>
      </c>
      <c r="I9" s="9" t="str">
        <f>IFERROR(VLOOKUP(CONCATENATE(I$2,$Q9),Alap!$AK:$BE,21,FALSE),"")</f>
        <v/>
      </c>
      <c r="J9" s="9" t="str">
        <f>IFERROR(VLOOKUP(CONCATENATE(J$2,$Q9),Alap!$AK:$BE,21,FALSE),"")</f>
        <v>CAD alapjai, 1. csoport (604, web)</v>
      </c>
      <c r="K9" s="9" t="str">
        <f>IFERROR(VLOOKUP(CONCATENATE(K$2,$Q9),Alap!$AK:$BE,21,FALSE),"")</f>
        <v/>
      </c>
      <c r="L9" s="9" t="str">
        <f>IFERROR(VLOOKUP(CONCATENATE(L$2,$Q9),Alap!$AK:$BE,21,FALSE),"")</f>
        <v>CAD alapjai, 1. csoport (604, web)</v>
      </c>
      <c r="M9" s="9" t="str">
        <f>IFERROR(VLOOKUP(CONCATENATE(M$2,$Q9),Alap!$AK:$BE,21,FALSE),"")</f>
        <v>Műszaki szaknyelv I., 2. csoport (408)</v>
      </c>
      <c r="N9" s="9" t="str">
        <f>IFERROR(VLOOKUP(CONCATENATE(N$2,$Q9),Alap!$AK:$BE,21,FALSE),"")</f>
        <v/>
      </c>
      <c r="O9" s="9" t="str">
        <f>IFERROR(VLOOKUP(CONCATENATE(O$2,$Q9),Alap!$AK:$BE,21,FALSE),"")</f>
        <v>Műszaki szaknyelv I., 2. csoport (408)</v>
      </c>
      <c r="P9" s="9" t="str">
        <f>IFERROR(VLOOKUP(CONCATENATE(P$2,$Q9),Alap!$AK:$BE,21,FALSE),"")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IFERROR(VLOOKUP(CONCATENATE(B$10,$Q13),Alap!$AK:$BE,21,FALSE),"")</f>
        <v/>
      </c>
      <c r="C13" s="9" t="str">
        <f>IFERROR(VLOOKUP(CONCATENATE(C$10,$Q13),Alap!$AK:$BE,21,FALSE),"")</f>
        <v/>
      </c>
      <c r="D13" s="9" t="str">
        <f>IFERROR(VLOOKUP(CONCATENATE(D$10,$Q13),Alap!$AK:$BE,21,FALSE),"")</f>
        <v/>
      </c>
      <c r="E13" s="9" t="str">
        <f>IFERROR(VLOOKUP(CONCATENATE(E$10,$Q13),Alap!$AK:$BE,21,FALSE),"")</f>
        <v/>
      </c>
      <c r="F13" s="9" t="str">
        <f>IFERROR(VLOOKUP(CONCATENATE(F$10,$Q13),Alap!$AK:$BE,21,FALSE),"")</f>
        <v/>
      </c>
      <c r="G13" s="9" t="str">
        <f>IFERROR(VLOOKUP(CONCATENATE(G$10,$Q13),Alap!$AK:$BE,21,FALSE),"")</f>
        <v/>
      </c>
      <c r="H13" s="9" t="str">
        <f>IFERROR(VLOOKUP(CONCATENATE(H$10,$Q13),Alap!$AK:$BE,21,FALSE),"")</f>
        <v/>
      </c>
      <c r="I13" s="9" t="str">
        <f>IFERROR(VLOOKUP(CONCATENATE(I$10,$Q13),Alap!$AK:$BE,21,FALSE),"")</f>
        <v/>
      </c>
      <c r="J13" s="9" t="str">
        <f>IFERROR(VLOOKUP(CONCATENATE(J$10,$Q13),Alap!$AK:$BE,21,FALSE),"")</f>
        <v/>
      </c>
      <c r="K13" s="9" t="str">
        <f>IFERROR(VLOOKUP(CONCATENATE(K$10,$Q13),Alap!$AK:$BE,21,FALSE),"")</f>
        <v/>
      </c>
      <c r="L13" s="9" t="str">
        <f>IFERROR(VLOOKUP(CONCATENATE(L$10,$Q13),Alap!$AK:$BE,21,FALSE),"")</f>
        <v/>
      </c>
      <c r="M13" s="9" t="str">
        <f>IFERROR(VLOOKUP(CONCATENATE(M$10,$Q13),Alap!$AK:$BE,21,FALSE),"")</f>
        <v/>
      </c>
      <c r="N13" s="9" t="str">
        <f>IFERROR(VLOOKUP(CONCATENATE(N$10,$Q13),Alap!$AK:$BE,21,FALSE),"")</f>
        <v/>
      </c>
      <c r="O13" s="9" t="str">
        <f>IFERROR(VLOOKUP(CONCATENATE(O$10,$Q13),Alap!$AK:$BE,21,FALSE),"")</f>
        <v/>
      </c>
      <c r="P13" s="9" t="str">
        <f>IFERROR(VLOOKUP(CONCATENATE(P$10,$Q13),Alap!$AK:$BE,21,FALSE),"")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IFERROR(VLOOKUP(CONCATENATE(B$10,$Q14),Alap!$AK:$BE,21,FALSE),"")</f>
        <v/>
      </c>
      <c r="C14" s="30" t="str">
        <f>IFERROR(VLOOKUP(CONCATENATE(C$10,$Q14),Alap!$AK:$BE,21,FALSE),"")</f>
        <v>Közgazdaságtan II. (212, Tb.-ről web)</v>
      </c>
      <c r="D14" s="9" t="str">
        <f>IFERROR(VLOOKUP(CONCATENATE(D$10,$Q14),Alap!$AK:$BE,21,FALSE),"")</f>
        <v/>
      </c>
      <c r="E14" s="30" t="str">
        <f>IFERROR(VLOOKUP(CONCATENATE(E$10,$Q14),Alap!$AK:$BE,21,FALSE),"")</f>
        <v/>
      </c>
      <c r="F14" s="30" t="str">
        <f>IFERROR(VLOOKUP(CONCATENATE(F$10,$Q14),Alap!$AK:$BE,21,FALSE),"")</f>
        <v>Közgazdaságtan II. (212, Tb.-ről web)</v>
      </c>
      <c r="G14" s="9" t="str">
        <f>IFERROR(VLOOKUP(CONCATENATE(G$10,$Q14),Alap!$AK:$BE,21,FALSE),"")</f>
        <v/>
      </c>
      <c r="H14" s="30" t="str">
        <f>IFERROR(VLOOKUP(CONCATENATE(H$10,$Q14),Alap!$AK:$BE,21,FALSE),"")</f>
        <v>Közgazdaságtan II. (212, Tb.-ről web)</v>
      </c>
      <c r="I14" s="9" t="str">
        <f>IFERROR(VLOOKUP(CONCATENATE(I$10,$Q14),Alap!$AK:$BE,21,FALSE),"")</f>
        <v/>
      </c>
      <c r="J14" s="30" t="str">
        <f>IFERROR(VLOOKUP(CONCATENATE(J$10,$Q14),Alap!$AK:$BE,21,FALSE),"")</f>
        <v>Közgazdaságtan II. (212, Tb.-ről web)</v>
      </c>
      <c r="K14" s="30" t="str">
        <f>IFERROR(VLOOKUP(CONCATENATE(K$10,$Q14),Alap!$AK:$BE,21,FALSE),"")</f>
        <v/>
      </c>
      <c r="L14" s="9" t="str">
        <f>IFERROR(VLOOKUP(CONCATENATE(L$10,$Q14),Alap!$AK:$BE,21,FALSE),"")</f>
        <v/>
      </c>
      <c r="M14" s="30" t="str">
        <f>IFERROR(VLOOKUP(CONCATENATE(M$10,$Q14),Alap!$AK:$BE,21,FALSE),"")</f>
        <v/>
      </c>
      <c r="N14" s="9" t="str">
        <f>IFERROR(VLOOKUP(CONCATENATE(N$10,$Q14),Alap!$AK:$BE,21,FALSE),"")</f>
        <v/>
      </c>
      <c r="O14" s="9" t="str">
        <f>IFERROR(VLOOKUP(CONCATENATE(O$10,$Q14),Alap!$AK:$BE,21,FALSE),"")</f>
        <v/>
      </c>
      <c r="P14" s="9" t="str">
        <f>IFERROR(VLOOKUP(CONCATENATE(P$10,$Q14),Alap!$AK:$BE,21,FALSE),"")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IFERROR(VLOOKUP(CONCATENATE(B$10,$Q15),Alap!$AK:$BE,21,FALSE),"")</f>
        <v/>
      </c>
      <c r="C15" s="30" t="str">
        <f>IFERROR(VLOOKUP(CONCATENATE(C$10,$Q15),Alap!$AK:$BE,21,FALSE),"")</f>
        <v>Közgazdaságtan II. (212, Tb.-ről web)</v>
      </c>
      <c r="D15" s="9" t="str">
        <f>IFERROR(VLOOKUP(CONCATENATE(D$10,$Q15),Alap!$AK:$BE,21,FALSE),"")</f>
        <v>Matematika III. (604, web)</v>
      </c>
      <c r="E15" s="30" t="str">
        <f>IFERROR(VLOOKUP(CONCATENATE(E$10,$Q15),Alap!$AK:$BE,21,FALSE),"")</f>
        <v/>
      </c>
      <c r="F15" s="30" t="str">
        <f>IFERROR(VLOOKUP(CONCATENATE(F$10,$Q15),Alap!$AK:$BE,21,FALSE),"")</f>
        <v>Közgazdaságtan II. (212, Tb.-ről web)</v>
      </c>
      <c r="G15" s="9" t="str">
        <f>IFERROR(VLOOKUP(CONCATENATE(G$10,$Q15),Alap!$AK:$BE,21,FALSE),"")</f>
        <v>Német nyelv I. (401, 16.00-tól)</v>
      </c>
      <c r="H15" s="30" t="str">
        <f>IFERROR(VLOOKUP(CONCATENATE(H$10,$Q15),Alap!$AK:$BE,21,FALSE),"")</f>
        <v>Közgazdaságtan II. (212, Tb.-ről web)</v>
      </c>
      <c r="I15" s="9" t="str">
        <f>IFERROR(VLOOKUP(CONCATENATE(I$10,$Q15),Alap!$AK:$BE,21,FALSE),"")</f>
        <v/>
      </c>
      <c r="J15" s="30" t="s">
        <v>2392</v>
      </c>
      <c r="K15" s="30" t="str">
        <f>IFERROR(VLOOKUP(CONCATENATE(K$10,$Q15),Alap!$AK:$BE,21,FALSE),"")</f>
        <v/>
      </c>
      <c r="L15" s="30" t="str">
        <f>IFERROR(VLOOKUP(CONCATENATE(L$10,$Q15),Alap!$AK:$BE,21,FALSE),"")</f>
        <v/>
      </c>
      <c r="M15" s="9" t="str">
        <f>IFERROR(VLOOKUP(CONCATENATE(M$10,$Q15),Alap!$AK:$BE,21,FALSE),"")</f>
        <v>Német nyelv I. (401, 16.00-tól)</v>
      </c>
      <c r="N15" s="9" t="str">
        <f>IFERROR(VLOOKUP(CONCATENATE(N$10,$Q15),Alap!$AK:$BE,21,FALSE),"")</f>
        <v>Német nyelv I. (401, 16.00-tól)</v>
      </c>
      <c r="O15" s="9" t="str">
        <f>IFERROR(VLOOKUP(CONCATENATE(O$10,$Q15),Alap!$AK:$BE,21,FALSE),"")</f>
        <v/>
      </c>
      <c r="P15" s="9" t="str">
        <f>IFERROR(VLOOKUP(CONCATENATE(P$10,$Q15),Alap!$AK:$BE,21,FALSE),"")</f>
        <v>Német nyelv I. (401, 16.00-tól)</v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IFERROR(VLOOKUP(CONCATENATE(B$10,$Q16),Alap!$AK:$BE,21,FALSE),"")</f>
        <v/>
      </c>
      <c r="C16" s="30" t="str">
        <f>IFERROR(VLOOKUP(CONCATENATE(C$10,$Q16),Alap!$AK:$BE,21,FALSE),"")</f>
        <v>Közgazdaságtan II. (212, Tb.-ről web)</v>
      </c>
      <c r="D16" s="9" t="str">
        <f>IFERROR(VLOOKUP(CONCATENATE(D$10,$Q16),Alap!$AK:$BE,21,FALSE),"")</f>
        <v>Matematika III. (604, web)</v>
      </c>
      <c r="E16" s="9" t="str">
        <f>IFERROR(VLOOKUP(CONCATENATE(E$10,$Q16),Alap!$AK:$BE,21,FALSE),"")</f>
        <v/>
      </c>
      <c r="F16" s="9" t="str">
        <f>IFERROR(VLOOKUP(CONCATENATE(F$10,$Q16),Alap!$AK:$BE,21,FALSE),"")</f>
        <v/>
      </c>
      <c r="G16" s="9" t="str">
        <f>IFERROR(VLOOKUP(CONCATENATE(G$10,$Q16),Alap!$AK:$BE,21,FALSE),"")</f>
        <v>Német nyelv I. (401, 19.15-ig)</v>
      </c>
      <c r="H16" s="30" t="str">
        <f>IFERROR(VLOOKUP(CONCATENATE(H$10,$Q16),Alap!$AK:$BE,21,FALSE),"")</f>
        <v>Közgazdaságtan II. (212, Tb.-ről web)</v>
      </c>
      <c r="I16" s="9" t="str">
        <f>IFERROR(VLOOKUP(CONCATENATE(I$10,$Q16),Alap!$AK:$BE,21,FALSE),"")</f>
        <v/>
      </c>
      <c r="J16" s="9" t="str">
        <f>IFERROR(VLOOKUP(CONCATENATE(J$10,$Q16),Alap!$AK:$BE,21,FALSE),"")</f>
        <v>Német nyelv I. (401, 19.15-ig)</v>
      </c>
      <c r="K16" s="9" t="str">
        <f>IFERROR(VLOOKUP(CONCATENATE(K$10,$Q16),Alap!$AK:$BE,21,FALSE),"")</f>
        <v/>
      </c>
      <c r="L16" s="30" t="str">
        <f>IFERROR(VLOOKUP(CONCATENATE(L$10,$Q16),Alap!$AK:$BE,21,FALSE),"")</f>
        <v/>
      </c>
      <c r="M16" s="9" t="str">
        <f>IFERROR(VLOOKUP(CONCATENATE(M$10,$Q16),Alap!$AK:$BE,21,FALSE),"")</f>
        <v>Német nyelv I. (401, 19.15-ig)</v>
      </c>
      <c r="N16" s="9" t="str">
        <f>IFERROR(VLOOKUP(CONCATENATE(N$10,$Q16),Alap!$AK:$BE,21,FALSE),"")</f>
        <v>Német nyelv I. (401, 19.15-ig)</v>
      </c>
      <c r="O16" s="9" t="str">
        <f>IFERROR(VLOOKUP(CONCATENATE(O$10,$Q16),Alap!$AK:$BE,21,FALSE),"")</f>
        <v/>
      </c>
      <c r="P16" s="9" t="str">
        <f>IFERROR(VLOOKUP(CONCATENATE(P$10,$Q16),Alap!$AK:$BE,21,FALSE),"")</f>
        <v>Német nyelv I. (401, 19.15-ig)</v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17"/>
  <sheetViews>
    <sheetView workbookViewId="0">
      <selection activeCell="H4" sqref="H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IFERROR(VLOOKUP(CONCATENATE(B$2,$Q4),Alap!$AL:$BE,20,FALSE),"")</f>
        <v>Analóg és digitális elekt. (601, web)</v>
      </c>
      <c r="C4" s="9" t="str">
        <f>IFERROR(VLOOKUP(CONCATENATE(C$2,$Q4),Alap!$AL:$BE,20,FALSE),"")</f>
        <v>Gép- és szerkezeti elemek (601, web)</v>
      </c>
      <c r="D4" s="9" t="str">
        <f>IFERROR(VLOOKUP(CONCATENATE(D$2,$Q4),Alap!$AL:$BE,20,FALSE),"")</f>
        <v>Gép- és szerkezeti elemek (601, web)</v>
      </c>
      <c r="E4" s="9" t="str">
        <f>IFERROR(VLOOKUP(CONCATENATE(E$2,$Q4),Alap!$AL:$BE,20,FALSE),"")</f>
        <v>Műszaki szaknyelv I., 3. csoport (408)</v>
      </c>
      <c r="F4" s="9" t="str">
        <f>IFERROR(VLOOKUP(CONCATENATE(F$2,$Q4),Alap!$AL:$BE,20,FALSE),"")</f>
        <v>CAD alapjai, 2. csoport (604, web)</v>
      </c>
      <c r="G4" s="9" t="str">
        <f>IFERROR(VLOOKUP(CONCATENATE(G$2,$Q4),Alap!$AL:$BE,20,FALSE),"")</f>
        <v>Gép- és szerkezeti elemek (601, web)</v>
      </c>
      <c r="H4" s="9" t="str">
        <f>IFERROR(VLOOKUP(CONCATENATE(H$2,$Q4),Alap!$AL:$BE,20,FALSE),"")</f>
        <v>Méréstechnika (A/Nae., web)</v>
      </c>
      <c r="I4" s="9" t="str">
        <f>IFERROR(VLOOKUP(CONCATENATE(I$2,$Q4),Alap!$AL:$BE,20,FALSE),"")</f>
        <v/>
      </c>
      <c r="J4" s="9" t="str">
        <f>IFERROR(VLOOKUP(CONCATENATE(J$2,$Q4),Alap!$AL:$BE,20,FALSE),"")</f>
        <v>Műszaki fizika (601, web)</v>
      </c>
      <c r="K4" s="9" t="str">
        <f>IFERROR(VLOOKUP(CONCATENATE(K$2,$Q4),Alap!$AL:$BE,20,FALSE),"")</f>
        <v>Analóg és digitális elekt. (601, web)</v>
      </c>
      <c r="L4" s="9" t="str">
        <f>IFERROR(VLOOKUP(CONCATENATE(L$2,$Q4),Alap!$AL:$BE,20,FALSE),"")</f>
        <v>Gép- és szerkezeti elemek (601, web)</v>
      </c>
      <c r="M4" s="9" t="str">
        <f>IFERROR(VLOOKUP(CONCATENATE(M$2,$Q4),Alap!$AL:$BE,20,FALSE),"")</f>
        <v>Mechatronikai rend. mod. (604, web)</v>
      </c>
      <c r="N4" s="9" t="str">
        <f>IFERROR(VLOOKUP(CONCATENATE(N$2,$Q4),Alap!$AL:$BE,20,FALSE),"")</f>
        <v>Analóg és digitális elekt. (601, web)</v>
      </c>
      <c r="O4" s="9" t="str">
        <f>IFERROR(VLOOKUP(CONCATENATE(O$2,$Q4),Alap!$AL:$BE,20,FALSE),"")</f>
        <v>Gép- és szerkezeti elemek (601, web)</v>
      </c>
      <c r="P4" s="31" t="s">
        <v>555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IFERROR(VLOOKUP(CONCATENATE(B$2,$Q5),Alap!$AL:$BE,20,FALSE),"")</f>
        <v>Analóg és digitális elekt. (601, web)</v>
      </c>
      <c r="C5" s="9" t="str">
        <f>IFERROR(VLOOKUP(CONCATENATE(C$2,$Q5),Alap!$AL:$BE,20,FALSE),"")</f>
        <v>Gép- és szerkezeti elemek (601, web)</v>
      </c>
      <c r="D5" s="9" t="str">
        <f>IFERROR(VLOOKUP(CONCATENATE(D$2,$Q5),Alap!$AL:$BE,20,FALSE),"")</f>
        <v>Gép- és szerkezeti elemek (601, web)</v>
      </c>
      <c r="E5" s="9" t="str">
        <f>IFERROR(VLOOKUP(CONCATENATE(E$2,$Q5),Alap!$AL:$BE,20,FALSE),"")</f>
        <v>Mechatronikai rend. mod. (604, web)</v>
      </c>
      <c r="F5" s="9" t="str">
        <f>IFERROR(VLOOKUP(CONCATENATE(F$2,$Q5),Alap!$AL:$BE,20,FALSE),"")</f>
        <v>CAD alapjai, 2. csoport (604, web)</v>
      </c>
      <c r="G5" s="9" t="str">
        <f>IFERROR(VLOOKUP(CONCATENATE(G$2,$Q5),Alap!$AL:$BE,20,FALSE),"")</f>
        <v>Gép- és szerkezeti elemek (601, web)</v>
      </c>
      <c r="H5" s="9" t="str">
        <f>IFERROR(VLOOKUP(CONCATENATE(H$2,$Q5),Alap!$AL:$BE,20,FALSE),"")</f>
        <v>Méréstechnika (A/Nae., web)</v>
      </c>
      <c r="I5" s="9" t="str">
        <f>IFERROR(VLOOKUP(CONCATENATE(I$2,$Q5),Alap!$AL:$BE,20,FALSE),"")</f>
        <v/>
      </c>
      <c r="J5" s="9" t="str">
        <f>IFERROR(VLOOKUP(CONCATENATE(J$2,$Q5),Alap!$AL:$BE,20,FALSE),"")</f>
        <v>Műszaki fizika (601, web)</v>
      </c>
      <c r="K5" s="9" t="str">
        <f>IFERROR(VLOOKUP(CONCATENATE(K$2,$Q5),Alap!$AL:$BE,20,FALSE),"")</f>
        <v>Analóg és digitális elekt. (601, web)</v>
      </c>
      <c r="L5" s="9" t="str">
        <f>IFERROR(VLOOKUP(CONCATENATE(L$2,$Q5),Alap!$AL:$BE,20,FALSE),"")</f>
        <v>Gép- és szerkezeti elemek (601, web)</v>
      </c>
      <c r="M5" s="9" t="str">
        <f>IFERROR(VLOOKUP(CONCATENATE(M$2,$Q5),Alap!$AL:$BE,20,FALSE),"")</f>
        <v>Mechatronikai rend. mod. (604, web)</v>
      </c>
      <c r="N5" s="9" t="str">
        <f>IFERROR(VLOOKUP(CONCATENATE(N$2,$Q5),Alap!$AL:$BE,20,FALSE),"")</f>
        <v>Analóg és digitális elekt. (601, web)</v>
      </c>
      <c r="O5" s="9" t="str">
        <f>IFERROR(VLOOKUP(CONCATENATE(O$2,$Q5),Alap!$AL:$BE,20,FALSE),"")</f>
        <v>Gép- és szerkezeti elemek (601, web)</v>
      </c>
      <c r="P5" s="31" t="s">
        <v>555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IFERROR(VLOOKUP(CONCATENATE(B$2,$Q6),Alap!$AL:$BE,20,FALSE),"")</f>
        <v>Méréstechnika (601, web)</v>
      </c>
      <c r="C6" s="9" t="str">
        <f>IFERROR(VLOOKUP(CONCATENATE(C$2,$Q6),Alap!$AL:$BE,20,FALSE),"")</f>
        <v>Analóg és digitális elekt. (601, web)</v>
      </c>
      <c r="D6" s="9" t="str">
        <f>IFERROR(VLOOKUP(CONCATENATE(D$2,$Q6),Alap!$AL:$BE,20,FALSE),"")</f>
        <v>CAD alapjai, 2. csoport (603, web)</v>
      </c>
      <c r="E6" s="9" t="str">
        <f>IFERROR(VLOOKUP(CONCATENATE(E$2,$Q6),Alap!$AL:$BE,20,FALSE),"")</f>
        <v>Mechatronikai rend. mod. (604, web)</v>
      </c>
      <c r="F6" s="9" t="str">
        <f>IFERROR(VLOOKUP(CONCATENATE(F$2,$Q6),Alap!$AL:$BE,20,FALSE),"")</f>
        <v>Műszaki szaknyelv I., 4. csoport (213)</v>
      </c>
      <c r="G6" s="31" t="s">
        <v>557</v>
      </c>
      <c r="H6" s="9" t="str">
        <f>IFERROR(VLOOKUP(CONCATENATE(H$2,$Q6),Alap!$AL:$BE,20,FALSE),"")</f>
        <v>Méréstechnika (A/Nae., web)</v>
      </c>
      <c r="I6" s="9" t="str">
        <f>IFERROR(VLOOKUP(CONCATENATE(I$2,$Q6),Alap!$AL:$BE,20,FALSE),"")</f>
        <v/>
      </c>
      <c r="J6" s="9" t="str">
        <f>IFERROR(VLOOKUP(CONCATENATE(J$2,$Q6),Alap!$AL:$BE,20,FALSE),"")</f>
        <v>Gép- és szerkezeti elemek (601, web)</v>
      </c>
      <c r="K6" s="9" t="str">
        <f>IFERROR(VLOOKUP(CONCATENATE(K$2,$Q6),Alap!$AL:$BE,20,FALSE),"")</f>
        <v>CAD alapjai, 2. csoport (604, web)</v>
      </c>
      <c r="L6" s="9" t="str">
        <f>IFERROR(VLOOKUP(CONCATENATE(L$2,$Q6),Alap!$AL:$BE,20,FALSE),"")</f>
        <v>CAD alapjai, 2. csoport (604, web)</v>
      </c>
      <c r="M6" s="31" t="s">
        <v>557</v>
      </c>
      <c r="N6" s="9" t="str">
        <f>IFERROR(VLOOKUP(CONCATENATE(N$2,$Q6),Alap!$AL:$BE,20,FALSE),"")</f>
        <v>Műszaki fizika (601, web)</v>
      </c>
      <c r="O6" s="31" t="s">
        <v>554</v>
      </c>
      <c r="P6" s="31" t="s">
        <v>555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IFERROR(VLOOKUP(CONCATENATE(B$2,$Q7),Alap!$AL:$BE,20,FALSE),"")</f>
        <v>Méréstechnika (601, web)</v>
      </c>
      <c r="C7" s="9" t="str">
        <f>IFERROR(VLOOKUP(CONCATENATE(C$2,$Q7),Alap!$AL:$BE,20,FALSE),"")</f>
        <v>Analóg és digitális elekt. (601, web)</v>
      </c>
      <c r="D7" s="9" t="str">
        <f>IFERROR(VLOOKUP(CONCATENATE(D$2,$Q7),Alap!$AL:$BE,20,FALSE),"")</f>
        <v>CAD alapjai, 2. csoport (603, web)</v>
      </c>
      <c r="E7" s="9" t="str">
        <f>IFERROR(VLOOKUP(CONCATENATE(E$2,$Q7),Alap!$AL:$BE,20,FALSE),"")</f>
        <v>Analóg és digitális elekt. (601, web)</v>
      </c>
      <c r="F7" s="9" t="str">
        <f>IFERROR(VLOOKUP(CONCATENATE(F$2,$Q7),Alap!$AL:$BE,20,FALSE),"")</f>
        <v>Műszaki szaknyelv I., 4. csoport (213)</v>
      </c>
      <c r="G7" s="31" t="s">
        <v>557</v>
      </c>
      <c r="H7" s="9" t="str">
        <f>IFERROR(VLOOKUP(CONCATENATE(H$2,$Q7),Alap!$AL:$BE,20,FALSE),"")</f>
        <v>Műszaki fizika (601, web)</v>
      </c>
      <c r="I7" s="9" t="str">
        <f>IFERROR(VLOOKUP(CONCATENATE(I$2,$Q7),Alap!$AL:$BE,20,FALSE),"")</f>
        <v/>
      </c>
      <c r="J7" s="9" t="str">
        <f>IFERROR(VLOOKUP(CONCATENATE(J$2,$Q7),Alap!$AL:$BE,20,FALSE),"")</f>
        <v>Gép- és szerkezeti elemek (601, web)</v>
      </c>
      <c r="K7" s="9" t="str">
        <f>IFERROR(VLOOKUP(CONCATENATE(K$2,$Q7),Alap!$AL:$BE,20,FALSE),"")</f>
        <v>CAD alapjai, 2. csoport (604, web)</v>
      </c>
      <c r="L7" s="9" t="str">
        <f>IFERROR(VLOOKUP(CONCATENATE(L$2,$Q7),Alap!$AL:$BE,20,FALSE),"")</f>
        <v>CAD alapjai, 2. csoport (604, web)</v>
      </c>
      <c r="M7" s="31" t="s">
        <v>557</v>
      </c>
      <c r="N7" s="9" t="str">
        <f>IFERROR(VLOOKUP(CONCATENATE(N$2,$Q7),Alap!$AL:$BE,20,FALSE),"")</f>
        <v>Műszaki fizika (601, web)</v>
      </c>
      <c r="O7" s="31" t="s">
        <v>554</v>
      </c>
      <c r="P7" s="9" t="str">
        <f>IFERROR(VLOOKUP(CONCATENATE(P$2,$Q7),Alap!$AL:$BE,20,FALSE),"")</f>
        <v>Mechatronikai rend. mod. (604,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IFERROR(VLOOKUP(CONCATENATE(B$2,$Q8),Alap!$AL:$BE,20,FALSE),"")</f>
        <v>Méréstechnika (601, web)</v>
      </c>
      <c r="C8" s="9" t="str">
        <f>IFERROR(VLOOKUP(CONCATENATE(C$2,$Q8),Alap!$AL:$BE,20,FALSE),"")</f>
        <v>Műszaki fizika (601, web)</v>
      </c>
      <c r="D8" s="9" t="str">
        <f>IFERROR(VLOOKUP(CONCATENATE(D$2,$Q8),Alap!$AL:$BE,20,FALSE),"")</f>
        <v>Analóg és digitális elekt. (601, web)</v>
      </c>
      <c r="E8" s="9" t="str">
        <f>IFERROR(VLOOKUP(CONCATENATE(E$2,$Q8),Alap!$AL:$BE,20,FALSE),"")</f>
        <v>Analóg és digitális elekt. (601, web)</v>
      </c>
      <c r="F8" s="9" t="str">
        <f>IFERROR(VLOOKUP(CONCATENATE(F$2,$Q8),Alap!$AL:$BE,20,FALSE),"")</f>
        <v>CAD alapjai, 2. csoport (604, web)</v>
      </c>
      <c r="G8" s="9" t="str">
        <f>IFERROR(VLOOKUP(CONCATENATE(G$2,$Q8),Alap!$AL:$BE,20,FALSE),"")</f>
        <v>Műszaki fizika (601, web)</v>
      </c>
      <c r="H8" s="9" t="str">
        <f>IFERROR(VLOOKUP(CONCATENATE(H$2,$Q8),Alap!$AL:$BE,20,FALSE),"")</f>
        <v>Műszaki fizika (601, web)</v>
      </c>
      <c r="I8" s="9" t="str">
        <f>IFERROR(VLOOKUP(CONCATENATE(I$2,$Q8),Alap!$AL:$BE,20,FALSE),"")</f>
        <v/>
      </c>
      <c r="J8" s="9" t="str">
        <f>IFERROR(VLOOKUP(CONCATENATE(J$2,$Q8),Alap!$AL:$BE,20,FALSE),"")</f>
        <v>Gép- és szerkezeti elemek (601, web)</v>
      </c>
      <c r="K8" s="9" t="str">
        <f>IFERROR(VLOOKUP(CONCATENATE(K$2,$Q8),Alap!$AL:$BE,20,FALSE),"")</f>
        <v/>
      </c>
      <c r="L8" s="9" t="str">
        <f>IFERROR(VLOOKUP(CONCATENATE(L$2,$Q8),Alap!$AL:$BE,20,FALSE),"")</f>
        <v>Analóg és digitális elekt. (601, web)</v>
      </c>
      <c r="M8" s="31" t="s">
        <v>557</v>
      </c>
      <c r="N8" s="9" t="str">
        <f>IFERROR(VLOOKUP(CONCATENATE(N$2,$Q8),Alap!$AL:$BE,20,FALSE),"")</f>
        <v>Műszaki fizika (601, web)</v>
      </c>
      <c r="O8" s="31" t="s">
        <v>554</v>
      </c>
      <c r="P8" s="9" t="str">
        <f>IFERROR(VLOOKUP(CONCATENATE(P$2,$Q8),Alap!$AL:$BE,20,FALSE),"")</f>
        <v>CAD alapjai, 2. csoport (604,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IFERROR(VLOOKUP(CONCATENATE(B$2,$Q9),Alap!$AL:$BE,20,FALSE),"")</f>
        <v>Műszaki fizika (601, web)</v>
      </c>
      <c r="C9" s="9" t="str">
        <f>IFERROR(VLOOKUP(CONCATENATE(C$2,$Q9),Alap!$AL:$BE,20,FALSE),"")</f>
        <v>Műszaki fizika (601, web)</v>
      </c>
      <c r="D9" s="9" t="str">
        <f>IFERROR(VLOOKUP(CONCATENATE(D$2,$Q9),Alap!$AL:$BE,20,FALSE),"")</f>
        <v>Analóg és digitális elekt. (601, web)</v>
      </c>
      <c r="E9" s="9" t="str">
        <f>IFERROR(VLOOKUP(CONCATENATE(E$2,$Q9),Alap!$AL:$BE,20,FALSE),"")</f>
        <v/>
      </c>
      <c r="F9" s="9" t="str">
        <f>IFERROR(VLOOKUP(CONCATENATE(F$2,$Q9),Alap!$AL:$BE,20,FALSE),"")</f>
        <v/>
      </c>
      <c r="G9" s="9" t="str">
        <f>IFERROR(VLOOKUP(CONCATENATE(G$2,$Q9),Alap!$AL:$BE,20,FALSE),"")</f>
        <v>Műszaki fizika (601, web)</v>
      </c>
      <c r="H9" s="9" t="str">
        <f>IFERROR(VLOOKUP(CONCATENATE(H$2,$Q9),Alap!$AL:$BE,20,FALSE),"")</f>
        <v>Műszaki fizika (601, web)</v>
      </c>
      <c r="I9" s="9" t="str">
        <f>IFERROR(VLOOKUP(CONCATENATE(I$2,$Q9),Alap!$AL:$BE,20,FALSE),"")</f>
        <v/>
      </c>
      <c r="J9" s="9" t="str">
        <f>IFERROR(VLOOKUP(CONCATENATE(J$2,$Q9),Alap!$AL:$BE,20,FALSE),"")</f>
        <v/>
      </c>
      <c r="K9" s="9" t="str">
        <f>IFERROR(VLOOKUP(CONCATENATE(K$2,$Q9),Alap!$AL:$BE,20,FALSE),"")</f>
        <v/>
      </c>
      <c r="L9" s="9" t="str">
        <f>IFERROR(VLOOKUP(CONCATENATE(L$2,$Q9),Alap!$AL:$BE,20,FALSE),"")</f>
        <v>Műszaki szaknyelv I., 3. csoport (408)</v>
      </c>
      <c r="M9" s="9" t="str">
        <f>IFERROR(VLOOKUP(CONCATENATE(M$2,$Q9),Alap!$AL:$BE,20,FALSE),"")</f>
        <v/>
      </c>
      <c r="N9" s="9" t="str">
        <f>IFERROR(VLOOKUP(CONCATENATE(N$2,$Q9),Alap!$AL:$BE,20,FALSE),"")</f>
        <v/>
      </c>
      <c r="O9" s="9" t="str">
        <f>IFERROR(VLOOKUP(CONCATENATE(O$2,$Q9),Alap!$AL:$BE,20,FALSE),"")</f>
        <v/>
      </c>
      <c r="P9" s="9" t="str">
        <f>IFERROR(VLOOKUP(CONCATENATE(P$2,$Q9),Alap!$AL:$BE,20,FALSE),"")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IFERROR(VLOOKUP(CONCATENATE(B$10,$Q13),Alap!$AL:$BE,20,FALSE),"")</f>
        <v/>
      </c>
      <c r="C13" s="9" t="str">
        <f>IFERROR(VLOOKUP(CONCATENATE(C$10,$Q13),Alap!$AL:$BE,20,FALSE),"")</f>
        <v/>
      </c>
      <c r="D13" s="9" t="str">
        <f>IFERROR(VLOOKUP(CONCATENATE(D$10,$Q13),Alap!$AL:$BE,20,FALSE),"")</f>
        <v/>
      </c>
      <c r="E13" s="9" t="str">
        <f>IFERROR(VLOOKUP(CONCATENATE(E$10,$Q13),Alap!$AL:$BE,20,FALSE),"")</f>
        <v/>
      </c>
      <c r="F13" s="9" t="str">
        <f>IFERROR(VLOOKUP(CONCATENATE(F$10,$Q13),Alap!$AL:$BE,20,FALSE),"")</f>
        <v/>
      </c>
      <c r="G13" s="9" t="str">
        <f>IFERROR(VLOOKUP(CONCATENATE(G$10,$Q13),Alap!$AL:$BE,20,FALSE),"")</f>
        <v/>
      </c>
      <c r="H13" s="9" t="str">
        <f>IFERROR(VLOOKUP(CONCATENATE(H$10,$Q13),Alap!$AL:$BE,20,FALSE),"")</f>
        <v/>
      </c>
      <c r="I13" s="9" t="str">
        <f>IFERROR(VLOOKUP(CONCATENATE(I$10,$Q13),Alap!$AL:$BE,20,FALSE),"")</f>
        <v/>
      </c>
      <c r="J13" s="9" t="str">
        <f>IFERROR(VLOOKUP(CONCATENATE(J$10,$Q13),Alap!$AL:$BE,20,FALSE),"")</f>
        <v/>
      </c>
      <c r="K13" s="9" t="str">
        <f>IFERROR(VLOOKUP(CONCATENATE(K$10,$Q13),Alap!$AL:$BE,20,FALSE),"")</f>
        <v/>
      </c>
      <c r="L13" s="9" t="str">
        <f>IFERROR(VLOOKUP(CONCATENATE(L$10,$Q13),Alap!$AL:$BE,20,FALSE),"")</f>
        <v/>
      </c>
      <c r="M13" s="9" t="str">
        <f>IFERROR(VLOOKUP(CONCATENATE(M$10,$Q13),Alap!$AL:$BE,20,FALSE),"")</f>
        <v/>
      </c>
      <c r="N13" s="9" t="str">
        <f>IFERROR(VLOOKUP(CONCATENATE(N$10,$Q13),Alap!$AL:$BE,20,FALSE),"")</f>
        <v/>
      </c>
      <c r="O13" s="9" t="str">
        <f>IFERROR(VLOOKUP(CONCATENATE(O$10,$Q13),Alap!$AL:$BE,20,FALSE),"")</f>
        <v/>
      </c>
      <c r="P13" s="9" t="str">
        <f>IFERROR(VLOOKUP(CONCATENATE(P$10,$Q13),Alap!$AL:$BE,20,FALSE),"")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IFERROR(VLOOKUP(CONCATENATE(B$10,$Q14),Alap!$AL:$BE,20,FALSE),"")</f>
        <v/>
      </c>
      <c r="C14" s="30" t="str">
        <f>IFERROR(VLOOKUP(CONCATENATE(C$10,$Q14),Alap!$AL:$BE,20,FALSE),"")</f>
        <v/>
      </c>
      <c r="D14" s="9" t="str">
        <f>IFERROR(VLOOKUP(CONCATENATE(D$10,$Q14),Alap!$AL:$BE,20,FALSE),"")</f>
        <v/>
      </c>
      <c r="E14" s="30" t="str">
        <f>IFERROR(VLOOKUP(CONCATENATE(E$10,$Q14),Alap!$AL:$BE,20,FALSE),"")</f>
        <v/>
      </c>
      <c r="F14" s="30" t="str">
        <f>IFERROR(VLOOKUP(CONCATENATE(F$10,$Q14),Alap!$AL:$BE,20,FALSE),"")</f>
        <v/>
      </c>
      <c r="G14" s="9" t="str">
        <f>IFERROR(VLOOKUP(CONCATENATE(G$10,$Q14),Alap!$AL:$BE,20,FALSE),"")</f>
        <v/>
      </c>
      <c r="H14" s="30" t="str">
        <f>IFERROR(VLOOKUP(CONCATENATE(H$10,$Q14),Alap!$AL:$BE,20,FALSE),"")</f>
        <v/>
      </c>
      <c r="I14" s="9" t="str">
        <f>IFERROR(VLOOKUP(CONCATENATE(I$10,$Q14),Alap!$AL:$BE,20,FALSE),"")</f>
        <v/>
      </c>
      <c r="J14" s="9" t="str">
        <f>IFERROR(VLOOKUP(CONCATENATE(J$10,$Q14),Alap!$AL:$BE,20,FALSE),"")</f>
        <v>Méréstechnika, 5. csoport (4)</v>
      </c>
      <c r="K14" s="30" t="str">
        <f>IFERROR(VLOOKUP(CONCATENATE(K$10,$Q14),Alap!$AL:$BE,20,FALSE),"")</f>
        <v/>
      </c>
      <c r="L14" s="9" t="str">
        <f>IFERROR(VLOOKUP(CONCATENATE(L$10,$Q14),Alap!$AL:$BE,20,FALSE),"")</f>
        <v/>
      </c>
      <c r="M14" s="9" t="str">
        <f>IFERROR(VLOOKUP(CONCATENATE(M$10,$Q14),Alap!$AL:$BE,20,FALSE),"")</f>
        <v/>
      </c>
      <c r="N14" s="9" t="str">
        <f>IFERROR(VLOOKUP(CONCATENATE(N$10,$Q14),Alap!$AL:$BE,20,FALSE),"")</f>
        <v/>
      </c>
      <c r="O14" s="9" t="str">
        <f>IFERROR(VLOOKUP(CONCATENATE(O$10,$Q14),Alap!$AL:$BE,20,FALSE),"")</f>
        <v/>
      </c>
      <c r="P14" s="9" t="str">
        <f>IFERROR(VLOOKUP(CONCATENATE(P$10,$Q14),Alap!$AL:$BE,20,FALSE),"")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IFERROR(VLOOKUP(CONCATENATE(B$10,$Q15),Alap!$AL:$BE,20,FALSE),"")</f>
        <v/>
      </c>
      <c r="C15" s="30" t="str">
        <f>IFERROR(VLOOKUP(CONCATENATE(C$10,$Q15),Alap!$AL:$BE,20,FALSE),"")</f>
        <v/>
      </c>
      <c r="D15" s="30" t="str">
        <f>IFERROR(VLOOKUP(CONCATENATE(D$10,$Q15),Alap!$AL:$BE,20,FALSE),"")</f>
        <v/>
      </c>
      <c r="E15" s="30" t="str">
        <f>IFERROR(VLOOKUP(CONCATENATE(E$10,$Q15),Alap!$AL:$BE,20,FALSE),"")</f>
        <v/>
      </c>
      <c r="F15" s="30" t="str">
        <f>IFERROR(VLOOKUP(CONCATENATE(F$10,$Q15),Alap!$AL:$BE,20,FALSE),"")</f>
        <v/>
      </c>
      <c r="G15" s="9" t="str">
        <f>IFERROR(VLOOKUP(CONCATENATE(G$10,$Q15),Alap!$AL:$BE,20,FALSE),"")</f>
        <v>Német nyelv I. (401, 16.00-tól)</v>
      </c>
      <c r="H15" s="30" t="str">
        <f>IFERROR(VLOOKUP(CONCATENATE(H$10,$Q15),Alap!$AL:$BE,20,FALSE),"")</f>
        <v/>
      </c>
      <c r="I15" s="9" t="str">
        <f>IFERROR(VLOOKUP(CONCATENATE(I$10,$Q15),Alap!$AL:$BE,20,FALSE),"")</f>
        <v/>
      </c>
      <c r="J15" s="31" t="s">
        <v>2391</v>
      </c>
      <c r="K15" s="30" t="str">
        <f>IFERROR(VLOOKUP(CONCATENATE(K$10,$Q15),Alap!$AL:$BE,20,FALSE),"")</f>
        <v/>
      </c>
      <c r="L15" s="30" t="str">
        <f>IFERROR(VLOOKUP(CONCATENATE(L$10,$Q15),Alap!$AL:$BE,20,FALSE),"")</f>
        <v/>
      </c>
      <c r="M15" s="9" t="str">
        <f>IFERROR(VLOOKUP(CONCATENATE(M$10,$Q15),Alap!$AL:$BE,20,FALSE),"")</f>
        <v>Német nyelv I. (401, 16.00-tól)</v>
      </c>
      <c r="N15" s="9" t="str">
        <f>IFERROR(VLOOKUP(CONCATENATE(N$10,$Q15),Alap!$AL:$BE,20,FALSE),"")</f>
        <v>Német nyelv I. (401, 16.00-tól)</v>
      </c>
      <c r="O15" s="9" t="str">
        <f>IFERROR(VLOOKUP(CONCATENATE(O$10,$Q15),Alap!$AL:$BE,20,FALSE),"")</f>
        <v/>
      </c>
      <c r="P15" s="9" t="str">
        <f>IFERROR(VLOOKUP(CONCATENATE(P$10,$Q15),Alap!$AL:$BE,20,FALSE),"")</f>
        <v>Német nyelv I. (401, 16.00-tól)</v>
      </c>
      <c r="Q15" s="3">
        <v>6</v>
      </c>
    </row>
    <row r="16" spans="1:17" ht="63.9" customHeight="1" thickBot="1" x14ac:dyDescent="0.3">
      <c r="A16" s="9" t="s">
        <v>7</v>
      </c>
      <c r="B16" s="30" t="str">
        <f>IFERROR(VLOOKUP(CONCATENATE(B$10,$Q16),Alap!$AL:$BE,20,FALSE),"")</f>
        <v/>
      </c>
      <c r="C16" s="9" t="str">
        <f>IFERROR(VLOOKUP(CONCATENATE(C$10,$Q16),Alap!$AL:$BE,20,FALSE),"")</f>
        <v/>
      </c>
      <c r="D16" s="30" t="str">
        <f>IFERROR(VLOOKUP(CONCATENATE(D$10,$Q16),Alap!$AL:$BE,20,FALSE),"")</f>
        <v/>
      </c>
      <c r="E16" s="9" t="str">
        <f>IFERROR(VLOOKUP(CONCATENATE(E$10,$Q16),Alap!$AL:$BE,20,FALSE),"")</f>
        <v/>
      </c>
      <c r="F16" s="9" t="str">
        <f>IFERROR(VLOOKUP(CONCATENATE(F$10,$Q16),Alap!$AL:$BE,20,FALSE),"")</f>
        <v/>
      </c>
      <c r="G16" s="9" t="str">
        <f>IFERROR(VLOOKUP(CONCATENATE(G$10,$Q16),Alap!$AL:$BE,20,FALSE),"")</f>
        <v>Német nyelv I. (401, 19.15-ig)</v>
      </c>
      <c r="H16" s="9" t="str">
        <f>IFERROR(VLOOKUP(CONCATENATE(H$10,$Q16),Alap!$AL:$BE,20,FALSE),"")</f>
        <v/>
      </c>
      <c r="I16" s="9" t="str">
        <f>IFERROR(VLOOKUP(CONCATENATE(I$10,$Q16),Alap!$AL:$BE,20,FALSE),"")</f>
        <v/>
      </c>
      <c r="J16" s="31" t="s">
        <v>2391</v>
      </c>
      <c r="K16" s="9" t="str">
        <f>IFERROR(VLOOKUP(CONCATENATE(K$10,$Q16),Alap!$AL:$BE,20,FALSE),"")</f>
        <v/>
      </c>
      <c r="L16" s="30" t="str">
        <f>IFERROR(VLOOKUP(CONCATENATE(L$10,$Q16),Alap!$AL:$BE,20,FALSE),"")</f>
        <v/>
      </c>
      <c r="M16" s="9" t="str">
        <f>IFERROR(VLOOKUP(CONCATENATE(M$10,$Q16),Alap!$AL:$BE,20,FALSE),"")</f>
        <v>Német nyelv I. (401, 19.15-ig)</v>
      </c>
      <c r="N16" s="9" t="str">
        <f>IFERROR(VLOOKUP(CONCATENATE(N$10,$Q16),Alap!$AL:$BE,20,FALSE),"")</f>
        <v>Német nyelv I. (401, 19.15-ig)</v>
      </c>
      <c r="O16" s="9" t="str">
        <f>IFERROR(VLOOKUP(CONCATENATE(O$10,$Q16),Alap!$AL:$BE,20,FALSE),"")</f>
        <v/>
      </c>
      <c r="P16" s="9" t="str">
        <f>IFERROR(VLOOKUP(CONCATENATE(P$10,$Q16),Alap!$AL:$BE,20,FALSE),"")</f>
        <v>Német nyelv I. (401, 19.15-ig)</v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17"/>
  <sheetViews>
    <sheetView workbookViewId="0">
      <selection activeCell="B6" sqref="B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210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IFERROR(VLOOKUP(CONCATENATE(B$2,$Q4),Alap!$AM:$BE,19,FALSE),"")</f>
        <v/>
      </c>
      <c r="C4" s="9" t="str">
        <f>IFERROR(VLOOKUP(CONCATENATE(C$2,$Q4),Alap!$AM:$BE,19,FALSE),"")</f>
        <v/>
      </c>
      <c r="D4" s="9" t="str">
        <f>IFERROR(VLOOKUP(CONCATENATE(D$2,$Q4),Alap!$AM:$BE,19,FALSE),"")</f>
        <v>Épületek műszaki szolg. irányítása (Passzív, web)</v>
      </c>
      <c r="E4" s="9" t="str">
        <f>IFERROR(VLOOKUP(CONCATENATE(E$2,$Q4),Alap!$AM:$BE,19,FALSE),"")</f>
        <v>Stratégiai menedzsment (404, Bp.-ről web)</v>
      </c>
      <c r="F4" s="9" t="str">
        <f>IFERROR(VLOOKUP(CONCATENATE(F$2,$Q4),Alap!$AM:$BE,19,FALSE),"")</f>
        <v>Épületek műszaki szolg. irányítása (Passzív, web)</v>
      </c>
      <c r="G4" s="9" t="str">
        <f>IFERROR(VLOOKUP(CONCATENATE(G$2,$Q4),Alap!$AM:$BE,19,FALSE),"")</f>
        <v/>
      </c>
      <c r="H4" s="9" t="str">
        <f>IFERROR(VLOOKUP(CONCATENATE(H$2,$Q4),Alap!$AM:$BE,19,FALSE),"")</f>
        <v>Stratégiai menedzsment (402, Tb.-ről web)</v>
      </c>
      <c r="I4" s="9" t="str">
        <f>IFERROR(VLOOKUP(CONCATENATE(I$2,$Q4),Alap!$AM:$BE,19,FALSE),"")</f>
        <v/>
      </c>
      <c r="J4" s="9" t="str">
        <f>IFERROR(VLOOKUP(CONCATENATE(J$2,$Q4),Alap!$AM:$BE,19,FALSE),"")</f>
        <v/>
      </c>
      <c r="K4" s="9" t="str">
        <f>IFERROR(VLOOKUP(CONCATENATE(K$2,$Q4),Alap!$AM:$BE,19,FALSE),"")</f>
        <v>Létgazd. folyamatok tervezése (Passzív, web)</v>
      </c>
      <c r="L4" s="9" t="str">
        <f>IFERROR(VLOOKUP(CONCATENATE(L$2,$Q4),Alap!$AM:$BE,19,FALSE),"")</f>
        <v>Gépipari technológiák (404, web)</v>
      </c>
      <c r="M4" s="9" t="str">
        <f>IFERROR(VLOOKUP(CONCATENATE(M$2,$Q4),Alap!$AM:$BE,19,FALSE),"")</f>
        <v>Emberi erőf. gazd. term. váll. (401, web)</v>
      </c>
      <c r="N4" s="9" t="str">
        <f>IFERROR(VLOOKUP(CONCATENATE(N$2,$Q4),Alap!$AM:$BE,19,FALSE),"")</f>
        <v>Épületek műszaki szolg. irányítása (Passzív, web)</v>
      </c>
      <c r="O4" s="9" t="str">
        <f>IFERROR(VLOOKUP(CONCATENATE(O$2,$Q4),Alap!$AM:$BE,19,FALSE),"")</f>
        <v>Energiamen. és fenntarthatóság (Passzív, web)</v>
      </c>
      <c r="P4" s="9" t="str">
        <f>IFERROR(VLOOKUP(CONCATENATE(P$2,$Q4),Alap!$AM:$BE,19,FALSE),"")</f>
        <v>Létgazd. folyamatok tervezése (Passzív,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IFERROR(VLOOKUP(CONCATENATE(B$2,$Q5),Alap!$AM:$BE,19,FALSE),"")</f>
        <v>Emberi erőf. gazd. term. váll. (401, web)</v>
      </c>
      <c r="C5" s="9" t="str">
        <f>IFERROR(VLOOKUP(CONCATENATE(C$2,$Q5),Alap!$AM:$BE,19,FALSE),"")</f>
        <v/>
      </c>
      <c r="D5" s="9" t="str">
        <f>IFERROR(VLOOKUP(CONCATENATE(D$2,$Q5),Alap!$AM:$BE,19,FALSE),"")</f>
        <v>Épületek műszaki szolg. irányítása (Passzív, web)</v>
      </c>
      <c r="E5" s="9" t="str">
        <f>IFERROR(VLOOKUP(CONCATENATE(E$2,$Q5),Alap!$AM:$BE,19,FALSE),"")</f>
        <v>Stratégiai menedzsment (404, Bp.-ről web)</v>
      </c>
      <c r="F5" s="9" t="str">
        <f>IFERROR(VLOOKUP(CONCATENATE(F$2,$Q5),Alap!$AM:$BE,19,FALSE),"")</f>
        <v>Épületek műszaki szolg. irányítása (Passzív, web)</v>
      </c>
      <c r="G5" s="9" t="str">
        <f>IFERROR(VLOOKUP(CONCATENATE(G$2,$Q5),Alap!$AM:$BE,19,FALSE),"")</f>
        <v/>
      </c>
      <c r="H5" s="9" t="str">
        <f>IFERROR(VLOOKUP(CONCATENATE(H$2,$Q5),Alap!$AM:$BE,19,FALSE),"")</f>
        <v>Stratégiai menedzsment (402, Tb.-ről web)</v>
      </c>
      <c r="I5" s="9" t="str">
        <f>IFERROR(VLOOKUP(CONCATENATE(I$2,$Q5),Alap!$AM:$BE,19,FALSE),"")</f>
        <v/>
      </c>
      <c r="J5" s="9" t="str">
        <f>IFERROR(VLOOKUP(CONCATENATE(J$2,$Q5),Alap!$AM:$BE,19,FALSE),"")</f>
        <v/>
      </c>
      <c r="K5" s="9" t="str">
        <f>IFERROR(VLOOKUP(CONCATENATE(K$2,$Q5),Alap!$AM:$BE,19,FALSE),"")</f>
        <v>Létgazd. folyamatok tervezése (Passzív, web)</v>
      </c>
      <c r="L5" s="9" t="str">
        <f>IFERROR(VLOOKUP(CONCATENATE(L$2,$Q5),Alap!$AM:$BE,19,FALSE),"")</f>
        <v>Létgazd. folyamatok tervezése (Passzív, web)</v>
      </c>
      <c r="M5" s="9" t="str">
        <f>IFERROR(VLOOKUP(CONCATENATE(M$2,$Q5),Alap!$AM:$BE,19,FALSE),"")</f>
        <v>Emberi erőf. gazd. term. váll. (401, web)</v>
      </c>
      <c r="N5" s="9" t="str">
        <f>IFERROR(VLOOKUP(CONCATENATE(N$2,$Q5),Alap!$AM:$BE,19,FALSE),"")</f>
        <v>Épületek műszaki szolg. irányítása (Passzív, web)</v>
      </c>
      <c r="O5" s="9" t="str">
        <f>IFERROR(VLOOKUP(CONCATENATE(O$2,$Q5),Alap!$AM:$BE,19,FALSE),"")</f>
        <v>Energiamen. és fenntarthatóság (Passzív, web)</v>
      </c>
      <c r="P5" s="9" t="str">
        <f>IFERROR(VLOOKUP(CONCATENATE(P$2,$Q5),Alap!$AM:$BE,19,FALSE),"")</f>
        <v>Létgazd. folyamatok tervezése (Passzív,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IFERROR(VLOOKUP(CONCATENATE(B$2,$Q6),Alap!$AM:$BE,19,FALSE),"")</f>
        <v>Emberi erőf. gazd. term. váll. (401, web)</v>
      </c>
      <c r="C6" s="9" t="str">
        <f>IFERROR(VLOOKUP(CONCATENATE(C$2,$Q6),Alap!$AM:$BE,19,FALSE),"")</f>
        <v>Gépipari technológiák (404, web)</v>
      </c>
      <c r="D6" s="9" t="str">
        <f>IFERROR(VLOOKUP(CONCATENATE(D$2,$Q6),Alap!$AM:$BE,19,FALSE),"")</f>
        <v>Létgazd. folyamatok tervezése (Passzív, web)</v>
      </c>
      <c r="E6" s="9" t="str">
        <f>IFERROR(VLOOKUP(CONCATENATE(E$2,$Q6),Alap!$AM:$BE,19,FALSE),"")</f>
        <v/>
      </c>
      <c r="F6" s="9" t="str">
        <f>IFERROR(VLOOKUP(CONCATENATE(F$2,$Q6),Alap!$AM:$BE,19,FALSE),"")</f>
        <v>Energiamen. és fenntarthatóság (Passzív, web)</v>
      </c>
      <c r="G6" s="9" t="str">
        <f>IFERROR(VLOOKUP(CONCATENATE(G$2,$Q6),Alap!$AM:$BE,19,FALSE),"")</f>
        <v/>
      </c>
      <c r="H6" s="9" t="str">
        <f>IFERROR(VLOOKUP(CONCATENATE(H$2,$Q6),Alap!$AM:$BE,19,FALSE),"")</f>
        <v>Gépipari technológiák (217, web)</v>
      </c>
      <c r="I6" s="9" t="str">
        <f>IFERROR(VLOOKUP(CONCATENATE(I$2,$Q6),Alap!$AM:$BE,19,FALSE),"")</f>
        <v/>
      </c>
      <c r="J6" s="9" t="str">
        <f>IFERROR(VLOOKUP(CONCATENATE(J$2,$Q6),Alap!$AM:$BE,19,FALSE),"")</f>
        <v>Emberi erőf. gazd. term. váll. (402, web)</v>
      </c>
      <c r="K6" s="9" t="str">
        <f>IFERROR(VLOOKUP(CONCATENATE(K$2,$Q6),Alap!$AM:$BE,19,FALSE),"")</f>
        <v>Stratégiai menedzsment (402, Tb.-ről web)</v>
      </c>
      <c r="L6" s="9" t="str">
        <f>IFERROR(VLOOKUP(CONCATENATE(L$2,$Q6),Alap!$AM:$BE,19,FALSE),"")</f>
        <v>Létgazd. folyamatok tervezése (Passzív, web)</v>
      </c>
      <c r="M6" s="9" t="str">
        <f>IFERROR(VLOOKUP(CONCATENATE(M$2,$Q6),Alap!$AM:$BE,19,FALSE),"")</f>
        <v>Gépipari technológiák (404, web)</v>
      </c>
      <c r="N6" s="9" t="str">
        <f>IFERROR(VLOOKUP(CONCATENATE(N$2,$Q6),Alap!$AM:$BE,19,FALSE),"")</f>
        <v/>
      </c>
      <c r="O6" s="9" t="str">
        <f>IFERROR(VLOOKUP(CONCATENATE(O$2,$Q6),Alap!$AM:$BE,19,FALSE),"")</f>
        <v>Épületek műszaki szolg. irányítása (Passzív, web)</v>
      </c>
      <c r="P6" s="9" t="str">
        <f>IFERROR(VLOOKUP(CONCATENATE(P$2,$Q6),Alap!$AM:$BE,19,FALSE),"")</f>
        <v>Energiamen. és fenntarthatóság (Passzív,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IFERROR(VLOOKUP(CONCATENATE(B$2,$Q7),Alap!$AM:$BE,19,FALSE),"")</f>
        <v>Épületek műszaki szolg. irányítása (Passzív, web)</v>
      </c>
      <c r="C7" s="9" t="str">
        <f>IFERROR(VLOOKUP(CONCATENATE(C$2,$Q7),Alap!$AM:$BE,19,FALSE),"")</f>
        <v>Gépipari technológiák (404, web)</v>
      </c>
      <c r="D7" s="9" t="str">
        <f>IFERROR(VLOOKUP(CONCATENATE(D$2,$Q7),Alap!$AM:$BE,19,FALSE),"")</f>
        <v>Energiamen. és fenntarthatóság (Passzív, web)</v>
      </c>
      <c r="E7" s="9" t="str">
        <f>IFERROR(VLOOKUP(CONCATENATE(E$2,$Q7),Alap!$AM:$BE,19,FALSE),"")</f>
        <v/>
      </c>
      <c r="F7" s="9" t="str">
        <f>IFERROR(VLOOKUP(CONCATENATE(F$2,$Q7),Alap!$AM:$BE,19,FALSE),"")</f>
        <v>Stratégiai menedzsment (403, Tb.-ről web)</v>
      </c>
      <c r="G7" s="9" t="str">
        <f>IFERROR(VLOOKUP(CONCATENATE(G$2,$Q7),Alap!$AM:$BE,19,FALSE),"")</f>
        <v>Gépipari technológiák (404, web)</v>
      </c>
      <c r="H7" s="9" t="str">
        <f>IFERROR(VLOOKUP(CONCATENATE(H$2,$Q7),Alap!$AM:$BE,19,FALSE),"")</f>
        <v>Gépipari technológiák (217, web)</v>
      </c>
      <c r="I7" s="9" t="str">
        <f>IFERROR(VLOOKUP(CONCATENATE(I$2,$Q7),Alap!$AM:$BE,19,FALSE),"")</f>
        <v/>
      </c>
      <c r="J7" s="9" t="str">
        <f>IFERROR(VLOOKUP(CONCATENATE(J$2,$Q7),Alap!$AM:$BE,19,FALSE),"")</f>
        <v>Emberi erőf. gazd. term. váll. (402, web)</v>
      </c>
      <c r="K7" s="9" t="str">
        <f>IFERROR(VLOOKUP(CONCATENATE(K$2,$Q7),Alap!$AM:$BE,19,FALSE),"")</f>
        <v>Stratégiai menedzsment (402, Tb.-ről web)</v>
      </c>
      <c r="L7" s="9" t="str">
        <f>IFERROR(VLOOKUP(CONCATENATE(L$2,$Q7),Alap!$AM:$BE,19,FALSE),"")</f>
        <v>Energiamen. és fenntarthatóság (Passzív, web)</v>
      </c>
      <c r="M7" s="9" t="str">
        <f>IFERROR(VLOOKUP(CONCATENATE(M$2,$Q7),Alap!$AM:$BE,19,FALSE),"")</f>
        <v>Gépipari technológiák (404, web)</v>
      </c>
      <c r="N7" s="9" t="str">
        <f>IFERROR(VLOOKUP(CONCATENATE(N$2,$Q7),Alap!$AM:$BE,19,FALSE),"")</f>
        <v/>
      </c>
      <c r="O7" s="9" t="str">
        <f>IFERROR(VLOOKUP(CONCATENATE(O$2,$Q7),Alap!$AM:$BE,19,FALSE),"")</f>
        <v>Épületek műszaki szolg. irányítása (Passzív, web)</v>
      </c>
      <c r="P7" s="9" t="str">
        <f>IFERROR(VLOOKUP(CONCATENATE(P$2,$Q7),Alap!$AM:$BE,19,FALSE),"")</f>
        <v>Energiamen. és fenntarthatóság (Passzív,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IFERROR(VLOOKUP(CONCATENATE(B$2,$Q8),Alap!$AM:$BE,19,FALSE),"")</f>
        <v>Energiamen. és fenntarthatóság (Passzív, web)</v>
      </c>
      <c r="C8" s="9" t="str">
        <f>IFERROR(VLOOKUP(CONCATENATE(C$2,$Q8),Alap!$AM:$BE,19,FALSE),"")</f>
        <v/>
      </c>
      <c r="D8" s="9" t="str">
        <f>IFERROR(VLOOKUP(CONCATENATE(D$2,$Q8),Alap!$AM:$BE,19,FALSE),"")</f>
        <v>Energiamen. és fenntarthatóság (Passzív, web)</v>
      </c>
      <c r="E8" s="9" t="str">
        <f>IFERROR(VLOOKUP(CONCATENATE(E$2,$Q8),Alap!$AM:$BE,19,FALSE),"")</f>
        <v/>
      </c>
      <c r="F8" s="9" t="str">
        <f>IFERROR(VLOOKUP(CONCATENATE(F$2,$Q8),Alap!$AM:$BE,19,FALSE),"")</f>
        <v>Stratégiai menedzsment (403, Tb.-ről web)</v>
      </c>
      <c r="G8" s="9" t="str">
        <f>IFERROR(VLOOKUP(CONCATENATE(G$2,$Q8),Alap!$AM:$BE,19,FALSE),"")</f>
        <v>Gépipari technológiák (404, web)</v>
      </c>
      <c r="H8" s="9" t="str">
        <f>IFERROR(VLOOKUP(CONCATENATE(H$2,$Q8),Alap!$AM:$BE,19,FALSE),"")</f>
        <v/>
      </c>
      <c r="I8" s="9" t="str">
        <f>IFERROR(VLOOKUP(CONCATENATE(I$2,$Q8),Alap!$AM:$BE,19,FALSE),"")</f>
        <v/>
      </c>
      <c r="J8" s="9" t="str">
        <f>IFERROR(VLOOKUP(CONCATENATE(J$2,$Q8),Alap!$AM:$BE,19,FALSE),"")</f>
        <v>Gépipari technológiák (403, web)</v>
      </c>
      <c r="K8" s="9" t="str">
        <f>IFERROR(VLOOKUP(CONCATENATE(K$2,$Q8),Alap!$AM:$BE,19,FALSE),"")</f>
        <v/>
      </c>
      <c r="L8" s="9" t="str">
        <f>IFERROR(VLOOKUP(CONCATENATE(L$2,$Q8),Alap!$AM:$BE,19,FALSE),"")</f>
        <v>Energiamen. és fenntarthatóság (Passzív, web)</v>
      </c>
      <c r="M8" s="9" t="str">
        <f>IFERROR(VLOOKUP(CONCATENATE(M$2,$Q8),Alap!$AM:$BE,19,FALSE),"")</f>
        <v/>
      </c>
      <c r="N8" s="9" t="str">
        <f>IFERROR(VLOOKUP(CONCATENATE(N$2,$Q8),Alap!$AM:$BE,19,FALSE),"")</f>
        <v/>
      </c>
      <c r="O8" s="9" t="str">
        <f>IFERROR(VLOOKUP(CONCATENATE(O$2,$Q8),Alap!$AM:$BE,19,FALSE),"")</f>
        <v>Épületek műszaki szolg. irányítása (Passzív, web)</v>
      </c>
      <c r="P8" s="9" t="str">
        <f>IFERROR(VLOOKUP(CONCATENATE(P$2,$Q8),Alap!$AM:$BE,19,FALSE),"")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IFERROR(VLOOKUP(CONCATENATE(B$2,$Q9),Alap!$AM:$BE,19,FALSE),"")</f>
        <v/>
      </c>
      <c r="C9" s="9" t="str">
        <f>IFERROR(VLOOKUP(CONCATENATE(C$2,$Q9),Alap!$AM:$BE,19,FALSE),"")</f>
        <v/>
      </c>
      <c r="D9" s="9" t="str">
        <f>IFERROR(VLOOKUP(CONCATENATE(D$2,$Q9),Alap!$AM:$BE,19,FALSE),"")</f>
        <v/>
      </c>
      <c r="E9" s="9" t="str">
        <f>IFERROR(VLOOKUP(CONCATENATE(E$2,$Q9),Alap!$AM:$BE,19,FALSE),"")</f>
        <v/>
      </c>
      <c r="F9" s="9" t="str">
        <f>IFERROR(VLOOKUP(CONCATENATE(F$2,$Q9),Alap!$AM:$BE,19,FALSE),"")</f>
        <v/>
      </c>
      <c r="G9" s="9" t="str">
        <f>IFERROR(VLOOKUP(CONCATENATE(G$2,$Q9),Alap!$AM:$BE,19,FALSE),"")</f>
        <v/>
      </c>
      <c r="H9" s="9" t="str">
        <f>IFERROR(VLOOKUP(CONCATENATE(H$2,$Q9),Alap!$AM:$BE,19,FALSE),"")</f>
        <v/>
      </c>
      <c r="I9" s="9" t="str">
        <f>IFERROR(VLOOKUP(CONCATENATE(I$2,$Q9),Alap!$AM:$BE,19,FALSE),"")</f>
        <v/>
      </c>
      <c r="J9" s="9" t="str">
        <f>IFERROR(VLOOKUP(CONCATENATE(J$2,$Q9),Alap!$AM:$BE,19,FALSE),"")</f>
        <v/>
      </c>
      <c r="K9" s="9" t="str">
        <f>IFERROR(VLOOKUP(CONCATENATE(K$2,$Q9),Alap!$AM:$BE,19,FALSE),"")</f>
        <v/>
      </c>
      <c r="L9" s="9" t="str">
        <f>IFERROR(VLOOKUP(CONCATENATE(L$2,$Q9),Alap!$AM:$BE,19,FALSE),"")</f>
        <v/>
      </c>
      <c r="M9" s="9" t="str">
        <f>IFERROR(VLOOKUP(CONCATENATE(M$2,$Q9),Alap!$AM:$BE,19,FALSE),"")</f>
        <v/>
      </c>
      <c r="N9" s="9" t="str">
        <f>IFERROR(VLOOKUP(CONCATENATE(N$2,$Q9),Alap!$AM:$BE,19,FALSE),"")</f>
        <v/>
      </c>
      <c r="O9" s="9" t="str">
        <f>IFERROR(VLOOKUP(CONCATENATE(O$2,$Q9),Alap!$AM:$BE,19,FALSE),"")</f>
        <v/>
      </c>
      <c r="P9" s="9" t="str">
        <f>IFERROR(VLOOKUP(CONCATENATE(P$2,$Q9),Alap!$AM:$BE,19,FALSE),"")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IFERROR(VLOOKUP(CONCATENATE(B$10,$Q13),Alap!$AM:$BE,19,FALSE),"")</f>
        <v/>
      </c>
      <c r="C13" s="9" t="str">
        <f>IFERROR(VLOOKUP(CONCATENATE(C$10,$Q13),Alap!$AM:$BE,19,FALSE),"")</f>
        <v/>
      </c>
      <c r="D13" s="9" t="str">
        <f>IFERROR(VLOOKUP(CONCATENATE(D$10,$Q13),Alap!$AM:$BE,19,FALSE),"")</f>
        <v/>
      </c>
      <c r="E13" s="9" t="str">
        <f>IFERROR(VLOOKUP(CONCATENATE(E$10,$Q13),Alap!$AM:$BE,19,FALSE),"")</f>
        <v/>
      </c>
      <c r="F13" s="9" t="str">
        <f>IFERROR(VLOOKUP(CONCATENATE(F$10,$Q13),Alap!$AM:$BE,19,FALSE),"")</f>
        <v/>
      </c>
      <c r="G13" s="9" t="str">
        <f>IFERROR(VLOOKUP(CONCATENATE(G$10,$Q13),Alap!$AM:$BE,19,FALSE),"")</f>
        <v/>
      </c>
      <c r="H13" s="9" t="str">
        <f>IFERROR(VLOOKUP(CONCATENATE(H$10,$Q13),Alap!$AM:$BE,19,FALSE),"")</f>
        <v/>
      </c>
      <c r="I13" s="9" t="str">
        <f>IFERROR(VLOOKUP(CONCATENATE(I$10,$Q13),Alap!$AM:$BE,19,FALSE),"")</f>
        <v/>
      </c>
      <c r="J13" s="9" t="str">
        <f>IFERROR(VLOOKUP(CONCATENATE(J$10,$Q13),Alap!$AM:$BE,19,FALSE),"")</f>
        <v/>
      </c>
      <c r="K13" s="9" t="str">
        <f>IFERROR(VLOOKUP(CONCATENATE(K$10,$Q13),Alap!$AM:$BE,19,FALSE),"")</f>
        <v/>
      </c>
      <c r="L13" s="9" t="str">
        <f>IFERROR(VLOOKUP(CONCATENATE(L$10,$Q13),Alap!$AM:$BE,19,FALSE),"")</f>
        <v/>
      </c>
      <c r="M13" s="9" t="str">
        <f>IFERROR(VLOOKUP(CONCATENATE(M$10,$Q13),Alap!$AM:$BE,19,FALSE),"")</f>
        <v/>
      </c>
      <c r="N13" s="9" t="str">
        <f>IFERROR(VLOOKUP(CONCATENATE(N$10,$Q13),Alap!$AM:$BE,19,FALSE),"")</f>
        <v/>
      </c>
      <c r="O13" s="9" t="str">
        <f>IFERROR(VLOOKUP(CONCATENATE(O$10,$Q13),Alap!$AM:$BE,19,FALSE),"")</f>
        <v/>
      </c>
      <c r="P13" s="9" t="str">
        <f>IFERROR(VLOOKUP(CONCATENATE(P$10,$Q13),Alap!$AM:$BE,19,FALSE),"")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IFERROR(VLOOKUP(CONCATENATE(B$10,$Q14),Alap!$AM:$BE,19,FALSE),"")</f>
        <v/>
      </c>
      <c r="C14" s="9" t="str">
        <f>IFERROR(VLOOKUP(CONCATENATE(C$10,$Q14),Alap!$AM:$BE,19,FALSE),"")</f>
        <v/>
      </c>
      <c r="D14" s="9" t="str">
        <f>IFERROR(VLOOKUP(CONCATENATE(D$10,$Q14),Alap!$AM:$BE,19,FALSE),"")</f>
        <v/>
      </c>
      <c r="E14" s="9" t="str">
        <f>IFERROR(VLOOKUP(CONCATENATE(E$10,$Q14),Alap!$AM:$BE,19,FALSE),"")</f>
        <v/>
      </c>
      <c r="F14" s="9" t="str">
        <f>IFERROR(VLOOKUP(CONCATENATE(F$10,$Q14),Alap!$AM:$BE,19,FALSE),"")</f>
        <v/>
      </c>
      <c r="G14" s="9" t="str">
        <f>IFERROR(VLOOKUP(CONCATENATE(G$10,$Q14),Alap!$AM:$BE,19,FALSE),"")</f>
        <v/>
      </c>
      <c r="H14" s="9" t="str">
        <f>IFERROR(VLOOKUP(CONCATENATE(H$10,$Q14),Alap!$AM:$BE,19,FALSE),"")</f>
        <v/>
      </c>
      <c r="I14" s="9" t="str">
        <f>IFERROR(VLOOKUP(CONCATENATE(I$10,$Q14),Alap!$AM:$BE,19,FALSE),"")</f>
        <v/>
      </c>
      <c r="J14" s="9" t="str">
        <f>IFERROR(VLOOKUP(CONCATENATE(J$10,$Q14),Alap!$AM:$BE,19,FALSE),"")</f>
        <v/>
      </c>
      <c r="K14" s="9" t="str">
        <f>IFERROR(VLOOKUP(CONCATENATE(K$10,$Q14),Alap!$AM:$BE,19,FALSE),"")</f>
        <v/>
      </c>
      <c r="L14" s="9" t="str">
        <f>IFERROR(VLOOKUP(CONCATENATE(L$10,$Q14),Alap!$AM:$BE,19,FALSE),"")</f>
        <v/>
      </c>
      <c r="M14" s="9" t="str">
        <f>IFERROR(VLOOKUP(CONCATENATE(M$10,$Q14),Alap!$AM:$BE,19,FALSE),"")</f>
        <v/>
      </c>
      <c r="N14" s="9" t="str">
        <f>IFERROR(VLOOKUP(CONCATENATE(N$10,$Q14),Alap!$AM:$BE,19,FALSE),"")</f>
        <v/>
      </c>
      <c r="O14" s="9" t="str">
        <f>IFERROR(VLOOKUP(CONCATENATE(O$10,$Q14),Alap!$AM:$BE,19,FALSE),"")</f>
        <v/>
      </c>
      <c r="P14" s="9" t="str">
        <f>IFERROR(VLOOKUP(CONCATENATE(P$10,$Q14),Alap!$AM:$BE,19,FALSE),"")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IFERROR(VLOOKUP(CONCATENATE(B$10,$Q15),Alap!$AM:$BE,19,FALSE),"")</f>
        <v/>
      </c>
      <c r="C15" s="9" t="str">
        <f>IFERROR(VLOOKUP(CONCATENATE(C$10,$Q15),Alap!$AM:$BE,19,FALSE),"")</f>
        <v/>
      </c>
      <c r="D15" s="9" t="str">
        <f>IFERROR(VLOOKUP(CONCATENATE(D$10,$Q15),Alap!$AM:$BE,19,FALSE),"")</f>
        <v/>
      </c>
      <c r="E15" s="9" t="str">
        <f>IFERROR(VLOOKUP(CONCATENATE(E$10,$Q15),Alap!$AM:$BE,19,FALSE),"")</f>
        <v/>
      </c>
      <c r="F15" s="9" t="str">
        <f>IFERROR(VLOOKUP(CONCATENATE(F$10,$Q15),Alap!$AM:$BE,19,FALSE),"")</f>
        <v/>
      </c>
      <c r="G15" s="9" t="str">
        <f>IFERROR(VLOOKUP(CONCATENATE(G$10,$Q15),Alap!$AM:$BE,19,FALSE),"")</f>
        <v/>
      </c>
      <c r="H15" s="9" t="str">
        <f>IFERROR(VLOOKUP(CONCATENATE(H$10,$Q15),Alap!$AM:$BE,19,FALSE),"")</f>
        <v/>
      </c>
      <c r="I15" s="9" t="str">
        <f>IFERROR(VLOOKUP(CONCATENATE(I$10,$Q15),Alap!$AM:$BE,19,FALSE),"")</f>
        <v/>
      </c>
      <c r="J15" s="9" t="str">
        <f>IFERROR(VLOOKUP(CONCATENATE(J$10,$Q15),Alap!$AM:$BE,19,FALSE),"")</f>
        <v/>
      </c>
      <c r="K15" s="9" t="str">
        <f>IFERROR(VLOOKUP(CONCATENATE(K$10,$Q15),Alap!$AM:$BE,19,FALSE),"")</f>
        <v/>
      </c>
      <c r="L15" s="9" t="str">
        <f>IFERROR(VLOOKUP(CONCATENATE(L$10,$Q15),Alap!$AM:$BE,19,FALSE),"")</f>
        <v/>
      </c>
      <c r="M15" s="9" t="str">
        <f>IFERROR(VLOOKUP(CONCATENATE(M$10,$Q15),Alap!$AM:$BE,19,FALSE),"")</f>
        <v/>
      </c>
      <c r="N15" s="9" t="str">
        <f>IFERROR(VLOOKUP(CONCATENATE(N$10,$Q15),Alap!$AM:$BE,19,FALSE),"")</f>
        <v/>
      </c>
      <c r="O15" s="9" t="str">
        <f>IFERROR(VLOOKUP(CONCATENATE(O$10,$Q15),Alap!$AM:$BE,19,FALSE),"")</f>
        <v/>
      </c>
      <c r="P15" s="9" t="str">
        <f>IFERROR(VLOOKUP(CONCATENATE(P$10,$Q15),Alap!$AM:$BE,19,FALSE),"")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IFERROR(VLOOKUP(CONCATENATE(B$10,$Q16),Alap!$AM:$BE,19,FALSE),"")</f>
        <v/>
      </c>
      <c r="C16" s="9" t="str">
        <f>IFERROR(VLOOKUP(CONCATENATE(C$10,$Q16),Alap!$AM:$BE,19,FALSE),"")</f>
        <v/>
      </c>
      <c r="D16" s="9" t="str">
        <f>IFERROR(VLOOKUP(CONCATENATE(D$10,$Q16),Alap!$AM:$BE,19,FALSE),"")</f>
        <v/>
      </c>
      <c r="E16" s="9" t="str">
        <f>IFERROR(VLOOKUP(CONCATENATE(E$10,$Q16),Alap!$AM:$BE,19,FALSE),"")</f>
        <v/>
      </c>
      <c r="F16" s="9" t="str">
        <f>IFERROR(VLOOKUP(CONCATENATE(F$10,$Q16),Alap!$AM:$BE,19,FALSE),"")</f>
        <v/>
      </c>
      <c r="G16" s="9" t="str">
        <f>IFERROR(VLOOKUP(CONCATENATE(G$10,$Q16),Alap!$AM:$BE,19,FALSE),"")</f>
        <v/>
      </c>
      <c r="H16" s="9" t="str">
        <f>IFERROR(VLOOKUP(CONCATENATE(H$10,$Q16),Alap!$AM:$BE,19,FALSE),"")</f>
        <v/>
      </c>
      <c r="I16" s="9" t="str">
        <f>IFERROR(VLOOKUP(CONCATENATE(I$10,$Q16),Alap!$AM:$BE,19,FALSE),"")</f>
        <v/>
      </c>
      <c r="J16" s="9" t="str">
        <f>IFERROR(VLOOKUP(CONCATENATE(J$10,$Q16),Alap!$AM:$BE,19,FALSE),"")</f>
        <v/>
      </c>
      <c r="K16" s="9" t="str">
        <f>IFERROR(VLOOKUP(CONCATENATE(K$10,$Q16),Alap!$AM:$BE,19,FALSE),"")</f>
        <v/>
      </c>
      <c r="L16" s="9" t="str">
        <f>IFERROR(VLOOKUP(CONCATENATE(L$10,$Q16),Alap!$AM:$BE,19,FALSE),"")</f>
        <v/>
      </c>
      <c r="M16" s="9" t="str">
        <f>IFERROR(VLOOKUP(CONCATENATE(M$10,$Q16),Alap!$AM:$BE,19,FALSE),"")</f>
        <v/>
      </c>
      <c r="N16" s="9" t="str">
        <f>IFERROR(VLOOKUP(CONCATENATE(N$10,$Q16),Alap!$AM:$BE,19,FALSE),"")</f>
        <v/>
      </c>
      <c r="O16" s="9" t="str">
        <f>IFERROR(VLOOKUP(CONCATENATE(O$10,$Q16),Alap!$AM:$BE,19,FALSE),"")</f>
        <v/>
      </c>
      <c r="P16" s="9" t="str">
        <f>IFERROR(VLOOKUP(CONCATENATE(P$10,$Q16),Alap!$AM:$BE,19,FALSE),"")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BD361-E383-4B2E-90A2-728BC067CA10}">
  <dimension ref="A1:Q17"/>
  <sheetViews>
    <sheetView workbookViewId="0">
      <selection activeCell="J6" sqref="J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259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IFERROR(VLOOKUP(CONCATENATE(B$2,$Q4),Alap!$T:$AA,8,FALSE),"")</f>
        <v>Számvitel III. (205, web)</v>
      </c>
      <c r="C4" s="23" t="str">
        <f>IFERROR(VLOOKUP(CONCATENATE(C$2,$Q4),Alap!$T:$AA,8,FALSE),"")</f>
        <v>Számvitel III. (214, web)</v>
      </c>
      <c r="D4" s="23" t="str">
        <f>IFERROR(VLOOKUP(CONCATENATE(D$2,$Q4),Alap!$T:$AA,8,FALSE),"")</f>
        <v>Innováció-menedzsment alapjai (214, Bp.-ről web)</v>
      </c>
      <c r="E4" s="23" t="str">
        <f>IFERROR(VLOOKUP(CONCATENATE(E$2,$Q4),Alap!$T:$AA,8,FALSE),"")</f>
        <v>Stratégiai és üzleti tervezés (209, Tb.-ről web)</v>
      </c>
      <c r="F4" s="23" t="str">
        <f>IFERROR(VLOOKUP(CONCATENATE(F$2,$Q4),Alap!$T:$AA,8,FALSE),"")</f>
        <v>Projektmenedzsment (209, Bp.-ről web)</v>
      </c>
      <c r="G4" s="23" t="str">
        <f>IFERROR(VLOOKUP(CONCATENATE(G$2,$Q4),Alap!$T:$AA,8,FALSE),"")</f>
        <v/>
      </c>
      <c r="H4" s="23" t="str">
        <f>IFERROR(VLOOKUP(CONCATENATE(H$2,$Q4),Alap!$T:$AA,8,FALSE),"")</f>
        <v/>
      </c>
      <c r="I4" s="23" t="str">
        <f>IFERROR(VLOOKUP(CONCATENATE(I$2,$Q4),Alap!$T:$AA,8,FALSE),"")</f>
        <v/>
      </c>
      <c r="J4" s="23" t="str">
        <f>IFERROR(VLOOKUP(CONCATENATE(J$2,$Q4),Alap!$T:$AA,8,FALSE),"")</f>
        <v/>
      </c>
      <c r="K4" s="23" t="str">
        <f>IFERROR(VLOOKUP(CONCATENATE(K$2,$Q4),Alap!$T:$AA,8,FALSE),"")</f>
        <v>Innováció-menedzsment alapjai (202, Bp.-ről web)</v>
      </c>
      <c r="L4" s="23" t="str">
        <f>IFERROR(VLOOKUP(CONCATENATE(L$2,$Q4),Alap!$T:$AA,8,FALSE),"")</f>
        <v>Stratégiai és üzleti tervezés (209, Bp.-ről web)</v>
      </c>
      <c r="M4" s="23" t="str">
        <f>IFERROR(VLOOKUP(CONCATENATE(M$2,$Q4),Alap!$T:$AA,8,FALSE),"")</f>
        <v/>
      </c>
      <c r="N4" s="23" t="str">
        <f>IFERROR(VLOOKUP(CONCATENATE(N$2,$Q4),Alap!$T:$AA,8,FALSE),"")</f>
        <v>Számvitel III. (202, web)</v>
      </c>
      <c r="O4" s="23" t="str">
        <f>IFERROR(VLOOKUP(CONCATENATE(O$2,$Q4),Alap!$T:$AA,8,FALSE),"")</f>
        <v>KKV-k menedzselése (214, Tb.-ről web)</v>
      </c>
      <c r="P4" s="29" t="str">
        <f>IFERROR(VLOOKUP(CONCATENATE(P$2,$Q4),Alap!$T:$AA,8,FALSE),"")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IFERROR(VLOOKUP(CONCATENATE(B$2,$Q5),Alap!$T:$AA,8,FALSE),"")</f>
        <v>Számvitel III. (205, web)</v>
      </c>
      <c r="C5" s="23" t="str">
        <f>IFERROR(VLOOKUP(CONCATENATE(C$2,$Q5),Alap!$T:$AA,8,FALSE),"")</f>
        <v>Számvitel III. (214, web)</v>
      </c>
      <c r="D5" s="23" t="str">
        <f>IFERROR(VLOOKUP(CONCATENATE(D$2,$Q5),Alap!$T:$AA,8,FALSE),"")</f>
        <v>Innováció-menedzsment alapjai (214, Bp.-ről web)</v>
      </c>
      <c r="E5" s="23" t="str">
        <f>IFERROR(VLOOKUP(CONCATENATE(E$2,$Q5),Alap!$T:$AA,8,FALSE),"")</f>
        <v>Stratégiai és üzleti tervezés (209, Tb.-ről web)</v>
      </c>
      <c r="F5" s="23" t="str">
        <f>IFERROR(VLOOKUP(CONCATENATE(F$2,$Q5),Alap!$T:$AA,8,FALSE),"")</f>
        <v>Projektmenedzsment (209, Bp.-ről web)</v>
      </c>
      <c r="G5" s="23" t="str">
        <f>IFERROR(VLOOKUP(CONCATENATE(G$2,$Q5),Alap!$T:$AA,8,FALSE),"")</f>
        <v>KKV-k menedzselése (206, Bp.-ről web)</v>
      </c>
      <c r="H5" s="23" t="str">
        <f>IFERROR(VLOOKUP(CONCATENATE(H$2,$Q5),Alap!$T:$AA,8,FALSE),"")</f>
        <v/>
      </c>
      <c r="I5" s="23" t="str">
        <f>IFERROR(VLOOKUP(CONCATENATE(I$2,$Q5),Alap!$T:$AA,8,FALSE),"")</f>
        <v/>
      </c>
      <c r="J5" s="23" t="str">
        <f>IFERROR(VLOOKUP(CONCATENATE(J$2,$Q5),Alap!$T:$AA,8,FALSE),"")</f>
        <v/>
      </c>
      <c r="K5" s="23" t="str">
        <f>IFERROR(VLOOKUP(CONCATENATE(K$2,$Q5),Alap!$T:$AA,8,FALSE),"")</f>
        <v>Innováció-menedzsment alapjai (202, Bp.-ről web)</v>
      </c>
      <c r="L5" s="23" t="str">
        <f>IFERROR(VLOOKUP(CONCATENATE(L$2,$Q5),Alap!$T:$AA,8,FALSE),"")</f>
        <v>Stratégiai és üzleti tervezés (209, Bp.-ről web)</v>
      </c>
      <c r="M5" s="23" t="str">
        <f>IFERROR(VLOOKUP(CONCATENATE(M$2,$Q5),Alap!$T:$AA,8,FALSE),"")</f>
        <v>Számvitel III. (214, web)</v>
      </c>
      <c r="N5" s="23" t="str">
        <f>IFERROR(VLOOKUP(CONCATENATE(N$2,$Q5),Alap!$T:$AA,8,FALSE),"")</f>
        <v>Számvitel III. (202, web)</v>
      </c>
      <c r="O5" s="23" t="str">
        <f>IFERROR(VLOOKUP(CONCATENATE(O$2,$Q5),Alap!$T:$AA,8,FALSE),"")</f>
        <v>KKV-k menedzselése (214, Tb.-ről web)</v>
      </c>
      <c r="P5" s="29" t="str">
        <f>IFERROR(VLOOKUP(CONCATENATE(P$2,$Q5),Alap!$T:$AA,8,FALSE),"")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IFERROR(VLOOKUP(CONCATENATE(B$2,$Q6),Alap!$T:$AA,8,FALSE),"")</f>
        <v>Innováció-menedzsment alapjai (206, Tb.-ről web)</v>
      </c>
      <c r="C6" s="29" t="s">
        <v>435</v>
      </c>
      <c r="D6" s="22" t="s">
        <v>562</v>
      </c>
      <c r="E6" s="23" t="str">
        <f>IFERROR(VLOOKUP(CONCATENATE(E$2,$Q6),Alap!$T:$AA,8,FALSE),"")</f>
        <v>Stratégiai és üzleti tervezés (209, Tb.-ről web)</v>
      </c>
      <c r="F6" s="23" t="str">
        <f>IFERROR(VLOOKUP(CONCATENATE(F$2,$Q6),Alap!$T:$AA,8,FALSE),"")</f>
        <v>Stratégiai és üzleti tervezés (209, Bp.-ről web)</v>
      </c>
      <c r="G6" s="23" t="str">
        <f>IFERROR(VLOOKUP(CONCATENATE(G$2,$Q6),Alap!$T:$AA,8,FALSE),"")</f>
        <v>KKV-k menedzselése (206, Bp.-ről web)</v>
      </c>
      <c r="H6" s="23" t="str">
        <f>IFERROR(VLOOKUP(CONCATENATE(H$2,$Q6),Alap!$T:$AA,8,FALSE),"")</f>
        <v>Projektmenedzsment (209, Tb.-ről web)</v>
      </c>
      <c r="I6" s="23" t="str">
        <f>IFERROR(VLOOKUP(CONCATENATE(I$2,$Q6),Alap!$T:$AA,8,FALSE),"")</f>
        <v/>
      </c>
      <c r="J6" s="29" t="s">
        <v>563</v>
      </c>
      <c r="K6" s="23" t="str">
        <f>IFERROR(VLOOKUP(CONCATENATE(K$2,$Q6),Alap!$T:$AA,8,FALSE),"")</f>
        <v>Projektmenedzsment (209, Tb.-ről web)</v>
      </c>
      <c r="L6" s="23" t="str">
        <f>IFERROR(VLOOKUP(CONCATENATE(L$2,$Q6),Alap!$T:$AA,8,FALSE),"")</f>
        <v>Stratégiai és üzleti tervezés (209, Bp.-ről web)</v>
      </c>
      <c r="M6" s="23" t="str">
        <f>IFERROR(VLOOKUP(CONCATENATE(M$2,$Q6),Alap!$T:$AA,8,FALSE),"")</f>
        <v>Számvitel III. (214, web)</v>
      </c>
      <c r="N6" s="22" t="str">
        <f>IFERROR(VLOOKUP(CONCATENATE(N$2,$Q6),Alap!$V:$AA,6,FALSE),"")</f>
        <v>Nemzetközi pénzügyek (szv.) (206, Tb.-ről web)</v>
      </c>
      <c r="O6" s="23" t="str">
        <f>IFERROR(VLOOKUP(CONCATENATE(O$2,$Q6),Alap!$T:$AA,8,FALSE),"")</f>
        <v>KKV-k menedzselése (214, Tb.-ről web)</v>
      </c>
      <c r="P6" s="29" t="str">
        <f>IFERROR(VLOOKUP(CONCATENATE(P$2,$Q6),Alap!$T:$AA,8,FALSE),"")</f>
        <v/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IFERROR(VLOOKUP(CONCATENATE(B$2,$Q7),Alap!$T:$AA,8,FALSE),"")</f>
        <v>Innováció-menedzsment alapjai (206, Tb.-ről web)</v>
      </c>
      <c r="C7" s="29" t="s">
        <v>435</v>
      </c>
      <c r="D7" s="22" t="s">
        <v>562</v>
      </c>
      <c r="E7" s="23" t="str">
        <f>IFERROR(VLOOKUP(CONCATENATE(E$2,$Q7),Alap!$T:$AA,8,FALSE),"")</f>
        <v>Számvitel III. (210, web)</v>
      </c>
      <c r="F7" s="23" t="str">
        <f>IFERROR(VLOOKUP(CONCATENATE(F$2,$Q7),Alap!$T:$AA,8,FALSE),"")</f>
        <v>Stratégiai és üzleti tervezés (209, Bp.-ről web)</v>
      </c>
      <c r="G7" s="23" t="str">
        <f>IFERROR(VLOOKUP(CONCATENATE(G$2,$Q7),Alap!$T:$AA,8,FALSE),"")</f>
        <v>KKV-k menedzselése (206, Bp.-ről web)</v>
      </c>
      <c r="H7" s="23" t="str">
        <f>IFERROR(VLOOKUP(CONCATENATE(H$2,$Q7),Alap!$T:$AA,8,FALSE),"")</f>
        <v>Projektmenedzsment (209, Tb.-ről web)</v>
      </c>
      <c r="I7" s="23" t="str">
        <f>IFERROR(VLOOKUP(CONCATENATE(I$2,$Q7),Alap!$T:$AA,8,FALSE),"")</f>
        <v/>
      </c>
      <c r="J7" s="29" t="s">
        <v>563</v>
      </c>
      <c r="K7" s="23" t="str">
        <f>IFERROR(VLOOKUP(CONCATENATE(K$2,$Q7),Alap!$T:$AA,8,FALSE),"")</f>
        <v>Projektmenedzsment (209, Tb.-ről web)</v>
      </c>
      <c r="L7" s="23" t="str">
        <f>IFERROR(VLOOKUP(CONCATENATE(L$2,$Q7),Alap!$T:$AA,8,FALSE),"")</f>
        <v>Projektmenedzsment (209, Bp.-ről web)</v>
      </c>
      <c r="M7" s="22" t="str">
        <f>IFERROR(VLOOKUP(CONCATENATE(M$2,$Q7),Alap!$T:$AA,8,FALSE),"")</f>
        <v/>
      </c>
      <c r="N7" s="22" t="str">
        <f>IFERROR(VLOOKUP(CONCATENATE(N$2,$Q7),Alap!$V:$AA,6,FALSE),"")</f>
        <v>Nemzetközi pénzügyek (szv.) (206, Tb.-ről web)</v>
      </c>
      <c r="O7" s="23" t="str">
        <f>IFERROR(VLOOKUP(CONCATENATE(O$2,$Q7),Alap!$T:$AA,8,FALSE),"")</f>
        <v/>
      </c>
      <c r="P7" s="23" t="str">
        <f>IFERROR(VLOOKUP(CONCATENATE(P$2,$Q7),Alap!$T:$AA,8,FALSE),"")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IFERROR(VLOOKUP(CONCATENATE(B$2,$Q8),Alap!$T:$AA,8,FALSE),"")</f>
        <v/>
      </c>
      <c r="C8" s="23" t="str">
        <f>IFERROR(VLOOKUP(CONCATENATE(C$2,$Q8),Alap!$T:$AA,8,FALSE),"")</f>
        <v/>
      </c>
      <c r="D8" s="22" t="str">
        <f>IFERROR(VLOOKUP(CONCATENATE(D$2,$Q8),Alap!$T:$AA,8,FALSE),"")</f>
        <v>Nemzetközi pénzügyek (szv.) (214, Bp.-ről web)</v>
      </c>
      <c r="E8" s="23" t="str">
        <f>IFERROR(VLOOKUP(CONCATENATE(E$2,$Q8),Alap!$T:$AA,8,FALSE),"")</f>
        <v>Számvitel III. (210, web)</v>
      </c>
      <c r="F8" s="23" t="str">
        <f>IFERROR(VLOOKUP(CONCATENATE(F$2,$Q8),Alap!$T:$AA,8,FALSE),"")</f>
        <v/>
      </c>
      <c r="G8" s="23" t="str">
        <f>IFERROR(VLOOKUP(CONCATENATE(G$2,$Q8),Alap!$T:$AA,8,FALSE),"")</f>
        <v/>
      </c>
      <c r="H8" s="23" t="str">
        <f>IFERROR(VLOOKUP(CONCATENATE(H$2,$Q8),Alap!$T:$AA,8,FALSE),"")</f>
        <v>Projektmenedzsment (209, Tb.-ről web)</v>
      </c>
      <c r="I8" s="23" t="str">
        <f>IFERROR(VLOOKUP(CONCATENATE(I$2,$Q8),Alap!$T:$AA,8,FALSE),"")</f>
        <v/>
      </c>
      <c r="J8" s="23" t="str">
        <f>IFERROR(VLOOKUP(CONCATENATE(J$2,$Q8),Alap!$T:$AA,8,FALSE),"")</f>
        <v/>
      </c>
      <c r="K8" s="23" t="str">
        <f>IFERROR(VLOOKUP(CONCATENATE(K$2,$Q8),Alap!$T:$AA,8,FALSE),"")</f>
        <v/>
      </c>
      <c r="L8" s="29" t="str">
        <f>IFERROR(VLOOKUP(CONCATENATE(L$2,$Q8),Alap!$T:$AA,8,FALSE),"")</f>
        <v/>
      </c>
      <c r="M8" s="22" t="str">
        <f>IFERROR(VLOOKUP(CONCATENATE(M$2,$Q8),Alap!$T:$AA,8,FALSE),"")</f>
        <v/>
      </c>
      <c r="N8" s="23" t="str">
        <f>IFERROR(VLOOKUP(CONCATENATE(N$2,$Q8),Alap!$T:$AA,8,FALSE),"")</f>
        <v/>
      </c>
      <c r="O8" s="23" t="str">
        <f>IFERROR(VLOOKUP(CONCATENATE(O$2,$Q8),Alap!$T:$AA,8,FALSE),"")</f>
        <v/>
      </c>
      <c r="P8" s="23" t="str">
        <f>IFERROR(VLOOKUP(CONCATENATE(P$2,$Q8),Alap!$T:$AA,8,FALSE),"")</f>
        <v/>
      </c>
      <c r="Q8" s="3">
        <v>5</v>
      </c>
    </row>
    <row r="9" spans="1:17" ht="63.9" customHeight="1" thickBot="1" x14ac:dyDescent="0.3">
      <c r="A9" s="9" t="s">
        <v>6</v>
      </c>
      <c r="B9" s="23" t="str">
        <f>IFERROR(VLOOKUP(CONCATENATE(B$2,$Q9),Alap!$T:$AA,8,FALSE),"")</f>
        <v/>
      </c>
      <c r="C9" s="23" t="str">
        <f>IFERROR(VLOOKUP(CONCATENATE(C$2,$Q9),Alap!$T:$AA,8,FALSE),"")</f>
        <v/>
      </c>
      <c r="D9" s="23" t="str">
        <f>IFERROR(VLOOKUP(CONCATENATE(D$2,$Q9),Alap!$T:$AA,8,FALSE),"")</f>
        <v/>
      </c>
      <c r="E9" s="23" t="str">
        <f>IFERROR(VLOOKUP(CONCATENATE(E$2,$Q9),Alap!$T:$AA,8,FALSE),"")</f>
        <v/>
      </c>
      <c r="F9" s="23" t="str">
        <f>IFERROR(VLOOKUP(CONCATENATE(F$2,$Q9),Alap!$T:$AA,8,FALSE),"")</f>
        <v/>
      </c>
      <c r="G9" s="23" t="str">
        <f>IFERROR(VLOOKUP(CONCATENATE(G$2,$Q9),Alap!$T:$AA,8,FALSE),"")</f>
        <v/>
      </c>
      <c r="H9" s="23" t="str">
        <f>IFERROR(VLOOKUP(CONCATENATE(H$2,$Q9),Alap!$T:$AA,8,FALSE),"")</f>
        <v/>
      </c>
      <c r="I9" s="23" t="str">
        <f>IFERROR(VLOOKUP(CONCATENATE(I$2,$Q9),Alap!$T:$AA,8,FALSE),"")</f>
        <v/>
      </c>
      <c r="J9" s="23" t="str">
        <f>IFERROR(VLOOKUP(CONCATENATE(J$2,$Q9),Alap!$T:$AA,8,FALSE),"")</f>
        <v/>
      </c>
      <c r="K9" s="23" t="str">
        <f>IFERROR(VLOOKUP(CONCATENATE(K$2,$Q9),Alap!$T:$AA,8,FALSE),"")</f>
        <v/>
      </c>
      <c r="L9" s="23" t="str">
        <f>IFERROR(VLOOKUP(CONCATENATE(L$2,$Q9),Alap!$T:$AA,8,FALSE),"")</f>
        <v/>
      </c>
      <c r="M9" s="22" t="str">
        <f>IFERROR(VLOOKUP(CONCATENATE(M$2,$Q9),Alap!$T:$AA,8,FALSE),"")</f>
        <v/>
      </c>
      <c r="N9" s="23" t="str">
        <f>IFERROR(VLOOKUP(CONCATENATE(N$2,$Q9),Alap!$T:$AA,8,FALSE),"")</f>
        <v/>
      </c>
      <c r="O9" s="23" t="str">
        <f>IFERROR(VLOOKUP(CONCATENATE(O$2,$Q9),Alap!$T:$AA,8,FALSE),"")</f>
        <v/>
      </c>
      <c r="P9" s="23" t="str">
        <f>IFERROR(VLOOKUP(CONCATENATE(P$2,$Q9),Alap!$T:$AA,8,FALSE),"")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IFERROR(VLOOKUP(CONCATENATE(B$10,$Q13),Alap!$T:$AA,8,FALSE),"")</f>
        <v/>
      </c>
      <c r="C13" s="9" t="str">
        <f>IFERROR(VLOOKUP(CONCATENATE(C$10,$Q13),Alap!$T:$AA,8,FALSE),"")</f>
        <v/>
      </c>
      <c r="D13" s="9" t="str">
        <f>IFERROR(VLOOKUP(CONCATENATE(D$10,$Q13),Alap!$T:$AA,8,FALSE),"")</f>
        <v/>
      </c>
      <c r="E13" s="9" t="str">
        <f>IFERROR(VLOOKUP(CONCATENATE(E$10,$Q13),Alap!$T:$AA,8,FALSE),"")</f>
        <v/>
      </c>
      <c r="F13" s="9" t="str">
        <f>IFERROR(VLOOKUP(CONCATENATE(F$10,$Q13),Alap!$T:$AA,8,FALSE),"")</f>
        <v/>
      </c>
      <c r="G13" s="9" t="str">
        <f>IFERROR(VLOOKUP(CONCATENATE(G$10,$Q13),Alap!$T:$AA,8,FALSE),"")</f>
        <v/>
      </c>
      <c r="H13" s="9" t="str">
        <f>IFERROR(VLOOKUP(CONCATENATE(H$10,$Q13),Alap!$T:$AA,8,FALSE),"")</f>
        <v/>
      </c>
      <c r="I13" s="9" t="str">
        <f>IFERROR(VLOOKUP(CONCATENATE(I$10,$Q13),Alap!$T:$AA,8,FALSE),"")</f>
        <v/>
      </c>
      <c r="J13" s="9" t="str">
        <f>IFERROR(VLOOKUP(CONCATENATE(J$10,$Q13),Alap!$T:$AA,8,FALSE),"")</f>
        <v/>
      </c>
      <c r="K13" s="9" t="str">
        <f>IFERROR(VLOOKUP(CONCATENATE(K$10,$Q13),Alap!$T:$AA,8,FALSE),"")</f>
        <v/>
      </c>
      <c r="L13" s="9" t="str">
        <f>IFERROR(VLOOKUP(CONCATENATE(L$10,$Q13),Alap!$T:$AA,8,FALSE),"")</f>
        <v/>
      </c>
      <c r="M13" s="9" t="str">
        <f>IFERROR(VLOOKUP(CONCATENATE(M$10,$Q13),Alap!$T:$AA,8,FALSE),"")</f>
        <v/>
      </c>
      <c r="N13" s="9" t="str">
        <f>IFERROR(VLOOKUP(CONCATENATE(N$10,$Q13),Alap!$T:$AA,8,FALSE),"")</f>
        <v/>
      </c>
      <c r="O13" s="9" t="str">
        <f>IFERROR(VLOOKUP(CONCATENATE(O$10,$Q13),Alap!$T:$AA,8,FALSE),"")</f>
        <v/>
      </c>
      <c r="P13" s="9" t="str">
        <f>IFERROR(VLOOKUP(CONCATENATE(P$10,$Q13),Alap!$T:$AA,8,FALSE),"")</f>
        <v/>
      </c>
      <c r="Q13" s="3">
        <v>4</v>
      </c>
    </row>
    <row r="14" spans="1:17" ht="63.9" customHeight="1" thickBot="1" x14ac:dyDescent="0.3">
      <c r="A14" s="9" t="s">
        <v>5</v>
      </c>
      <c r="B14" s="30" t="str">
        <f>IFERROR(VLOOKUP(CONCATENATE(B$10,$Q14),Alap!$T:$AA,8,FALSE),"")</f>
        <v/>
      </c>
      <c r="C14" s="30" t="str">
        <f>IFERROR(VLOOKUP(CONCATENATE(C$10,$Q14),Alap!$T:$AA,8,FALSE),"")</f>
        <v/>
      </c>
      <c r="D14" s="30" t="str">
        <f>IFERROR(VLOOKUP(CONCATENATE(D$10,$Q14),Alap!$T:$AA,8,FALSE),"")</f>
        <v/>
      </c>
      <c r="E14" s="30" t="str">
        <f>IFERROR(VLOOKUP(CONCATENATE(E$10,$Q14),Alap!$T:$AA,8,FALSE),"")</f>
        <v/>
      </c>
      <c r="F14" s="30" t="str">
        <f>IFERROR(VLOOKUP(CONCATENATE(F$10,$Q14),Alap!$T:$AA,8,FALSE),"")</f>
        <v/>
      </c>
      <c r="G14" s="30" t="str">
        <f>IFERROR(VLOOKUP(CONCATENATE(G$10,$Q14),Alap!$T:$AA,8,FALSE),"")</f>
        <v/>
      </c>
      <c r="H14" s="30" t="str">
        <f>IFERROR(VLOOKUP(CONCATENATE(H$10,$Q14),Alap!$T:$AA,8,FALSE),"")</f>
        <v/>
      </c>
      <c r="I14" s="30" t="str">
        <f>IFERROR(VLOOKUP(CONCATENATE(I$10,$Q14),Alap!$T:$AA,8,FALSE),"")</f>
        <v/>
      </c>
      <c r="J14" s="9" t="str">
        <f>IFERROR(VLOOKUP(CONCATENATE(J$10,$Q14),Alap!$T:$AA,8,FALSE),"")</f>
        <v/>
      </c>
      <c r="K14" s="9" t="str">
        <f>IFERROR(VLOOKUP(CONCATENATE(K$10,$Q14),Alap!$T:$AA,8,FALSE),"")</f>
        <v/>
      </c>
      <c r="L14" s="9" t="str">
        <f>IFERROR(VLOOKUP(CONCATENATE(L$10,$Q14),Alap!$T:$AA,8,FALSE),"")</f>
        <v/>
      </c>
      <c r="M14" s="9" t="str">
        <f>IFERROR(VLOOKUP(CONCATENATE(M$10,$Q14),Alap!$T:$AA,8,FALSE),"")</f>
        <v/>
      </c>
      <c r="N14" s="9" t="str">
        <f>IFERROR(VLOOKUP(CONCATENATE(N$10,$Q14),Alap!$T:$AA,8,FALSE),"")</f>
        <v/>
      </c>
      <c r="O14" s="9" t="str">
        <f>IFERROR(VLOOKUP(CONCATENATE(O$10,$Q14),Alap!$T:$AA,8,FALSE),"")</f>
        <v/>
      </c>
      <c r="P14" s="9" t="str">
        <f>IFERROR(VLOOKUP(CONCATENATE(P$10,$Q14),Alap!$T:$AA,8,FALSE),"")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IFERROR(VLOOKUP(CONCATENATE(B$10,$Q15),Alap!$T:$AA,8,FALSE),"")</f>
        <v/>
      </c>
      <c r="C15" s="30" t="str">
        <f>IFERROR(VLOOKUP(CONCATENATE(C$10,$Q15),Alap!$T:$AA,8,FALSE),"")</f>
        <v>Szakszeminárium I. (202, Tb.-ről web)</v>
      </c>
      <c r="D15" s="30" t="str">
        <f>IFERROR(VLOOKUP(CONCATENATE(D$10,$Q15),Alap!$T:$AA,8,FALSE),"")</f>
        <v/>
      </c>
      <c r="E15" s="22" t="str">
        <f>IFERROR(VLOOKUP(CONCATENATE(E$10,$Q15),Alap!$T:$AA,8,FALSE),"")</f>
        <v>Én, a Brand - Sportolói énmárka (205, Bp.-ről web)</v>
      </c>
      <c r="F15" s="30" t="str">
        <f>IFERROR(VLOOKUP(CONCATENATE(F$10,$Q15),Alap!$T:$AA,8,FALSE),"")</f>
        <v/>
      </c>
      <c r="G15" s="30" t="str">
        <f>IFERROR(VLOOKUP(CONCATENATE(G$10,$Q15),Alap!$T:$AA,8,FALSE),"")</f>
        <v/>
      </c>
      <c r="H15" s="30" t="str">
        <f>IFERROR(VLOOKUP(CONCATENATE(H$10,$Q15),Alap!$T:$AA,8,FALSE),"")</f>
        <v/>
      </c>
      <c r="I15" s="30" t="str">
        <f>IFERROR(VLOOKUP(CONCATENATE(I$10,$Q15),Alap!$T:$AA,8,FALSE),"")</f>
        <v/>
      </c>
      <c r="J15" s="9" t="str">
        <f>IFERROR(VLOOKUP(CONCATENATE(J$10,$Q15),Alap!$T:$AA,8,FALSE),"")</f>
        <v/>
      </c>
      <c r="K15" s="9" t="str">
        <f>IFERROR(VLOOKUP(CONCATENATE(K$10,$Q15),Alap!$T:$AA,8,FALSE),"")</f>
        <v/>
      </c>
      <c r="L15" s="22" t="str">
        <f>IFERROR(VLOOKUP(CONCATENATE(L$10,$Q15),Alap!$T:$AA,8,FALSE),"")</f>
        <v>Én, a Brand - Sportolói énmárka (205, Bp.-ről web)</v>
      </c>
      <c r="M15" s="9" t="str">
        <f>IFERROR(VLOOKUP(CONCATENATE(M$10,$Q15),Alap!$T:$AA,8,FALSE),"")</f>
        <v/>
      </c>
      <c r="N15" s="9" t="str">
        <f>IFERROR(VLOOKUP(CONCATENATE(N$10,$Q15),Alap!$T:$AA,8,FALSE),"")</f>
        <v/>
      </c>
      <c r="O15" s="9" t="str">
        <f>IFERROR(VLOOKUP(CONCATENATE(O$10,$Q15),Alap!$T:$AA,8,FALSE),"")</f>
        <v/>
      </c>
      <c r="P15" s="9" t="str">
        <f>IFERROR(VLOOKUP(CONCATENATE(P$10,$Q15),Alap!$T:$AA,8,FALSE),"")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IFERROR(VLOOKUP(CONCATENATE(B$10,$Q16),Alap!$T:$AA,8,FALSE),"")</f>
        <v/>
      </c>
      <c r="C16" s="30" t="str">
        <f>IFERROR(VLOOKUP(CONCATENATE(C$10,$Q16),Alap!$T:$AA,8,FALSE),"")</f>
        <v>Szakszeminárium I. (202, Tb.-ről web)</v>
      </c>
      <c r="D16" s="9" t="str">
        <f>IFERROR(VLOOKUP(CONCATENATE(D$10,$Q16),Alap!$T:$AA,8,FALSE),"")</f>
        <v/>
      </c>
      <c r="E16" s="22" t="str">
        <f>IFERROR(VLOOKUP(CONCATENATE(E$10,$Q16),Alap!$T:$AA,8,FALSE),"")</f>
        <v>Én, a Brand - Sportolói énmárka (205, Bp.-ről web)</v>
      </c>
      <c r="F16" s="9" t="str">
        <f>IFERROR(VLOOKUP(CONCATENATE(F$10,$Q16),Alap!$T:$AA,8,FALSE),"")</f>
        <v/>
      </c>
      <c r="G16" s="9" t="str">
        <f>IFERROR(VLOOKUP(CONCATENATE(G$10,$Q16),Alap!$T:$AA,8,FALSE),"")</f>
        <v/>
      </c>
      <c r="H16" s="9" t="str">
        <f>IFERROR(VLOOKUP(CONCATENATE(H$10,$Q16),Alap!$T:$AA,8,FALSE),"")</f>
        <v/>
      </c>
      <c r="I16" s="9" t="str">
        <f>IFERROR(VLOOKUP(CONCATENATE(I$10,$Q16),Alap!$T:$AA,8,FALSE),"")</f>
        <v/>
      </c>
      <c r="J16" s="9" t="str">
        <f>IFERROR(VLOOKUP(CONCATENATE(J$10,$Q16),Alap!$T:$AA,8,FALSE),"")</f>
        <v/>
      </c>
      <c r="K16" s="9" t="str">
        <f>IFERROR(VLOOKUP(CONCATENATE(K$10,$Q16),Alap!$T:$AA,8,FALSE),"")</f>
        <v/>
      </c>
      <c r="L16" s="22" t="str">
        <f>IFERROR(VLOOKUP(CONCATENATE(L$10,$Q16),Alap!$T:$AA,8,FALSE),"")</f>
        <v>Én, a Brand - Sportolói énmárka (205, Bp.-ről web)</v>
      </c>
      <c r="M16" s="9" t="str">
        <f>IFERROR(VLOOKUP(CONCATENATE(M$10,$Q16),Alap!$T:$AA,8,FALSE),"")</f>
        <v/>
      </c>
      <c r="N16" s="9" t="str">
        <f>IFERROR(VLOOKUP(CONCATENATE(N$10,$Q16),Alap!$T:$AA,8,FALSE),"")</f>
        <v/>
      </c>
      <c r="O16" s="9" t="str">
        <f>IFERROR(VLOOKUP(CONCATENATE(O$10,$Q16),Alap!$T:$AA,8,FALSE),"")</f>
        <v/>
      </c>
      <c r="P16" s="9" t="str">
        <f>IFERROR(VLOOKUP(CONCATENATE(P$10,$Q16),Alap!$T:$AA,8,FALSE),"")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07E39-49FC-497D-8437-4E863E812777}">
  <dimension ref="A1:Q17"/>
  <sheetViews>
    <sheetView workbookViewId="0">
      <selection activeCell="E15" sqref="E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494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IFERROR(VLOOKUP(CONCATENATE(B$2,$Q4),Alap!$U:$AA,7,FALSE),"")</f>
        <v>Számvitel III. (205, web)</v>
      </c>
      <c r="C4" s="9" t="str">
        <f>IFERROR(VLOOKUP(CONCATENATE(C$2,$Q4),Alap!$U:$AA,7,FALSE),"")</f>
        <v>Számvitel III. (214, web)</v>
      </c>
      <c r="D4" s="9" t="str">
        <f>IFERROR(VLOOKUP(CONCATENATE(D$2,$Q4),Alap!$U:$AA,7,FALSE),"")</f>
        <v>Értékalapú vezetés (203, Tb.-ről web)</v>
      </c>
      <c r="E4" s="23" t="str">
        <f>IFERROR(VLOOKUP(CONCATENATE(E$2,$Q4),Alap!$U:$AA,7,FALSE),"")</f>
        <v>Stratégiai és üzleti tervezés (209, Tb.-ről web)</v>
      </c>
      <c r="F4" s="23" t="str">
        <f>IFERROR(VLOOKUP(CONCATENATE(F$2,$Q4),Alap!$U:$AA,7,FALSE),"")</f>
        <v>Projektmenedzsment (209, Bp.-ről web)</v>
      </c>
      <c r="G4" s="9" t="str">
        <f>IFERROR(VLOOKUP(CONCATENATE(G$2,$Q4),Alap!$U:$AA,7,FALSE),"")</f>
        <v/>
      </c>
      <c r="H4" s="9" t="str">
        <f>IFERROR(VLOOKUP(CONCATENATE(H$2,$Q4),Alap!$U:$AA,7,FALSE),"")</f>
        <v>A kont. és a vez. számv. inform. (202, Tb.-ről web)</v>
      </c>
      <c r="I4" s="9" t="str">
        <f>IFERROR(VLOOKUP(CONCATENATE(I$2,$Q4),Alap!$U:$AA,7,FALSE),"")</f>
        <v/>
      </c>
      <c r="J4" s="9" t="str">
        <f>IFERROR(VLOOKUP(CONCATENATE(J$2,$Q4),Alap!$U:$AA,7,FALSE),"")</f>
        <v>Értékalapú vezetés (206, Tb.-ről web)</v>
      </c>
      <c r="K4" s="9" t="str">
        <f>IFERROR(VLOOKUP(CONCATENATE(K$2,$Q4),Alap!$U:$AA,7,FALSE),"")</f>
        <v>A kont. és a vez. számv. inform. (206, Tb.-ről web)</v>
      </c>
      <c r="L4" s="9" t="str">
        <f>IFERROR(VLOOKUP(CONCATENATE(L$2,$Q4),Alap!$U:$AA,7,FALSE),"")</f>
        <v>Stratégiai és üzleti tervezés (209, Bp.-ről web)</v>
      </c>
      <c r="M4" s="9" t="str">
        <f>IFERROR(VLOOKUP(CONCATENATE(M$2,$Q4),Alap!$U:$AA,7,FALSE),"")</f>
        <v/>
      </c>
      <c r="N4" s="9" t="str">
        <f>IFERROR(VLOOKUP(CONCATENATE(N$2,$Q4),Alap!$U:$AA,7,FALSE),"")</f>
        <v>Számvitel III. (202, web)</v>
      </c>
      <c r="O4" s="9" t="str">
        <f>IFERROR(VLOOKUP(CONCATENATE(O$2,$Q4),Alap!$U:$AA,7,FALSE),"")</f>
        <v/>
      </c>
      <c r="P4" s="9" t="str">
        <f>IFERROR(VLOOKUP(CONCATENATE(P$2,$Q4),Alap!$U:$AA,7,FALSE),"")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IFERROR(VLOOKUP(CONCATENATE(B$2,$Q5),Alap!$U:$AA,7,FALSE),"")</f>
        <v>Számvitel III. (205, web)</v>
      </c>
      <c r="C5" s="9" t="str">
        <f>IFERROR(VLOOKUP(CONCATENATE(C$2,$Q5),Alap!$U:$AA,7,FALSE),"")</f>
        <v>Számvitel III. (214, web)</v>
      </c>
      <c r="D5" s="9" t="str">
        <f>IFERROR(VLOOKUP(CONCATENATE(D$2,$Q5),Alap!$U:$AA,7,FALSE),"")</f>
        <v>Értékalapú vezetés (203, Tb.-ről web)</v>
      </c>
      <c r="E5" s="23" t="str">
        <f>IFERROR(VLOOKUP(CONCATENATE(E$2,$Q5),Alap!$U:$AA,7,FALSE),"")</f>
        <v>Stratégiai és üzleti tervezés (209, Tb.-ről web)</v>
      </c>
      <c r="F5" s="23" t="str">
        <f>IFERROR(VLOOKUP(CONCATENATE(F$2,$Q5),Alap!$U:$AA,7,FALSE),"")</f>
        <v>Projektmenedzsment (209, Bp.-ről web)</v>
      </c>
      <c r="G5" s="9" t="str">
        <f>IFERROR(VLOOKUP(CONCATENATE(G$2,$Q5),Alap!$U:$AA,7,FALSE),"")</f>
        <v/>
      </c>
      <c r="H5" s="9" t="str">
        <f>IFERROR(VLOOKUP(CONCATENATE(H$2,$Q5),Alap!$U:$AA,7,FALSE),"")</f>
        <v>A kont. és a vez. számv. inform. (202, Tb.-ről web)</v>
      </c>
      <c r="I5" s="9" t="str">
        <f>IFERROR(VLOOKUP(CONCATENATE(I$2,$Q5),Alap!$U:$AA,7,FALSE),"")</f>
        <v/>
      </c>
      <c r="J5" s="9" t="str">
        <f>IFERROR(VLOOKUP(CONCATENATE(J$2,$Q5),Alap!$U:$AA,7,FALSE),"")</f>
        <v>Értékalapú vezetés (206, Tb.-ről web)</v>
      </c>
      <c r="K5" s="9" t="str">
        <f>IFERROR(VLOOKUP(CONCATENATE(K$2,$Q5),Alap!$U:$AA,7,FALSE),"")</f>
        <v>A kont. és a vez. számv. inform. (206, Tb.-ről web)</v>
      </c>
      <c r="L5" s="9" t="str">
        <f>IFERROR(VLOOKUP(CONCATENATE(L$2,$Q5),Alap!$U:$AA,7,FALSE),"")</f>
        <v>Stratégiai és üzleti tervezés (209, Bp.-ről web)</v>
      </c>
      <c r="M5" s="9" t="str">
        <f>IFERROR(VLOOKUP(CONCATENATE(M$2,$Q5),Alap!$U:$AA,7,FALSE),"")</f>
        <v>Számvitel III. (214, web)</v>
      </c>
      <c r="N5" s="9" t="str">
        <f>IFERROR(VLOOKUP(CONCATENATE(N$2,$Q5),Alap!$U:$AA,7,FALSE),"")</f>
        <v>Számvitel III. (202, web)</v>
      </c>
      <c r="O5" s="9" t="str">
        <f>IFERROR(VLOOKUP(CONCATENATE(O$2,$Q5),Alap!$U:$AA,7,FALSE),"")</f>
        <v/>
      </c>
      <c r="P5" s="9" t="str">
        <f>IFERROR(VLOOKUP(CONCATENATE(P$2,$Q5),Alap!$U:$AA,7,FALSE),"")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IFERROR(VLOOKUP(CONCATENATE(B$2,$Q6),Alap!$U:$AA,7,FALSE),"")</f>
        <v>Értékalapú vezetés (205, Bp.-ről web)</v>
      </c>
      <c r="C6" s="29" t="s">
        <v>435</v>
      </c>
      <c r="D6" s="22" t="s">
        <v>562</v>
      </c>
      <c r="E6" s="23" t="str">
        <f>IFERROR(VLOOKUP(CONCATENATE(E$2,$Q6),Alap!$U:$AA,7,FALSE),"")</f>
        <v>Stratégiai és üzleti tervezés (209, Tb.-ről web)</v>
      </c>
      <c r="F6" s="9" t="str">
        <f>IFERROR(VLOOKUP(CONCATENATE(F$2,$Q6),Alap!$U:$AA,7,FALSE),"")</f>
        <v>Stratégiai és üzleti tervezés (209, Bp.-ről web)</v>
      </c>
      <c r="G6" s="9" t="str">
        <f>IFERROR(VLOOKUP(CONCATENATE(G$2,$Q6),Alap!$U:$AA,7,FALSE),"")</f>
        <v>A kont. és a vez. számv. inform. (205, Bp.-ről web)</v>
      </c>
      <c r="H6" s="9" t="str">
        <f>IFERROR(VLOOKUP(CONCATENATE(H$2,$Q6),Alap!$U:$AA,7,FALSE),"")</f>
        <v>Projektmenedzsment (209, Tb.-ről web)</v>
      </c>
      <c r="I6" s="9" t="str">
        <f>IFERROR(VLOOKUP(CONCATENATE(I$2,$Q6),Alap!$U:$AA,7,FALSE),"")</f>
        <v/>
      </c>
      <c r="J6" s="29" t="s">
        <v>563</v>
      </c>
      <c r="K6" s="23" t="str">
        <f>IFERROR(VLOOKUP(CONCATENATE(K$2,$Q6),Alap!$U:$AA,7,FALSE),"")</f>
        <v>Projektmenedzsment (209, Tb.-ről web)</v>
      </c>
      <c r="L6" s="9" t="str">
        <f>IFERROR(VLOOKUP(CONCATENATE(L$2,$Q6),Alap!$U:$AA,7,FALSE),"")</f>
        <v>Stratégiai és üzleti tervezés (209, Bp.-ről web)</v>
      </c>
      <c r="M6" s="9" t="str">
        <f>IFERROR(VLOOKUP(CONCATENATE(M$2,$Q6),Alap!$U:$AA,7,FALSE),"")</f>
        <v>Számvitel III. (214, web)</v>
      </c>
      <c r="N6" s="22" t="str">
        <f>IFERROR(VLOOKUP(CONCATENATE(N$2,$Q6),Alap!$V:$AA,6,FALSE),"")</f>
        <v>Nemzetközi pénzügyek (szv.) (206, Tb.-ről web)</v>
      </c>
      <c r="O6" s="9" t="str">
        <f>IFERROR(VLOOKUP(CONCATENATE(O$2,$Q6),Alap!$U:$AA,7,FALSE),"")</f>
        <v/>
      </c>
      <c r="P6" s="9" t="str">
        <f>IFERROR(VLOOKUP(CONCATENATE(P$2,$Q6),Alap!$U:$AA,7,FALSE),"")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IFERROR(VLOOKUP(CONCATENATE(B$2,$Q7),Alap!$U:$AA,7,FALSE),"")</f>
        <v>Értékalapú vezetés (205, Bp.-ről web)</v>
      </c>
      <c r="C7" s="29" t="s">
        <v>435</v>
      </c>
      <c r="D7" s="22" t="s">
        <v>562</v>
      </c>
      <c r="E7" s="9" t="str">
        <f>IFERROR(VLOOKUP(CONCATENATE(E$2,$Q7),Alap!$U:$AA,7,FALSE),"")</f>
        <v>Számvitel III. (210, web)</v>
      </c>
      <c r="F7" s="9" t="str">
        <f>IFERROR(VLOOKUP(CONCATENATE(F$2,$Q7),Alap!$U:$AA,7,FALSE),"")</f>
        <v>Stratégiai és üzleti tervezés (209, Bp.-ről web)</v>
      </c>
      <c r="G7" s="9" t="str">
        <f>IFERROR(VLOOKUP(CONCATENATE(G$2,$Q7),Alap!$U:$AA,7,FALSE),"")</f>
        <v>A kont. és a vez. számv. inform. (205, Bp.-ről web)</v>
      </c>
      <c r="H7" s="9" t="str">
        <f>IFERROR(VLOOKUP(CONCATENATE(H$2,$Q7),Alap!$U:$AA,7,FALSE),"")</f>
        <v>Projektmenedzsment (209, Tb.-ről web)</v>
      </c>
      <c r="I7" s="9" t="str">
        <f>IFERROR(VLOOKUP(CONCATENATE(I$2,$Q7),Alap!$U:$AA,7,FALSE),"")</f>
        <v/>
      </c>
      <c r="J7" s="29" t="s">
        <v>563</v>
      </c>
      <c r="K7" s="23" t="str">
        <f>IFERROR(VLOOKUP(CONCATENATE(K$2,$Q7),Alap!$U:$AA,7,FALSE),"")</f>
        <v>Projektmenedzsment (209, Tb.-ről web)</v>
      </c>
      <c r="L7" s="23" t="str">
        <f>IFERROR(VLOOKUP(CONCATENATE(L$2,$Q7),Alap!$U:$AA,7,FALSE),"")</f>
        <v>Projektmenedzsment (209, Bp.-ről web)</v>
      </c>
      <c r="M7" s="9" t="str">
        <f>IFERROR(VLOOKUP(CONCATENATE(M$2,$Q7),Alap!$U:$AA,7,FALSE),"")</f>
        <v/>
      </c>
      <c r="N7" s="22" t="str">
        <f>IFERROR(VLOOKUP(CONCATENATE(N$2,$Q7),Alap!$V:$AA,6,FALSE),"")</f>
        <v>Nemzetközi pénzügyek (szv.) (206, Tb.-ről web)</v>
      </c>
      <c r="O7" s="9" t="str">
        <f>IFERROR(VLOOKUP(CONCATENATE(O$2,$Q7),Alap!$U:$AA,7,FALSE),"")</f>
        <v/>
      </c>
      <c r="P7" s="9" t="str">
        <f>IFERROR(VLOOKUP(CONCATENATE(P$2,$Q7),Alap!$U:$AA,7,FALSE),"")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IFERROR(VLOOKUP(CONCATENATE(B$2,$Q8),Alap!$U:$AA,7,FALSE),"")</f>
        <v>Értékalapú vezetés (205, Bp.-ről web)</v>
      </c>
      <c r="C8" s="9" t="str">
        <f>IFERROR(VLOOKUP(CONCATENATE(C$2,$Q8),Alap!$U:$AA,7,FALSE),"")</f>
        <v/>
      </c>
      <c r="D8" s="22" t="str">
        <f>IFERROR(VLOOKUP(CONCATENATE(D$2,$Q8),Alap!$U:$AA,7,FALSE),"")</f>
        <v>Nemzetközi pénzügyek (szv.) (214, Bp.-ről web)</v>
      </c>
      <c r="E8" s="9" t="str">
        <f>IFERROR(VLOOKUP(CONCATENATE(E$2,$Q8),Alap!$U:$AA,7,FALSE),"")</f>
        <v>Számvitel III. (210, web)</v>
      </c>
      <c r="F8" s="9" t="str">
        <f>IFERROR(VLOOKUP(CONCATENATE(F$2,$Q8),Alap!$U:$AA,7,FALSE),"")</f>
        <v/>
      </c>
      <c r="G8" s="9" t="str">
        <f>IFERROR(VLOOKUP(CONCATENATE(G$2,$Q8),Alap!$U:$AA,7,FALSE),"")</f>
        <v>A kont. és a vez. számv. inform. (205, Bp.-ről web)</v>
      </c>
      <c r="H8" s="9" t="str">
        <f>IFERROR(VLOOKUP(CONCATENATE(H$2,$Q8),Alap!$U:$AA,7,FALSE),"")</f>
        <v>Projektmenedzsment (209, Tb.-ről web)</v>
      </c>
      <c r="I8" s="9" t="str">
        <f>IFERROR(VLOOKUP(CONCATENATE(I$2,$Q8),Alap!$U:$AA,7,FALSE),"")</f>
        <v/>
      </c>
      <c r="J8" s="22" t="str">
        <f>IFERROR(VLOOKUP(CONCATENATE(J$2,$Q8),Alap!$U:$AA,7,FALSE),"")</f>
        <v/>
      </c>
      <c r="K8" s="22" t="str">
        <f>IFERROR(VLOOKUP(CONCATENATE(K$2,$Q8),Alap!$U:$AA,7,FALSE),"")</f>
        <v/>
      </c>
      <c r="L8" s="9" t="str">
        <f>IFERROR(VLOOKUP(CONCATENATE(L$2,$Q8),Alap!$U:$AA,7,FALSE),"")</f>
        <v/>
      </c>
      <c r="M8" s="23" t="str">
        <f>IFERROR(VLOOKUP(CONCATENATE(M$2,$Q8),Alap!$U:$AA,7,FALSE),"")</f>
        <v/>
      </c>
      <c r="N8" s="22" t="str">
        <f>IFERROR(VLOOKUP(CONCATENATE(N$2,$Q8),Alap!$U:$AA,7,FALSE),"")</f>
        <v/>
      </c>
      <c r="O8" s="23" t="str">
        <f>IFERROR(VLOOKUP(CONCATENATE(O$2,$Q8),Alap!$U:$AA,7,FALSE),"")</f>
        <v/>
      </c>
      <c r="P8" s="23" t="str">
        <f>IFERROR(VLOOKUP(CONCATENATE(P$2,$Q8),Alap!$U:$AA,7,FALSE),"")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IFERROR(VLOOKUP(CONCATENATE(B$2,$Q9),Alap!$U:$AA,7,FALSE),"")</f>
        <v/>
      </c>
      <c r="C9" s="9" t="str">
        <f>IFERROR(VLOOKUP(CONCATENATE(C$2,$Q9),Alap!$U:$AA,7,FALSE),"")</f>
        <v/>
      </c>
      <c r="D9" s="9" t="str">
        <f>IFERROR(VLOOKUP(CONCATENATE(D$2,$Q9),Alap!$U:$AA,7,FALSE),"")</f>
        <v/>
      </c>
      <c r="E9" s="9" t="str">
        <f>IFERROR(VLOOKUP(CONCATENATE(E$2,$Q9),Alap!$U:$AA,7,FALSE),"")</f>
        <v/>
      </c>
      <c r="F9" s="9" t="str">
        <f>IFERROR(VLOOKUP(CONCATENATE(F$2,$Q9),Alap!$U:$AA,7,FALSE),"")</f>
        <v/>
      </c>
      <c r="G9" s="9" t="str">
        <f>IFERROR(VLOOKUP(CONCATENATE(G$2,$Q9),Alap!$U:$AA,7,FALSE),"")</f>
        <v/>
      </c>
      <c r="H9" s="9" t="str">
        <f>IFERROR(VLOOKUP(CONCATENATE(H$2,$Q9),Alap!$U:$AA,7,FALSE),"")</f>
        <v/>
      </c>
      <c r="I9" s="9" t="str">
        <f>IFERROR(VLOOKUP(CONCATENATE(I$2,$Q9),Alap!$U:$AA,7,FALSE),"")</f>
        <v/>
      </c>
      <c r="J9" s="9" t="str">
        <f>IFERROR(VLOOKUP(CONCATENATE(J$2,$Q9),Alap!$U:$AA,7,FALSE),"")</f>
        <v/>
      </c>
      <c r="K9" s="9" t="str">
        <f>IFERROR(VLOOKUP(CONCATENATE(K$2,$Q9),Alap!$U:$AA,7,FALSE),"")</f>
        <v/>
      </c>
      <c r="L9" s="9" t="str">
        <f>IFERROR(VLOOKUP(CONCATENATE(L$2,$Q9),Alap!$U:$AA,7,FALSE),"")</f>
        <v/>
      </c>
      <c r="M9" s="9" t="str">
        <f>IFERROR(VLOOKUP(CONCATENATE(M$2,$Q9),Alap!$U:$AA,7,FALSE),"")</f>
        <v/>
      </c>
      <c r="N9" s="9" t="str">
        <f>IFERROR(VLOOKUP(CONCATENATE(N$2,$Q9),Alap!$U:$AA,7,FALSE),"")</f>
        <v/>
      </c>
      <c r="O9" s="9" t="str">
        <f>IFERROR(VLOOKUP(CONCATENATE(O$2,$Q9),Alap!$U:$AA,7,FALSE),"")</f>
        <v/>
      </c>
      <c r="P9" s="9" t="str">
        <f>IFERROR(VLOOKUP(CONCATENATE(P$2,$Q9),Alap!$U:$AA,7,FALSE),"")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IFERROR(VLOOKUP(CONCATENATE(B$10,$Q13),Alap!$U:$AA,7,FALSE),"")</f>
        <v/>
      </c>
      <c r="C13" s="9" t="str">
        <f>IFERROR(VLOOKUP(CONCATENATE(C$10,$Q13),Alap!$U:$AA,7,FALSE),"")</f>
        <v/>
      </c>
      <c r="D13" s="9" t="str">
        <f>IFERROR(VLOOKUP(CONCATENATE(D$10,$Q13),Alap!$U:$AA,7,FALSE),"")</f>
        <v/>
      </c>
      <c r="E13" s="9" t="str">
        <f>IFERROR(VLOOKUP(CONCATENATE(E$10,$Q13),Alap!$U:$AA,7,FALSE),"")</f>
        <v/>
      </c>
      <c r="F13" s="9" t="str">
        <f>IFERROR(VLOOKUP(CONCATENATE(F$10,$Q13),Alap!$U:$AA,7,FALSE),"")</f>
        <v/>
      </c>
      <c r="G13" s="9" t="str">
        <f>IFERROR(VLOOKUP(CONCATENATE(G$10,$Q13),Alap!$U:$AA,7,FALSE),"")</f>
        <v/>
      </c>
      <c r="H13" s="9" t="str">
        <f>IFERROR(VLOOKUP(CONCATENATE(H$10,$Q13),Alap!$U:$AA,7,FALSE),"")</f>
        <v/>
      </c>
      <c r="I13" s="9" t="str">
        <f>IFERROR(VLOOKUP(CONCATENATE(I$10,$Q13),Alap!$U:$AA,7,FALSE),"")</f>
        <v/>
      </c>
      <c r="J13" s="9" t="str">
        <f>IFERROR(VLOOKUP(CONCATENATE(J$10,$Q13),Alap!$U:$AA,7,FALSE),"")</f>
        <v/>
      </c>
      <c r="K13" s="9" t="str">
        <f>IFERROR(VLOOKUP(CONCATENATE(K$10,$Q13),Alap!$U:$AA,7,FALSE),"")</f>
        <v/>
      </c>
      <c r="L13" s="9" t="str">
        <f>IFERROR(VLOOKUP(CONCATENATE(L$10,$Q13),Alap!$U:$AA,7,FALSE),"")</f>
        <v/>
      </c>
      <c r="M13" s="9" t="str">
        <f>IFERROR(VLOOKUP(CONCATENATE(M$10,$Q13),Alap!$U:$AA,7,FALSE),"")</f>
        <v/>
      </c>
      <c r="N13" s="9" t="str">
        <f>IFERROR(VLOOKUP(CONCATENATE(N$10,$Q13),Alap!$U:$AA,7,FALSE),"")</f>
        <v/>
      </c>
      <c r="O13" s="9" t="str">
        <f>IFERROR(VLOOKUP(CONCATENATE(O$10,$Q13),Alap!$U:$AA,7,FALSE),"")</f>
        <v/>
      </c>
      <c r="P13" s="9" t="str">
        <f>IFERROR(VLOOKUP(CONCATENATE(P$10,$Q13),Alap!$U:$AA,7,FALSE),"")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IFERROR(VLOOKUP(CONCATENATE(B$10,$Q14),Alap!$U:$AA,7,FALSE),"")</f>
        <v/>
      </c>
      <c r="C14" s="9" t="str">
        <f>IFERROR(VLOOKUP(CONCATENATE(C$10,$Q14),Alap!$U:$AA,7,FALSE),"")</f>
        <v/>
      </c>
      <c r="D14" s="9" t="str">
        <f>IFERROR(VLOOKUP(CONCATENATE(D$10,$Q14),Alap!$U:$AA,7,FALSE),"")</f>
        <v/>
      </c>
      <c r="E14" s="9" t="str">
        <f>IFERROR(VLOOKUP(CONCATENATE(E$10,$Q14),Alap!$U:$AA,7,FALSE),"")</f>
        <v/>
      </c>
      <c r="F14" s="9" t="str">
        <f>IFERROR(VLOOKUP(CONCATENATE(F$10,$Q14),Alap!$U:$AA,7,FALSE),"")</f>
        <v/>
      </c>
      <c r="G14" s="9" t="str">
        <f>IFERROR(VLOOKUP(CONCATENATE(G$10,$Q14),Alap!$U:$AA,7,FALSE),"")</f>
        <v/>
      </c>
      <c r="H14" s="9" t="str">
        <f>IFERROR(VLOOKUP(CONCATENATE(H$10,$Q14),Alap!$U:$AA,7,FALSE),"")</f>
        <v/>
      </c>
      <c r="I14" s="9" t="str">
        <f>IFERROR(VLOOKUP(CONCATENATE(I$10,$Q14),Alap!$U:$AA,7,FALSE),"")</f>
        <v/>
      </c>
      <c r="J14" s="9" t="str">
        <f>IFERROR(VLOOKUP(CONCATENATE(J$10,$Q14),Alap!$U:$AA,7,FALSE),"")</f>
        <v/>
      </c>
      <c r="K14" s="9" t="str">
        <f>IFERROR(VLOOKUP(CONCATENATE(K$10,$Q14),Alap!$U:$AA,7,FALSE),"")</f>
        <v/>
      </c>
      <c r="L14" s="9" t="str">
        <f>IFERROR(VLOOKUP(CONCATENATE(L$10,$Q14),Alap!$U:$AA,7,FALSE),"")</f>
        <v/>
      </c>
      <c r="M14" s="9" t="str">
        <f>IFERROR(VLOOKUP(CONCATENATE(M$10,$Q14),Alap!$U:$AA,7,FALSE),"")</f>
        <v/>
      </c>
      <c r="N14" s="9" t="str">
        <f>IFERROR(VLOOKUP(CONCATENATE(N$10,$Q14),Alap!$U:$AA,7,FALSE),"")</f>
        <v/>
      </c>
      <c r="O14" s="9" t="str">
        <f>IFERROR(VLOOKUP(CONCATENATE(O$10,$Q14),Alap!$U:$AA,7,FALSE),"")</f>
        <v/>
      </c>
      <c r="P14" s="9" t="str">
        <f>IFERROR(VLOOKUP(CONCATENATE(P$10,$Q14),Alap!$U:$AA,7,FALSE),"")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IFERROR(VLOOKUP(CONCATENATE(B$10,$Q15),Alap!$U:$AA,7,FALSE),"")</f>
        <v/>
      </c>
      <c r="C15" s="30" t="str">
        <f>IFERROR(VLOOKUP(CONCATENATE(C$10,$Q15),Alap!$U:$AA,7,FALSE),"")</f>
        <v>Szakszeminárium I. (202, Tb.-ről web)</v>
      </c>
      <c r="D15" s="9" t="str">
        <f>IFERROR(VLOOKUP(CONCATENATE(D$10,$Q15),Alap!$U:$AA,7,FALSE),"")</f>
        <v/>
      </c>
      <c r="E15" s="22" t="str">
        <f>IFERROR(VLOOKUP(CONCATENATE(E$10,$Q15),Alap!$U:$AA,7,FALSE),"")</f>
        <v>Én, a Brand - Sportolói énmárka (205, Bp.-ről web)</v>
      </c>
      <c r="F15" s="9" t="str">
        <f>IFERROR(VLOOKUP(CONCATENATE(F$10,$Q15),Alap!$U:$AA,7,FALSE),"")</f>
        <v/>
      </c>
      <c r="G15" s="9" t="str">
        <f>IFERROR(VLOOKUP(CONCATENATE(G$10,$Q15),Alap!$U:$AA,7,FALSE),"")</f>
        <v/>
      </c>
      <c r="H15" s="9" t="str">
        <f>IFERROR(VLOOKUP(CONCATENATE(H$10,$Q15),Alap!$U:$AA,7,FALSE),"")</f>
        <v/>
      </c>
      <c r="I15" s="9" t="str">
        <f>IFERROR(VLOOKUP(CONCATENATE(I$10,$Q15),Alap!$U:$AA,7,FALSE),"")</f>
        <v/>
      </c>
      <c r="J15" s="9" t="str">
        <f>IFERROR(VLOOKUP(CONCATENATE(J$10,$Q15),Alap!$U:$AA,7,FALSE),"")</f>
        <v/>
      </c>
      <c r="K15" s="9" t="str">
        <f>IFERROR(VLOOKUP(CONCATENATE(K$10,$Q15),Alap!$U:$AA,7,FALSE),"")</f>
        <v/>
      </c>
      <c r="L15" s="22" t="str">
        <f>IFERROR(VLOOKUP(CONCATENATE(L$10,$Q15),Alap!$U:$AA,7,FALSE),"")</f>
        <v>Én, a Brand - Sportolói énmárka (205, Bp.-ről web)</v>
      </c>
      <c r="M15" s="9" t="str">
        <f>IFERROR(VLOOKUP(CONCATENATE(M$10,$Q15),Alap!$U:$AA,7,FALSE),"")</f>
        <v/>
      </c>
      <c r="N15" s="9" t="str">
        <f>IFERROR(VLOOKUP(CONCATENATE(N$10,$Q15),Alap!$U:$AA,7,FALSE),"")</f>
        <v/>
      </c>
      <c r="O15" s="9" t="str">
        <f>IFERROR(VLOOKUP(CONCATENATE(O$10,$Q15),Alap!$U:$AA,7,FALSE),"")</f>
        <v/>
      </c>
      <c r="P15" s="9" t="str">
        <f>IFERROR(VLOOKUP(CONCATENATE(P$10,$Q15),Alap!$U:$AA,7,FALSE),"")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IFERROR(VLOOKUP(CONCATENATE(B$10,$Q16),Alap!$U:$AA,7,FALSE),"")</f>
        <v/>
      </c>
      <c r="C16" s="30" t="str">
        <f>IFERROR(VLOOKUP(CONCATENATE(C$10,$Q16),Alap!$U:$AA,7,FALSE),"")</f>
        <v>Szakszeminárium I. (202, Tb.-ről web)</v>
      </c>
      <c r="D16" s="9" t="str">
        <f>IFERROR(VLOOKUP(CONCATENATE(D$10,$Q16),Alap!$U:$AA,7,FALSE),"")</f>
        <v/>
      </c>
      <c r="E16" s="22" t="str">
        <f>IFERROR(VLOOKUP(CONCATENATE(E$10,$Q16),Alap!$U:$AA,7,FALSE),"")</f>
        <v>Én, a Brand - Sportolói énmárka (205, Bp.-ről web)</v>
      </c>
      <c r="F16" s="9" t="str">
        <f>IFERROR(VLOOKUP(CONCATENATE(F$10,$Q16),Alap!$U:$AA,7,FALSE),"")</f>
        <v/>
      </c>
      <c r="G16" s="9" t="str">
        <f>IFERROR(VLOOKUP(CONCATENATE(G$10,$Q16),Alap!$U:$AA,7,FALSE),"")</f>
        <v/>
      </c>
      <c r="H16" s="9" t="str">
        <f>IFERROR(VLOOKUP(CONCATENATE(H$10,$Q16),Alap!$U:$AA,7,FALSE),"")</f>
        <v/>
      </c>
      <c r="I16" s="9" t="str">
        <f>IFERROR(VLOOKUP(CONCATENATE(I$10,$Q16),Alap!$U:$AA,7,FALSE),"")</f>
        <v/>
      </c>
      <c r="J16" s="9" t="str">
        <f>IFERROR(VLOOKUP(CONCATENATE(J$10,$Q16),Alap!$U:$AA,7,FALSE),"")</f>
        <v/>
      </c>
      <c r="K16" s="9" t="str">
        <f>IFERROR(VLOOKUP(CONCATENATE(K$10,$Q16),Alap!$U:$AA,7,FALSE),"")</f>
        <v/>
      </c>
      <c r="L16" s="22" t="str">
        <f>IFERROR(VLOOKUP(CONCATENATE(L$10,$Q16),Alap!$U:$AA,7,FALSE),"")</f>
        <v>Én, a Brand - Sportolói énmárka (205, Bp.-ről web)</v>
      </c>
      <c r="M16" s="9" t="str">
        <f>IFERROR(VLOOKUP(CONCATENATE(M$10,$Q16),Alap!$U:$AA,7,FALSE),"")</f>
        <v/>
      </c>
      <c r="N16" s="9" t="str">
        <f>IFERROR(VLOOKUP(CONCATENATE(N$10,$Q16),Alap!$U:$AA,7,FALSE),"")</f>
        <v/>
      </c>
      <c r="O16" s="9" t="str">
        <f>IFERROR(VLOOKUP(CONCATENATE(O$10,$Q16),Alap!$U:$AA,7,FALSE),"")</f>
        <v/>
      </c>
      <c r="P16" s="9" t="str">
        <f>IFERROR(VLOOKUP(CONCATENATE(P$10,$Q16),Alap!$U:$AA,7,FALSE),"")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17"/>
  <sheetViews>
    <sheetView workbookViewId="0">
      <selection activeCell="E15" sqref="E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258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IFERROR(VLOOKUP(CONCATENATE(B$2,$Q4),Alap!$V:$AA,6,FALSE),"")</f>
        <v>Számvitel III. (205, web)</v>
      </c>
      <c r="C4" s="9" t="str">
        <f>IFERROR(VLOOKUP(CONCATENATE(C$2,$Q4),Alap!$V:$AA,6,FALSE),"")</f>
        <v>Számvitel III. (214, web)</v>
      </c>
      <c r="D4" s="9" t="str">
        <f>IFERROR(VLOOKUP(CONCATENATE(D$2,$Q4),Alap!$V:$AA,6,FALSE),"")</f>
        <v>Business Intelligence (207, Bp.-ről web)</v>
      </c>
      <c r="E4" s="23" t="str">
        <f>IFERROR(VLOOKUP(CONCATENATE(E$2,$Q4),Alap!$V:$AA,6,FALSE),"")</f>
        <v>Stratégiai és üzleti tervezés (209, Tb.-ről web)</v>
      </c>
      <c r="F4" s="23" t="str">
        <f>IFERROR(VLOOKUP(CONCATENATE(F$2,$Q4),Alap!$V:$AA,6,FALSE),"")</f>
        <v>Projektmenedzsment (209, Bp.-ről web)</v>
      </c>
      <c r="G4" s="9" t="str">
        <f>IFERROR(VLOOKUP(CONCATENATE(G$2,$Q4),Alap!$V:$AA,6,FALSE),"")</f>
        <v>Vállalatok a glokális térben (217, Tb.-ről web)</v>
      </c>
      <c r="H4" s="23" t="str">
        <f>IFERROR(VLOOKUP(CONCATENATE(H$2,$Q4),Alap!$V:$AA,6,FALSE),"")</f>
        <v>Business Intelligence (207, Tb.-ről web)</v>
      </c>
      <c r="I4" s="9" t="str">
        <f>IFERROR(VLOOKUP(CONCATENATE(I$2,$Q4),Alap!$V:$AA,6,FALSE),"")</f>
        <v/>
      </c>
      <c r="J4" s="9" t="str">
        <f>IFERROR(VLOOKUP(CONCATENATE(J$2,$Q4),Alap!$V:$AA,6,FALSE),"")</f>
        <v>Business Intelligence (207, Tb.-ről web)</v>
      </c>
      <c r="K4" s="29" t="str">
        <f>IFERROR(VLOOKUP(CONCATENATE(K$2,$Q4),Alap!$V:$AA,6,FALSE),"")</f>
        <v/>
      </c>
      <c r="L4" s="9" t="str">
        <f>IFERROR(VLOOKUP(CONCATENATE(L$2,$Q4),Alap!$V:$AA,6,FALSE),"")</f>
        <v>Stratégiai és üzleti tervezés (209, Bp.-ről web)</v>
      </c>
      <c r="M4" s="9" t="str">
        <f>IFERROR(VLOOKUP(CONCATENATE(M$2,$Q4),Alap!$V:$AA,6,FALSE),"")</f>
        <v/>
      </c>
      <c r="N4" s="9" t="str">
        <f>IFERROR(VLOOKUP(CONCATENATE(N$2,$Q4),Alap!$V:$AA,6,FALSE),"")</f>
        <v>Számvitel III. (202, web)</v>
      </c>
      <c r="O4" s="9" t="str">
        <f>IFERROR(VLOOKUP(CONCATENATE(O$2,$Q4),Alap!$V:$AA,6,FALSE),"")</f>
        <v>Vállalatok a glokális térben (209, Bp.-ről web)</v>
      </c>
      <c r="P4" s="9" t="str">
        <f>IFERROR(VLOOKUP(CONCATENATE(P$2,$Q4),Alap!$V:$AA,6,FALSE),"")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IFERROR(VLOOKUP(CONCATENATE(B$2,$Q5),Alap!$V:$AA,6,FALSE),"")</f>
        <v>Számvitel III. (205, web)</v>
      </c>
      <c r="C5" s="9" t="str">
        <f>IFERROR(VLOOKUP(CONCATENATE(C$2,$Q5),Alap!$V:$AA,6,FALSE),"")</f>
        <v>Számvitel III. (214, web)</v>
      </c>
      <c r="D5" s="9" t="str">
        <f>IFERROR(VLOOKUP(CONCATENATE(D$2,$Q5),Alap!$V:$AA,6,FALSE),"")</f>
        <v>Business Intelligence (207, Bp.-ről web)</v>
      </c>
      <c r="E5" s="23" t="str">
        <f>IFERROR(VLOOKUP(CONCATENATE(E$2,$Q5),Alap!$V:$AA,6,FALSE),"")</f>
        <v>Stratégiai és üzleti tervezés (209, Tb.-ről web)</v>
      </c>
      <c r="F5" s="23" t="str">
        <f>IFERROR(VLOOKUP(CONCATENATE(F$2,$Q5),Alap!$V:$AA,6,FALSE),"")</f>
        <v>Projektmenedzsment (209, Bp.-ről web)</v>
      </c>
      <c r="G5" s="9" t="str">
        <f>IFERROR(VLOOKUP(CONCATENATE(G$2,$Q5),Alap!$V:$AA,6,FALSE),"")</f>
        <v>Vállalatok a glokális térben (217, Tb.-ről web)</v>
      </c>
      <c r="H5" s="23" t="str">
        <f>IFERROR(VLOOKUP(CONCATENATE(H$2,$Q5),Alap!$V:$AA,6,FALSE),"")</f>
        <v>Business Intelligence (207, Tb.-ről web)</v>
      </c>
      <c r="I5" s="9" t="str">
        <f>IFERROR(VLOOKUP(CONCATENATE(I$2,$Q5),Alap!$V:$AA,6,FALSE),"")</f>
        <v/>
      </c>
      <c r="J5" s="9" t="str">
        <f>IFERROR(VLOOKUP(CONCATENATE(J$2,$Q5),Alap!$V:$AA,6,FALSE),"")</f>
        <v>Business Intelligence (207, Tb.-ről web)</v>
      </c>
      <c r="K5" s="9" t="str">
        <f>IFERROR(VLOOKUP(CONCATENATE(K$2,$Q5),Alap!$V:$AA,6,FALSE),"")</f>
        <v/>
      </c>
      <c r="L5" s="9" t="str">
        <f>IFERROR(VLOOKUP(CONCATENATE(L$2,$Q5),Alap!$V:$AA,6,FALSE),"")</f>
        <v>Stratégiai és üzleti tervezés (209, Bp.-ről web)</v>
      </c>
      <c r="M5" s="9" t="str">
        <f>IFERROR(VLOOKUP(CONCATENATE(M$2,$Q5),Alap!$V:$AA,6,FALSE),"")</f>
        <v>Számvitel III. (214, web)</v>
      </c>
      <c r="N5" s="9" t="str">
        <f>IFERROR(VLOOKUP(CONCATENATE(N$2,$Q5),Alap!$V:$AA,6,FALSE),"")</f>
        <v>Számvitel III. (202, web)</v>
      </c>
      <c r="O5" s="9" t="str">
        <f>IFERROR(VLOOKUP(CONCATENATE(O$2,$Q5),Alap!$V:$AA,6,FALSE),"")</f>
        <v>Vállalatok a glokális térben (209, Bp.-ről web)</v>
      </c>
      <c r="P5" s="9" t="str">
        <f>IFERROR(VLOOKUP(CONCATENATE(P$2,$Q5),Alap!$V:$AA,6,FALSE),"")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IFERROR(VLOOKUP(CONCATENATE(B$2,$Q6),Alap!$V:$AA,6,FALSE),"")</f>
        <v/>
      </c>
      <c r="C6" s="29" t="s">
        <v>435</v>
      </c>
      <c r="D6" s="22" t="s">
        <v>562</v>
      </c>
      <c r="E6" s="23" t="str">
        <f>IFERROR(VLOOKUP(CONCATENATE(E$2,$Q6),Alap!$V:$AA,6,FALSE),"")</f>
        <v>Stratégiai és üzleti tervezés (209, Tb.-ről web)</v>
      </c>
      <c r="F6" s="9" t="str">
        <f>IFERROR(VLOOKUP(CONCATENATE(F$2,$Q6),Alap!$V:$AA,6,FALSE),"")</f>
        <v>Stratégiai és üzleti tervezés (209, Bp.-ről web)</v>
      </c>
      <c r="G6" s="9" t="str">
        <f>IFERROR(VLOOKUP(CONCATENATE(G$2,$Q6),Alap!$V:$AA,6,FALSE),"")</f>
        <v/>
      </c>
      <c r="H6" s="9" t="str">
        <f>IFERROR(VLOOKUP(CONCATENATE(H$2,$Q6),Alap!$V:$AA,6,FALSE),"")</f>
        <v>Projektmenedzsment (209, Tb.-ről web)</v>
      </c>
      <c r="I6" s="9" t="str">
        <f>IFERROR(VLOOKUP(CONCATENATE(I$2,$Q6),Alap!$V:$AA,6,FALSE),"")</f>
        <v/>
      </c>
      <c r="J6" s="29" t="s">
        <v>563</v>
      </c>
      <c r="K6" s="23" t="str">
        <f>IFERROR(VLOOKUP(CONCATENATE(K$2,$Q6),Alap!$V:$AA,6,FALSE),"")</f>
        <v>Projektmenedzsment (209, Tb.-ről web)</v>
      </c>
      <c r="L6" s="9" t="str">
        <f>IFERROR(VLOOKUP(CONCATENATE(L$2,$Q6),Alap!$V:$AA,6,FALSE),"")</f>
        <v>Stratégiai és üzleti tervezés (209, Bp.-ről web)</v>
      </c>
      <c r="M6" s="9" t="str">
        <f>IFERROR(VLOOKUP(CONCATENATE(M$2,$Q6),Alap!$V:$AA,6,FALSE),"")</f>
        <v>Számvitel III. (214, web)</v>
      </c>
      <c r="N6" s="22" t="str">
        <f>IFERROR(VLOOKUP(CONCATENATE(N$2,$Q6),Alap!$V:$AA,6,FALSE),"")</f>
        <v>Nemzetközi pénzügyek (szv.) (206, Tb.-ről web)</v>
      </c>
      <c r="O6" s="9" t="str">
        <f>IFERROR(VLOOKUP(CONCATENATE(O$2,$Q6),Alap!$V:$AA,6,FALSE),"")</f>
        <v>Vállalatok a glokális térben (209, Bp.-ről web)</v>
      </c>
      <c r="P6" s="9" t="str">
        <f>IFERROR(VLOOKUP(CONCATENATE(P$2,$Q6),Alap!$V:$AA,6,FALSE),"")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IFERROR(VLOOKUP(CONCATENATE(B$2,$Q7),Alap!$V:$AA,6,FALSE),"")</f>
        <v/>
      </c>
      <c r="C7" s="29" t="s">
        <v>435</v>
      </c>
      <c r="D7" s="22" t="s">
        <v>562</v>
      </c>
      <c r="E7" s="9" t="str">
        <f>IFERROR(VLOOKUP(CONCATENATE(E$2,$Q7),Alap!$V:$AA,6,FALSE),"")</f>
        <v>Számvitel III. (210, web)</v>
      </c>
      <c r="F7" s="9" t="str">
        <f>IFERROR(VLOOKUP(CONCATENATE(F$2,$Q7),Alap!$V:$AA,6,FALSE),"")</f>
        <v>Stratégiai és üzleti tervezés (209, Bp.-ről web)</v>
      </c>
      <c r="G7" s="9" t="str">
        <f>IFERROR(VLOOKUP(CONCATENATE(G$2,$Q7),Alap!$V:$AA,6,FALSE),"")</f>
        <v/>
      </c>
      <c r="H7" s="9" t="str">
        <f>IFERROR(VLOOKUP(CONCATENATE(H$2,$Q7),Alap!$V:$AA,6,FALSE),"")</f>
        <v>Projektmenedzsment (209, Tb.-ről web)</v>
      </c>
      <c r="I7" s="9" t="str">
        <f>IFERROR(VLOOKUP(CONCATENATE(I$2,$Q7),Alap!$V:$AA,6,FALSE),"")</f>
        <v/>
      </c>
      <c r="J7" s="29" t="s">
        <v>563</v>
      </c>
      <c r="K7" s="23" t="str">
        <f>IFERROR(VLOOKUP(CONCATENATE(K$2,$Q7),Alap!$V:$AA,6,FALSE),"")</f>
        <v>Projektmenedzsment (209, Tb.-ről web)</v>
      </c>
      <c r="L7" s="23" t="str">
        <f>IFERROR(VLOOKUP(CONCATENATE(L$2,$Q7),Alap!$V:$AA,6,FALSE),"")</f>
        <v>Projektmenedzsment (209, Bp.-ről web)</v>
      </c>
      <c r="M7" s="9" t="str">
        <f>IFERROR(VLOOKUP(CONCATENATE(M$2,$Q7),Alap!$V:$AA,6,FALSE),"")</f>
        <v>Vállalatok a glokális térben (217, Bp.-ről web)</v>
      </c>
      <c r="N7" s="22" t="str">
        <f>IFERROR(VLOOKUP(CONCATENATE(N$2,$Q7),Alap!$V:$AA,6,FALSE),"")</f>
        <v>Nemzetközi pénzügyek (szv.) (206, Tb.-ről web)</v>
      </c>
      <c r="O7" s="9" t="str">
        <f>IFERROR(VLOOKUP(CONCATENATE(O$2,$Q7),Alap!$V:$AA,6,FALSE),"")</f>
        <v/>
      </c>
      <c r="P7" s="9" t="str">
        <f>IFERROR(VLOOKUP(CONCATENATE(P$2,$Q7),Alap!$V:$AA,6,FALSE),"")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IFERROR(VLOOKUP(CONCATENATE(B$2,$Q8),Alap!$V:$AA,6,FALSE),"")</f>
        <v/>
      </c>
      <c r="C8" s="9" t="str">
        <f>IFERROR(VLOOKUP(CONCATENATE(C$2,$Q8),Alap!$V:$AA,6,FALSE),"")</f>
        <v/>
      </c>
      <c r="D8" s="22" t="str">
        <f>IFERROR(VLOOKUP(CONCATENATE(D$2,$Q8),Alap!$V:$AA,6,FALSE),"")</f>
        <v>Nemzetközi pénzügyek (szv.) (214, Bp.-ről web)</v>
      </c>
      <c r="E8" s="9" t="str">
        <f>IFERROR(VLOOKUP(CONCATENATE(E$2,$Q8),Alap!$V:$AA,6,FALSE),"")</f>
        <v>Számvitel III. (210, web)</v>
      </c>
      <c r="F8" s="9" t="str">
        <f>IFERROR(VLOOKUP(CONCATENATE(F$2,$Q8),Alap!$V:$AA,6,FALSE),"")</f>
        <v/>
      </c>
      <c r="G8" s="9" t="str">
        <f>IFERROR(VLOOKUP(CONCATENATE(G$2,$Q8),Alap!$V:$AA,6,FALSE),"")</f>
        <v/>
      </c>
      <c r="H8" s="9" t="str">
        <f>IFERROR(VLOOKUP(CONCATENATE(H$2,$Q8),Alap!$V:$AA,6,FALSE),"")</f>
        <v>Projektmenedzsment (209, Tb.-ről web)</v>
      </c>
      <c r="I8" s="9" t="str">
        <f>IFERROR(VLOOKUP(CONCATENATE(I$2,$Q8),Alap!$V:$AA,6,FALSE),"")</f>
        <v/>
      </c>
      <c r="J8" s="9" t="str">
        <f>IFERROR(VLOOKUP(CONCATENATE(J$2,$Q8),Alap!$V:$AA,6,FALSE),"")</f>
        <v/>
      </c>
      <c r="K8" s="9" t="str">
        <f>IFERROR(VLOOKUP(CONCATENATE(K$2,$Q8),Alap!$V:$AA,6,FALSE),"")</f>
        <v/>
      </c>
      <c r="L8" s="9" t="str">
        <f>IFERROR(VLOOKUP(CONCATENATE(L$2,$Q8),Alap!$V:$AA,6,FALSE),"")</f>
        <v/>
      </c>
      <c r="M8" s="9" t="str">
        <f>IFERROR(VLOOKUP(CONCATENATE(M$2,$Q8),Alap!$V:$AA,6,FALSE),"")</f>
        <v/>
      </c>
      <c r="N8" s="9" t="str">
        <f>IFERROR(VLOOKUP(CONCATENATE(N$2,$Q8),Alap!$V:$AA,6,FALSE),"")</f>
        <v/>
      </c>
      <c r="O8" s="9" t="str">
        <f>IFERROR(VLOOKUP(CONCATENATE(O$2,$Q8),Alap!$V:$AA,6,FALSE),"")</f>
        <v/>
      </c>
      <c r="P8" s="9" t="str">
        <f>IFERROR(VLOOKUP(CONCATENATE(P$2,$Q8),Alap!$V:$AA,6,FALSE),"")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IFERROR(VLOOKUP(CONCATENATE(B$2,$Q9),Alap!$V:$AA,6,FALSE),"")</f>
        <v/>
      </c>
      <c r="C9" s="9" t="str">
        <f>IFERROR(VLOOKUP(CONCATENATE(C$2,$Q9),Alap!$V:$AA,6,FALSE),"")</f>
        <v/>
      </c>
      <c r="D9" s="9" t="str">
        <f>IFERROR(VLOOKUP(CONCATENATE(D$2,$Q9),Alap!$V:$AA,6,FALSE),"")</f>
        <v/>
      </c>
      <c r="E9" s="9" t="str">
        <f>IFERROR(VLOOKUP(CONCATENATE(E$2,$Q9),Alap!$V:$AA,6,FALSE),"")</f>
        <v/>
      </c>
      <c r="F9" s="9" t="str">
        <f>IFERROR(VLOOKUP(CONCATENATE(F$2,$Q9),Alap!$V:$AA,6,FALSE),"")</f>
        <v/>
      </c>
      <c r="G9" s="9" t="str">
        <f>IFERROR(VLOOKUP(CONCATENATE(G$2,$Q9),Alap!$V:$AA,6,FALSE),"")</f>
        <v/>
      </c>
      <c r="H9" s="9" t="str">
        <f>IFERROR(VLOOKUP(CONCATENATE(H$2,$Q9),Alap!$V:$AA,6,FALSE),"")</f>
        <v/>
      </c>
      <c r="I9" s="9" t="str">
        <f>IFERROR(VLOOKUP(CONCATENATE(I$2,$Q9),Alap!$V:$AA,6,FALSE),"")</f>
        <v/>
      </c>
      <c r="J9" s="9" t="str">
        <f>IFERROR(VLOOKUP(CONCATENATE(J$2,$Q9),Alap!$V:$AA,6,FALSE),"")</f>
        <v/>
      </c>
      <c r="K9" s="9" t="str">
        <f>IFERROR(VLOOKUP(CONCATENATE(K$2,$Q9),Alap!$V:$AA,6,FALSE),"")</f>
        <v/>
      </c>
      <c r="L9" s="9" t="str">
        <f>IFERROR(VLOOKUP(CONCATENATE(L$2,$Q9),Alap!$V:$AA,6,FALSE),"")</f>
        <v/>
      </c>
      <c r="M9" s="9" t="str">
        <f>IFERROR(VLOOKUP(CONCATENATE(M$2,$Q9),Alap!$V:$AA,6,FALSE),"")</f>
        <v/>
      </c>
      <c r="N9" s="9" t="str">
        <f>IFERROR(VLOOKUP(CONCATENATE(N$2,$Q9),Alap!$V:$AA,6,FALSE),"")</f>
        <v/>
      </c>
      <c r="O9" s="9" t="str">
        <f>IFERROR(VLOOKUP(CONCATENATE(O$2,$Q9),Alap!$V:$AA,6,FALSE),"")</f>
        <v/>
      </c>
      <c r="P9" s="9" t="str">
        <f>IFERROR(VLOOKUP(CONCATENATE(P$2,$Q9),Alap!$V:$AA,6,FALSE),"")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IFERROR(VLOOKUP(CONCATENATE(B$10,$Q13),Alap!$V:$AA,6,FALSE),"")</f>
        <v/>
      </c>
      <c r="C13" s="9" t="str">
        <f>IFERROR(VLOOKUP(CONCATENATE(C$10,$Q13),Alap!$V:$AA,6,FALSE),"")</f>
        <v/>
      </c>
      <c r="D13" s="9" t="str">
        <f>IFERROR(VLOOKUP(CONCATENATE(D$10,$Q13),Alap!$V:$AA,6,FALSE),"")</f>
        <v/>
      </c>
      <c r="E13" s="9" t="str">
        <f>IFERROR(VLOOKUP(CONCATENATE(E$10,$Q13),Alap!$V:$AA,6,FALSE),"")</f>
        <v/>
      </c>
      <c r="F13" s="9" t="str">
        <f>IFERROR(VLOOKUP(CONCATENATE(F$10,$Q13),Alap!$V:$AA,6,FALSE),"")</f>
        <v/>
      </c>
      <c r="G13" s="9" t="str">
        <f>IFERROR(VLOOKUP(CONCATENATE(G$10,$Q13),Alap!$V:$AA,6,FALSE),"")</f>
        <v/>
      </c>
      <c r="H13" s="9" t="str">
        <f>IFERROR(VLOOKUP(CONCATENATE(H$10,$Q13),Alap!$V:$AA,6,FALSE),"")</f>
        <v/>
      </c>
      <c r="I13" s="9" t="str">
        <f>IFERROR(VLOOKUP(CONCATENATE(I$10,$Q13),Alap!$V:$AA,6,FALSE),"")</f>
        <v/>
      </c>
      <c r="J13" s="9" t="str">
        <f>IFERROR(VLOOKUP(CONCATENATE(J$10,$Q13),Alap!$V:$AA,6,FALSE),"")</f>
        <v/>
      </c>
      <c r="K13" s="9" t="str">
        <f>IFERROR(VLOOKUP(CONCATENATE(K$10,$Q13),Alap!$V:$AA,6,FALSE),"")</f>
        <v/>
      </c>
      <c r="L13" s="9" t="str">
        <f>IFERROR(VLOOKUP(CONCATENATE(L$10,$Q13),Alap!$V:$AA,6,FALSE),"")</f>
        <v/>
      </c>
      <c r="M13" s="9" t="str">
        <f>IFERROR(VLOOKUP(CONCATENATE(M$10,$Q13),Alap!$V:$AA,6,FALSE),"")</f>
        <v/>
      </c>
      <c r="N13" s="9" t="str">
        <f>IFERROR(VLOOKUP(CONCATENATE(N$10,$Q13),Alap!$V:$AA,6,FALSE),"")</f>
        <v/>
      </c>
      <c r="O13" s="9" t="str">
        <f>IFERROR(VLOOKUP(CONCATENATE(O$10,$Q13),Alap!$V:$AA,6,FALSE),"")</f>
        <v/>
      </c>
      <c r="P13" s="9" t="str">
        <f>IFERROR(VLOOKUP(CONCATENATE(P$10,$Q13),Alap!$V:$AA,6,FALSE),"")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IFERROR(VLOOKUP(CONCATENATE(B$10,$Q14),Alap!$V:$AA,6,FALSE),"")</f>
        <v/>
      </c>
      <c r="C14" s="9" t="str">
        <f>IFERROR(VLOOKUP(CONCATENATE(C$10,$Q14),Alap!$V:$AA,6,FALSE),"")</f>
        <v/>
      </c>
      <c r="D14" s="9" t="str">
        <f>IFERROR(VLOOKUP(CONCATENATE(D$10,$Q14),Alap!$V:$AA,6,FALSE),"")</f>
        <v/>
      </c>
      <c r="E14" s="9" t="str">
        <f>IFERROR(VLOOKUP(CONCATENATE(E$10,$Q14),Alap!$V:$AA,6,FALSE),"")</f>
        <v/>
      </c>
      <c r="F14" s="9" t="str">
        <f>IFERROR(VLOOKUP(CONCATENATE(F$10,$Q14),Alap!$V:$AA,6,FALSE),"")</f>
        <v/>
      </c>
      <c r="G14" s="9" t="str">
        <f>IFERROR(VLOOKUP(CONCATENATE(G$10,$Q14),Alap!$V:$AA,6,FALSE),"")</f>
        <v/>
      </c>
      <c r="H14" s="9" t="str">
        <f>IFERROR(VLOOKUP(CONCATENATE(H$10,$Q14),Alap!$V:$AA,6,FALSE),"")</f>
        <v/>
      </c>
      <c r="I14" s="9" t="str">
        <f>IFERROR(VLOOKUP(CONCATENATE(I$10,$Q14),Alap!$V:$AA,6,FALSE),"")</f>
        <v/>
      </c>
      <c r="J14" s="9" t="str">
        <f>IFERROR(VLOOKUP(CONCATENATE(J$10,$Q14),Alap!$V:$AA,6,FALSE),"")</f>
        <v/>
      </c>
      <c r="K14" s="9" t="str">
        <f>IFERROR(VLOOKUP(CONCATENATE(K$10,$Q14),Alap!$V:$AA,6,FALSE),"")</f>
        <v/>
      </c>
      <c r="L14" s="9" t="str">
        <f>IFERROR(VLOOKUP(CONCATENATE(L$10,$Q14),Alap!$V:$AA,6,FALSE),"")</f>
        <v/>
      </c>
      <c r="M14" s="9" t="str">
        <f>IFERROR(VLOOKUP(CONCATENATE(M$10,$Q14),Alap!$V:$AA,6,FALSE),"")</f>
        <v/>
      </c>
      <c r="N14" s="9" t="str">
        <f>IFERROR(VLOOKUP(CONCATENATE(N$10,$Q14),Alap!$V:$AA,6,FALSE),"")</f>
        <v/>
      </c>
      <c r="O14" s="9" t="str">
        <f>IFERROR(VLOOKUP(CONCATENATE(O$10,$Q14),Alap!$V:$AA,6,FALSE),"")</f>
        <v/>
      </c>
      <c r="P14" s="9" t="str">
        <f>IFERROR(VLOOKUP(CONCATENATE(P$10,$Q14),Alap!$V:$AA,6,FALSE),"")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IFERROR(VLOOKUP(CONCATENATE(B$10,$Q15),Alap!$V:$AA,6,FALSE),"")</f>
        <v/>
      </c>
      <c r="C15" s="30" t="str">
        <f>IFERROR(VLOOKUP(CONCATENATE(C$10,$Q15),Alap!$V:$AA,6,FALSE),"")</f>
        <v>Szakszeminárium I. (202, Tb.-ről web)</v>
      </c>
      <c r="D15" s="9" t="str">
        <f>IFERROR(VLOOKUP(CONCATENATE(D$10,$Q15),Alap!$V:$AA,6,FALSE),"")</f>
        <v/>
      </c>
      <c r="E15" s="22" t="str">
        <f>IFERROR(VLOOKUP(CONCATENATE(E$10,$Q15),Alap!$V:$AA,6,FALSE),"")</f>
        <v>Én, a Brand - Sportolói énmárka (205, Bp.-ről web)</v>
      </c>
      <c r="F15" s="9" t="str">
        <f>IFERROR(VLOOKUP(CONCATENATE(F$10,$Q15),Alap!$V:$AA,6,FALSE),"")</f>
        <v/>
      </c>
      <c r="G15" s="9" t="str">
        <f>IFERROR(VLOOKUP(CONCATENATE(G$10,$Q15),Alap!$V:$AA,6,FALSE),"")</f>
        <v/>
      </c>
      <c r="H15" s="9" t="str">
        <f>IFERROR(VLOOKUP(CONCATENATE(H$10,$Q15),Alap!$V:$AA,6,FALSE),"")</f>
        <v/>
      </c>
      <c r="I15" s="9" t="str">
        <f>IFERROR(VLOOKUP(CONCATENATE(I$10,$Q15),Alap!$V:$AA,6,FALSE),"")</f>
        <v/>
      </c>
      <c r="J15" s="9" t="str">
        <f>IFERROR(VLOOKUP(CONCATENATE(J$10,$Q15),Alap!$V:$AA,6,FALSE),"")</f>
        <v/>
      </c>
      <c r="K15" s="9" t="str">
        <f>IFERROR(VLOOKUP(CONCATENATE(K$10,$Q15),Alap!$V:$AA,6,FALSE),"")</f>
        <v/>
      </c>
      <c r="L15" s="22" t="str">
        <f>IFERROR(VLOOKUP(CONCATENATE(L$10,$Q15),Alap!$V:$AA,6,FALSE),"")</f>
        <v>Én, a Brand - Sportolói énmárka (205, Bp.-ről web)</v>
      </c>
      <c r="M15" s="9" t="str">
        <f>IFERROR(VLOOKUP(CONCATENATE(M$10,$Q15),Alap!$V:$AA,6,FALSE),"")</f>
        <v/>
      </c>
      <c r="N15" s="9" t="str">
        <f>IFERROR(VLOOKUP(CONCATENATE(N$10,$Q15),Alap!$V:$AA,6,FALSE),"")</f>
        <v/>
      </c>
      <c r="O15" s="9" t="str">
        <f>IFERROR(VLOOKUP(CONCATENATE(O$10,$Q15),Alap!$V:$AA,6,FALSE),"")</f>
        <v/>
      </c>
      <c r="P15" s="9" t="str">
        <f>IFERROR(VLOOKUP(CONCATENATE(P$10,$Q15),Alap!$V:$AA,6,FALSE),"")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IFERROR(VLOOKUP(CONCATENATE(B$10,$Q16),Alap!$V:$AA,6,FALSE),"")</f>
        <v/>
      </c>
      <c r="C16" s="30" t="str">
        <f>IFERROR(VLOOKUP(CONCATENATE(C$10,$Q16),Alap!$V:$AA,6,FALSE),"")</f>
        <v>Szakszeminárium I. (202, Tb.-ről web)</v>
      </c>
      <c r="D16" s="9" t="str">
        <f>IFERROR(VLOOKUP(CONCATENATE(D$10,$Q16),Alap!$V:$AA,6,FALSE),"")</f>
        <v/>
      </c>
      <c r="E16" s="22" t="str">
        <f>IFERROR(VLOOKUP(CONCATENATE(E$10,$Q16),Alap!$V:$AA,6,FALSE),"")</f>
        <v>Én, a Brand - Sportolói énmárka (205, Bp.-ről web)</v>
      </c>
      <c r="F16" s="9" t="str">
        <f>IFERROR(VLOOKUP(CONCATENATE(F$10,$Q16),Alap!$V:$AA,6,FALSE),"")</f>
        <v/>
      </c>
      <c r="G16" s="9" t="str">
        <f>IFERROR(VLOOKUP(CONCATENATE(G$10,$Q16),Alap!$V:$AA,6,FALSE),"")</f>
        <v/>
      </c>
      <c r="H16" s="9" t="str">
        <f>IFERROR(VLOOKUP(CONCATENATE(H$10,$Q16),Alap!$V:$AA,6,FALSE),"")</f>
        <v/>
      </c>
      <c r="I16" s="9" t="str">
        <f>IFERROR(VLOOKUP(CONCATENATE(I$10,$Q16),Alap!$V:$AA,6,FALSE),"")</f>
        <v/>
      </c>
      <c r="J16" s="9" t="str">
        <f>IFERROR(VLOOKUP(CONCATENATE(J$10,$Q16),Alap!$V:$AA,6,FALSE),"")</f>
        <v/>
      </c>
      <c r="K16" s="9" t="str">
        <f>IFERROR(VLOOKUP(CONCATENATE(K$10,$Q16),Alap!$V:$AA,6,FALSE),"")</f>
        <v/>
      </c>
      <c r="L16" s="22" t="str">
        <f>IFERROR(VLOOKUP(CONCATENATE(L$10,$Q16),Alap!$V:$AA,6,FALSE),"")</f>
        <v>Én, a Brand - Sportolói énmárka (205, Bp.-ről web)</v>
      </c>
      <c r="M16" s="9" t="str">
        <f>IFERROR(VLOOKUP(CONCATENATE(M$10,$Q16),Alap!$V:$AA,6,FALSE),"")</f>
        <v/>
      </c>
      <c r="N16" s="9" t="str">
        <f>IFERROR(VLOOKUP(CONCATENATE(N$10,$Q16),Alap!$V:$AA,6,FALSE),"")</f>
        <v/>
      </c>
      <c r="O16" s="9" t="str">
        <f>IFERROR(VLOOKUP(CONCATENATE(O$10,$Q16),Alap!$V:$AA,6,FALSE),"")</f>
        <v/>
      </c>
      <c r="P16" s="9" t="str">
        <f>IFERROR(VLOOKUP(CONCATENATE(P$10,$Q16),Alap!$V:$AA,6,FALSE),"")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17"/>
  <sheetViews>
    <sheetView workbookViewId="0">
      <selection activeCell="F6" sqref="F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257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IFERROR(VLOOKUP(CONCATENATE(B$2,$Q4),Alap!$W:$AA,5,FALSE),"")</f>
        <v>Kommunikáció és média (214, Bp.-ről web)</v>
      </c>
      <c r="C4" s="9" t="str">
        <f>IFERROR(VLOOKUP(CONCATENATE(C$2,$Q4),Alap!$W:$AA,5,FALSE),"")</f>
        <v/>
      </c>
      <c r="D4" s="9" t="str">
        <f>IFERROR(VLOOKUP(CONCATENATE(D$2,$Q4),Alap!$W:$AA,5,FALSE),"")</f>
        <v>Szállítmányozás, fuvarozás (206, Bp.-ről web)</v>
      </c>
      <c r="E4" s="9" t="str">
        <f>IFERROR(VLOOKUP(CONCATENATE(E$2,$Q4),Alap!$W:$AA,5,FALSE),"")</f>
        <v>Stratégiai és üzleti tervezés (209, Tb.-ről web)</v>
      </c>
      <c r="F4" s="22" t="str">
        <f>IFERROR(VLOOKUP(CONCATENATE(F$2,$Q4),Alap!$W:$AA,5,FALSE),"")</f>
        <v>Projektmenedzsment (209, Bp.-ről web)</v>
      </c>
      <c r="G4" s="9" t="str">
        <f>IFERROR(VLOOKUP(CONCATENATE(G$2,$Q4),Alap!$W:$AA,5,FALSE),"")</f>
        <v>Szállítmányozás, fuvarozás (205, Tb.-ről web)</v>
      </c>
      <c r="H4" s="9" t="str">
        <f>IFERROR(VLOOKUP(CONCATENATE(H$2,$Q4),Alap!$W:$AA,5,FALSE),"")</f>
        <v>Beszerzési menedzsment alapjai (214, otthonról web)</v>
      </c>
      <c r="I4" s="9" t="str">
        <f>IFERROR(VLOOKUP(CONCATENATE(I$2,$Q4),Alap!$W:$AA,5,FALSE),"")</f>
        <v/>
      </c>
      <c r="J4" s="9" t="str">
        <f>IFERROR(VLOOKUP(CONCATENATE(J$2,$Q4),Alap!$W:$AA,5,FALSE),"")</f>
        <v>Szállítmányozás, fuvarozás (210, Bp.-ről web)</v>
      </c>
      <c r="K4" s="9" t="str">
        <f>IFERROR(VLOOKUP(CONCATENATE(K$2,$Q4),Alap!$W:$AA,5,FALSE),"")</f>
        <v>Költségelemzés és árképzés (209, Tb.-ről web)</v>
      </c>
      <c r="L4" s="23" t="str">
        <f>IFERROR(VLOOKUP(CONCATENATE(L$2,$Q4),Alap!$W:$AA,5,FALSE),"")</f>
        <v>Stratégiai és üzleti tervezés (209, Bp.-ről web)</v>
      </c>
      <c r="M4" s="9" t="str">
        <f>IFERROR(VLOOKUP(CONCATENATE(M$2,$Q4),Alap!$W:$AA,5,FALSE),"")</f>
        <v/>
      </c>
      <c r="N4" s="9" t="str">
        <f>IFERROR(VLOOKUP(CONCATENATE(N$2,$Q4),Alap!$W:$AA,5,FALSE),"")</f>
        <v>Kommunikáció és média (209, Bp.-ről web)</v>
      </c>
      <c r="O4" s="9" t="str">
        <f>IFERROR(VLOOKUP(CONCATENATE(O$2,$Q4),Alap!$W:$AA,5,FALSE),"")</f>
        <v>Beszerzési menedzsment alapjai (206, otthonról web)</v>
      </c>
      <c r="P4" s="9" t="str">
        <f>IFERROR(VLOOKUP(CONCATENATE(P$2,$Q4),Alap!$W:$AA,5,FALSE),"")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IFERROR(VLOOKUP(CONCATENATE(B$2,$Q5),Alap!$W:$AA,5,FALSE),"")</f>
        <v>Kommunikáció és média (209, Bp.-ről web)</v>
      </c>
      <c r="C5" s="9" t="str">
        <f>IFERROR(VLOOKUP(CONCATENATE(C$2,$Q5),Alap!$W:$AA,5,FALSE),"")</f>
        <v/>
      </c>
      <c r="D5" s="9" t="str">
        <f>IFERROR(VLOOKUP(CONCATENATE(D$2,$Q5),Alap!$W:$AA,5,FALSE),"")</f>
        <v>Szállítmányozás, fuvarozás (206, Bp.-ről web)</v>
      </c>
      <c r="E5" s="9" t="str">
        <f>IFERROR(VLOOKUP(CONCATENATE(E$2,$Q5),Alap!$W:$AA,5,FALSE),"")</f>
        <v>Stratégiai és üzleti tervezés (209, Tb.-ről web)</v>
      </c>
      <c r="F5" s="22" t="str">
        <f>IFERROR(VLOOKUP(CONCATENATE(F$2,$Q5),Alap!$W:$AA,5,FALSE),"")</f>
        <v>Projektmenedzsment (209, Bp.-ről web)</v>
      </c>
      <c r="G5" s="9" t="str">
        <f>IFERROR(VLOOKUP(CONCATENATE(G$2,$Q5),Alap!$W:$AA,5,FALSE),"")</f>
        <v>Szállítmányozás, fuvarozás (205, Tb.-ről web)</v>
      </c>
      <c r="H5" s="9" t="str">
        <f>IFERROR(VLOOKUP(CONCATENATE(H$2,$Q5),Alap!$W:$AA,5,FALSE),"")</f>
        <v>Beszerzési menedzsment alapjai (214, otthonról web)</v>
      </c>
      <c r="I5" s="9" t="str">
        <f>IFERROR(VLOOKUP(CONCATENATE(I$2,$Q5),Alap!$W:$AA,5,FALSE),"")</f>
        <v/>
      </c>
      <c r="J5" s="9" t="str">
        <f>IFERROR(VLOOKUP(CONCATENATE(J$2,$Q5),Alap!$W:$AA,5,FALSE),"")</f>
        <v>Szállítmányozás, fuvarozás (210, Bp.-ről web)</v>
      </c>
      <c r="K5" s="9" t="str">
        <f>IFERROR(VLOOKUP(CONCATENATE(K$2,$Q5),Alap!$W:$AA,5,FALSE),"")</f>
        <v>Költségelemzés és árképzés (209, Tb.-ről web)</v>
      </c>
      <c r="L5" s="23" t="str">
        <f>IFERROR(VLOOKUP(CONCATENATE(L$2,$Q5),Alap!$W:$AA,5,FALSE),"")</f>
        <v>Stratégiai és üzleti tervezés (209, Bp.-ről web)</v>
      </c>
      <c r="M5" s="9" t="str">
        <f>IFERROR(VLOOKUP(CONCATENATE(M$2,$Q5),Alap!$W:$AA,5,FALSE),"")</f>
        <v>Költségelemzés és árképzés (209, Bp.-ről web)</v>
      </c>
      <c r="N5" s="9" t="str">
        <f>IFERROR(VLOOKUP(CONCATENATE(N$2,$Q5),Alap!$W:$AA,5,FALSE),"")</f>
        <v>Kommunikáció és média (209, Bp.-ről web)</v>
      </c>
      <c r="O5" s="9" t="str">
        <f>IFERROR(VLOOKUP(CONCATENATE(O$2,$Q5),Alap!$W:$AA,5,FALSE),"")</f>
        <v>Beszerzési menedzsment alapjai (206, otthonról web)</v>
      </c>
      <c r="P5" s="9" t="str">
        <f>IFERROR(VLOOKUP(CONCATENATE(P$2,$Q5),Alap!$W:$AA,5,FALSE),"")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IFERROR(VLOOKUP(CONCATENATE(B$2,$Q6),Alap!$W:$AA,5,FALSE),"")</f>
        <v>Kommunikáció és média (209, Bp.-ről web)</v>
      </c>
      <c r="C6" s="29" t="s">
        <v>435</v>
      </c>
      <c r="D6" s="22" t="str">
        <f>IFERROR(VLOOKUP(CONCATENATE(D$2,$Q6),Alap!$W:$AA,5,FALSE),"")</f>
        <v>Viselkedéskultúra és protokoll (szv.) (209, Bp.-ről web)</v>
      </c>
      <c r="E6" s="9" t="str">
        <f>IFERROR(VLOOKUP(CONCATENATE(E$2,$Q6),Alap!$W:$AA,5,FALSE),"")</f>
        <v>Stratégiai és üzleti tervezés (209, Tb.-ről web)</v>
      </c>
      <c r="F6" s="9" t="str">
        <f>IFERROR(VLOOKUP(CONCATENATE(F$2,$Q6),Alap!$W:$AA,5,FALSE),"")</f>
        <v>Stratégiai és üzleti tervezés (209, Bp.-ről web)</v>
      </c>
      <c r="G6" s="9" t="str">
        <f>IFERROR(VLOOKUP(CONCATENATE(G$2,$Q6),Alap!$W:$AA,5,FALSE),"")</f>
        <v>Kommunikáció és média (217, Tb.-ről web)</v>
      </c>
      <c r="H6" s="22" t="str">
        <f>IFERROR(VLOOKUP(CONCATENATE(H$2,$Q6),Alap!$W:$AA,5,FALSE),"")</f>
        <v>Projektmenedzsment (209, Tb.-ről web)</v>
      </c>
      <c r="I6" s="9" t="str">
        <f>IFERROR(VLOOKUP(CONCATENATE(I$2,$Q6),Alap!$W:$AA,5,FALSE),"")</f>
        <v/>
      </c>
      <c r="J6" s="29" t="s">
        <v>563</v>
      </c>
      <c r="K6" s="22" t="str">
        <f>IFERROR(VLOOKUP(CONCATENATE(K$2,$Q6),Alap!$W:$AA,5,FALSE),"")</f>
        <v>Projektmenedzsment (209, Tb.-ről web)</v>
      </c>
      <c r="L6" s="9" t="str">
        <f>IFERROR(VLOOKUP(CONCATENATE(L$2,$Q6),Alap!$W:$AA,5,FALSE),"")</f>
        <v>Stratégiai és üzleti tervezés (209, Bp.-ről web)</v>
      </c>
      <c r="M6" s="9" t="str">
        <f>IFERROR(VLOOKUP(CONCATENATE(M$2,$Q6),Alap!$W:$AA,5,FALSE),"")</f>
        <v>Költségelemzés és árképzés (209, Bp.-ről web)</v>
      </c>
      <c r="N6" s="22" t="str">
        <f>IFERROR(VLOOKUP(CONCATENATE(N$2,$Q6),Alap!$W:$AA,5,FALSE),"")</f>
        <v>Viselkedéskultúra és protokoll (szv.) (209, Tb.-ről web)</v>
      </c>
      <c r="O6" s="9" t="str">
        <f>IFERROR(VLOOKUP(CONCATENATE(O$2,$Q6),Alap!$W:$AA,5,FALSE),"")</f>
        <v>Beszerzési menedzsment alapjai (206, otthonról web)</v>
      </c>
      <c r="P6" s="9" t="str">
        <f>IFERROR(VLOOKUP(CONCATENATE(P$2,$Q6),Alap!$W:$AA,5,FALSE),"")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IFERROR(VLOOKUP(CONCATENATE(B$2,$Q7),Alap!$W:$AA,5,FALSE),"")</f>
        <v>Költségelemzés és árképzés (209, Bp.-ről web)</v>
      </c>
      <c r="C7" s="29" t="s">
        <v>435</v>
      </c>
      <c r="D7" s="22" t="str">
        <f>IFERROR(VLOOKUP(CONCATENATE(D$2,$Q7),Alap!$W:$AA,5,FALSE),"")</f>
        <v>Viselkedéskultúra és protokoll (szv.) (209, Bp.-ről web)</v>
      </c>
      <c r="E7" s="9" t="str">
        <f>IFERROR(VLOOKUP(CONCATENATE(E$2,$Q7),Alap!$W:$AA,5,FALSE),"")</f>
        <v>Költségelemzés és árképzés (209, Tb.-ről web)</v>
      </c>
      <c r="F7" s="9" t="str">
        <f>IFERROR(VLOOKUP(CONCATENATE(F$2,$Q7),Alap!$W:$AA,5,FALSE),"")</f>
        <v>Stratégiai és üzleti tervezés (209, Bp.-ről web)</v>
      </c>
      <c r="G7" s="9" t="str">
        <f>IFERROR(VLOOKUP(CONCATENATE(G$2,$Q7),Alap!$W:$AA,5,FALSE),"")</f>
        <v>Kommunikáció és média (217, Tb.-ről web)</v>
      </c>
      <c r="H7" s="22" t="str">
        <f>IFERROR(VLOOKUP(CONCATENATE(H$2,$Q7),Alap!$W:$AA,5,FALSE),"")</f>
        <v>Projektmenedzsment (209, Tb.-ről web)</v>
      </c>
      <c r="I7" s="9" t="str">
        <f>IFERROR(VLOOKUP(CONCATENATE(I$2,$Q7),Alap!$W:$AA,5,FALSE),"")</f>
        <v/>
      </c>
      <c r="J7" s="29" t="s">
        <v>563</v>
      </c>
      <c r="K7" s="22" t="str">
        <f>IFERROR(VLOOKUP(CONCATENATE(K$2,$Q7),Alap!$W:$AA,5,FALSE),"")</f>
        <v>Projektmenedzsment (209, Tb.-ről web)</v>
      </c>
      <c r="L7" s="22" t="str">
        <f>IFERROR(VLOOKUP(CONCATENATE(L$2,$Q7),Alap!$W:$AA,5,FALSE),"")</f>
        <v>Projektmenedzsment (209, Bp.-ről web)</v>
      </c>
      <c r="M7" s="9" t="str">
        <f>IFERROR(VLOOKUP(CONCATENATE(M$2,$Q7),Alap!$W:$AA,5,FALSE),"")</f>
        <v>Beszerzési menedzsment alapjai (205, otthonról web)</v>
      </c>
      <c r="N7" s="22" t="str">
        <f>IFERROR(VLOOKUP(CONCATENATE(N$2,$Q7),Alap!$W:$AA,5,FALSE),"")</f>
        <v>Viselkedéskultúra és protokoll (szv.) (209, Tb.-ről web)</v>
      </c>
      <c r="O7" s="9" t="str">
        <f>IFERROR(VLOOKUP(CONCATENATE(O$2,$Q7),Alap!$W:$AA,5,FALSE),"")</f>
        <v/>
      </c>
      <c r="P7" s="9" t="str">
        <f>IFERROR(VLOOKUP(CONCATENATE(P$2,$Q7),Alap!$W:$AA,5,FALSE),"")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IFERROR(VLOOKUP(CONCATENATE(B$2,$Q8),Alap!$W:$AA,5,FALSE),"")</f>
        <v>Költségelemzés és árképzés (209, Bp.-ről web)</v>
      </c>
      <c r="C8" s="9" t="str">
        <f>IFERROR(VLOOKUP(CONCATENATE(C$2,$Q8),Alap!$W:$AA,5,FALSE),"")</f>
        <v/>
      </c>
      <c r="D8" s="9" t="str">
        <f>IFERROR(VLOOKUP(CONCATENATE(D$2,$Q8),Alap!$W:$AA,5,FALSE),"")</f>
        <v/>
      </c>
      <c r="E8" s="9" t="str">
        <f>IFERROR(VLOOKUP(CONCATENATE(E$2,$Q8),Alap!$W:$AA,5,FALSE),"")</f>
        <v>Költségelemzés és árképzés (209, Tb.-ről web)</v>
      </c>
      <c r="F8" s="9" t="str">
        <f>IFERROR(VLOOKUP(CONCATENATE(F$2,$Q8),Alap!$W:$AA,5,FALSE),"")</f>
        <v/>
      </c>
      <c r="G8" s="9" t="str">
        <f>IFERROR(VLOOKUP(CONCATENATE(G$2,$Q8),Alap!$W:$AA,5,FALSE),"")</f>
        <v>Kommunikáció és média (217, Tb.-ről web)</v>
      </c>
      <c r="H8" s="22" t="str">
        <f>IFERROR(VLOOKUP(CONCATENATE(H$2,$Q8),Alap!$W:$AA,5,FALSE),"")</f>
        <v>Projektmenedzsment (209, Tb.-ről web)</v>
      </c>
      <c r="I8" s="9" t="str">
        <f>IFERROR(VLOOKUP(CONCATENATE(I$2,$Q8),Alap!$W:$AA,5,FALSE),"")</f>
        <v/>
      </c>
      <c r="J8" s="9" t="str">
        <f>IFERROR(VLOOKUP(CONCATENATE(J$2,$Q8),Alap!$W:$AA,5,FALSE),"")</f>
        <v/>
      </c>
      <c r="K8" s="9" t="str">
        <f>IFERROR(VLOOKUP(CONCATENATE(K$2,$Q8),Alap!$W:$AA,5,FALSE),"")</f>
        <v/>
      </c>
      <c r="L8" s="9" t="str">
        <f>IFERROR(VLOOKUP(CONCATENATE(L$2,$Q8),Alap!$W:$AA,5,FALSE),"")</f>
        <v/>
      </c>
      <c r="M8" s="9" t="str">
        <f>IFERROR(VLOOKUP(CONCATENATE(M$2,$Q8),Alap!$W:$AA,5,FALSE),"")</f>
        <v/>
      </c>
      <c r="N8" s="9" t="str">
        <f>IFERROR(VLOOKUP(CONCATENATE(N$2,$Q8),Alap!$W:$AA,5,FALSE),"")</f>
        <v/>
      </c>
      <c r="O8" s="9" t="str">
        <f>IFERROR(VLOOKUP(CONCATENATE(O$2,$Q8),Alap!$W:$AA,5,FALSE),"")</f>
        <v/>
      </c>
      <c r="P8" s="9" t="str">
        <f>IFERROR(VLOOKUP(CONCATENATE(P$2,$Q8),Alap!$W:$AA,5,FALSE),"")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IFERROR(VLOOKUP(CONCATENATE(B$2,$Q9),Alap!$W:$AA,5,FALSE),"")</f>
        <v/>
      </c>
      <c r="C9" s="9" t="str">
        <f>IFERROR(VLOOKUP(CONCATENATE(C$2,$Q9),Alap!$W:$AA,5,FALSE),"")</f>
        <v/>
      </c>
      <c r="D9" s="9" t="str">
        <f>IFERROR(VLOOKUP(CONCATENATE(D$2,$Q9),Alap!$W:$AA,5,FALSE),"")</f>
        <v/>
      </c>
      <c r="E9" s="9" t="str">
        <f>IFERROR(VLOOKUP(CONCATENATE(E$2,$Q9),Alap!$W:$AA,5,FALSE),"")</f>
        <v/>
      </c>
      <c r="F9" s="9" t="str">
        <f>IFERROR(VLOOKUP(CONCATENATE(F$2,$Q9),Alap!$W:$AA,5,FALSE),"")</f>
        <v/>
      </c>
      <c r="G9" s="22" t="str">
        <f>IFERROR(VLOOKUP(CONCATENATE(G$2,$Q9),Alap!$W:$AA,5,FALSE),"")</f>
        <v/>
      </c>
      <c r="H9" s="9" t="str">
        <f>IFERROR(VLOOKUP(CONCATENATE(H$2,$Q9),Alap!$W:$AA,5,FALSE),"")</f>
        <v/>
      </c>
      <c r="I9" s="9" t="str">
        <f>IFERROR(VLOOKUP(CONCATENATE(I$2,$Q9),Alap!$W:$AA,5,FALSE),"")</f>
        <v/>
      </c>
      <c r="J9" s="9" t="str">
        <f>IFERROR(VLOOKUP(CONCATENATE(J$2,$Q9),Alap!$W:$AA,5,FALSE),"")</f>
        <v/>
      </c>
      <c r="K9" s="22" t="str">
        <f>IFERROR(VLOOKUP(CONCATENATE(K$2,$Q9),Alap!$W:$AA,5,FALSE),"")</f>
        <v/>
      </c>
      <c r="L9" s="9" t="str">
        <f>IFERROR(VLOOKUP(CONCATENATE(L$2,$Q9),Alap!$W:$AA,5,FALSE),"")</f>
        <v/>
      </c>
      <c r="M9" s="9" t="str">
        <f>IFERROR(VLOOKUP(CONCATENATE(M$2,$Q9),Alap!$W:$AA,5,FALSE),"")</f>
        <v/>
      </c>
      <c r="N9" s="9" t="str">
        <f>IFERROR(VLOOKUP(CONCATENATE(N$2,$Q9),Alap!$W:$AA,5,FALSE),"")</f>
        <v/>
      </c>
      <c r="O9" s="9" t="str">
        <f>IFERROR(VLOOKUP(CONCATENATE(O$2,$Q9),Alap!$W:$AA,5,FALSE),"")</f>
        <v/>
      </c>
      <c r="P9" s="9" t="str">
        <f>IFERROR(VLOOKUP(CONCATENATE(P$2,$Q9),Alap!$W:$AA,5,FALSE),"")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IFERROR(VLOOKUP(CONCATENATE(B$10,$Q13),Alap!$W:$AA,5,FALSE),"")</f>
        <v/>
      </c>
      <c r="C13" s="9" t="str">
        <f>IFERROR(VLOOKUP(CONCATENATE(C$10,$Q13),Alap!$W:$AA,5,FALSE),"")</f>
        <v/>
      </c>
      <c r="D13" s="9" t="str">
        <f>IFERROR(VLOOKUP(CONCATENATE(D$10,$Q13),Alap!$W:$AA,5,FALSE),"")</f>
        <v/>
      </c>
      <c r="E13" s="9" t="str">
        <f>IFERROR(VLOOKUP(CONCATENATE(E$10,$Q13),Alap!$W:$AA,5,FALSE),"")</f>
        <v/>
      </c>
      <c r="F13" s="9" t="str">
        <f>IFERROR(VLOOKUP(CONCATENATE(F$10,$Q13),Alap!$W:$AA,5,FALSE),"")</f>
        <v/>
      </c>
      <c r="G13" s="9" t="str">
        <f>IFERROR(VLOOKUP(CONCATENATE(G$10,$Q13),Alap!$W:$AA,5,FALSE),"")</f>
        <v/>
      </c>
      <c r="H13" s="9" t="str">
        <f>IFERROR(VLOOKUP(CONCATENATE(H$10,$Q13),Alap!$W:$AA,5,FALSE),"")</f>
        <v/>
      </c>
      <c r="I13" s="9" t="str">
        <f>IFERROR(VLOOKUP(CONCATENATE(I$10,$Q13),Alap!$W:$AA,5,FALSE),"")</f>
        <v/>
      </c>
      <c r="J13" s="9" t="str">
        <f>IFERROR(VLOOKUP(CONCATENATE(J$10,$Q13),Alap!$W:$AA,5,FALSE),"")</f>
        <v/>
      </c>
      <c r="K13" s="9" t="str">
        <f>IFERROR(VLOOKUP(CONCATENATE(K$10,$Q13),Alap!$W:$AA,5,FALSE),"")</f>
        <v/>
      </c>
      <c r="L13" s="9" t="str">
        <f>IFERROR(VLOOKUP(CONCATENATE(L$10,$Q13),Alap!$W:$AA,5,FALSE),"")</f>
        <v/>
      </c>
      <c r="M13" s="9" t="str">
        <f>IFERROR(VLOOKUP(CONCATENATE(M$10,$Q13),Alap!$W:$AA,5,FALSE),"")</f>
        <v/>
      </c>
      <c r="N13" s="9" t="str">
        <f>IFERROR(VLOOKUP(CONCATENATE(N$10,$Q13),Alap!$W:$AA,5,FALSE),"")</f>
        <v/>
      </c>
      <c r="O13" s="9" t="str">
        <f>IFERROR(VLOOKUP(CONCATENATE(O$10,$Q13),Alap!$W:$AA,5,FALSE),"")</f>
        <v/>
      </c>
      <c r="P13" s="9" t="str">
        <f>IFERROR(VLOOKUP(CONCATENATE(P$10,$Q13),Alap!$W:$AA,5,FALSE),"")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IFERROR(VLOOKUP(CONCATENATE(B$10,$Q14),Alap!$W:$AA,5,FALSE),"")</f>
        <v/>
      </c>
      <c r="C14" s="30" t="str">
        <f>IFERROR(VLOOKUP(CONCATENATE(C$10,$Q14),Alap!$W:$AA,5,FALSE),"")</f>
        <v/>
      </c>
      <c r="D14" s="9" t="str">
        <f>IFERROR(VLOOKUP(CONCATENATE(D$10,$Q14),Alap!$W:$AA,5,FALSE),"")</f>
        <v/>
      </c>
      <c r="E14" s="30" t="str">
        <f>IFERROR(VLOOKUP(CONCATENATE(E$10,$Q14),Alap!$W:$AA,5,FALSE),"")</f>
        <v/>
      </c>
      <c r="F14" s="9" t="str">
        <f>IFERROR(VLOOKUP(CONCATENATE(F$10,$Q14),Alap!$W:$AA,5,FALSE),"")</f>
        <v/>
      </c>
      <c r="G14" s="9" t="str">
        <f>IFERROR(VLOOKUP(CONCATENATE(G$10,$Q14),Alap!$W:$AA,5,FALSE),"")</f>
        <v/>
      </c>
      <c r="H14" s="9" t="str">
        <f>IFERROR(VLOOKUP(CONCATENATE(H$10,$Q14),Alap!$W:$AA,5,FALSE),"")</f>
        <v/>
      </c>
      <c r="I14" s="9" t="str">
        <f>IFERROR(VLOOKUP(CONCATENATE(I$10,$Q14),Alap!$W:$AA,5,FALSE),"")</f>
        <v/>
      </c>
      <c r="J14" s="9" t="str">
        <f>IFERROR(VLOOKUP(CONCATENATE(J$10,$Q14),Alap!$W:$AA,5,FALSE),"")</f>
        <v/>
      </c>
      <c r="K14" s="9" t="str">
        <f>IFERROR(VLOOKUP(CONCATENATE(K$10,$Q14),Alap!$W:$AA,5,FALSE),"")</f>
        <v/>
      </c>
      <c r="L14" s="9" t="str">
        <f>IFERROR(VLOOKUP(CONCATENATE(L$10,$Q14),Alap!$W:$AA,5,FALSE),"")</f>
        <v/>
      </c>
      <c r="M14" s="9" t="str">
        <f>IFERROR(VLOOKUP(CONCATENATE(M$10,$Q14),Alap!$W:$AA,5,FALSE),"")</f>
        <v/>
      </c>
      <c r="N14" s="9" t="str">
        <f>IFERROR(VLOOKUP(CONCATENATE(N$10,$Q14),Alap!$W:$AA,5,FALSE),"")</f>
        <v/>
      </c>
      <c r="O14" s="9" t="str">
        <f>IFERROR(VLOOKUP(CONCATENATE(O$10,$Q14),Alap!$W:$AA,5,FALSE),"")</f>
        <v/>
      </c>
      <c r="P14" s="9" t="str">
        <f>IFERROR(VLOOKUP(CONCATENATE(P$10,$Q14),Alap!$W:$AA,5,FALSE),"")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IFERROR(VLOOKUP(CONCATENATE(B$10,$Q15),Alap!$W:$AA,5,FALSE),"")</f>
        <v/>
      </c>
      <c r="C15" s="30" t="str">
        <f>IFERROR(VLOOKUP(CONCATENATE(C$10,$Q15),Alap!$W:$AA,5,FALSE),"")</f>
        <v>Szakszeminárium I. (202, Tb.-ről web)</v>
      </c>
      <c r="D15" s="9" t="str">
        <f>IFERROR(VLOOKUP(CONCATENATE(D$10,$Q15),Alap!$W:$AA,5,FALSE),"")</f>
        <v/>
      </c>
      <c r="E15" s="22" t="str">
        <f>IFERROR(VLOOKUP(CONCATENATE(E$10,$Q15),Alap!$W:$AA,5,FALSE),"")</f>
        <v>Én, a Brand - Sportolói énmárka (205, Bp.-ről web)</v>
      </c>
      <c r="F15" s="9" t="str">
        <f>IFERROR(VLOOKUP(CONCATENATE(F$10,$Q15),Alap!$W:$AA,5,FALSE),"")</f>
        <v/>
      </c>
      <c r="G15" s="9" t="str">
        <f>IFERROR(VLOOKUP(CONCATENATE(G$10,$Q15),Alap!$W:$AA,5,FALSE),"")</f>
        <v/>
      </c>
      <c r="H15" s="9" t="str">
        <f>IFERROR(VLOOKUP(CONCATENATE(H$10,$Q15),Alap!$W:$AA,5,FALSE),"")</f>
        <v/>
      </c>
      <c r="I15" s="9" t="str">
        <f>IFERROR(VLOOKUP(CONCATENATE(I$10,$Q15),Alap!$W:$AA,5,FALSE),"")</f>
        <v/>
      </c>
      <c r="J15" s="9" t="str">
        <f>IFERROR(VLOOKUP(CONCATENATE(J$10,$Q15),Alap!$W:$AA,5,FALSE),"")</f>
        <v/>
      </c>
      <c r="K15" s="9" t="str">
        <f>IFERROR(VLOOKUP(CONCATENATE(K$10,$Q15),Alap!$W:$AA,5,FALSE),"")</f>
        <v/>
      </c>
      <c r="L15" s="22" t="str">
        <f>IFERROR(VLOOKUP(CONCATENATE(L$10,$Q15),Alap!$W:$AA,5,FALSE),"")</f>
        <v>Én, a Brand - Sportolói énmárka (205, Bp.-ről web)</v>
      </c>
      <c r="M15" s="9" t="str">
        <f>IFERROR(VLOOKUP(CONCATENATE(M$10,$Q15),Alap!$W:$AA,5,FALSE),"")</f>
        <v/>
      </c>
      <c r="N15" s="9" t="str">
        <f>IFERROR(VLOOKUP(CONCATENATE(N$10,$Q15),Alap!$W:$AA,5,FALSE),"")</f>
        <v/>
      </c>
      <c r="O15" s="9" t="str">
        <f>IFERROR(VLOOKUP(CONCATENATE(O$10,$Q15),Alap!$W:$AA,5,FALSE),"")</f>
        <v/>
      </c>
      <c r="P15" s="9" t="str">
        <f>IFERROR(VLOOKUP(CONCATENATE(P$10,$Q15),Alap!$W:$AA,5,FALSE),"")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IFERROR(VLOOKUP(CONCATENATE(B$10,$Q16),Alap!$W:$AA,5,FALSE),"")</f>
        <v/>
      </c>
      <c r="C16" s="30" t="str">
        <f>IFERROR(VLOOKUP(CONCATENATE(C$10,$Q16),Alap!$W:$AA,5,FALSE),"")</f>
        <v>Szakszeminárium I. (202, Tb.-ről web)</v>
      </c>
      <c r="D16" s="9" t="str">
        <f>IFERROR(VLOOKUP(CONCATENATE(D$10,$Q16),Alap!$W:$AA,5,FALSE),"")</f>
        <v/>
      </c>
      <c r="E16" s="22" t="str">
        <f>IFERROR(VLOOKUP(CONCATENATE(E$10,$Q16),Alap!$W:$AA,5,FALSE),"")</f>
        <v>Én, a Brand - Sportolói énmárka (205, Bp.-ről web)</v>
      </c>
      <c r="F16" s="9" t="str">
        <f>IFERROR(VLOOKUP(CONCATENATE(F$10,$Q16),Alap!$W:$AA,5,FALSE),"")</f>
        <v/>
      </c>
      <c r="G16" s="9" t="str">
        <f>IFERROR(VLOOKUP(CONCATENATE(G$10,$Q16),Alap!$W:$AA,5,FALSE),"")</f>
        <v/>
      </c>
      <c r="H16" s="9" t="str">
        <f>IFERROR(VLOOKUP(CONCATENATE(H$10,$Q16),Alap!$W:$AA,5,FALSE),"")</f>
        <v/>
      </c>
      <c r="I16" s="9" t="str">
        <f>IFERROR(VLOOKUP(CONCATENATE(I$10,$Q16),Alap!$W:$AA,5,FALSE),"")</f>
        <v/>
      </c>
      <c r="J16" s="9" t="str">
        <f>IFERROR(VLOOKUP(CONCATENATE(J$10,$Q16),Alap!$W:$AA,5,FALSE),"")</f>
        <v/>
      </c>
      <c r="K16" s="9" t="str">
        <f>IFERROR(VLOOKUP(CONCATENATE(K$10,$Q16),Alap!$W:$AA,5,FALSE),"")</f>
        <v/>
      </c>
      <c r="L16" s="22" t="str">
        <f>IFERROR(VLOOKUP(CONCATENATE(L$10,$Q16),Alap!$W:$AA,5,FALSE),"")</f>
        <v>Én, a Brand - Sportolói énmárka (205, Bp.-ről web)</v>
      </c>
      <c r="M16" s="9" t="str">
        <f>IFERROR(VLOOKUP(CONCATENATE(M$10,$Q16),Alap!$W:$AA,5,FALSE),"")</f>
        <v/>
      </c>
      <c r="N16" s="9" t="str">
        <f>IFERROR(VLOOKUP(CONCATENATE(N$10,$Q16),Alap!$W:$AA,5,FALSE),"")</f>
        <v/>
      </c>
      <c r="O16" s="9" t="str">
        <f>IFERROR(VLOOKUP(CONCATENATE(O$10,$Q16),Alap!$W:$AA,5,FALSE),"")</f>
        <v/>
      </c>
      <c r="P16" s="9" t="str">
        <f>IFERROR(VLOOKUP(CONCATENATE(P$10,$Q16),Alap!$W:$AA,5,FALSE),"")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17"/>
  <sheetViews>
    <sheetView workbookViewId="0">
      <selection activeCell="O5" sqref="O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IFERROR(VLOOKUP(CONCATENATE(B$2,$Q4),Alap!$X:$AA,4,FALSE),"")</f>
        <v>Kommunikáció és média (214, Bp.-ről web)</v>
      </c>
      <c r="C4" s="23" t="str">
        <f>IFERROR(VLOOKUP(CONCATENATE(C$2,$Q4),Alap!$X:$AA,4,FALSE),"")</f>
        <v>MI és marketing automatizálás (209, 8.45-től, Bp.-ről web)</v>
      </c>
      <c r="D4" s="22" t="str">
        <f>IFERROR(VLOOKUP(CONCATENATE(D$2,$Q4),Alap!$X:$AA,4,FALSE),"")</f>
        <v>Inbound marketing (217, Bp.-ről web)</v>
      </c>
      <c r="E4" s="23" t="str">
        <f>IFERROR(VLOOKUP(CONCATENATE(E$2,$Q4),Alap!$X:$AA,4,FALSE),"")</f>
        <v>Stratégiai és üzleti tervezés (209, Tb.-ről web)</v>
      </c>
      <c r="F4" s="22" t="str">
        <f>IFERROR(VLOOKUP(CONCATENATE(F$2,$Q4),Alap!$X:$AA,4,FALSE),"")</f>
        <v>Projektmenedzsment (209, Bp.-ről web)</v>
      </c>
      <c r="G4" s="9" t="str">
        <f>IFERROR(VLOOKUP(CONCATENATE(G$2,$Q4),Alap!$X:$AA,4,FALSE),"")</f>
        <v>Inbound marketing (214, Bp.-ről web)</v>
      </c>
      <c r="H4" s="23" t="str">
        <f>IFERROR(VLOOKUP(CONCATENATE(H$2,$Q4),Alap!$X:$AA,4,FALSE),"")</f>
        <v/>
      </c>
      <c r="I4" s="23" t="str">
        <f>IFERROR(VLOOKUP(CONCATENATE(I$2,$Q4),Alap!$X:$AA,4,FALSE),"")</f>
        <v/>
      </c>
      <c r="J4" s="23" t="str">
        <f>IFERROR(VLOOKUP(CONCATENATE(J$2,$Q4),Alap!$X:$AA,4,FALSE),"")</f>
        <v/>
      </c>
      <c r="K4" s="23" t="str">
        <f>IFERROR(VLOOKUP(CONCATENATE(K$2,$Q4),Alap!$X:$AA,4,FALSE),"")</f>
        <v>Költségelemzés és árképzés (209, Tb.-ről web)</v>
      </c>
      <c r="L4" s="23" t="str">
        <f>IFERROR(VLOOKUP(CONCATENATE(L$2,$Q4),Alap!$X:$AA,4,FALSE),"")</f>
        <v>Stratégiai és üzleti tervezés (209, Bp.-ről web)</v>
      </c>
      <c r="M4" s="23" t="str">
        <f>IFERROR(VLOOKUP(CONCATENATE(M$2,$Q4),Alap!$X:$AA,4,FALSE),"")</f>
        <v/>
      </c>
      <c r="N4" s="23" t="str">
        <f>IFERROR(VLOOKUP(CONCATENATE(N$2,$Q4),Alap!$X:$AA,4,FALSE),"")</f>
        <v>Kommunikáció és média (209, Bp.-ről web)</v>
      </c>
      <c r="O4" s="23" t="str">
        <f>IFERROR(VLOOKUP(CONCATENATE(O$2,$Q4),Alap!$X:$AA,4,FALSE),"")</f>
        <v/>
      </c>
      <c r="P4" s="23" t="str">
        <f>IFERROR(VLOOKUP(CONCATENATE(P$2,$Q4),Alap!$X:$AA,4,FALSE),"")</f>
        <v>MI és marketing automatizálás (202, 8.45-től, Bp.-ről web)</v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IFERROR(VLOOKUP(CONCATENATE(B$2,$Q5),Alap!$X:$AA,4,FALSE),"")</f>
        <v>Kommunikáció és média (209, Bp.-ről web)</v>
      </c>
      <c r="C5" s="23" t="str">
        <f>IFERROR(VLOOKUP(CONCATENATE(C$2,$Q5),Alap!$X:$AA,4,FALSE),"")</f>
        <v>MI és marketing automatizálás (209, Bp.-ről web)</v>
      </c>
      <c r="D5" s="22" t="str">
        <f>IFERROR(VLOOKUP(CONCATENATE(D$2,$Q5),Alap!$X:$AA,4,FALSE),"")</f>
        <v>Inbound marketing (217, Bp.-ről web)</v>
      </c>
      <c r="E5" s="23" t="str">
        <f>IFERROR(VLOOKUP(CONCATENATE(E$2,$Q5),Alap!$X:$AA,4,FALSE),"")</f>
        <v>Stratégiai és üzleti tervezés (209, Tb.-ről web)</v>
      </c>
      <c r="F5" s="22" t="str">
        <f>IFERROR(VLOOKUP(CONCATENATE(F$2,$Q5),Alap!$X:$AA,4,FALSE),"")</f>
        <v>Projektmenedzsment (209, Bp.-ről web)</v>
      </c>
      <c r="G5" s="9" t="str">
        <f>IFERROR(VLOOKUP(CONCATENATE(G$2,$Q5),Alap!$X:$AA,4,FALSE),"")</f>
        <v>Inbound marketing (214, Bp.-ről web)</v>
      </c>
      <c r="H5" s="23" t="str">
        <f>IFERROR(VLOOKUP(CONCATENATE(H$2,$Q5),Alap!$X:$AA,4,FALSE),"")</f>
        <v/>
      </c>
      <c r="I5" s="23" t="str">
        <f>IFERROR(VLOOKUP(CONCATENATE(I$2,$Q5),Alap!$X:$AA,4,FALSE),"")</f>
        <v/>
      </c>
      <c r="J5" s="23" t="str">
        <f>IFERROR(VLOOKUP(CONCATENATE(J$2,$Q5),Alap!$X:$AA,4,FALSE),"")</f>
        <v/>
      </c>
      <c r="K5" s="23" t="str">
        <f>IFERROR(VLOOKUP(CONCATENATE(K$2,$Q5),Alap!$X:$AA,4,FALSE),"")</f>
        <v>Költségelemzés és árképzés (209, Tb.-ről web)</v>
      </c>
      <c r="L5" s="23" t="str">
        <f>IFERROR(VLOOKUP(CONCATENATE(L$2,$Q5),Alap!$X:$AA,4,FALSE),"")</f>
        <v>Stratégiai és üzleti tervezés (209, Bp.-ről web)</v>
      </c>
      <c r="M5" s="23" t="str">
        <f>IFERROR(VLOOKUP(CONCATENATE(M$2,$Q5),Alap!$X:$AA,4,FALSE),"")</f>
        <v>Költségelemzés és árképzés (209, Bp.-ről web)</v>
      </c>
      <c r="N5" s="23" t="str">
        <f>IFERROR(VLOOKUP(CONCATENATE(N$2,$Q5),Alap!$X:$AA,4,FALSE),"")</f>
        <v>Kommunikáció és média (209, Bp.-ről web)</v>
      </c>
      <c r="O5" s="23" t="str">
        <f>IFERROR(VLOOKUP(CONCATENATE(O$2,$Q5),Alap!$X:$AA,4,FALSE),"")</f>
        <v>MI és marketing automatizálás (208, Tb.-ről web)</v>
      </c>
      <c r="P5" s="23" t="str">
        <f>IFERROR(VLOOKUP(CONCATENATE(P$2,$Q5),Alap!$X:$AA,4,FALSE),"")</f>
        <v>MI és marketing automatizálás (202, Bp.-ről web)</v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IFERROR(VLOOKUP(CONCATENATE(B$2,$Q6),Alap!$X:$AA,4,FALSE),"")</f>
        <v>Kommunikáció és média (209, Bp.-ről web)</v>
      </c>
      <c r="C6" s="29" t="s">
        <v>435</v>
      </c>
      <c r="D6" s="22" t="str">
        <f>IFERROR(VLOOKUP(CONCATENATE(D$2,$Q6),Alap!$X:$AA,4,FALSE),"")</f>
        <v>Viselkedéskultúra és protokoll (szv.) (209, Bp.-ről web)</v>
      </c>
      <c r="E6" s="23" t="str">
        <f>IFERROR(VLOOKUP(CONCATENATE(E$2,$Q6),Alap!$X:$AA,4,FALSE),"")</f>
        <v>Stratégiai és üzleti tervezés (209, Tb.-ről web)</v>
      </c>
      <c r="F6" s="23" t="str">
        <f>IFERROR(VLOOKUP(CONCATENATE(F$2,$Q6),Alap!$X:$AA,4,FALSE),"")</f>
        <v>Stratégiai és üzleti tervezés (209, Bp.-ről web)</v>
      </c>
      <c r="G6" s="23" t="str">
        <f>IFERROR(VLOOKUP(CONCATENATE(G$2,$Q6),Alap!$X:$AA,4,FALSE),"")</f>
        <v>Kommunikáció és média (217, Tb.-ről web)</v>
      </c>
      <c r="H6" s="22" t="str">
        <f>IFERROR(VLOOKUP(CONCATENATE(H$2,$Q6),Alap!$X:$AA,4,FALSE),"")</f>
        <v>Projektmenedzsment (209, Tb.-ről web)</v>
      </c>
      <c r="I6" s="23" t="str">
        <f>IFERROR(VLOOKUP(CONCATENATE(I$2,$Q6),Alap!$X:$AA,4,FALSE),"")</f>
        <v/>
      </c>
      <c r="J6" s="29" t="s">
        <v>563</v>
      </c>
      <c r="K6" s="22" t="str">
        <f>IFERROR(VLOOKUP(CONCATENATE(K$2,$Q6),Alap!$X:$AA,4,FALSE),"")</f>
        <v>Projektmenedzsment (209, Tb.-ről web)</v>
      </c>
      <c r="L6" s="23" t="str">
        <f>IFERROR(VLOOKUP(CONCATENATE(L$2,$Q6),Alap!$X:$AA,4,FALSE),"")</f>
        <v>Stratégiai és üzleti tervezés (209, Bp.-ről web)</v>
      </c>
      <c r="M6" s="23" t="str">
        <f>IFERROR(VLOOKUP(CONCATENATE(M$2,$Q6),Alap!$X:$AA,4,FALSE),"")</f>
        <v>Költségelemzés és árképzés (209, Bp.-ről web)</v>
      </c>
      <c r="N6" s="22" t="str">
        <f>IFERROR(VLOOKUP(CONCATENATE(N$2,$Q6),Alap!$X:$AA,4,FALSE),"")</f>
        <v>Viselkedéskultúra és protokoll (szv.) (209, Tb.-ről web)</v>
      </c>
      <c r="O6" s="22" t="str">
        <f>IFERROR(VLOOKUP(CONCATENATE(O$2,$Q6),Alap!$X:$AA,4,FALSE),"")</f>
        <v/>
      </c>
      <c r="P6" s="23" t="str">
        <f>IFERROR(VLOOKUP(CONCATENATE(P$2,$Q6),Alap!$X:$AA,4,FALSE),"")</f>
        <v>MI és marketing automatizálás (202, Bp.-ről web)</v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IFERROR(VLOOKUP(CONCATENATE(B$2,$Q7),Alap!$X:$AA,4,FALSE),"")</f>
        <v>Költségelemzés és árképzés (209, Bp.-ről web)</v>
      </c>
      <c r="C7" s="29" t="s">
        <v>435</v>
      </c>
      <c r="D7" s="22" t="str">
        <f>IFERROR(VLOOKUP(CONCATENATE(D$2,$Q7),Alap!$X:$AA,4,FALSE),"")</f>
        <v>Viselkedéskultúra és protokoll (szv.) (209, Bp.-ről web)</v>
      </c>
      <c r="E7" s="23" t="str">
        <f>IFERROR(VLOOKUP(CONCATENATE(E$2,$Q7),Alap!$X:$AA,4,FALSE),"")</f>
        <v>Költségelemzés és árképzés (209, Tb.-ről web)</v>
      </c>
      <c r="F7" s="23" t="str">
        <f>IFERROR(VLOOKUP(CONCATENATE(F$2,$Q7),Alap!$X:$AA,4,FALSE),"")</f>
        <v>Stratégiai és üzleti tervezés (209, Bp.-ről web)</v>
      </c>
      <c r="G7" s="23" t="str">
        <f>IFERROR(VLOOKUP(CONCATENATE(G$2,$Q7),Alap!$X:$AA,4,FALSE),"")</f>
        <v>Kommunikáció és média (217, Tb.-ről web)</v>
      </c>
      <c r="H7" s="22" t="str">
        <f>IFERROR(VLOOKUP(CONCATENATE(H$2,$Q7),Alap!$X:$AA,4,FALSE),"")</f>
        <v>Projektmenedzsment (209, Tb.-ről web)</v>
      </c>
      <c r="I7" s="22" t="str">
        <f>IFERROR(VLOOKUP(CONCATENATE(I$2,$Q7),Alap!$X:$AA,4,FALSE),"")</f>
        <v/>
      </c>
      <c r="J7" s="29" t="s">
        <v>563</v>
      </c>
      <c r="K7" s="22" t="str">
        <f>IFERROR(VLOOKUP(CONCATENATE(K$2,$Q7),Alap!$X:$AA,4,FALSE),"")</f>
        <v>Projektmenedzsment (209, Tb.-ről web)</v>
      </c>
      <c r="L7" s="22" t="str">
        <f>IFERROR(VLOOKUP(CONCATENATE(L$2,$Q7),Alap!$X:$AA,4,FALSE),"")</f>
        <v>Projektmenedzsment (209, Bp.-ről web)</v>
      </c>
      <c r="M7" s="23" t="str">
        <f>IFERROR(VLOOKUP(CONCATENATE(M$2,$Q7),Alap!$X:$AA,4,FALSE),"")</f>
        <v>Inbound marketing (209, Bp.-ről web)</v>
      </c>
      <c r="N7" s="22" t="str">
        <f>IFERROR(VLOOKUP(CONCATENATE(N$2,$Q7),Alap!$X:$AA,4,FALSE),"")</f>
        <v>Viselkedéskultúra és protokoll (szv.) (209, Tb.-ről web)</v>
      </c>
      <c r="O7" s="23" t="str">
        <f>IFERROR(VLOOKUP(CONCATENATE(O$2,$Q7),Alap!$X:$AA,4,FALSE),"")</f>
        <v/>
      </c>
      <c r="P7" s="22" t="str">
        <f>IFERROR(VLOOKUP(CONCATENATE(P$2,$Q7),Alap!$X:$AA,4,FALSE),"")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IFERROR(VLOOKUP(CONCATENATE(B$2,$Q8),Alap!$X:$AA,4,FALSE),"")</f>
        <v>Költségelemzés és árképzés (209, Bp.-ről web)</v>
      </c>
      <c r="C8" s="23" t="str">
        <f>IFERROR(VLOOKUP(CONCATENATE(C$2,$Q8),Alap!$X:$AA,4,FALSE),"")</f>
        <v/>
      </c>
      <c r="D8" s="23" t="str">
        <f>IFERROR(VLOOKUP(CONCATENATE(D$2,$Q8),Alap!$X:$AA,4,FALSE),"")</f>
        <v/>
      </c>
      <c r="E8" s="9" t="str">
        <f>IFERROR(VLOOKUP(CONCATENATE(E$2,$Q8),Alap!$X:$AA,4,FALSE),"")</f>
        <v>Költségelemzés és árképzés (209, Tb.-ről web)</v>
      </c>
      <c r="F8" s="22" t="str">
        <f>IFERROR(VLOOKUP(CONCATENATE(F$2,$Q8),Alap!$X:$AA,4,FALSE),"")</f>
        <v/>
      </c>
      <c r="G8" s="23" t="str">
        <f>IFERROR(VLOOKUP(CONCATENATE(G$2,$Q8),Alap!$X:$AA,4,FALSE),"")</f>
        <v>Kommunikáció és média (217, Tb.-ről web)</v>
      </c>
      <c r="H8" s="22" t="str">
        <f>IFERROR(VLOOKUP(CONCATENATE(H$2,$Q8),Alap!$X:$AA,4,FALSE),"")</f>
        <v>Projektmenedzsment (209, Tb.-ről web)</v>
      </c>
      <c r="I8" s="23" t="str">
        <f>IFERROR(VLOOKUP(CONCATENATE(I$2,$Q8),Alap!$X:$AA,4,FALSE),"")</f>
        <v/>
      </c>
      <c r="J8" s="23" t="str">
        <f>IFERROR(VLOOKUP(CONCATENATE(J$2,$Q8),Alap!$X:$AA,4,FALSE),"")</f>
        <v>MI és marketing automatizálás (209, Bp.-ről web)</v>
      </c>
      <c r="K8" s="22" t="str">
        <f>IFERROR(VLOOKUP(CONCATENATE(K$2,$Q8),Alap!$X:$AA,4,FALSE),"")</f>
        <v/>
      </c>
      <c r="L8" s="23" t="str">
        <f>IFERROR(VLOOKUP(CONCATENATE(L$2,$Q8),Alap!$X:$AA,4,FALSE),"")</f>
        <v/>
      </c>
      <c r="M8" s="23" t="str">
        <f>IFERROR(VLOOKUP(CONCATENATE(M$2,$Q8),Alap!$X:$AA,4,FALSE),"")</f>
        <v>Inbound marketing (209, Bp.-ről web)</v>
      </c>
      <c r="N8" s="23" t="str">
        <f>IFERROR(VLOOKUP(CONCATENATE(N$2,$Q8),Alap!$X:$AA,4,FALSE),"")</f>
        <v/>
      </c>
      <c r="O8" s="23" t="str">
        <f>IFERROR(VLOOKUP(CONCATENATE(O$2,$Q8),Alap!$X:$AA,4,FALSE),"")</f>
        <v/>
      </c>
      <c r="P8" s="22" t="str">
        <f>IFERROR(VLOOKUP(CONCATENATE(P$2,$Q8),Alap!$X:$AA,4,FALSE),"")</f>
        <v/>
      </c>
      <c r="Q8" s="3">
        <v>5</v>
      </c>
    </row>
    <row r="9" spans="1:17" ht="63.9" customHeight="1" thickBot="1" x14ac:dyDescent="0.3">
      <c r="A9" s="9" t="s">
        <v>6</v>
      </c>
      <c r="B9" s="22" t="str">
        <f>IFERROR(VLOOKUP(CONCATENATE(B$2,$Q9),Alap!$X:$AA,4,FALSE),"")</f>
        <v/>
      </c>
      <c r="C9" s="22" t="str">
        <f>IFERROR(VLOOKUP(CONCATENATE(C$2,$Q9),Alap!$X:$AA,4,FALSE),"")</f>
        <v/>
      </c>
      <c r="D9" s="22" t="str">
        <f>IFERROR(VLOOKUP(CONCATENATE(D$2,$Q9),Alap!$X:$AA,4,FALSE),"")</f>
        <v/>
      </c>
      <c r="E9" s="22" t="str">
        <f>IFERROR(VLOOKUP(CONCATENATE(E$2,$Q9),Alap!$X:$AA,4,FALSE),"")</f>
        <v/>
      </c>
      <c r="F9" s="22" t="str">
        <f>IFERROR(VLOOKUP(CONCATENATE(F$2,$Q9),Alap!$X:$AA,4,FALSE),"")</f>
        <v/>
      </c>
      <c r="G9" s="22" t="str">
        <f>IFERROR(VLOOKUP(CONCATENATE(G$2,$Q9),Alap!$X:$AA,4,FALSE),"")</f>
        <v/>
      </c>
      <c r="H9" s="22" t="str">
        <f>IFERROR(VLOOKUP(CONCATENATE(H$2,$Q9),Alap!$X:$AA,4,FALSE),"")</f>
        <v/>
      </c>
      <c r="I9" s="22" t="str">
        <f>IFERROR(VLOOKUP(CONCATENATE(I$2,$Q9),Alap!$X:$AA,4,FALSE),"")</f>
        <v/>
      </c>
      <c r="J9" s="22" t="str">
        <f>IFERROR(VLOOKUP(CONCATENATE(J$2,$Q9),Alap!$X:$AA,4,FALSE),"")</f>
        <v/>
      </c>
      <c r="K9" s="22" t="str">
        <f>IFERROR(VLOOKUP(CONCATENATE(K$2,$Q9),Alap!$X:$AA,4,FALSE),"")</f>
        <v/>
      </c>
      <c r="L9" s="22" t="str">
        <f>IFERROR(VLOOKUP(CONCATENATE(L$2,$Q9),Alap!$X:$AA,4,FALSE),"")</f>
        <v/>
      </c>
      <c r="M9" s="22" t="str">
        <f>IFERROR(VLOOKUP(CONCATENATE(M$2,$Q9),Alap!$X:$AA,4,FALSE),"")</f>
        <v/>
      </c>
      <c r="N9" s="22" t="str">
        <f>IFERROR(VLOOKUP(CONCATENATE(N$2,$Q9),Alap!$X:$AA,4,FALSE),"")</f>
        <v/>
      </c>
      <c r="O9" s="22" t="str">
        <f>IFERROR(VLOOKUP(CONCATENATE(O$2,$Q9),Alap!$X:$AA,4,FALSE),"")</f>
        <v/>
      </c>
      <c r="P9" s="22" t="str">
        <f>IFERROR(VLOOKUP(CONCATENATE(P$2,$Q9),Alap!$X:$AA,4,FALSE),"")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IFERROR(VLOOKUP(CONCATENATE(B$10,$Q13),Alap!$X:$AA,4,FALSE),"")</f>
        <v/>
      </c>
      <c r="C13" s="9" t="str">
        <f>IFERROR(VLOOKUP(CONCATENATE(C$10,$Q13),Alap!$X:$AA,4,FALSE),"")</f>
        <v/>
      </c>
      <c r="D13" s="9" t="str">
        <f>IFERROR(VLOOKUP(CONCATENATE(D$10,$Q13),Alap!$X:$AA,4,FALSE),"")</f>
        <v/>
      </c>
      <c r="E13" s="9" t="str">
        <f>IFERROR(VLOOKUP(CONCATENATE(E$10,$Q13),Alap!$X:$AA,4,FALSE),"")</f>
        <v/>
      </c>
      <c r="F13" s="9" t="str">
        <f>IFERROR(VLOOKUP(CONCATENATE(F$10,$Q13),Alap!$X:$AA,4,FALSE),"")</f>
        <v/>
      </c>
      <c r="G13" s="9" t="str">
        <f>IFERROR(VLOOKUP(CONCATENATE(G$10,$Q13),Alap!$X:$AA,4,FALSE),"")</f>
        <v/>
      </c>
      <c r="H13" s="9" t="str">
        <f>IFERROR(VLOOKUP(CONCATENATE(H$10,$Q13),Alap!$X:$AA,4,FALSE),"")</f>
        <v/>
      </c>
      <c r="I13" s="9" t="str">
        <f>IFERROR(VLOOKUP(CONCATENATE(I$10,$Q13),Alap!$X:$AA,4,FALSE),"")</f>
        <v/>
      </c>
      <c r="J13" s="9" t="str">
        <f>IFERROR(VLOOKUP(CONCATENATE(J$10,$Q13),Alap!$X:$AA,4,FALSE),"")</f>
        <v/>
      </c>
      <c r="K13" s="9" t="str">
        <f>IFERROR(VLOOKUP(CONCATENATE(K$10,$Q13),Alap!$X:$AA,4,FALSE),"")</f>
        <v/>
      </c>
      <c r="L13" s="9" t="str">
        <f>IFERROR(VLOOKUP(CONCATENATE(L$10,$Q13),Alap!$X:$AA,4,FALSE),"")</f>
        <v/>
      </c>
      <c r="M13" s="9" t="str">
        <f>IFERROR(VLOOKUP(CONCATENATE(M$10,$Q13),Alap!$X:$AA,4,FALSE),"")</f>
        <v/>
      </c>
      <c r="N13" s="9" t="str">
        <f>IFERROR(VLOOKUP(CONCATENATE(N$10,$Q13),Alap!$X:$AA,4,FALSE),"")</f>
        <v/>
      </c>
      <c r="O13" s="9" t="str">
        <f>IFERROR(VLOOKUP(CONCATENATE(O$10,$Q13),Alap!$X:$AA,4,FALSE),"")</f>
        <v/>
      </c>
      <c r="P13" s="9" t="str">
        <f>IFERROR(VLOOKUP(CONCATENATE(P$10,$Q13),Alap!$X:$AA,4,FALSE),"")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IFERROR(VLOOKUP(CONCATENATE(B$10,$Q14),Alap!$X:$AA,4,FALSE),"")</f>
        <v/>
      </c>
      <c r="C14" s="30" t="str">
        <f>IFERROR(VLOOKUP(CONCATENATE(C$10,$Q14),Alap!$X:$AA,4,FALSE),"")</f>
        <v/>
      </c>
      <c r="D14" s="9" t="str">
        <f>IFERROR(VLOOKUP(CONCATENATE(D$10,$Q14),Alap!$X:$AA,4,FALSE),"")</f>
        <v/>
      </c>
      <c r="E14" s="30" t="str">
        <f>IFERROR(VLOOKUP(CONCATENATE(E$10,$Q14),Alap!$X:$AA,4,FALSE),"")</f>
        <v/>
      </c>
      <c r="F14" s="9" t="str">
        <f>IFERROR(VLOOKUP(CONCATENATE(F$10,$Q14),Alap!$X:$AA,4,FALSE),"")</f>
        <v/>
      </c>
      <c r="G14" s="9" t="str">
        <f>IFERROR(VLOOKUP(CONCATENATE(G$10,$Q14),Alap!$X:$AA,4,FALSE),"")</f>
        <v/>
      </c>
      <c r="H14" s="9" t="str">
        <f>IFERROR(VLOOKUP(CONCATENATE(H$10,$Q14),Alap!$X:$AA,4,FALSE),"")</f>
        <v/>
      </c>
      <c r="I14" s="9" t="str">
        <f>IFERROR(VLOOKUP(CONCATENATE(I$10,$Q14),Alap!$X:$AA,4,FALSE),"")</f>
        <v/>
      </c>
      <c r="J14" s="9" t="str">
        <f>IFERROR(VLOOKUP(CONCATENATE(J$10,$Q14),Alap!$X:$AA,4,FALSE),"")</f>
        <v/>
      </c>
      <c r="K14" s="9" t="str">
        <f>IFERROR(VLOOKUP(CONCATENATE(K$10,$Q14),Alap!$X:$AA,4,FALSE),"")</f>
        <v/>
      </c>
      <c r="L14" s="9" t="str">
        <f>IFERROR(VLOOKUP(CONCATENATE(L$10,$Q14),Alap!$X:$AA,4,FALSE),"")</f>
        <v/>
      </c>
      <c r="M14" s="9" t="str">
        <f>IFERROR(VLOOKUP(CONCATENATE(M$10,$Q14),Alap!$X:$AA,4,FALSE),"")</f>
        <v/>
      </c>
      <c r="N14" s="9" t="str">
        <f>IFERROR(VLOOKUP(CONCATENATE(N$10,$Q14),Alap!$X:$AA,4,FALSE),"")</f>
        <v/>
      </c>
      <c r="O14" s="9" t="str">
        <f>IFERROR(VLOOKUP(CONCATENATE(O$10,$Q14),Alap!$X:$AA,4,FALSE),"")</f>
        <v/>
      </c>
      <c r="P14" s="9" t="str">
        <f>IFERROR(VLOOKUP(CONCATENATE(P$10,$Q14),Alap!$X:$AA,4,FALSE),"")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IFERROR(VLOOKUP(CONCATENATE(B$10,$Q15),Alap!$X:$AA,4,FALSE),"")</f>
        <v/>
      </c>
      <c r="C15" s="30" t="str">
        <f>IFERROR(VLOOKUP(CONCATENATE(C$10,$Q15),Alap!$X:$AA,4,FALSE),"")</f>
        <v>Szakszeminárium I. (202, Tb.-ről web)</v>
      </c>
      <c r="D15" s="9" t="str">
        <f>IFERROR(VLOOKUP(CONCATENATE(D$10,$Q15),Alap!$X:$AA,4,FALSE),"")</f>
        <v/>
      </c>
      <c r="E15" s="22" t="str">
        <f>IFERROR(VLOOKUP(CONCATENATE(E$10,$Q15),Alap!$X:$AA,4,FALSE),"")</f>
        <v>Én, a Brand - Sportolói énmárka (205, Bp.-ről web)</v>
      </c>
      <c r="F15" s="9" t="str">
        <f>IFERROR(VLOOKUP(CONCATENATE(F$10,$Q15),Alap!$X:$AA,4,FALSE),"")</f>
        <v/>
      </c>
      <c r="G15" s="9" t="str">
        <f>IFERROR(VLOOKUP(CONCATENATE(G$10,$Q15),Alap!$X:$AA,4,FALSE),"")</f>
        <v/>
      </c>
      <c r="H15" s="9" t="str">
        <f>IFERROR(VLOOKUP(CONCATENATE(H$10,$Q15),Alap!$X:$AA,4,FALSE),"")</f>
        <v/>
      </c>
      <c r="I15" s="9" t="str">
        <f>IFERROR(VLOOKUP(CONCATENATE(I$10,$Q15),Alap!$X:$AA,4,FALSE),"")</f>
        <v/>
      </c>
      <c r="J15" s="9" t="str">
        <f>IFERROR(VLOOKUP(CONCATENATE(J$10,$Q15),Alap!$X:$AA,4,FALSE),"")</f>
        <v/>
      </c>
      <c r="K15" s="9" t="str">
        <f>IFERROR(VLOOKUP(CONCATENATE(K$10,$Q15),Alap!$X:$AA,4,FALSE),"")</f>
        <v/>
      </c>
      <c r="L15" s="22" t="str">
        <f>IFERROR(VLOOKUP(CONCATENATE(L$10,$Q15),Alap!$X:$AA,4,FALSE),"")</f>
        <v>Én, a Brand - Sportolói énmárka (205, Bp.-ről web)</v>
      </c>
      <c r="M15" s="9" t="str">
        <f>IFERROR(VLOOKUP(CONCATENATE(M$10,$Q15),Alap!$X:$AA,4,FALSE),"")</f>
        <v/>
      </c>
      <c r="N15" s="9" t="str">
        <f>IFERROR(VLOOKUP(CONCATENATE(N$10,$Q15),Alap!$X:$AA,4,FALSE),"")</f>
        <v/>
      </c>
      <c r="O15" s="9" t="str">
        <f>IFERROR(VLOOKUP(CONCATENATE(O$10,$Q15),Alap!$X:$AA,4,FALSE),"")</f>
        <v/>
      </c>
      <c r="P15" s="9" t="str">
        <f>IFERROR(VLOOKUP(CONCATENATE(P$10,$Q15),Alap!$X:$AA,4,FALSE),"")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IFERROR(VLOOKUP(CONCATENATE(B$10,$Q16),Alap!$X:$AA,4,FALSE),"")</f>
        <v/>
      </c>
      <c r="C16" s="30" t="str">
        <f>IFERROR(VLOOKUP(CONCATENATE(C$10,$Q16),Alap!$X:$AA,4,FALSE),"")</f>
        <v>Szakszeminárium I. (202, Tb.-ről web)</v>
      </c>
      <c r="D16" s="9" t="str">
        <f>IFERROR(VLOOKUP(CONCATENATE(D$10,$Q16),Alap!$X:$AA,4,FALSE),"")</f>
        <v/>
      </c>
      <c r="E16" s="22" t="str">
        <f>IFERROR(VLOOKUP(CONCATENATE(E$10,$Q16),Alap!$X:$AA,4,FALSE),"")</f>
        <v>Én, a Brand - Sportolói énmárka (205, Bp.-ről web)</v>
      </c>
      <c r="F16" s="9" t="str">
        <f>IFERROR(VLOOKUP(CONCATENATE(F$10,$Q16),Alap!$X:$AA,4,FALSE),"")</f>
        <v/>
      </c>
      <c r="G16" s="9" t="str">
        <f>IFERROR(VLOOKUP(CONCATENATE(G$10,$Q16),Alap!$X:$AA,4,FALSE),"")</f>
        <v/>
      </c>
      <c r="H16" s="9" t="str">
        <f>IFERROR(VLOOKUP(CONCATENATE(H$10,$Q16),Alap!$X:$AA,4,FALSE),"")</f>
        <v/>
      </c>
      <c r="I16" s="9" t="str">
        <f>IFERROR(VLOOKUP(CONCATENATE(I$10,$Q16),Alap!$X:$AA,4,FALSE),"")</f>
        <v/>
      </c>
      <c r="J16" s="9" t="str">
        <f>IFERROR(VLOOKUP(CONCATENATE(J$10,$Q16),Alap!$X:$AA,4,FALSE),"")</f>
        <v/>
      </c>
      <c r="K16" s="9" t="str">
        <f>IFERROR(VLOOKUP(CONCATENATE(K$10,$Q16),Alap!$X:$AA,4,FALSE),"")</f>
        <v/>
      </c>
      <c r="L16" s="22" t="str">
        <f>IFERROR(VLOOKUP(CONCATENATE(L$10,$Q16),Alap!$X:$AA,4,FALSE),"")</f>
        <v>Én, a Brand - Sportolói énmárka (205, Bp.-ről web)</v>
      </c>
      <c r="M16" s="9" t="str">
        <f>IFERROR(VLOOKUP(CONCATENATE(M$10,$Q16),Alap!$X:$AA,4,FALSE),"")</f>
        <v/>
      </c>
      <c r="N16" s="9" t="str">
        <f>IFERROR(VLOOKUP(CONCATENATE(N$10,$Q16),Alap!$X:$AA,4,FALSE),"")</f>
        <v/>
      </c>
      <c r="O16" s="9" t="str">
        <f>IFERROR(VLOOKUP(CONCATENATE(O$10,$Q16),Alap!$X:$AA,4,FALSE),"")</f>
        <v/>
      </c>
      <c r="P16" s="9" t="str">
        <f>IFERROR(VLOOKUP(CONCATENATE(P$10,$Q16),Alap!$X:$AA,4,FALSE),"")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Q17"/>
  <sheetViews>
    <sheetView workbookViewId="0">
      <selection activeCell="E6" sqref="E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IFERROR(VLOOKUP(CONCATENATE(B$2,$Q4),Alap!$Y:$AA,3,FALSE),"")</f>
        <v>Kommunikáció és média (214, Bp.-ről web)</v>
      </c>
      <c r="C4" s="23" t="str">
        <f>IFERROR(VLOOKUP(CONCATENATE(C$2,$Q4),Alap!$Y:$AA,3,FALSE),"")</f>
        <v/>
      </c>
      <c r="D4" s="23" t="str">
        <f>IFERROR(VLOOKUP(CONCATENATE(D$2,$Q4),Alap!$Y:$AA,3,FALSE),"")</f>
        <v>Business Intelligence (207, Bp.-ről web)</v>
      </c>
      <c r="E4" s="23" t="str">
        <f>IFERROR(VLOOKUP(CONCATENATE(E$2,$Q4),Alap!$Y:$AA,3,FALSE),"")</f>
        <v>Stratégiai és üzleti tervezés (209, Tb.-ről web)</v>
      </c>
      <c r="F4" s="22" t="str">
        <f>IFERROR(VLOOKUP(CONCATENATE(F$2,$Q4),Alap!$Y:$AA,3,FALSE),"")</f>
        <v>Projektmenedzsment (209, Bp.-ről web)</v>
      </c>
      <c r="G4" s="23" t="str">
        <f>IFERROR(VLOOKUP(CONCATENATE(G$2,$Q4),Alap!$Y:$AA,3,FALSE),"")</f>
        <v>Vállalatok a glokális térben (217, Tb.-ről web)</v>
      </c>
      <c r="H4" s="23" t="str">
        <f>IFERROR(VLOOKUP(CONCATENATE(H$2,$Q4),Alap!$Y:$AA,3,FALSE),"")</f>
        <v>Business Intelligence (207, Tb.-ről web)</v>
      </c>
      <c r="I4" s="23" t="str">
        <f>IFERROR(VLOOKUP(CONCATENATE(I$2,$Q4),Alap!$Y:$AA,3,FALSE),"")</f>
        <v/>
      </c>
      <c r="J4" s="23" t="str">
        <f>IFERROR(VLOOKUP(CONCATENATE(J$2,$Q4),Alap!$Y:$AA,3,FALSE),"")</f>
        <v>Business Intelligence (207, Tb.-ről web)</v>
      </c>
      <c r="K4" s="29" t="str">
        <f>IFERROR(VLOOKUP(CONCATENATE(K$2,$Q4),Alap!$Y:$AA,3,FALSE),"")</f>
        <v>Költségelemzés és árképzés (209, Tb.-ről web)</v>
      </c>
      <c r="L4" s="23" t="str">
        <f>IFERROR(VLOOKUP(CONCATENATE(L$2,$Q4),Alap!$Y:$AA,3,FALSE),"")</f>
        <v>Stratégiai és üzleti tervezés (209, Bp.-ről web)</v>
      </c>
      <c r="M4" s="23" t="str">
        <f>IFERROR(VLOOKUP(CONCATENATE(M$2,$Q4),Alap!$Y:$AA,3,FALSE),"")</f>
        <v/>
      </c>
      <c r="N4" s="9" t="str">
        <f>IFERROR(VLOOKUP(CONCATENATE(N$2,$Q4),Alap!$Y:$AA,3,FALSE),"")</f>
        <v>Kommunikáció és média (209, Bp.-ről web)</v>
      </c>
      <c r="O4" s="22" t="str">
        <f>IFERROR(VLOOKUP(CONCATENATE(O$2,$Q4),Alap!$Y:$AA,3,FALSE),"")</f>
        <v>Vállalatok a glokális térben (209, Bp.-ről web)</v>
      </c>
      <c r="P4" s="23" t="str">
        <f>IFERROR(VLOOKUP(CONCATENATE(P$2,$Q4),Alap!$Y:$AA,3,FALSE),"")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IFERROR(VLOOKUP(CONCATENATE(B$2,$Q5),Alap!$Y:$AA,3,FALSE),"")</f>
        <v>Kommunikáció és média (209, Bp.-ről web)</v>
      </c>
      <c r="C5" s="23" t="str">
        <f>IFERROR(VLOOKUP(CONCATENATE(C$2,$Q5),Alap!$Y:$AA,3,FALSE),"")</f>
        <v/>
      </c>
      <c r="D5" s="23" t="str">
        <f>IFERROR(VLOOKUP(CONCATENATE(D$2,$Q5),Alap!$Y:$AA,3,FALSE),"")</f>
        <v>Business Intelligence (207, Bp.-ről web)</v>
      </c>
      <c r="E5" s="23" t="str">
        <f>IFERROR(VLOOKUP(CONCATENATE(E$2,$Q5),Alap!$Y:$AA,3,FALSE),"")</f>
        <v>Stratégiai és üzleti tervezés (209, Tb.-ről web)</v>
      </c>
      <c r="F5" s="22" t="str">
        <f>IFERROR(VLOOKUP(CONCATENATE(F$2,$Q5),Alap!$Y:$AA,3,FALSE),"")</f>
        <v>Projektmenedzsment (209, Bp.-ről web)</v>
      </c>
      <c r="G5" s="23" t="str">
        <f>IFERROR(VLOOKUP(CONCATENATE(G$2,$Q5),Alap!$Y:$AA,3,FALSE),"")</f>
        <v>Vállalatok a glokális térben (217, Tb.-ről web)</v>
      </c>
      <c r="H5" s="23" t="str">
        <f>IFERROR(VLOOKUP(CONCATENATE(H$2,$Q5),Alap!$Y:$AA,3,FALSE),"")</f>
        <v>Business Intelligence (207, Tb.-ről web)</v>
      </c>
      <c r="I5" s="23" t="str">
        <f>IFERROR(VLOOKUP(CONCATENATE(I$2,$Q5),Alap!$Y:$AA,3,FALSE),"")</f>
        <v/>
      </c>
      <c r="J5" s="23" t="str">
        <f>IFERROR(VLOOKUP(CONCATENATE(J$2,$Q5),Alap!$Y:$AA,3,FALSE),"")</f>
        <v>Business Intelligence (207, Tb.-ről web)</v>
      </c>
      <c r="K5" s="29" t="str">
        <f>IFERROR(VLOOKUP(CONCATENATE(K$2,$Q5),Alap!$Y:$AA,3,FALSE),"")</f>
        <v>Költségelemzés és árképzés (209, Tb.-ről web)</v>
      </c>
      <c r="L5" s="23" t="str">
        <f>IFERROR(VLOOKUP(CONCATENATE(L$2,$Q5),Alap!$Y:$AA,3,FALSE),"")</f>
        <v>Stratégiai és üzleti tervezés (209, Bp.-ről web)</v>
      </c>
      <c r="M5" s="23" t="str">
        <f>IFERROR(VLOOKUP(CONCATENATE(M$2,$Q5),Alap!$Y:$AA,3,FALSE),"")</f>
        <v>Költségelemzés és árképzés (209, Bp.-ről web)</v>
      </c>
      <c r="N5" s="9" t="str">
        <f>IFERROR(VLOOKUP(CONCATENATE(N$2,$Q5),Alap!$Y:$AA,3,FALSE),"")</f>
        <v>Kommunikáció és média (209, Bp.-ről web)</v>
      </c>
      <c r="O5" s="22" t="str">
        <f>IFERROR(VLOOKUP(CONCATENATE(O$2,$Q5),Alap!$Y:$AA,3,FALSE),"")</f>
        <v>Vállalatok a glokális térben (209, Bp.-ről web)</v>
      </c>
      <c r="P5" s="23" t="str">
        <f>IFERROR(VLOOKUP(CONCATENATE(P$2,$Q5),Alap!$Y:$AA,3,FALSE),"")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IFERROR(VLOOKUP(CONCATENATE(B$2,$Q6),Alap!$Y:$AA,3,FALSE),"")</f>
        <v>Kommunikáció és média (209, Bp.-ről web)</v>
      </c>
      <c r="C6" s="29" t="s">
        <v>435</v>
      </c>
      <c r="D6" s="22" t="str">
        <f>IFERROR(VLOOKUP(CONCATENATE(D$2,$Q6),Alap!$Y:$AA,3,FALSE),"")</f>
        <v>Viselkedéskultúra és protokoll (szv.) (209, Bp.-ről web)</v>
      </c>
      <c r="E6" s="23" t="str">
        <f>IFERROR(VLOOKUP(CONCATENATE(E$2,$Q6),Alap!$Y:$AA,3,FALSE),"")</f>
        <v>Stratégiai és üzleti tervezés (209, Tb.-ről web)</v>
      </c>
      <c r="F6" s="23" t="str">
        <f>IFERROR(VLOOKUP(CONCATENATE(F$2,$Q6),Alap!$Y:$AA,3,FALSE),"")</f>
        <v>Stratégiai és üzleti tervezés (209, Bp.-ről web)</v>
      </c>
      <c r="G6" s="23" t="str">
        <f>IFERROR(VLOOKUP(CONCATENATE(G$2,$Q6),Alap!$Y:$AA,3,FALSE),"")</f>
        <v>Kommunikáció és média (217, Tb.-ről web)</v>
      </c>
      <c r="H6" s="22" t="str">
        <f>IFERROR(VLOOKUP(CONCATENATE(H$2,$Q6),Alap!$Y:$AA,3,FALSE),"")</f>
        <v>Projektmenedzsment (209, Tb.-ről web)</v>
      </c>
      <c r="I6" s="22" t="str">
        <f>IFERROR(VLOOKUP(CONCATENATE(I$2,$Q6),Alap!$Y:$AA,3,FALSE),"")</f>
        <v/>
      </c>
      <c r="J6" s="29" t="s">
        <v>563</v>
      </c>
      <c r="K6" s="22" t="str">
        <f>IFERROR(VLOOKUP(CONCATENATE(K$2,$Q6),Alap!$Y:$AA,3,FALSE),"")</f>
        <v>Projektmenedzsment (209, Tb.-ről web)</v>
      </c>
      <c r="L6" s="9" t="str">
        <f>IFERROR(VLOOKUP(CONCATENATE(L$2,$Q6),Alap!$Y:$AA,3,FALSE),"")</f>
        <v>Stratégiai és üzleti tervezés (209, Bp.-ről web)</v>
      </c>
      <c r="M6" s="23" t="str">
        <f>IFERROR(VLOOKUP(CONCATENATE(M$2,$Q6),Alap!$Y:$AA,3,FALSE),"")</f>
        <v>Költségelemzés és árképzés (209, Bp.-ről web)</v>
      </c>
      <c r="N6" s="22" t="s">
        <v>561</v>
      </c>
      <c r="O6" s="22" t="str">
        <f>IFERROR(VLOOKUP(CONCATENATE(O$2,$Q6),Alap!$Y:$AA,3,FALSE),"")</f>
        <v>Vállalatok a glokális térben (209, Bp.-ről web)</v>
      </c>
      <c r="P6" s="23" t="str">
        <f>IFERROR(VLOOKUP(CONCATENATE(P$2,$Q6),Alap!$Y:$AA,3,FALSE),"")</f>
        <v/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IFERROR(VLOOKUP(CONCATENATE(B$2,$Q7),Alap!$Y:$AA,3,FALSE),"")</f>
        <v>Költségelemzés és árképzés (209, Bp.-ről web)</v>
      </c>
      <c r="C7" s="29" t="s">
        <v>435</v>
      </c>
      <c r="D7" s="22" t="str">
        <f>IFERROR(VLOOKUP(CONCATENATE(D$2,$Q7),Alap!$Y:$AA,3,FALSE),"")</f>
        <v>Viselkedéskultúra és protokoll (szv.) (209, Bp.-ről web)</v>
      </c>
      <c r="E7" s="9" t="str">
        <f>IFERROR(VLOOKUP(CONCATENATE(E$2,$Q7),Alap!$Y:$AA,3,FALSE),"")</f>
        <v>Költségelemzés és árképzés (209, Tb.-ről web)</v>
      </c>
      <c r="F7" s="23" t="str">
        <f>IFERROR(VLOOKUP(CONCATENATE(F$2,$Q7),Alap!$Y:$AA,3,FALSE),"")</f>
        <v>Stratégiai és üzleti tervezés (209, Bp.-ről web)</v>
      </c>
      <c r="G7" s="9" t="str">
        <f>IFERROR(VLOOKUP(CONCATENATE(G$2,$Q7),Alap!$Y:$AA,3,FALSE),"")</f>
        <v>Kommunikáció és média (217, Tb.-ről web)</v>
      </c>
      <c r="H7" s="22" t="str">
        <f>IFERROR(VLOOKUP(CONCATENATE(H$2,$Q7),Alap!$Y:$AA,3,FALSE),"")</f>
        <v>Projektmenedzsment (209, Tb.-ről web)</v>
      </c>
      <c r="I7" s="22" t="str">
        <f>IFERROR(VLOOKUP(CONCATENATE(I$2,$Q7),Alap!$Y:$AA,3,FALSE),"")</f>
        <v/>
      </c>
      <c r="J7" s="29" t="s">
        <v>563</v>
      </c>
      <c r="K7" s="22" t="str">
        <f>IFERROR(VLOOKUP(CONCATENATE(K$2,$Q7),Alap!$Y:$AA,3,FALSE),"")</f>
        <v>Projektmenedzsment (209, Tb.-ről web)</v>
      </c>
      <c r="L7" s="22" t="str">
        <f>IFERROR(VLOOKUP(CONCATENATE(L$2,$Q7),Alap!$Y:$AA,3,FALSE),"")</f>
        <v>Projektmenedzsment (209, Bp.-ről web)</v>
      </c>
      <c r="M7" s="23" t="str">
        <f>IFERROR(VLOOKUP(CONCATENATE(M$2,$Q7),Alap!$Y:$AA,3,FALSE),"")</f>
        <v>Vállalatok a glokális térben (217, Bp.-ről web)</v>
      </c>
      <c r="N7" s="22" t="s">
        <v>561</v>
      </c>
      <c r="O7" s="9" t="str">
        <f>IFERROR(VLOOKUP(CONCATENATE(O$2,$Q7),Alap!$Y:$AA,3,FALSE),"")</f>
        <v/>
      </c>
      <c r="P7" s="23" t="str">
        <f>IFERROR(VLOOKUP(CONCATENATE(P$2,$Q7),Alap!$Y:$AA,3,FALSE),"")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IFERROR(VLOOKUP(CONCATENATE(B$2,$Q8),Alap!$Y:$AA,3,FALSE),"")</f>
        <v>Költségelemzés és árképzés (209, Bp.-ről web)</v>
      </c>
      <c r="C8" s="23" t="str">
        <f>IFERROR(VLOOKUP(CONCATENATE(C$2,$Q8),Alap!$Y:$AA,3,FALSE),"")</f>
        <v/>
      </c>
      <c r="D8" s="23" t="str">
        <f>IFERROR(VLOOKUP(CONCATENATE(D$2,$Q8),Alap!$Y:$AA,3,FALSE),"")</f>
        <v/>
      </c>
      <c r="E8" s="9" t="str">
        <f>IFERROR(VLOOKUP(CONCATENATE(E$2,$Q8),Alap!$Y:$AA,3,FALSE),"")</f>
        <v>Költségelemzés és árképzés (209, Tb.-ről web)</v>
      </c>
      <c r="F8" s="22" t="str">
        <f>IFERROR(VLOOKUP(CONCATENATE(F$2,$Q8),Alap!$Y:$AA,3,FALSE),"")</f>
        <v/>
      </c>
      <c r="G8" s="9" t="str">
        <f>IFERROR(VLOOKUP(CONCATENATE(G$2,$Q8),Alap!$Y:$AA,3,FALSE),"")</f>
        <v>Kommunikáció és média (217, Tb.-ről web)</v>
      </c>
      <c r="H8" s="22" t="str">
        <f>IFERROR(VLOOKUP(CONCATENATE(H$2,$Q8),Alap!$Y:$AA,3,FALSE),"")</f>
        <v>Projektmenedzsment (209, Tb.-ről web)</v>
      </c>
      <c r="I8" s="22" t="str">
        <f>IFERROR(VLOOKUP(CONCATENATE(I$2,$Q8),Alap!$Y:$AA,3,FALSE),"")</f>
        <v/>
      </c>
      <c r="J8" s="22" t="str">
        <f>IFERROR(VLOOKUP(CONCATENATE(J$2,$Q8),Alap!$Y:$AA,3,FALSE),"")</f>
        <v/>
      </c>
      <c r="K8" s="22" t="str">
        <f>IFERROR(VLOOKUP(CONCATENATE(K$2,$Q8),Alap!$Y:$AA,3,FALSE),"")</f>
        <v/>
      </c>
      <c r="L8" s="9" t="str">
        <f>IFERROR(VLOOKUP(CONCATENATE(L$2,$Q8),Alap!$Y:$AA,3,FALSE),"")</f>
        <v/>
      </c>
      <c r="M8" s="23" t="str">
        <f>IFERROR(VLOOKUP(CONCATENATE(M$2,$Q8),Alap!$Y:$AA,3,FALSE),"")</f>
        <v/>
      </c>
      <c r="N8" s="23" t="str">
        <f>IFERROR(VLOOKUP(CONCATENATE(N$2,$Q8),Alap!$Y:$AA,3,FALSE),"")</f>
        <v/>
      </c>
      <c r="O8" s="9" t="str">
        <f>IFERROR(VLOOKUP(CONCATENATE(O$2,$Q8),Alap!$Y:$AA,3,FALSE),"")</f>
        <v/>
      </c>
      <c r="P8" s="22" t="str">
        <f>IFERROR(VLOOKUP(CONCATENATE(P$2,$Q8),Alap!$Y:$AA,3,FALSE),"")</f>
        <v/>
      </c>
      <c r="Q8" s="3">
        <v>5</v>
      </c>
    </row>
    <row r="9" spans="1:17" ht="63.9" customHeight="1" thickBot="1" x14ac:dyDescent="0.3">
      <c r="A9" s="9" t="s">
        <v>6</v>
      </c>
      <c r="B9" s="22" t="str">
        <f>IFERROR(VLOOKUP(CONCATENATE(B$2,$Q9),Alap!$Y:$AA,3,FALSE),"")</f>
        <v/>
      </c>
      <c r="C9" s="22" t="str">
        <f>IFERROR(VLOOKUP(CONCATENATE(C$2,$Q9),Alap!$Y:$AA,3,FALSE),"")</f>
        <v/>
      </c>
      <c r="D9" s="22" t="str">
        <f>IFERROR(VLOOKUP(CONCATENATE(D$2,$Q9),Alap!$Y:$AA,3,FALSE),"")</f>
        <v/>
      </c>
      <c r="E9" s="22" t="str">
        <f>IFERROR(VLOOKUP(CONCATENATE(E$2,$Q9),Alap!$Y:$AA,3,FALSE),"")</f>
        <v/>
      </c>
      <c r="F9" s="22" t="str">
        <f>IFERROR(VLOOKUP(CONCATENATE(F$2,$Q9),Alap!$Y:$AA,3,FALSE),"")</f>
        <v/>
      </c>
      <c r="G9" s="22" t="str">
        <f>IFERROR(VLOOKUP(CONCATENATE(G$2,$Q9),Alap!$Y:$AA,3,FALSE),"")</f>
        <v/>
      </c>
      <c r="H9" s="22" t="str">
        <f>IFERROR(VLOOKUP(CONCATENATE(H$2,$Q9),Alap!$Y:$AA,3,FALSE),"")</f>
        <v/>
      </c>
      <c r="I9" s="22" t="str">
        <f>IFERROR(VLOOKUP(CONCATENATE(I$2,$Q9),Alap!$Y:$AA,3,FALSE),"")</f>
        <v/>
      </c>
      <c r="J9" s="22" t="str">
        <f>IFERROR(VLOOKUP(CONCATENATE(J$2,$Q9),Alap!$Y:$AA,3,FALSE),"")</f>
        <v/>
      </c>
      <c r="K9" s="22" t="str">
        <f>IFERROR(VLOOKUP(CONCATENATE(K$2,$Q9),Alap!$Y:$AA,3,FALSE),"")</f>
        <v/>
      </c>
      <c r="L9" s="22" t="str">
        <f>IFERROR(VLOOKUP(CONCATENATE(L$2,$Q9),Alap!$Y:$AA,3,FALSE),"")</f>
        <v/>
      </c>
      <c r="M9" s="22" t="str">
        <f>IFERROR(VLOOKUP(CONCATENATE(M$2,$Q9),Alap!$Y:$AA,3,FALSE),"")</f>
        <v/>
      </c>
      <c r="N9" s="22" t="str">
        <f>IFERROR(VLOOKUP(CONCATENATE(N$2,$Q9),Alap!$Y:$AA,3,FALSE),"")</f>
        <v/>
      </c>
      <c r="O9" s="22" t="str">
        <f>IFERROR(VLOOKUP(CONCATENATE(O$2,$Q9),Alap!$Y:$AA,3,FALSE),"")</f>
        <v/>
      </c>
      <c r="P9" s="22" t="str">
        <f>IFERROR(VLOOKUP(CONCATENATE(P$2,$Q9),Alap!$Y:$AA,3,FALSE),"")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IFERROR(VLOOKUP(CONCATENATE(B$10,$Q13),Alap!$Y:$AA,3,FALSE),"")</f>
        <v/>
      </c>
      <c r="C13" s="9" t="str">
        <f>IFERROR(VLOOKUP(CONCATENATE(C$10,$Q13),Alap!$Y:$AA,3,FALSE),"")</f>
        <v/>
      </c>
      <c r="D13" s="9" t="str">
        <f>IFERROR(VLOOKUP(CONCATENATE(D$10,$Q13),Alap!$Y:$AA,3,FALSE),"")</f>
        <v/>
      </c>
      <c r="E13" s="9" t="str">
        <f>IFERROR(VLOOKUP(CONCATENATE(E$10,$Q13),Alap!$Y:$AA,3,FALSE),"")</f>
        <v/>
      </c>
      <c r="F13" s="9" t="str">
        <f>IFERROR(VLOOKUP(CONCATENATE(F$10,$Q13),Alap!$Y:$AA,3,FALSE),"")</f>
        <v/>
      </c>
      <c r="G13" s="9" t="str">
        <f>IFERROR(VLOOKUP(CONCATENATE(G$10,$Q13),Alap!$Y:$AA,3,FALSE),"")</f>
        <v/>
      </c>
      <c r="H13" s="9" t="str">
        <f>IFERROR(VLOOKUP(CONCATENATE(H$10,$Q13),Alap!$Y:$AA,3,FALSE),"")</f>
        <v/>
      </c>
      <c r="I13" s="9" t="str">
        <f>IFERROR(VLOOKUP(CONCATENATE(I$10,$Q13),Alap!$Y:$AA,3,FALSE),"")</f>
        <v/>
      </c>
      <c r="J13" s="9" t="str">
        <f>IFERROR(VLOOKUP(CONCATENATE(J$10,$Q13),Alap!$Y:$AA,3,FALSE),"")</f>
        <v/>
      </c>
      <c r="K13" s="9" t="str">
        <f>IFERROR(VLOOKUP(CONCATENATE(K$10,$Q13),Alap!$Y:$AA,3,FALSE),"")</f>
        <v/>
      </c>
      <c r="L13" s="9" t="str">
        <f>IFERROR(VLOOKUP(CONCATENATE(L$10,$Q13),Alap!$Y:$AA,3,FALSE),"")</f>
        <v/>
      </c>
      <c r="M13" s="9" t="str">
        <f>IFERROR(VLOOKUP(CONCATENATE(M$10,$Q13),Alap!$Y:$AA,3,FALSE),"")</f>
        <v/>
      </c>
      <c r="N13" s="9" t="str">
        <f>IFERROR(VLOOKUP(CONCATENATE(N$10,$Q13),Alap!$Y:$AA,3,FALSE),"")</f>
        <v/>
      </c>
      <c r="O13" s="9" t="str">
        <f>IFERROR(VLOOKUP(CONCATENATE(O$10,$Q13),Alap!$Y:$AA,3,FALSE),"")</f>
        <v/>
      </c>
      <c r="P13" s="9" t="str">
        <f>IFERROR(VLOOKUP(CONCATENATE(P$10,$Q13),Alap!$Y:$AA,3,FALSE),"")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IFERROR(VLOOKUP(CONCATENATE(B$10,$Q14),Alap!$Y:$AA,3,FALSE),"")</f>
        <v/>
      </c>
      <c r="C14" s="30" t="str">
        <f>IFERROR(VLOOKUP(CONCATENATE(C$10,$Q14),Alap!$Y:$AA,3,FALSE),"")</f>
        <v/>
      </c>
      <c r="D14" s="9" t="str">
        <f>IFERROR(VLOOKUP(CONCATENATE(D$10,$Q14),Alap!$Y:$AA,3,FALSE),"")</f>
        <v/>
      </c>
      <c r="E14" s="30" t="str">
        <f>IFERROR(VLOOKUP(CONCATENATE(E$10,$Q14),Alap!$Y:$AA,3,FALSE),"")</f>
        <v/>
      </c>
      <c r="F14" s="9" t="str">
        <f>IFERROR(VLOOKUP(CONCATENATE(F$10,$Q14),Alap!$Y:$AA,3,FALSE),"")</f>
        <v/>
      </c>
      <c r="G14" s="9" t="str">
        <f>IFERROR(VLOOKUP(CONCATENATE(G$10,$Q14),Alap!$Y:$AA,3,FALSE),"")</f>
        <v/>
      </c>
      <c r="H14" s="9" t="str">
        <f>IFERROR(VLOOKUP(CONCATENATE(H$10,$Q14),Alap!$Y:$AA,3,FALSE),"")</f>
        <v/>
      </c>
      <c r="I14" s="9" t="str">
        <f>IFERROR(VLOOKUP(CONCATENATE(I$10,$Q14),Alap!$Y:$AA,3,FALSE),"")</f>
        <v/>
      </c>
      <c r="J14" s="9" t="str">
        <f>IFERROR(VLOOKUP(CONCATENATE(J$10,$Q14),Alap!$Y:$AA,3,FALSE),"")</f>
        <v/>
      </c>
      <c r="K14" s="9" t="str">
        <f>IFERROR(VLOOKUP(CONCATENATE(K$10,$Q14),Alap!$Y:$AA,3,FALSE),"")</f>
        <v/>
      </c>
      <c r="L14" s="9" t="str">
        <f>IFERROR(VLOOKUP(CONCATENATE(L$10,$Q14),Alap!$Y:$AA,3,FALSE),"")</f>
        <v/>
      </c>
      <c r="M14" s="9" t="str">
        <f>IFERROR(VLOOKUP(CONCATENATE(M$10,$Q14),Alap!$Y:$AA,3,FALSE),"")</f>
        <v/>
      </c>
      <c r="N14" s="9" t="str">
        <f>IFERROR(VLOOKUP(CONCATENATE(N$10,$Q14),Alap!$Y:$AA,3,FALSE),"")</f>
        <v/>
      </c>
      <c r="O14" s="9" t="str">
        <f>IFERROR(VLOOKUP(CONCATENATE(O$10,$Q14),Alap!$Y:$AA,3,FALSE),"")</f>
        <v/>
      </c>
      <c r="P14" s="9" t="str">
        <f>IFERROR(VLOOKUP(CONCATENATE(P$10,$Q14),Alap!$Y:$AA,3,FALSE),"")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IFERROR(VLOOKUP(CONCATENATE(B$10,$Q15),Alap!$Y:$AA,3,FALSE),"")</f>
        <v/>
      </c>
      <c r="C15" s="30" t="str">
        <f>IFERROR(VLOOKUP(CONCATENATE(C$10,$Q15),Alap!$Y:$AA,3,FALSE),"")</f>
        <v>Szakszeminárium I. (202, Tb.-ről web)</v>
      </c>
      <c r="D15" s="9" t="str">
        <f>IFERROR(VLOOKUP(CONCATENATE(D$10,$Q15),Alap!$Y:$AA,3,FALSE),"")</f>
        <v/>
      </c>
      <c r="E15" s="22" t="str">
        <f>IFERROR(VLOOKUP(CONCATENATE(E$10,$Q15),Alap!$Y:$AA,3,FALSE),"")</f>
        <v>Én, a Brand - Sportolói énmárka (205, Bp.-ről web)</v>
      </c>
      <c r="F15" s="9" t="str">
        <f>IFERROR(VLOOKUP(CONCATENATE(F$10,$Q15),Alap!$Y:$AA,3,FALSE),"")</f>
        <v/>
      </c>
      <c r="G15" s="9" t="str">
        <f>IFERROR(VLOOKUP(CONCATENATE(G$10,$Q15),Alap!$Y:$AA,3,FALSE),"")</f>
        <v/>
      </c>
      <c r="H15" s="9" t="str">
        <f>IFERROR(VLOOKUP(CONCATENATE(H$10,$Q15),Alap!$Y:$AA,3,FALSE),"")</f>
        <v/>
      </c>
      <c r="I15" s="9" t="str">
        <f>IFERROR(VLOOKUP(CONCATENATE(I$10,$Q15),Alap!$Y:$AA,3,FALSE),"")</f>
        <v/>
      </c>
      <c r="J15" s="9" t="str">
        <f>IFERROR(VLOOKUP(CONCATENATE(J$10,$Q15),Alap!$Y:$AA,3,FALSE),"")</f>
        <v/>
      </c>
      <c r="K15" s="9" t="str">
        <f>IFERROR(VLOOKUP(CONCATENATE(K$10,$Q15),Alap!$Y:$AA,3,FALSE),"")</f>
        <v/>
      </c>
      <c r="L15" s="22" t="str">
        <f>IFERROR(VLOOKUP(CONCATENATE(L$10,$Q15),Alap!$Y:$AA,3,FALSE),"")</f>
        <v>Én, a Brand - Sportolói énmárka (205, Bp.-ről web)</v>
      </c>
      <c r="M15" s="9" t="str">
        <f>IFERROR(VLOOKUP(CONCATENATE(M$10,$Q15),Alap!$Y:$AA,3,FALSE),"")</f>
        <v/>
      </c>
      <c r="N15" s="9" t="str">
        <f>IFERROR(VLOOKUP(CONCATENATE(N$10,$Q15),Alap!$Y:$AA,3,FALSE),"")</f>
        <v/>
      </c>
      <c r="O15" s="9" t="str">
        <f>IFERROR(VLOOKUP(CONCATENATE(O$10,$Q15),Alap!$Y:$AA,3,FALSE),"")</f>
        <v/>
      </c>
      <c r="P15" s="9" t="str">
        <f>IFERROR(VLOOKUP(CONCATENATE(P$10,$Q15),Alap!$Y:$AA,3,FALSE),"")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IFERROR(VLOOKUP(CONCATENATE(B$10,$Q16),Alap!$Y:$AA,3,FALSE),"")</f>
        <v/>
      </c>
      <c r="C16" s="30" t="str">
        <f>IFERROR(VLOOKUP(CONCATENATE(C$10,$Q16),Alap!$Y:$AA,3,FALSE),"")</f>
        <v>Szakszeminárium I. (202, Tb.-ről web)</v>
      </c>
      <c r="D16" s="9" t="str">
        <f>IFERROR(VLOOKUP(CONCATENATE(D$10,$Q16),Alap!$Y:$AA,3,FALSE),"")</f>
        <v/>
      </c>
      <c r="E16" s="22" t="str">
        <f>IFERROR(VLOOKUP(CONCATENATE(E$10,$Q16),Alap!$Y:$AA,3,FALSE),"")</f>
        <v>Én, a Brand - Sportolói énmárka (205, Bp.-ről web)</v>
      </c>
      <c r="F16" s="9" t="str">
        <f>IFERROR(VLOOKUP(CONCATENATE(F$10,$Q16),Alap!$Y:$AA,3,FALSE),"")</f>
        <v/>
      </c>
      <c r="G16" s="9" t="str">
        <f>IFERROR(VLOOKUP(CONCATENATE(G$10,$Q16),Alap!$Y:$AA,3,FALSE),"")</f>
        <v/>
      </c>
      <c r="H16" s="9" t="str">
        <f>IFERROR(VLOOKUP(CONCATENATE(H$10,$Q16),Alap!$Y:$AA,3,FALSE),"")</f>
        <v/>
      </c>
      <c r="I16" s="9" t="str">
        <f>IFERROR(VLOOKUP(CONCATENATE(I$10,$Q16),Alap!$Y:$AA,3,FALSE),"")</f>
        <v/>
      </c>
      <c r="J16" s="9" t="str">
        <f>IFERROR(VLOOKUP(CONCATENATE(J$10,$Q16),Alap!$Y:$AA,3,FALSE),"")</f>
        <v/>
      </c>
      <c r="K16" s="9" t="str">
        <f>IFERROR(VLOOKUP(CONCATENATE(K$10,$Q16),Alap!$Y:$AA,3,FALSE),"")</f>
        <v/>
      </c>
      <c r="L16" s="22" t="str">
        <f>IFERROR(VLOOKUP(CONCATENATE(L$10,$Q16),Alap!$Y:$AA,3,FALSE),"")</f>
        <v>Én, a Brand - Sportolói énmárka (205, Bp.-ről web)</v>
      </c>
      <c r="M16" s="9" t="str">
        <f>IFERROR(VLOOKUP(CONCATENATE(M$10,$Q16),Alap!$Y:$AA,3,FALSE),"")</f>
        <v/>
      </c>
      <c r="N16" s="9" t="str">
        <f>IFERROR(VLOOKUP(CONCATENATE(N$10,$Q16),Alap!$Y:$AA,3,FALSE),"")</f>
        <v/>
      </c>
      <c r="O16" s="9" t="str">
        <f>IFERROR(VLOOKUP(CONCATENATE(O$10,$Q16),Alap!$Y:$AA,3,FALSE),"")</f>
        <v/>
      </c>
      <c r="P16" s="9" t="str">
        <f>IFERROR(VLOOKUP(CONCATENATE(P$10,$Q16),Alap!$Y:$AA,3,FALSE),"")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Q17"/>
  <sheetViews>
    <sheetView workbookViewId="0">
      <selection activeCell="N4" sqref="N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" style="3" hidden="1" customWidth="1"/>
    <col min="18" max="16384" width="9.109375" style="3"/>
  </cols>
  <sheetData>
    <row r="1" spans="1:17" s="4" customFormat="1" ht="14.4" x14ac:dyDescent="0.3">
      <c r="A1" s="40" t="s">
        <v>495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IFERROR(VLOOKUP(CONCATENATE(B$2,$Q4),Alap!$Z:$AA,2,FALSE),"")</f>
        <v>Turisztikai szoftverek (207, gépterem, web)</v>
      </c>
      <c r="C4" s="23" t="str">
        <f>IFERROR(VLOOKUP(CONCATENATE(C$2,$Q4),Alap!$Z:$AA,2,FALSE),"")</f>
        <v>Nemzetközi turizmusföldrajz (205, web)</v>
      </c>
      <c r="D4" s="23" t="str">
        <f>IFERROR(VLOOKUP(CONCATENATE(D$2,$Q4),Alap!$Z:$AA,2,FALSE),"")</f>
        <v/>
      </c>
      <c r="E4" s="23" t="s">
        <v>748</v>
      </c>
      <c r="F4" s="23" t="str">
        <f>IFERROR(VLOOKUP(CONCATENATE(F$2,$Q4),Alap!$Z:$AA,2,FALSE),"")</f>
        <v>Turizmus marketing (202, web)</v>
      </c>
      <c r="G4" s="23" t="str">
        <f>IFERROR(VLOOKUP(CONCATENATE(G$2,$Q4),Alap!$Z:$AA,2,FALSE),"")</f>
        <v>Turizmus marketing (210, web)</v>
      </c>
      <c r="H4" s="9" t="str">
        <f>IFERROR(VLOOKUP(CONCATENATE(H$2,$Q4),Alap!$Z:$AA,2,FALSE),"")</f>
        <v/>
      </c>
      <c r="I4" s="23" t="str">
        <f>IFERROR(VLOOKUP(CONCATENATE(I$2,$Q4),Alap!$Z:$AA,2,FALSE),"")</f>
        <v/>
      </c>
      <c r="J4" s="23" t="str">
        <f>IFERROR(VLOOKUP(CONCATENATE(J$2,$Q4),Alap!$Z:$AA,2,FALSE),"")</f>
        <v/>
      </c>
      <c r="K4" s="23" t="str">
        <f>IFERROR(VLOOKUP(CONCATENATE(K$2,$Q4),Alap!$Z:$AA,2,FALSE),"")</f>
        <v/>
      </c>
      <c r="L4" s="23" t="str">
        <f>IFERROR(VLOOKUP(CONCATENATE(L$2,$Q4),Alap!$Z:$AA,2,FALSE),"")</f>
        <v>Turizmus marketing (205, web)</v>
      </c>
      <c r="M4" s="23" t="str">
        <f>IFERROR(VLOOKUP(CONCATENATE(M$2,$Q4),Alap!$Z:$AA,2,FALSE),"")</f>
        <v>Turizmus menedzsment (202, web)</v>
      </c>
      <c r="N4" s="23" t="str">
        <f>IFERROR(VLOOKUP(CONCATENATE(N$2,$Q4),Alap!$Z:$AA,2,FALSE),"")</f>
        <v>Szálloda fejlesztés és üzem. (203, web)</v>
      </c>
      <c r="O4" s="23" t="str">
        <f>IFERROR(VLOOKUP(CONCATENATE(O$2,$Q4),Alap!$Z:$AA,2,FALSE),"")</f>
        <v>Szálloda fejlesztés és üzem. (207, web)</v>
      </c>
      <c r="P4" s="23" t="str">
        <f>IFERROR(VLOOKUP(CONCATENATE(P$2,$Q4),Alap!$Z:$AA,2,FALSE),"")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IFERROR(VLOOKUP(CONCATENATE(B$2,$Q5),Alap!$Z:$AA,2,FALSE),"")</f>
        <v>Turisztikai szoftverek (207, gépterem, web)</v>
      </c>
      <c r="C5" s="23" t="str">
        <f>IFERROR(VLOOKUP(CONCATENATE(C$2,$Q5),Alap!$Z:$AA,2,FALSE),"")</f>
        <v>Nemzetközi turizmusföldrajz (205, web)</v>
      </c>
      <c r="D5" s="23" t="str">
        <f>IFERROR(VLOOKUP(CONCATENATE(D$2,$Q5),Alap!$Z:$AA,2,FALSE),"")</f>
        <v/>
      </c>
      <c r="E5" s="23" t="s">
        <v>748</v>
      </c>
      <c r="F5" s="23" t="str">
        <f>IFERROR(VLOOKUP(CONCATENATE(F$2,$Q5),Alap!$Z:$AA,2,FALSE),"")</f>
        <v>Turizmus marketing (202, web)</v>
      </c>
      <c r="G5" s="23" t="str">
        <f>IFERROR(VLOOKUP(CONCATENATE(G$2,$Q5),Alap!$Z:$AA,2,FALSE),"")</f>
        <v>Turizmus marketing (210, web)</v>
      </c>
      <c r="H5" s="9" t="str">
        <f>IFERROR(VLOOKUP(CONCATENATE(H$2,$Q5),Alap!$Z:$AA,2,FALSE),"")</f>
        <v/>
      </c>
      <c r="I5" s="23" t="str">
        <f>IFERROR(VLOOKUP(CONCATENATE(I$2,$Q5),Alap!$Z:$AA,2,FALSE),"")</f>
        <v/>
      </c>
      <c r="J5" s="23" t="str">
        <f>IFERROR(VLOOKUP(CONCATENATE(J$2,$Q5),Alap!$Z:$AA,2,FALSE),"")</f>
        <v/>
      </c>
      <c r="K5" s="23" t="str">
        <f>IFERROR(VLOOKUP(CONCATENATE(K$2,$Q5),Alap!$Z:$AA,2,FALSE),"")</f>
        <v/>
      </c>
      <c r="L5" s="23" t="str">
        <f>IFERROR(VLOOKUP(CONCATENATE(L$2,$Q5),Alap!$Z:$AA,2,FALSE),"")</f>
        <v>Turizmus marketing (205, web)</v>
      </c>
      <c r="M5" s="23" t="str">
        <f>IFERROR(VLOOKUP(CONCATENATE(M$2,$Q5),Alap!$Z:$AA,2,FALSE),"")</f>
        <v>Turizmus menedzsment (202, web)</v>
      </c>
      <c r="N5" s="23" t="str">
        <f>IFERROR(VLOOKUP(CONCATENATE(N$2,$Q5),Alap!$Z:$AA,2,FALSE),"")</f>
        <v>Szálloda fejlesztés és üzem. (203, web)</v>
      </c>
      <c r="O5" s="23" t="str">
        <f>IFERROR(VLOOKUP(CONCATENATE(O$2,$Q5),Alap!$Z:$AA,2,FALSE),"")</f>
        <v>Szálloda fejlesztés és üzem. (207, web)</v>
      </c>
      <c r="P5" s="23" t="str">
        <f>IFERROR(VLOOKUP(CONCATENATE(P$2,$Q5),Alap!$Z:$AA,2,FALSE),"")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IFERROR(VLOOKUP(CONCATENATE(B$2,$Q6),Alap!$Z:$AA,2,FALSE),"")</f>
        <v>Szálloda fejlesztés és üzem. (207, web)</v>
      </c>
      <c r="C6" s="29" t="s">
        <v>435</v>
      </c>
      <c r="D6" s="22" t="str">
        <f>IFERROR(VLOOKUP(CONCATENATE(D$2,$Q6),Alap!$Z:$AA,2,FALSE),"")</f>
        <v>Viselkedéskultúra és protokoll (szv.) (209, Bp.-ről web)</v>
      </c>
      <c r="E6" s="23" t="str">
        <f>IFERROR(VLOOKUP(CONCATENATE(E$2,$Q6),Alap!$Z:$AA,2,FALSE),"")</f>
        <v>Turizmus menedzsment (206, web)</v>
      </c>
      <c r="F6" s="23" t="str">
        <f>IFERROR(VLOOKUP(CONCATENATE(F$2,$Q6),Alap!$Z:$AA,2,FALSE),"")</f>
        <v>Nemzetközi turizmusföldrajz (202, web)</v>
      </c>
      <c r="G6" s="23" t="str">
        <f>IFERROR(VLOOKUP(CONCATENATE(G$2,$Q6),Alap!$Z:$AA,2,FALSE),"")</f>
        <v>Turizmus menedzsment (210, web)</v>
      </c>
      <c r="H6" s="9" t="str">
        <f>IFERROR(VLOOKUP(CONCATENATE(H$2,$Q6),Alap!$Z:$AA,2,FALSE),"")</f>
        <v>Turisztikai szoftverek (207, gépterem, web)</v>
      </c>
      <c r="I6" s="22" t="str">
        <f>IFERROR(VLOOKUP(CONCATENATE(I$2,$Q6),Alap!$Z:$AA,2,FALSE),"")</f>
        <v/>
      </c>
      <c r="J6" s="29" t="s">
        <v>563</v>
      </c>
      <c r="K6" s="23" t="str">
        <f>IFERROR(VLOOKUP(CONCATENATE(K$2,$Q6),Alap!$Z:$AA,2,FALSE),"")</f>
        <v>Turizmus marketing (210, web)</v>
      </c>
      <c r="L6" s="9" t="str">
        <f>IFERROR(VLOOKUP(CONCATENATE(L$2,$Q6),Alap!$Z:$AA,2,FALSE),"")</f>
        <v>Turizmus menedzsment (202, web)</v>
      </c>
      <c r="M6" s="23" t="str">
        <f>IFERROR(VLOOKUP(CONCATENATE(M$2,$Q6),Alap!$Z:$AA,2,FALSE),"")</f>
        <v>Turizmus menedzsment (202, web)</v>
      </c>
      <c r="N6" s="22" t="str">
        <f>IFERROR(VLOOKUP(CONCATENATE(N$2,$Q6),Alap!$Z:$AA,2,FALSE),"")</f>
        <v>Viselkedéskultúra és protokoll (szv.) (209, Tb.-ről web)</v>
      </c>
      <c r="O6" s="22" t="str">
        <f>IFERROR(VLOOKUP(CONCATENATE(O$2,$Q6),Alap!$Z:$AA,2,FALSE),"")</f>
        <v/>
      </c>
      <c r="P6" s="23" t="str">
        <f>IFERROR(VLOOKUP(CONCATENATE(P$2,$Q6),Alap!$Z:$AA,2,FALSE),"")</f>
        <v/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IFERROR(VLOOKUP(CONCATENATE(B$2,$Q7),Alap!$Z:$AA,2,FALSE),"")</f>
        <v/>
      </c>
      <c r="C7" s="29" t="s">
        <v>435</v>
      </c>
      <c r="D7" s="22" t="str">
        <f>IFERROR(VLOOKUP(CONCATENATE(D$2,$Q7),Alap!$Z:$AA,2,FALSE),"")</f>
        <v>Viselkedéskultúra és protokoll (szv.) (209, Bp.-ről web)</v>
      </c>
      <c r="E7" s="23" t="str">
        <f>IFERROR(VLOOKUP(CONCATENATE(E$2,$Q7),Alap!$Z:$AA,2,FALSE),"")</f>
        <v/>
      </c>
      <c r="F7" s="23" t="str">
        <f>IFERROR(VLOOKUP(CONCATENATE(F$2,$Q7),Alap!$Z:$AA,2,FALSE),"")</f>
        <v>Nemzetközi turizmusföldrajz (202, web)</v>
      </c>
      <c r="G7" s="23" t="str">
        <f>IFERROR(VLOOKUP(CONCATENATE(G$2,$Q7),Alap!$Z:$AA,2,FALSE),"")</f>
        <v>Turizmus menedzsment (210, web)</v>
      </c>
      <c r="H7" s="9" t="str">
        <f>IFERROR(VLOOKUP(CONCATENATE(H$2,$Q7),Alap!$Z:$AA,2,FALSE),"")</f>
        <v>Turisztikai szoftverek (207, gépterem, web)</v>
      </c>
      <c r="I7" s="22" t="str">
        <f>IFERROR(VLOOKUP(CONCATENATE(I$2,$Q7),Alap!$Z:$AA,2,FALSE),"")</f>
        <v/>
      </c>
      <c r="J7" s="29" t="s">
        <v>563</v>
      </c>
      <c r="K7" s="23" t="str">
        <f>IFERROR(VLOOKUP(CONCATENATE(K$2,$Q7),Alap!$Z:$AA,2,FALSE),"")</f>
        <v>Turizmus marketing (210, web)</v>
      </c>
      <c r="L7" s="9" t="str">
        <f>IFERROR(VLOOKUP(CONCATENATE(L$2,$Q7),Alap!$Z:$AA,2,FALSE),"")</f>
        <v>Turizmus menedzsment (202, web)</v>
      </c>
      <c r="M7" s="23" t="str">
        <f>IFERROR(VLOOKUP(CONCATENATE(M$2,$Q7),Alap!$Z:$AA,2,FALSE),"")</f>
        <v>Szálloda fejlesztés és üzem. (202, web)</v>
      </c>
      <c r="N7" s="22" t="s">
        <v>747</v>
      </c>
      <c r="O7" s="23" t="str">
        <f>IFERROR(VLOOKUP(CONCATENATE(O$2,$Q7),Alap!$Z:$AA,2,FALSE),"")</f>
        <v/>
      </c>
      <c r="P7" s="22" t="str">
        <f>IFERROR(VLOOKUP(CONCATENATE(P$2,$Q7),Alap!$Z:$AA,2,FALSE),"")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IFERROR(VLOOKUP(CONCATENATE(B$2,$Q8),Alap!$Z:$AA,2,FALSE),"")</f>
        <v/>
      </c>
      <c r="C8" s="23" t="str">
        <f>IFERROR(VLOOKUP(CONCATENATE(C$2,$Q8),Alap!$Z:$AA,2,FALSE),"")</f>
        <v/>
      </c>
      <c r="D8" s="22" t="str">
        <f>IFERROR(VLOOKUP(CONCATENATE(D$2,$Q8),Alap!$Z:$AA,2,FALSE),"")</f>
        <v/>
      </c>
      <c r="E8" s="23" t="str">
        <f>IFERROR(VLOOKUP(CONCATENATE(E$2,$Q8),Alap!$Z:$AA,2,FALSE),"")</f>
        <v/>
      </c>
      <c r="F8" s="23" t="str">
        <f>IFERROR(VLOOKUP(CONCATENATE(F$2,$Q8),Alap!$Z:$AA,2,FALSE),"")</f>
        <v>Nemzetközi turizmusföldrajz (202, web)</v>
      </c>
      <c r="G8" s="23" t="str">
        <f>IFERROR(VLOOKUP(CONCATENATE(G$2,$Q8),Alap!$Z:$AA,2,FALSE),"")</f>
        <v/>
      </c>
      <c r="H8" s="22" t="str">
        <f>IFERROR(VLOOKUP(CONCATENATE(H$2,$Q8),Alap!$Z:$AA,2,FALSE),"")</f>
        <v/>
      </c>
      <c r="I8" s="22" t="str">
        <f>IFERROR(VLOOKUP(CONCATENATE(I$2,$Q8),Alap!$Z:$AA,2,FALSE),"")</f>
        <v/>
      </c>
      <c r="J8" s="23" t="str">
        <f>IFERROR(VLOOKUP(CONCATENATE(J$2,$Q8),Alap!$Z:$AA,2,FALSE),"")</f>
        <v/>
      </c>
      <c r="K8" s="23" t="str">
        <f>IFERROR(VLOOKUP(CONCATENATE(K$2,$Q8),Alap!$Z:$AA,2,FALSE),"")</f>
        <v/>
      </c>
      <c r="L8" s="9" t="str">
        <f>IFERROR(VLOOKUP(CONCATENATE(L$2,$Q8),Alap!$Z:$AA,2,FALSE),"")</f>
        <v/>
      </c>
      <c r="M8" s="23" t="str">
        <f>IFERROR(VLOOKUP(CONCATENATE(M$2,$Q8),Alap!$Z:$AA,2,FALSE),"")</f>
        <v>Szálloda fejlesztés és üzem. (202, web)</v>
      </c>
      <c r="N8" s="22" t="str">
        <f>IFERROR(VLOOKUP(CONCATENATE(N$2,$Q8),Alap!$Z:$AA,2,FALSE),"")</f>
        <v>Idegenvezetés (210, web)</v>
      </c>
      <c r="O8" s="23" t="str">
        <f>IFERROR(VLOOKUP(CONCATENATE(O$2,$Q8),Alap!$Z:$AA,2,FALSE),"")</f>
        <v/>
      </c>
      <c r="P8" s="22" t="str">
        <f>IFERROR(VLOOKUP(CONCATENATE(P$2,$Q8),Alap!$Z:$AA,2,FALSE),"")</f>
        <v/>
      </c>
      <c r="Q8" s="3">
        <v>5</v>
      </c>
    </row>
    <row r="9" spans="1:17" ht="63.9" customHeight="1" thickBot="1" x14ac:dyDescent="0.3">
      <c r="A9" s="9" t="s">
        <v>6</v>
      </c>
      <c r="B9" s="22" t="str">
        <f>IFERROR(VLOOKUP(CONCATENATE(B$2,$Q9),Alap!$Z:$AA,2,FALSE),"")</f>
        <v/>
      </c>
      <c r="C9" s="22" t="str">
        <f>IFERROR(VLOOKUP(CONCATENATE(C$2,$Q9),Alap!$Z:$AA,2,FALSE),"")</f>
        <v/>
      </c>
      <c r="D9" s="22" t="str">
        <f>IFERROR(VLOOKUP(CONCATENATE(D$2,$Q9),Alap!$Z:$AA,2,FALSE),"")</f>
        <v/>
      </c>
      <c r="E9" s="22" t="str">
        <f>IFERROR(VLOOKUP(CONCATENATE(E$2,$Q9),Alap!$Z:$AA,2,FALSE),"")</f>
        <v/>
      </c>
      <c r="F9" s="22" t="str">
        <f>IFERROR(VLOOKUP(CONCATENATE(F$2,$Q9),Alap!$Z:$AA,2,FALSE),"")</f>
        <v/>
      </c>
      <c r="G9" s="22" t="str">
        <f>IFERROR(VLOOKUP(CONCATENATE(G$2,$Q9),Alap!$Z:$AA,2,FALSE),"")</f>
        <v/>
      </c>
      <c r="H9" s="22" t="str">
        <f>IFERROR(VLOOKUP(CONCATENATE(H$2,$Q9),Alap!$Z:$AA,2,FALSE),"")</f>
        <v/>
      </c>
      <c r="I9" s="22" t="str">
        <f>IFERROR(VLOOKUP(CONCATENATE(I$2,$Q9),Alap!$Z:$AA,2,FALSE),"")</f>
        <v/>
      </c>
      <c r="J9" s="22" t="str">
        <f>IFERROR(VLOOKUP(CONCATENATE(J$2,$Q9),Alap!$Z:$AA,2,FALSE),"")</f>
        <v/>
      </c>
      <c r="K9" s="22" t="str">
        <f>IFERROR(VLOOKUP(CONCATENATE(K$2,$Q9),Alap!$Z:$AA,2,FALSE),"")</f>
        <v/>
      </c>
      <c r="L9" s="22" t="str">
        <f>IFERROR(VLOOKUP(CONCATENATE(L$2,$Q9),Alap!$Z:$AA,2,FALSE),"")</f>
        <v/>
      </c>
      <c r="M9" s="22" t="str">
        <f>IFERROR(VLOOKUP(CONCATENATE(M$2,$Q9),Alap!$Z:$AA,2,FALSE),"")</f>
        <v/>
      </c>
      <c r="N9" s="22" t="str">
        <f>IFERROR(VLOOKUP(CONCATENATE(N$2,$Q9),Alap!$Z:$AA,2,FALSE),"")</f>
        <v/>
      </c>
      <c r="O9" s="22" t="str">
        <f>IFERROR(VLOOKUP(CONCATENATE(O$2,$Q9),Alap!$Z:$AA,2,FALSE),"")</f>
        <v/>
      </c>
      <c r="P9" s="22" t="str">
        <f>IFERROR(VLOOKUP(CONCATENATE(P$2,$Q9),Alap!$Z:$AA,2,FALSE),"")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IFERROR(VLOOKUP(CONCATENATE(B$10,$Q13),Alap!$Z:$AA,2,FALSE),"")</f>
        <v/>
      </c>
      <c r="C13" s="9" t="str">
        <f>IFERROR(VLOOKUP(CONCATENATE(C$10,$Q13),Alap!$Z:$AA,2,FALSE),"")</f>
        <v/>
      </c>
      <c r="D13" s="9" t="str">
        <f>IFERROR(VLOOKUP(CONCATENATE(D$10,$Q13),Alap!$Z:$AA,2,FALSE),"")</f>
        <v/>
      </c>
      <c r="E13" s="9" t="str">
        <f>IFERROR(VLOOKUP(CONCATENATE(E$10,$Q13),Alap!$Z:$AA,2,FALSE),"")</f>
        <v/>
      </c>
      <c r="F13" s="9" t="str">
        <f>IFERROR(VLOOKUP(CONCATENATE(F$10,$Q13),Alap!$Z:$AA,2,FALSE),"")</f>
        <v/>
      </c>
      <c r="G13" s="9" t="str">
        <f>IFERROR(VLOOKUP(CONCATENATE(G$10,$Q13),Alap!$Z:$AA,2,FALSE),"")</f>
        <v/>
      </c>
      <c r="H13" s="9" t="str">
        <f>IFERROR(VLOOKUP(CONCATENATE(H$10,$Q13),Alap!$Z:$AA,2,FALSE),"")</f>
        <v/>
      </c>
      <c r="I13" s="9" t="str">
        <f>IFERROR(VLOOKUP(CONCATENATE(I$10,$Q13),Alap!$Z:$AA,2,FALSE),"")</f>
        <v/>
      </c>
      <c r="J13" s="9" t="str">
        <f>IFERROR(VLOOKUP(CONCATENATE(J$10,$Q13),Alap!$Z:$AA,2,FALSE),"")</f>
        <v/>
      </c>
      <c r="K13" s="9" t="str">
        <f>IFERROR(VLOOKUP(CONCATENATE(K$10,$Q13),Alap!$Z:$AA,2,FALSE),"")</f>
        <v/>
      </c>
      <c r="L13" s="9" t="str">
        <f>IFERROR(VLOOKUP(CONCATENATE(L$10,$Q13),Alap!$Z:$AA,2,FALSE),"")</f>
        <v/>
      </c>
      <c r="M13" s="9" t="str">
        <f>IFERROR(VLOOKUP(CONCATENATE(M$10,$Q13),Alap!$Z:$AA,2,FALSE),"")</f>
        <v/>
      </c>
      <c r="N13" s="9" t="str">
        <f>IFERROR(VLOOKUP(CONCATENATE(N$10,$Q13),Alap!$Z:$AA,2,FALSE),"")</f>
        <v/>
      </c>
      <c r="O13" s="9" t="str">
        <f>IFERROR(VLOOKUP(CONCATENATE(O$10,$Q13),Alap!$Z:$AA,2,FALSE),"")</f>
        <v/>
      </c>
      <c r="P13" s="9" t="str">
        <f>IFERROR(VLOOKUP(CONCATENATE(P$10,$Q13),Alap!$Z:$AA,2,FALSE),"")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IFERROR(VLOOKUP(CONCATENATE(B$10,$Q14),Alap!$Z:$AA,2,FALSE),"")</f>
        <v/>
      </c>
      <c r="C14" s="30" t="str">
        <f>IFERROR(VLOOKUP(CONCATENATE(C$10,$Q14),Alap!$Z:$AA,2,FALSE),"")</f>
        <v/>
      </c>
      <c r="D14" s="9" t="str">
        <f>IFERROR(VLOOKUP(CONCATENATE(D$10,$Q14),Alap!$Z:$AA,2,FALSE),"")</f>
        <v/>
      </c>
      <c r="E14" s="30" t="str">
        <f>IFERROR(VLOOKUP(CONCATENATE(E$10,$Q14),Alap!$Z:$AA,2,FALSE),"")</f>
        <v/>
      </c>
      <c r="F14" s="9" t="str">
        <f>IFERROR(VLOOKUP(CONCATENATE(F$10,$Q14),Alap!$Z:$AA,2,FALSE),"")</f>
        <v/>
      </c>
      <c r="G14" s="9" t="str">
        <f>IFERROR(VLOOKUP(CONCATENATE(G$10,$Q14),Alap!$Z:$AA,2,FALSE),"")</f>
        <v/>
      </c>
      <c r="H14" s="9" t="str">
        <f>IFERROR(VLOOKUP(CONCATENATE(H$10,$Q14),Alap!$Z:$AA,2,FALSE),"")</f>
        <v/>
      </c>
      <c r="I14" s="9" t="str">
        <f>IFERROR(VLOOKUP(CONCATENATE(I$10,$Q14),Alap!$Z:$AA,2,FALSE),"")</f>
        <v/>
      </c>
      <c r="J14" s="9" t="str">
        <f>IFERROR(VLOOKUP(CONCATENATE(J$10,$Q14),Alap!$Z:$AA,2,FALSE),"")</f>
        <v/>
      </c>
      <c r="K14" s="9" t="str">
        <f>IFERROR(VLOOKUP(CONCATENATE(K$10,$Q14),Alap!$Z:$AA,2,FALSE),"")</f>
        <v/>
      </c>
      <c r="L14" s="9" t="str">
        <f>IFERROR(VLOOKUP(CONCATENATE(L$10,$Q14),Alap!$Z:$AA,2,FALSE),"")</f>
        <v/>
      </c>
      <c r="M14" s="9" t="str">
        <f>IFERROR(VLOOKUP(CONCATENATE(M$10,$Q14),Alap!$Z:$AA,2,FALSE),"")</f>
        <v/>
      </c>
      <c r="N14" s="9" t="str">
        <f>IFERROR(VLOOKUP(CONCATENATE(N$10,$Q14),Alap!$Z:$AA,2,FALSE),"")</f>
        <v/>
      </c>
      <c r="O14" s="9" t="str">
        <f>IFERROR(VLOOKUP(CONCATENATE(O$10,$Q14),Alap!$Z:$AA,2,FALSE),"")</f>
        <v/>
      </c>
      <c r="P14" s="9" t="str">
        <f>IFERROR(VLOOKUP(CONCATENATE(P$10,$Q14),Alap!$Z:$AA,2,FALSE),"")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IFERROR(VLOOKUP(CONCATENATE(B$10,$Q15),Alap!$Z:$AA,2,FALSE),"")</f>
        <v/>
      </c>
      <c r="C15" s="30" t="str">
        <f>IFERROR(VLOOKUP(CONCATENATE(C$10,$Q15),Alap!$Z:$AA,2,FALSE),"")</f>
        <v/>
      </c>
      <c r="D15" s="9" t="str">
        <f>IFERROR(VLOOKUP(CONCATENATE(D$10,$Q15),Alap!$Z:$AA,2,FALSE),"")</f>
        <v/>
      </c>
      <c r="E15" s="22" t="str">
        <f>IFERROR(VLOOKUP(CONCATENATE(E$10,$Q15),Alap!$Z:$AA,2,FALSE),"")</f>
        <v>Én, a Brand - Sportolói énmárka (205, Bp.-ről web)</v>
      </c>
      <c r="F15" s="9" t="str">
        <f>IFERROR(VLOOKUP(CONCATENATE(F$10,$Q15),Alap!$Z:$AA,2,FALSE),"")</f>
        <v/>
      </c>
      <c r="G15" s="9" t="str">
        <f>IFERROR(VLOOKUP(CONCATENATE(G$10,$Q15),Alap!$Z:$AA,2,FALSE),"")</f>
        <v/>
      </c>
      <c r="H15" s="9" t="str">
        <f>IFERROR(VLOOKUP(CONCATENATE(H$10,$Q15),Alap!$Z:$AA,2,FALSE),"")</f>
        <v/>
      </c>
      <c r="I15" s="9" t="str">
        <f>IFERROR(VLOOKUP(CONCATENATE(I$10,$Q15),Alap!$Z:$AA,2,FALSE),"")</f>
        <v/>
      </c>
      <c r="J15" s="9" t="str">
        <f>IFERROR(VLOOKUP(CONCATENATE(J$10,$Q15),Alap!$Z:$AA,2,FALSE),"")</f>
        <v/>
      </c>
      <c r="K15" s="9" t="str">
        <f>IFERROR(VLOOKUP(CONCATENATE(K$10,$Q15),Alap!$Z:$AA,2,FALSE),"")</f>
        <v/>
      </c>
      <c r="L15" s="22" t="str">
        <f>IFERROR(VLOOKUP(CONCATENATE(L$10,$Q15),Alap!$Z:$AA,2,FALSE),"")</f>
        <v>Én, a Brand - Sportolói énmárka (205, Bp.-ről web)</v>
      </c>
      <c r="M15" s="9" t="str">
        <f>IFERROR(VLOOKUP(CONCATENATE(M$10,$Q15),Alap!$Z:$AA,2,FALSE),"")</f>
        <v/>
      </c>
      <c r="N15" s="9" t="str">
        <f>IFERROR(VLOOKUP(CONCATENATE(N$10,$Q15),Alap!$Z:$AA,2,FALSE),"")</f>
        <v/>
      </c>
      <c r="O15" s="9" t="str">
        <f>IFERROR(VLOOKUP(CONCATENATE(O$10,$Q15),Alap!$Z:$AA,2,FALSE),"")</f>
        <v/>
      </c>
      <c r="P15" s="9" t="str">
        <f>IFERROR(VLOOKUP(CONCATENATE(P$10,$Q15),Alap!$Z:$AA,2,FALSE),"")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IFERROR(VLOOKUP(CONCATENATE(B$10,$Q16),Alap!$Z:$AA,2,FALSE),"")</f>
        <v/>
      </c>
      <c r="C16" s="9" t="str">
        <f>IFERROR(VLOOKUP(CONCATENATE(C$10,$Q16),Alap!$Z:$AA,2,FALSE),"")</f>
        <v/>
      </c>
      <c r="D16" s="9" t="str">
        <f>IFERROR(VLOOKUP(CONCATENATE(D$10,$Q16),Alap!$Z:$AA,2,FALSE),"")</f>
        <v/>
      </c>
      <c r="E16" s="22" t="str">
        <f>IFERROR(VLOOKUP(CONCATENATE(E$10,$Q16),Alap!$Z:$AA,2,FALSE),"")</f>
        <v>Én, a Brand - Sportolói énmárka (205, Bp.-ről web)</v>
      </c>
      <c r="F16" s="9" t="str">
        <f>IFERROR(VLOOKUP(CONCATENATE(F$10,$Q16),Alap!$Z:$AA,2,FALSE),"")</f>
        <v/>
      </c>
      <c r="G16" s="9" t="str">
        <f>IFERROR(VLOOKUP(CONCATENATE(G$10,$Q16),Alap!$Z:$AA,2,FALSE),"")</f>
        <v/>
      </c>
      <c r="H16" s="9" t="str">
        <f>IFERROR(VLOOKUP(CONCATENATE(H$10,$Q16),Alap!$Z:$AA,2,FALSE),"")</f>
        <v/>
      </c>
      <c r="I16" s="9" t="str">
        <f>IFERROR(VLOOKUP(CONCATENATE(I$10,$Q16),Alap!$Z:$AA,2,FALSE),"")</f>
        <v/>
      </c>
      <c r="J16" s="9" t="str">
        <f>IFERROR(VLOOKUP(CONCATENATE(J$10,$Q16),Alap!$Z:$AA,2,FALSE),"")</f>
        <v/>
      </c>
      <c r="K16" s="9" t="str">
        <f>IFERROR(VLOOKUP(CONCATENATE(K$10,$Q16),Alap!$Z:$AA,2,FALSE),"")</f>
        <v/>
      </c>
      <c r="L16" s="22" t="str">
        <f>IFERROR(VLOOKUP(CONCATENATE(L$10,$Q16),Alap!$Z:$AA,2,FALSE),"")</f>
        <v>Én, a Brand - Sportolói énmárka (205, Bp.-ről web)</v>
      </c>
      <c r="M16" s="9" t="str">
        <f>IFERROR(VLOOKUP(CONCATENATE(M$10,$Q16),Alap!$Z:$AA,2,FALSE),"")</f>
        <v/>
      </c>
      <c r="N16" s="9" t="str">
        <f>IFERROR(VLOOKUP(CONCATENATE(N$10,$Q16),Alap!$Z:$AA,2,FALSE),"")</f>
        <v/>
      </c>
      <c r="O16" s="9" t="str">
        <f>IFERROR(VLOOKUP(CONCATENATE(O$10,$Q16),Alap!$Z:$AA,2,FALSE),"")</f>
        <v/>
      </c>
      <c r="P16" s="9" t="str">
        <f>IFERROR(VLOOKUP(CONCATENATE(P$10,$Q16),Alap!$Z:$AA,2,FALSE),"")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C656C-DC8C-434A-8D10-6ECF7EF55E46}">
  <dimension ref="A1:Q17"/>
  <sheetViews>
    <sheetView workbookViewId="0">
      <selection activeCell="E15" sqref="E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IFERROR(VLOOKUP(CONCATENATE(B$2,$Q4),Alap!$AN:$BE,18,FALSE),"")</f>
        <v>Számvitel III. (217, web)</v>
      </c>
      <c r="C4" s="9" t="str">
        <f>IFERROR(VLOOKUP(CONCATENATE(C$2,$Q4),Alap!$AN:$BE,18,FALSE),"")</f>
        <v>Számvitel III. (216, web)</v>
      </c>
      <c r="D4" s="9" t="str">
        <f>IFERROR(VLOOKUP(CONCATENATE(D$2,$Q4),Alap!$AN:$BE,18,FALSE),"")</f>
        <v>Innováció-menedzsment alapjai (604, Bp.-ről web)</v>
      </c>
      <c r="E4" s="9" t="str">
        <f>IFERROR(VLOOKUP(CONCATENATE(E$2,$Q4),Alap!$AN:$BE,18,FALSE),"")</f>
        <v>Stratégiai és üzleti tervezés (214, Tb.-ről web)</v>
      </c>
      <c r="F4" s="9" t="str">
        <f>IFERROR(VLOOKUP(CONCATENATE(F$2,$Q4),Alap!$AN:$BE,18,FALSE),"")</f>
        <v>Projektmenedzsment (601, Bp.-ről web)</v>
      </c>
      <c r="G4" s="9" t="str">
        <f>IFERROR(VLOOKUP(CONCATENATE(G$2,$Q4),Alap!$AN:$BE,18,FALSE),"")</f>
        <v/>
      </c>
      <c r="H4" s="9" t="str">
        <f>IFERROR(VLOOKUP(CONCATENATE(H$2,$Q4),Alap!$AN:$BE,18,FALSE),"")</f>
        <v/>
      </c>
      <c r="I4" s="9" t="str">
        <f>IFERROR(VLOOKUP(CONCATENATE(I$2,$Q4),Alap!$AN:$BE,18,FALSE),"")</f>
        <v/>
      </c>
      <c r="J4" s="9" t="str">
        <f>IFERROR(VLOOKUP(CONCATENATE(J$2,$Q4),Alap!$AN:$BE,18,FALSE),"")</f>
        <v/>
      </c>
      <c r="K4" s="9" t="str">
        <f>IFERROR(VLOOKUP(CONCATENATE(K$2,$Q4),Alap!$AN:$BE,18,FALSE),"")</f>
        <v>Innováció-menedzsment alapjai (401, Bp.-ről web)</v>
      </c>
      <c r="L4" s="9" t="str">
        <f>IFERROR(VLOOKUP(CONCATENATE(L$2,$Q4),Alap!$AN:$BE,18,FALSE),"")</f>
        <v>Stratégiai és üzleti tervezés (214, Bp.-ről web)</v>
      </c>
      <c r="M4" s="9" t="str">
        <f>IFERROR(VLOOKUP(CONCATENATE(M$2,$Q4),Alap!$AN:$BE,18,FALSE),"")</f>
        <v>Számvitel III. (216, web)</v>
      </c>
      <c r="N4" s="9" t="str">
        <f>IFERROR(VLOOKUP(CONCATENATE(N$2,$Q4),Alap!$AN:$BE,18,FALSE),"")</f>
        <v/>
      </c>
      <c r="O4" s="9" t="str">
        <f>IFERROR(VLOOKUP(CONCATENATE(O$2,$Q4),Alap!$AN:$BE,18,FALSE),"")</f>
        <v>KKV-k menedzselése (402, Tb.-ről web)</v>
      </c>
      <c r="P4" s="9" t="str">
        <f>IFERROR(VLOOKUP(CONCATENATE(P$2,$Q4),Alap!$AN:$BE,18,FALSE),"")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IFERROR(VLOOKUP(CONCATENATE(B$2,$Q5),Alap!$AN:$BE,18,FALSE),"")</f>
        <v>Számvitel III. (217, web)</v>
      </c>
      <c r="C5" s="9" t="str">
        <f>IFERROR(VLOOKUP(CONCATENATE(C$2,$Q5),Alap!$AN:$BE,18,FALSE),"")</f>
        <v>Számvitel III. (216, web)</v>
      </c>
      <c r="D5" s="9" t="str">
        <f>IFERROR(VLOOKUP(CONCATENATE(D$2,$Q5),Alap!$AN:$BE,18,FALSE),"")</f>
        <v>Innováció-menedzsment alapjai (604, Bp.-ről web)</v>
      </c>
      <c r="E5" s="9" t="str">
        <f>IFERROR(VLOOKUP(CONCATENATE(E$2,$Q5),Alap!$AN:$BE,18,FALSE),"")</f>
        <v>Stratégiai és üzleti tervezés (214, Tb.-ről web)</v>
      </c>
      <c r="F5" s="9" t="str">
        <f>IFERROR(VLOOKUP(CONCATENATE(F$2,$Q5),Alap!$AN:$BE,18,FALSE),"")</f>
        <v>Projektmenedzsment (601, Bp.-ről web)</v>
      </c>
      <c r="G5" s="9" t="str">
        <f>IFERROR(VLOOKUP(CONCATENATE(G$2,$Q5),Alap!$AN:$BE,18,FALSE),"")</f>
        <v>KKV-k menedzselése (216, Bp.-ről web)</v>
      </c>
      <c r="H5" s="9" t="str">
        <f>IFERROR(VLOOKUP(CONCATENATE(H$2,$Q5),Alap!$AN:$BE,18,FALSE),"")</f>
        <v/>
      </c>
      <c r="I5" s="9" t="str">
        <f>IFERROR(VLOOKUP(CONCATENATE(I$2,$Q5),Alap!$AN:$BE,18,FALSE),"")</f>
        <v/>
      </c>
      <c r="J5" s="9" t="str">
        <f>IFERROR(VLOOKUP(CONCATENATE(J$2,$Q5),Alap!$AN:$BE,18,FALSE),"")</f>
        <v/>
      </c>
      <c r="K5" s="9" t="str">
        <f>IFERROR(VLOOKUP(CONCATENATE(K$2,$Q5),Alap!$AN:$BE,18,FALSE),"")</f>
        <v>Innováció-menedzsment alapjai (401, Bp.-ről web)</v>
      </c>
      <c r="L5" s="9" t="str">
        <f>IFERROR(VLOOKUP(CONCATENATE(L$2,$Q5),Alap!$AN:$BE,18,FALSE),"")</f>
        <v>Stratégiai és üzleti tervezés (214, Bp.-ről web)</v>
      </c>
      <c r="M5" s="9" t="str">
        <f>IFERROR(VLOOKUP(CONCATENATE(M$2,$Q5),Alap!$AN:$BE,18,FALSE),"")</f>
        <v>Számvitel III. (216, web)</v>
      </c>
      <c r="N5" s="9" t="str">
        <f>IFERROR(VLOOKUP(CONCATENATE(N$2,$Q5),Alap!$AN:$BE,18,FALSE),"")</f>
        <v/>
      </c>
      <c r="O5" s="9" t="str">
        <f>IFERROR(VLOOKUP(CONCATENATE(O$2,$Q5),Alap!$AN:$BE,18,FALSE),"")</f>
        <v>KKV-k menedzselése (402, Tb.-ről web)</v>
      </c>
      <c r="P5" s="9" t="str">
        <f>IFERROR(VLOOKUP(CONCATENATE(P$2,$Q5),Alap!$AN:$BE,18,FALSE),"")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IFERROR(VLOOKUP(CONCATENATE(B$2,$Q6),Alap!$AN:$BE,18,FALSE),"")</f>
        <v>Innováció-menedzsment alapjai (217, Tb.-ről web)</v>
      </c>
      <c r="C6" s="29" t="s">
        <v>435</v>
      </c>
      <c r="D6" s="22" t="s">
        <v>562</v>
      </c>
      <c r="E6" s="9" t="str">
        <f>IFERROR(VLOOKUP(CONCATENATE(E$2,$Q6),Alap!$AN:$BE,18,FALSE),"")</f>
        <v>Stratégiai és üzleti tervezés (214, Tb.-ről web)</v>
      </c>
      <c r="F6" s="9" t="str">
        <f>IFERROR(VLOOKUP(CONCATENATE(F$2,$Q6),Alap!$AN:$BE,18,FALSE),"")</f>
        <v>Stratégiai és üzleti tervezés (214, Bp.-ről web)</v>
      </c>
      <c r="G6" s="9" t="str">
        <f>IFERROR(VLOOKUP(CONCATENATE(G$2,$Q6),Alap!$AN:$BE,18,FALSE),"")</f>
        <v>KKV-k menedzselése (216, Bp.-ről web)</v>
      </c>
      <c r="H6" s="9" t="str">
        <f>IFERROR(VLOOKUP(CONCATENATE(H$2,$Q6),Alap!$AN:$BE,18,FALSE),"")</f>
        <v>Projektmenedzsment (215, Tb.-ről web)</v>
      </c>
      <c r="I6" s="9" t="str">
        <f>IFERROR(VLOOKUP(CONCATENATE(I$2,$Q6),Alap!$AN:$BE,18,FALSE),"")</f>
        <v/>
      </c>
      <c r="J6" s="29" t="s">
        <v>563</v>
      </c>
      <c r="K6" s="9" t="str">
        <f>IFERROR(VLOOKUP(CONCATENATE(K$2,$Q6),Alap!$AN:$BE,18,FALSE),"")</f>
        <v>Projektmenedzsment (601, Tb.-ről web)</v>
      </c>
      <c r="L6" s="9" t="str">
        <f>IFERROR(VLOOKUP(CONCATENATE(L$2,$Q6),Alap!$AN:$BE,18,FALSE),"")</f>
        <v>Stratégiai és üzleti tervezés (214, Bp.-ről web)</v>
      </c>
      <c r="M6" s="9" t="str">
        <f>IFERROR(VLOOKUP(CONCATENATE(M$2,$Q6),Alap!$AN:$BE,18,FALSE),"")</f>
        <v>Számvitel III. (216, web)</v>
      </c>
      <c r="N6" s="22" t="s">
        <v>561</v>
      </c>
      <c r="O6" s="9" t="str">
        <f>IFERROR(VLOOKUP(CONCATENATE(O$2,$Q6),Alap!$AN:$BE,18,FALSE),"")</f>
        <v>KKV-k menedzselése (402, Tb.-ről web)</v>
      </c>
      <c r="P6" s="9" t="str">
        <f>IFERROR(VLOOKUP(CONCATENATE(P$2,$Q6),Alap!$AN:$BE,18,FALSE),"")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IFERROR(VLOOKUP(CONCATENATE(B$2,$Q7),Alap!$AN:$BE,18,FALSE),"")</f>
        <v>Innováció-menedzsment alapjai (217, Tb.-ről web)</v>
      </c>
      <c r="C7" s="29" t="s">
        <v>435</v>
      </c>
      <c r="D7" s="22" t="s">
        <v>562</v>
      </c>
      <c r="E7" s="9" t="str">
        <f>IFERROR(VLOOKUP(CONCATENATE(E$2,$Q7),Alap!$AN:$BE,18,FALSE),"")</f>
        <v>Számvitel III. (214, web)</v>
      </c>
      <c r="F7" s="9" t="str">
        <f>IFERROR(VLOOKUP(CONCATENATE(F$2,$Q7),Alap!$AN:$BE,18,FALSE),"")</f>
        <v>Stratégiai és üzleti tervezés (214, Bp.-ről web)</v>
      </c>
      <c r="G7" s="9" t="str">
        <f>IFERROR(VLOOKUP(CONCATENATE(G$2,$Q7),Alap!$AN:$BE,18,FALSE),"")</f>
        <v>KKV-k menedzselése (216, Bp.-ről web)</v>
      </c>
      <c r="H7" s="9" t="str">
        <f>IFERROR(VLOOKUP(CONCATENATE(H$2,$Q7),Alap!$AN:$BE,18,FALSE),"")</f>
        <v>Projektmenedzsment (215, Tb.-ről web)</v>
      </c>
      <c r="I7" s="9" t="str">
        <f>IFERROR(VLOOKUP(CONCATENATE(I$2,$Q7),Alap!$AN:$BE,18,FALSE),"")</f>
        <v/>
      </c>
      <c r="J7" s="29" t="s">
        <v>563</v>
      </c>
      <c r="K7" s="9" t="str">
        <f>IFERROR(VLOOKUP(CONCATENATE(K$2,$Q7),Alap!$AN:$BE,18,FALSE),"")</f>
        <v>Projektmenedzsment (601, Tb.-ről web)</v>
      </c>
      <c r="L7" s="9" t="str">
        <f>IFERROR(VLOOKUP(CONCATENATE(L$2,$Q7),Alap!$AN:$BE,18,FALSE),"")</f>
        <v>Projektmenedzsment (215, Bp.-ről web)</v>
      </c>
      <c r="M7" s="9" t="str">
        <f>IFERROR(VLOOKUP(CONCATENATE(M$2,$Q7),Alap!$AN:$BE,18,FALSE),"")</f>
        <v/>
      </c>
      <c r="N7" s="22" t="s">
        <v>561</v>
      </c>
      <c r="O7" s="9" t="str">
        <f>IFERROR(VLOOKUP(CONCATENATE(O$2,$Q7),Alap!$AN:$BE,18,FALSE),"")</f>
        <v/>
      </c>
      <c r="P7" s="9" t="str">
        <f>IFERROR(VLOOKUP(CONCATENATE(P$2,$Q7),Alap!$AN:$BE,18,FALSE),"")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IFERROR(VLOOKUP(CONCATENATE(B$2,$Q8),Alap!$AN:$BE,18,FALSE),"")</f>
        <v/>
      </c>
      <c r="C8" s="9" t="str">
        <f>IFERROR(VLOOKUP(CONCATENATE(C$2,$Q8),Alap!$AN:$BE,18,FALSE),"")</f>
        <v/>
      </c>
      <c r="D8" s="22" t="str">
        <f>IFERROR(VLOOKUP(CONCATENATE(D$2,$Q8),Alap!$AN:$BE,18,FALSE),"")</f>
        <v>Nemzetközi pénzügyek (szv.) (216, Bp.-ről web)</v>
      </c>
      <c r="E8" s="9" t="str">
        <f>IFERROR(VLOOKUP(CONCATENATE(E$2,$Q8),Alap!$AN:$BE,18,FALSE),"")</f>
        <v>Számvitel III. (214, web)</v>
      </c>
      <c r="F8" s="9" t="str">
        <f>IFERROR(VLOOKUP(CONCATENATE(F$2,$Q8),Alap!$AN:$BE,18,FALSE),"")</f>
        <v/>
      </c>
      <c r="G8" s="9" t="str">
        <f>IFERROR(VLOOKUP(CONCATENATE(G$2,$Q8),Alap!$AN:$BE,18,FALSE),"")</f>
        <v/>
      </c>
      <c r="H8" s="9" t="str">
        <f>IFERROR(VLOOKUP(CONCATENATE(H$2,$Q8),Alap!$AN:$BE,18,FALSE),"")</f>
        <v>Projektmenedzsment (215, Tb.-ről web)</v>
      </c>
      <c r="I8" s="9" t="str">
        <f>IFERROR(VLOOKUP(CONCATENATE(I$2,$Q8),Alap!$AN:$BE,18,FALSE),"")</f>
        <v/>
      </c>
      <c r="J8" s="9" t="str">
        <f>IFERROR(VLOOKUP(CONCATENATE(J$2,$Q8),Alap!$AN:$BE,18,FALSE),"")</f>
        <v/>
      </c>
      <c r="K8" s="9" t="str">
        <f>IFERROR(VLOOKUP(CONCATENATE(K$2,$Q8),Alap!$AN:$BE,18,FALSE),"")</f>
        <v/>
      </c>
      <c r="L8" s="9" t="str">
        <f>IFERROR(VLOOKUP(CONCATENATE(L$2,$Q8),Alap!$AN:$BE,18,FALSE),"")</f>
        <v>Számvitel III. (215, web)</v>
      </c>
      <c r="M8" s="9" t="str">
        <f>IFERROR(VLOOKUP(CONCATENATE(M$2,$Q8),Alap!$AN:$BE,18,FALSE),"")</f>
        <v/>
      </c>
      <c r="N8" s="9" t="str">
        <f>IFERROR(VLOOKUP(CONCATENATE(N$2,$Q8),Alap!$AN:$BE,18,FALSE),"")</f>
        <v/>
      </c>
      <c r="O8" s="9" t="str">
        <f>IFERROR(VLOOKUP(CONCATENATE(O$2,$Q8),Alap!$AN:$BE,18,FALSE),"")</f>
        <v/>
      </c>
      <c r="P8" s="9" t="str">
        <f>IFERROR(VLOOKUP(CONCATENATE(P$2,$Q8),Alap!$AN:$BE,18,FALSE),"")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IFERROR(VLOOKUP(CONCATENATE(B$2,$Q9),Alap!$AN:$BE,18,FALSE),"")</f>
        <v/>
      </c>
      <c r="C9" s="9" t="str">
        <f>IFERROR(VLOOKUP(CONCATENATE(C$2,$Q9),Alap!$AN:$BE,18,FALSE),"")</f>
        <v/>
      </c>
      <c r="D9" s="9" t="str">
        <f>IFERROR(VLOOKUP(CONCATENATE(D$2,$Q9),Alap!$AN:$BE,18,FALSE),"")</f>
        <v/>
      </c>
      <c r="E9" s="9" t="str">
        <f>IFERROR(VLOOKUP(CONCATENATE(E$2,$Q9),Alap!$AN:$BE,18,FALSE),"")</f>
        <v/>
      </c>
      <c r="F9" s="9" t="str">
        <f>IFERROR(VLOOKUP(CONCATENATE(F$2,$Q9),Alap!$AN:$BE,18,FALSE),"")</f>
        <v/>
      </c>
      <c r="G9" s="9" t="str">
        <f>IFERROR(VLOOKUP(CONCATENATE(G$2,$Q9),Alap!$AN:$BE,18,FALSE),"")</f>
        <v/>
      </c>
      <c r="H9" s="9" t="str">
        <f>IFERROR(VLOOKUP(CONCATENATE(H$2,$Q9),Alap!$AN:$BE,18,FALSE),"")</f>
        <v/>
      </c>
      <c r="I9" s="9" t="str">
        <f>IFERROR(VLOOKUP(CONCATENATE(I$2,$Q9),Alap!$AN:$BE,18,FALSE),"")</f>
        <v/>
      </c>
      <c r="J9" s="9" t="str">
        <f>IFERROR(VLOOKUP(CONCATENATE(J$2,$Q9),Alap!$AN:$BE,18,FALSE),"")</f>
        <v/>
      </c>
      <c r="K9" s="9" t="str">
        <f>IFERROR(VLOOKUP(CONCATENATE(K$2,$Q9),Alap!$AN:$BE,18,FALSE),"")</f>
        <v/>
      </c>
      <c r="L9" s="9" t="str">
        <f>IFERROR(VLOOKUP(CONCATENATE(L$2,$Q9),Alap!$AN:$BE,18,FALSE),"")</f>
        <v/>
      </c>
      <c r="M9" s="9" t="str">
        <f>IFERROR(VLOOKUP(CONCATENATE(M$2,$Q9),Alap!$AN:$BE,18,FALSE),"")</f>
        <v/>
      </c>
      <c r="N9" s="9" t="str">
        <f>IFERROR(VLOOKUP(CONCATENATE(N$2,$Q9),Alap!$AN:$BE,18,FALSE),"")</f>
        <v/>
      </c>
      <c r="O9" s="9" t="str">
        <f>IFERROR(VLOOKUP(CONCATENATE(O$2,$Q9),Alap!$AN:$BE,18,FALSE),"")</f>
        <v/>
      </c>
      <c r="P9" s="9" t="str">
        <f>IFERROR(VLOOKUP(CONCATENATE(P$2,$Q9),Alap!$AN:$BE,18,FALSE),"")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IFERROR(VLOOKUP(CONCATENATE(B$10,$Q13),Alap!$AN:$BE,18,FALSE),"")</f>
        <v/>
      </c>
      <c r="C13" s="9" t="str">
        <f>IFERROR(VLOOKUP(CONCATENATE(C$10,$Q13),Alap!$AN:$BE,18,FALSE),"")</f>
        <v/>
      </c>
      <c r="D13" s="9" t="str">
        <f>IFERROR(VLOOKUP(CONCATENATE(D$10,$Q13),Alap!$AN:$BE,18,FALSE),"")</f>
        <v/>
      </c>
      <c r="E13" s="9" t="str">
        <f>IFERROR(VLOOKUP(CONCATENATE(E$10,$Q13),Alap!$AN:$BE,18,FALSE),"")</f>
        <v/>
      </c>
      <c r="F13" s="9" t="str">
        <f>IFERROR(VLOOKUP(CONCATENATE(F$10,$Q13),Alap!$AN:$BE,18,FALSE),"")</f>
        <v/>
      </c>
      <c r="G13" s="9" t="str">
        <f>IFERROR(VLOOKUP(CONCATENATE(G$10,$Q13),Alap!$AN:$BE,18,FALSE),"")</f>
        <v/>
      </c>
      <c r="H13" s="9" t="str">
        <f>IFERROR(VLOOKUP(CONCATENATE(H$10,$Q13),Alap!$AN:$BE,18,FALSE),"")</f>
        <v/>
      </c>
      <c r="I13" s="9" t="str">
        <f>IFERROR(VLOOKUP(CONCATENATE(I$10,$Q13),Alap!$AN:$BE,18,FALSE),"")</f>
        <v/>
      </c>
      <c r="J13" s="9" t="str">
        <f>IFERROR(VLOOKUP(CONCATENATE(J$10,$Q13),Alap!$AN:$BE,18,FALSE),"")</f>
        <v/>
      </c>
      <c r="K13" s="9" t="str">
        <f>IFERROR(VLOOKUP(CONCATENATE(K$10,$Q13),Alap!$AN:$BE,18,FALSE),"")</f>
        <v/>
      </c>
      <c r="L13" s="9" t="str">
        <f>IFERROR(VLOOKUP(CONCATENATE(L$10,$Q13),Alap!$AN:$BE,18,FALSE),"")</f>
        <v/>
      </c>
      <c r="M13" s="9" t="str">
        <f>IFERROR(VLOOKUP(CONCATENATE(M$10,$Q13),Alap!$AN:$BE,18,FALSE),"")</f>
        <v/>
      </c>
      <c r="N13" s="9" t="str">
        <f>IFERROR(VLOOKUP(CONCATENATE(N$10,$Q13),Alap!$AN:$BE,18,FALSE),"")</f>
        <v/>
      </c>
      <c r="O13" s="9" t="str">
        <f>IFERROR(VLOOKUP(CONCATENATE(O$10,$Q13),Alap!$AN:$BE,18,FALSE),"")</f>
        <v/>
      </c>
      <c r="P13" s="9" t="str">
        <f>IFERROR(VLOOKUP(CONCATENATE(P$10,$Q13),Alap!$AN:$BE,18,FALSE),"")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IFERROR(VLOOKUP(CONCATENATE(B$10,$Q14),Alap!$AN:$BE,18,FALSE),"")</f>
        <v/>
      </c>
      <c r="C14" s="9" t="str">
        <f>IFERROR(VLOOKUP(CONCATENATE(C$10,$Q14),Alap!$AN:$BE,18,FALSE),"")</f>
        <v/>
      </c>
      <c r="D14" s="9" t="str">
        <f>IFERROR(VLOOKUP(CONCATENATE(D$10,$Q14),Alap!$AN:$BE,18,FALSE),"")</f>
        <v/>
      </c>
      <c r="E14" s="9" t="str">
        <f>IFERROR(VLOOKUP(CONCATENATE(E$10,$Q14),Alap!$AN:$BE,18,FALSE),"")</f>
        <v/>
      </c>
      <c r="F14" s="9" t="str">
        <f>IFERROR(VLOOKUP(CONCATENATE(F$10,$Q14),Alap!$AN:$BE,18,FALSE),"")</f>
        <v/>
      </c>
      <c r="G14" s="9" t="str">
        <f>IFERROR(VLOOKUP(CONCATENATE(G$10,$Q14),Alap!$AN:$BE,18,FALSE),"")</f>
        <v/>
      </c>
      <c r="H14" s="9" t="str">
        <f>IFERROR(VLOOKUP(CONCATENATE(H$10,$Q14),Alap!$AN:$BE,18,FALSE),"")</f>
        <v/>
      </c>
      <c r="I14" s="9" t="str">
        <f>IFERROR(VLOOKUP(CONCATENATE(I$10,$Q14),Alap!$AN:$BE,18,FALSE),"")</f>
        <v/>
      </c>
      <c r="J14" s="9" t="str">
        <f>IFERROR(VLOOKUP(CONCATENATE(J$10,$Q14),Alap!$AN:$BE,18,FALSE),"")</f>
        <v/>
      </c>
      <c r="K14" s="9" t="str">
        <f>IFERROR(VLOOKUP(CONCATENATE(K$10,$Q14),Alap!$AN:$BE,18,FALSE),"")</f>
        <v/>
      </c>
      <c r="L14" s="9" t="str">
        <f>IFERROR(VLOOKUP(CONCATENATE(L$10,$Q14),Alap!$AN:$BE,18,FALSE),"")</f>
        <v/>
      </c>
      <c r="M14" s="9" t="str">
        <f>IFERROR(VLOOKUP(CONCATENATE(M$10,$Q14),Alap!$AN:$BE,18,FALSE),"")</f>
        <v/>
      </c>
      <c r="N14" s="9" t="str">
        <f>IFERROR(VLOOKUP(CONCATENATE(N$10,$Q14),Alap!$AN:$BE,18,FALSE),"")</f>
        <v/>
      </c>
      <c r="O14" s="9" t="str">
        <f>IFERROR(VLOOKUP(CONCATENATE(O$10,$Q14),Alap!$AN:$BE,18,FALSE),"")</f>
        <v/>
      </c>
      <c r="P14" s="9" t="str">
        <f>IFERROR(VLOOKUP(CONCATENATE(P$10,$Q14),Alap!$AN:$BE,18,FALSE),"")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IFERROR(VLOOKUP(CONCATENATE(B$10,$Q15),Alap!$AN:$BE,18,FALSE),"")</f>
        <v/>
      </c>
      <c r="C15" s="30" t="str">
        <f>IFERROR(VLOOKUP(CONCATENATE(C$10,$Q15),Alap!$AN:$BE,18,FALSE),"")</f>
        <v>Szakszeminárium I. (214, Tb.-ről web)</v>
      </c>
      <c r="D15" s="9" t="str">
        <f>IFERROR(VLOOKUP(CONCATENATE(D$10,$Q15),Alap!$AN:$BE,18,FALSE),"")</f>
        <v/>
      </c>
      <c r="E15" s="22" t="str">
        <f>IFERROR(VLOOKUP(CONCATENATE(E$10,$Q15),Alap!$AN:$BE,18,FALSE),"")</f>
        <v>Én, a Brand - Sportolói énmárka (212, Bp.-ről web)</v>
      </c>
      <c r="F15" s="9" t="str">
        <f>IFERROR(VLOOKUP(CONCATENATE(F$10,$Q15),Alap!$AN:$BE,18,FALSE),"")</f>
        <v/>
      </c>
      <c r="G15" s="9" t="str">
        <f>IFERROR(VLOOKUP(CONCATENATE(G$10,$Q15),Alap!$AN:$BE,18,FALSE),"")</f>
        <v/>
      </c>
      <c r="H15" s="9" t="str">
        <f>IFERROR(VLOOKUP(CONCATENATE(H$10,$Q15),Alap!$AN:$BE,18,FALSE),"")</f>
        <v/>
      </c>
      <c r="I15" s="9" t="str">
        <f>IFERROR(VLOOKUP(CONCATENATE(I$10,$Q15),Alap!$AN:$BE,18,FALSE),"")</f>
        <v/>
      </c>
      <c r="J15" s="9" t="str">
        <f>IFERROR(VLOOKUP(CONCATENATE(J$10,$Q15),Alap!$AN:$BE,18,FALSE),"")</f>
        <v/>
      </c>
      <c r="K15" s="9" t="str">
        <f>IFERROR(VLOOKUP(CONCATENATE(K$10,$Q15),Alap!$AN:$BE,18,FALSE),"")</f>
        <v/>
      </c>
      <c r="L15" s="22" t="str">
        <f>IFERROR(VLOOKUP(CONCATENATE(L$10,$Q15),Alap!$AN:$BE,18,FALSE),"")</f>
        <v>Én, a Brand - Sportolói énmárka (212, Bp.-ről web)</v>
      </c>
      <c r="M15" s="9" t="str">
        <f>IFERROR(VLOOKUP(CONCATENATE(M$10,$Q15),Alap!$AN:$BE,18,FALSE),"")</f>
        <v/>
      </c>
      <c r="N15" s="9" t="str">
        <f>IFERROR(VLOOKUP(CONCATENATE(N$10,$Q15),Alap!$AN:$BE,18,FALSE),"")</f>
        <v/>
      </c>
      <c r="O15" s="9" t="str">
        <f>IFERROR(VLOOKUP(CONCATENATE(O$10,$Q15),Alap!$AN:$BE,18,FALSE),"")</f>
        <v/>
      </c>
      <c r="P15" s="9" t="str">
        <f>IFERROR(VLOOKUP(CONCATENATE(P$10,$Q15),Alap!$AN:$BE,18,FALSE),"")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IFERROR(VLOOKUP(CONCATENATE(B$10,$Q16),Alap!$AN:$BE,18,FALSE),"")</f>
        <v/>
      </c>
      <c r="C16" s="30" t="str">
        <f>IFERROR(VLOOKUP(CONCATENATE(C$10,$Q16),Alap!$AN:$BE,18,FALSE),"")</f>
        <v>Szakszeminárium I. (214, Tb.-ről web)</v>
      </c>
      <c r="D16" s="9" t="str">
        <f>IFERROR(VLOOKUP(CONCATENATE(D$10,$Q16),Alap!$AN:$BE,18,FALSE),"")</f>
        <v/>
      </c>
      <c r="E16" s="22" t="str">
        <f>IFERROR(VLOOKUP(CONCATENATE(E$10,$Q16),Alap!$AN:$BE,18,FALSE),"")</f>
        <v>Én, a Brand - Sportolói énmárka (212, Bp.-ről web)</v>
      </c>
      <c r="F16" s="9" t="str">
        <f>IFERROR(VLOOKUP(CONCATENATE(F$10,$Q16),Alap!$AN:$BE,18,FALSE),"")</f>
        <v/>
      </c>
      <c r="G16" s="9" t="str">
        <f>IFERROR(VLOOKUP(CONCATENATE(G$10,$Q16),Alap!$AN:$BE,18,FALSE),"")</f>
        <v/>
      </c>
      <c r="H16" s="9" t="str">
        <f>IFERROR(VLOOKUP(CONCATENATE(H$10,$Q16),Alap!$AN:$BE,18,FALSE),"")</f>
        <v/>
      </c>
      <c r="I16" s="9" t="str">
        <f>IFERROR(VLOOKUP(CONCATENATE(I$10,$Q16),Alap!$AN:$BE,18,FALSE),"")</f>
        <v/>
      </c>
      <c r="J16" s="9" t="str">
        <f>IFERROR(VLOOKUP(CONCATENATE(J$10,$Q16),Alap!$AN:$BE,18,FALSE),"")</f>
        <v/>
      </c>
      <c r="K16" s="9" t="str">
        <f>IFERROR(VLOOKUP(CONCATENATE(K$10,$Q16),Alap!$AN:$BE,18,FALSE),"")</f>
        <v/>
      </c>
      <c r="L16" s="22" t="str">
        <f>IFERROR(VLOOKUP(CONCATENATE(L$10,$Q16),Alap!$AN:$BE,18,FALSE),"")</f>
        <v>Én, a Brand - Sportolói énmárka (212, Bp.-ről web)</v>
      </c>
      <c r="M16" s="9" t="str">
        <f>IFERROR(VLOOKUP(CONCATENATE(M$10,$Q16),Alap!$AN:$BE,18,FALSE),"")</f>
        <v/>
      </c>
      <c r="N16" s="9" t="str">
        <f>IFERROR(VLOOKUP(CONCATENATE(N$10,$Q16),Alap!$AN:$BE,18,FALSE),"")</f>
        <v/>
      </c>
      <c r="O16" s="9" t="str">
        <f>IFERROR(VLOOKUP(CONCATENATE(O$10,$Q16),Alap!$AN:$BE,18,FALSE),"")</f>
        <v/>
      </c>
      <c r="P16" s="9" t="str">
        <f>IFERROR(VLOOKUP(CONCATENATE(P$10,$Q16),Alap!$AN:$BE,18,FALSE),"")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17"/>
  <sheetViews>
    <sheetView workbookViewId="0">
      <selection activeCell="E15" sqref="E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IFERROR(VLOOKUP(CONCATENATE(B$2,$Q4),Alap!$AO:$BE,17,FALSE),"")</f>
        <v>Számvitel III. (217, web)</v>
      </c>
      <c r="C4" s="9" t="str">
        <f>IFERROR(VLOOKUP(CONCATENATE(C$2,$Q4),Alap!$AO:$BE,17,FALSE),"")</f>
        <v>Számvitel III. (216, web)</v>
      </c>
      <c r="D4" s="9" t="str">
        <f>IFERROR(VLOOKUP(CONCATENATE(D$2,$Q4),Alap!$AO:$BE,17,FALSE),"")</f>
        <v>Értékalapú vezetés (216, Tb.-ről web)</v>
      </c>
      <c r="E4" s="9" t="str">
        <f>IFERROR(VLOOKUP(CONCATENATE(E$2,$Q4),Alap!$AO:$BE,17,FALSE),"")</f>
        <v>Stratégiai és üzleti tervezés (214, Tb.-ről web)</v>
      </c>
      <c r="F4" s="9" t="str">
        <f>IFERROR(VLOOKUP(CONCATENATE(F$2,$Q4),Alap!$AO:$BE,17,FALSE),"")</f>
        <v>Projektmenedzsment (601, Bp.-ről web)</v>
      </c>
      <c r="G4" s="9" t="str">
        <f>IFERROR(VLOOKUP(CONCATENATE(G$2,$Q4),Alap!$AO:$BE,17,FALSE),"")</f>
        <v/>
      </c>
      <c r="H4" s="9" t="str">
        <f>IFERROR(VLOOKUP(CONCATENATE(H$2,$Q4),Alap!$AO:$BE,17,FALSE),"")</f>
        <v>A kont. és a vez. számv. inform. (403, Tb.-ről web)</v>
      </c>
      <c r="I4" s="9" t="str">
        <f>IFERROR(VLOOKUP(CONCATENATE(I$2,$Q4),Alap!$AO:$BE,17,FALSE),"")</f>
        <v/>
      </c>
      <c r="J4" s="9" t="str">
        <f>IFERROR(VLOOKUP(CONCATENATE(J$2,$Q4),Alap!$AO:$BE,17,FALSE),"")</f>
        <v>Értékalapú vezetés (404, Tb.-ről web)</v>
      </c>
      <c r="K4" s="9" t="str">
        <f>IFERROR(VLOOKUP(CONCATENATE(K$2,$Q4),Alap!$AO:$BE,17,FALSE),"")</f>
        <v>A kont. és a vez. számv. inform. (214, Tb.-ről web)</v>
      </c>
      <c r="L4" s="9" t="str">
        <f>IFERROR(VLOOKUP(CONCATENATE(L$2,$Q4),Alap!$AO:$BE,17,FALSE),"")</f>
        <v>Stratégiai és üzleti tervezés (214, Bp.-ről web)</v>
      </c>
      <c r="M4" s="9" t="str">
        <f>IFERROR(VLOOKUP(CONCATENATE(M$2,$Q4),Alap!$AO:$BE,17,FALSE),"")</f>
        <v>Számvitel III. (216, web)</v>
      </c>
      <c r="N4" s="9" t="str">
        <f>IFERROR(VLOOKUP(CONCATENATE(N$2,$Q4),Alap!$AO:$BE,17,FALSE),"")</f>
        <v/>
      </c>
      <c r="O4" s="9" t="str">
        <f>IFERROR(VLOOKUP(CONCATENATE(O$2,$Q4),Alap!$AO:$BE,17,FALSE),"")</f>
        <v/>
      </c>
      <c r="P4" s="23" t="str">
        <f>IFERROR(VLOOKUP(CONCATENATE(P$2,$Q4),Alap!$AO:$BE,17,FALSE),"")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IFERROR(VLOOKUP(CONCATENATE(B$2,$Q5),Alap!$AO:$BE,17,FALSE),"")</f>
        <v>Számvitel III. (217, web)</v>
      </c>
      <c r="C5" s="9" t="str">
        <f>IFERROR(VLOOKUP(CONCATENATE(C$2,$Q5),Alap!$AO:$BE,17,FALSE),"")</f>
        <v>Számvitel III. (216, web)</v>
      </c>
      <c r="D5" s="9" t="str">
        <f>IFERROR(VLOOKUP(CONCATENATE(D$2,$Q5),Alap!$AO:$BE,17,FALSE),"")</f>
        <v>Értékalapú vezetés (216, Tb.-ről web)</v>
      </c>
      <c r="E5" s="9" t="str">
        <f>IFERROR(VLOOKUP(CONCATENATE(E$2,$Q5),Alap!$AO:$BE,17,FALSE),"")</f>
        <v>Stratégiai és üzleti tervezés (214, Tb.-ről web)</v>
      </c>
      <c r="F5" s="9" t="str">
        <f>IFERROR(VLOOKUP(CONCATENATE(F$2,$Q5),Alap!$AO:$BE,17,FALSE),"")</f>
        <v>Projektmenedzsment (601, Bp.-ről web)</v>
      </c>
      <c r="G5" s="9" t="str">
        <f>IFERROR(VLOOKUP(CONCATENATE(G$2,$Q5),Alap!$AO:$BE,17,FALSE),"")</f>
        <v/>
      </c>
      <c r="H5" s="9" t="str">
        <f>IFERROR(VLOOKUP(CONCATENATE(H$2,$Q5),Alap!$AO:$BE,17,FALSE),"")</f>
        <v>A kont. és a vez. számv. inform. (403, Tb.-ről web)</v>
      </c>
      <c r="I5" s="9" t="str">
        <f>IFERROR(VLOOKUP(CONCATENATE(I$2,$Q5),Alap!$AO:$BE,17,FALSE),"")</f>
        <v/>
      </c>
      <c r="J5" s="9" t="str">
        <f>IFERROR(VLOOKUP(CONCATENATE(J$2,$Q5),Alap!$AO:$BE,17,FALSE),"")</f>
        <v>Értékalapú vezetés (404, Tb.-ről web)</v>
      </c>
      <c r="K5" s="9" t="str">
        <f>IFERROR(VLOOKUP(CONCATENATE(K$2,$Q5),Alap!$AO:$BE,17,FALSE),"")</f>
        <v>A kont. és a vez. számv. inform. (214, Tb.-ről web)</v>
      </c>
      <c r="L5" s="9" t="str">
        <f>IFERROR(VLOOKUP(CONCATENATE(L$2,$Q5),Alap!$AO:$BE,17,FALSE),"")</f>
        <v>Stratégiai és üzleti tervezés (214, Bp.-ről web)</v>
      </c>
      <c r="M5" s="9" t="str">
        <f>IFERROR(VLOOKUP(CONCATENATE(M$2,$Q5),Alap!$AO:$BE,17,FALSE),"")</f>
        <v>Számvitel III. (216, web)</v>
      </c>
      <c r="N5" s="9" t="str">
        <f>IFERROR(VLOOKUP(CONCATENATE(N$2,$Q5),Alap!$AO:$BE,17,FALSE),"")</f>
        <v/>
      </c>
      <c r="O5" s="9" t="str">
        <f>IFERROR(VLOOKUP(CONCATENATE(O$2,$Q5),Alap!$AO:$BE,17,FALSE),"")</f>
        <v/>
      </c>
      <c r="P5" s="23" t="str">
        <f>IFERROR(VLOOKUP(CONCATENATE(P$2,$Q5),Alap!$AO:$BE,17,FALSE),"")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IFERROR(VLOOKUP(CONCATENATE(B$2,$Q6),Alap!$AO:$BE,17,FALSE),"")</f>
        <v>Értékalapú vezetés (402, Bp.-ről web)</v>
      </c>
      <c r="C6" s="29" t="s">
        <v>435</v>
      </c>
      <c r="D6" s="22" t="s">
        <v>562</v>
      </c>
      <c r="E6" s="9" t="str">
        <f>IFERROR(VLOOKUP(CONCATENATE(E$2,$Q6),Alap!$AO:$BE,17,FALSE),"")</f>
        <v>Stratégiai és üzleti tervezés (214, Tb.-ről web)</v>
      </c>
      <c r="F6" s="9" t="str">
        <f>IFERROR(VLOOKUP(CONCATENATE(F$2,$Q6),Alap!$AO:$BE,17,FALSE),"")</f>
        <v>Stratégiai és üzleti tervezés (214, Bp.-ről web)</v>
      </c>
      <c r="G6" s="9" t="str">
        <f>IFERROR(VLOOKUP(CONCATENATE(G$2,$Q6),Alap!$AO:$BE,17,FALSE),"")</f>
        <v>A kont. és a vez. számv. inform. (401, Bp.-ről web)</v>
      </c>
      <c r="H6" s="9" t="str">
        <f>IFERROR(VLOOKUP(CONCATENATE(H$2,$Q6),Alap!$AO:$BE,17,FALSE),"")</f>
        <v>Projektmenedzsment (215, Tb.-ről web)</v>
      </c>
      <c r="I6" s="9" t="str">
        <f>IFERROR(VLOOKUP(CONCATENATE(I$2,$Q6),Alap!$AO:$BE,17,FALSE),"")</f>
        <v/>
      </c>
      <c r="J6" s="29" t="s">
        <v>563</v>
      </c>
      <c r="K6" s="9" t="str">
        <f>IFERROR(VLOOKUP(CONCATENATE(K$2,$Q6),Alap!$AO:$BE,17,FALSE),"")</f>
        <v>Projektmenedzsment (601, Tb.-ről web)</v>
      </c>
      <c r="L6" s="9" t="str">
        <f>IFERROR(VLOOKUP(CONCATENATE(L$2,$Q6),Alap!$AO:$BE,17,FALSE),"")</f>
        <v>Stratégiai és üzleti tervezés (214, Bp.-ről web)</v>
      </c>
      <c r="M6" s="9" t="str">
        <f>IFERROR(VLOOKUP(CONCATENATE(M$2,$Q6),Alap!$AO:$BE,17,FALSE),"")</f>
        <v>Számvitel III. (216, web)</v>
      </c>
      <c r="N6" s="22" t="s">
        <v>561</v>
      </c>
      <c r="O6" s="9" t="str">
        <f>IFERROR(VLOOKUP(CONCATENATE(O$2,$Q6),Alap!$AO:$BE,17,FALSE),"")</f>
        <v/>
      </c>
      <c r="P6" s="23" t="str">
        <f>IFERROR(VLOOKUP(CONCATENATE(P$2,$Q6),Alap!$AO:$BE,17,FALSE),"")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IFERROR(VLOOKUP(CONCATENATE(B$2,$Q7),Alap!$AO:$BE,17,FALSE),"")</f>
        <v>Értékalapú vezetés (402, Bp.-ről web)</v>
      </c>
      <c r="C7" s="29" t="s">
        <v>435</v>
      </c>
      <c r="D7" s="22" t="s">
        <v>562</v>
      </c>
      <c r="E7" s="9" t="str">
        <f>IFERROR(VLOOKUP(CONCATENATE(E$2,$Q7),Alap!$AO:$BE,17,FALSE),"")</f>
        <v>Számvitel III. (214, web)</v>
      </c>
      <c r="F7" s="9" t="str">
        <f>IFERROR(VLOOKUP(CONCATENATE(F$2,$Q7),Alap!$AO:$BE,17,FALSE),"")</f>
        <v>Stratégiai és üzleti tervezés (214, Bp.-ről web)</v>
      </c>
      <c r="G7" s="9" t="str">
        <f>IFERROR(VLOOKUP(CONCATENATE(G$2,$Q7),Alap!$AO:$BE,17,FALSE),"")</f>
        <v>A kont. és a vez. számv. inform. (401, Bp.-ről web)</v>
      </c>
      <c r="H7" s="9" t="str">
        <f>IFERROR(VLOOKUP(CONCATENATE(H$2,$Q7),Alap!$AO:$BE,17,FALSE),"")</f>
        <v>Projektmenedzsment (215, Tb.-ről web)</v>
      </c>
      <c r="I7" s="9" t="str">
        <f>IFERROR(VLOOKUP(CONCATENATE(I$2,$Q7),Alap!$AO:$BE,17,FALSE),"")</f>
        <v/>
      </c>
      <c r="J7" s="29" t="s">
        <v>563</v>
      </c>
      <c r="K7" s="9" t="str">
        <f>IFERROR(VLOOKUP(CONCATENATE(K$2,$Q7),Alap!$AO:$BE,17,FALSE),"")</f>
        <v>Projektmenedzsment (601, Tb.-ről web)</v>
      </c>
      <c r="L7" s="9" t="str">
        <f>IFERROR(VLOOKUP(CONCATENATE(L$2,$Q7),Alap!$AO:$BE,17,FALSE),"")</f>
        <v>Projektmenedzsment (215, Bp.-ről web)</v>
      </c>
      <c r="M7" s="9" t="str">
        <f>IFERROR(VLOOKUP(CONCATENATE(M$2,$Q7),Alap!$AO:$BE,17,FALSE),"")</f>
        <v/>
      </c>
      <c r="N7" s="22" t="s">
        <v>561</v>
      </c>
      <c r="O7" s="9" t="str">
        <f>IFERROR(VLOOKUP(CONCATENATE(O$2,$Q7),Alap!$AO:$BE,17,FALSE),"")</f>
        <v/>
      </c>
      <c r="P7" s="23" t="str">
        <f>IFERROR(VLOOKUP(CONCATENATE(P$2,$Q7),Alap!$AO:$BE,17,FALSE),"")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IFERROR(VLOOKUP(CONCATENATE(B$2,$Q8),Alap!$AO:$BE,17,FALSE),"")</f>
        <v>Értékalapú vezetés (402, Bp.-ről web)</v>
      </c>
      <c r="C8" s="9" t="str">
        <f>IFERROR(VLOOKUP(CONCATENATE(C$2,$Q8),Alap!$AO:$BE,17,FALSE),"")</f>
        <v/>
      </c>
      <c r="D8" s="22" t="str">
        <f>IFERROR(VLOOKUP(CONCATENATE(D$2,$Q8),Alap!$AO:$BE,17,FALSE),"")</f>
        <v>Nemzetközi pénzügyek (szv.) (216, Bp.-ről web)</v>
      </c>
      <c r="E8" s="9" t="str">
        <f>IFERROR(VLOOKUP(CONCATENATE(E$2,$Q8),Alap!$AO:$BE,17,FALSE),"")</f>
        <v>Számvitel III. (214, web)</v>
      </c>
      <c r="F8" s="9" t="str">
        <f>IFERROR(VLOOKUP(CONCATENATE(F$2,$Q8),Alap!$AO:$BE,17,FALSE),"")</f>
        <v/>
      </c>
      <c r="G8" s="9" t="str">
        <f>IFERROR(VLOOKUP(CONCATENATE(G$2,$Q8),Alap!$AO:$BE,17,FALSE),"")</f>
        <v>A kont. és a vez. számv. inform. (401, Bp.-ről web)</v>
      </c>
      <c r="H8" s="9" t="str">
        <f>IFERROR(VLOOKUP(CONCATENATE(H$2,$Q8),Alap!$AO:$BE,17,FALSE),"")</f>
        <v>Projektmenedzsment (215, Tb.-ről web)</v>
      </c>
      <c r="I8" s="9" t="str">
        <f>IFERROR(VLOOKUP(CONCATENATE(I$2,$Q8),Alap!$AO:$BE,17,FALSE),"")</f>
        <v/>
      </c>
      <c r="J8" s="9" t="str">
        <f>IFERROR(VLOOKUP(CONCATENATE(J$2,$Q8),Alap!$AO:$BE,17,FALSE),"")</f>
        <v/>
      </c>
      <c r="K8" s="9" t="str">
        <f>IFERROR(VLOOKUP(CONCATENATE(K$2,$Q8),Alap!$AO:$BE,17,FALSE),"")</f>
        <v/>
      </c>
      <c r="L8" s="9" t="str">
        <f>IFERROR(VLOOKUP(CONCATENATE(L$2,$Q8),Alap!$AO:$BE,17,FALSE),"")</f>
        <v>Számvitel III. (215, web)</v>
      </c>
      <c r="M8" s="9" t="str">
        <f>IFERROR(VLOOKUP(CONCATENATE(M$2,$Q8),Alap!$AO:$BE,17,FALSE),"")</f>
        <v/>
      </c>
      <c r="N8" s="9" t="str">
        <f>IFERROR(VLOOKUP(CONCATENATE(N$2,$Q8),Alap!$AO:$BE,17,FALSE),"")</f>
        <v/>
      </c>
      <c r="O8" s="9" t="str">
        <f>IFERROR(VLOOKUP(CONCATENATE(O$2,$Q8),Alap!$AO:$BE,17,FALSE),"")</f>
        <v/>
      </c>
      <c r="P8" s="23" t="str">
        <f>IFERROR(VLOOKUP(CONCATENATE(P$2,$Q8),Alap!$AO:$BE,17,FALSE),"")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IFERROR(VLOOKUP(CONCATENATE(B$2,$Q9),Alap!$AO:$BE,17,FALSE),"")</f>
        <v/>
      </c>
      <c r="C9" s="9" t="str">
        <f>IFERROR(VLOOKUP(CONCATENATE(C$2,$Q9),Alap!$AO:$BE,17,FALSE),"")</f>
        <v/>
      </c>
      <c r="D9" s="9" t="str">
        <f>IFERROR(VLOOKUP(CONCATENATE(D$2,$Q9),Alap!$AO:$BE,17,FALSE),"")</f>
        <v/>
      </c>
      <c r="E9" s="9" t="str">
        <f>IFERROR(VLOOKUP(CONCATENATE(E$2,$Q9),Alap!$AO:$BE,17,FALSE),"")</f>
        <v/>
      </c>
      <c r="F9" s="9" t="str">
        <f>IFERROR(VLOOKUP(CONCATENATE(F$2,$Q9),Alap!$AO:$BE,17,FALSE),"")</f>
        <v/>
      </c>
      <c r="G9" s="9" t="str">
        <f>IFERROR(VLOOKUP(CONCATENATE(G$2,$Q9),Alap!$AO:$BE,17,FALSE),"")</f>
        <v/>
      </c>
      <c r="H9" s="9" t="str">
        <f>IFERROR(VLOOKUP(CONCATENATE(H$2,$Q9),Alap!$AO:$BE,17,FALSE),"")</f>
        <v/>
      </c>
      <c r="I9" s="9" t="str">
        <f>IFERROR(VLOOKUP(CONCATENATE(I$2,$Q9),Alap!$AO:$BE,17,FALSE),"")</f>
        <v/>
      </c>
      <c r="J9" s="9" t="str">
        <f>IFERROR(VLOOKUP(CONCATENATE(J$2,$Q9),Alap!$AO:$BE,17,FALSE),"")</f>
        <v/>
      </c>
      <c r="K9" s="9" t="str">
        <f>IFERROR(VLOOKUP(CONCATENATE(K$2,$Q9),Alap!$AO:$BE,17,FALSE),"")</f>
        <v/>
      </c>
      <c r="L9" s="9" t="str">
        <f>IFERROR(VLOOKUP(CONCATENATE(L$2,$Q9),Alap!$AO:$BE,17,FALSE),"")</f>
        <v/>
      </c>
      <c r="M9" s="9" t="str">
        <f>IFERROR(VLOOKUP(CONCATENATE(M$2,$Q9),Alap!$AO:$BE,17,FALSE),"")</f>
        <v/>
      </c>
      <c r="N9" s="9" t="str">
        <f>IFERROR(VLOOKUP(CONCATENATE(N$2,$Q9),Alap!$AO:$BE,17,FALSE),"")</f>
        <v/>
      </c>
      <c r="O9" s="9" t="str">
        <f>IFERROR(VLOOKUP(CONCATENATE(O$2,$Q9),Alap!$AO:$BE,17,FALSE),"")</f>
        <v/>
      </c>
      <c r="P9" s="9" t="str">
        <f>IFERROR(VLOOKUP(CONCATENATE(P$2,$Q9),Alap!$AO:$BE,17,FALSE),"")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IFERROR(VLOOKUP(CONCATENATE(B$10,$Q13),Alap!$AO:$BE,17,FALSE),"")</f>
        <v/>
      </c>
      <c r="C13" s="30" t="str">
        <f>IFERROR(VLOOKUP(CONCATENATE(C$10,$Q13),Alap!$AO:$BE,17,FALSE),"")</f>
        <v/>
      </c>
      <c r="D13" s="9" t="str">
        <f>IFERROR(VLOOKUP(CONCATENATE(D$10,$Q13),Alap!$AO:$BE,17,FALSE),"")</f>
        <v/>
      </c>
      <c r="E13" s="30" t="str">
        <f>IFERROR(VLOOKUP(CONCATENATE(E$10,$Q13),Alap!$AO:$BE,17,FALSE),"")</f>
        <v/>
      </c>
      <c r="F13" s="9" t="str">
        <f>IFERROR(VLOOKUP(CONCATENATE(F$10,$Q13),Alap!$AO:$BE,17,FALSE),"")</f>
        <v/>
      </c>
      <c r="G13" s="9" t="str">
        <f>IFERROR(VLOOKUP(CONCATENATE(G$10,$Q13),Alap!$AO:$BE,17,FALSE),"")</f>
        <v/>
      </c>
      <c r="H13" s="9" t="str">
        <f>IFERROR(VLOOKUP(CONCATENATE(H$10,$Q13),Alap!$AO:$BE,17,FALSE),"")</f>
        <v/>
      </c>
      <c r="I13" s="9" t="str">
        <f>IFERROR(VLOOKUP(CONCATENATE(I$10,$Q13),Alap!$AO:$BE,17,FALSE),"")</f>
        <v/>
      </c>
      <c r="J13" s="9" t="str">
        <f>IFERROR(VLOOKUP(CONCATENATE(J$10,$Q13),Alap!$AO:$BE,17,FALSE),"")</f>
        <v/>
      </c>
      <c r="K13" s="9" t="str">
        <f>IFERROR(VLOOKUP(CONCATENATE(K$10,$Q13),Alap!$AO:$BE,17,FALSE),"")</f>
        <v/>
      </c>
      <c r="L13" s="9" t="str">
        <f>IFERROR(VLOOKUP(CONCATENATE(L$10,$Q13),Alap!$AO:$BE,17,FALSE),"")</f>
        <v/>
      </c>
      <c r="M13" s="9" t="str">
        <f>IFERROR(VLOOKUP(CONCATENATE(M$10,$Q13),Alap!$AO:$BE,17,FALSE),"")</f>
        <v/>
      </c>
      <c r="N13" s="9" t="str">
        <f>IFERROR(VLOOKUP(CONCATENATE(N$10,$Q13),Alap!$AO:$BE,17,FALSE),"")</f>
        <v/>
      </c>
      <c r="O13" s="9" t="str">
        <f>IFERROR(VLOOKUP(CONCATENATE(O$10,$Q13),Alap!$AO:$BE,17,FALSE),"")</f>
        <v/>
      </c>
      <c r="P13" s="9" t="str">
        <f>IFERROR(VLOOKUP(CONCATENATE(P$10,$Q13),Alap!$AO:$BE,17,FALSE),"")</f>
        <v/>
      </c>
      <c r="Q13" s="3">
        <v>4</v>
      </c>
    </row>
    <row r="14" spans="1:17" ht="63.9" customHeight="1" thickBot="1" x14ac:dyDescent="0.3">
      <c r="A14" s="9" t="s">
        <v>5</v>
      </c>
      <c r="B14" s="30" t="str">
        <f>IFERROR(VLOOKUP(CONCATENATE(B$10,$Q14),Alap!$AO:$BE,17,FALSE),"")</f>
        <v/>
      </c>
      <c r="C14" s="30" t="str">
        <f>IFERROR(VLOOKUP(CONCATENATE(C$10,$Q14),Alap!$AO:$BE,17,FALSE),"")</f>
        <v/>
      </c>
      <c r="D14" s="30" t="str">
        <f>IFERROR(VLOOKUP(CONCATENATE(D$10,$Q14),Alap!$AO:$BE,17,FALSE),"")</f>
        <v/>
      </c>
      <c r="E14" s="30" t="str">
        <f>IFERROR(VLOOKUP(CONCATENATE(E$10,$Q14),Alap!$AO:$BE,17,FALSE),"")</f>
        <v/>
      </c>
      <c r="F14" s="30" t="str">
        <f>IFERROR(VLOOKUP(CONCATENATE(F$10,$Q14),Alap!$AO:$BE,17,FALSE),"")</f>
        <v/>
      </c>
      <c r="G14" s="30" t="str">
        <f>IFERROR(VLOOKUP(CONCATENATE(G$10,$Q14),Alap!$AO:$BE,17,FALSE),"")</f>
        <v/>
      </c>
      <c r="H14" s="30" t="str">
        <f>IFERROR(VLOOKUP(CONCATENATE(H$10,$Q14),Alap!$AO:$BE,17,FALSE),"")</f>
        <v/>
      </c>
      <c r="I14" s="30" t="str">
        <f>IFERROR(VLOOKUP(CONCATENATE(I$10,$Q14),Alap!$AO:$BE,17,FALSE),"")</f>
        <v/>
      </c>
      <c r="J14" s="30" t="str">
        <f>IFERROR(VLOOKUP(CONCATENATE(J$10,$Q14),Alap!$AO:$BE,17,FALSE),"")</f>
        <v/>
      </c>
      <c r="K14" s="30" t="str">
        <f>IFERROR(VLOOKUP(CONCATENATE(K$10,$Q14),Alap!$AO:$BE,17,FALSE),"")</f>
        <v/>
      </c>
      <c r="L14" s="9" t="str">
        <f>IFERROR(VLOOKUP(CONCATENATE(L$10,$Q14),Alap!$AO:$BE,17,FALSE),"")</f>
        <v/>
      </c>
      <c r="M14" s="9" t="str">
        <f>IFERROR(VLOOKUP(CONCATENATE(M$10,$Q14),Alap!$AO:$BE,17,FALSE),"")</f>
        <v/>
      </c>
      <c r="N14" s="9" t="str">
        <f>IFERROR(VLOOKUP(CONCATENATE(N$10,$Q14),Alap!$AO:$BE,17,FALSE),"")</f>
        <v/>
      </c>
      <c r="O14" s="9" t="str">
        <f>IFERROR(VLOOKUP(CONCATENATE(O$10,$Q14),Alap!$AO:$BE,17,FALSE),"")</f>
        <v/>
      </c>
      <c r="P14" s="9" t="str">
        <f>IFERROR(VLOOKUP(CONCATENATE(P$10,$Q14),Alap!$AO:$BE,17,FALSE),"")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IFERROR(VLOOKUP(CONCATENATE(B$10,$Q15),Alap!$AO:$BE,17,FALSE),"")</f>
        <v/>
      </c>
      <c r="C15" s="30" t="str">
        <f>IFERROR(VLOOKUP(CONCATENATE(C$10,$Q15),Alap!$AO:$BE,17,FALSE),"")</f>
        <v>Szakszeminárium I. (214, Tb.-ről web)</v>
      </c>
      <c r="D15" s="9" t="str">
        <f>IFERROR(VLOOKUP(CONCATENATE(D$10,$Q15),Alap!$AO:$BE,17,FALSE),"")</f>
        <v/>
      </c>
      <c r="E15" s="22" t="str">
        <f>IFERROR(VLOOKUP(CONCATENATE(E$10,$Q15),Alap!$AO:$BE,17,FALSE),"")</f>
        <v>Én, a Brand - Sportolói énmárka (212, Bp.-ről web)</v>
      </c>
      <c r="F15" s="30" t="str">
        <f>IFERROR(VLOOKUP(CONCATENATE(F$10,$Q15),Alap!$AO:$BE,17,FALSE),"")</f>
        <v/>
      </c>
      <c r="G15" s="9" t="str">
        <f>IFERROR(VLOOKUP(CONCATENATE(G$10,$Q15),Alap!$AO:$BE,17,FALSE),"")</f>
        <v/>
      </c>
      <c r="H15" s="30" t="str">
        <f>IFERROR(VLOOKUP(CONCATENATE(H$10,$Q15),Alap!$AO:$BE,17,FALSE),"")</f>
        <v/>
      </c>
      <c r="I15" s="30" t="str">
        <f>IFERROR(VLOOKUP(CONCATENATE(I$10,$Q15),Alap!$AO:$BE,17,FALSE),"")</f>
        <v/>
      </c>
      <c r="J15" s="30" t="str">
        <f>IFERROR(VLOOKUP(CONCATENATE(J$10,$Q15),Alap!$AO:$BE,17,FALSE),"")</f>
        <v/>
      </c>
      <c r="K15" s="30" t="str">
        <f>IFERROR(VLOOKUP(CONCATENATE(K$10,$Q15),Alap!$AO:$BE,17,FALSE),"")</f>
        <v/>
      </c>
      <c r="L15" s="22" t="str">
        <f>IFERROR(VLOOKUP(CONCATENATE(L$10,$Q15),Alap!$AO:$BE,17,FALSE),"")</f>
        <v>Én, a Brand - Sportolói énmárka (212, Bp.-ről web)</v>
      </c>
      <c r="M15" s="9" t="str">
        <f>IFERROR(VLOOKUP(CONCATENATE(M$10,$Q15),Alap!$AO:$BE,17,FALSE),"")</f>
        <v/>
      </c>
      <c r="N15" s="9" t="str">
        <f>IFERROR(VLOOKUP(CONCATENATE(N$10,$Q15),Alap!$AO:$BE,17,FALSE),"")</f>
        <v/>
      </c>
      <c r="O15" s="9" t="str">
        <f>IFERROR(VLOOKUP(CONCATENATE(O$10,$Q15),Alap!$AO:$BE,17,FALSE),"")</f>
        <v/>
      </c>
      <c r="P15" s="9" t="str">
        <f>IFERROR(VLOOKUP(CONCATENATE(P$10,$Q15),Alap!$AO:$BE,17,FALSE),"")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IFERROR(VLOOKUP(CONCATENATE(B$10,$Q16),Alap!$AO:$BE,17,FALSE),"")</f>
        <v/>
      </c>
      <c r="C16" s="30" t="str">
        <f>IFERROR(VLOOKUP(CONCATENATE(C$10,$Q16),Alap!$AO:$BE,17,FALSE),"")</f>
        <v>Szakszeminárium I. (214, Tb.-ről web)</v>
      </c>
      <c r="D16" s="9" t="str">
        <f>IFERROR(VLOOKUP(CONCATENATE(D$10,$Q16),Alap!$AO:$BE,17,FALSE),"")</f>
        <v/>
      </c>
      <c r="E16" s="22" t="str">
        <f>IFERROR(VLOOKUP(CONCATENATE(E$10,$Q16),Alap!$AO:$BE,17,FALSE),"")</f>
        <v>Én, a Brand - Sportolói énmárka (212, Bp.-ről web)</v>
      </c>
      <c r="F16" s="9" t="str">
        <f>IFERROR(VLOOKUP(CONCATENATE(F$10,$Q16),Alap!$AO:$BE,17,FALSE),"")</f>
        <v/>
      </c>
      <c r="G16" s="9" t="str">
        <f>IFERROR(VLOOKUP(CONCATENATE(G$10,$Q16),Alap!$AO:$BE,17,FALSE),"")</f>
        <v/>
      </c>
      <c r="H16" s="9" t="str">
        <f>IFERROR(VLOOKUP(CONCATENATE(H$10,$Q16),Alap!$AO:$BE,17,FALSE),"")</f>
        <v/>
      </c>
      <c r="I16" s="9" t="str">
        <f>IFERROR(VLOOKUP(CONCATENATE(I$10,$Q16),Alap!$AO:$BE,17,FALSE),"")</f>
        <v/>
      </c>
      <c r="J16" s="9" t="str">
        <f>IFERROR(VLOOKUP(CONCATENATE(J$10,$Q16),Alap!$AO:$BE,17,FALSE),"")</f>
        <v/>
      </c>
      <c r="K16" s="9" t="str">
        <f>IFERROR(VLOOKUP(CONCATENATE(K$10,$Q16),Alap!$AO:$BE,17,FALSE),"")</f>
        <v/>
      </c>
      <c r="L16" s="22" t="str">
        <f>IFERROR(VLOOKUP(CONCATENATE(L$10,$Q16),Alap!$AO:$BE,17,FALSE),"")</f>
        <v>Én, a Brand - Sportolói énmárka (212, Bp.-ről web)</v>
      </c>
      <c r="M16" s="9" t="str">
        <f>IFERROR(VLOOKUP(CONCATENATE(M$10,$Q16),Alap!$AO:$BE,17,FALSE),"")</f>
        <v/>
      </c>
      <c r="N16" s="9" t="str">
        <f>IFERROR(VLOOKUP(CONCATENATE(N$10,$Q16),Alap!$AO:$BE,17,FALSE),"")</f>
        <v/>
      </c>
      <c r="O16" s="9" t="str">
        <f>IFERROR(VLOOKUP(CONCATENATE(O$10,$Q16),Alap!$AO:$BE,17,FALSE),"")</f>
        <v/>
      </c>
      <c r="P16" s="9" t="str">
        <f>IFERROR(VLOOKUP(CONCATENATE(P$10,$Q16),Alap!$AO:$BE,17,FALSE),"")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17"/>
  <sheetViews>
    <sheetView workbookViewId="0">
      <selection activeCell="L15" sqref="L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IFERROR(VLOOKUP(CONCATENATE(B$2,$Q4),Alap!$AP:$BE,16,FALSE),"")</f>
        <v>Számvitel III. (217, web)</v>
      </c>
      <c r="C4" s="9" t="str">
        <f>IFERROR(VLOOKUP(CONCATENATE(C$2,$Q4),Alap!$AP:$BE,16,FALSE),"")</f>
        <v>Számvitel III. (216, web)</v>
      </c>
      <c r="D4" s="9" t="str">
        <f>IFERROR(VLOOKUP(CONCATENATE(D$2,$Q4),Alap!$AP:$BE,16,FALSE),"")</f>
        <v>Business Intelligence (605, Bp.-ről web)</v>
      </c>
      <c r="E4" s="9" t="str">
        <f>IFERROR(VLOOKUP(CONCATENATE(E$2,$Q4),Alap!$AP:$BE,16,FALSE),"")</f>
        <v>Stratégiai és üzleti tervezés (214, Tb.-ről web)</v>
      </c>
      <c r="F4" s="9" t="str">
        <f>IFERROR(VLOOKUP(CONCATENATE(F$2,$Q4),Alap!$AP:$BE,16,FALSE),"")</f>
        <v>Projektmenedzsment (601, Bp.-ről web)</v>
      </c>
      <c r="G4" s="9" t="str">
        <f>IFERROR(VLOOKUP(CONCATENATE(G$2,$Q4),Alap!$AP:$BE,16,FALSE),"")</f>
        <v>Vállalatok a glokális térben (214, Tb.-ről web)</v>
      </c>
      <c r="H4" s="9" t="str">
        <f>IFERROR(VLOOKUP(CONCATENATE(H$2,$Q4),Alap!$AP:$BE,16,FALSE),"")</f>
        <v>Business Intelligence (605, Tb.-ről web)</v>
      </c>
      <c r="I4" s="9" t="str">
        <f>IFERROR(VLOOKUP(CONCATENATE(I$2,$Q4),Alap!$AP:$BE,16,FALSE),"")</f>
        <v/>
      </c>
      <c r="J4" s="9" t="str">
        <f>IFERROR(VLOOKUP(CONCATENATE(J$2,$Q4),Alap!$AP:$BE,16,FALSE),"")</f>
        <v>Business Intelligence (3, Tb.-ről web)</v>
      </c>
      <c r="K4" s="9" t="str">
        <f>IFERROR(VLOOKUP(CONCATENATE(K$2,$Q4),Alap!$AP:$BE,16,FALSE),"")</f>
        <v/>
      </c>
      <c r="L4" s="9" t="str">
        <f>IFERROR(VLOOKUP(CONCATENATE(L$2,$Q4),Alap!$AP:$BE,16,FALSE),"")</f>
        <v>Stratégiai és üzleti tervezés (214, Bp.-ről web)</v>
      </c>
      <c r="M4" s="9" t="str">
        <f>IFERROR(VLOOKUP(CONCATENATE(M$2,$Q4),Alap!$AP:$BE,16,FALSE),"")</f>
        <v>Számvitel III. (216, web)</v>
      </c>
      <c r="N4" s="9" t="str">
        <f>IFERROR(VLOOKUP(CONCATENATE(N$2,$Q4),Alap!$AP:$BE,16,FALSE),"")</f>
        <v/>
      </c>
      <c r="O4" s="9" t="str">
        <f>IFERROR(VLOOKUP(CONCATENATE(O$2,$Q4),Alap!$AP:$BE,16,FALSE),"")</f>
        <v>Vállalatok a glokális térben (216, Bp.-ről web)</v>
      </c>
      <c r="P4" s="23" t="str">
        <f>IFERROR(VLOOKUP(CONCATENATE(P$2,$Q4),Alap!$AP:$BE,16,FALSE),"")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IFERROR(VLOOKUP(CONCATENATE(B$2,$Q5),Alap!$AP:$BE,16,FALSE),"")</f>
        <v>Számvitel III. (217, web)</v>
      </c>
      <c r="C5" s="9" t="str">
        <f>IFERROR(VLOOKUP(CONCATENATE(C$2,$Q5),Alap!$AP:$BE,16,FALSE),"")</f>
        <v>Számvitel III. (216, web)</v>
      </c>
      <c r="D5" s="9" t="str">
        <f>IFERROR(VLOOKUP(CONCATENATE(D$2,$Q5),Alap!$AP:$BE,16,FALSE),"")</f>
        <v>Business Intelligence (605, Bp.-ről web)</v>
      </c>
      <c r="E5" s="9" t="str">
        <f>IFERROR(VLOOKUP(CONCATENATE(E$2,$Q5),Alap!$AP:$BE,16,FALSE),"")</f>
        <v>Stratégiai és üzleti tervezés (214, Tb.-ről web)</v>
      </c>
      <c r="F5" s="9" t="str">
        <f>IFERROR(VLOOKUP(CONCATENATE(F$2,$Q5),Alap!$AP:$BE,16,FALSE),"")</f>
        <v>Projektmenedzsment (601, Bp.-ről web)</v>
      </c>
      <c r="G5" s="9" t="str">
        <f>IFERROR(VLOOKUP(CONCATENATE(G$2,$Q5),Alap!$AP:$BE,16,FALSE),"")</f>
        <v>Vállalatok a glokális térben (214, Tb.-ről web)</v>
      </c>
      <c r="H5" s="9" t="str">
        <f>IFERROR(VLOOKUP(CONCATENATE(H$2,$Q5),Alap!$AP:$BE,16,FALSE),"")</f>
        <v>Business Intelligence (605, Tb.-ről web)</v>
      </c>
      <c r="I5" s="9" t="str">
        <f>IFERROR(VLOOKUP(CONCATENATE(I$2,$Q5),Alap!$AP:$BE,16,FALSE),"")</f>
        <v/>
      </c>
      <c r="J5" s="9" t="str">
        <f>IFERROR(VLOOKUP(CONCATENATE(J$2,$Q5),Alap!$AP:$BE,16,FALSE),"")</f>
        <v>Business Intelligence (3, Tb.-ről web)</v>
      </c>
      <c r="K5" s="9" t="str">
        <f>IFERROR(VLOOKUP(CONCATENATE(K$2,$Q5),Alap!$AP:$BE,16,FALSE),"")</f>
        <v/>
      </c>
      <c r="L5" s="9" t="str">
        <f>IFERROR(VLOOKUP(CONCATENATE(L$2,$Q5),Alap!$AP:$BE,16,FALSE),"")</f>
        <v>Stratégiai és üzleti tervezés (214, Bp.-ről web)</v>
      </c>
      <c r="M5" s="9" t="str">
        <f>IFERROR(VLOOKUP(CONCATENATE(M$2,$Q5),Alap!$AP:$BE,16,FALSE),"")</f>
        <v>Számvitel III. (216, web)</v>
      </c>
      <c r="N5" s="9" t="str">
        <f>IFERROR(VLOOKUP(CONCATENATE(N$2,$Q5),Alap!$AP:$BE,16,FALSE),"")</f>
        <v/>
      </c>
      <c r="O5" s="9" t="str">
        <f>IFERROR(VLOOKUP(CONCATENATE(O$2,$Q5),Alap!$AP:$BE,16,FALSE),"")</f>
        <v>Vállalatok a glokális térben (216, Bp.-ről web)</v>
      </c>
      <c r="P5" s="23" t="str">
        <f>IFERROR(VLOOKUP(CONCATENATE(P$2,$Q5),Alap!$AP:$BE,16,FALSE),"")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IFERROR(VLOOKUP(CONCATENATE(B$2,$Q6),Alap!$AP:$BE,16,FALSE),"")</f>
        <v/>
      </c>
      <c r="C6" s="29" t="s">
        <v>435</v>
      </c>
      <c r="D6" s="22" t="s">
        <v>562</v>
      </c>
      <c r="E6" s="23" t="str">
        <f>IFERROR(VLOOKUP(CONCATENATE(E$2,$Q6),Alap!$AP:$BE,16,FALSE),"")</f>
        <v>Stratégiai és üzleti tervezés (214, Tb.-ről web)</v>
      </c>
      <c r="F6" s="23" t="str">
        <f>IFERROR(VLOOKUP(CONCATENATE(F$2,$Q6),Alap!$AP:$BE,16,FALSE),"")</f>
        <v>Stratégiai és üzleti tervezés (214, Bp.-ről web)</v>
      </c>
      <c r="G6" s="23" t="str">
        <f>IFERROR(VLOOKUP(CONCATENATE(G$2,$Q6),Alap!$AP:$BE,16,FALSE),"")</f>
        <v/>
      </c>
      <c r="H6" s="23" t="str">
        <f>IFERROR(VLOOKUP(CONCATENATE(H$2,$Q6),Alap!$AP:$BE,16,FALSE),"")</f>
        <v>Projektmenedzsment (215, Tb.-ről web)</v>
      </c>
      <c r="I6" s="23" t="str">
        <f>IFERROR(VLOOKUP(CONCATENATE(I$2,$Q6),Alap!$AP:$BE,16,FALSE),"")</f>
        <v/>
      </c>
      <c r="J6" s="29" t="s">
        <v>563</v>
      </c>
      <c r="K6" s="23" t="str">
        <f>IFERROR(VLOOKUP(CONCATENATE(K$2,$Q6),Alap!$AP:$BE,16,FALSE),"")</f>
        <v>Projektmenedzsment (601, Tb.-ről web)</v>
      </c>
      <c r="L6" s="23" t="str">
        <f>IFERROR(VLOOKUP(CONCATENATE(L$2,$Q6),Alap!$AP:$BE,16,FALSE),"")</f>
        <v>Stratégiai és üzleti tervezés (214, Bp.-ről web)</v>
      </c>
      <c r="M6" s="23" t="str">
        <f>IFERROR(VLOOKUP(CONCATENATE(M$2,$Q6),Alap!$AP:$BE,16,FALSE),"")</f>
        <v>Számvitel III. (216, web)</v>
      </c>
      <c r="N6" s="22" t="s">
        <v>561</v>
      </c>
      <c r="O6" s="9" t="str">
        <f>IFERROR(VLOOKUP(CONCATENATE(O$2,$Q6),Alap!$AP:$BE,16,FALSE),"")</f>
        <v>Vállalatok a glokális térben (216, Bp.-ről web)</v>
      </c>
      <c r="P6" s="23" t="str">
        <f>IFERROR(VLOOKUP(CONCATENATE(P$2,$Q6),Alap!$AP:$BE,16,FALSE),"")</f>
        <v/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IFERROR(VLOOKUP(CONCATENATE(B$2,$Q7),Alap!$AP:$BE,16,FALSE),"")</f>
        <v/>
      </c>
      <c r="C7" s="29" t="s">
        <v>435</v>
      </c>
      <c r="D7" s="22" t="s">
        <v>562</v>
      </c>
      <c r="E7" s="23" t="str">
        <f>IFERROR(VLOOKUP(CONCATENATE(E$2,$Q7),Alap!$AP:$BE,16,FALSE),"")</f>
        <v>Számvitel III. (214, web)</v>
      </c>
      <c r="F7" s="23" t="str">
        <f>IFERROR(VLOOKUP(CONCATENATE(F$2,$Q7),Alap!$AP:$BE,16,FALSE),"")</f>
        <v>Stratégiai és üzleti tervezés (214, Bp.-ről web)</v>
      </c>
      <c r="G7" s="23" t="str">
        <f>IFERROR(VLOOKUP(CONCATENATE(G$2,$Q7),Alap!$AP:$BE,16,FALSE),"")</f>
        <v/>
      </c>
      <c r="H7" s="23" t="str">
        <f>IFERROR(VLOOKUP(CONCATENATE(H$2,$Q7),Alap!$AP:$BE,16,FALSE),"")</f>
        <v>Projektmenedzsment (215, Tb.-ről web)</v>
      </c>
      <c r="I7" s="23" t="str">
        <f>IFERROR(VLOOKUP(CONCATENATE(I$2,$Q7),Alap!$AP:$BE,16,FALSE),"")</f>
        <v/>
      </c>
      <c r="J7" s="29" t="s">
        <v>563</v>
      </c>
      <c r="K7" s="23" t="str">
        <f>IFERROR(VLOOKUP(CONCATENATE(K$2,$Q7),Alap!$AP:$BE,16,FALSE),"")</f>
        <v>Projektmenedzsment (601, Tb.-ről web)</v>
      </c>
      <c r="L7" s="23" t="str">
        <f>IFERROR(VLOOKUP(CONCATENATE(L$2,$Q7),Alap!$AP:$BE,16,FALSE),"")</f>
        <v>Projektmenedzsment (215, Bp.-ről web)</v>
      </c>
      <c r="M7" s="23" t="str">
        <f>IFERROR(VLOOKUP(CONCATENATE(M$2,$Q7),Alap!$AP:$BE,16,FALSE),"")</f>
        <v>Vállalatok a glokális térben (216, Bp.-ről web)</v>
      </c>
      <c r="N7" s="22" t="s">
        <v>561</v>
      </c>
      <c r="O7" s="9" t="str">
        <f>IFERROR(VLOOKUP(CONCATENATE(O$2,$Q7),Alap!$AP:$BE,16,FALSE),"")</f>
        <v/>
      </c>
      <c r="P7" s="23" t="str">
        <f>IFERROR(VLOOKUP(CONCATENATE(P$2,$Q7),Alap!$AP:$BE,16,FALSE),"")</f>
        <v/>
      </c>
      <c r="Q7" s="3">
        <v>4</v>
      </c>
    </row>
    <row r="8" spans="1:17" ht="63.9" customHeight="1" thickBot="1" x14ac:dyDescent="0.3">
      <c r="A8" s="9" t="s">
        <v>5</v>
      </c>
      <c r="B8" s="23" t="str">
        <f>IFERROR(VLOOKUP(CONCATENATE(B$2,$Q8),Alap!$AP:$BE,16,FALSE),"")</f>
        <v/>
      </c>
      <c r="C8" s="9" t="str">
        <f>IFERROR(VLOOKUP(CONCATENATE(C$2,$Q8),Alap!$AP:$BE,16,FALSE),"")</f>
        <v/>
      </c>
      <c r="D8" s="22" t="str">
        <f>IFERROR(VLOOKUP(CONCATENATE(D$2,$Q8),Alap!$AP:$BE,16,FALSE),"")</f>
        <v>Nemzetközi pénzügyek (szv.) (216, Bp.-ről web)</v>
      </c>
      <c r="E8" s="9" t="str">
        <f>IFERROR(VLOOKUP(CONCATENATE(E$2,$Q8),Alap!$AP:$BE,16,FALSE),"")</f>
        <v>Számvitel III. (214, web)</v>
      </c>
      <c r="F8" s="9" t="str">
        <f>IFERROR(VLOOKUP(CONCATENATE(F$2,$Q8),Alap!$AP:$BE,16,FALSE),"")</f>
        <v/>
      </c>
      <c r="G8" s="9" t="str">
        <f>IFERROR(VLOOKUP(CONCATENATE(G$2,$Q8),Alap!$AP:$BE,16,FALSE),"")</f>
        <v/>
      </c>
      <c r="H8" s="9" t="str">
        <f>IFERROR(VLOOKUP(CONCATENATE(H$2,$Q8),Alap!$AP:$BE,16,FALSE),"")</f>
        <v>Projektmenedzsment (215, Tb.-ről web)</v>
      </c>
      <c r="I8" s="9" t="str">
        <f>IFERROR(VLOOKUP(CONCATENATE(I$2,$Q8),Alap!$AP:$BE,16,FALSE),"")</f>
        <v/>
      </c>
      <c r="J8" s="9" t="str">
        <f>IFERROR(VLOOKUP(CONCATENATE(J$2,$Q8),Alap!$AP:$BE,16,FALSE),"")</f>
        <v/>
      </c>
      <c r="K8" s="9" t="str">
        <f>IFERROR(VLOOKUP(CONCATENATE(K$2,$Q8),Alap!$AP:$BE,16,FALSE),"")</f>
        <v/>
      </c>
      <c r="L8" s="9" t="str">
        <f>IFERROR(VLOOKUP(CONCATENATE(L$2,$Q8),Alap!$AP:$BE,16,FALSE),"")</f>
        <v>Számvitel III. (215, web)</v>
      </c>
      <c r="M8" s="9" t="str">
        <f>IFERROR(VLOOKUP(CONCATENATE(M$2,$Q8),Alap!$AP:$BE,16,FALSE),"")</f>
        <v/>
      </c>
      <c r="N8" s="9" t="str">
        <f>IFERROR(VLOOKUP(CONCATENATE(N$2,$Q8),Alap!$AP:$BE,16,FALSE),"")</f>
        <v/>
      </c>
      <c r="O8" s="9" t="str">
        <f>IFERROR(VLOOKUP(CONCATENATE(O$2,$Q8),Alap!$AP:$BE,16,FALSE),"")</f>
        <v/>
      </c>
      <c r="P8" s="9" t="str">
        <f>IFERROR(VLOOKUP(CONCATENATE(P$2,$Q8),Alap!$AP:$BE,16,FALSE),"")</f>
        <v/>
      </c>
      <c r="Q8" s="3">
        <v>5</v>
      </c>
    </row>
    <row r="9" spans="1:17" ht="63.9" customHeight="1" thickBot="1" x14ac:dyDescent="0.3">
      <c r="A9" s="9" t="s">
        <v>6</v>
      </c>
      <c r="B9" s="23" t="str">
        <f>IFERROR(VLOOKUP(CONCATENATE(B$2,$Q9),Alap!$AP:$BE,16,FALSE),"")</f>
        <v/>
      </c>
      <c r="C9" s="9" t="str">
        <f>IFERROR(VLOOKUP(CONCATENATE(C$2,$Q9),Alap!$AP:$BE,16,FALSE),"")</f>
        <v/>
      </c>
      <c r="D9" s="9" t="str">
        <f>IFERROR(VLOOKUP(CONCATENATE(D$2,$Q9),Alap!$AP:$BE,16,FALSE),"")</f>
        <v/>
      </c>
      <c r="E9" s="9" t="str">
        <f>IFERROR(VLOOKUP(CONCATENATE(E$2,$Q9),Alap!$AP:$BE,16,FALSE),"")</f>
        <v/>
      </c>
      <c r="F9" s="9" t="str">
        <f>IFERROR(VLOOKUP(CONCATENATE(F$2,$Q9),Alap!$AP:$BE,16,FALSE),"")</f>
        <v/>
      </c>
      <c r="G9" s="9" t="str">
        <f>IFERROR(VLOOKUP(CONCATENATE(G$2,$Q9),Alap!$AP:$BE,16,FALSE),"")</f>
        <v/>
      </c>
      <c r="H9" s="9" t="str">
        <f>IFERROR(VLOOKUP(CONCATENATE(H$2,$Q9),Alap!$AP:$BE,16,FALSE),"")</f>
        <v/>
      </c>
      <c r="I9" s="9" t="str">
        <f>IFERROR(VLOOKUP(CONCATENATE(I$2,$Q9),Alap!$AP:$BE,16,FALSE),"")</f>
        <v/>
      </c>
      <c r="J9" s="9" t="str">
        <f>IFERROR(VLOOKUP(CONCATENATE(J$2,$Q9),Alap!$AP:$BE,16,FALSE),"")</f>
        <v/>
      </c>
      <c r="K9" s="9" t="str">
        <f>IFERROR(VLOOKUP(CONCATENATE(K$2,$Q9),Alap!$AP:$BE,16,FALSE),"")</f>
        <v/>
      </c>
      <c r="L9" s="9" t="str">
        <f>IFERROR(VLOOKUP(CONCATENATE(L$2,$Q9),Alap!$AP:$BE,16,FALSE),"")</f>
        <v/>
      </c>
      <c r="M9" s="9" t="str">
        <f>IFERROR(VLOOKUP(CONCATENATE(M$2,$Q9),Alap!$AP:$BE,16,FALSE),"")</f>
        <v/>
      </c>
      <c r="N9" s="9" t="str">
        <f>IFERROR(VLOOKUP(CONCATENATE(N$2,$Q9),Alap!$AP:$BE,16,FALSE),"")</f>
        <v/>
      </c>
      <c r="O9" s="9" t="str">
        <f>IFERROR(VLOOKUP(CONCATENATE(O$2,$Q9),Alap!$AP:$BE,16,FALSE),"")</f>
        <v/>
      </c>
      <c r="P9" s="9" t="str">
        <f>IFERROR(VLOOKUP(CONCATENATE(P$2,$Q9),Alap!$AP:$BE,16,FALSE),"")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IFERROR(VLOOKUP(CONCATENATE(B$10,$Q13),Alap!$AP:$BE,16,FALSE),"")</f>
        <v/>
      </c>
      <c r="C13" s="30" t="str">
        <f>IFERROR(VLOOKUP(CONCATENATE(C$10,$Q13),Alap!$AP:$BE,16,FALSE),"")</f>
        <v/>
      </c>
      <c r="D13" s="9" t="str">
        <f>IFERROR(VLOOKUP(CONCATENATE(D$10,$Q13),Alap!$AP:$BE,16,FALSE),"")</f>
        <v/>
      </c>
      <c r="E13" s="30" t="str">
        <f>IFERROR(VLOOKUP(CONCATENATE(E$10,$Q13),Alap!$AP:$BE,16,FALSE),"")</f>
        <v/>
      </c>
      <c r="F13" s="9" t="str">
        <f>IFERROR(VLOOKUP(CONCATENATE(F$10,$Q13),Alap!$AP:$BE,16,FALSE),"")</f>
        <v/>
      </c>
      <c r="G13" s="9" t="str">
        <f>IFERROR(VLOOKUP(CONCATENATE(G$10,$Q13),Alap!$AP:$BE,16,FALSE),"")</f>
        <v/>
      </c>
      <c r="H13" s="9" t="str">
        <f>IFERROR(VLOOKUP(CONCATENATE(H$10,$Q13),Alap!$AP:$BE,16,FALSE),"")</f>
        <v/>
      </c>
      <c r="I13" s="9" t="str">
        <f>IFERROR(VLOOKUP(CONCATENATE(I$10,$Q13),Alap!$AP:$BE,16,FALSE),"")</f>
        <v/>
      </c>
      <c r="J13" s="9" t="str">
        <f>IFERROR(VLOOKUP(CONCATENATE(J$10,$Q13),Alap!$AP:$BE,16,FALSE),"")</f>
        <v/>
      </c>
      <c r="K13" s="9" t="str">
        <f>IFERROR(VLOOKUP(CONCATENATE(K$10,$Q13),Alap!$AP:$BE,16,FALSE),"")</f>
        <v/>
      </c>
      <c r="L13" s="9" t="str">
        <f>IFERROR(VLOOKUP(CONCATENATE(L$10,$Q13),Alap!$AP:$BE,16,FALSE),"")</f>
        <v/>
      </c>
      <c r="M13" s="9" t="str">
        <f>IFERROR(VLOOKUP(CONCATENATE(M$10,$Q13),Alap!$AP:$BE,16,FALSE),"")</f>
        <v/>
      </c>
      <c r="N13" s="9" t="str">
        <f>IFERROR(VLOOKUP(CONCATENATE(N$10,$Q13),Alap!$AP:$BE,16,FALSE),"")</f>
        <v/>
      </c>
      <c r="O13" s="9" t="str">
        <f>IFERROR(VLOOKUP(CONCATENATE(O$10,$Q13),Alap!$AP:$BE,16,FALSE),"")</f>
        <v/>
      </c>
      <c r="P13" s="9" t="str">
        <f>IFERROR(VLOOKUP(CONCATENATE(P$10,$Q13),Alap!$AP:$BE,16,FALSE),"")</f>
        <v/>
      </c>
      <c r="Q13" s="3">
        <v>4</v>
      </c>
    </row>
    <row r="14" spans="1:17" ht="63.9" customHeight="1" thickBot="1" x14ac:dyDescent="0.3">
      <c r="A14" s="9" t="s">
        <v>5</v>
      </c>
      <c r="B14" s="30" t="str">
        <f>IFERROR(VLOOKUP(CONCATENATE(B$10,$Q14),Alap!$AP:$BE,16,FALSE),"")</f>
        <v/>
      </c>
      <c r="C14" s="30" t="str">
        <f>IFERROR(VLOOKUP(CONCATENATE(C$10,$Q14),Alap!$AP:$BE,16,FALSE),"")</f>
        <v/>
      </c>
      <c r="D14" s="30" t="str">
        <f>IFERROR(VLOOKUP(CONCATENATE(D$10,$Q14),Alap!$AP:$BE,16,FALSE),"")</f>
        <v/>
      </c>
      <c r="E14" s="30" t="str">
        <f>IFERROR(VLOOKUP(CONCATENATE(E$10,$Q14),Alap!$AP:$BE,16,FALSE),"")</f>
        <v/>
      </c>
      <c r="F14" s="30" t="str">
        <f>IFERROR(VLOOKUP(CONCATENATE(F$10,$Q14),Alap!$AP:$BE,16,FALSE),"")</f>
        <v/>
      </c>
      <c r="G14" s="30" t="str">
        <f>IFERROR(VLOOKUP(CONCATENATE(G$10,$Q14),Alap!$AP:$BE,16,FALSE),"")</f>
        <v/>
      </c>
      <c r="H14" s="30" t="str">
        <f>IFERROR(VLOOKUP(CONCATENATE(H$10,$Q14),Alap!$AP:$BE,16,FALSE),"")</f>
        <v/>
      </c>
      <c r="I14" s="30" t="str">
        <f>IFERROR(VLOOKUP(CONCATENATE(I$10,$Q14),Alap!$AP:$BE,16,FALSE),"")</f>
        <v/>
      </c>
      <c r="J14" s="30" t="str">
        <f>IFERROR(VLOOKUP(CONCATENATE(J$10,$Q14),Alap!$AP:$BE,16,FALSE),"")</f>
        <v/>
      </c>
      <c r="K14" s="30" t="str">
        <f>IFERROR(VLOOKUP(CONCATENATE(K$10,$Q14),Alap!$AP:$BE,16,FALSE),"")</f>
        <v/>
      </c>
      <c r="L14" s="9" t="str">
        <f>IFERROR(VLOOKUP(CONCATENATE(L$10,$Q14),Alap!$AP:$BE,16,FALSE),"")</f>
        <v/>
      </c>
      <c r="M14" s="9" t="str">
        <f>IFERROR(VLOOKUP(CONCATENATE(M$10,$Q14),Alap!$AP:$BE,16,FALSE),"")</f>
        <v/>
      </c>
      <c r="N14" s="9" t="str">
        <f>IFERROR(VLOOKUP(CONCATENATE(N$10,$Q14),Alap!$AP:$BE,16,FALSE),"")</f>
        <v/>
      </c>
      <c r="O14" s="9" t="str">
        <f>IFERROR(VLOOKUP(CONCATENATE(O$10,$Q14),Alap!$AP:$BE,16,FALSE),"")</f>
        <v/>
      </c>
      <c r="P14" s="9" t="str">
        <f>IFERROR(VLOOKUP(CONCATENATE(P$10,$Q14),Alap!$AP:$BE,16,FALSE),"")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IFERROR(VLOOKUP(CONCATENATE(B$10,$Q15),Alap!$AP:$BE,16,FALSE),"")</f>
        <v/>
      </c>
      <c r="C15" s="30" t="str">
        <f>IFERROR(VLOOKUP(CONCATENATE(C$10,$Q15),Alap!$AP:$BE,16,FALSE),"")</f>
        <v>Szakszeminárium I. (214, Tb.-ről web)</v>
      </c>
      <c r="D15" s="30" t="str">
        <f>IFERROR(VLOOKUP(CONCATENATE(D$10,$Q15),Alap!$AP:$BE,16,FALSE),"")</f>
        <v/>
      </c>
      <c r="E15" s="22" t="str">
        <f>IFERROR(VLOOKUP(CONCATENATE(E$10,$Q15),Alap!$AP:$BE,16,FALSE),"")</f>
        <v>Én, a Brand - Sportolói énmárka (212, Bp.-ről web)</v>
      </c>
      <c r="F15" s="30" t="str">
        <f>IFERROR(VLOOKUP(CONCATENATE(F$10,$Q15),Alap!$AP:$BE,16,FALSE),"")</f>
        <v/>
      </c>
      <c r="G15" s="30" t="str">
        <f>IFERROR(VLOOKUP(CONCATENATE(G$10,$Q15),Alap!$AP:$BE,16,FALSE),"")</f>
        <v/>
      </c>
      <c r="H15" s="30" t="str">
        <f>IFERROR(VLOOKUP(CONCATENATE(H$10,$Q15),Alap!$AP:$BE,16,FALSE),"")</f>
        <v/>
      </c>
      <c r="I15" s="30" t="str">
        <f>IFERROR(VLOOKUP(CONCATENATE(I$10,$Q15),Alap!$AP:$BE,16,FALSE),"")</f>
        <v/>
      </c>
      <c r="J15" s="30" t="str">
        <f>IFERROR(VLOOKUP(CONCATENATE(J$10,$Q15),Alap!$AP:$BE,16,FALSE),"")</f>
        <v/>
      </c>
      <c r="K15" s="30" t="str">
        <f>IFERROR(VLOOKUP(CONCATENATE(K$10,$Q15),Alap!$AP:$BE,16,FALSE),"")</f>
        <v/>
      </c>
      <c r="L15" s="22" t="str">
        <f>IFERROR(VLOOKUP(CONCATENATE(L$10,$Q15),Alap!$AP:$BE,16,FALSE),"")</f>
        <v>Én, a Brand - Sportolói énmárka (212, Bp.-ről web)</v>
      </c>
      <c r="M15" s="9" t="str">
        <f>IFERROR(VLOOKUP(CONCATENATE(M$10,$Q15),Alap!$AP:$BE,16,FALSE),"")</f>
        <v/>
      </c>
      <c r="N15" s="9" t="str">
        <f>IFERROR(VLOOKUP(CONCATENATE(N$10,$Q15),Alap!$AP:$BE,16,FALSE),"")</f>
        <v/>
      </c>
      <c r="O15" s="9" t="str">
        <f>IFERROR(VLOOKUP(CONCATENATE(O$10,$Q15),Alap!$AP:$BE,16,FALSE),"")</f>
        <v/>
      </c>
      <c r="P15" s="9" t="str">
        <f>IFERROR(VLOOKUP(CONCATENATE(P$10,$Q15),Alap!$AP:$BE,16,FALSE),"")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IFERROR(VLOOKUP(CONCATENATE(B$10,$Q16),Alap!$AP:$BE,16,FALSE),"")</f>
        <v/>
      </c>
      <c r="C16" s="30" t="str">
        <f>IFERROR(VLOOKUP(CONCATENATE(C$10,$Q16),Alap!$AP:$BE,16,FALSE),"")</f>
        <v>Szakszeminárium I. (214, Tb.-ről web)</v>
      </c>
      <c r="D16" s="9" t="str">
        <f>IFERROR(VLOOKUP(CONCATENATE(D$10,$Q16),Alap!$AP:$BE,16,FALSE),"")</f>
        <v/>
      </c>
      <c r="E16" s="22" t="str">
        <f>IFERROR(VLOOKUP(CONCATENATE(E$10,$Q16),Alap!$AP:$BE,16,FALSE),"")</f>
        <v>Én, a Brand - Sportolói énmárka (212, Bp.-ről web)</v>
      </c>
      <c r="F16" s="9" t="str">
        <f>IFERROR(VLOOKUP(CONCATENATE(F$10,$Q16),Alap!$AP:$BE,16,FALSE),"")</f>
        <v/>
      </c>
      <c r="G16" s="9" t="str">
        <f>IFERROR(VLOOKUP(CONCATENATE(G$10,$Q16),Alap!$AP:$BE,16,FALSE),"")</f>
        <v/>
      </c>
      <c r="H16" s="9" t="str">
        <f>IFERROR(VLOOKUP(CONCATENATE(H$10,$Q16),Alap!$AP:$BE,16,FALSE),"")</f>
        <v/>
      </c>
      <c r="I16" s="9" t="str">
        <f>IFERROR(VLOOKUP(CONCATENATE(I$10,$Q16),Alap!$AP:$BE,16,FALSE),"")</f>
        <v/>
      </c>
      <c r="J16" s="9" t="str">
        <f>IFERROR(VLOOKUP(CONCATENATE(J$10,$Q16),Alap!$AP:$BE,16,FALSE),"")</f>
        <v/>
      </c>
      <c r="K16" s="9" t="str">
        <f>IFERROR(VLOOKUP(CONCATENATE(K$10,$Q16),Alap!$AP:$BE,16,FALSE),"")</f>
        <v/>
      </c>
      <c r="L16" s="22" t="str">
        <f>IFERROR(VLOOKUP(CONCATENATE(L$10,$Q16),Alap!$AP:$BE,16,FALSE),"")</f>
        <v>Én, a Brand - Sportolói énmárka (212, Bp.-ről web)</v>
      </c>
      <c r="M16" s="9" t="str">
        <f>IFERROR(VLOOKUP(CONCATENATE(M$10,$Q16),Alap!$AP:$BE,16,FALSE),"")</f>
        <v/>
      </c>
      <c r="N16" s="9" t="str">
        <f>IFERROR(VLOOKUP(CONCATENATE(N$10,$Q16),Alap!$AP:$BE,16,FALSE),"")</f>
        <v/>
      </c>
      <c r="O16" s="9" t="str">
        <f>IFERROR(VLOOKUP(CONCATENATE(O$10,$Q16),Alap!$AP:$BE,16,FALSE),"")</f>
        <v/>
      </c>
      <c r="P16" s="9" t="str">
        <f>IFERROR(VLOOKUP(CONCATENATE(P$10,$Q16),Alap!$AP:$BE,16,FALSE),"")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212E4-9063-4342-8866-774DD15F7ACB}">
  <dimension ref="A1:Q17"/>
  <sheetViews>
    <sheetView workbookViewId="0">
      <selection activeCell="E4" sqref="E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255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IFERROR(VLOOKUP(CONCATENATE(B$2,$Q4),Alap!$AQ:$BE,15,FALSE),"")</f>
        <v>Kommunikáció és média (403, Bp.-ről web)</v>
      </c>
      <c r="C4" s="9" t="str">
        <f>IFERROR(VLOOKUP(CONCATENATE(C$2,$Q4),Alap!$AQ:$BE,15,FALSE),"")</f>
        <v/>
      </c>
      <c r="D4" s="9" t="str">
        <f>IFERROR(VLOOKUP(CONCATENATE(D$2,$Q4),Alap!$AQ:$BE,15,FALSE),"")</f>
        <v>Szállítmányozás, fuvarozás (403, Bp.-ről web)</v>
      </c>
      <c r="E4" s="9" t="str">
        <f>IFERROR(VLOOKUP(CONCATENATE(E$2,$Q4),Alap!$AQ:$BE,15,FALSE),"")</f>
        <v>Stratégiai és üzleti tervezés (214, Tb.-ről web)</v>
      </c>
      <c r="F4" s="22" t="str">
        <f>IFERROR(VLOOKUP(CONCATENATE(F$2,$Q4),Alap!$AQ:$BE,15,FALSE),"")</f>
        <v>Projektmenedzsment (601, Bp.-ről web)</v>
      </c>
      <c r="G4" s="9" t="str">
        <f>IFERROR(VLOOKUP(CONCATENATE(G$2,$Q4),Alap!$AQ:$BE,15,FALSE),"")</f>
        <v>Szállítmányozás, fuvarozás (402, Tb.-ről web)</v>
      </c>
      <c r="H4" s="9" t="str">
        <f>IFERROR(VLOOKUP(CONCATENATE(H$2,$Q4),Alap!$AQ:$BE,15,FALSE),"")</f>
        <v>Beszerzési menedzsment alapjai (213, otthonról web)</v>
      </c>
      <c r="I4" s="9" t="str">
        <f>IFERROR(VLOOKUP(CONCATENATE(I$2,$Q4),Alap!$AQ:$BE,15,FALSE),"")</f>
        <v/>
      </c>
      <c r="J4" s="9" t="str">
        <f>IFERROR(VLOOKUP(CONCATENATE(J$2,$Q4),Alap!$AQ:$BE,15,FALSE),"")</f>
        <v>Szállítmányozás, fuvarozás (402, Bp.-ről web)</v>
      </c>
      <c r="K4" s="9" t="str">
        <f>IFERROR(VLOOKUP(CONCATENATE(K$2,$Q4),Alap!$AQ:$BE,15,FALSE),"")</f>
        <v>Költségelemzés és árképzés (216, Tb.-ről web)</v>
      </c>
      <c r="L4" s="9" t="str">
        <f>IFERROR(VLOOKUP(CONCATENATE(L$2,$Q4),Alap!$AQ:$BE,15,FALSE),"")</f>
        <v>Stratégiai és üzleti tervezés (214, Bp.-ről web)</v>
      </c>
      <c r="M4" s="9" t="str">
        <f>IFERROR(VLOOKUP(CONCATENATE(M$2,$Q4),Alap!$AQ:$BE,15,FALSE),"")</f>
        <v/>
      </c>
      <c r="N4" s="9" t="str">
        <f>IFERROR(VLOOKUP(CONCATENATE(N$2,$Q4),Alap!$AQ:$BE,15,FALSE),"")</f>
        <v>Kommunikáció és média (402, Bp.-ről web)</v>
      </c>
      <c r="O4" s="9" t="str">
        <f>IFERROR(VLOOKUP(CONCATENATE(O$2,$Q4),Alap!$AQ:$BE,15,FALSE),"")</f>
        <v>Beszerzési menedzsment alapjai (217, otthonról web)</v>
      </c>
      <c r="P4" s="9" t="str">
        <f>IFERROR(VLOOKUP(CONCATENATE(P$2,$Q4),Alap!$AQ:$BE,15,FALSE),"")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IFERROR(VLOOKUP(CONCATENATE(B$2,$Q5),Alap!$AQ:$BE,15,FALSE),"")</f>
        <v>Kommunikáció és média (403, Bp.-ről web)</v>
      </c>
      <c r="C5" s="9" t="str">
        <f>IFERROR(VLOOKUP(CONCATENATE(C$2,$Q5),Alap!$AQ:$BE,15,FALSE),"")</f>
        <v/>
      </c>
      <c r="D5" s="9" t="str">
        <f>IFERROR(VLOOKUP(CONCATENATE(D$2,$Q5),Alap!$AQ:$BE,15,FALSE),"")</f>
        <v>Szállítmányozás, fuvarozás (403, Bp.-ről web)</v>
      </c>
      <c r="E5" s="9" t="str">
        <f>IFERROR(VLOOKUP(CONCATENATE(E$2,$Q5),Alap!$AQ:$BE,15,FALSE),"")</f>
        <v>Stratégiai és üzleti tervezés (214, Tb.-ről web)</v>
      </c>
      <c r="F5" s="22" t="str">
        <f>IFERROR(VLOOKUP(CONCATENATE(F$2,$Q5),Alap!$AQ:$BE,15,FALSE),"")</f>
        <v>Projektmenedzsment (601, Bp.-ről web)</v>
      </c>
      <c r="G5" s="9" t="str">
        <f>IFERROR(VLOOKUP(CONCATENATE(G$2,$Q5),Alap!$AQ:$BE,15,FALSE),"")</f>
        <v>Szállítmányozás, fuvarozás (402, Tb.-ről web)</v>
      </c>
      <c r="H5" s="9" t="str">
        <f>IFERROR(VLOOKUP(CONCATENATE(H$2,$Q5),Alap!$AQ:$BE,15,FALSE),"")</f>
        <v>Beszerzési menedzsment alapjai (213, otthonról web)</v>
      </c>
      <c r="I5" s="9" t="str">
        <f>IFERROR(VLOOKUP(CONCATENATE(I$2,$Q5),Alap!$AQ:$BE,15,FALSE),"")</f>
        <v/>
      </c>
      <c r="J5" s="9" t="str">
        <f>IFERROR(VLOOKUP(CONCATENATE(J$2,$Q5),Alap!$AQ:$BE,15,FALSE),"")</f>
        <v>Szállítmányozás, fuvarozás (402, Bp.-ről web)</v>
      </c>
      <c r="K5" s="9" t="str">
        <f>IFERROR(VLOOKUP(CONCATENATE(K$2,$Q5),Alap!$AQ:$BE,15,FALSE),"")</f>
        <v>Költségelemzés és árképzés (216, Tb.-ről web)</v>
      </c>
      <c r="L5" s="9" t="str">
        <f>IFERROR(VLOOKUP(CONCATENATE(L$2,$Q5),Alap!$AQ:$BE,15,FALSE),"")</f>
        <v>Stratégiai és üzleti tervezés (214, Bp.-ről web)</v>
      </c>
      <c r="M5" s="9" t="str">
        <f>IFERROR(VLOOKUP(CONCATENATE(M$2,$Q5),Alap!$AQ:$BE,15,FALSE),"")</f>
        <v>Költségelemzés és árképzés (403, Bp.-ről web)</v>
      </c>
      <c r="N5" s="9" t="str">
        <f>IFERROR(VLOOKUP(CONCATENATE(N$2,$Q5),Alap!$AQ:$BE,15,FALSE),"")</f>
        <v>Kommunikáció és média (402, Bp.-ről web)</v>
      </c>
      <c r="O5" s="9" t="str">
        <f>IFERROR(VLOOKUP(CONCATENATE(O$2,$Q5),Alap!$AQ:$BE,15,FALSE),"")</f>
        <v>Beszerzési menedzsment alapjai (217, otthonról web)</v>
      </c>
      <c r="P5" s="9" t="str">
        <f>IFERROR(VLOOKUP(CONCATENATE(P$2,$Q5),Alap!$AQ:$BE,15,FALSE),"")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IFERROR(VLOOKUP(CONCATENATE(B$2,$Q6),Alap!$AQ:$BE,15,FALSE),"")</f>
        <v>Kommunikáció és média (403, Bp.-ről web)</v>
      </c>
      <c r="C6" s="29" t="s">
        <v>435</v>
      </c>
      <c r="D6" s="22" t="str">
        <f>IFERROR(VLOOKUP(CONCATENATE(D$2,$Q6),Alap!$AQ:$BE,15,FALSE),"")</f>
        <v>Viselkedéskultúra és protokoll (szv.) (215, Bp.-ről web)</v>
      </c>
      <c r="E6" s="9" t="str">
        <f>IFERROR(VLOOKUP(CONCATENATE(E$2,$Q6),Alap!$AQ:$BE,15,FALSE),"")</f>
        <v>Stratégiai és üzleti tervezés (214, Tb.-ről web)</v>
      </c>
      <c r="F6" s="9" t="str">
        <f>IFERROR(VLOOKUP(CONCATENATE(F$2,$Q6),Alap!$AQ:$BE,15,FALSE),"")</f>
        <v>Stratégiai és üzleti tervezés (214, Bp.-ről web)</v>
      </c>
      <c r="G6" s="9" t="str">
        <f>IFERROR(VLOOKUP(CONCATENATE(G$2,$Q6),Alap!$AQ:$BE,15,FALSE),"")</f>
        <v>Kommunikáció és média (214, Tb.-ről web)</v>
      </c>
      <c r="H6" s="22" t="str">
        <f>IFERROR(VLOOKUP(CONCATENATE(H$2,$Q6),Alap!$AQ:$BE,15,FALSE),"")</f>
        <v>Projektmenedzsment (215, Tb.-ről web)</v>
      </c>
      <c r="I6" s="9" t="str">
        <f>IFERROR(VLOOKUP(CONCATENATE(I$2,$Q6),Alap!$AQ:$BE,15,FALSE),"")</f>
        <v/>
      </c>
      <c r="J6" s="29" t="s">
        <v>563</v>
      </c>
      <c r="K6" s="22" t="str">
        <f>IFERROR(VLOOKUP(CONCATENATE(K$2,$Q6),Alap!$AQ:$BE,15,FALSE),"")</f>
        <v>Projektmenedzsment (601, Tb.-ről web)</v>
      </c>
      <c r="L6" s="9" t="str">
        <f>IFERROR(VLOOKUP(CONCATENATE(L$2,$Q6),Alap!$AQ:$BE,15,FALSE),"")</f>
        <v>Stratégiai és üzleti tervezés (214, Bp.-ről web)</v>
      </c>
      <c r="M6" s="9" t="str">
        <f>IFERROR(VLOOKUP(CONCATENATE(M$2,$Q6),Alap!$AQ:$BE,15,FALSE),"")</f>
        <v>Költségelemzés és árképzés (403, Bp.-ről web)</v>
      </c>
      <c r="N6" s="22" t="str">
        <f>IFERROR(VLOOKUP(CONCATENATE(N$2,$Q6),Alap!$AQ:$BE,15,FALSE),"")</f>
        <v>Viselkedéskultúra és protokoll (szv.) (A/Nae., Tb.-ről web)</v>
      </c>
      <c r="O6" s="9" t="str">
        <f>IFERROR(VLOOKUP(CONCATENATE(O$2,$Q6),Alap!$AQ:$BE,15,FALSE),"")</f>
        <v>Beszerzési menedzsment alapjai (217, otthonról web)</v>
      </c>
      <c r="P6" s="9" t="str">
        <f>IFERROR(VLOOKUP(CONCATENATE(P$2,$Q6),Alap!$AQ:$BE,15,FALSE),"")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IFERROR(VLOOKUP(CONCATENATE(B$2,$Q7),Alap!$AQ:$BE,15,FALSE),"")</f>
        <v>Költségelemzés és árképzés (403, Bp.-ről web)</v>
      </c>
      <c r="C7" s="29" t="s">
        <v>435</v>
      </c>
      <c r="D7" s="22" t="str">
        <f>IFERROR(VLOOKUP(CONCATENATE(D$2,$Q7),Alap!$AQ:$BE,15,FALSE),"")</f>
        <v>Viselkedéskultúra és protokoll (szv.) (215, Bp.-ről web)</v>
      </c>
      <c r="E7" s="9" t="str">
        <f>IFERROR(VLOOKUP(CONCATENATE(E$2,$Q7),Alap!$AQ:$BE,15,FALSE),"")</f>
        <v>Költségelemzés és árképzés (217, Tb.-ről web)</v>
      </c>
      <c r="F7" s="9" t="str">
        <f>IFERROR(VLOOKUP(CONCATENATE(F$2,$Q7),Alap!$AQ:$BE,15,FALSE),"")</f>
        <v>Stratégiai és üzleti tervezés (214, Bp.-ről web)</v>
      </c>
      <c r="G7" s="9" t="str">
        <f>IFERROR(VLOOKUP(CONCATENATE(G$2,$Q7),Alap!$AQ:$BE,15,FALSE),"")</f>
        <v>Kommunikáció és média (214, Tb.-ről web)</v>
      </c>
      <c r="H7" s="22" t="str">
        <f>IFERROR(VLOOKUP(CONCATENATE(H$2,$Q7),Alap!$AQ:$BE,15,FALSE),"")</f>
        <v>Projektmenedzsment (215, Tb.-ről web)</v>
      </c>
      <c r="I7" s="9" t="str">
        <f>IFERROR(VLOOKUP(CONCATENATE(I$2,$Q7),Alap!$AQ:$BE,15,FALSE),"")</f>
        <v/>
      </c>
      <c r="J7" s="29" t="s">
        <v>563</v>
      </c>
      <c r="K7" s="22" t="str">
        <f>IFERROR(VLOOKUP(CONCATENATE(K$2,$Q7),Alap!$AQ:$BE,15,FALSE),"")</f>
        <v>Projektmenedzsment (601, Tb.-ről web)</v>
      </c>
      <c r="L7" s="22" t="str">
        <f>IFERROR(VLOOKUP(CONCATENATE(L$2,$Q7),Alap!$AQ:$BE,15,FALSE),"")</f>
        <v>Projektmenedzsment (215, Bp.-ről web)</v>
      </c>
      <c r="M7" s="9" t="str">
        <f>IFERROR(VLOOKUP(CONCATENATE(M$2,$Q7),Alap!$AQ:$BE,15,FALSE),"")</f>
        <v>Beszerzési menedzsment alapjai (403, otthonról web)</v>
      </c>
      <c r="N7" s="22" t="str">
        <f>IFERROR(VLOOKUP(CONCATENATE(N$2,$Q7),Alap!$AQ:$BE,15,FALSE),"")</f>
        <v>Viselkedéskultúra és protokoll (szv.) (A/Nae., Tb.-ről web)</v>
      </c>
      <c r="O7" s="9" t="str">
        <f>IFERROR(VLOOKUP(CONCATENATE(O$2,$Q7),Alap!$AQ:$BE,15,FALSE),"")</f>
        <v/>
      </c>
      <c r="P7" s="9" t="str">
        <f>IFERROR(VLOOKUP(CONCATENATE(P$2,$Q7),Alap!$AQ:$BE,15,FALSE),"")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IFERROR(VLOOKUP(CONCATENATE(B$2,$Q8),Alap!$AQ:$BE,15,FALSE),"")</f>
        <v>Költségelemzés és árképzés (403, Bp.-ről web)</v>
      </c>
      <c r="C8" s="9" t="str">
        <f>IFERROR(VLOOKUP(CONCATENATE(C$2,$Q8),Alap!$AQ:$BE,15,FALSE),"")</f>
        <v/>
      </c>
      <c r="D8" s="9" t="str">
        <f>IFERROR(VLOOKUP(CONCATENATE(D$2,$Q8),Alap!$AQ:$BE,15,FALSE),"")</f>
        <v/>
      </c>
      <c r="E8" s="9" t="str">
        <f>IFERROR(VLOOKUP(CONCATENATE(E$2,$Q8),Alap!$AQ:$BE,15,FALSE),"")</f>
        <v>Költségelemzés és árképzés (217, Tb.-ről web)</v>
      </c>
      <c r="F8" s="9" t="str">
        <f>IFERROR(VLOOKUP(CONCATENATE(F$2,$Q8),Alap!$AQ:$BE,15,FALSE),"")</f>
        <v/>
      </c>
      <c r="G8" s="9" t="str">
        <f>IFERROR(VLOOKUP(CONCATENATE(G$2,$Q8),Alap!$AQ:$BE,15,FALSE),"")</f>
        <v>Kommunikáció és média (214, Tb.-ről web)</v>
      </c>
      <c r="H8" s="22" t="str">
        <f>IFERROR(VLOOKUP(CONCATENATE(H$2,$Q8),Alap!$AQ:$BE,15,FALSE),"")</f>
        <v>Projektmenedzsment (215, Tb.-ről web)</v>
      </c>
      <c r="I8" s="9" t="str">
        <f>IFERROR(VLOOKUP(CONCATENATE(I$2,$Q8),Alap!$AQ:$BE,15,FALSE),"")</f>
        <v/>
      </c>
      <c r="J8" s="9" t="str">
        <f>IFERROR(VLOOKUP(CONCATENATE(J$2,$Q8),Alap!$AQ:$BE,15,FALSE),"")</f>
        <v/>
      </c>
      <c r="K8" s="9" t="str">
        <f>IFERROR(VLOOKUP(CONCATENATE(K$2,$Q8),Alap!$AQ:$BE,15,FALSE),"")</f>
        <v/>
      </c>
      <c r="L8" s="9" t="str">
        <f>IFERROR(VLOOKUP(CONCATENATE(L$2,$Q8),Alap!$AQ:$BE,15,FALSE),"")</f>
        <v/>
      </c>
      <c r="M8" s="9" t="str">
        <f>IFERROR(VLOOKUP(CONCATENATE(M$2,$Q8),Alap!$AQ:$BE,15,FALSE),"")</f>
        <v/>
      </c>
      <c r="N8" s="9" t="str">
        <f>IFERROR(VLOOKUP(CONCATENATE(N$2,$Q8),Alap!$AQ:$BE,15,FALSE),"")</f>
        <v/>
      </c>
      <c r="O8" s="9" t="str">
        <f>IFERROR(VLOOKUP(CONCATENATE(O$2,$Q8),Alap!$AQ:$BE,15,FALSE),"")</f>
        <v/>
      </c>
      <c r="P8" s="9" t="str">
        <f>IFERROR(VLOOKUP(CONCATENATE(P$2,$Q8),Alap!$AQ:$BE,15,FALSE),"")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IFERROR(VLOOKUP(CONCATENATE(B$2,$Q9),Alap!$AQ:$BE,15,FALSE),"")</f>
        <v/>
      </c>
      <c r="C9" s="9" t="str">
        <f>IFERROR(VLOOKUP(CONCATENATE(C$2,$Q9),Alap!$AQ:$BE,15,FALSE),"")</f>
        <v/>
      </c>
      <c r="D9" s="9" t="str">
        <f>IFERROR(VLOOKUP(CONCATENATE(D$2,$Q9),Alap!$AQ:$BE,15,FALSE),"")</f>
        <v/>
      </c>
      <c r="E9" s="9" t="str">
        <f>IFERROR(VLOOKUP(CONCATENATE(E$2,$Q9),Alap!$AQ:$BE,15,FALSE),"")</f>
        <v/>
      </c>
      <c r="F9" s="9" t="str">
        <f>IFERROR(VLOOKUP(CONCATENATE(F$2,$Q9),Alap!$AQ:$BE,15,FALSE),"")</f>
        <v/>
      </c>
      <c r="G9" s="9" t="str">
        <f>IFERROR(VLOOKUP(CONCATENATE(G$2,$Q9),Alap!$AQ:$BE,15,FALSE),"")</f>
        <v/>
      </c>
      <c r="H9" s="9" t="str">
        <f>IFERROR(VLOOKUP(CONCATENATE(H$2,$Q9),Alap!$AQ:$BE,15,FALSE),"")</f>
        <v/>
      </c>
      <c r="I9" s="9" t="str">
        <f>IFERROR(VLOOKUP(CONCATENATE(I$2,$Q9),Alap!$AQ:$BE,15,FALSE),"")</f>
        <v/>
      </c>
      <c r="J9" s="9" t="str">
        <f>IFERROR(VLOOKUP(CONCATENATE(J$2,$Q9),Alap!$AQ:$BE,15,FALSE),"")</f>
        <v/>
      </c>
      <c r="K9" s="9" t="str">
        <f>IFERROR(VLOOKUP(CONCATENATE(K$2,$Q9),Alap!$AQ:$BE,15,FALSE),"")</f>
        <v/>
      </c>
      <c r="L9" s="9" t="str">
        <f>IFERROR(VLOOKUP(CONCATENATE(L$2,$Q9),Alap!$AQ:$BE,15,FALSE),"")</f>
        <v/>
      </c>
      <c r="M9" s="9" t="str">
        <f>IFERROR(VLOOKUP(CONCATENATE(M$2,$Q9),Alap!$AQ:$BE,15,FALSE),"")</f>
        <v/>
      </c>
      <c r="N9" s="9" t="str">
        <f>IFERROR(VLOOKUP(CONCATENATE(N$2,$Q9),Alap!$AQ:$BE,15,FALSE),"")</f>
        <v/>
      </c>
      <c r="O9" s="9" t="str">
        <f>IFERROR(VLOOKUP(CONCATENATE(O$2,$Q9),Alap!$AQ:$BE,15,FALSE),"")</f>
        <v/>
      </c>
      <c r="P9" s="9" t="str">
        <f>IFERROR(VLOOKUP(CONCATENATE(P$2,$Q9),Alap!$AQ:$BE,15,FALSE),"")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IFERROR(VLOOKUP(CONCATENATE(B$10,$Q13),Alap!$AQ:$BE,15,FALSE),"")</f>
        <v/>
      </c>
      <c r="C13" s="9" t="str">
        <f>IFERROR(VLOOKUP(CONCATENATE(C$10,$Q13),Alap!$AQ:$BE,15,FALSE),"")</f>
        <v/>
      </c>
      <c r="D13" s="9" t="str">
        <f>IFERROR(VLOOKUP(CONCATENATE(D$10,$Q13),Alap!$AQ:$BE,15,FALSE),"")</f>
        <v/>
      </c>
      <c r="E13" s="9" t="str">
        <f>IFERROR(VLOOKUP(CONCATENATE(E$10,$Q13),Alap!$AQ:$BE,15,FALSE),"")</f>
        <v/>
      </c>
      <c r="F13" s="9" t="str">
        <f>IFERROR(VLOOKUP(CONCATENATE(F$10,$Q13),Alap!$AQ:$BE,15,FALSE),"")</f>
        <v/>
      </c>
      <c r="G13" s="9" t="str">
        <f>IFERROR(VLOOKUP(CONCATENATE(G$10,$Q13),Alap!$AQ:$BE,15,FALSE),"")</f>
        <v/>
      </c>
      <c r="H13" s="9" t="str">
        <f>IFERROR(VLOOKUP(CONCATENATE(H$10,$Q13),Alap!$AQ:$BE,15,FALSE),"")</f>
        <v/>
      </c>
      <c r="I13" s="9" t="str">
        <f>IFERROR(VLOOKUP(CONCATENATE(I$10,$Q13),Alap!$AQ:$BE,15,FALSE),"")</f>
        <v/>
      </c>
      <c r="J13" s="9" t="str">
        <f>IFERROR(VLOOKUP(CONCATENATE(J$10,$Q13),Alap!$AQ:$BE,15,FALSE),"")</f>
        <v/>
      </c>
      <c r="K13" s="9" t="str">
        <f>IFERROR(VLOOKUP(CONCATENATE(K$10,$Q13),Alap!$AQ:$BE,15,FALSE),"")</f>
        <v/>
      </c>
      <c r="L13" s="9" t="str">
        <f>IFERROR(VLOOKUP(CONCATENATE(L$10,$Q13),Alap!$AQ:$BE,15,FALSE),"")</f>
        <v/>
      </c>
      <c r="M13" s="9" t="str">
        <f>IFERROR(VLOOKUP(CONCATENATE(M$10,$Q13),Alap!$AQ:$BE,15,FALSE),"")</f>
        <v/>
      </c>
      <c r="N13" s="9" t="str">
        <f>IFERROR(VLOOKUP(CONCATENATE(N$10,$Q13),Alap!$AQ:$BE,15,FALSE),"")</f>
        <v/>
      </c>
      <c r="O13" s="9" t="str">
        <f>IFERROR(VLOOKUP(CONCATENATE(O$10,$Q13),Alap!$AQ:$BE,15,FALSE),"")</f>
        <v/>
      </c>
      <c r="P13" s="9" t="str">
        <f>IFERROR(VLOOKUP(CONCATENATE(P$10,$Q13),Alap!$AQ:$BE,15,FALSE),"")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IFERROR(VLOOKUP(CONCATENATE(B$10,$Q14),Alap!$AQ:$BE,15,FALSE),"")</f>
        <v/>
      </c>
      <c r="C14" s="9" t="str">
        <f>IFERROR(VLOOKUP(CONCATENATE(C$10,$Q14),Alap!$AQ:$BE,15,FALSE),"")</f>
        <v/>
      </c>
      <c r="D14" s="9" t="str">
        <f>IFERROR(VLOOKUP(CONCATENATE(D$10,$Q14),Alap!$AQ:$BE,15,FALSE),"")</f>
        <v/>
      </c>
      <c r="E14" s="9" t="str">
        <f>IFERROR(VLOOKUP(CONCATENATE(E$10,$Q14),Alap!$AQ:$BE,15,FALSE),"")</f>
        <v/>
      </c>
      <c r="F14" s="9" t="str">
        <f>IFERROR(VLOOKUP(CONCATENATE(F$10,$Q14),Alap!$AQ:$BE,15,FALSE),"")</f>
        <v/>
      </c>
      <c r="G14" s="9" t="str">
        <f>IFERROR(VLOOKUP(CONCATENATE(G$10,$Q14),Alap!$AQ:$BE,15,FALSE),"")</f>
        <v/>
      </c>
      <c r="H14" s="9" t="str">
        <f>IFERROR(VLOOKUP(CONCATENATE(H$10,$Q14),Alap!$AQ:$BE,15,FALSE),"")</f>
        <v/>
      </c>
      <c r="I14" s="9" t="str">
        <f>IFERROR(VLOOKUP(CONCATENATE(I$10,$Q14),Alap!$AQ:$BE,15,FALSE),"")</f>
        <v/>
      </c>
      <c r="J14" s="9" t="str">
        <f>IFERROR(VLOOKUP(CONCATENATE(J$10,$Q14),Alap!$AQ:$BE,15,FALSE),"")</f>
        <v/>
      </c>
      <c r="K14" s="9" t="str">
        <f>IFERROR(VLOOKUP(CONCATENATE(K$10,$Q14),Alap!$AQ:$BE,15,FALSE),"")</f>
        <v/>
      </c>
      <c r="L14" s="9" t="str">
        <f>IFERROR(VLOOKUP(CONCATENATE(L$10,$Q14),Alap!$AQ:$BE,15,FALSE),"")</f>
        <v/>
      </c>
      <c r="M14" s="9" t="str">
        <f>IFERROR(VLOOKUP(CONCATENATE(M$10,$Q14),Alap!$AQ:$BE,15,FALSE),"")</f>
        <v/>
      </c>
      <c r="N14" s="9" t="str">
        <f>IFERROR(VLOOKUP(CONCATENATE(N$10,$Q14),Alap!$AQ:$BE,15,FALSE),"")</f>
        <v/>
      </c>
      <c r="O14" s="9" t="str">
        <f>IFERROR(VLOOKUP(CONCATENATE(O$10,$Q14),Alap!$AQ:$BE,15,FALSE),"")</f>
        <v/>
      </c>
      <c r="P14" s="9" t="str">
        <f>IFERROR(VLOOKUP(CONCATENATE(P$10,$Q14),Alap!$AQ:$BE,15,FALSE),"")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IFERROR(VLOOKUP(CONCATENATE(B$10,$Q15),Alap!$AQ:$BE,15,FALSE),"")</f>
        <v/>
      </c>
      <c r="C15" s="30" t="str">
        <f>IFERROR(VLOOKUP(CONCATENATE(C$10,$Q15),Alap!$AQ:$BE,15,FALSE),"")</f>
        <v>Szakszeminárium I. (214, Tb.-ről web)</v>
      </c>
      <c r="D15" s="9" t="str">
        <f>IFERROR(VLOOKUP(CONCATENATE(D$10,$Q15),Alap!$AQ:$BE,15,FALSE),"")</f>
        <v/>
      </c>
      <c r="E15" s="22" t="str">
        <f>IFERROR(VLOOKUP(CONCATENATE(E$10,$Q15),Alap!$AQ:$BE,15,FALSE),"")</f>
        <v>Én, a Brand - Sportolói énmárka (212, Bp.-ről web)</v>
      </c>
      <c r="F15" s="9" t="str">
        <f>IFERROR(VLOOKUP(CONCATENATE(F$10,$Q15),Alap!$AQ:$BE,15,FALSE),"")</f>
        <v/>
      </c>
      <c r="G15" s="9" t="str">
        <f>IFERROR(VLOOKUP(CONCATENATE(G$10,$Q15),Alap!$AQ:$BE,15,FALSE),"")</f>
        <v/>
      </c>
      <c r="H15" s="9" t="str">
        <f>IFERROR(VLOOKUP(CONCATENATE(H$10,$Q15),Alap!$AQ:$BE,15,FALSE),"")</f>
        <v/>
      </c>
      <c r="I15" s="9" t="str">
        <f>IFERROR(VLOOKUP(CONCATENATE(I$10,$Q15),Alap!$AQ:$BE,15,FALSE),"")</f>
        <v/>
      </c>
      <c r="J15" s="9" t="str">
        <f>IFERROR(VLOOKUP(CONCATENATE(J$10,$Q15),Alap!$AQ:$BE,15,FALSE),"")</f>
        <v/>
      </c>
      <c r="K15" s="9" t="str">
        <f>IFERROR(VLOOKUP(CONCATENATE(K$10,$Q15),Alap!$AQ:$BE,15,FALSE),"")</f>
        <v/>
      </c>
      <c r="L15" s="22" t="str">
        <f>IFERROR(VLOOKUP(CONCATENATE(L$10,$Q15),Alap!$AQ:$BE,15,FALSE),"")</f>
        <v>Én, a Brand - Sportolói énmárka (212, Bp.-ről web)</v>
      </c>
      <c r="M15" s="9" t="str">
        <f>IFERROR(VLOOKUP(CONCATENATE(M$10,$Q15),Alap!$AQ:$BE,15,FALSE),"")</f>
        <v/>
      </c>
      <c r="N15" s="9" t="str">
        <f>IFERROR(VLOOKUP(CONCATENATE(N$10,$Q15),Alap!$AQ:$BE,15,FALSE),"")</f>
        <v/>
      </c>
      <c r="O15" s="9" t="str">
        <f>IFERROR(VLOOKUP(CONCATENATE(O$10,$Q15),Alap!$AQ:$BE,15,FALSE),"")</f>
        <v/>
      </c>
      <c r="P15" s="9" t="str">
        <f>IFERROR(VLOOKUP(CONCATENATE(P$10,$Q15),Alap!$AQ:$BE,15,FALSE),"")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IFERROR(VLOOKUP(CONCATENATE(B$10,$Q16),Alap!$AQ:$BE,15,FALSE),"")</f>
        <v/>
      </c>
      <c r="C16" s="30" t="str">
        <f>IFERROR(VLOOKUP(CONCATENATE(C$10,$Q16),Alap!$AQ:$BE,15,FALSE),"")</f>
        <v>Szakszeminárium I. (214, Tb.-ről web)</v>
      </c>
      <c r="D16" s="9" t="str">
        <f>IFERROR(VLOOKUP(CONCATENATE(D$10,$Q16),Alap!$AQ:$BE,15,FALSE),"")</f>
        <v/>
      </c>
      <c r="E16" s="22" t="str">
        <f>IFERROR(VLOOKUP(CONCATENATE(E$10,$Q16),Alap!$AQ:$BE,15,FALSE),"")</f>
        <v>Én, a Brand - Sportolói énmárka (212, Bp.-ről web)</v>
      </c>
      <c r="F16" s="9" t="str">
        <f>IFERROR(VLOOKUP(CONCATENATE(F$10,$Q16),Alap!$AQ:$BE,15,FALSE),"")</f>
        <v/>
      </c>
      <c r="G16" s="9" t="str">
        <f>IFERROR(VLOOKUP(CONCATENATE(G$10,$Q16),Alap!$AQ:$BE,15,FALSE),"")</f>
        <v/>
      </c>
      <c r="H16" s="9" t="str">
        <f>IFERROR(VLOOKUP(CONCATENATE(H$10,$Q16),Alap!$AQ:$BE,15,FALSE),"")</f>
        <v/>
      </c>
      <c r="I16" s="9" t="str">
        <f>IFERROR(VLOOKUP(CONCATENATE(I$10,$Q16),Alap!$AQ:$BE,15,FALSE),"")</f>
        <v/>
      </c>
      <c r="J16" s="9" t="str">
        <f>IFERROR(VLOOKUP(CONCATENATE(J$10,$Q16),Alap!$AQ:$BE,15,FALSE),"")</f>
        <v/>
      </c>
      <c r="K16" s="9" t="str">
        <f>IFERROR(VLOOKUP(CONCATENATE(K$10,$Q16),Alap!$AQ:$BE,15,FALSE),"")</f>
        <v/>
      </c>
      <c r="L16" s="22" t="str">
        <f>IFERROR(VLOOKUP(CONCATENATE(L$10,$Q16),Alap!$AQ:$BE,15,FALSE),"")</f>
        <v>Én, a Brand - Sportolói énmárka (212, Bp.-ről web)</v>
      </c>
      <c r="M16" s="9" t="str">
        <f>IFERROR(VLOOKUP(CONCATENATE(M$10,$Q16),Alap!$AQ:$BE,15,FALSE),"")</f>
        <v/>
      </c>
      <c r="N16" s="9" t="str">
        <f>IFERROR(VLOOKUP(CONCATENATE(N$10,$Q16),Alap!$AQ:$BE,15,FALSE),"")</f>
        <v/>
      </c>
      <c r="O16" s="9" t="str">
        <f>IFERROR(VLOOKUP(CONCATENATE(O$10,$Q16),Alap!$AQ:$BE,15,FALSE),"")</f>
        <v/>
      </c>
      <c r="P16" s="9" t="str">
        <f>IFERROR(VLOOKUP(CONCATENATE(P$10,$Q16),Alap!$AQ:$BE,15,FALSE),"")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8EBFC-50A2-4945-80D3-F395473C2D6F}">
  <dimension ref="A1:Q17"/>
  <sheetViews>
    <sheetView workbookViewId="0">
      <selection activeCell="C4" sqref="C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IFERROR(VLOOKUP(CONCATENATE(B$2,$Q4),Alap!$AR:$BE,14,FALSE),"")</f>
        <v>Kommunikáció és média (403, Bp.-ről web)</v>
      </c>
      <c r="C4" s="9" t="str">
        <f>IFERROR(VLOOKUP(CONCATENATE(C$2,$Q4),Alap!$AR:$BE,14,FALSE),"")</f>
        <v>MI és marketing automatizálás (otthon, 8.45-től, Bp.-ről web)</v>
      </c>
      <c r="D4" s="9" t="str">
        <f>IFERROR(VLOOKUP(CONCATENATE(D$2,$Q4),Alap!$AR:$BE,14,FALSE),"")</f>
        <v>Inbound marketing (otthon, Bp.-ről web)</v>
      </c>
      <c r="E4" s="9" t="str">
        <f>IFERROR(VLOOKUP(CONCATENATE(E$2,$Q4),Alap!$AR:$BE,14,FALSE),"")</f>
        <v>Stratégiai és üzleti tervezés (214, Tb.-ről web)</v>
      </c>
      <c r="F4" s="22" t="str">
        <f>IFERROR(VLOOKUP(CONCATENATE(F$2,$Q4),Alap!$AR:$BE,14,FALSE),"")</f>
        <v>Projektmenedzsment (601, Bp.-ről web)</v>
      </c>
      <c r="G4" s="9" t="str">
        <f>IFERROR(VLOOKUP(CONCATENATE(G$2,$Q4),Alap!$AR:$BE,14,FALSE),"")</f>
        <v>Inbound marketing (otthon, Bp.-ről web)</v>
      </c>
      <c r="H4" s="9" t="str">
        <f>IFERROR(VLOOKUP(CONCATENATE(H$2,$Q4),Alap!$AR:$BE,14,FALSE),"")</f>
        <v/>
      </c>
      <c r="I4" s="9" t="str">
        <f>IFERROR(VLOOKUP(CONCATENATE(I$2,$Q4),Alap!$AR:$BE,14,FALSE),"")</f>
        <v/>
      </c>
      <c r="J4" s="9" t="str">
        <f>IFERROR(VLOOKUP(CONCATENATE(J$2,$Q4),Alap!$AR:$BE,14,FALSE),"")</f>
        <v/>
      </c>
      <c r="K4" s="9" t="str">
        <f>IFERROR(VLOOKUP(CONCATENATE(K$2,$Q4),Alap!$AR:$BE,14,FALSE),"")</f>
        <v>Költségelemzés és árképzés (216, Tb.-ről web)</v>
      </c>
      <c r="L4" s="9" t="str">
        <f>IFERROR(VLOOKUP(CONCATENATE(L$2,$Q4),Alap!$AR:$BE,14,FALSE),"")</f>
        <v>Stratégiai és üzleti tervezés (214, Bp.-ről web)</v>
      </c>
      <c r="M4" s="9" t="str">
        <f>IFERROR(VLOOKUP(CONCATENATE(M$2,$Q4),Alap!$AR:$BE,14,FALSE),"")</f>
        <v/>
      </c>
      <c r="N4" s="9" t="str">
        <f>IFERROR(VLOOKUP(CONCATENATE(N$2,$Q4),Alap!$AR:$BE,14,FALSE),"")</f>
        <v>Kommunikáció és média (402, Bp.-ről web)</v>
      </c>
      <c r="O4" s="9" t="str">
        <f>IFERROR(VLOOKUP(CONCATENATE(O$2,$Q4),Alap!$AR:$BE,14,FALSE),"")</f>
        <v/>
      </c>
      <c r="P4" s="9" t="str">
        <f>IFERROR(VLOOKUP(CONCATENATE(P$2,$Q4),Alap!$AR:$BE,14,FALSE),"")</f>
        <v>MI és marketing automatizálás (otthon, 8.45-től, Bp.-ről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IFERROR(VLOOKUP(CONCATENATE(B$2,$Q5),Alap!$AR:$BE,14,FALSE),"")</f>
        <v>Kommunikáció és média (403, Bp.-ről web)</v>
      </c>
      <c r="C5" s="9" t="str">
        <f>IFERROR(VLOOKUP(CONCATENATE(C$2,$Q5),Alap!$AR:$BE,14,FALSE),"")</f>
        <v>MI és marketing automatizálás (otthon, Bp.-ről web)</v>
      </c>
      <c r="D5" s="9" t="str">
        <f>IFERROR(VLOOKUP(CONCATENATE(D$2,$Q5),Alap!$AR:$BE,14,FALSE),"")</f>
        <v>Inbound marketing (otthon, Bp.-ről web)</v>
      </c>
      <c r="E5" s="9" t="str">
        <f>IFERROR(VLOOKUP(CONCATENATE(E$2,$Q5),Alap!$AR:$BE,14,FALSE),"")</f>
        <v>Stratégiai és üzleti tervezés (214, Tb.-ről web)</v>
      </c>
      <c r="F5" s="22" t="str">
        <f>IFERROR(VLOOKUP(CONCATENATE(F$2,$Q5),Alap!$AR:$BE,14,FALSE),"")</f>
        <v>Projektmenedzsment (601, Bp.-ről web)</v>
      </c>
      <c r="G5" s="9" t="str">
        <f>IFERROR(VLOOKUP(CONCATENATE(G$2,$Q5),Alap!$AR:$BE,14,FALSE),"")</f>
        <v>Inbound marketing (otthon, Bp.-ről web)</v>
      </c>
      <c r="H5" s="9" t="str">
        <f>IFERROR(VLOOKUP(CONCATENATE(H$2,$Q5),Alap!$AR:$BE,14,FALSE),"")</f>
        <v/>
      </c>
      <c r="I5" s="9" t="str">
        <f>IFERROR(VLOOKUP(CONCATENATE(I$2,$Q5),Alap!$AR:$BE,14,FALSE),"")</f>
        <v/>
      </c>
      <c r="J5" s="9" t="str">
        <f>IFERROR(VLOOKUP(CONCATENATE(J$2,$Q5),Alap!$AR:$BE,14,FALSE),"")</f>
        <v/>
      </c>
      <c r="K5" s="9" t="str">
        <f>IFERROR(VLOOKUP(CONCATENATE(K$2,$Q5),Alap!$AR:$BE,14,FALSE),"")</f>
        <v>Költségelemzés és árképzés (216, Tb.-ről web)</v>
      </c>
      <c r="L5" s="9" t="str">
        <f>IFERROR(VLOOKUP(CONCATENATE(L$2,$Q5),Alap!$AR:$BE,14,FALSE),"")</f>
        <v>Stratégiai és üzleti tervezés (214, Bp.-ről web)</v>
      </c>
      <c r="M5" s="9" t="str">
        <f>IFERROR(VLOOKUP(CONCATENATE(M$2,$Q5),Alap!$AR:$BE,14,FALSE),"")</f>
        <v>Költségelemzés és árképzés (403, Bp.-ről web)</v>
      </c>
      <c r="N5" s="9" t="str">
        <f>IFERROR(VLOOKUP(CONCATENATE(N$2,$Q5),Alap!$AR:$BE,14,FALSE),"")</f>
        <v>Kommunikáció és média (402, Bp.-ről web)</v>
      </c>
      <c r="O5" s="9" t="str">
        <f>IFERROR(VLOOKUP(CONCATENATE(O$2,$Q5),Alap!$AR:$BE,14,FALSE),"")</f>
        <v>MI és marketing automatizálás (401, Tb.-ről web)</v>
      </c>
      <c r="P5" s="9" t="str">
        <f>IFERROR(VLOOKUP(CONCATENATE(P$2,$Q5),Alap!$AR:$BE,14,FALSE),"")</f>
        <v>MI és marketing automatizálás (otthon, Bp.-ről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IFERROR(VLOOKUP(CONCATENATE(B$2,$Q6),Alap!$AR:$BE,14,FALSE),"")</f>
        <v>Kommunikáció és média (403, Bp.-ről web)</v>
      </c>
      <c r="C6" s="29" t="s">
        <v>435</v>
      </c>
      <c r="D6" s="22" t="str">
        <f>IFERROR(VLOOKUP(CONCATENATE(D$2,$Q6),Alap!$AS:$BE,13,FALSE),"")</f>
        <v>Viselkedéskultúra és protokoll (szv.) (215, Bp.-ről web)</v>
      </c>
      <c r="E6" s="9" t="str">
        <f>IFERROR(VLOOKUP(CONCATENATE(E$2,$Q6),Alap!$AR:$BE,14,FALSE),"")</f>
        <v>Stratégiai és üzleti tervezés (214, Tb.-ről web)</v>
      </c>
      <c r="F6" s="9" t="str">
        <f>IFERROR(VLOOKUP(CONCATENATE(F$2,$Q6),Alap!$AR:$BE,14,FALSE),"")</f>
        <v>Stratégiai és üzleti tervezés (214, Bp.-ről web)</v>
      </c>
      <c r="G6" s="9" t="str">
        <f>IFERROR(VLOOKUP(CONCATENATE(G$2,$Q6),Alap!$AR:$BE,14,FALSE),"")</f>
        <v>Kommunikáció és média (214, Tb.-ről web)</v>
      </c>
      <c r="H6" s="22" t="str">
        <f>IFERROR(VLOOKUP(CONCATENATE(H$2,$Q6),Alap!$AR:$BE,14,FALSE),"")</f>
        <v>Projektmenedzsment (215, Tb.-ről web)</v>
      </c>
      <c r="I6" s="9" t="str">
        <f>IFERROR(VLOOKUP(CONCATENATE(I$2,$Q6),Alap!$AR:$BE,14,FALSE),"")</f>
        <v/>
      </c>
      <c r="J6" s="29" t="s">
        <v>563</v>
      </c>
      <c r="K6" s="22" t="str">
        <f>IFERROR(VLOOKUP(CONCATENATE(K$2,$Q6),Alap!$AR:$BE,14,FALSE),"")</f>
        <v>Projektmenedzsment (601, Tb.-ről web)</v>
      </c>
      <c r="L6" s="9" t="str">
        <f>IFERROR(VLOOKUP(CONCATENATE(L$2,$Q6),Alap!$AR:$BE,14,FALSE),"")</f>
        <v>Stratégiai és üzleti tervezés (214, Bp.-ről web)</v>
      </c>
      <c r="M6" s="9" t="str">
        <f>IFERROR(VLOOKUP(CONCATENATE(M$2,$Q6),Alap!$AR:$BE,14,FALSE),"")</f>
        <v>Költségelemzés és árképzés (403, Bp.-ről web)</v>
      </c>
      <c r="N6" s="22" t="str">
        <f>IFERROR(VLOOKUP(CONCATENATE(N$2,$Q6),Alap!$AS:$BE,13,FALSE),"")</f>
        <v>Viselkedéskultúra és protokoll (szv.) (A/Nae., Tb.-ről web)</v>
      </c>
      <c r="O6" s="9" t="str">
        <f>IFERROR(VLOOKUP(CONCATENATE(O$2,$Q6),Alap!$AR:$BE,14,FALSE),"")</f>
        <v/>
      </c>
      <c r="P6" s="9" t="str">
        <f>IFERROR(VLOOKUP(CONCATENATE(P$2,$Q6),Alap!$AR:$BE,14,FALSE),"")</f>
        <v>MI és marketing automatizálás (otthon, Bp.-ről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IFERROR(VLOOKUP(CONCATENATE(B$2,$Q7),Alap!$AR:$BE,14,FALSE),"")</f>
        <v>Költségelemzés és árképzés (403, Bp.-ről web)</v>
      </c>
      <c r="C7" s="29" t="s">
        <v>435</v>
      </c>
      <c r="D7" s="22" t="str">
        <f>IFERROR(VLOOKUP(CONCATENATE(D$2,$Q7),Alap!$AS:$BE,13,FALSE),"")</f>
        <v>Viselkedéskultúra és protokoll (szv.) (215, Bp.-ről web)</v>
      </c>
      <c r="E7" s="9" t="str">
        <f>IFERROR(VLOOKUP(CONCATENATE(E$2,$Q7),Alap!$AR:$BE,14,FALSE),"")</f>
        <v>Költségelemzés és árképzés (217, Tb.-ről web)</v>
      </c>
      <c r="F7" s="9" t="str">
        <f>IFERROR(VLOOKUP(CONCATENATE(F$2,$Q7),Alap!$AR:$BE,14,FALSE),"")</f>
        <v>Stratégiai és üzleti tervezés (214, Bp.-ről web)</v>
      </c>
      <c r="G7" s="9" t="str">
        <f>IFERROR(VLOOKUP(CONCATENATE(G$2,$Q7),Alap!$AR:$BE,14,FALSE),"")</f>
        <v>Kommunikáció és média (214, Tb.-ről web)</v>
      </c>
      <c r="H7" s="22" t="str">
        <f>IFERROR(VLOOKUP(CONCATENATE(H$2,$Q7),Alap!$AR:$BE,14,FALSE),"")</f>
        <v>Projektmenedzsment (215, Tb.-ről web)</v>
      </c>
      <c r="I7" s="9" t="str">
        <f>IFERROR(VLOOKUP(CONCATENATE(I$2,$Q7),Alap!$AR:$BE,14,FALSE),"")</f>
        <v/>
      </c>
      <c r="J7" s="29" t="s">
        <v>563</v>
      </c>
      <c r="K7" s="22" t="str">
        <f>IFERROR(VLOOKUP(CONCATENATE(K$2,$Q7),Alap!$AR:$BE,14,FALSE),"")</f>
        <v>Projektmenedzsment (601, Tb.-ről web)</v>
      </c>
      <c r="L7" s="22" t="str">
        <f>IFERROR(VLOOKUP(CONCATENATE(L$2,$Q7),Alap!$AR:$BE,14,FALSE),"")</f>
        <v>Projektmenedzsment (215, Bp.-ről web)</v>
      </c>
      <c r="M7" s="9" t="str">
        <f>IFERROR(VLOOKUP(CONCATENATE(M$2,$Q7),Alap!$AR:$BE,14,FALSE),"")</f>
        <v>Inbound marketing (otthon, Bp.-ről web)</v>
      </c>
      <c r="N7" s="22" t="str">
        <f>IFERROR(VLOOKUP(CONCATENATE(N$2,$Q7),Alap!$AS:$BE,13,FALSE),"")</f>
        <v>Viselkedéskultúra és protokoll (szv.) (A/Nae., Tb.-ről web)</v>
      </c>
      <c r="O7" s="9" t="str">
        <f>IFERROR(VLOOKUP(CONCATENATE(O$2,$Q7),Alap!$AR:$BE,14,FALSE),"")</f>
        <v/>
      </c>
      <c r="P7" s="9" t="str">
        <f>IFERROR(VLOOKUP(CONCATENATE(P$2,$Q7),Alap!$AR:$BE,14,FALSE),"")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IFERROR(VLOOKUP(CONCATENATE(B$2,$Q8),Alap!$AR:$BE,14,FALSE),"")</f>
        <v>Költségelemzés és árképzés (403, Bp.-ről web)</v>
      </c>
      <c r="C8" s="9" t="str">
        <f>IFERROR(VLOOKUP(CONCATENATE(C$2,$Q8),Alap!$AR:$BE,14,FALSE),"")</f>
        <v/>
      </c>
      <c r="D8" s="9" t="str">
        <f>IFERROR(VLOOKUP(CONCATENATE(D$2,$Q8),Alap!$AR:$BE,14,FALSE),"")</f>
        <v/>
      </c>
      <c r="E8" s="9" t="str">
        <f>IFERROR(VLOOKUP(CONCATENATE(E$2,$Q8),Alap!$AR:$BE,14,FALSE),"")</f>
        <v>Költségelemzés és árképzés (217, Tb.-ről web)</v>
      </c>
      <c r="F8" s="9" t="str">
        <f>IFERROR(VLOOKUP(CONCATENATE(F$2,$Q8),Alap!$AR:$BE,14,FALSE),"")</f>
        <v/>
      </c>
      <c r="G8" s="9" t="str">
        <f>IFERROR(VLOOKUP(CONCATENATE(G$2,$Q8),Alap!$AR:$BE,14,FALSE),"")</f>
        <v>Kommunikáció és média (214, Tb.-ről web)</v>
      </c>
      <c r="H8" s="22" t="str">
        <f>IFERROR(VLOOKUP(CONCATENATE(H$2,$Q8),Alap!$AR:$BE,14,FALSE),"")</f>
        <v>Projektmenedzsment (215, Tb.-ről web)</v>
      </c>
      <c r="I8" s="9" t="str">
        <f>IFERROR(VLOOKUP(CONCATENATE(I$2,$Q8),Alap!$AR:$BE,14,FALSE),"")</f>
        <v/>
      </c>
      <c r="J8" s="9" t="str">
        <f>IFERROR(VLOOKUP(CONCATENATE(J$2,$Q8),Alap!$AR:$BE,14,FALSE),"")</f>
        <v>MI és marketing automatizálás (otthon, Bp.-ről web)</v>
      </c>
      <c r="K8" s="9" t="str">
        <f>IFERROR(VLOOKUP(CONCATENATE(K$2,$Q8),Alap!$AR:$BE,14,FALSE),"")</f>
        <v/>
      </c>
      <c r="L8" s="9" t="str">
        <f>IFERROR(VLOOKUP(CONCATENATE(L$2,$Q8),Alap!$AR:$BE,14,FALSE),"")</f>
        <v/>
      </c>
      <c r="M8" s="9" t="str">
        <f>IFERROR(VLOOKUP(CONCATENATE(M$2,$Q8),Alap!$AR:$BE,14,FALSE),"")</f>
        <v>Inbound marketing (otthon, Bp.-ről web)</v>
      </c>
      <c r="N8" s="9" t="str">
        <f>IFERROR(VLOOKUP(CONCATENATE(N$2,$Q8),Alap!$AR:$BE,14,FALSE),"")</f>
        <v/>
      </c>
      <c r="O8" s="9" t="str">
        <f>IFERROR(VLOOKUP(CONCATENATE(O$2,$Q8),Alap!$AR:$BE,14,FALSE),"")</f>
        <v/>
      </c>
      <c r="P8" s="9" t="str">
        <f>IFERROR(VLOOKUP(CONCATENATE(P$2,$Q8),Alap!$AR:$BE,14,FALSE),"")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IFERROR(VLOOKUP(CONCATENATE(B$2,$Q9),Alap!$AR:$BE,14,FALSE),"")</f>
        <v/>
      </c>
      <c r="C9" s="9" t="str">
        <f>IFERROR(VLOOKUP(CONCATENATE(C$2,$Q9),Alap!$AR:$BE,14,FALSE),"")</f>
        <v/>
      </c>
      <c r="D9" s="9" t="str">
        <f>IFERROR(VLOOKUP(CONCATENATE(D$2,$Q9),Alap!$AR:$BE,14,FALSE),"")</f>
        <v/>
      </c>
      <c r="E9" s="9" t="str">
        <f>IFERROR(VLOOKUP(CONCATENATE(E$2,$Q9),Alap!$AR:$BE,14,FALSE),"")</f>
        <v/>
      </c>
      <c r="F9" s="9" t="str">
        <f>IFERROR(VLOOKUP(CONCATENATE(F$2,$Q9),Alap!$AR:$BE,14,FALSE),"")</f>
        <v/>
      </c>
      <c r="G9" s="9" t="str">
        <f>IFERROR(VLOOKUP(CONCATENATE(G$2,$Q9),Alap!$AR:$BE,14,FALSE),"")</f>
        <v/>
      </c>
      <c r="H9" s="9" t="str">
        <f>IFERROR(VLOOKUP(CONCATENATE(H$2,$Q9),Alap!$AR:$BE,14,FALSE),"")</f>
        <v/>
      </c>
      <c r="I9" s="9" t="str">
        <f>IFERROR(VLOOKUP(CONCATENATE(I$2,$Q9),Alap!$AR:$BE,14,FALSE),"")</f>
        <v/>
      </c>
      <c r="J9" s="9" t="str">
        <f>IFERROR(VLOOKUP(CONCATENATE(J$2,$Q9),Alap!$AR:$BE,14,FALSE),"")</f>
        <v/>
      </c>
      <c r="K9" s="9" t="str">
        <f>IFERROR(VLOOKUP(CONCATENATE(K$2,$Q9),Alap!$AR:$BE,14,FALSE),"")</f>
        <v/>
      </c>
      <c r="L9" s="9" t="str">
        <f>IFERROR(VLOOKUP(CONCATENATE(L$2,$Q9),Alap!$AR:$BE,14,FALSE),"")</f>
        <v/>
      </c>
      <c r="M9" s="9" t="str">
        <f>IFERROR(VLOOKUP(CONCATENATE(M$2,$Q9),Alap!$AR:$BE,14,FALSE),"")</f>
        <v/>
      </c>
      <c r="N9" s="9" t="str">
        <f>IFERROR(VLOOKUP(CONCATENATE(N$2,$Q9),Alap!$AR:$BE,14,FALSE),"")</f>
        <v/>
      </c>
      <c r="O9" s="9" t="str">
        <f>IFERROR(VLOOKUP(CONCATENATE(O$2,$Q9),Alap!$AR:$BE,14,FALSE),"")</f>
        <v/>
      </c>
      <c r="P9" s="9" t="str">
        <f>IFERROR(VLOOKUP(CONCATENATE(P$2,$Q9),Alap!$AR:$BE,14,FALSE),"")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IFERROR(VLOOKUP(CONCATENATE(B$10,$Q13),Alap!$AR:$BE,14,FALSE),"")</f>
        <v/>
      </c>
      <c r="C13" s="9" t="str">
        <f>IFERROR(VLOOKUP(CONCATENATE(C$10,$Q13),Alap!$AR:$BE,14,FALSE),"")</f>
        <v/>
      </c>
      <c r="D13" s="9" t="str">
        <f>IFERROR(VLOOKUP(CONCATENATE(D$10,$Q13),Alap!$AR:$BE,14,FALSE),"")</f>
        <v/>
      </c>
      <c r="E13" s="9" t="str">
        <f>IFERROR(VLOOKUP(CONCATENATE(E$10,$Q13),Alap!$AR:$BE,14,FALSE),"")</f>
        <v/>
      </c>
      <c r="F13" s="9" t="str">
        <f>IFERROR(VLOOKUP(CONCATENATE(F$10,$Q13),Alap!$AR:$BE,14,FALSE),"")</f>
        <v/>
      </c>
      <c r="G13" s="9" t="str">
        <f>IFERROR(VLOOKUP(CONCATENATE(G$10,$Q13),Alap!$AR:$BE,14,FALSE),"")</f>
        <v/>
      </c>
      <c r="H13" s="9" t="str">
        <f>IFERROR(VLOOKUP(CONCATENATE(H$10,$Q13),Alap!$AR:$BE,14,FALSE),"")</f>
        <v/>
      </c>
      <c r="I13" s="9" t="str">
        <f>IFERROR(VLOOKUP(CONCATENATE(I$10,$Q13),Alap!$AR:$BE,14,FALSE),"")</f>
        <v/>
      </c>
      <c r="J13" s="9" t="str">
        <f>IFERROR(VLOOKUP(CONCATENATE(J$10,$Q13),Alap!$AR:$BE,14,FALSE),"")</f>
        <v/>
      </c>
      <c r="K13" s="9" t="str">
        <f>IFERROR(VLOOKUP(CONCATENATE(K$10,$Q13),Alap!$AR:$BE,14,FALSE),"")</f>
        <v/>
      </c>
      <c r="L13" s="9" t="str">
        <f>IFERROR(VLOOKUP(CONCATENATE(L$10,$Q13),Alap!$AR:$BE,14,FALSE),"")</f>
        <v/>
      </c>
      <c r="M13" s="9" t="str">
        <f>IFERROR(VLOOKUP(CONCATENATE(M$10,$Q13),Alap!$AR:$BE,14,FALSE),"")</f>
        <v/>
      </c>
      <c r="N13" s="9" t="str">
        <f>IFERROR(VLOOKUP(CONCATENATE(N$10,$Q13),Alap!$AR:$BE,14,FALSE),"")</f>
        <v/>
      </c>
      <c r="O13" s="9" t="str">
        <f>IFERROR(VLOOKUP(CONCATENATE(O$10,$Q13),Alap!$AR:$BE,14,FALSE),"")</f>
        <v/>
      </c>
      <c r="P13" s="9" t="str">
        <f>IFERROR(VLOOKUP(CONCATENATE(P$10,$Q13),Alap!$AR:$BE,14,FALSE),"")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IFERROR(VLOOKUP(CONCATENATE(B$10,$Q14),Alap!$AR:$BE,14,FALSE),"")</f>
        <v/>
      </c>
      <c r="C14" s="9" t="str">
        <f>IFERROR(VLOOKUP(CONCATENATE(C$10,$Q14),Alap!$AR:$BE,14,FALSE),"")</f>
        <v/>
      </c>
      <c r="D14" s="9" t="str">
        <f>IFERROR(VLOOKUP(CONCATENATE(D$10,$Q14),Alap!$AR:$BE,14,FALSE),"")</f>
        <v/>
      </c>
      <c r="E14" s="9" t="str">
        <f>IFERROR(VLOOKUP(CONCATENATE(E$10,$Q14),Alap!$AR:$BE,14,FALSE),"")</f>
        <v/>
      </c>
      <c r="F14" s="9" t="str">
        <f>IFERROR(VLOOKUP(CONCATENATE(F$10,$Q14),Alap!$AR:$BE,14,FALSE),"")</f>
        <v/>
      </c>
      <c r="G14" s="9" t="str">
        <f>IFERROR(VLOOKUP(CONCATENATE(G$10,$Q14),Alap!$AR:$BE,14,FALSE),"")</f>
        <v/>
      </c>
      <c r="H14" s="9" t="str">
        <f>IFERROR(VLOOKUP(CONCATENATE(H$10,$Q14),Alap!$AR:$BE,14,FALSE),"")</f>
        <v/>
      </c>
      <c r="I14" s="9" t="str">
        <f>IFERROR(VLOOKUP(CONCATENATE(I$10,$Q14),Alap!$AR:$BE,14,FALSE),"")</f>
        <v/>
      </c>
      <c r="J14" s="9" t="str">
        <f>IFERROR(VLOOKUP(CONCATENATE(J$10,$Q14),Alap!$AR:$BE,14,FALSE),"")</f>
        <v/>
      </c>
      <c r="K14" s="9" t="str">
        <f>IFERROR(VLOOKUP(CONCATENATE(K$10,$Q14),Alap!$AR:$BE,14,FALSE),"")</f>
        <v/>
      </c>
      <c r="L14" s="9" t="str">
        <f>IFERROR(VLOOKUP(CONCATENATE(L$10,$Q14),Alap!$AR:$BE,14,FALSE),"")</f>
        <v/>
      </c>
      <c r="M14" s="9" t="str">
        <f>IFERROR(VLOOKUP(CONCATENATE(M$10,$Q14),Alap!$AR:$BE,14,FALSE),"")</f>
        <v/>
      </c>
      <c r="N14" s="9" t="str">
        <f>IFERROR(VLOOKUP(CONCATENATE(N$10,$Q14),Alap!$AR:$BE,14,FALSE),"")</f>
        <v/>
      </c>
      <c r="O14" s="9" t="str">
        <f>IFERROR(VLOOKUP(CONCATENATE(O$10,$Q14),Alap!$AR:$BE,14,FALSE),"")</f>
        <v/>
      </c>
      <c r="P14" s="9" t="str">
        <f>IFERROR(VLOOKUP(CONCATENATE(P$10,$Q14),Alap!$AR:$BE,14,FALSE),"")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IFERROR(VLOOKUP(CONCATENATE(B$10,$Q15),Alap!$AR:$BE,14,FALSE),"")</f>
        <v/>
      </c>
      <c r="C15" s="30" t="str">
        <f>IFERROR(VLOOKUP(CONCATENATE(C$10,$Q15),Alap!$AR:$BE,14,FALSE),"")</f>
        <v>Szakszeminárium I. (214, Tb.-ről web)</v>
      </c>
      <c r="D15" s="9" t="str">
        <f>IFERROR(VLOOKUP(CONCATENATE(D$10,$Q15),Alap!$AR:$BE,14,FALSE),"")</f>
        <v/>
      </c>
      <c r="E15" s="22" t="str">
        <f>IFERROR(VLOOKUP(CONCATENATE(E$10,$Q15),Alap!$AR:$BE,14,FALSE),"")</f>
        <v>Én, a Brand - Sportolói énmárka (212, Bp.-ről web)</v>
      </c>
      <c r="F15" s="9" t="str">
        <f>IFERROR(VLOOKUP(CONCATENATE(F$10,$Q15),Alap!$AR:$BE,14,FALSE),"")</f>
        <v/>
      </c>
      <c r="G15" s="9" t="str">
        <f>IFERROR(VLOOKUP(CONCATENATE(G$10,$Q15),Alap!$AR:$BE,14,FALSE),"")</f>
        <v/>
      </c>
      <c r="H15" s="9" t="str">
        <f>IFERROR(VLOOKUP(CONCATENATE(H$10,$Q15),Alap!$AR:$BE,14,FALSE),"")</f>
        <v/>
      </c>
      <c r="I15" s="9" t="str">
        <f>IFERROR(VLOOKUP(CONCATENATE(I$10,$Q15),Alap!$AR:$BE,14,FALSE),"")</f>
        <v/>
      </c>
      <c r="J15" s="9" t="str">
        <f>IFERROR(VLOOKUP(CONCATENATE(J$10,$Q15),Alap!$AR:$BE,14,FALSE),"")</f>
        <v/>
      </c>
      <c r="K15" s="9" t="str">
        <f>IFERROR(VLOOKUP(CONCATENATE(K$10,$Q15),Alap!$AR:$BE,14,FALSE),"")</f>
        <v/>
      </c>
      <c r="L15" s="22" t="str">
        <f>IFERROR(VLOOKUP(CONCATENATE(L$10,$Q15),Alap!$AR:$BE,14,FALSE),"")</f>
        <v>Én, a Brand - Sportolói énmárka (212, Bp.-ről web)</v>
      </c>
      <c r="M15" s="9" t="str">
        <f>IFERROR(VLOOKUP(CONCATENATE(M$10,$Q15),Alap!$AR:$BE,14,FALSE),"")</f>
        <v/>
      </c>
      <c r="N15" s="9" t="str">
        <f>IFERROR(VLOOKUP(CONCATENATE(N$10,$Q15),Alap!$AR:$BE,14,FALSE),"")</f>
        <v/>
      </c>
      <c r="O15" s="9" t="str">
        <f>IFERROR(VLOOKUP(CONCATENATE(O$10,$Q15),Alap!$AR:$BE,14,FALSE),"")</f>
        <v/>
      </c>
      <c r="P15" s="9" t="str">
        <f>IFERROR(VLOOKUP(CONCATENATE(P$10,$Q15),Alap!$AR:$BE,14,FALSE),"")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IFERROR(VLOOKUP(CONCATENATE(B$10,$Q16),Alap!$AR:$BE,14,FALSE),"")</f>
        <v/>
      </c>
      <c r="C16" s="30" t="str">
        <f>IFERROR(VLOOKUP(CONCATENATE(C$10,$Q16),Alap!$AR:$BE,14,FALSE),"")</f>
        <v>Szakszeminárium I. (214, Tb.-ről web)</v>
      </c>
      <c r="D16" s="9" t="str">
        <f>IFERROR(VLOOKUP(CONCATENATE(D$10,$Q16),Alap!$AR:$BE,14,FALSE),"")</f>
        <v/>
      </c>
      <c r="E16" s="22" t="str">
        <f>IFERROR(VLOOKUP(CONCATENATE(E$10,$Q16),Alap!$AR:$BE,14,FALSE),"")</f>
        <v>Én, a Brand - Sportolói énmárka (212, Bp.-ről web)</v>
      </c>
      <c r="F16" s="9" t="str">
        <f>IFERROR(VLOOKUP(CONCATENATE(F$10,$Q16),Alap!$AR:$BE,14,FALSE),"")</f>
        <v/>
      </c>
      <c r="G16" s="9" t="str">
        <f>IFERROR(VLOOKUP(CONCATENATE(G$10,$Q16),Alap!$AR:$BE,14,FALSE),"")</f>
        <v/>
      </c>
      <c r="H16" s="9" t="str">
        <f>IFERROR(VLOOKUP(CONCATENATE(H$10,$Q16),Alap!$AR:$BE,14,FALSE),"")</f>
        <v/>
      </c>
      <c r="I16" s="9" t="str">
        <f>IFERROR(VLOOKUP(CONCATENATE(I$10,$Q16),Alap!$AR:$BE,14,FALSE),"")</f>
        <v/>
      </c>
      <c r="J16" s="9" t="str">
        <f>IFERROR(VLOOKUP(CONCATENATE(J$10,$Q16),Alap!$AR:$BE,14,FALSE),"")</f>
        <v/>
      </c>
      <c r="K16" s="9" t="str">
        <f>IFERROR(VLOOKUP(CONCATENATE(K$10,$Q16),Alap!$AR:$BE,14,FALSE),"")</f>
        <v/>
      </c>
      <c r="L16" s="22" t="str">
        <f>IFERROR(VLOOKUP(CONCATENATE(L$10,$Q16),Alap!$AR:$BE,14,FALSE),"")</f>
        <v>Én, a Brand - Sportolói énmárka (212, Bp.-ről web)</v>
      </c>
      <c r="M16" s="9" t="str">
        <f>IFERROR(VLOOKUP(CONCATENATE(M$10,$Q16),Alap!$AR:$BE,14,FALSE),"")</f>
        <v/>
      </c>
      <c r="N16" s="9" t="str">
        <f>IFERROR(VLOOKUP(CONCATENATE(N$10,$Q16),Alap!$AR:$BE,14,FALSE),"")</f>
        <v/>
      </c>
      <c r="O16" s="9" t="str">
        <f>IFERROR(VLOOKUP(CONCATENATE(O$10,$Q16),Alap!$AR:$BE,14,FALSE),"")</f>
        <v/>
      </c>
      <c r="P16" s="9" t="str">
        <f>IFERROR(VLOOKUP(CONCATENATE(P$10,$Q16),Alap!$AR:$BE,14,FALSE),"")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17"/>
  <sheetViews>
    <sheetView zoomScaleNormal="100" workbookViewId="0">
      <selection activeCell="E4" sqref="E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189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  <c r="Q2" s="5">
        <v>516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  <c r="Q3" s="14" t="s">
        <v>69</v>
      </c>
    </row>
    <row r="4" spans="1:17" ht="63.9" customHeight="1" thickBot="1" x14ac:dyDescent="0.3">
      <c r="A4" s="9" t="s">
        <v>1</v>
      </c>
      <c r="B4" s="9" t="str">
        <f>IFERROR(VLOOKUP(CONCATENATE(B$2,$Q4),Alap!$AS:$BE,13,FALSE),"")</f>
        <v>Kommunikáció és média (403, Bp.-ről web)</v>
      </c>
      <c r="C4" s="9" t="str">
        <f>IFERROR(VLOOKUP(CONCATENATE(C$2,$Q4),Alap!$AS:$BE,13,FALSE),"")</f>
        <v/>
      </c>
      <c r="D4" s="9" t="str">
        <f>IFERROR(VLOOKUP(CONCATENATE(D$2,$Q4),Alap!$AS:$BE,13,FALSE),"")</f>
        <v>Business Intelligence (605, Bp.-ről web)</v>
      </c>
      <c r="E4" s="9" t="str">
        <f>IFERROR(VLOOKUP(CONCATENATE(E$2,$Q4),Alap!$AS:$BE,13,FALSE),"")</f>
        <v>Stratégiai és üzleti tervezés (214, Tb.-ről web)</v>
      </c>
      <c r="F4" s="22" t="str">
        <f>IFERROR(VLOOKUP(CONCATENATE(F$2,$Q4),Alap!$AS:$BE,13,FALSE),"")</f>
        <v>Projektmenedzsment (601, Bp.-ről web)</v>
      </c>
      <c r="G4" s="9" t="str">
        <f>IFERROR(VLOOKUP(CONCATENATE(G$2,$Q4),Alap!$AS:$BE,13,FALSE),"")</f>
        <v>Vállalatok a glokális térben (214, Tb.-ről web)</v>
      </c>
      <c r="H4" s="9" t="str">
        <f>IFERROR(VLOOKUP(CONCATENATE(H$2,$Q4),Alap!$AS:$BE,13,FALSE),"")</f>
        <v>Business Intelligence (605, Tb.-ről web)</v>
      </c>
      <c r="I4" s="9" t="str">
        <f>IFERROR(VLOOKUP(CONCATENATE(I$2,$Q4),Alap!$AS:$BE,13,FALSE),"")</f>
        <v/>
      </c>
      <c r="J4" s="9" t="str">
        <f>IFERROR(VLOOKUP(CONCATENATE(J$2,$Q4),Alap!$AS:$BE,13,FALSE),"")</f>
        <v>Business Intelligence (3, Tb.-ről web)</v>
      </c>
      <c r="K4" s="9" t="str">
        <f>IFERROR(VLOOKUP(CONCATENATE(K$2,$Q4),Alap!$AS:$BE,13,FALSE),"")</f>
        <v>Költségelemzés és árképzés (216, Tb.-ről web)</v>
      </c>
      <c r="L4" s="9" t="str">
        <f>IFERROR(VLOOKUP(CONCATENATE(L$2,$Q4),Alap!$AS:$BE,13,FALSE),"")</f>
        <v>Stratégiai és üzleti tervezés (214, Bp.-ről web)</v>
      </c>
      <c r="M4" s="9" t="str">
        <f>IFERROR(VLOOKUP(CONCATENATE(M$2,$Q4),Alap!$AS:$BE,13,FALSE),"")</f>
        <v/>
      </c>
      <c r="N4" s="9" t="str">
        <f>IFERROR(VLOOKUP(CONCATENATE(N$2,$Q4),Alap!$AS:$BE,13,FALSE),"")</f>
        <v>Kommunikáció és média (402, Bp.-ről web)</v>
      </c>
      <c r="O4" s="9" t="str">
        <f>IFERROR(VLOOKUP(CONCATENATE(O$2,$Q4),Alap!$AS:$BE,13,FALSE),"")</f>
        <v>Vállalatok a glokális térben (216, Bp.-ről web)</v>
      </c>
      <c r="P4" s="9" t="str">
        <f>IFERROR(VLOOKUP(CONCATENATE(P$2,$Q4),Alap!$AS:$BE,13,FALSE),"")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IFERROR(VLOOKUP(CONCATENATE(B$2,$Q5),Alap!$AS:$BE,13,FALSE),"")</f>
        <v>Kommunikáció és média (403, Bp.-ről web)</v>
      </c>
      <c r="C5" s="9" t="str">
        <f>IFERROR(VLOOKUP(CONCATENATE(C$2,$Q5),Alap!$AS:$BE,13,FALSE),"")</f>
        <v/>
      </c>
      <c r="D5" s="9" t="str">
        <f>IFERROR(VLOOKUP(CONCATENATE(D$2,$Q5),Alap!$AS:$BE,13,FALSE),"")</f>
        <v>Business Intelligence (605, Bp.-ről web)</v>
      </c>
      <c r="E5" s="9" t="str">
        <f>IFERROR(VLOOKUP(CONCATENATE(E$2,$Q5),Alap!$AS:$BE,13,FALSE),"")</f>
        <v>Stratégiai és üzleti tervezés (214, Tb.-ről web)</v>
      </c>
      <c r="F5" s="22" t="str">
        <f>IFERROR(VLOOKUP(CONCATENATE(F$2,$Q5),Alap!$AS:$BE,13,FALSE),"")</f>
        <v>Projektmenedzsment (601, Bp.-ről web)</v>
      </c>
      <c r="G5" s="9" t="str">
        <f>IFERROR(VLOOKUP(CONCATENATE(G$2,$Q5),Alap!$AS:$BE,13,FALSE),"")</f>
        <v>Vállalatok a glokális térben (214, Tb.-ről web)</v>
      </c>
      <c r="H5" s="9" t="str">
        <f>IFERROR(VLOOKUP(CONCATENATE(H$2,$Q5),Alap!$AS:$BE,13,FALSE),"")</f>
        <v>Business Intelligence (605, Tb.-ről web)</v>
      </c>
      <c r="I5" s="9" t="str">
        <f>IFERROR(VLOOKUP(CONCATENATE(I$2,$Q5),Alap!$AS:$BE,13,FALSE),"")</f>
        <v/>
      </c>
      <c r="J5" s="9" t="str">
        <f>IFERROR(VLOOKUP(CONCATENATE(J$2,$Q5),Alap!$AS:$BE,13,FALSE),"")</f>
        <v>Business Intelligence (3, Tb.-ről web)</v>
      </c>
      <c r="K5" s="9" t="str">
        <f>IFERROR(VLOOKUP(CONCATENATE(K$2,$Q5),Alap!$AS:$BE,13,FALSE),"")</f>
        <v>Költségelemzés és árképzés (216, Tb.-ről web)</v>
      </c>
      <c r="L5" s="9" t="str">
        <f>IFERROR(VLOOKUP(CONCATENATE(L$2,$Q5),Alap!$AS:$BE,13,FALSE),"")</f>
        <v>Stratégiai és üzleti tervezés (214, Bp.-ről web)</v>
      </c>
      <c r="M5" s="9" t="str">
        <f>IFERROR(VLOOKUP(CONCATENATE(M$2,$Q5),Alap!$AS:$BE,13,FALSE),"")</f>
        <v>Költségelemzés és árképzés (403, Bp.-ről web)</v>
      </c>
      <c r="N5" s="9" t="str">
        <f>IFERROR(VLOOKUP(CONCATENATE(N$2,$Q5),Alap!$AS:$BE,13,FALSE),"")</f>
        <v>Kommunikáció és média (402, Bp.-ről web)</v>
      </c>
      <c r="O5" s="9" t="str">
        <f>IFERROR(VLOOKUP(CONCATENATE(O$2,$Q5),Alap!$AS:$BE,13,FALSE),"")</f>
        <v>Vállalatok a glokális térben (216, Bp.-ről web)</v>
      </c>
      <c r="P5" s="9" t="str">
        <f>IFERROR(VLOOKUP(CONCATENATE(P$2,$Q5),Alap!$AS:$BE,13,FALSE),"")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IFERROR(VLOOKUP(CONCATENATE(B$2,$Q6),Alap!$AS:$BE,13,FALSE),"")</f>
        <v>Kommunikáció és média (403, Bp.-ről web)</v>
      </c>
      <c r="C6" s="29" t="s">
        <v>435</v>
      </c>
      <c r="D6" s="22" t="str">
        <f>IFERROR(VLOOKUP(CONCATENATE(D$2,$Q6),Alap!$AS:$BE,13,FALSE),"")</f>
        <v>Viselkedéskultúra és protokoll (szv.) (215, Bp.-ről web)</v>
      </c>
      <c r="E6" s="9" t="str">
        <f>IFERROR(VLOOKUP(CONCATENATE(E$2,$Q6),Alap!$AS:$BE,13,FALSE),"")</f>
        <v>Stratégiai és üzleti tervezés (214, Tb.-ről web)</v>
      </c>
      <c r="F6" s="9" t="str">
        <f>IFERROR(VLOOKUP(CONCATENATE(F$2,$Q6),Alap!$AS:$BE,13,FALSE),"")</f>
        <v>Stratégiai és üzleti tervezés (214, Bp.-ről web)</v>
      </c>
      <c r="G6" s="9" t="str">
        <f>IFERROR(VLOOKUP(CONCATENATE(G$2,$Q6),Alap!$AS:$BE,13,FALSE),"")</f>
        <v>Kommunikáció és média (214, Tb.-ről web)</v>
      </c>
      <c r="H6" s="22" t="str">
        <f>IFERROR(VLOOKUP(CONCATENATE(H$2,$Q6),Alap!$AS:$BE,13,FALSE),"")</f>
        <v>Projektmenedzsment (215, Tb.-ről web)</v>
      </c>
      <c r="I6" s="9" t="str">
        <f>IFERROR(VLOOKUP(CONCATENATE(I$2,$Q6),Alap!$AS:$BE,13,FALSE),"")</f>
        <v/>
      </c>
      <c r="J6" s="29" t="s">
        <v>563</v>
      </c>
      <c r="K6" s="22" t="str">
        <f>IFERROR(VLOOKUP(CONCATENATE(K$2,$Q6),Alap!$AS:$BE,13,FALSE),"")</f>
        <v>Projektmenedzsment (601, Tb.-ről web)</v>
      </c>
      <c r="L6" s="9" t="str">
        <f>IFERROR(VLOOKUP(CONCATENATE(L$2,$Q6),Alap!$AS:$BE,13,FALSE),"")</f>
        <v>Stratégiai és üzleti tervezés (214, Bp.-ről web)</v>
      </c>
      <c r="M6" s="9" t="str">
        <f>IFERROR(VLOOKUP(CONCATENATE(M$2,$Q6),Alap!$AS:$BE,13,FALSE),"")</f>
        <v>Költségelemzés és árképzés (403, Bp.-ről web)</v>
      </c>
      <c r="N6" s="22" t="str">
        <f>IFERROR(VLOOKUP(CONCATENATE(N$2,$Q6),Alap!$AS:$BE,13,FALSE),"")</f>
        <v>Viselkedéskultúra és protokoll (szv.) (A/Nae., Tb.-ről web)</v>
      </c>
      <c r="O6" s="9" t="str">
        <f>IFERROR(VLOOKUP(CONCATENATE(O$2,$Q6),Alap!$AS:$BE,13,FALSE),"")</f>
        <v>Vállalatok a glokális térben (216, Bp.-ről web)</v>
      </c>
      <c r="P6" s="9" t="str">
        <f>IFERROR(VLOOKUP(CONCATENATE(P$2,$Q6),Alap!$AS:$BE,13,FALSE),"")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IFERROR(VLOOKUP(CONCATENATE(B$2,$Q7),Alap!$AS:$BE,13,FALSE),"")</f>
        <v>Költségelemzés és árképzés (403, Bp.-ről web)</v>
      </c>
      <c r="C7" s="29" t="s">
        <v>435</v>
      </c>
      <c r="D7" s="22" t="str">
        <f>IFERROR(VLOOKUP(CONCATENATE(D$2,$Q7),Alap!$AS:$BE,13,FALSE),"")</f>
        <v>Viselkedéskultúra és protokoll (szv.) (215, Bp.-ről web)</v>
      </c>
      <c r="E7" s="9" t="str">
        <f>IFERROR(VLOOKUP(CONCATENATE(E$2,$Q7),Alap!$AS:$BE,13,FALSE),"")</f>
        <v>Költségelemzés és árképzés (217, Tb.-ről web)</v>
      </c>
      <c r="F7" s="9" t="str">
        <f>IFERROR(VLOOKUP(CONCATENATE(F$2,$Q7),Alap!$AS:$BE,13,FALSE),"")</f>
        <v>Stratégiai és üzleti tervezés (214, Bp.-ről web)</v>
      </c>
      <c r="G7" s="9" t="str">
        <f>IFERROR(VLOOKUP(CONCATENATE(G$2,$Q7),Alap!$AS:$BE,13,FALSE),"")</f>
        <v>Kommunikáció és média (214, Tb.-ről web)</v>
      </c>
      <c r="H7" s="22" t="str">
        <f>IFERROR(VLOOKUP(CONCATENATE(H$2,$Q7),Alap!$AS:$BE,13,FALSE),"")</f>
        <v>Projektmenedzsment (215, Tb.-ről web)</v>
      </c>
      <c r="I7" s="9" t="str">
        <f>IFERROR(VLOOKUP(CONCATENATE(I$2,$Q7),Alap!$AS:$BE,13,FALSE),"")</f>
        <v/>
      </c>
      <c r="J7" s="29" t="s">
        <v>563</v>
      </c>
      <c r="K7" s="22" t="str">
        <f>IFERROR(VLOOKUP(CONCATENATE(K$2,$Q7),Alap!$AS:$BE,13,FALSE),"")</f>
        <v>Projektmenedzsment (601, Tb.-ről web)</v>
      </c>
      <c r="L7" s="22" t="str">
        <f>IFERROR(VLOOKUP(CONCATENATE(L$2,$Q7),Alap!$AS:$BE,13,FALSE),"")</f>
        <v>Projektmenedzsment (215, Bp.-ről web)</v>
      </c>
      <c r="M7" s="9" t="str">
        <f>IFERROR(VLOOKUP(CONCATENATE(M$2,$Q7),Alap!$AS:$BE,13,FALSE),"")</f>
        <v>Vállalatok a glokális térben (216, Bp.-ről web)</v>
      </c>
      <c r="N7" s="22" t="str">
        <f>IFERROR(VLOOKUP(CONCATENATE(N$2,$Q7),Alap!$AS:$BE,13,FALSE),"")</f>
        <v>Viselkedéskultúra és protokoll (szv.) (A/Nae., Tb.-ről web)</v>
      </c>
      <c r="O7" s="9" t="str">
        <f>IFERROR(VLOOKUP(CONCATENATE(O$2,$Q7),Alap!$AS:$BE,13,FALSE),"")</f>
        <v/>
      </c>
      <c r="P7" s="9" t="str">
        <f>IFERROR(VLOOKUP(CONCATENATE(P$2,$Q7),Alap!$AS:$BE,13,FALSE),"")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IFERROR(VLOOKUP(CONCATENATE(B$2,$Q8),Alap!$AS:$BE,13,FALSE),"")</f>
        <v>Költségelemzés és árképzés (403, Bp.-ről web)</v>
      </c>
      <c r="C8" s="9" t="str">
        <f>IFERROR(VLOOKUP(CONCATENATE(C$2,$Q8),Alap!$AS:$BE,13,FALSE),"")</f>
        <v/>
      </c>
      <c r="D8" s="9" t="str">
        <f>IFERROR(VLOOKUP(CONCATENATE(D$2,$Q8),Alap!$AS:$BE,13,FALSE),"")</f>
        <v/>
      </c>
      <c r="E8" s="9" t="str">
        <f>IFERROR(VLOOKUP(CONCATENATE(E$2,$Q8),Alap!$AS:$BE,13,FALSE),"")</f>
        <v>Költségelemzés és árképzés (217, Tb.-ről web)</v>
      </c>
      <c r="F8" s="9" t="str">
        <f>IFERROR(VLOOKUP(CONCATENATE(F$2,$Q8),Alap!$AS:$BE,13,FALSE),"")</f>
        <v/>
      </c>
      <c r="G8" s="9" t="str">
        <f>IFERROR(VLOOKUP(CONCATENATE(G$2,$Q8),Alap!$AS:$BE,13,FALSE),"")</f>
        <v>Kommunikáció és média (214, Tb.-ről web)</v>
      </c>
      <c r="H8" s="22" t="str">
        <f>IFERROR(VLOOKUP(CONCATENATE(H$2,$Q8),Alap!$AS:$BE,13,FALSE),"")</f>
        <v>Projektmenedzsment (215, Tb.-ről web)</v>
      </c>
      <c r="I8" s="9" t="str">
        <f>IFERROR(VLOOKUP(CONCATENATE(I$2,$Q8),Alap!$AS:$BE,13,FALSE),"")</f>
        <v/>
      </c>
      <c r="J8" s="9" t="str">
        <f>IFERROR(VLOOKUP(CONCATENATE(J$2,$Q8),Alap!$AS:$BE,13,FALSE),"")</f>
        <v/>
      </c>
      <c r="K8" s="9" t="str">
        <f>IFERROR(VLOOKUP(CONCATENATE(K$2,$Q8),Alap!$AS:$BE,13,FALSE),"")</f>
        <v/>
      </c>
      <c r="L8" s="9" t="str">
        <f>IFERROR(VLOOKUP(CONCATENATE(L$2,$Q8),Alap!$AS:$BE,13,FALSE),"")</f>
        <v/>
      </c>
      <c r="M8" s="9" t="str">
        <f>IFERROR(VLOOKUP(CONCATENATE(M$2,$Q8),Alap!$AS:$BE,13,FALSE),"")</f>
        <v/>
      </c>
      <c r="N8" s="9" t="str">
        <f>IFERROR(VLOOKUP(CONCATENATE(N$2,$Q8),Alap!$AS:$BE,13,FALSE),"")</f>
        <v/>
      </c>
      <c r="O8" s="9" t="str">
        <f>IFERROR(VLOOKUP(CONCATENATE(O$2,$Q8),Alap!$AS:$BE,13,FALSE),"")</f>
        <v/>
      </c>
      <c r="P8" s="9" t="str">
        <f>IFERROR(VLOOKUP(CONCATENATE(P$2,$Q8),Alap!$AS:$BE,13,FALSE),"")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IFERROR(VLOOKUP(CONCATENATE(B$2,$Q9),Alap!$AS:$BE,13,FALSE),"")</f>
        <v/>
      </c>
      <c r="C9" s="9" t="str">
        <f>IFERROR(VLOOKUP(CONCATENATE(C$2,$Q9),Alap!$AS:$BE,13,FALSE),"")</f>
        <v/>
      </c>
      <c r="D9" s="9" t="str">
        <f>IFERROR(VLOOKUP(CONCATENATE(D$2,$Q9),Alap!$AS:$BE,13,FALSE),"")</f>
        <v/>
      </c>
      <c r="E9" s="9" t="str">
        <f>IFERROR(VLOOKUP(CONCATENATE(E$2,$Q9),Alap!$AS:$BE,13,FALSE),"")</f>
        <v/>
      </c>
      <c r="F9" s="9" t="str">
        <f>IFERROR(VLOOKUP(CONCATENATE(F$2,$Q9),Alap!$AS:$BE,13,FALSE),"")</f>
        <v/>
      </c>
      <c r="G9" s="9" t="str">
        <f>IFERROR(VLOOKUP(CONCATENATE(G$2,$Q9),Alap!$AS:$BE,13,FALSE),"")</f>
        <v/>
      </c>
      <c r="H9" s="9" t="str">
        <f>IFERROR(VLOOKUP(CONCATENATE(H$2,$Q9),Alap!$AS:$BE,13,FALSE),"")</f>
        <v/>
      </c>
      <c r="I9" s="9" t="str">
        <f>IFERROR(VLOOKUP(CONCATENATE(I$2,$Q9),Alap!$AS:$BE,13,FALSE),"")</f>
        <v/>
      </c>
      <c r="J9" s="9" t="str">
        <f>IFERROR(VLOOKUP(CONCATENATE(J$2,$Q9),Alap!$AS:$BE,13,FALSE),"")</f>
        <v/>
      </c>
      <c r="K9" s="9" t="str">
        <f>IFERROR(VLOOKUP(CONCATENATE(K$2,$Q9),Alap!$AS:$BE,13,FALSE),"")</f>
        <v/>
      </c>
      <c r="L9" s="9" t="str">
        <f>IFERROR(VLOOKUP(CONCATENATE(L$2,$Q9),Alap!$AS:$BE,13,FALSE),"")</f>
        <v/>
      </c>
      <c r="M9" s="9" t="str">
        <f>IFERROR(VLOOKUP(CONCATENATE(M$2,$Q9),Alap!$AS:$BE,13,FALSE),"")</f>
        <v/>
      </c>
      <c r="N9" s="9" t="str">
        <f>IFERROR(VLOOKUP(CONCATENATE(N$2,$Q9),Alap!$AS:$BE,13,FALSE),"")</f>
        <v/>
      </c>
      <c r="O9" s="9" t="str">
        <f>IFERROR(VLOOKUP(CONCATENATE(O$2,$Q9),Alap!$AS:$BE,13,FALSE),"")</f>
        <v/>
      </c>
      <c r="P9" s="9" t="str">
        <f>IFERROR(VLOOKUP(CONCATENATE(P$2,$Q9),Alap!$AS:$BE,13,FALSE),"")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IFERROR(VLOOKUP(CONCATENATE(B$10,$Q13),Alap!$AS:$BE,13,FALSE),"")</f>
        <v/>
      </c>
      <c r="C13" s="9" t="str">
        <f>IFERROR(VLOOKUP(CONCATENATE(C$10,$Q13),Alap!$AS:$BE,13,FALSE),"")</f>
        <v/>
      </c>
      <c r="D13" s="9" t="str">
        <f>IFERROR(VLOOKUP(CONCATENATE(D$10,$Q13),Alap!$AS:$BE,13,FALSE),"")</f>
        <v/>
      </c>
      <c r="E13" s="9" t="str">
        <f>IFERROR(VLOOKUP(CONCATENATE(E$10,$Q13),Alap!$AS:$BE,13,FALSE),"")</f>
        <v/>
      </c>
      <c r="F13" s="9" t="str">
        <f>IFERROR(VLOOKUP(CONCATENATE(F$10,$Q13),Alap!$AS:$BE,13,FALSE),"")</f>
        <v/>
      </c>
      <c r="G13" s="9" t="str">
        <f>IFERROR(VLOOKUP(CONCATENATE(G$10,$Q13),Alap!$AS:$BE,13,FALSE),"")</f>
        <v/>
      </c>
      <c r="H13" s="9" t="str">
        <f>IFERROR(VLOOKUP(CONCATENATE(H$10,$Q13),Alap!$AS:$BE,13,FALSE),"")</f>
        <v/>
      </c>
      <c r="I13" s="9" t="str">
        <f>IFERROR(VLOOKUP(CONCATENATE(I$10,$Q13),Alap!$AS:$BE,13,FALSE),"")</f>
        <v/>
      </c>
      <c r="J13" s="9" t="str">
        <f>IFERROR(VLOOKUP(CONCATENATE(J$10,$Q13),Alap!$AS:$BE,13,FALSE),"")</f>
        <v/>
      </c>
      <c r="K13" s="9" t="str">
        <f>IFERROR(VLOOKUP(CONCATENATE(K$10,$Q13),Alap!$AS:$BE,13,FALSE),"")</f>
        <v/>
      </c>
      <c r="L13" s="9" t="str">
        <f>IFERROR(VLOOKUP(CONCATENATE(L$10,$Q13),Alap!$AS:$BE,13,FALSE),"")</f>
        <v/>
      </c>
      <c r="M13" s="9" t="str">
        <f>IFERROR(VLOOKUP(CONCATENATE(M$10,$Q13),Alap!$AS:$BE,13,FALSE),"")</f>
        <v/>
      </c>
      <c r="N13" s="9" t="str">
        <f>IFERROR(VLOOKUP(CONCATENATE(N$10,$Q13),Alap!$AS:$BE,13,FALSE),"")</f>
        <v/>
      </c>
      <c r="O13" s="9" t="str">
        <f>IFERROR(VLOOKUP(CONCATENATE(O$10,$Q13),Alap!$AS:$BE,13,FALSE),"")</f>
        <v/>
      </c>
      <c r="P13" s="9" t="str">
        <f>IFERROR(VLOOKUP(CONCATENATE(P$10,$Q13),Alap!$AS:$BE,13,FALSE),"")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IFERROR(VLOOKUP(CONCATENATE(B$10,$Q14),Alap!$AS:$BE,13,FALSE),"")</f>
        <v/>
      </c>
      <c r="C14" s="9" t="str">
        <f>IFERROR(VLOOKUP(CONCATENATE(C$10,$Q14),Alap!$AS:$BE,13,FALSE),"")</f>
        <v/>
      </c>
      <c r="D14" s="9" t="str">
        <f>IFERROR(VLOOKUP(CONCATENATE(D$10,$Q14),Alap!$AS:$BE,13,FALSE),"")</f>
        <v/>
      </c>
      <c r="E14" s="9" t="str">
        <f>IFERROR(VLOOKUP(CONCATENATE(E$10,$Q14),Alap!$AS:$BE,13,FALSE),"")</f>
        <v/>
      </c>
      <c r="F14" s="9" t="str">
        <f>IFERROR(VLOOKUP(CONCATENATE(F$10,$Q14),Alap!$AS:$BE,13,FALSE),"")</f>
        <v/>
      </c>
      <c r="G14" s="9" t="str">
        <f>IFERROR(VLOOKUP(CONCATENATE(G$10,$Q14),Alap!$AS:$BE,13,FALSE),"")</f>
        <v/>
      </c>
      <c r="H14" s="9" t="str">
        <f>IFERROR(VLOOKUP(CONCATENATE(H$10,$Q14),Alap!$AS:$BE,13,FALSE),"")</f>
        <v/>
      </c>
      <c r="I14" s="9" t="str">
        <f>IFERROR(VLOOKUP(CONCATENATE(I$10,$Q14),Alap!$AS:$BE,13,FALSE),"")</f>
        <v/>
      </c>
      <c r="J14" s="9" t="str">
        <f>IFERROR(VLOOKUP(CONCATENATE(J$10,$Q14),Alap!$AS:$BE,13,FALSE),"")</f>
        <v/>
      </c>
      <c r="K14" s="9" t="str">
        <f>IFERROR(VLOOKUP(CONCATENATE(K$10,$Q14),Alap!$AS:$BE,13,FALSE),"")</f>
        <v/>
      </c>
      <c r="L14" s="9" t="str">
        <f>IFERROR(VLOOKUP(CONCATENATE(L$10,$Q14),Alap!$AS:$BE,13,FALSE),"")</f>
        <v/>
      </c>
      <c r="M14" s="9" t="str">
        <f>IFERROR(VLOOKUP(CONCATENATE(M$10,$Q14),Alap!$AS:$BE,13,FALSE),"")</f>
        <v/>
      </c>
      <c r="N14" s="9" t="str">
        <f>IFERROR(VLOOKUP(CONCATENATE(N$10,$Q14),Alap!$AS:$BE,13,FALSE),"")</f>
        <v/>
      </c>
      <c r="O14" s="9" t="str">
        <f>IFERROR(VLOOKUP(CONCATENATE(O$10,$Q14),Alap!$AS:$BE,13,FALSE),"")</f>
        <v/>
      </c>
      <c r="P14" s="9" t="str">
        <f>IFERROR(VLOOKUP(CONCATENATE(P$10,$Q14),Alap!$AS:$BE,13,FALSE),"")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IFERROR(VLOOKUP(CONCATENATE(B$10,$Q15),Alap!$AS:$BE,13,FALSE),"")</f>
        <v/>
      </c>
      <c r="C15" s="30" t="str">
        <f>IFERROR(VLOOKUP(CONCATENATE(C$10,$Q15),Alap!$AS:$BE,13,FALSE),"")</f>
        <v>Szakszeminárium I. (214, Tb.-ről web)</v>
      </c>
      <c r="D15" s="9" t="str">
        <f>IFERROR(VLOOKUP(CONCATENATE(D$10,$Q15),Alap!$AS:$BE,13,FALSE),"")</f>
        <v/>
      </c>
      <c r="E15" s="22" t="str">
        <f>IFERROR(VLOOKUP(CONCATENATE(E$10,$Q15),Alap!$AS:$BE,13,FALSE),"")</f>
        <v>Én, a Brand - Sportolói énmárka (212, Bp.-ről web)</v>
      </c>
      <c r="F15" s="9" t="str">
        <f>IFERROR(VLOOKUP(CONCATENATE(F$10,$Q15),Alap!$AS:$BE,13,FALSE),"")</f>
        <v/>
      </c>
      <c r="G15" s="9" t="str">
        <f>IFERROR(VLOOKUP(CONCATENATE(G$10,$Q15),Alap!$AS:$BE,13,FALSE),"")</f>
        <v/>
      </c>
      <c r="H15" s="9" t="str">
        <f>IFERROR(VLOOKUP(CONCATENATE(H$10,$Q15),Alap!$AS:$BE,13,FALSE),"")</f>
        <v/>
      </c>
      <c r="I15" s="9" t="str">
        <f>IFERROR(VLOOKUP(CONCATENATE(I$10,$Q15),Alap!$AS:$BE,13,FALSE),"")</f>
        <v/>
      </c>
      <c r="J15" s="9" t="str">
        <f>IFERROR(VLOOKUP(CONCATENATE(J$10,$Q15),Alap!$AS:$BE,13,FALSE),"")</f>
        <v/>
      </c>
      <c r="K15" s="9" t="str">
        <f>IFERROR(VLOOKUP(CONCATENATE(K$10,$Q15),Alap!$AS:$BE,13,FALSE),"")</f>
        <v/>
      </c>
      <c r="L15" s="22" t="str">
        <f>IFERROR(VLOOKUP(CONCATENATE(L$10,$Q15),Alap!$AS:$BE,13,FALSE),"")</f>
        <v>Én, a Brand - Sportolói énmárka (212, Bp.-ről web)</v>
      </c>
      <c r="M15" s="9" t="str">
        <f>IFERROR(VLOOKUP(CONCATENATE(M$10,$Q15),Alap!$AS:$BE,13,FALSE),"")</f>
        <v/>
      </c>
      <c r="N15" s="9" t="str">
        <f>IFERROR(VLOOKUP(CONCATENATE(N$10,$Q15),Alap!$AS:$BE,13,FALSE),"")</f>
        <v/>
      </c>
      <c r="O15" s="9" t="str">
        <f>IFERROR(VLOOKUP(CONCATENATE(O$10,$Q15),Alap!$AS:$BE,13,FALSE),"")</f>
        <v/>
      </c>
      <c r="P15" s="9" t="str">
        <f>IFERROR(VLOOKUP(CONCATENATE(P$10,$Q15),Alap!$AS:$BE,13,FALSE),"")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IFERROR(VLOOKUP(CONCATENATE(B$10,$Q16),Alap!$AS:$BE,13,FALSE),"")</f>
        <v/>
      </c>
      <c r="C16" s="30" t="str">
        <f>IFERROR(VLOOKUP(CONCATENATE(C$10,$Q16),Alap!$AS:$BE,13,FALSE),"")</f>
        <v>Szakszeminárium I. (214, Tb.-ről web)</v>
      </c>
      <c r="D16" s="9" t="str">
        <f>IFERROR(VLOOKUP(CONCATENATE(D$10,$Q16),Alap!$AS:$BE,13,FALSE),"")</f>
        <v/>
      </c>
      <c r="E16" s="22" t="str">
        <f>IFERROR(VLOOKUP(CONCATENATE(E$10,$Q16),Alap!$AS:$BE,13,FALSE),"")</f>
        <v>Én, a Brand - Sportolói énmárka (212, Bp.-ről web)</v>
      </c>
      <c r="F16" s="9" t="str">
        <f>IFERROR(VLOOKUP(CONCATENATE(F$10,$Q16),Alap!$AS:$BE,13,FALSE),"")</f>
        <v/>
      </c>
      <c r="G16" s="9" t="str">
        <f>IFERROR(VLOOKUP(CONCATENATE(G$10,$Q16),Alap!$AS:$BE,13,FALSE),"")</f>
        <v/>
      </c>
      <c r="H16" s="9" t="str">
        <f>IFERROR(VLOOKUP(CONCATENATE(H$10,$Q16),Alap!$AS:$BE,13,FALSE),"")</f>
        <v/>
      </c>
      <c r="I16" s="9" t="str">
        <f>IFERROR(VLOOKUP(CONCATENATE(I$10,$Q16),Alap!$AS:$BE,13,FALSE),"")</f>
        <v/>
      </c>
      <c r="J16" s="9" t="str">
        <f>IFERROR(VLOOKUP(CONCATENATE(J$10,$Q16),Alap!$AS:$BE,13,FALSE),"")</f>
        <v/>
      </c>
      <c r="K16" s="9" t="str">
        <f>IFERROR(VLOOKUP(CONCATENATE(K$10,$Q16),Alap!$AS:$BE,13,FALSE),"")</f>
        <v/>
      </c>
      <c r="L16" s="22" t="str">
        <f>IFERROR(VLOOKUP(CONCATENATE(L$10,$Q16),Alap!$AS:$BE,13,FALSE),"")</f>
        <v>Én, a Brand - Sportolói énmárka (212, Bp.-ről web)</v>
      </c>
      <c r="M16" s="9" t="str">
        <f>IFERROR(VLOOKUP(CONCATENATE(M$10,$Q16),Alap!$AS:$BE,13,FALSE),"")</f>
        <v/>
      </c>
      <c r="N16" s="9" t="str">
        <f>IFERROR(VLOOKUP(CONCATENATE(N$10,$Q16),Alap!$AS:$BE,13,FALSE),"")</f>
        <v/>
      </c>
      <c r="O16" s="9" t="str">
        <f>IFERROR(VLOOKUP(CONCATENATE(O$10,$Q16),Alap!$AS:$BE,13,FALSE),"")</f>
        <v/>
      </c>
      <c r="P16" s="9" t="str">
        <f>IFERROR(VLOOKUP(CONCATENATE(P$10,$Q16),Alap!$AS:$BE,13,FALSE),"")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4F23-76EE-46C7-B2D3-B5D30A39CAD6}">
  <dimension ref="A1:Q17"/>
  <sheetViews>
    <sheetView workbookViewId="0">
      <selection activeCell="J6" sqref="J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IFERROR(VLOOKUP(CONCATENATE(B$2,$Q4),Alap!$AT:$BE,12,FALSE),"")</f>
        <v>Analóg és digitális elekt. (601, web)</v>
      </c>
      <c r="C4" s="23" t="str">
        <f>IFERROR(VLOOKUP(CONCATENATE(C$2,$Q4),Alap!$AT:$BE,12,FALSE),"")</f>
        <v>Folyamatok modellezése (605, gépterem, web)</v>
      </c>
      <c r="D4" s="23" t="str">
        <f>IFERROR(VLOOKUP(CONCATENATE(D$2,$Q4),Alap!$AT:$BE,12,FALSE),"")</f>
        <v>Informatikai projektszimuláció (603, gépterem, web)</v>
      </c>
      <c r="E4" s="23" t="str">
        <f>IFERROR(VLOOKUP(CONCATENATE(E$2,$Q4),Alap!$AT:$BE,12,FALSE),"")</f>
        <v/>
      </c>
      <c r="F4" s="23" t="str">
        <f>IFERROR(VLOOKUP(CONCATENATE(F$2,$Q4),Alap!$AT:$BE,12,FALSE),"")</f>
        <v>Projektmenedzsment (601, Bp.-ről web)</v>
      </c>
      <c r="G4" s="23" t="str">
        <f>IFERROR(VLOOKUP(CONCATENATE(G$2,$Q4),Alap!$AT:$BE,12,FALSE),"")</f>
        <v/>
      </c>
      <c r="H4" s="23" t="str">
        <f>IFERROR(VLOOKUP(CONCATENATE(H$2,$Q4),Alap!$AT:$BE,12,FALSE),"")</f>
        <v>Jelfeldolgozás és sz. ir. (214, web)</v>
      </c>
      <c r="I4" s="23" t="str">
        <f>IFERROR(VLOOKUP(CONCATENATE(I$2,$Q4),Alap!$AT:$BE,12,FALSE),"")</f>
        <v/>
      </c>
      <c r="J4" s="23" t="str">
        <f>IFERROR(VLOOKUP(CONCATENATE(J$2,$Q4),Alap!$AT:$BE,12,FALSE),"")</f>
        <v>Jelfeldolgozás és sz. ir. (217, web)</v>
      </c>
      <c r="K4" s="23" t="str">
        <f>IFERROR(VLOOKUP(CONCATENATE(K$2,$Q4),Alap!$AT:$BE,12,FALSE),"")</f>
        <v>Analóg és digitális elekt. (601, web)</v>
      </c>
      <c r="L4" s="23" t="str">
        <f>IFERROR(VLOOKUP(CONCATENATE(L$2,$Q4),Alap!$AT:$BE,12,FALSE),"")</f>
        <v>Informatikai projektszimuláció (604, gépterem, web)</v>
      </c>
      <c r="M4" s="23" t="str">
        <f>IFERROR(VLOOKUP(CONCATENATE(M$2,$Q4),Alap!$AT:$BE,12,FALSE),"")</f>
        <v>Folyamatok modellezése (605, gépterem, web)</v>
      </c>
      <c r="N4" s="23" t="str">
        <f>IFERROR(VLOOKUP(CONCATENATE(N$2,$Q4),Alap!$AT:$BE,12,FALSE),"")</f>
        <v>Analóg és digitális elekt. (601, web)</v>
      </c>
      <c r="O4" s="23" t="str">
        <f>IFERROR(VLOOKUP(CONCATENATE(O$2,$Q4),Alap!$AT:$BE,12,FALSE),"")</f>
        <v>Informatikai projektszimuláció (604, gépterem, web)</v>
      </c>
      <c r="P4" s="9" t="str">
        <f>IFERROR(VLOOKUP(CONCATENATE(P$2,$Q4),Alap!$AT:$BE,12,FALSE),"")</f>
        <v>Informatikai projektszimuláció (604, gépterem,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IFERROR(VLOOKUP(CONCATENATE(B$2,$Q5),Alap!$AT:$BE,12,FALSE),"")</f>
        <v>Analóg és digitális elekt. (601, web)</v>
      </c>
      <c r="C5" s="23" t="str">
        <f>IFERROR(VLOOKUP(CONCATENATE(C$2,$Q5),Alap!$AT:$BE,12,FALSE),"")</f>
        <v>Folyamatok modellezése (605, gépterem, web)</v>
      </c>
      <c r="D5" s="23" t="str">
        <f>IFERROR(VLOOKUP(CONCATENATE(D$2,$Q5),Alap!$AT:$BE,12,FALSE),"")</f>
        <v>Folyamatok modellezése (603, gépterem, web)</v>
      </c>
      <c r="E5" s="23" t="str">
        <f>IFERROR(VLOOKUP(CONCATENATE(E$2,$Q5),Alap!$AT:$BE,12,FALSE),"")</f>
        <v>Jelfeldolgozás és sz. ir. (401, web)</v>
      </c>
      <c r="F5" s="23" t="str">
        <f>IFERROR(VLOOKUP(CONCATENATE(F$2,$Q5),Alap!$AT:$BE,12,FALSE),"")</f>
        <v>Projektmenedzsment (601, Bp.-ről web)</v>
      </c>
      <c r="G5" s="23" t="str">
        <f>IFERROR(VLOOKUP(CONCATENATE(G$2,$Q5),Alap!$AT:$BE,12,FALSE),"")</f>
        <v>Jelfeldolgozás és sz. ir. (A/Nae., web)</v>
      </c>
      <c r="H5" s="23" t="str">
        <f>IFERROR(VLOOKUP(CONCATENATE(H$2,$Q5),Alap!$AT:$BE,12,FALSE),"")</f>
        <v>Jelfeldolgozás és sz. ir. (214, web)</v>
      </c>
      <c r="I5" s="23" t="str">
        <f>IFERROR(VLOOKUP(CONCATENATE(I$2,$Q5),Alap!$AT:$BE,12,FALSE),"")</f>
        <v/>
      </c>
      <c r="J5" s="23" t="str">
        <f>IFERROR(VLOOKUP(CONCATENATE(J$2,$Q5),Alap!$AT:$BE,12,FALSE),"")</f>
        <v>Jelfeldolgozás és sz. ir. (217, web)</v>
      </c>
      <c r="K5" s="23" t="str">
        <f>IFERROR(VLOOKUP(CONCATENATE(K$2,$Q5),Alap!$AT:$BE,12,FALSE),"")</f>
        <v>Analóg és digitális elekt. (601, web)</v>
      </c>
      <c r="L5" s="23" t="str">
        <f>IFERROR(VLOOKUP(CONCATENATE(L$2,$Q5),Alap!$AT:$BE,12,FALSE),"")</f>
        <v>Folyamatok modellezése (604, gépterem, web)</v>
      </c>
      <c r="M5" s="23" t="str">
        <f>IFERROR(VLOOKUP(CONCATENATE(M$2,$Q5),Alap!$AT:$BE,12,FALSE),"")</f>
        <v>Folyamatok modellezése (605, gépterem, web)</v>
      </c>
      <c r="N5" s="23" t="str">
        <f>IFERROR(VLOOKUP(CONCATENATE(N$2,$Q5),Alap!$AT:$BE,12,FALSE),"")</f>
        <v>Analóg és digitális elekt. (601, web)</v>
      </c>
      <c r="O5" s="23" t="str">
        <f>IFERROR(VLOOKUP(CONCATENATE(O$2,$Q5),Alap!$AT:$BE,12,FALSE),"")</f>
        <v>Informatikai projektszimuláció (604, gépterem, web)</v>
      </c>
      <c r="P5" s="9" t="str">
        <f>IFERROR(VLOOKUP(CONCATENATE(P$2,$Q5),Alap!$AT:$BE,12,FALSE),"")</f>
        <v>Informatikai projektszimuláció (604, gépterem,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IFERROR(VLOOKUP(CONCATENATE(B$2,$Q6),Alap!$AT:$BE,12,FALSE),"")</f>
        <v>Informatikai projektszimuláció (604, gépterem, web)</v>
      </c>
      <c r="C6" s="23" t="str">
        <f>IFERROR(VLOOKUP(CONCATENATE(C$2,$Q6),Alap!$AT:$BE,12,FALSE),"")</f>
        <v>Analóg és digitális elekt. (601, web)</v>
      </c>
      <c r="D6" s="23" t="str">
        <f>IFERROR(VLOOKUP(CONCATENATE(D$2,$Q6),Alap!$AT:$BE,12,FALSE),"")</f>
        <v>Folyamatok modellezése (605, gépterem, web)</v>
      </c>
      <c r="E6" s="23" t="str">
        <f>IFERROR(VLOOKUP(CONCATENATE(E$2,$Q6),Alap!$AT:$BE,12,FALSE),"")</f>
        <v>Jelfeldolgozás és sz. ir. (401, web)</v>
      </c>
      <c r="F6" s="23" t="str">
        <f>IFERROR(VLOOKUP(CONCATENATE(F$2,$Q6),Alap!$AT:$BE,12,FALSE),"")</f>
        <v>Jelfeldolgozás és sz. ir. (217, web)</v>
      </c>
      <c r="G6" s="23" t="str">
        <f>IFERROR(VLOOKUP(CONCATENATE(G$2,$Q6),Alap!$AT:$BE,12,FALSE),"")</f>
        <v>Jelfeldolgozás és sz. ir. (A/Nae., web)</v>
      </c>
      <c r="H6" s="23" t="str">
        <f>IFERROR(VLOOKUP(CONCATENATE(H$2,$Q6),Alap!$AT:$BE,12,FALSE),"")</f>
        <v>Projektmenedzsment (215, Tb.-ről web)</v>
      </c>
      <c r="I6" s="23" t="str">
        <f>IFERROR(VLOOKUP(CONCATENATE(I$2,$Q6),Alap!$AT:$BE,12,FALSE),"")</f>
        <v/>
      </c>
      <c r="J6" s="23" t="str">
        <f>IFERROR(VLOOKUP(CONCATENATE(J$2,$Q6),Alap!$AT:$BE,12,FALSE),"")</f>
        <v>Jelfeldolgozás és sz. ir. (217, web)</v>
      </c>
      <c r="K6" s="23" t="str">
        <f>IFERROR(VLOOKUP(CONCATENATE(K$2,$Q6),Alap!$AT:$BE,12,FALSE),"")</f>
        <v>Projektmenedzsment (601, Tb.-ről web)</v>
      </c>
      <c r="L6" s="23" t="str">
        <f>IFERROR(VLOOKUP(CONCATENATE(L$2,$Q6),Alap!$AT:$BE,12,FALSE),"")</f>
        <v>Jelfeldolgozás és sz. ir. (216, web)</v>
      </c>
      <c r="M6" s="23" t="str">
        <f>IFERROR(VLOOKUP(CONCATENATE(M$2,$Q6),Alap!$AT:$BE,12,FALSE),"")</f>
        <v>Általános és gazdasági jog (601, web)</v>
      </c>
      <c r="N6" s="23" t="str">
        <f>IFERROR(VLOOKUP(CONCATENATE(N$2,$Q6),Alap!$AT:$BE,12,FALSE),"")</f>
        <v>Informatikai projektszimuláció (604, gépterem, web)</v>
      </c>
      <c r="O6" s="23" t="str">
        <f>IFERROR(VLOOKUP(CONCATENATE(O$2,$Q6),Alap!$AT:$BE,12,FALSE),"")</f>
        <v>Általános és gazdasági jog (601, web)</v>
      </c>
      <c r="P6" s="9" t="str">
        <f>IFERROR(VLOOKUP(CONCATENATE(P$2,$Q6),Alap!$AT:$BE,12,FALSE),"")</f>
        <v>Folyamatok modellezése (603, gépterem,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IFERROR(VLOOKUP(CONCATENATE(B$2,$Q7),Alap!$AT:$BE,12,FALSE),"")</f>
        <v>Informatikai projektszimuláció (604, gépterem, web)</v>
      </c>
      <c r="C7" s="23" t="str">
        <f>IFERROR(VLOOKUP(CONCATENATE(C$2,$Q7),Alap!$AT:$BE,12,FALSE),"")</f>
        <v>Analóg és digitális elekt. (601, web)</v>
      </c>
      <c r="D7" s="23" t="str">
        <f>IFERROR(VLOOKUP(CONCATENATE(D$2,$Q7),Alap!$AT:$BE,12,FALSE),"")</f>
        <v>Folyamatok modellezése (605, gépterem, web)</v>
      </c>
      <c r="E7" s="23" t="str">
        <f>IFERROR(VLOOKUP(CONCATENATE(E$2,$Q7),Alap!$AT:$BE,12,FALSE),"")</f>
        <v>Analóg és digitális elekt. (601, web)</v>
      </c>
      <c r="F7" s="23" t="str">
        <f>IFERROR(VLOOKUP(CONCATENATE(F$2,$Q7),Alap!$AT:$BE,12,FALSE),"")</f>
        <v>Jelfeldolgozás és sz. ir. (217, web)</v>
      </c>
      <c r="G7" s="23" t="str">
        <f>IFERROR(VLOOKUP(CONCATENATE(G$2,$Q7),Alap!$AT:$BE,12,FALSE),"")</f>
        <v>Informatikai projektszimuláció (604, gépterem, web)</v>
      </c>
      <c r="H7" s="23" t="str">
        <f>IFERROR(VLOOKUP(CONCATENATE(H$2,$Q7),Alap!$AT:$BE,12,FALSE),"")</f>
        <v>Projektmenedzsment (215, Tb.-ről web)</v>
      </c>
      <c r="I7" s="23" t="str">
        <f>IFERROR(VLOOKUP(CONCATENATE(I$2,$Q7),Alap!$AT:$BE,12,FALSE),"")</f>
        <v/>
      </c>
      <c r="J7" s="23" t="str">
        <f>IFERROR(VLOOKUP(CONCATENATE(J$2,$Q7),Alap!$AT:$BE,12,FALSE),"")</f>
        <v>Jelfeldolgozás és sz. ir. (217, web)</v>
      </c>
      <c r="K7" s="23" t="str">
        <f>IFERROR(VLOOKUP(CONCATENATE(K$2,$Q7),Alap!$AT:$BE,12,FALSE),"")</f>
        <v>Projektmenedzsment (601, Tb.-ről web)</v>
      </c>
      <c r="L7" s="23" t="str">
        <f>IFERROR(VLOOKUP(CONCATENATE(L$2,$Q7),Alap!$AT:$BE,12,FALSE),"")</f>
        <v>Projektmenedzsment (215, Bp.-ről web)</v>
      </c>
      <c r="M7" s="23" t="str">
        <f>IFERROR(VLOOKUP(CONCATENATE(M$2,$Q7),Alap!$AT:$BE,12,FALSE),"")</f>
        <v>Általános és gazdasági jog (601, web)</v>
      </c>
      <c r="N7" s="23" t="str">
        <f>IFERROR(VLOOKUP(CONCATENATE(N$2,$Q7),Alap!$AT:$BE,12,FALSE),"")</f>
        <v>Folyamatok modellezése (604, gépterem, web)</v>
      </c>
      <c r="O7" s="23" t="str">
        <f>IFERROR(VLOOKUP(CONCATENATE(O$2,$Q7),Alap!$AT:$BE,12,FALSE),"")</f>
        <v>Általános és gazdasági jog (601, web)</v>
      </c>
      <c r="P7" s="9" t="str">
        <f>IFERROR(VLOOKUP(CONCATENATE(P$2,$Q7),Alap!$AT:$BE,12,FALSE),"")</f>
        <v>Folyamatok modellezése (603, gépterem,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IFERROR(VLOOKUP(CONCATENATE(B$2,$Q8),Alap!$AT:$BE,12,FALSE),"")</f>
        <v>Folyamatok modellezése (604, gépterem, web)</v>
      </c>
      <c r="C8" s="23" t="str">
        <f>IFERROR(VLOOKUP(CONCATENATE(C$2,$Q8),Alap!$AT:$BE,12,FALSE),"")</f>
        <v>Informatikai projektszimuláció (604, gépterem, web)</v>
      </c>
      <c r="D8" s="23" t="str">
        <f>IFERROR(VLOOKUP(CONCATENATE(D$2,$Q8),Alap!$AT:$BE,12,FALSE),"")</f>
        <v>Analóg és digitális elekt. (601, web)</v>
      </c>
      <c r="E8" s="23" t="str">
        <f>IFERROR(VLOOKUP(CONCATENATE(E$2,$Q8),Alap!$AT:$BE,12,FALSE),"")</f>
        <v>Analóg és digitális elekt. (601, web)</v>
      </c>
      <c r="F8" s="23" t="str">
        <f>IFERROR(VLOOKUP(CONCATENATE(F$2,$Q8),Alap!$AT:$BE,12,FALSE),"")</f>
        <v>Jelfeldolgozás és sz. ir. (217, web)</v>
      </c>
      <c r="G8" s="23" t="str">
        <f>IFERROR(VLOOKUP(CONCATENATE(G$2,$Q8),Alap!$AT:$BE,12,FALSE),"")</f>
        <v>Informatikai projektszimuláció (604, gépterem, web)</v>
      </c>
      <c r="H8" s="23" t="str">
        <f>IFERROR(VLOOKUP(CONCATENATE(H$2,$Q8),Alap!$AT:$BE,12,FALSE),"")</f>
        <v>Projektmenedzsment (215, Tb.-ről web)</v>
      </c>
      <c r="I8" s="23" t="str">
        <f>IFERROR(VLOOKUP(CONCATENATE(I$2,$Q8),Alap!$AT:$BE,12,FALSE),"")</f>
        <v/>
      </c>
      <c r="J8" s="23" t="str">
        <f>IFERROR(VLOOKUP(CONCATENATE(J$2,$Q8),Alap!$AT:$BE,12,FALSE),"")</f>
        <v>Jelfeldolgozás és sz. ir. (217, web)</v>
      </c>
      <c r="K8" s="23" t="str">
        <f>IFERROR(VLOOKUP(CONCATENATE(K$2,$Q8),Alap!$AT:$BE,12,FALSE),"")</f>
        <v>Általános és gazdasági jog (601, web)</v>
      </c>
      <c r="L8" s="23" t="str">
        <f>IFERROR(VLOOKUP(CONCATENATE(L$2,$Q8),Alap!$AT:$BE,12,FALSE),"")</f>
        <v>Analóg és digitális elekt. (601, web)</v>
      </c>
      <c r="M8" s="23" t="str">
        <f>IFERROR(VLOOKUP(CONCATENATE(M$2,$Q8),Alap!$AT:$BE,12,FALSE),"")</f>
        <v>Általános és gazdasági jog (601, web)</v>
      </c>
      <c r="N8" s="23" t="str">
        <f>IFERROR(VLOOKUP(CONCATENATE(N$2,$Q8),Alap!$AT:$BE,12,FALSE),"")</f>
        <v>Folyamatok modellezése (604, gépterem, web)</v>
      </c>
      <c r="O8" s="23" t="str">
        <f>IFERROR(VLOOKUP(CONCATENATE(O$2,$Q8),Alap!$AT:$BE,12,FALSE),"")</f>
        <v>Általános és gazdasági jog (601, web)</v>
      </c>
      <c r="P8" s="9" t="str">
        <f>IFERROR(VLOOKUP(CONCATENATE(P$2,$Q8),Alap!$AT:$BE,12,FALSE),"")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IFERROR(VLOOKUP(CONCATENATE(B$2,$Q9),Alap!$AT:$BE,12,FALSE),"")</f>
        <v/>
      </c>
      <c r="C9" s="9" t="str">
        <f>IFERROR(VLOOKUP(CONCATENATE(C$2,$Q9),Alap!$AT:$BE,12,FALSE),"")</f>
        <v/>
      </c>
      <c r="D9" s="9" t="str">
        <f>IFERROR(VLOOKUP(CONCATENATE(D$2,$Q9),Alap!$AT:$BE,12,FALSE),"")</f>
        <v>Analóg és digitális elekt. (601, web)</v>
      </c>
      <c r="E9" s="9" t="str">
        <f>IFERROR(VLOOKUP(CONCATENATE(E$2,$Q9),Alap!$AT:$BE,12,FALSE),"")</f>
        <v/>
      </c>
      <c r="F9" s="9" t="str">
        <f>IFERROR(VLOOKUP(CONCATENATE(F$2,$Q9),Alap!$AT:$BE,12,FALSE),"")</f>
        <v/>
      </c>
      <c r="G9" s="9" t="str">
        <f>IFERROR(VLOOKUP(CONCATENATE(G$2,$Q9),Alap!$AT:$BE,12,FALSE),"")</f>
        <v>Informatikai projektszimuláció (604, gépterem, web)</v>
      </c>
      <c r="H9" s="9" t="str">
        <f>IFERROR(VLOOKUP(CONCATENATE(H$2,$Q9),Alap!$AT:$BE,12,FALSE),"")</f>
        <v/>
      </c>
      <c r="I9" s="9" t="str">
        <f>IFERROR(VLOOKUP(CONCATENATE(I$2,$Q9),Alap!$AT:$BE,12,FALSE),"")</f>
        <v/>
      </c>
      <c r="J9" s="9" t="str">
        <f>IFERROR(VLOOKUP(CONCATENATE(J$2,$Q9),Alap!$AT:$BE,12,FALSE),"")</f>
        <v/>
      </c>
      <c r="K9" s="9" t="str">
        <f>IFERROR(VLOOKUP(CONCATENATE(K$2,$Q9),Alap!$AT:$BE,12,FALSE),"")</f>
        <v/>
      </c>
      <c r="L9" s="9" t="str">
        <f>IFERROR(VLOOKUP(CONCATENATE(L$2,$Q9),Alap!$AT:$BE,12,FALSE),"")</f>
        <v/>
      </c>
      <c r="M9" s="9" t="str">
        <f>IFERROR(VLOOKUP(CONCATENATE(M$2,$Q9),Alap!$AT:$BE,12,FALSE),"")</f>
        <v/>
      </c>
      <c r="N9" s="9" t="str">
        <f>IFERROR(VLOOKUP(CONCATENATE(N$2,$Q9),Alap!$AT:$BE,12,FALSE),"")</f>
        <v/>
      </c>
      <c r="O9" s="9" t="str">
        <f>IFERROR(VLOOKUP(CONCATENATE(O$2,$Q9),Alap!$AT:$BE,12,FALSE),"")</f>
        <v/>
      </c>
      <c r="P9" s="9" t="str">
        <f>IFERROR(VLOOKUP(CONCATENATE(P$2,$Q9),Alap!$AT:$BE,12,FALSE),"")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IFERROR(VLOOKUP(CONCATENATE(B$10,$Q13),Alap!$AT:$BE,12,FALSE),"")</f>
        <v/>
      </c>
      <c r="C13" s="30" t="str">
        <f>IFERROR(VLOOKUP(CONCATENATE(C$10,$Q13),Alap!$AT:$BE,12,FALSE),"")</f>
        <v/>
      </c>
      <c r="D13" s="9" t="str">
        <f>IFERROR(VLOOKUP(CONCATENATE(D$10,$Q13),Alap!$AT:$BE,12,FALSE),"")</f>
        <v/>
      </c>
      <c r="E13" s="30" t="str">
        <f>IFERROR(VLOOKUP(CONCATENATE(E$10,$Q13),Alap!$AT:$BE,12,FALSE),"")</f>
        <v/>
      </c>
      <c r="F13" s="9" t="str">
        <f>IFERROR(VLOOKUP(CONCATENATE(F$10,$Q13),Alap!$AT:$BE,12,FALSE),"")</f>
        <v/>
      </c>
      <c r="G13" s="9" t="str">
        <f>IFERROR(VLOOKUP(CONCATENATE(G$10,$Q13),Alap!$AT:$BE,12,FALSE),"")</f>
        <v/>
      </c>
      <c r="H13" s="9" t="str">
        <f>IFERROR(VLOOKUP(CONCATENATE(H$10,$Q13),Alap!$AT:$BE,12,FALSE),"")</f>
        <v/>
      </c>
      <c r="I13" s="9" t="str">
        <f>IFERROR(VLOOKUP(CONCATENATE(I$10,$Q13),Alap!$AT:$BE,12,FALSE),"")</f>
        <v/>
      </c>
      <c r="J13" s="9" t="str">
        <f>IFERROR(VLOOKUP(CONCATENATE(J$10,$Q13),Alap!$AT:$BE,12,FALSE),"")</f>
        <v/>
      </c>
      <c r="K13" s="9" t="str">
        <f>IFERROR(VLOOKUP(CONCATENATE(K$10,$Q13),Alap!$AT:$BE,12,FALSE),"")</f>
        <v/>
      </c>
      <c r="L13" s="9" t="str">
        <f>IFERROR(VLOOKUP(CONCATENATE(L$10,$Q13),Alap!$AT:$BE,12,FALSE),"")</f>
        <v/>
      </c>
      <c r="M13" s="9" t="str">
        <f>IFERROR(VLOOKUP(CONCATENATE(M$10,$Q13),Alap!$AT:$BE,12,FALSE),"")</f>
        <v/>
      </c>
      <c r="N13" s="9" t="str">
        <f>IFERROR(VLOOKUP(CONCATENATE(N$10,$Q13),Alap!$AT:$BE,12,FALSE),"")</f>
        <v/>
      </c>
      <c r="O13" s="9" t="str">
        <f>IFERROR(VLOOKUP(CONCATENATE(O$10,$Q13),Alap!$AT:$BE,12,FALSE),"")</f>
        <v/>
      </c>
      <c r="P13" s="9" t="str">
        <f>IFERROR(VLOOKUP(CONCATENATE(P$10,$Q13),Alap!$AT:$BE,12,FALSE),"")</f>
        <v/>
      </c>
      <c r="Q13" s="3">
        <v>4</v>
      </c>
    </row>
    <row r="14" spans="1:17" ht="63.9" customHeight="1" thickBot="1" x14ac:dyDescent="0.3">
      <c r="A14" s="9" t="s">
        <v>5</v>
      </c>
      <c r="B14" s="30" t="str">
        <f>IFERROR(VLOOKUP(CONCATENATE(B$10,$Q14),Alap!$AT:$BE,12,FALSE),"")</f>
        <v/>
      </c>
      <c r="C14" s="30" t="str">
        <f>IFERROR(VLOOKUP(CONCATENATE(C$10,$Q14),Alap!$AT:$BE,12,FALSE),"")</f>
        <v/>
      </c>
      <c r="D14" s="30" t="str">
        <f>IFERROR(VLOOKUP(CONCATENATE(D$10,$Q14),Alap!$AT:$BE,12,FALSE),"")</f>
        <v/>
      </c>
      <c r="E14" s="30" t="str">
        <f>IFERROR(VLOOKUP(CONCATENATE(E$10,$Q14),Alap!$AT:$BE,12,FALSE),"")</f>
        <v/>
      </c>
      <c r="F14" s="30" t="str">
        <f>IFERROR(VLOOKUP(CONCATENATE(F$10,$Q14),Alap!$AT:$BE,12,FALSE),"")</f>
        <v/>
      </c>
      <c r="G14" s="30" t="str">
        <f>IFERROR(VLOOKUP(CONCATENATE(G$10,$Q14),Alap!$AT:$BE,12,FALSE),"")</f>
        <v/>
      </c>
      <c r="H14" s="30" t="str">
        <f>IFERROR(VLOOKUP(CONCATENATE(H$10,$Q14),Alap!$AT:$BE,12,FALSE),"")</f>
        <v/>
      </c>
      <c r="I14" s="30" t="str">
        <f>IFERROR(VLOOKUP(CONCATENATE(I$10,$Q14),Alap!$AT:$BE,12,FALSE),"")</f>
        <v/>
      </c>
      <c r="J14" s="9" t="str">
        <f>IFERROR(VLOOKUP(CONCATENATE(J$10,$Q14),Alap!$AT:$BE,12,FALSE),"")</f>
        <v/>
      </c>
      <c r="K14" s="9" t="str">
        <f>IFERROR(VLOOKUP(CONCATENATE(K$10,$Q14),Alap!$AT:$BE,12,FALSE),"")</f>
        <v/>
      </c>
      <c r="L14" s="9" t="str">
        <f>IFERROR(VLOOKUP(CONCATENATE(L$10,$Q14),Alap!$AT:$BE,12,FALSE),"")</f>
        <v/>
      </c>
      <c r="M14" s="9" t="str">
        <f>IFERROR(VLOOKUP(CONCATENATE(M$10,$Q14),Alap!$AT:$BE,12,FALSE),"")</f>
        <v/>
      </c>
      <c r="N14" s="9" t="str">
        <f>IFERROR(VLOOKUP(CONCATENATE(N$10,$Q14),Alap!$AT:$BE,12,FALSE),"")</f>
        <v/>
      </c>
      <c r="O14" s="9" t="str">
        <f>IFERROR(VLOOKUP(CONCATENATE(O$10,$Q14),Alap!$AT:$BE,12,FALSE),"")</f>
        <v/>
      </c>
      <c r="P14" s="9" t="str">
        <f>IFERROR(VLOOKUP(CONCATENATE(P$10,$Q14),Alap!$AT:$BE,12,FALSE),"")</f>
        <v/>
      </c>
      <c r="Q14" s="3">
        <v>5</v>
      </c>
    </row>
    <row r="15" spans="1:17" ht="63.9" customHeight="1" thickBot="1" x14ac:dyDescent="0.3">
      <c r="A15" s="9" t="s">
        <v>6</v>
      </c>
      <c r="B15" s="30" t="str">
        <f>IFERROR(VLOOKUP(CONCATENATE(B$10,$Q15),Alap!$AT:$BE,12,FALSE),"")</f>
        <v/>
      </c>
      <c r="C15" s="30" t="str">
        <f>IFERROR(VLOOKUP(CONCATENATE(C$10,$Q15),Alap!$AT:$BE,12,FALSE),"")</f>
        <v/>
      </c>
      <c r="D15" s="30" t="str">
        <f>IFERROR(VLOOKUP(CONCATENATE(D$10,$Q15),Alap!$AT:$BE,12,FALSE),"")</f>
        <v/>
      </c>
      <c r="E15" s="30" t="str">
        <f>IFERROR(VLOOKUP(CONCATENATE(E$10,$Q15),Alap!$AT:$BE,12,FALSE),"")</f>
        <v/>
      </c>
      <c r="F15" s="30" t="str">
        <f>IFERROR(VLOOKUP(CONCATENATE(F$10,$Q15),Alap!$AT:$BE,12,FALSE),"")</f>
        <v/>
      </c>
      <c r="G15" s="30" t="str">
        <f>IFERROR(VLOOKUP(CONCATENATE(G$10,$Q15),Alap!$AT:$BE,12,FALSE),"")</f>
        <v/>
      </c>
      <c r="H15" s="30" t="str">
        <f>IFERROR(VLOOKUP(CONCATENATE(H$10,$Q15),Alap!$AT:$BE,12,FALSE),"")</f>
        <v/>
      </c>
      <c r="I15" s="30" t="str">
        <f>IFERROR(VLOOKUP(CONCATENATE(I$10,$Q15),Alap!$AT:$BE,12,FALSE),"")</f>
        <v/>
      </c>
      <c r="J15" s="9" t="str">
        <f>IFERROR(VLOOKUP(CONCATENATE(J$10,$Q15),Alap!$AT:$BE,12,FALSE),"")</f>
        <v/>
      </c>
      <c r="K15" s="9" t="str">
        <f>IFERROR(VLOOKUP(CONCATENATE(K$10,$Q15),Alap!$AT:$BE,12,FALSE),"")</f>
        <v/>
      </c>
      <c r="L15" s="9" t="str">
        <f>IFERROR(VLOOKUP(CONCATENATE(L$10,$Q15),Alap!$AT:$BE,12,FALSE),"")</f>
        <v/>
      </c>
      <c r="M15" s="9" t="str">
        <f>IFERROR(VLOOKUP(CONCATENATE(M$10,$Q15),Alap!$AT:$BE,12,FALSE),"")</f>
        <v/>
      </c>
      <c r="N15" s="9" t="str">
        <f>IFERROR(VLOOKUP(CONCATENATE(N$10,$Q15),Alap!$AT:$BE,12,FALSE),"")</f>
        <v/>
      </c>
      <c r="O15" s="9" t="str">
        <f>IFERROR(VLOOKUP(CONCATENATE(O$10,$Q15),Alap!$AT:$BE,12,FALSE),"")</f>
        <v/>
      </c>
      <c r="P15" s="9" t="str">
        <f>IFERROR(VLOOKUP(CONCATENATE(P$10,$Q15),Alap!$AT:$BE,12,FALSE),"")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IFERROR(VLOOKUP(CONCATENATE(B$10,$Q16),Alap!$AT:$BE,12,FALSE),"")</f>
        <v/>
      </c>
      <c r="C16" s="9" t="str">
        <f>IFERROR(VLOOKUP(CONCATENATE(C$10,$Q16),Alap!$AT:$BE,12,FALSE),"")</f>
        <v/>
      </c>
      <c r="D16" s="9" t="str">
        <f>IFERROR(VLOOKUP(CONCATENATE(D$10,$Q16),Alap!$AT:$BE,12,FALSE),"")</f>
        <v/>
      </c>
      <c r="E16" s="9" t="str">
        <f>IFERROR(VLOOKUP(CONCATENATE(E$10,$Q16),Alap!$AT:$BE,12,FALSE),"")</f>
        <v/>
      </c>
      <c r="F16" s="9" t="str">
        <f>IFERROR(VLOOKUP(CONCATENATE(F$10,$Q16),Alap!$AT:$BE,12,FALSE),"")</f>
        <v/>
      </c>
      <c r="G16" s="9" t="str">
        <f>IFERROR(VLOOKUP(CONCATENATE(G$10,$Q16),Alap!$AT:$BE,12,FALSE),"")</f>
        <v/>
      </c>
      <c r="H16" s="9" t="str">
        <f>IFERROR(VLOOKUP(CONCATENATE(H$10,$Q16),Alap!$AT:$BE,12,FALSE),"")</f>
        <v/>
      </c>
      <c r="I16" s="9" t="str">
        <f>IFERROR(VLOOKUP(CONCATENATE(I$10,$Q16),Alap!$AT:$BE,12,FALSE),"")</f>
        <v/>
      </c>
      <c r="J16" s="9" t="str">
        <f>IFERROR(VLOOKUP(CONCATENATE(J$10,$Q16),Alap!$AT:$BE,12,FALSE),"")</f>
        <v/>
      </c>
      <c r="K16" s="9" t="str">
        <f>IFERROR(VLOOKUP(CONCATENATE(K$10,$Q16),Alap!$AT:$BE,12,FALSE),"")</f>
        <v/>
      </c>
      <c r="L16" s="9" t="str">
        <f>IFERROR(VLOOKUP(CONCATENATE(L$10,$Q16),Alap!$AT:$BE,12,FALSE),"")</f>
        <v/>
      </c>
      <c r="M16" s="9" t="str">
        <f>IFERROR(VLOOKUP(CONCATENATE(M$10,$Q16),Alap!$AT:$BE,12,FALSE),"")</f>
        <v/>
      </c>
      <c r="N16" s="9" t="str">
        <f>IFERROR(VLOOKUP(CONCATENATE(N$10,$Q16),Alap!$AT:$BE,12,FALSE),"")</f>
        <v/>
      </c>
      <c r="O16" s="9" t="str">
        <f>IFERROR(VLOOKUP(CONCATENATE(O$10,$Q16),Alap!$AT:$BE,12,FALSE),"")</f>
        <v/>
      </c>
      <c r="P16" s="9" t="str">
        <f>IFERROR(VLOOKUP(CONCATENATE(P$10,$Q16),Alap!$AT:$BE,12,FALSE),"")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Q17"/>
  <sheetViews>
    <sheetView workbookViewId="0">
      <selection activeCell="O4" sqref="O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IFERROR(VLOOKUP(CONCATENATE(B$2,$Q4),Alap!$AU:$BE,11,FALSE),"")</f>
        <v>Analóg és digitális elekt. (601, web)</v>
      </c>
      <c r="C4" s="23" t="str">
        <f>IFERROR(VLOOKUP(CONCATENATE(C$2,$Q4),Alap!$AU:$BE,11,FALSE),"")</f>
        <v>Létesítmény- és szolgáltatásmen. (Passzív, web)</v>
      </c>
      <c r="D4" s="23" t="str">
        <f>IFERROR(VLOOKUP(CONCATENATE(D$2,$Q4),Alap!$AU:$BE,11,FALSE),"")</f>
        <v>Épületenergetika (402, web)</v>
      </c>
      <c r="E4" s="23" t="str">
        <f>IFERROR(VLOOKUP(CONCATENATE(E$2,$Q4),Alap!$AU:$BE,11,FALSE),"")</f>
        <v>Létesítmény- és szolgáltatásmen. (Passzív, web)</v>
      </c>
      <c r="F4" s="23" t="str">
        <f>IFERROR(VLOOKUP(CONCATENATE(F$2,$Q4),Alap!$AU:$BE,11,FALSE),"")</f>
        <v>Építőanyagok, épít. kapcs. előírások (217, web)</v>
      </c>
      <c r="G4" s="23" t="str">
        <f>IFERROR(VLOOKUP(CONCATENATE(G$2,$Q4),Alap!$AU:$BE,11,FALSE),"")</f>
        <v>Építőanyagok, épít. kapcs. előírások (403, web)</v>
      </c>
      <c r="H4" s="23" t="str">
        <f>IFERROR(VLOOKUP(CONCATENATE(H$2,$Q4),Alap!$AU:$BE,11,FALSE),"")</f>
        <v>Épületenergetika (Passzív, web)</v>
      </c>
      <c r="I4" s="23" t="str">
        <f>IFERROR(VLOOKUP(CONCATENATE(I$2,$Q4),Alap!$AU:$BE,11,FALSE),"")</f>
        <v/>
      </c>
      <c r="J4" s="23" t="str">
        <f>IFERROR(VLOOKUP(CONCATENATE(J$2,$Q4),Alap!$AU:$BE,11,FALSE),"")</f>
        <v>Létesítmény- és szolgáltatásmen. (Passzív, web)</v>
      </c>
      <c r="K4" s="23" t="str">
        <f>IFERROR(VLOOKUP(CONCATENATE(K$2,$Q4),Alap!$AU:$BE,11,FALSE),"")</f>
        <v>Analóg és digitális elekt. (601, web)</v>
      </c>
      <c r="L4" s="23" t="str">
        <f>IFERROR(VLOOKUP(CONCATENATE(L$2,$Q4),Alap!$AU:$BE,11,FALSE),"")</f>
        <v>Épületvillamosság és világítástechnika (6, web)</v>
      </c>
      <c r="M4" s="23" t="str">
        <f>IFERROR(VLOOKUP(CONCATENATE(M$2,$Q4),Alap!$AU:$BE,11,FALSE),"")</f>
        <v>Létesítmény- és szolgáltatásmen. (404, web)</v>
      </c>
      <c r="N4" s="23" t="str">
        <f>IFERROR(VLOOKUP(CONCATENATE(N$2,$Q4),Alap!$AU:$BE,11,FALSE),"")</f>
        <v>Analóg és digitális elekt. (601, web)</v>
      </c>
      <c r="O4" s="23" t="str">
        <f>IFERROR(VLOOKUP(CONCATENATE(O$2,$Q4),Alap!$AU:$BE,11,FALSE),"")</f>
        <v/>
      </c>
      <c r="P4" s="9" t="str">
        <f>IFERROR(VLOOKUP(CONCATENATE(P$2,$Q4),Alap!$AU:$BE,11,FALSE),"")</f>
        <v>Létesítmény- és szolgáltatásmen. (401,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IFERROR(VLOOKUP(CONCATENATE(B$2,$Q5),Alap!$AU:$BE,11,FALSE),"")</f>
        <v>Analóg és digitális elekt. (601, web)</v>
      </c>
      <c r="C5" s="23" t="str">
        <f>IFERROR(VLOOKUP(CONCATENATE(C$2,$Q5),Alap!$AU:$BE,11,FALSE),"")</f>
        <v>Létesítmény- és szolgáltatásmen. (Passzív, web)</v>
      </c>
      <c r="D5" s="23" t="str">
        <f>IFERROR(VLOOKUP(CONCATENATE(D$2,$Q5),Alap!$AU:$BE,11,FALSE),"")</f>
        <v>Épületenergetika (402, web)</v>
      </c>
      <c r="E5" s="23" t="str">
        <f>IFERROR(VLOOKUP(CONCATENATE(E$2,$Q5),Alap!$AU:$BE,11,FALSE),"")</f>
        <v>Létesítmény- és szolgáltatásmen. (Passzív, web)</v>
      </c>
      <c r="F5" s="23" t="str">
        <f>IFERROR(VLOOKUP(CONCATENATE(F$2,$Q5),Alap!$AU:$BE,11,FALSE),"")</f>
        <v>Építőanyagok, épít. kapcs. előírások (217, web)</v>
      </c>
      <c r="G5" s="23" t="str">
        <f>IFERROR(VLOOKUP(CONCATENATE(G$2,$Q5),Alap!$AU:$BE,11,FALSE),"")</f>
        <v>Építőanyagok, épít. kapcs. előírások (403, web)</v>
      </c>
      <c r="H5" s="23" t="str">
        <f>IFERROR(VLOOKUP(CONCATENATE(H$2,$Q5),Alap!$AU:$BE,11,FALSE),"")</f>
        <v>Épületenergetika (Passzív, web)</v>
      </c>
      <c r="I5" s="23" t="str">
        <f>IFERROR(VLOOKUP(CONCATENATE(I$2,$Q5),Alap!$AU:$BE,11,FALSE),"")</f>
        <v/>
      </c>
      <c r="J5" s="23" t="str">
        <f>IFERROR(VLOOKUP(CONCATENATE(J$2,$Q5),Alap!$AU:$BE,11,FALSE),"")</f>
        <v>Létesítmény- és szolgáltatásmen. (Passzív, web)</v>
      </c>
      <c r="K5" s="23" t="str">
        <f>IFERROR(VLOOKUP(CONCATENATE(K$2,$Q5),Alap!$AU:$BE,11,FALSE),"")</f>
        <v>Analóg és digitális elekt. (601, web)</v>
      </c>
      <c r="L5" s="23" t="str">
        <f>IFERROR(VLOOKUP(CONCATENATE(L$2,$Q5),Alap!$AU:$BE,11,FALSE),"")</f>
        <v>Épületvillamosság és világítástechnika (6, web)</v>
      </c>
      <c r="M5" s="23" t="str">
        <f>IFERROR(VLOOKUP(CONCATENATE(M$2,$Q5),Alap!$AU:$BE,11,FALSE),"")</f>
        <v>Létesítmény- és szolgáltatásmen. (404, web)</v>
      </c>
      <c r="N5" s="23" t="str">
        <f>IFERROR(VLOOKUP(CONCATENATE(N$2,$Q5),Alap!$AU:$BE,11,FALSE),"")</f>
        <v>Analóg és digitális elekt. (601, web)</v>
      </c>
      <c r="O5" s="23" t="str">
        <f>IFERROR(VLOOKUP(CONCATENATE(O$2,$Q5),Alap!$AU:$BE,11,FALSE),"")</f>
        <v>Építőanyagok, épít. kapcs. előírások (214, web)</v>
      </c>
      <c r="P5" s="9" t="str">
        <f>IFERROR(VLOOKUP(CONCATENATE(P$2,$Q5),Alap!$AU:$BE,11,FALSE),"")</f>
        <v>Létesítmény- és szolgáltatásmen. (401,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IFERROR(VLOOKUP(CONCATENATE(B$2,$Q6),Alap!$AU:$BE,11,FALSE),"")</f>
        <v>Épületvillamosság és világítástechnika (6, web)</v>
      </c>
      <c r="C6" s="23" t="str">
        <f>IFERROR(VLOOKUP(CONCATENATE(C$2,$Q6),Alap!$AU:$BE,11,FALSE),"")</f>
        <v>Analóg és digitális elekt. (601, web)</v>
      </c>
      <c r="D6" s="23" t="str">
        <f>IFERROR(VLOOKUP(CONCATENATE(D$2,$Q6),Alap!$AU:$BE,11,FALSE),"")</f>
        <v>Építőanyagok, épít. kapcs. előírások (403, web)</v>
      </c>
      <c r="E6" s="23" t="str">
        <f>IFERROR(VLOOKUP(CONCATENATE(E$2,$Q6),Alap!$AU:$BE,11,FALSE),"")</f>
        <v>Létesítmény- és szolgáltatásmen. (Passzív, web)</v>
      </c>
      <c r="F6" s="23" t="str">
        <f>IFERROR(VLOOKUP(CONCATENATE(F$2,$Q6),Alap!$AU:$BE,11,FALSE),"")</f>
        <v>Épületenergetika (401, web)</v>
      </c>
      <c r="G6" s="23" t="str">
        <f>IFERROR(VLOOKUP(CONCATENATE(G$2,$Q6),Alap!$AU:$BE,11,FALSE),"")</f>
        <v>Létesítmény- és szolgáltatásmen. (Passzív, web)</v>
      </c>
      <c r="H6" s="23" t="str">
        <f>IFERROR(VLOOKUP(CONCATENATE(H$2,$Q6),Alap!$AU:$BE,11,FALSE),"")</f>
        <v>Épületvillamosság és világítástechnika (6, web)</v>
      </c>
      <c r="I6" s="23" t="str">
        <f>IFERROR(VLOOKUP(CONCATENATE(I$2,$Q6),Alap!$AU:$BE,11,FALSE),"")</f>
        <v/>
      </c>
      <c r="J6" s="23" t="str">
        <f>IFERROR(VLOOKUP(CONCATENATE(J$2,$Q6),Alap!$AU:$BE,11,FALSE),"")</f>
        <v>Létesítmény- és szolgáltatásmen. (Passzív, web)</v>
      </c>
      <c r="K6" s="23" t="str">
        <f>IFERROR(VLOOKUP(CONCATENATE(K$2,$Q6),Alap!$AU:$BE,11,FALSE),"")</f>
        <v>Épületenergetika (403, web)</v>
      </c>
      <c r="L6" s="23" t="str">
        <f>IFERROR(VLOOKUP(CONCATENATE(L$2,$Q6),Alap!$AU:$BE,11,FALSE),"")</f>
        <v>Építőanyagok, épít. kapcs. előírások (217, web)</v>
      </c>
      <c r="M6" s="23" t="str">
        <f>IFERROR(VLOOKUP(CONCATENATE(M$2,$Q6),Alap!$AU:$BE,11,FALSE),"")</f>
        <v>Általános és gazdasági jog (601, web)</v>
      </c>
      <c r="N6" s="23" t="str">
        <f>IFERROR(VLOOKUP(CONCATENATE(N$2,$Q6),Alap!$AU:$BE,11,FALSE),"")</f>
        <v>Épületvillamosság és világítástechnika (6, web)</v>
      </c>
      <c r="O6" s="23" t="str">
        <f>IFERROR(VLOOKUP(CONCATENATE(O$2,$Q6),Alap!$AU:$BE,11,FALSE),"")</f>
        <v>Általános és gazdasági jog (601, web)</v>
      </c>
      <c r="P6" s="9" t="str">
        <f>IFERROR(VLOOKUP(CONCATENATE(P$2,$Q6),Alap!$AU:$BE,11,FALSE),"")</f>
        <v>Létesítmény- és szolgáltatásmen. (401,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IFERROR(VLOOKUP(CONCATENATE(B$2,$Q7),Alap!$AU:$BE,11,FALSE),"")</f>
        <v>Épületvillamosság és világítástechnika (6, web)</v>
      </c>
      <c r="C7" s="23" t="str">
        <f>IFERROR(VLOOKUP(CONCATENATE(C$2,$Q7),Alap!$AU:$BE,11,FALSE),"")</f>
        <v>Analóg és digitális elekt. (601, web)</v>
      </c>
      <c r="D7" s="23" t="str">
        <f>IFERROR(VLOOKUP(CONCATENATE(D$2,$Q7),Alap!$AU:$BE,11,FALSE),"")</f>
        <v>Építőanyagok, épít. kapcs. előírások (403, web)</v>
      </c>
      <c r="E7" s="23" t="str">
        <f>IFERROR(VLOOKUP(CONCATENATE(E$2,$Q7),Alap!$AU:$BE,11,FALSE),"")</f>
        <v>Analóg és digitális elekt. (601, web)</v>
      </c>
      <c r="F7" s="23" t="str">
        <f>IFERROR(VLOOKUP(CONCATENATE(F$2,$Q7),Alap!$AU:$BE,11,FALSE),"")</f>
        <v>Épületenergetika (401, web)</v>
      </c>
      <c r="G7" s="23" t="str">
        <f>IFERROR(VLOOKUP(CONCATENATE(G$2,$Q7),Alap!$AU:$BE,11,FALSE),"")</f>
        <v>Létesítmény- és szolgáltatásmen. (Passzív, web)</v>
      </c>
      <c r="H7" s="23" t="str">
        <f>IFERROR(VLOOKUP(CONCATENATE(H$2,$Q7),Alap!$AU:$BE,11,FALSE),"")</f>
        <v>Építőanyagok, épít. kapcs. előírások (3, web)</v>
      </c>
      <c r="I7" s="23" t="str">
        <f>IFERROR(VLOOKUP(CONCATENATE(I$2,$Q7),Alap!$AU:$BE,11,FALSE),"")</f>
        <v/>
      </c>
      <c r="J7" s="23" t="str">
        <f>IFERROR(VLOOKUP(CONCATENATE(J$2,$Q7),Alap!$AU:$BE,11,FALSE),"")</f>
        <v>Építőanyagok, épít. kapcs. előírások (214, web)</v>
      </c>
      <c r="K7" s="23" t="str">
        <f>IFERROR(VLOOKUP(CONCATENATE(K$2,$Q7),Alap!$AU:$BE,11,FALSE),"")</f>
        <v>Épületenergetika (403, web)</v>
      </c>
      <c r="L7" s="23" t="str">
        <f>IFERROR(VLOOKUP(CONCATENATE(L$2,$Q7),Alap!$AU:$BE,11,FALSE),"")</f>
        <v>Építőanyagok, épít. kapcs. előírások (217, web)</v>
      </c>
      <c r="M7" s="23" t="str">
        <f>IFERROR(VLOOKUP(CONCATENATE(M$2,$Q7),Alap!$AU:$BE,11,FALSE),"")</f>
        <v>Általános és gazdasági jog (601, web)</v>
      </c>
      <c r="N7" s="23" t="str">
        <f>IFERROR(VLOOKUP(CONCATENATE(N$2,$Q7),Alap!$AU:$BE,11,FALSE),"")</f>
        <v>Épületenergetika (216, web)</v>
      </c>
      <c r="O7" s="23" t="str">
        <f>IFERROR(VLOOKUP(CONCATENATE(O$2,$Q7),Alap!$AU:$BE,11,FALSE),"")</f>
        <v>Általános és gazdasági jog (601, web)</v>
      </c>
      <c r="P7" s="9" t="str">
        <f>IFERROR(VLOOKUP(CONCATENATE(P$2,$Q7),Alap!$AU:$BE,11,FALSE),"")</f>
        <v>Épületenergetika (401,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IFERROR(VLOOKUP(CONCATENATE(B$2,$Q8),Alap!$AU:$BE,11,FALSE),"")</f>
        <v>Épületvillamosság és világítástechnika (6, web)</v>
      </c>
      <c r="C8" s="23" t="str">
        <f>IFERROR(VLOOKUP(CONCATENATE(C$2,$Q8),Alap!$AU:$BE,11,FALSE),"")</f>
        <v>Épületvillamosság és világítástechnika (6, web)</v>
      </c>
      <c r="D8" s="23" t="str">
        <f>IFERROR(VLOOKUP(CONCATENATE(D$2,$Q8),Alap!$AU:$BE,11,FALSE),"")</f>
        <v>Analóg és digitális elekt. (601, web)</v>
      </c>
      <c r="E8" s="23" t="str">
        <f>IFERROR(VLOOKUP(CONCATENATE(E$2,$Q8),Alap!$AU:$BE,11,FALSE),"")</f>
        <v>Analóg és digitális elekt. (601, web)</v>
      </c>
      <c r="F8" s="23" t="str">
        <f>IFERROR(VLOOKUP(CONCATENATE(F$2,$Q8),Alap!$AU:$BE,11,FALSE),"")</f>
        <v/>
      </c>
      <c r="G8" s="23" t="str">
        <f>IFERROR(VLOOKUP(CONCATENATE(G$2,$Q8),Alap!$AU:$BE,11,FALSE),"")</f>
        <v>Épületvillamosság és világítástechnika (6, web)</v>
      </c>
      <c r="H8" s="23" t="str">
        <f>IFERROR(VLOOKUP(CONCATENATE(H$2,$Q8),Alap!$AU:$BE,11,FALSE),"")</f>
        <v>Építőanyagok, épít. kapcs. előírások (3, web)</v>
      </c>
      <c r="I8" s="23" t="str">
        <f>IFERROR(VLOOKUP(CONCATENATE(I$2,$Q8),Alap!$AU:$BE,11,FALSE),"")</f>
        <v/>
      </c>
      <c r="J8" s="23" t="str">
        <f>IFERROR(VLOOKUP(CONCATENATE(J$2,$Q8),Alap!$AU:$BE,11,FALSE),"")</f>
        <v>Építőanyagok, épít. kapcs. előírások (214, web)</v>
      </c>
      <c r="K8" s="23" t="str">
        <f>IFERROR(VLOOKUP(CONCATENATE(K$2,$Q8),Alap!$AU:$BE,11,FALSE),"")</f>
        <v>Általános és gazdasági jog (601, web)</v>
      </c>
      <c r="L8" s="23" t="str">
        <f>IFERROR(VLOOKUP(CONCATENATE(L$2,$Q8),Alap!$AU:$BE,11,FALSE),"")</f>
        <v>Analóg és digitális elekt. (601, web)</v>
      </c>
      <c r="M8" s="23" t="str">
        <f>IFERROR(VLOOKUP(CONCATENATE(M$2,$Q8),Alap!$AU:$BE,11,FALSE),"")</f>
        <v>Általános és gazdasági jog (601, web)</v>
      </c>
      <c r="N8" s="23" t="str">
        <f>IFERROR(VLOOKUP(CONCATENATE(N$2,$Q8),Alap!$AU:$BE,11,FALSE),"")</f>
        <v>Épületenergetika (216, web)</v>
      </c>
      <c r="O8" s="23" t="str">
        <f>IFERROR(VLOOKUP(CONCATENATE(O$2,$Q8),Alap!$AU:$BE,11,FALSE),"")</f>
        <v>Általános és gazdasági jog (601, web)</v>
      </c>
      <c r="P8" s="9" t="str">
        <f>IFERROR(VLOOKUP(CONCATENATE(P$2,$Q8),Alap!$AU:$BE,11,FALSE),"")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IFERROR(VLOOKUP(CONCATENATE(B$2,$Q9),Alap!$AU:$BE,11,FALSE),"")</f>
        <v/>
      </c>
      <c r="C9" s="9" t="str">
        <f>IFERROR(VLOOKUP(CONCATENATE(C$2,$Q9),Alap!$AU:$BE,11,FALSE),"")</f>
        <v/>
      </c>
      <c r="D9" s="9" t="str">
        <f>IFERROR(VLOOKUP(CONCATENATE(D$2,$Q9),Alap!$AU:$BE,11,FALSE),"")</f>
        <v>Analóg és digitális elekt. (601, web)</v>
      </c>
      <c r="E9" s="9" t="str">
        <f>IFERROR(VLOOKUP(CONCATENATE(E$2,$Q9),Alap!$AU:$BE,11,FALSE),"")</f>
        <v>Épületvillamosság és világítástechnika (6, web)</v>
      </c>
      <c r="F9" s="9" t="str">
        <f>IFERROR(VLOOKUP(CONCATENATE(F$2,$Q9),Alap!$AU:$BE,11,FALSE),"")</f>
        <v/>
      </c>
      <c r="G9" s="9" t="str">
        <f>IFERROR(VLOOKUP(CONCATENATE(G$2,$Q9),Alap!$AU:$BE,11,FALSE),"")</f>
        <v/>
      </c>
      <c r="H9" s="9" t="str">
        <f>IFERROR(VLOOKUP(CONCATENATE(H$2,$Q9),Alap!$AU:$BE,11,FALSE),"")</f>
        <v/>
      </c>
      <c r="I9" s="9" t="str">
        <f>IFERROR(VLOOKUP(CONCATENATE(I$2,$Q9),Alap!$AU:$BE,11,FALSE),"")</f>
        <v/>
      </c>
      <c r="J9" s="9" t="str">
        <f>IFERROR(VLOOKUP(CONCATENATE(J$2,$Q9),Alap!$AU:$BE,11,FALSE),"")</f>
        <v/>
      </c>
      <c r="K9" s="9" t="str">
        <f>IFERROR(VLOOKUP(CONCATENATE(K$2,$Q9),Alap!$AU:$BE,11,FALSE),"")</f>
        <v/>
      </c>
      <c r="L9" s="9" t="str">
        <f>IFERROR(VLOOKUP(CONCATENATE(L$2,$Q9),Alap!$AU:$BE,11,FALSE),"")</f>
        <v/>
      </c>
      <c r="M9" s="9" t="str">
        <f>IFERROR(VLOOKUP(CONCATENATE(M$2,$Q9),Alap!$AU:$BE,11,FALSE),"")</f>
        <v/>
      </c>
      <c r="N9" s="9" t="str">
        <f>IFERROR(VLOOKUP(CONCATENATE(N$2,$Q9),Alap!$AU:$BE,11,FALSE),"")</f>
        <v/>
      </c>
      <c r="O9" s="9" t="str">
        <f>IFERROR(VLOOKUP(CONCATENATE(O$2,$Q9),Alap!$AU:$BE,11,FALSE),"")</f>
        <v/>
      </c>
      <c r="P9" s="9" t="str">
        <f>IFERROR(VLOOKUP(CONCATENATE(P$2,$Q9),Alap!$AU:$BE,11,FALSE),"")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IFERROR(VLOOKUP(CONCATENATE(B$10,$Q13),Alap!$AU:$BE,11,FALSE),"")</f>
        <v/>
      </c>
      <c r="C13" s="9" t="str">
        <f>IFERROR(VLOOKUP(CONCATENATE(C$10,$Q13),Alap!$AU:$BE,11,FALSE),"")</f>
        <v/>
      </c>
      <c r="D13" s="9" t="str">
        <f>IFERROR(VLOOKUP(CONCATENATE(D$10,$Q13),Alap!$AU:$BE,11,FALSE),"")</f>
        <v/>
      </c>
      <c r="E13" s="9" t="str">
        <f>IFERROR(VLOOKUP(CONCATENATE(E$10,$Q13),Alap!$AU:$BE,11,FALSE),"")</f>
        <v/>
      </c>
      <c r="F13" s="9" t="str">
        <f>IFERROR(VLOOKUP(CONCATENATE(F$10,$Q13),Alap!$AU:$BE,11,FALSE),"")</f>
        <v/>
      </c>
      <c r="G13" s="9" t="str">
        <f>IFERROR(VLOOKUP(CONCATENATE(G$10,$Q13),Alap!$AU:$BE,11,FALSE),"")</f>
        <v/>
      </c>
      <c r="H13" s="9" t="str">
        <f>IFERROR(VLOOKUP(CONCATENATE(H$10,$Q13),Alap!$AU:$BE,11,FALSE),"")</f>
        <v/>
      </c>
      <c r="I13" s="9" t="str">
        <f>IFERROR(VLOOKUP(CONCATENATE(I$10,$Q13),Alap!$AU:$BE,11,FALSE),"")</f>
        <v/>
      </c>
      <c r="J13" s="9" t="str">
        <f>IFERROR(VLOOKUP(CONCATENATE(J$10,$Q13),Alap!$AU:$BE,11,FALSE),"")</f>
        <v/>
      </c>
      <c r="K13" s="9" t="str">
        <f>IFERROR(VLOOKUP(CONCATENATE(K$10,$Q13),Alap!$AU:$BE,11,FALSE),"")</f>
        <v/>
      </c>
      <c r="L13" s="9" t="str">
        <f>IFERROR(VLOOKUP(CONCATENATE(L$10,$Q13),Alap!$AU:$BE,11,FALSE),"")</f>
        <v/>
      </c>
      <c r="M13" s="9" t="str">
        <f>IFERROR(VLOOKUP(CONCATENATE(M$10,$Q13),Alap!$AU:$BE,11,FALSE),"")</f>
        <v/>
      </c>
      <c r="N13" s="9" t="str">
        <f>IFERROR(VLOOKUP(CONCATENATE(N$10,$Q13),Alap!$AU:$BE,11,FALSE),"")</f>
        <v/>
      </c>
      <c r="O13" s="9" t="str">
        <f>IFERROR(VLOOKUP(CONCATENATE(O$10,$Q13),Alap!$AU:$BE,11,FALSE),"")</f>
        <v/>
      </c>
      <c r="P13" s="9" t="str">
        <f>IFERROR(VLOOKUP(CONCATENATE(P$10,$Q13),Alap!$AU:$BE,11,FALSE),"")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IFERROR(VLOOKUP(CONCATENATE(B$10,$Q14),Alap!$AU:$BE,11,FALSE),"")</f>
        <v/>
      </c>
      <c r="C14" s="9" t="str">
        <f>IFERROR(VLOOKUP(CONCATENATE(C$10,$Q14),Alap!$AU:$BE,11,FALSE),"")</f>
        <v/>
      </c>
      <c r="D14" s="9" t="str">
        <f>IFERROR(VLOOKUP(CONCATENATE(D$10,$Q14),Alap!$AU:$BE,11,FALSE),"")</f>
        <v/>
      </c>
      <c r="E14" s="9" t="str">
        <f>IFERROR(VLOOKUP(CONCATENATE(E$10,$Q14),Alap!$AU:$BE,11,FALSE),"")</f>
        <v/>
      </c>
      <c r="F14" s="9" t="str">
        <f>IFERROR(VLOOKUP(CONCATENATE(F$10,$Q14),Alap!$AU:$BE,11,FALSE),"")</f>
        <v/>
      </c>
      <c r="G14" s="9" t="str">
        <f>IFERROR(VLOOKUP(CONCATENATE(G$10,$Q14),Alap!$AU:$BE,11,FALSE),"")</f>
        <v/>
      </c>
      <c r="H14" s="9" t="str">
        <f>IFERROR(VLOOKUP(CONCATENATE(H$10,$Q14),Alap!$AU:$BE,11,FALSE),"")</f>
        <v/>
      </c>
      <c r="I14" s="9" t="str">
        <f>IFERROR(VLOOKUP(CONCATENATE(I$10,$Q14),Alap!$AU:$BE,11,FALSE),"")</f>
        <v/>
      </c>
      <c r="J14" s="9" t="str">
        <f>IFERROR(VLOOKUP(CONCATENATE(J$10,$Q14),Alap!$AU:$BE,11,FALSE),"")</f>
        <v/>
      </c>
      <c r="K14" s="9" t="str">
        <f>IFERROR(VLOOKUP(CONCATENATE(K$10,$Q14),Alap!$AU:$BE,11,FALSE),"")</f>
        <v/>
      </c>
      <c r="L14" s="9" t="str">
        <f>IFERROR(VLOOKUP(CONCATENATE(L$10,$Q14),Alap!$AU:$BE,11,FALSE),"")</f>
        <v/>
      </c>
      <c r="M14" s="9" t="str">
        <f>IFERROR(VLOOKUP(CONCATENATE(M$10,$Q14),Alap!$AU:$BE,11,FALSE),"")</f>
        <v/>
      </c>
      <c r="N14" s="9" t="str">
        <f>IFERROR(VLOOKUP(CONCATENATE(N$10,$Q14),Alap!$AU:$BE,11,FALSE),"")</f>
        <v/>
      </c>
      <c r="O14" s="9" t="str">
        <f>IFERROR(VLOOKUP(CONCATENATE(O$10,$Q14),Alap!$AU:$BE,11,FALSE),"")</f>
        <v/>
      </c>
      <c r="P14" s="9" t="str">
        <f>IFERROR(VLOOKUP(CONCATENATE(P$10,$Q14),Alap!$AU:$BE,11,FALSE),"")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IFERROR(VLOOKUP(CONCATENATE(B$10,$Q15),Alap!$AU:$BE,11,FALSE),"")</f>
        <v/>
      </c>
      <c r="C15" s="9" t="str">
        <f>IFERROR(VLOOKUP(CONCATENATE(C$10,$Q15),Alap!$AU:$BE,11,FALSE),"")</f>
        <v/>
      </c>
      <c r="D15" s="9" t="str">
        <f>IFERROR(VLOOKUP(CONCATENATE(D$10,$Q15),Alap!$AU:$BE,11,FALSE),"")</f>
        <v/>
      </c>
      <c r="E15" s="9" t="str">
        <f>IFERROR(VLOOKUP(CONCATENATE(E$10,$Q15),Alap!$AU:$BE,11,FALSE),"")</f>
        <v/>
      </c>
      <c r="F15" s="9" t="str">
        <f>IFERROR(VLOOKUP(CONCATENATE(F$10,$Q15),Alap!$AU:$BE,11,FALSE),"")</f>
        <v/>
      </c>
      <c r="G15" s="9" t="str">
        <f>IFERROR(VLOOKUP(CONCATENATE(G$10,$Q15),Alap!$AU:$BE,11,FALSE),"")</f>
        <v/>
      </c>
      <c r="H15" s="9" t="str">
        <f>IFERROR(VLOOKUP(CONCATENATE(H$10,$Q15),Alap!$AU:$BE,11,FALSE),"")</f>
        <v/>
      </c>
      <c r="I15" s="9" t="str">
        <f>IFERROR(VLOOKUP(CONCATENATE(I$10,$Q15),Alap!$AU:$BE,11,FALSE),"")</f>
        <v/>
      </c>
      <c r="J15" s="9" t="str">
        <f>IFERROR(VLOOKUP(CONCATENATE(J$10,$Q15),Alap!$AU:$BE,11,FALSE),"")</f>
        <v/>
      </c>
      <c r="K15" s="9" t="str">
        <f>IFERROR(VLOOKUP(CONCATENATE(K$10,$Q15),Alap!$AU:$BE,11,FALSE),"")</f>
        <v/>
      </c>
      <c r="L15" s="9" t="str">
        <f>IFERROR(VLOOKUP(CONCATENATE(L$10,$Q15),Alap!$AU:$BE,11,FALSE),"")</f>
        <v/>
      </c>
      <c r="M15" s="9" t="str">
        <f>IFERROR(VLOOKUP(CONCATENATE(M$10,$Q15),Alap!$AU:$BE,11,FALSE),"")</f>
        <v/>
      </c>
      <c r="N15" s="9" t="str">
        <f>IFERROR(VLOOKUP(CONCATENATE(N$10,$Q15),Alap!$AU:$BE,11,FALSE),"")</f>
        <v/>
      </c>
      <c r="O15" s="9" t="str">
        <f>IFERROR(VLOOKUP(CONCATENATE(O$10,$Q15),Alap!$AU:$BE,11,FALSE),"")</f>
        <v/>
      </c>
      <c r="P15" s="9" t="str">
        <f>IFERROR(VLOOKUP(CONCATENATE(P$10,$Q15),Alap!$AU:$BE,11,FALSE),"")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IFERROR(VLOOKUP(CONCATENATE(B$10,$Q16),Alap!$AU:$BE,11,FALSE),"")</f>
        <v/>
      </c>
      <c r="C16" s="9" t="str">
        <f>IFERROR(VLOOKUP(CONCATENATE(C$10,$Q16),Alap!$AU:$BE,11,FALSE),"")</f>
        <v/>
      </c>
      <c r="D16" s="9" t="str">
        <f>IFERROR(VLOOKUP(CONCATENATE(D$10,$Q16),Alap!$AU:$BE,11,FALSE),"")</f>
        <v/>
      </c>
      <c r="E16" s="9" t="str">
        <f>IFERROR(VLOOKUP(CONCATENATE(E$10,$Q16),Alap!$AU:$BE,11,FALSE),"")</f>
        <v/>
      </c>
      <c r="F16" s="9" t="str">
        <f>IFERROR(VLOOKUP(CONCATENATE(F$10,$Q16),Alap!$AU:$BE,11,FALSE),"")</f>
        <v/>
      </c>
      <c r="G16" s="9" t="str">
        <f>IFERROR(VLOOKUP(CONCATENATE(G$10,$Q16),Alap!$AU:$BE,11,FALSE),"")</f>
        <v/>
      </c>
      <c r="H16" s="9" t="str">
        <f>IFERROR(VLOOKUP(CONCATENATE(H$10,$Q16),Alap!$AU:$BE,11,FALSE),"")</f>
        <v/>
      </c>
      <c r="I16" s="9" t="str">
        <f>IFERROR(VLOOKUP(CONCATENATE(I$10,$Q16),Alap!$AU:$BE,11,FALSE),"")</f>
        <v/>
      </c>
      <c r="J16" s="9" t="str">
        <f>IFERROR(VLOOKUP(CONCATENATE(J$10,$Q16),Alap!$AU:$BE,11,FALSE),"")</f>
        <v/>
      </c>
      <c r="K16" s="9" t="str">
        <f>IFERROR(VLOOKUP(CONCATENATE(K$10,$Q16),Alap!$AU:$BE,11,FALSE),"")</f>
        <v/>
      </c>
      <c r="L16" s="9" t="str">
        <f>IFERROR(VLOOKUP(CONCATENATE(L$10,$Q16),Alap!$AU:$BE,11,FALSE),"")</f>
        <v/>
      </c>
      <c r="M16" s="9" t="str">
        <f>IFERROR(VLOOKUP(CONCATENATE(M$10,$Q16),Alap!$AU:$BE,11,FALSE),"")</f>
        <v/>
      </c>
      <c r="N16" s="9" t="str">
        <f>IFERROR(VLOOKUP(CONCATENATE(N$10,$Q16),Alap!$AU:$BE,11,FALSE),"")</f>
        <v/>
      </c>
      <c r="O16" s="9" t="str">
        <f>IFERROR(VLOOKUP(CONCATENATE(O$10,$Q16),Alap!$AU:$BE,11,FALSE),"")</f>
        <v/>
      </c>
      <c r="P16" s="9" t="str">
        <f>IFERROR(VLOOKUP(CONCATENATE(P$10,$Q16),Alap!$AU:$BE,11,FALSE),"")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742ED-8A54-45B0-B1FF-983338F06578}">
  <dimension ref="A1:Q17"/>
  <sheetViews>
    <sheetView workbookViewId="0">
      <selection activeCell="P6" sqref="P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IFERROR(VLOOKUP(CONCATENATE(B$2,$Q4),Alap!$AV:$BE,10,FALSE),"")</f>
        <v>Analóg és digitális elekt. (601, web)</v>
      </c>
      <c r="C4" s="23" t="str">
        <f>IFERROR(VLOOKUP(CONCATENATE(C$2,$Q4),Alap!$AV:$BE,10,FALSE),"")</f>
        <v>Statisztikai folyamatirányítás (403, web)</v>
      </c>
      <c r="D4" s="23" t="str">
        <f>IFERROR(VLOOKUP(CONCATENATE(D$2,$Q4),Alap!$AV:$BE,10,FALSE),"")</f>
        <v>Informatikai projektszimuláció (603, gépterem, web)</v>
      </c>
      <c r="E4" s="23" t="str">
        <f>IFERROR(VLOOKUP(CONCATENATE(E$2,$Q4),Alap!$AV:$BE,10,FALSE),"")</f>
        <v>Minőségmenedzsment I. (217, web)</v>
      </c>
      <c r="F4" s="23" t="str">
        <f>IFERROR(VLOOKUP(CONCATENATE(F$2,$Q4),Alap!$AV:$BE,10,FALSE),"")</f>
        <v>Projektmenedzsment (601, Bp.-ről web)</v>
      </c>
      <c r="G4" s="23" t="str">
        <f>IFERROR(VLOOKUP(CONCATENATE(G$2,$Q4),Alap!$AV:$BE,10,FALSE),"")</f>
        <v>Minőségmenedzsment I. (217, web)</v>
      </c>
      <c r="H4" s="23" t="str">
        <f>IFERROR(VLOOKUP(CONCATENATE(H$2,$Q4),Alap!$AV:$BE,10,FALSE),"")</f>
        <v>Statisztikai folyamatirányítás (217, web)</v>
      </c>
      <c r="I4" s="23" t="str">
        <f>IFERROR(VLOOKUP(CONCATENATE(I$2,$Q4),Alap!$AV:$BE,10,FALSE),"")</f>
        <v/>
      </c>
      <c r="J4" s="23" t="str">
        <f>IFERROR(VLOOKUP(CONCATENATE(J$2,$Q4),Alap!$AV:$BE,10,FALSE),"")</f>
        <v/>
      </c>
      <c r="K4" s="23" t="str">
        <f>IFERROR(VLOOKUP(CONCATENATE(K$2,$Q4),Alap!$AV:$BE,10,FALSE),"")</f>
        <v>Analóg és digitális elekt. (601, web)</v>
      </c>
      <c r="L4" s="23" t="str">
        <f>IFERROR(VLOOKUP(CONCATENATE(L$2,$Q4),Alap!$AV:$BE,10,FALSE),"")</f>
        <v>Informatikai projektszimuláció (604, gépterem, web)</v>
      </c>
      <c r="M4" s="23" t="str">
        <f>IFERROR(VLOOKUP(CONCATENATE(M$2,$Q4),Alap!$AV:$BE,10,FALSE),"")</f>
        <v>Statisztikai folyamatirányítás (402, web)</v>
      </c>
      <c r="N4" s="23" t="str">
        <f>IFERROR(VLOOKUP(CONCATENATE(N$2,$Q4),Alap!$AV:$BE,10,FALSE),"")</f>
        <v>Analóg és digitális elekt. (601, web)</v>
      </c>
      <c r="O4" s="23" t="str">
        <f>IFERROR(VLOOKUP(CONCATENATE(O$2,$Q4),Alap!$AV:$BE,10,FALSE),"")</f>
        <v>Informatikai projektszimuláció (604, gépterem, web)</v>
      </c>
      <c r="P4" s="9" t="str">
        <f>IFERROR(VLOOKUP(CONCATENATE(P$2,$Q4),Alap!$AV:$BE,10,FALSE),"")</f>
        <v>Informatikai projektszimuláció (604, gépterem,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IFERROR(VLOOKUP(CONCATENATE(B$2,$Q5),Alap!$AV:$BE,10,FALSE),"")</f>
        <v>Analóg és digitális elekt. (601, web)</v>
      </c>
      <c r="C5" s="23" t="str">
        <f>IFERROR(VLOOKUP(CONCATENATE(C$2,$Q5),Alap!$AV:$BE,10,FALSE),"")</f>
        <v>Statisztikai folyamatirányítás (403, web)</v>
      </c>
      <c r="D5" s="23" t="str">
        <f>IFERROR(VLOOKUP(CONCATENATE(D$2,$Q5),Alap!$AV:$BE,10,FALSE),"")</f>
        <v>Minőségmenedzsment I. (217, web)</v>
      </c>
      <c r="E5" s="23" t="str">
        <f>IFERROR(VLOOKUP(CONCATENATE(E$2,$Q5),Alap!$AV:$BE,10,FALSE),"")</f>
        <v>Minőségmenedzsment I. (217, web)</v>
      </c>
      <c r="F5" s="23" t="str">
        <f>IFERROR(VLOOKUP(CONCATENATE(F$2,$Q5),Alap!$AV:$BE,10,FALSE),"")</f>
        <v>Projektmenedzsment (601, Bp.-ről web)</v>
      </c>
      <c r="G5" s="23" t="str">
        <f>IFERROR(VLOOKUP(CONCATENATE(G$2,$Q5),Alap!$AV:$BE,10,FALSE),"")</f>
        <v>Minőségmenedzsment I. (217, web)</v>
      </c>
      <c r="H5" s="23" t="str">
        <f>IFERROR(VLOOKUP(CONCATENATE(H$2,$Q5),Alap!$AV:$BE,10,FALSE),"")</f>
        <v>Statisztikai folyamatirányítás (217, web)</v>
      </c>
      <c r="I5" s="23" t="str">
        <f>IFERROR(VLOOKUP(CONCATENATE(I$2,$Q5),Alap!$AV:$BE,10,FALSE),"")</f>
        <v/>
      </c>
      <c r="J5" s="23" t="str">
        <f>IFERROR(VLOOKUP(CONCATENATE(J$2,$Q5),Alap!$AV:$BE,10,FALSE),"")</f>
        <v>Statisztikai folyamatirányítás (403, web)</v>
      </c>
      <c r="K5" s="23" t="str">
        <f>IFERROR(VLOOKUP(CONCATENATE(K$2,$Q5),Alap!$AV:$BE,10,FALSE),"")</f>
        <v>Analóg és digitális elekt. (601, web)</v>
      </c>
      <c r="L5" s="23" t="str">
        <f>IFERROR(VLOOKUP(CONCATENATE(L$2,$Q5),Alap!$AV:$BE,10,FALSE),"")</f>
        <v>Statisztikai folyamatirányítás (605, gépterem, web)</v>
      </c>
      <c r="M5" s="23" t="str">
        <f>IFERROR(VLOOKUP(CONCATENATE(M$2,$Q5),Alap!$AV:$BE,10,FALSE),"")</f>
        <v>Statisztikai folyamatirányítás (402, web)</v>
      </c>
      <c r="N5" s="23" t="str">
        <f>IFERROR(VLOOKUP(CONCATENATE(N$2,$Q5),Alap!$AV:$BE,10,FALSE),"")</f>
        <v>Analóg és digitális elekt. (601, web)</v>
      </c>
      <c r="O5" s="23" t="str">
        <f>IFERROR(VLOOKUP(CONCATENATE(O$2,$Q5),Alap!$AV:$BE,10,FALSE),"")</f>
        <v>Informatikai projektszimuláció (604, gépterem, web)</v>
      </c>
      <c r="P5" s="9" t="str">
        <f>IFERROR(VLOOKUP(CONCATENATE(P$2,$Q5),Alap!$AV:$BE,10,FALSE),"")</f>
        <v>Informatikai projektszimuláció (604, gépterem,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IFERROR(VLOOKUP(CONCATENATE(B$2,$Q6),Alap!$AV:$BE,10,FALSE),"")</f>
        <v>Informatikai projektszimuláció (604, gépterem, web)</v>
      </c>
      <c r="C6" s="23" t="str">
        <f>IFERROR(VLOOKUP(CONCATENATE(C$2,$Q6),Alap!$AV:$BE,10,FALSE),"")</f>
        <v>Analóg és digitális elekt. (601, web)</v>
      </c>
      <c r="D6" s="23" t="str">
        <f>IFERROR(VLOOKUP(CONCATENATE(D$2,$Q6),Alap!$AV:$BE,10,FALSE),"")</f>
        <v>Minőségmenedzsment I. (217, web)</v>
      </c>
      <c r="E6" s="23" t="str">
        <f>IFERROR(VLOOKUP(CONCATENATE(E$2,$Q6),Alap!$AV:$BE,10,FALSE),"")</f>
        <v>Minőségmenedzsment I. (217, web)</v>
      </c>
      <c r="F6" s="23" t="str">
        <f>IFERROR(VLOOKUP(CONCATENATE(F$2,$Q6),Alap!$AV:$BE,10,FALSE),"")</f>
        <v>Statisztikai folyamatirányítás (605, gépterem, web)</v>
      </c>
      <c r="G6" s="23" t="str">
        <f>IFERROR(VLOOKUP(CONCATENATE(G$2,$Q6),Alap!$AV:$BE,10,FALSE),"")</f>
        <v>Statisztikai folyamatirányítás (605, gépterem, web)</v>
      </c>
      <c r="H6" s="23" t="str">
        <f>IFERROR(VLOOKUP(CONCATENATE(H$2,$Q6),Alap!$AV:$BE,10,FALSE),"")</f>
        <v>Projektmenedzsment (215, Tb.-ről web)</v>
      </c>
      <c r="I6" s="23" t="str">
        <f>IFERROR(VLOOKUP(CONCATENATE(I$2,$Q6),Alap!$AV:$BE,10,FALSE),"")</f>
        <v/>
      </c>
      <c r="J6" s="23" t="str">
        <f>IFERROR(VLOOKUP(CONCATENATE(J$2,$Q6),Alap!$AV:$BE,10,FALSE),"")</f>
        <v>Statisztikai folyamatirányítás (403, web)</v>
      </c>
      <c r="K6" s="23" t="str">
        <f>IFERROR(VLOOKUP(CONCATENATE(K$2,$Q6),Alap!$AV:$BE,10,FALSE),"")</f>
        <v>Projektmenedzsment (601, Tb.-ről web)</v>
      </c>
      <c r="L6" s="23" t="str">
        <f>IFERROR(VLOOKUP(CONCATENATE(L$2,$Q6),Alap!$AV:$BE,10,FALSE),"")</f>
        <v>Statisztikai folyamatirányítás (605, gépterem, web)</v>
      </c>
      <c r="M6" s="23" t="str">
        <f>IFERROR(VLOOKUP(CONCATENATE(M$2,$Q6),Alap!$AV:$BE,10,FALSE),"")</f>
        <v>Általános és gazdasági jog (601, web)</v>
      </c>
      <c r="N6" s="23" t="str">
        <f>IFERROR(VLOOKUP(CONCATENATE(N$2,$Q6),Alap!$AV:$BE,10,FALSE),"")</f>
        <v>Informatikai projektszimuláció (604, gépterem, web)</v>
      </c>
      <c r="O6" s="23" t="str">
        <f>IFERROR(VLOOKUP(CONCATENATE(O$2,$Q6),Alap!$AV:$BE,10,FALSE),"")</f>
        <v>Általános és gazdasági jog (601, web)</v>
      </c>
      <c r="P6" s="9" t="str">
        <f>IFERROR(VLOOKUP(CONCATENATE(P$2,$Q6),Alap!$AV:$BE,10,FALSE),"")</f>
        <v>Minőségmenedzsment I. (214,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IFERROR(VLOOKUP(CONCATENATE(B$2,$Q7),Alap!$AV:$BE,10,FALSE),"")</f>
        <v>Informatikai projektszimuláció (604, gépterem, web)</v>
      </c>
      <c r="C7" s="23" t="str">
        <f>IFERROR(VLOOKUP(CONCATENATE(C$2,$Q7),Alap!$AV:$BE,10,FALSE),"")</f>
        <v>Analóg és digitális elekt. (601, web)</v>
      </c>
      <c r="D7" s="23" t="str">
        <f>IFERROR(VLOOKUP(CONCATENATE(D$2,$Q7),Alap!$AV:$BE,10,FALSE),"")</f>
        <v>Minőségmenedzsment I. (217, web)</v>
      </c>
      <c r="E7" s="23" t="str">
        <f>IFERROR(VLOOKUP(CONCATENATE(E$2,$Q7),Alap!$AV:$BE,10,FALSE),"")</f>
        <v>Analóg és digitális elekt. (601, web)</v>
      </c>
      <c r="F7" s="23" t="str">
        <f>IFERROR(VLOOKUP(CONCATENATE(F$2,$Q7),Alap!$AV:$BE,10,FALSE),"")</f>
        <v>Statisztikai folyamatirányítás (605, gépterem, web)</v>
      </c>
      <c r="G7" s="23" t="str">
        <f>IFERROR(VLOOKUP(CONCATENATE(G$2,$Q7),Alap!$AV:$BE,10,FALSE),"")</f>
        <v>Informatikai projektszimuláció (604, gépterem, web)</v>
      </c>
      <c r="H7" s="23" t="str">
        <f>IFERROR(VLOOKUP(CONCATENATE(H$2,$Q7),Alap!$AV:$BE,10,FALSE),"")</f>
        <v>Projektmenedzsment (215, Tb.-ről web)</v>
      </c>
      <c r="I7" s="23" t="str">
        <f>IFERROR(VLOOKUP(CONCATENATE(I$2,$Q7),Alap!$AV:$BE,10,FALSE),"")</f>
        <v/>
      </c>
      <c r="J7" s="23" t="str">
        <f>IFERROR(VLOOKUP(CONCATENATE(J$2,$Q7),Alap!$AV:$BE,10,FALSE),"")</f>
        <v>Statisztikai folyamatirányítás (403, web)</v>
      </c>
      <c r="K7" s="23" t="str">
        <f>IFERROR(VLOOKUP(CONCATENATE(K$2,$Q7),Alap!$AV:$BE,10,FALSE),"")</f>
        <v>Projektmenedzsment (601, Tb.-ről web)</v>
      </c>
      <c r="L7" s="23" t="str">
        <f>IFERROR(VLOOKUP(CONCATENATE(L$2,$Q7),Alap!$AV:$BE,10,FALSE),"")</f>
        <v>Projektmenedzsment (215, Bp.-ről web)</v>
      </c>
      <c r="M7" s="23" t="str">
        <f>IFERROR(VLOOKUP(CONCATENATE(M$2,$Q7),Alap!$AV:$BE,10,FALSE),"")</f>
        <v>Általános és gazdasági jog (601, web)</v>
      </c>
      <c r="N7" s="23" t="str">
        <f>IFERROR(VLOOKUP(CONCATENATE(N$2,$Q7),Alap!$AV:$BE,10,FALSE),"")</f>
        <v>Minőségmenedzsment I. (605, web)</v>
      </c>
      <c r="O7" s="23" t="str">
        <f>IFERROR(VLOOKUP(CONCATENATE(O$2,$Q7),Alap!$AV:$BE,10,FALSE),"")</f>
        <v>Általános és gazdasági jog (601, web)</v>
      </c>
      <c r="P7" s="9" t="str">
        <f>IFERROR(VLOOKUP(CONCATENATE(P$2,$Q7),Alap!$AV:$BE,10,FALSE),"")</f>
        <v>Minőségmenedzsment I. (214,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IFERROR(VLOOKUP(CONCATENATE(B$2,$Q8),Alap!$AV:$BE,10,FALSE),"")</f>
        <v>Minőségmenedzsment I. (217, web)</v>
      </c>
      <c r="C8" s="23" t="str">
        <f>IFERROR(VLOOKUP(CONCATENATE(C$2,$Q8),Alap!$AV:$BE,10,FALSE),"")</f>
        <v>Informatikai projektszimuláció (604, gépterem, web)</v>
      </c>
      <c r="D8" s="23" t="str">
        <f>IFERROR(VLOOKUP(CONCATENATE(D$2,$Q8),Alap!$AV:$BE,10,FALSE),"")</f>
        <v>Analóg és digitális elekt. (601, web)</v>
      </c>
      <c r="E8" s="23" t="str">
        <f>IFERROR(VLOOKUP(CONCATENATE(E$2,$Q8),Alap!$AV:$BE,10,FALSE),"")</f>
        <v>Analóg és digitális elekt. (601, web)</v>
      </c>
      <c r="F8" s="23" t="str">
        <f>IFERROR(VLOOKUP(CONCATENATE(F$2,$Q8),Alap!$AV:$BE,10,FALSE),"")</f>
        <v>Statisztikai folyamatirányítás (605, gépterem, web)</v>
      </c>
      <c r="G8" s="23" t="str">
        <f>IFERROR(VLOOKUP(CONCATENATE(G$2,$Q8),Alap!$AV:$BE,10,FALSE),"")</f>
        <v>Informatikai projektszimuláció (604, gépterem, web)</v>
      </c>
      <c r="H8" s="23" t="str">
        <f>IFERROR(VLOOKUP(CONCATENATE(H$2,$Q8),Alap!$AV:$BE,10,FALSE),"")</f>
        <v>Projektmenedzsment (215, Tb.-ről web)</v>
      </c>
      <c r="I8" s="23" t="str">
        <f>IFERROR(VLOOKUP(CONCATENATE(I$2,$Q8),Alap!$AV:$BE,10,FALSE),"")</f>
        <v/>
      </c>
      <c r="J8" s="23" t="str">
        <f>IFERROR(VLOOKUP(CONCATENATE(J$2,$Q8),Alap!$AV:$BE,10,FALSE),"")</f>
        <v/>
      </c>
      <c r="K8" s="23" t="str">
        <f>IFERROR(VLOOKUP(CONCATENATE(K$2,$Q8),Alap!$AV:$BE,10,FALSE),"")</f>
        <v>Általános és gazdasági jog (601, web)</v>
      </c>
      <c r="L8" s="23" t="str">
        <f>IFERROR(VLOOKUP(CONCATENATE(L$2,$Q8),Alap!$AV:$BE,10,FALSE),"")</f>
        <v>Analóg és digitális elekt. (601, web)</v>
      </c>
      <c r="M8" s="23" t="str">
        <f>IFERROR(VLOOKUP(CONCATENATE(M$2,$Q8),Alap!$AV:$BE,10,FALSE),"")</f>
        <v>Általános és gazdasági jog (601, web)</v>
      </c>
      <c r="N8" s="23" t="str">
        <f>IFERROR(VLOOKUP(CONCATENATE(N$2,$Q8),Alap!$AV:$BE,10,FALSE),"")</f>
        <v>Minőségmenedzsment I. (605, web)</v>
      </c>
      <c r="O8" s="23" t="str">
        <f>IFERROR(VLOOKUP(CONCATENATE(O$2,$Q8),Alap!$AV:$BE,10,FALSE),"")</f>
        <v>Általános és gazdasági jog (601, web)</v>
      </c>
      <c r="P8" s="9" t="str">
        <f>IFERROR(VLOOKUP(CONCATENATE(P$2,$Q8),Alap!$AV:$BE,10,FALSE),"")</f>
        <v>Minőségmenedzsment I. (214,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IFERROR(VLOOKUP(CONCATENATE(B$2,$Q9),Alap!$AV:$BE,10,FALSE),"")</f>
        <v>Minőségmenedzsment I. (217, web)</v>
      </c>
      <c r="C9" s="9" t="str">
        <f>IFERROR(VLOOKUP(CONCATENATE(C$2,$Q9),Alap!$AV:$BE,10,FALSE),"")</f>
        <v/>
      </c>
      <c r="D9" s="9" t="str">
        <f>IFERROR(VLOOKUP(CONCATENATE(D$2,$Q9),Alap!$AV:$BE,10,FALSE),"")</f>
        <v>Analóg és digitális elekt. (601, web)</v>
      </c>
      <c r="E9" s="9" t="str">
        <f>IFERROR(VLOOKUP(CONCATENATE(E$2,$Q9),Alap!$AV:$BE,10,FALSE),"")</f>
        <v/>
      </c>
      <c r="F9" s="9" t="str">
        <f>IFERROR(VLOOKUP(CONCATENATE(F$2,$Q9),Alap!$AV:$BE,10,FALSE),"")</f>
        <v/>
      </c>
      <c r="G9" s="9" t="str">
        <f>IFERROR(VLOOKUP(CONCATENATE(G$2,$Q9),Alap!$AV:$BE,10,FALSE),"")</f>
        <v>Informatikai projektszimuláció (604, gépterem, web)</v>
      </c>
      <c r="H9" s="9" t="str">
        <f>IFERROR(VLOOKUP(CONCATENATE(H$2,$Q9),Alap!$AV:$BE,10,FALSE),"")</f>
        <v/>
      </c>
      <c r="I9" s="9" t="str">
        <f>IFERROR(VLOOKUP(CONCATENATE(I$2,$Q9),Alap!$AV:$BE,10,FALSE),"")</f>
        <v/>
      </c>
      <c r="J9" s="9" t="str">
        <f>IFERROR(VLOOKUP(CONCATENATE(J$2,$Q9),Alap!$AV:$BE,10,FALSE),"")</f>
        <v/>
      </c>
      <c r="K9" s="9" t="str">
        <f>IFERROR(VLOOKUP(CONCATENATE(K$2,$Q9),Alap!$AV:$BE,10,FALSE),"")</f>
        <v/>
      </c>
      <c r="L9" s="9" t="str">
        <f>IFERROR(VLOOKUP(CONCATENATE(L$2,$Q9),Alap!$AV:$BE,10,FALSE),"")</f>
        <v/>
      </c>
      <c r="M9" s="9" t="str">
        <f>IFERROR(VLOOKUP(CONCATENATE(M$2,$Q9),Alap!$AV:$BE,10,FALSE),"")</f>
        <v/>
      </c>
      <c r="N9" s="9" t="str">
        <f>IFERROR(VLOOKUP(CONCATENATE(N$2,$Q9),Alap!$AV:$BE,10,FALSE),"")</f>
        <v/>
      </c>
      <c r="O9" s="9" t="str">
        <f>IFERROR(VLOOKUP(CONCATENATE(O$2,$Q9),Alap!$AV:$BE,10,FALSE),"")</f>
        <v/>
      </c>
      <c r="P9" s="9" t="str">
        <f>IFERROR(VLOOKUP(CONCATENATE(P$2,$Q9),Alap!$AV:$BE,10,FALSE),"")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IFERROR(VLOOKUP(CONCATENATE(B$10,$Q13),Alap!$AV:$BE,10,FALSE),"")</f>
        <v/>
      </c>
      <c r="C13" s="9" t="str">
        <f>IFERROR(VLOOKUP(CONCATENATE(C$10,$Q13),Alap!$AV:$BE,10,FALSE),"")</f>
        <v/>
      </c>
      <c r="D13" s="9" t="str">
        <f>IFERROR(VLOOKUP(CONCATENATE(D$10,$Q13),Alap!$AV:$BE,10,FALSE),"")</f>
        <v/>
      </c>
      <c r="E13" s="9" t="str">
        <f>IFERROR(VLOOKUP(CONCATENATE(E$10,$Q13),Alap!$AV:$BE,10,FALSE),"")</f>
        <v/>
      </c>
      <c r="F13" s="9" t="str">
        <f>IFERROR(VLOOKUP(CONCATENATE(F$10,$Q13),Alap!$AV:$BE,10,FALSE),"")</f>
        <v/>
      </c>
      <c r="G13" s="9" t="str">
        <f>IFERROR(VLOOKUP(CONCATENATE(G$10,$Q13),Alap!$AV:$BE,10,FALSE),"")</f>
        <v/>
      </c>
      <c r="H13" s="9" t="str">
        <f>IFERROR(VLOOKUP(CONCATENATE(H$10,$Q13),Alap!$AV:$BE,10,FALSE),"")</f>
        <v/>
      </c>
      <c r="I13" s="9" t="str">
        <f>IFERROR(VLOOKUP(CONCATENATE(I$10,$Q13),Alap!$AV:$BE,10,FALSE),"")</f>
        <v/>
      </c>
      <c r="J13" s="9" t="str">
        <f>IFERROR(VLOOKUP(CONCATENATE(J$10,$Q13),Alap!$AV:$BE,10,FALSE),"")</f>
        <v/>
      </c>
      <c r="K13" s="9" t="str">
        <f>IFERROR(VLOOKUP(CONCATENATE(K$10,$Q13),Alap!$AV:$BE,10,FALSE),"")</f>
        <v/>
      </c>
      <c r="L13" s="9" t="str">
        <f>IFERROR(VLOOKUP(CONCATENATE(L$10,$Q13),Alap!$AV:$BE,10,FALSE),"")</f>
        <v/>
      </c>
      <c r="M13" s="9" t="str">
        <f>IFERROR(VLOOKUP(CONCATENATE(M$10,$Q13),Alap!$AV:$BE,10,FALSE),"")</f>
        <v/>
      </c>
      <c r="N13" s="9" t="str">
        <f>IFERROR(VLOOKUP(CONCATENATE(N$10,$Q13),Alap!$AV:$BE,10,FALSE),"")</f>
        <v/>
      </c>
      <c r="O13" s="9" t="str">
        <f>IFERROR(VLOOKUP(CONCATENATE(O$10,$Q13),Alap!$AV:$BE,10,FALSE),"")</f>
        <v/>
      </c>
      <c r="P13" s="9" t="str">
        <f>IFERROR(VLOOKUP(CONCATENATE(P$10,$Q13),Alap!$AV:$BE,10,FALSE),"")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IFERROR(VLOOKUP(CONCATENATE(B$10,$Q14),Alap!$AV:$BE,10,FALSE),"")</f>
        <v/>
      </c>
      <c r="C14" s="9" t="str">
        <f>IFERROR(VLOOKUP(CONCATENATE(C$10,$Q14),Alap!$AV:$BE,10,FALSE),"")</f>
        <v/>
      </c>
      <c r="D14" s="9" t="str">
        <f>IFERROR(VLOOKUP(CONCATENATE(D$10,$Q14),Alap!$AV:$BE,10,FALSE),"")</f>
        <v/>
      </c>
      <c r="E14" s="9" t="str">
        <f>IFERROR(VLOOKUP(CONCATENATE(E$10,$Q14),Alap!$AV:$BE,10,FALSE),"")</f>
        <v/>
      </c>
      <c r="F14" s="9" t="str">
        <f>IFERROR(VLOOKUP(CONCATENATE(F$10,$Q14),Alap!$AV:$BE,10,FALSE),"")</f>
        <v/>
      </c>
      <c r="G14" s="9" t="str">
        <f>IFERROR(VLOOKUP(CONCATENATE(G$10,$Q14),Alap!$AV:$BE,10,FALSE),"")</f>
        <v/>
      </c>
      <c r="H14" s="9" t="str">
        <f>IFERROR(VLOOKUP(CONCATENATE(H$10,$Q14),Alap!$AV:$BE,10,FALSE),"")</f>
        <v/>
      </c>
      <c r="I14" s="9" t="str">
        <f>IFERROR(VLOOKUP(CONCATENATE(I$10,$Q14),Alap!$AV:$BE,10,FALSE),"")</f>
        <v/>
      </c>
      <c r="J14" s="9" t="str">
        <f>IFERROR(VLOOKUP(CONCATENATE(J$10,$Q14),Alap!$AV:$BE,10,FALSE),"")</f>
        <v/>
      </c>
      <c r="K14" s="9" t="str">
        <f>IFERROR(VLOOKUP(CONCATENATE(K$10,$Q14),Alap!$AV:$BE,10,FALSE),"")</f>
        <v/>
      </c>
      <c r="L14" s="9" t="str">
        <f>IFERROR(VLOOKUP(CONCATENATE(L$10,$Q14),Alap!$AV:$BE,10,FALSE),"")</f>
        <v/>
      </c>
      <c r="M14" s="9" t="str">
        <f>IFERROR(VLOOKUP(CONCATENATE(M$10,$Q14),Alap!$AV:$BE,10,FALSE),"")</f>
        <v/>
      </c>
      <c r="N14" s="9" t="str">
        <f>IFERROR(VLOOKUP(CONCATENATE(N$10,$Q14),Alap!$AV:$BE,10,FALSE),"")</f>
        <v/>
      </c>
      <c r="O14" s="9" t="str">
        <f>IFERROR(VLOOKUP(CONCATENATE(O$10,$Q14),Alap!$AV:$BE,10,FALSE),"")</f>
        <v/>
      </c>
      <c r="P14" s="9" t="str">
        <f>IFERROR(VLOOKUP(CONCATENATE(P$10,$Q14),Alap!$AV:$BE,10,FALSE),"")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IFERROR(VLOOKUP(CONCATENATE(B$10,$Q15),Alap!$AV:$BE,10,FALSE),"")</f>
        <v/>
      </c>
      <c r="C15" s="9" t="str">
        <f>IFERROR(VLOOKUP(CONCATENATE(C$10,$Q15),Alap!$AV:$BE,10,FALSE),"")</f>
        <v/>
      </c>
      <c r="D15" s="9" t="str">
        <f>IFERROR(VLOOKUP(CONCATENATE(D$10,$Q15),Alap!$AV:$BE,10,FALSE),"")</f>
        <v/>
      </c>
      <c r="E15" s="9" t="str">
        <f>IFERROR(VLOOKUP(CONCATENATE(E$10,$Q15),Alap!$AV:$BE,10,FALSE),"")</f>
        <v/>
      </c>
      <c r="F15" s="9" t="str">
        <f>IFERROR(VLOOKUP(CONCATENATE(F$10,$Q15),Alap!$AV:$BE,10,FALSE),"")</f>
        <v/>
      </c>
      <c r="G15" s="9" t="str">
        <f>IFERROR(VLOOKUP(CONCATENATE(G$10,$Q15),Alap!$AV:$BE,10,FALSE),"")</f>
        <v/>
      </c>
      <c r="H15" s="9" t="str">
        <f>IFERROR(VLOOKUP(CONCATENATE(H$10,$Q15),Alap!$AV:$BE,10,FALSE),"")</f>
        <v/>
      </c>
      <c r="I15" s="9" t="str">
        <f>IFERROR(VLOOKUP(CONCATENATE(I$10,$Q15),Alap!$AV:$BE,10,FALSE),"")</f>
        <v/>
      </c>
      <c r="J15" s="9" t="str">
        <f>IFERROR(VLOOKUP(CONCATENATE(J$10,$Q15),Alap!$AV:$BE,10,FALSE),"")</f>
        <v/>
      </c>
      <c r="K15" s="9" t="str">
        <f>IFERROR(VLOOKUP(CONCATENATE(K$10,$Q15),Alap!$AV:$BE,10,FALSE),"")</f>
        <v/>
      </c>
      <c r="L15" s="9" t="str">
        <f>IFERROR(VLOOKUP(CONCATENATE(L$10,$Q15),Alap!$AV:$BE,10,FALSE),"")</f>
        <v/>
      </c>
      <c r="M15" s="9" t="str">
        <f>IFERROR(VLOOKUP(CONCATENATE(M$10,$Q15),Alap!$AV:$BE,10,FALSE),"")</f>
        <v/>
      </c>
      <c r="N15" s="9" t="str">
        <f>IFERROR(VLOOKUP(CONCATENATE(N$10,$Q15),Alap!$AV:$BE,10,FALSE),"")</f>
        <v/>
      </c>
      <c r="O15" s="9" t="str">
        <f>IFERROR(VLOOKUP(CONCATENATE(O$10,$Q15),Alap!$AV:$BE,10,FALSE),"")</f>
        <v/>
      </c>
      <c r="P15" s="9" t="str">
        <f>IFERROR(VLOOKUP(CONCATENATE(P$10,$Q15),Alap!$AV:$BE,10,FALSE),"")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IFERROR(VLOOKUP(CONCATENATE(B$10,$Q16),Alap!$AV:$BE,10,FALSE),"")</f>
        <v/>
      </c>
      <c r="C16" s="9" t="str">
        <f>IFERROR(VLOOKUP(CONCATENATE(C$10,$Q16),Alap!$AV:$BE,10,FALSE),"")</f>
        <v/>
      </c>
      <c r="D16" s="9" t="str">
        <f>IFERROR(VLOOKUP(CONCATENATE(D$10,$Q16),Alap!$AV:$BE,10,FALSE),"")</f>
        <v/>
      </c>
      <c r="E16" s="9" t="str">
        <f>IFERROR(VLOOKUP(CONCATENATE(E$10,$Q16),Alap!$AV:$BE,10,FALSE),"")</f>
        <v/>
      </c>
      <c r="F16" s="9" t="str">
        <f>IFERROR(VLOOKUP(CONCATENATE(F$10,$Q16),Alap!$AV:$BE,10,FALSE),"")</f>
        <v/>
      </c>
      <c r="G16" s="9" t="str">
        <f>IFERROR(VLOOKUP(CONCATENATE(G$10,$Q16),Alap!$AV:$BE,10,FALSE),"")</f>
        <v/>
      </c>
      <c r="H16" s="9" t="str">
        <f>IFERROR(VLOOKUP(CONCATENATE(H$10,$Q16),Alap!$AV:$BE,10,FALSE),"")</f>
        <v/>
      </c>
      <c r="I16" s="9" t="str">
        <f>IFERROR(VLOOKUP(CONCATENATE(I$10,$Q16),Alap!$AV:$BE,10,FALSE),"")</f>
        <v/>
      </c>
      <c r="J16" s="9" t="str">
        <f>IFERROR(VLOOKUP(CONCATENATE(J$10,$Q16),Alap!$AV:$BE,10,FALSE),"")</f>
        <v/>
      </c>
      <c r="K16" s="9" t="str">
        <f>IFERROR(VLOOKUP(CONCATENATE(K$10,$Q16),Alap!$AV:$BE,10,FALSE),"")</f>
        <v/>
      </c>
      <c r="L16" s="9" t="str">
        <f>IFERROR(VLOOKUP(CONCATENATE(L$10,$Q16),Alap!$AV:$BE,10,FALSE),"")</f>
        <v/>
      </c>
      <c r="M16" s="9" t="str">
        <f>IFERROR(VLOOKUP(CONCATENATE(M$10,$Q16),Alap!$AV:$BE,10,FALSE),"")</f>
        <v/>
      </c>
      <c r="N16" s="9" t="str">
        <f>IFERROR(VLOOKUP(CONCATENATE(N$10,$Q16),Alap!$AV:$BE,10,FALSE),"")</f>
        <v/>
      </c>
      <c r="O16" s="9" t="str">
        <f>IFERROR(VLOOKUP(CONCATENATE(O$10,$Q16),Alap!$AV:$BE,10,FALSE),"")</f>
        <v/>
      </c>
      <c r="P16" s="9" t="str">
        <f>IFERROR(VLOOKUP(CONCATENATE(P$10,$Q16),Alap!$AV:$BE,10,FALSE),"")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Q17"/>
  <sheetViews>
    <sheetView workbookViewId="0">
      <selection activeCell="N6" sqref="N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369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75" customHeight="1" thickBot="1" x14ac:dyDescent="0.3">
      <c r="A4" s="9" t="s">
        <v>1</v>
      </c>
      <c r="B4" s="23" t="str">
        <f>IFERROR(VLOOKUP(CONCATENATE(B$2,$Q4),Alap!$AW:$BE,9,FALSE),"")</f>
        <v>Ipari szabályozás (6, web)</v>
      </c>
      <c r="C4" s="23" t="str">
        <f>IFERROR(VLOOKUP(CONCATENATE(C$2,$Q4),Alap!$AW:$BE,9,FALSE),"")</f>
        <v>Villamos hajtások (6, web)</v>
      </c>
      <c r="D4" s="23" t="str">
        <f>IFERROR(VLOOKUP(CONCATENATE(D$2,$Q4),Alap!$AW:$BE,9,FALSE),"")</f>
        <v>Ipari szabályozás (6, web)</v>
      </c>
      <c r="E4" s="23" t="str">
        <f>IFERROR(VLOOKUP(CONCATENATE(E$2,$Q4),Alap!$AW:$BE,9,FALSE),"")</f>
        <v>Mechatronikai rendszerek I. (601, web)</v>
      </c>
      <c r="F4" s="23" t="str">
        <f>IFERROR(VLOOKUP(CONCATENATE(F$2,$Q4),Alap!$AW:$BE,9,FALSE),"")</f>
        <v>Villamos hajtások (6, web)</v>
      </c>
      <c r="G4" s="9" t="str">
        <f>IFERROR(VLOOKUP(CONCATENATE(G$2,$Q4),Alap!$AW:$BE,9,FALSE),"")</f>
        <v>Ipari szabályozás (6, web)</v>
      </c>
      <c r="H4" s="23" t="str">
        <f>IFERROR(VLOOKUP(CONCATENATE(H$2,$Q4),Alap!$AW:$BE,9,FALSE),"")</f>
        <v>Gépek üzemtana (6, web)</v>
      </c>
      <c r="I4" s="23" t="str">
        <f>IFERROR(VLOOKUP(CONCATENATE(I$2,$Q4),Alap!$AW:$BE,9,FALSE),"")</f>
        <v/>
      </c>
      <c r="J4" s="23" t="str">
        <f>IFERROR(VLOOKUP(CONCATENATE(J$2,$Q4),Alap!$AW:$BE,9,FALSE),"")</f>
        <v>Ipari szabályozás (6, web)</v>
      </c>
      <c r="K4" s="23" t="str">
        <f>IFERROR(VLOOKUP(CONCATENATE(K$2,$Q4),Alap!$AW:$BE,9,FALSE),"")</f>
        <v>Villamos hajtások (6, web)</v>
      </c>
      <c r="L4" s="23" t="str">
        <f>IFERROR(VLOOKUP(CONCATENATE(L$2,$Q4),Alap!$AW:$BE,9,FALSE),"")</f>
        <v>Gépek üzemtana (403, web)</v>
      </c>
      <c r="M4" s="23" t="str">
        <f>IFERROR(VLOOKUP(CONCATENATE(M$2,$Q4),Alap!$AW:$BE,9,FALSE),"")</f>
        <v>Gépek üzemtana (217, web)</v>
      </c>
      <c r="N4" s="23" t="str">
        <f>IFERROR(VLOOKUP(CONCATENATE(N$2,$Q4),Alap!$AW:$BE,9,FALSE),"")</f>
        <v>Gépek üzemtana (403, web)</v>
      </c>
      <c r="O4" s="23" t="str">
        <f>IFERROR(VLOOKUP(CONCATENATE(O$2,$Q4),Alap!$AW:$BE,9,FALSE),"")</f>
        <v>Ipari szabályozás (6, web)</v>
      </c>
      <c r="P4" s="23" t="str">
        <f>IFERROR(VLOOKUP(CONCATENATE(P$2,$Q4),Alap!$AW:$BE,9,FALSE),"")</f>
        <v>Gépek üzemtana (217, web)</v>
      </c>
      <c r="Q4" s="3">
        <v>1</v>
      </c>
    </row>
    <row r="5" spans="1:17" ht="63.75" customHeight="1" thickBot="1" x14ac:dyDescent="0.3">
      <c r="A5" s="9" t="s">
        <v>2</v>
      </c>
      <c r="B5" s="23" t="str">
        <f>IFERROR(VLOOKUP(CONCATENATE(B$2,$Q5),Alap!$AW:$BE,9,FALSE),"")</f>
        <v>Ipari szabályozás (6, web)</v>
      </c>
      <c r="C5" s="23" t="str">
        <f>IFERROR(VLOOKUP(CONCATENATE(C$2,$Q5),Alap!$AW:$BE,9,FALSE),"")</f>
        <v>Villamos hajtások (6, web)</v>
      </c>
      <c r="D5" s="23" t="str">
        <f>IFERROR(VLOOKUP(CONCATENATE(D$2,$Q5),Alap!$AW:$BE,9,FALSE),"")</f>
        <v>Ipari szabályozás (6, web)</v>
      </c>
      <c r="E5" s="23" t="str">
        <f>IFERROR(VLOOKUP(CONCATENATE(E$2,$Q5),Alap!$AW:$BE,9,FALSE),"")</f>
        <v>Mechatronikai rendszerek I. (601, web)</v>
      </c>
      <c r="F5" s="23" t="str">
        <f>IFERROR(VLOOKUP(CONCATENATE(F$2,$Q5),Alap!$AW:$BE,9,FALSE),"")</f>
        <v>Villamos hajtások (6, web)</v>
      </c>
      <c r="G5" s="9" t="str">
        <f>IFERROR(VLOOKUP(CONCATENATE(G$2,$Q5),Alap!$AW:$BE,9,FALSE),"")</f>
        <v>Ipari szabályozás (6, web)</v>
      </c>
      <c r="H5" s="23" t="str">
        <f>IFERROR(VLOOKUP(CONCATENATE(H$2,$Q5),Alap!$AW:$BE,9,FALSE),"")</f>
        <v>Gépek üzemtana (6, web)</v>
      </c>
      <c r="I5" s="23" t="str">
        <f>IFERROR(VLOOKUP(CONCATENATE(I$2,$Q5),Alap!$AW:$BE,9,FALSE),"")</f>
        <v/>
      </c>
      <c r="J5" s="23" t="str">
        <f>IFERROR(VLOOKUP(CONCATENATE(J$2,$Q5),Alap!$AW:$BE,9,FALSE),"")</f>
        <v>Ipari szabályozás (6, web)</v>
      </c>
      <c r="K5" s="23" t="str">
        <f>IFERROR(VLOOKUP(CONCATENATE(K$2,$Q5),Alap!$AW:$BE,9,FALSE),"")</f>
        <v>Villamos hajtások (6, web)</v>
      </c>
      <c r="L5" s="23" t="str">
        <f>IFERROR(VLOOKUP(CONCATENATE(L$2,$Q5),Alap!$AW:$BE,9,FALSE),"")</f>
        <v>Gépek üzemtana (403, web)</v>
      </c>
      <c r="M5" s="23" t="str">
        <f>IFERROR(VLOOKUP(CONCATENATE(M$2,$Q5),Alap!$AW:$BE,9,FALSE),"")</f>
        <v>Gépek üzemtana (217, web)</v>
      </c>
      <c r="N5" s="23" t="str">
        <f>IFERROR(VLOOKUP(CONCATENATE(N$2,$Q5),Alap!$AW:$BE,9,FALSE),"")</f>
        <v>Gépek üzemtana (403, web)</v>
      </c>
      <c r="O5" s="23" t="str">
        <f>IFERROR(VLOOKUP(CONCATENATE(O$2,$Q5),Alap!$AW:$BE,9,FALSE),"")</f>
        <v>Ipari szabályozás (6, web)</v>
      </c>
      <c r="P5" s="23" t="str">
        <f>IFERROR(VLOOKUP(CONCATENATE(P$2,$Q5),Alap!$AW:$BE,9,FALSE),"")</f>
        <v>Gépek üzemtana (217, web)</v>
      </c>
      <c r="Q5" s="3">
        <v>2</v>
      </c>
    </row>
    <row r="6" spans="1:17" ht="63.75" customHeight="1" thickBot="1" x14ac:dyDescent="0.3">
      <c r="A6" s="9" t="s">
        <v>3</v>
      </c>
      <c r="B6" s="23" t="str">
        <f>IFERROR(VLOOKUP(CONCATENATE(B$2,$Q6),Alap!$AW:$BE,9,FALSE),"")</f>
        <v>Mechatronikai rendszerek I. (215, web)</v>
      </c>
      <c r="C6" s="23" t="str">
        <f>IFERROR(VLOOKUP(CONCATENATE(C$2,$Q6),Alap!$AW:$BE,9,FALSE),"")</f>
        <v>Villamos hajtások (6, web)</v>
      </c>
      <c r="D6" s="23" t="str">
        <f>IFERROR(VLOOKUP(CONCATENATE(D$2,$Q6),Alap!$AW:$BE,9,FALSE),"")</f>
        <v>Mechatronikai rendszerek I. (212, web)</v>
      </c>
      <c r="E6" s="23" t="str">
        <f>IFERROR(VLOOKUP(CONCATENATE(E$2,$Q6),Alap!$AW:$BE,9,FALSE),"")</f>
        <v>Ipari szabályozás (6, web)</v>
      </c>
      <c r="F6" s="23" t="str">
        <f>IFERROR(VLOOKUP(CONCATENATE(F$2,$Q6),Alap!$AW:$BE,9,FALSE),"")</f>
        <v>Fémtan (216, web)</v>
      </c>
      <c r="G6" s="23" t="str">
        <f>IFERROR(VLOOKUP(CONCATENATE(G$2,$Q6),Alap!$AW:$BE,9,FALSE),"")</f>
        <v>Fémtan (403, web)</v>
      </c>
      <c r="H6" s="23" t="str">
        <f>IFERROR(VLOOKUP(CONCATENATE(H$2,$Q6),Alap!$AW:$BE,9,FALSE),"")</f>
        <v>Gépek üzemtana (403, web)</v>
      </c>
      <c r="I6" s="23" t="str">
        <f>IFERROR(VLOOKUP(CONCATENATE(I$2,$Q6),Alap!$AW:$BE,9,FALSE),"")</f>
        <v/>
      </c>
      <c r="J6" s="23" t="str">
        <f>IFERROR(VLOOKUP(CONCATENATE(J$2,$Q6),Alap!$AW:$BE,9,FALSE),"")</f>
        <v>Mechatronikai rendszerek I., 1. csop. (3)</v>
      </c>
      <c r="K6" s="23" t="str">
        <f>IFERROR(VLOOKUP(CONCATENATE(K$2,$Q6),Alap!$AW:$BE,9,FALSE),"")</f>
        <v>Ipari szabályozás (6, web)</v>
      </c>
      <c r="L6" s="23" t="str">
        <f>IFERROR(VLOOKUP(CONCATENATE(L$2,$Q6),Alap!$AW:$BE,9,FALSE),"")</f>
        <v>Gépek üzemtana (403, web)</v>
      </c>
      <c r="M6" s="23" t="str">
        <f>IFERROR(VLOOKUP(CONCATENATE(M$2,$Q6),Alap!$AW:$BE,9,FALSE),"")</f>
        <v>Általános és gazdasági jog (601, web)</v>
      </c>
      <c r="N6" s="23" t="str">
        <f>IFERROR(VLOOKUP(CONCATENATE(N$2,$Q6),Alap!$AW:$BE,9,FALSE),"")</f>
        <v>Fémtan (403, web)</v>
      </c>
      <c r="O6" s="23" t="str">
        <f>IFERROR(VLOOKUP(CONCATENATE(O$2,$Q6),Alap!$AW:$BE,9,FALSE),"")</f>
        <v>Általános és gazdasági jog (601, web)</v>
      </c>
      <c r="P6" s="23" t="str">
        <f>IFERROR(VLOOKUP(CONCATENATE(P$2,$Q6),Alap!$AW:$BE,9,FALSE),"")</f>
        <v>Fémtan (217, web)</v>
      </c>
      <c r="Q6" s="3">
        <v>3</v>
      </c>
    </row>
    <row r="7" spans="1:17" ht="63.75" customHeight="1" thickBot="1" x14ac:dyDescent="0.3">
      <c r="A7" s="9" t="s">
        <v>4</v>
      </c>
      <c r="B7" s="23" t="str">
        <f>IFERROR(VLOOKUP(CONCATENATE(B$2,$Q7),Alap!$AW:$BE,9,FALSE),"")</f>
        <v>Mechatronikai rendszerek I. (215, web)</v>
      </c>
      <c r="C7" s="23" t="str">
        <f>IFERROR(VLOOKUP(CONCATENATE(C$2,$Q7),Alap!$AW:$BE,9,FALSE),"")</f>
        <v>Mechatronikai rendszerek I. (212, web)</v>
      </c>
      <c r="D7" s="23" t="str">
        <f>IFERROR(VLOOKUP(CONCATENATE(D$2,$Q7),Alap!$AW:$BE,9,FALSE),"")</f>
        <v>Mechatronikai rendszerek I. (212, web)</v>
      </c>
      <c r="E7" s="23" t="str">
        <f>IFERROR(VLOOKUP(CONCATENATE(E$2,$Q7),Alap!$AW:$BE,9,FALSE),"")</f>
        <v>Ipari szabályozás (6, web)</v>
      </c>
      <c r="F7" s="23" t="str">
        <f>IFERROR(VLOOKUP(CONCATENATE(F$2,$Q7),Alap!$AW:$BE,9,FALSE),"")</f>
        <v>Fémtan (216, web)</v>
      </c>
      <c r="G7" s="23" t="str">
        <f>IFERROR(VLOOKUP(CONCATENATE(G$2,$Q7),Alap!$AW:$BE,9,FALSE),"")</f>
        <v>Fémtan (403, web)</v>
      </c>
      <c r="H7" s="23" t="str">
        <f>IFERROR(VLOOKUP(CONCATENATE(H$2,$Q7),Alap!$AW:$BE,9,FALSE),"")</f>
        <v>Villamos hajtások (6, web)</v>
      </c>
      <c r="I7" s="22" t="str">
        <f>IFERROR(VLOOKUP(CONCATENATE(I$2,$Q7),Alap!$AW:$BE,9,FALSE),"")</f>
        <v/>
      </c>
      <c r="J7" s="23" t="str">
        <f>IFERROR(VLOOKUP(CONCATENATE(J$2,$Q7),Alap!$AW:$BE,9,FALSE),"")</f>
        <v>Mechatronikai rendszerek I., 1. csop. (3)</v>
      </c>
      <c r="K7" s="23" t="str">
        <f>IFERROR(VLOOKUP(CONCATENATE(K$2,$Q7),Alap!$AW:$BE,9,FALSE),"")</f>
        <v>Ipari szabályozás (6, web)</v>
      </c>
      <c r="L7" s="23" t="str">
        <f>IFERROR(VLOOKUP(CONCATENATE(L$2,$Q7),Alap!$AW:$BE,9,FALSE),"")</f>
        <v>Villamos hajtások (6, web)</v>
      </c>
      <c r="M7" s="23" t="str">
        <f>IFERROR(VLOOKUP(CONCATENATE(M$2,$Q7),Alap!$AW:$BE,9,FALSE),"")</f>
        <v>Általános és gazdasági jog (601, web)</v>
      </c>
      <c r="N7" s="23" t="str">
        <f>IFERROR(VLOOKUP(CONCATENATE(N$2,$Q7),Alap!$AW:$BE,9,FALSE),"")</f>
        <v>Villamos hajtások (6, web)</v>
      </c>
      <c r="O7" s="23" t="str">
        <f>IFERROR(VLOOKUP(CONCATENATE(O$2,$Q7),Alap!$AW:$BE,9,FALSE),"")</f>
        <v>Általános és gazdasági jog (601, web)</v>
      </c>
      <c r="P7" s="23" t="str">
        <f>IFERROR(VLOOKUP(CONCATENATE(P$2,$Q7),Alap!$AW:$BE,9,FALSE),"")</f>
        <v>Fémtan (217, web)</v>
      </c>
      <c r="Q7" s="3">
        <v>4</v>
      </c>
    </row>
    <row r="8" spans="1:17" ht="63.75" customHeight="1" thickBot="1" x14ac:dyDescent="0.3">
      <c r="A8" s="9" t="s">
        <v>5</v>
      </c>
      <c r="B8" s="23" t="str">
        <f>IFERROR(VLOOKUP(CONCATENATE(B$2,$Q8),Alap!$AW:$BE,9,FALSE),"")</f>
        <v>Mechatronikai rendszerek I. (215, web)</v>
      </c>
      <c r="C8" s="23" t="str">
        <f>IFERROR(VLOOKUP(CONCATENATE(C$2,$Q8),Alap!$AW:$BE,9,FALSE),"")</f>
        <v>Mechatronikai rendszerek I. (212, web)</v>
      </c>
      <c r="D8" s="23" t="str">
        <f>IFERROR(VLOOKUP(CONCATENATE(D$2,$Q8),Alap!$AW:$BE,9,FALSE),"")</f>
        <v>Mechatronikai rendszerek I. (212, web)</v>
      </c>
      <c r="E8" s="23" t="str">
        <f>IFERROR(VLOOKUP(CONCATENATE(E$2,$Q8),Alap!$AW:$BE,9,FALSE),"")</f>
        <v>Ipari szabályozás (6, web)</v>
      </c>
      <c r="F8" s="23" t="str">
        <f>IFERROR(VLOOKUP(CONCATENATE(F$2,$Q8),Alap!$AW:$BE,9,FALSE),"")</f>
        <v>Fémtan (216, web)</v>
      </c>
      <c r="G8" s="23" t="str">
        <f>IFERROR(VLOOKUP(CONCATENATE(G$2,$Q8),Alap!$AW:$BE,9,FALSE),"")</f>
        <v>Fémtan (403, web)</v>
      </c>
      <c r="H8" s="23" t="str">
        <f>IFERROR(VLOOKUP(CONCATENATE(H$2,$Q8),Alap!$AW:$BE,9,FALSE),"")</f>
        <v>Villamos hajtások (6, web)</v>
      </c>
      <c r="I8" s="23" t="str">
        <f>IFERROR(VLOOKUP(CONCATENATE(I$2,$Q8),Alap!$AW:$BE,9,FALSE),"")</f>
        <v/>
      </c>
      <c r="J8" s="23" t="str">
        <f>IFERROR(VLOOKUP(CONCATENATE(J$2,$Q8),Alap!$AW:$BE,9,FALSE),"")</f>
        <v>Mechatronikai rendszerek I., 1. csop. (3)</v>
      </c>
      <c r="K8" s="23" t="str">
        <f>IFERROR(VLOOKUP(CONCATENATE(K$2,$Q8),Alap!$AW:$BE,9,FALSE),"")</f>
        <v>Általános és gazdasági jog (601, web)</v>
      </c>
      <c r="L8" s="23" t="str">
        <f>IFERROR(VLOOKUP(CONCATENATE(L$2,$Q8),Alap!$AW:$BE,9,FALSE),"")</f>
        <v>Villamos hajtások (6, web)</v>
      </c>
      <c r="M8" s="23" t="str">
        <f>IFERROR(VLOOKUP(CONCATENATE(M$2,$Q8),Alap!$AW:$BE,9,FALSE),"")</f>
        <v>Általános és gazdasági jog (601, web)</v>
      </c>
      <c r="N8" s="23" t="str">
        <f>IFERROR(VLOOKUP(CONCATENATE(N$2,$Q8),Alap!$AW:$BE,9,FALSE),"")</f>
        <v>Villamos hajtások (6, web)</v>
      </c>
      <c r="O8" s="23" t="str">
        <f>IFERROR(VLOOKUP(CONCATENATE(O$2,$Q8),Alap!$AW:$BE,9,FALSE),"")</f>
        <v>Általános és gazdasági jog (601, web)</v>
      </c>
      <c r="P8" s="23" t="str">
        <f>IFERROR(VLOOKUP(CONCATENATE(P$2,$Q8),Alap!$AW:$BE,9,FALSE),"")</f>
        <v>Fémtan (217, web)</v>
      </c>
      <c r="Q8" s="3">
        <v>5</v>
      </c>
    </row>
    <row r="9" spans="1:17" ht="63.75" customHeight="1" thickBot="1" x14ac:dyDescent="0.3">
      <c r="A9" s="9" t="s">
        <v>6</v>
      </c>
      <c r="B9" s="23" t="str">
        <f>IFERROR(VLOOKUP(CONCATENATE(B$2,$Q9),Alap!$AW:$BE,9,FALSE),"")</f>
        <v/>
      </c>
      <c r="C9" s="23" t="str">
        <f>IFERROR(VLOOKUP(CONCATENATE(C$2,$Q9),Alap!$AW:$BE,9,FALSE),"")</f>
        <v/>
      </c>
      <c r="D9" s="22" t="str">
        <f>IFERROR(VLOOKUP(CONCATENATE(D$2,$Q9),Alap!$AW:$BE,9,FALSE),"")</f>
        <v/>
      </c>
      <c r="E9" s="22" t="str">
        <f>IFERROR(VLOOKUP(CONCATENATE(E$2,$Q9),Alap!$AW:$BE,9,FALSE),"")</f>
        <v/>
      </c>
      <c r="F9" s="23" t="str">
        <f>IFERROR(VLOOKUP(CONCATENATE(F$2,$Q9),Alap!$AW:$BE,9,FALSE),"")</f>
        <v/>
      </c>
      <c r="G9" s="23" t="str">
        <f>IFERROR(VLOOKUP(CONCATENATE(G$2,$Q9),Alap!$AW:$BE,9,FALSE),"")</f>
        <v/>
      </c>
      <c r="H9" s="23" t="str">
        <f>IFERROR(VLOOKUP(CONCATENATE(H$2,$Q9),Alap!$AW:$BE,9,FALSE),"")</f>
        <v/>
      </c>
      <c r="I9" s="22" t="str">
        <f>IFERROR(VLOOKUP(CONCATENATE(I$2,$Q9),Alap!$AW:$BE,9,FALSE),"")</f>
        <v/>
      </c>
      <c r="J9" s="22" t="str">
        <f>IFERROR(VLOOKUP(CONCATENATE(J$2,$Q9),Alap!$AW:$BE,9,FALSE),"")</f>
        <v/>
      </c>
      <c r="K9" s="22" t="str">
        <f>IFERROR(VLOOKUP(CONCATENATE(K$2,$Q9),Alap!$AW:$BE,9,FALSE),"")</f>
        <v/>
      </c>
      <c r="L9" s="22" t="str">
        <f>IFERROR(VLOOKUP(CONCATENATE(L$2,$Q9),Alap!$AW:$BE,9,FALSE),"")</f>
        <v/>
      </c>
      <c r="M9" s="22" t="str">
        <f>IFERROR(VLOOKUP(CONCATENATE(M$2,$Q9),Alap!$AW:$BE,9,FALSE),"")</f>
        <v/>
      </c>
      <c r="N9" s="23" t="str">
        <f>IFERROR(VLOOKUP(CONCATENATE(N$2,$Q9),Alap!$AW:$BE,9,FALSE),"")</f>
        <v/>
      </c>
      <c r="O9" s="22" t="str">
        <f>IFERROR(VLOOKUP(CONCATENATE(O$2,$Q9),Alap!$AW:$BE,9,FALSE),"")</f>
        <v/>
      </c>
      <c r="P9" s="22" t="str">
        <f>IFERROR(VLOOKUP(CONCATENATE(P$2,$Q9),Alap!$AW:$BE,9,FALSE),"")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IFERROR(VLOOKUP(CONCATENATE(B$10,$Q13),Alap!$AW:$BE,9,FALSE),"")</f>
        <v/>
      </c>
      <c r="C13" s="9" t="str">
        <f>IFERROR(VLOOKUP(CONCATENATE(C$10,$Q13),Alap!$AW:$BE,9,FALSE),"")</f>
        <v/>
      </c>
      <c r="D13" s="9" t="str">
        <f>IFERROR(VLOOKUP(CONCATENATE(D$10,$Q13),Alap!$AW:$BE,9,FALSE),"")</f>
        <v/>
      </c>
      <c r="E13" s="9" t="str">
        <f>IFERROR(VLOOKUP(CONCATENATE(E$10,$Q13),Alap!$AW:$BE,9,FALSE),"")</f>
        <v/>
      </c>
      <c r="F13" s="9" t="str">
        <f>IFERROR(VLOOKUP(CONCATENATE(F$10,$Q13),Alap!$AW:$BE,9,FALSE),"")</f>
        <v/>
      </c>
      <c r="G13" s="9" t="str">
        <f>IFERROR(VLOOKUP(CONCATENATE(G$10,$Q13),Alap!$AW:$BE,9,FALSE),"")</f>
        <v/>
      </c>
      <c r="H13" s="9" t="str">
        <f>IFERROR(VLOOKUP(CONCATENATE(H$10,$Q13),Alap!$AW:$BE,9,FALSE),"")</f>
        <v/>
      </c>
      <c r="I13" s="9" t="str">
        <f>IFERROR(VLOOKUP(CONCATENATE(I$10,$Q13),Alap!$AW:$BE,9,FALSE),"")</f>
        <v/>
      </c>
      <c r="J13" s="9" t="str">
        <f>IFERROR(VLOOKUP(CONCATENATE(J$10,$Q13),Alap!$AW:$BE,9,FALSE),"")</f>
        <v/>
      </c>
      <c r="K13" s="9" t="str">
        <f>IFERROR(VLOOKUP(CONCATENATE(K$10,$Q13),Alap!$AW:$BE,9,FALSE),"")</f>
        <v/>
      </c>
      <c r="L13" s="9" t="str">
        <f>IFERROR(VLOOKUP(CONCATENATE(L$10,$Q13),Alap!$AW:$BE,9,FALSE),"")</f>
        <v/>
      </c>
      <c r="M13" s="9" t="str">
        <f>IFERROR(VLOOKUP(CONCATENATE(M$10,$Q13),Alap!$AW:$BE,9,FALSE),"")</f>
        <v/>
      </c>
      <c r="N13" s="9" t="str">
        <f>IFERROR(VLOOKUP(CONCATENATE(N$10,$Q13),Alap!$AW:$BE,9,FALSE),"")</f>
        <v/>
      </c>
      <c r="O13" s="9" t="str">
        <f>IFERROR(VLOOKUP(CONCATENATE(O$10,$Q13),Alap!$AW:$BE,9,FALSE),"")</f>
        <v/>
      </c>
      <c r="P13" s="9" t="str">
        <f>IFERROR(VLOOKUP(CONCATENATE(P$10,$Q13),Alap!$AW:$BE,9,FALSE),"")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IFERROR(VLOOKUP(CONCATENATE(B$10,$Q14),Alap!$AW:$BE,9,FALSE),"")</f>
        <v/>
      </c>
      <c r="C14" s="9" t="str">
        <f>IFERROR(VLOOKUP(CONCATENATE(C$10,$Q14),Alap!$AW:$BE,9,FALSE),"")</f>
        <v/>
      </c>
      <c r="D14" s="9" t="str">
        <f>IFERROR(VLOOKUP(CONCATENATE(D$10,$Q14),Alap!$AW:$BE,9,FALSE),"")</f>
        <v/>
      </c>
      <c r="E14" s="9" t="str">
        <f>IFERROR(VLOOKUP(CONCATENATE(E$10,$Q14),Alap!$AW:$BE,9,FALSE),"")</f>
        <v/>
      </c>
      <c r="F14" s="9" t="str">
        <f>IFERROR(VLOOKUP(CONCATENATE(F$10,$Q14),Alap!$AW:$BE,9,FALSE),"")</f>
        <v/>
      </c>
      <c r="G14" s="9" t="str">
        <f>IFERROR(VLOOKUP(CONCATENATE(G$10,$Q14),Alap!$AW:$BE,9,FALSE),"")</f>
        <v/>
      </c>
      <c r="H14" s="9" t="str">
        <f>IFERROR(VLOOKUP(CONCATENATE(H$10,$Q14),Alap!$AW:$BE,9,FALSE),"")</f>
        <v/>
      </c>
      <c r="I14" s="9" t="str">
        <f>IFERROR(VLOOKUP(CONCATENATE(I$10,$Q14),Alap!$AW:$BE,9,FALSE),"")</f>
        <v/>
      </c>
      <c r="J14" s="9" t="str">
        <f>IFERROR(VLOOKUP(CONCATENATE(J$10,$Q14),Alap!$AW:$BE,9,FALSE),"")</f>
        <v/>
      </c>
      <c r="K14" s="9" t="str">
        <f>IFERROR(VLOOKUP(CONCATENATE(K$10,$Q14),Alap!$AW:$BE,9,FALSE),"")</f>
        <v/>
      </c>
      <c r="L14" s="9" t="str">
        <f>IFERROR(VLOOKUP(CONCATENATE(L$10,$Q14),Alap!$AW:$BE,9,FALSE),"")</f>
        <v/>
      </c>
      <c r="M14" s="9" t="str">
        <f>IFERROR(VLOOKUP(CONCATENATE(M$10,$Q14),Alap!$AW:$BE,9,FALSE),"")</f>
        <v/>
      </c>
      <c r="N14" s="9" t="str">
        <f>IFERROR(VLOOKUP(CONCATENATE(N$10,$Q14),Alap!$AW:$BE,9,FALSE),"")</f>
        <v/>
      </c>
      <c r="O14" s="9" t="str">
        <f>IFERROR(VLOOKUP(CONCATENATE(O$10,$Q14),Alap!$AW:$BE,9,FALSE),"")</f>
        <v/>
      </c>
      <c r="P14" s="9" t="str">
        <f>IFERROR(VLOOKUP(CONCATENATE(P$10,$Q14),Alap!$AW:$BE,9,FALSE),"")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IFERROR(VLOOKUP(CONCATENATE(B$10,$Q15),Alap!$AW:$BE,9,FALSE),"")</f>
        <v/>
      </c>
      <c r="C15" s="9" t="str">
        <f>IFERROR(VLOOKUP(CONCATENATE(C$10,$Q15),Alap!$AW:$BE,9,FALSE),"")</f>
        <v/>
      </c>
      <c r="D15" s="9" t="str">
        <f>IFERROR(VLOOKUP(CONCATENATE(D$10,$Q15),Alap!$AW:$BE,9,FALSE),"")</f>
        <v/>
      </c>
      <c r="E15" s="9" t="str">
        <f>IFERROR(VLOOKUP(CONCATENATE(E$10,$Q15),Alap!$AW:$BE,9,FALSE),"")</f>
        <v/>
      </c>
      <c r="F15" s="9" t="str">
        <f>IFERROR(VLOOKUP(CONCATENATE(F$10,$Q15),Alap!$AW:$BE,9,FALSE),"")</f>
        <v/>
      </c>
      <c r="G15" s="9" t="str">
        <f>IFERROR(VLOOKUP(CONCATENATE(G$10,$Q15),Alap!$AW:$BE,9,FALSE),"")</f>
        <v/>
      </c>
      <c r="H15" s="9" t="str">
        <f>IFERROR(VLOOKUP(CONCATENATE(H$10,$Q15),Alap!$AW:$BE,9,FALSE),"")</f>
        <v/>
      </c>
      <c r="I15" s="9" t="str">
        <f>IFERROR(VLOOKUP(CONCATENATE(I$10,$Q15),Alap!$AW:$BE,9,FALSE),"")</f>
        <v/>
      </c>
      <c r="J15" s="9" t="str">
        <f>IFERROR(VLOOKUP(CONCATENATE(J$10,$Q15),Alap!$AW:$BE,9,FALSE),"")</f>
        <v/>
      </c>
      <c r="K15" s="9" t="str">
        <f>IFERROR(VLOOKUP(CONCATENATE(K$10,$Q15),Alap!$AW:$BE,9,FALSE),"")</f>
        <v/>
      </c>
      <c r="L15" s="9" t="str">
        <f>IFERROR(VLOOKUP(CONCATENATE(L$10,$Q15),Alap!$AW:$BE,9,FALSE),"")</f>
        <v/>
      </c>
      <c r="M15" s="9" t="str">
        <f>IFERROR(VLOOKUP(CONCATENATE(M$10,$Q15),Alap!$AW:$BE,9,FALSE),"")</f>
        <v/>
      </c>
      <c r="N15" s="9" t="str">
        <f>IFERROR(VLOOKUP(CONCATENATE(N$10,$Q15),Alap!$AW:$BE,9,FALSE),"")</f>
        <v/>
      </c>
      <c r="O15" s="9" t="str">
        <f>IFERROR(VLOOKUP(CONCATENATE(O$10,$Q15),Alap!$AW:$BE,9,FALSE),"")</f>
        <v/>
      </c>
      <c r="P15" s="9" t="str">
        <f>IFERROR(VLOOKUP(CONCATENATE(P$10,$Q15),Alap!$AW:$BE,9,FALSE),"")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IFERROR(VLOOKUP(CONCATENATE(B$10,$Q16),Alap!$AW:$BE,9,FALSE),"")</f>
        <v/>
      </c>
      <c r="C16" s="9" t="str">
        <f>IFERROR(VLOOKUP(CONCATENATE(C$10,$Q16),Alap!$AW:$BE,9,FALSE),"")</f>
        <v/>
      </c>
      <c r="D16" s="9" t="str">
        <f>IFERROR(VLOOKUP(CONCATENATE(D$10,$Q16),Alap!$AW:$BE,9,FALSE),"")</f>
        <v/>
      </c>
      <c r="E16" s="9" t="str">
        <f>IFERROR(VLOOKUP(CONCATENATE(E$10,$Q16),Alap!$AW:$BE,9,FALSE),"")</f>
        <v/>
      </c>
      <c r="F16" s="9" t="str">
        <f>IFERROR(VLOOKUP(CONCATENATE(F$10,$Q16),Alap!$AW:$BE,9,FALSE),"")</f>
        <v/>
      </c>
      <c r="G16" s="9" t="str">
        <f>IFERROR(VLOOKUP(CONCATENATE(G$10,$Q16),Alap!$AW:$BE,9,FALSE),"")</f>
        <v/>
      </c>
      <c r="H16" s="9" t="str">
        <f>IFERROR(VLOOKUP(CONCATENATE(H$10,$Q16),Alap!$AW:$BE,9,FALSE),"")</f>
        <v/>
      </c>
      <c r="I16" s="9" t="str">
        <f>IFERROR(VLOOKUP(CONCATENATE(I$10,$Q16),Alap!$AW:$BE,9,FALSE),"")</f>
        <v/>
      </c>
      <c r="J16" s="9" t="str">
        <f>IFERROR(VLOOKUP(CONCATENATE(J$10,$Q16),Alap!$AW:$BE,9,FALSE),"")</f>
        <v/>
      </c>
      <c r="K16" s="9" t="str">
        <f>IFERROR(VLOOKUP(CONCATENATE(K$10,$Q16),Alap!$AW:$BE,9,FALSE),"")</f>
        <v/>
      </c>
      <c r="L16" s="9" t="str">
        <f>IFERROR(VLOOKUP(CONCATENATE(L$10,$Q16),Alap!$AW:$BE,9,FALSE),"")</f>
        <v/>
      </c>
      <c r="M16" s="9" t="str">
        <f>IFERROR(VLOOKUP(CONCATENATE(M$10,$Q16),Alap!$AW:$BE,9,FALSE),"")</f>
        <v/>
      </c>
      <c r="N16" s="9" t="str">
        <f>IFERROR(VLOOKUP(CONCATENATE(N$10,$Q16),Alap!$AW:$BE,9,FALSE),"")</f>
        <v/>
      </c>
      <c r="O16" s="9" t="str">
        <f>IFERROR(VLOOKUP(CONCATENATE(O$10,$Q16),Alap!$AW:$BE,9,FALSE),"")</f>
        <v/>
      </c>
      <c r="P16" s="9" t="str">
        <f>IFERROR(VLOOKUP(CONCATENATE(P$10,$Q16),Alap!$AW:$BE,9,FALSE),"")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55118110236220474" bottom="0.55118110236220474" header="0.31496062992125984" footer="0.31496062992125984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Q17"/>
  <sheetViews>
    <sheetView workbookViewId="0">
      <selection activeCell="H7" sqref="H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370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75" customHeight="1" thickBot="1" x14ac:dyDescent="0.3">
      <c r="A4" s="9" t="s">
        <v>1</v>
      </c>
      <c r="B4" s="23" t="str">
        <f>IFERROR(VLOOKUP(CONCATENATE(B$2,$Q4),Alap!$AX:$BE,8,FALSE),"")</f>
        <v>Ipari és kollaboratív robotika (604, gépterem, web)</v>
      </c>
      <c r="C4" s="23" t="str">
        <f>IFERROR(VLOOKUP(CONCATENATE(C$2,$Q4),Alap!$AX:$BE,8,FALSE),"")</f>
        <v>Ipari és kollaboratív robotika (604, gépterem, web)</v>
      </c>
      <c r="D4" s="23" t="str">
        <f>IFERROR(VLOOKUP(CONCATENATE(D$2,$Q4),Alap!$AX:$BE,8,FALSE),"")</f>
        <v>Pilóta nélküli légi járművek kezelése (214, web)</v>
      </c>
      <c r="E4" s="23" t="str">
        <f>IFERROR(VLOOKUP(CONCATENATE(E$2,$Q4),Alap!$AX:$BE,8,FALSE),"")</f>
        <v>Mechatronikai rendszerek I. (601, web)</v>
      </c>
      <c r="F4" s="23" t="str">
        <f>IFERROR(VLOOKUP(CONCATENATE(F$2,$Q4),Alap!$AX:$BE,8,FALSE),"")</f>
        <v>Meterológiai ismeretek d. ü. (212, web)</v>
      </c>
      <c r="G4" s="23" t="str">
        <f>IFERROR(VLOOKUP(CONCATENATE(G$2,$Q4),Alap!$AX:$BE,8,FALSE),"")</f>
        <v>Ipari és kollaboratív robotika (604, gépterem, web)</v>
      </c>
      <c r="H4" s="23" t="str">
        <f>IFERROR(VLOOKUP(CONCATENATE(H$2,$Q4),Alap!$AX:$BE,8,FALSE),"")</f>
        <v>Ipari és kollaboratív robotika (604, gépterem, web)</v>
      </c>
      <c r="I4" s="23" t="str">
        <f>IFERROR(VLOOKUP(CONCATENATE(I$2,$Q4),Alap!$AX:$BE,8,FALSE),"")</f>
        <v/>
      </c>
      <c r="J4" s="23" t="str">
        <f>IFERROR(VLOOKUP(CONCATENATE(J$2,$Q4),Alap!$AX:$BE,8,FALSE),"")</f>
        <v>Bevezetés a robottechnikába (215, web)</v>
      </c>
      <c r="K4" s="23" t="str">
        <f>IFERROR(VLOOKUP(CONCATENATE(K$2,$Q4),Alap!$AX:$BE,8,FALSE),"")</f>
        <v>Meterológiai ismeretek d. ü. (212, web)</v>
      </c>
      <c r="L4" s="23" t="str">
        <f>IFERROR(VLOOKUP(CONCATENATE(L$2,$Q4),Alap!$AX:$BE,8,FALSE),"")</f>
        <v/>
      </c>
      <c r="M4" s="23" t="str">
        <f>IFERROR(VLOOKUP(CONCATENATE(M$2,$Q4),Alap!$AX:$BE,8,FALSE),"")</f>
        <v>Bevezetés a robottechnikába (215, web)</v>
      </c>
      <c r="N4" s="23" t="str">
        <f>IFERROR(VLOOKUP(CONCATENATE(N$2,$Q4),Alap!$AX:$BE,8,FALSE),"")</f>
        <v>Bevezetés a robottechnikába (212, web)</v>
      </c>
      <c r="O4" s="23" t="str">
        <f>IFERROR(VLOOKUP(CONCATENATE(O$2,$Q4),Alap!$AX:$BE,8,FALSE),"")</f>
        <v>Meterológiai ismeretek d. ü. (212, web)</v>
      </c>
      <c r="P4" s="23" t="str">
        <f>IFERROR(VLOOKUP(CONCATENATE(P$2,$Q4),Alap!$AX:$BE,8,FALSE),"")</f>
        <v>Bevezetés a robottechnikába (215, web)</v>
      </c>
      <c r="Q4" s="3">
        <v>1</v>
      </c>
    </row>
    <row r="5" spans="1:17" ht="63.75" customHeight="1" thickBot="1" x14ac:dyDescent="0.3">
      <c r="A5" s="9" t="s">
        <v>2</v>
      </c>
      <c r="B5" s="23" t="str">
        <f>IFERROR(VLOOKUP(CONCATENATE(B$2,$Q5),Alap!$AX:$BE,8,FALSE),"")</f>
        <v>Ipari és kollaboratív robotika (604, gépterem, web)</v>
      </c>
      <c r="C5" s="23" t="str">
        <f>IFERROR(VLOOKUP(CONCATENATE(C$2,$Q5),Alap!$AX:$BE,8,FALSE),"")</f>
        <v>Ipari és kollaboratív robotika (604, gépterem, web)</v>
      </c>
      <c r="D5" s="23" t="str">
        <f>IFERROR(VLOOKUP(CONCATENATE(D$2,$Q5),Alap!$AX:$BE,8,FALSE),"")</f>
        <v>Pilóta nélküli légi járművek kezelése (214, web)</v>
      </c>
      <c r="E5" s="23" t="str">
        <f>IFERROR(VLOOKUP(CONCATENATE(E$2,$Q5),Alap!$AX:$BE,8,FALSE),"")</f>
        <v>Mechatronikai rendszerek I. (601, web)</v>
      </c>
      <c r="F5" s="23" t="str">
        <f>IFERROR(VLOOKUP(CONCATENATE(F$2,$Q5),Alap!$AX:$BE,8,FALSE),"")</f>
        <v>Meterológiai ismeretek d. ü. (212, web)</v>
      </c>
      <c r="G5" s="23" t="str">
        <f>IFERROR(VLOOKUP(CONCATENATE(G$2,$Q5),Alap!$AX:$BE,8,FALSE),"")</f>
        <v>Ipari és kollaboratív robotika (604, gépterem, web)</v>
      </c>
      <c r="H5" s="23" t="str">
        <f>IFERROR(VLOOKUP(CONCATENATE(H$2,$Q5),Alap!$AX:$BE,8,FALSE),"")</f>
        <v>Ipari és kollaboratív robotika (604, gépterem, web)</v>
      </c>
      <c r="I5" s="23" t="str">
        <f>IFERROR(VLOOKUP(CONCATENATE(I$2,$Q5),Alap!$AX:$BE,8,FALSE),"")</f>
        <v/>
      </c>
      <c r="J5" s="23" t="str">
        <f>IFERROR(VLOOKUP(CONCATENATE(J$2,$Q5),Alap!$AX:$BE,8,FALSE),"")</f>
        <v>Bevezetés a robottechnikába (215, web)</v>
      </c>
      <c r="K5" s="23" t="str">
        <f>IFERROR(VLOOKUP(CONCATENATE(K$2,$Q5),Alap!$AX:$BE,8,FALSE),"")</f>
        <v>Meterológiai ismeretek d. ü. (212, web)</v>
      </c>
      <c r="L5" s="23" t="str">
        <f>IFERROR(VLOOKUP(CONCATENATE(L$2,$Q5),Alap!$AX:$BE,8,FALSE),"")</f>
        <v>Bevezetés a robottechnikába (212, web)</v>
      </c>
      <c r="M5" s="23" t="str">
        <f>IFERROR(VLOOKUP(CONCATENATE(M$2,$Q5),Alap!$AX:$BE,8,FALSE),"")</f>
        <v>Bevezetés a robottechnikába (215, web)</v>
      </c>
      <c r="N5" s="23" t="str">
        <f>IFERROR(VLOOKUP(CONCATENATE(N$2,$Q5),Alap!$AX:$BE,8,FALSE),"")</f>
        <v>Bevezetés a robottechnikába (212, web)</v>
      </c>
      <c r="O5" s="23" t="str">
        <f>IFERROR(VLOOKUP(CONCATENATE(O$2,$Q5),Alap!$AX:$BE,8,FALSE),"")</f>
        <v>Meterológiai ismeretek d. ü. (212, web)</v>
      </c>
      <c r="P5" s="23" t="str">
        <f>IFERROR(VLOOKUP(CONCATENATE(P$2,$Q5),Alap!$AX:$BE,8,FALSE),"")</f>
        <v>Bevezetés a robottechnikába (215, web)</v>
      </c>
      <c r="Q5" s="3">
        <v>2</v>
      </c>
    </row>
    <row r="6" spans="1:17" ht="63.75" customHeight="1" thickBot="1" x14ac:dyDescent="0.3">
      <c r="A6" s="9" t="s">
        <v>3</v>
      </c>
      <c r="B6" s="23" t="str">
        <f>IFERROR(VLOOKUP(CONCATENATE(B$2,$Q6),Alap!$AX:$BE,8,FALSE),"")</f>
        <v>Mechatronikai rendszerek I. (215, web)</v>
      </c>
      <c r="C6" s="23" t="str">
        <f>IFERROR(VLOOKUP(CONCATENATE(C$2,$Q6),Alap!$AX:$BE,8,FALSE),"")</f>
        <v>Ipari és kollaboratív robotika (604, gépterem, web)</v>
      </c>
      <c r="D6" s="23" t="str">
        <f>IFERROR(VLOOKUP(CONCATENATE(D$2,$Q6),Alap!$AX:$BE,8,FALSE),"")</f>
        <v>Mechatronikai rendszerek I. (212, web)</v>
      </c>
      <c r="E6" s="23" t="str">
        <f>IFERROR(VLOOKUP(CONCATENATE(E$2,$Q6),Alap!$AX:$BE,8,FALSE),"")</f>
        <v>Bevezetés a robottechnikába (601, web)</v>
      </c>
      <c r="F6" s="23" t="str">
        <f>IFERROR(VLOOKUP(CONCATENATE(F$2,$Q6),Alap!$AX:$BE,8,FALSE),"")</f>
        <v>Bevezetés a robottechnikába (212, web)</v>
      </c>
      <c r="G6" s="23" t="str">
        <f>IFERROR(VLOOKUP(CONCATENATE(G$2,$Q6),Alap!$AX:$BE,8,FALSE),"")</f>
        <v>Ipari és kollaboratív robotika (604, gépterem, web)</v>
      </c>
      <c r="H6" s="23" t="str">
        <f>IFERROR(VLOOKUP(CONCATENATE(H$2,$Q6),Alap!$AX:$BE,8,FALSE),"")</f>
        <v>Ipari és kollaboratív robotika (604, gépterem, web)</v>
      </c>
      <c r="I6" s="23" t="str">
        <f>IFERROR(VLOOKUP(CONCATENATE(I$2,$Q6),Alap!$AX:$BE,8,FALSE),"")</f>
        <v/>
      </c>
      <c r="J6" s="23" t="str">
        <f>IFERROR(VLOOKUP(CONCATENATE(J$2,$Q6),Alap!$AX:$BE,8,FALSE),"")</f>
        <v>Ipari és kollaboratív robotika (604, gépterem, web)</v>
      </c>
      <c r="K6" s="23" t="str">
        <f>IFERROR(VLOOKUP(CONCATENATE(K$2,$Q6),Alap!$AX:$BE,8,FALSE),"")</f>
        <v>Pilóta nélküli légi járművek kezelése (214, web)</v>
      </c>
      <c r="L6" s="23" t="str">
        <f>IFERROR(VLOOKUP(CONCATENATE(L$2,$Q6),Alap!$AX:$BE,8,FALSE),"")</f>
        <v>Bevezetés a robottechnikába (212, web)</v>
      </c>
      <c r="M6" s="23" t="str">
        <f>IFERROR(VLOOKUP(CONCATENATE(M$2,$Q6),Alap!$AX:$BE,8,FALSE),"")</f>
        <v>Általános és gazdasági jog (601, web)</v>
      </c>
      <c r="N6" s="23" t="str">
        <f>IFERROR(VLOOKUP(CONCATENATE(N$2,$Q6),Alap!$AX:$BE,8,FALSE),"")</f>
        <v>Mechatronikai rendszerek I., 4. csop. (3)</v>
      </c>
      <c r="O6" s="23" t="str">
        <f>IFERROR(VLOOKUP(CONCATENATE(O$2,$Q6),Alap!$AX:$BE,8,FALSE),"")</f>
        <v>Általános és gazdasági jog (601, web)</v>
      </c>
      <c r="P6" s="23" t="str">
        <f>IFERROR(VLOOKUP(CONCATENATE(P$2,$Q6),Alap!$AX:$BE,8,FALSE),"")</f>
        <v>Bevezetés a robottechnikába (215, web)</v>
      </c>
      <c r="Q6" s="3">
        <v>3</v>
      </c>
    </row>
    <row r="7" spans="1:17" ht="63.75" customHeight="1" thickBot="1" x14ac:dyDescent="0.3">
      <c r="A7" s="9" t="s">
        <v>4</v>
      </c>
      <c r="B7" s="23" t="str">
        <f>IFERROR(VLOOKUP(CONCATENATE(B$2,$Q7),Alap!$AX:$BE,8,FALSE),"")</f>
        <v>Mechatronikai rendszerek I. (215, web)</v>
      </c>
      <c r="C7" s="23" t="str">
        <f>IFERROR(VLOOKUP(CONCATENATE(C$2,$Q7),Alap!$AX:$BE,8,FALSE),"")</f>
        <v>Mechatronikai rendszerek I. (212, web)</v>
      </c>
      <c r="D7" s="23" t="str">
        <f>IFERROR(VLOOKUP(CONCATENATE(D$2,$Q7),Alap!$AX:$BE,8,FALSE),"")</f>
        <v>Mechatronikai rendszerek I. (212, web)</v>
      </c>
      <c r="E7" s="23" t="str">
        <f>IFERROR(VLOOKUP(CONCATENATE(E$2,$Q7),Alap!$AX:$BE,8,FALSE),"")</f>
        <v/>
      </c>
      <c r="F7" s="23" t="str">
        <f>IFERROR(VLOOKUP(CONCATENATE(F$2,$Q7),Alap!$AX:$BE,8,FALSE),"")</f>
        <v>Bevezetés a robottechnikába (212, web)</v>
      </c>
      <c r="G7" s="23" t="str">
        <f>IFERROR(VLOOKUP(CONCATENATE(G$2,$Q7),Alap!$AX:$BE,8,FALSE),"")</f>
        <v>Mechatronikai rendszerek I., 2. csop. (3)</v>
      </c>
      <c r="H7" s="23" t="str">
        <f>IFERROR(VLOOKUP(CONCATENATE(H$2,$Q7),Alap!$AX:$BE,8,FALSE),"")</f>
        <v>Pilóta nélküli légi járművek kezelése (217, web)</v>
      </c>
      <c r="I7" s="23" t="str">
        <f>IFERROR(VLOOKUP(CONCATENATE(I$2,$Q7),Alap!$AX:$BE,8,FALSE),"")</f>
        <v/>
      </c>
      <c r="J7" s="23" t="str">
        <f>IFERROR(VLOOKUP(CONCATENATE(J$2,$Q7),Alap!$AX:$BE,8,FALSE),"")</f>
        <v>Ipari és kollaboratív robotika (604, gépterem, web)</v>
      </c>
      <c r="K7" s="23" t="str">
        <f>IFERROR(VLOOKUP(CONCATENATE(K$2,$Q7),Alap!$AX:$BE,8,FALSE),"")</f>
        <v>Pilóta nélküli légi járművek kezelése (214, web)</v>
      </c>
      <c r="L7" s="23" t="str">
        <f>IFERROR(VLOOKUP(CONCATENATE(L$2,$Q7),Alap!$AX:$BE,8,FALSE),"")</f>
        <v>Mechatronikai rendszerek I., 3. csop. (3)</v>
      </c>
      <c r="M7" s="23" t="str">
        <f>IFERROR(VLOOKUP(CONCATENATE(M$2,$Q7),Alap!$AX:$BE,8,FALSE),"")</f>
        <v>Általános és gazdasági jog (601, web)</v>
      </c>
      <c r="N7" s="23" t="str">
        <f>IFERROR(VLOOKUP(CONCATENATE(N$2,$Q7),Alap!$AX:$BE,8,FALSE),"")</f>
        <v>Mechatronikai rendszerek I., 4. csop. (3)</v>
      </c>
      <c r="O7" s="23" t="str">
        <f>IFERROR(VLOOKUP(CONCATENATE(O$2,$Q7),Alap!$AX:$BE,8,FALSE),"")</f>
        <v>Általános és gazdasági jog (601, web)</v>
      </c>
      <c r="P7" s="23" t="str">
        <f>IFERROR(VLOOKUP(CONCATENATE(P$2,$Q7),Alap!$AX:$BE,8,FALSE),"")</f>
        <v/>
      </c>
      <c r="Q7" s="3">
        <v>4</v>
      </c>
    </row>
    <row r="8" spans="1:17" ht="63.75" customHeight="1" thickBot="1" x14ac:dyDescent="0.3">
      <c r="A8" s="9" t="s">
        <v>5</v>
      </c>
      <c r="B8" s="23" t="str">
        <f>IFERROR(VLOOKUP(CONCATENATE(B$2,$Q8),Alap!$AX:$BE,8,FALSE),"")</f>
        <v>Mechatronikai rendszerek I. (215, web)</v>
      </c>
      <c r="C8" s="23" t="str">
        <f>IFERROR(VLOOKUP(CONCATENATE(C$2,$Q8),Alap!$AX:$BE,8,FALSE),"")</f>
        <v>Mechatronikai rendszerek I. (212, web)</v>
      </c>
      <c r="D8" s="23" t="str">
        <f>IFERROR(VLOOKUP(CONCATENATE(D$2,$Q8),Alap!$AX:$BE,8,FALSE),"")</f>
        <v>Mechatronikai rendszerek I. (212, web)</v>
      </c>
      <c r="E8" s="23" t="str">
        <f>IFERROR(VLOOKUP(CONCATENATE(E$2,$Q8),Alap!$AX:$BE,8,FALSE),"")</f>
        <v/>
      </c>
      <c r="F8" s="23" t="str">
        <f>IFERROR(VLOOKUP(CONCATENATE(F$2,$Q8),Alap!$AX:$BE,8,FALSE),"")</f>
        <v>Bevezetés a robottechnikába (212, web)</v>
      </c>
      <c r="G8" s="23" t="str">
        <f>IFERROR(VLOOKUP(CONCATENATE(G$2,$Q8),Alap!$AX:$BE,8,FALSE),"")</f>
        <v>Mechatronikai rendszerek I., 2. csop. (3)</v>
      </c>
      <c r="H8" s="23" t="str">
        <f>IFERROR(VLOOKUP(CONCATENATE(H$2,$Q8),Alap!$AX:$BE,8,FALSE),"")</f>
        <v>Pilóta nélküli légi járművek kezelése (217, web)</v>
      </c>
      <c r="I8" s="23" t="str">
        <f>IFERROR(VLOOKUP(CONCATENATE(I$2,$Q8),Alap!$AX:$BE,8,FALSE),"")</f>
        <v/>
      </c>
      <c r="J8" s="23" t="str">
        <f>IFERROR(VLOOKUP(CONCATENATE(J$2,$Q8),Alap!$AX:$BE,8,FALSE),"")</f>
        <v>Ipari és kollaboratív robotika (604, gépterem, web)</v>
      </c>
      <c r="K8" s="23" t="str">
        <f>IFERROR(VLOOKUP(CONCATENATE(K$2,$Q8),Alap!$AX:$BE,8,FALSE),"")</f>
        <v>Általános és gazdasági jog (601, web)</v>
      </c>
      <c r="L8" s="23" t="str">
        <f>IFERROR(VLOOKUP(CONCATENATE(L$2,$Q8),Alap!$AX:$BE,8,FALSE),"")</f>
        <v>Mechatronikai rendszerek I., 3. csop. (3)</v>
      </c>
      <c r="M8" s="23" t="str">
        <f>IFERROR(VLOOKUP(CONCATENATE(M$2,$Q8),Alap!$AX:$BE,8,FALSE),"")</f>
        <v>Általános és gazdasági jog (601, web)</v>
      </c>
      <c r="N8" s="23" t="str">
        <f>IFERROR(VLOOKUP(CONCATENATE(N$2,$Q8),Alap!$AX:$BE,8,FALSE),"")</f>
        <v>Mechatronikai rendszerek I., 4. csop. (3)</v>
      </c>
      <c r="O8" s="23" t="str">
        <f>IFERROR(VLOOKUP(CONCATENATE(O$2,$Q8),Alap!$AX:$BE,8,FALSE),"")</f>
        <v>Általános és gazdasági jog (601, web)</v>
      </c>
      <c r="P8" s="23" t="str">
        <f>IFERROR(VLOOKUP(CONCATENATE(P$2,$Q8),Alap!$AX:$BE,8,FALSE),"")</f>
        <v/>
      </c>
      <c r="Q8" s="3">
        <v>5</v>
      </c>
    </row>
    <row r="9" spans="1:17" ht="63.75" customHeight="1" thickBot="1" x14ac:dyDescent="0.3">
      <c r="A9" s="9" t="s">
        <v>6</v>
      </c>
      <c r="B9" s="22" t="str">
        <f>IFERROR(VLOOKUP(CONCATENATE(B$2,$Q9),Alap!$AX:$BE,8,FALSE),"")</f>
        <v/>
      </c>
      <c r="C9" s="22" t="str">
        <f>IFERROR(VLOOKUP(CONCATENATE(C$2,$Q9),Alap!$AX:$BE,8,FALSE),"")</f>
        <v/>
      </c>
      <c r="D9" s="22" t="str">
        <f>IFERROR(VLOOKUP(CONCATENATE(D$2,$Q9),Alap!$AX:$BE,8,FALSE),"")</f>
        <v/>
      </c>
      <c r="E9" s="22" t="str">
        <f>IFERROR(VLOOKUP(CONCATENATE(E$2,$Q9),Alap!$AX:$BE,8,FALSE),"")</f>
        <v/>
      </c>
      <c r="F9" s="22" t="str">
        <f>IFERROR(VLOOKUP(CONCATENATE(F$2,$Q9),Alap!$AX:$BE,8,FALSE),"")</f>
        <v/>
      </c>
      <c r="G9" s="23" t="str">
        <f>IFERROR(VLOOKUP(CONCATENATE(G$2,$Q9),Alap!$AX:$BE,8,FALSE),"")</f>
        <v>Mechatronikai rendszerek I., 2. csop. (3)</v>
      </c>
      <c r="H9" s="22" t="str">
        <f>IFERROR(VLOOKUP(CONCATENATE(H$2,$Q9),Alap!$AX:$BE,8,FALSE),"")</f>
        <v/>
      </c>
      <c r="I9" s="22" t="str">
        <f>IFERROR(VLOOKUP(CONCATENATE(I$2,$Q9),Alap!$AX:$BE,8,FALSE),"")</f>
        <v/>
      </c>
      <c r="J9" s="22" t="str">
        <f>IFERROR(VLOOKUP(CONCATENATE(J$2,$Q9),Alap!$AX:$BE,8,FALSE),"")</f>
        <v/>
      </c>
      <c r="K9" s="22" t="str">
        <f>IFERROR(VLOOKUP(CONCATENATE(K$2,$Q9),Alap!$AX:$BE,8,FALSE),"")</f>
        <v/>
      </c>
      <c r="L9" s="23" t="str">
        <f>IFERROR(VLOOKUP(CONCATENATE(L$2,$Q9),Alap!$AX:$BE,8,FALSE),"")</f>
        <v>Mechatronikai rendszerek I., 3. csop. (3)</v>
      </c>
      <c r="M9" s="22" t="str">
        <f>IFERROR(VLOOKUP(CONCATENATE(M$2,$Q9),Alap!$AX:$BE,8,FALSE),"")</f>
        <v/>
      </c>
      <c r="N9" s="22" t="str">
        <f>IFERROR(VLOOKUP(CONCATENATE(N$2,$Q9),Alap!$AX:$BE,8,FALSE),"")</f>
        <v/>
      </c>
      <c r="O9" s="22" t="str">
        <f>IFERROR(VLOOKUP(CONCATENATE(O$2,$Q9),Alap!$AX:$BE,8,FALSE),"")</f>
        <v/>
      </c>
      <c r="P9" s="22" t="str">
        <f>IFERROR(VLOOKUP(CONCATENATE(P$2,$Q9),Alap!$AX:$BE,8,FALSE),"")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IFERROR(VLOOKUP(CONCATENATE(B$10,$Q13),Alap!$AX:$BE,8,FALSE),"")</f>
        <v/>
      </c>
      <c r="C13" s="9" t="str">
        <f>IFERROR(VLOOKUP(CONCATENATE(C$10,$Q13),Alap!$AX:$BE,8,FALSE),"")</f>
        <v/>
      </c>
      <c r="D13" s="9" t="str">
        <f>IFERROR(VLOOKUP(CONCATENATE(D$10,$Q13),Alap!$AX:$BE,8,FALSE),"")</f>
        <v/>
      </c>
      <c r="E13" s="9" t="str">
        <f>IFERROR(VLOOKUP(CONCATENATE(E$10,$Q13),Alap!$AX:$BE,8,FALSE),"")</f>
        <v/>
      </c>
      <c r="F13" s="9" t="str">
        <f>IFERROR(VLOOKUP(CONCATENATE(F$10,$Q13),Alap!$AX:$BE,8,FALSE),"")</f>
        <v/>
      </c>
      <c r="G13" s="9" t="str">
        <f>IFERROR(VLOOKUP(CONCATENATE(G$10,$Q13),Alap!$AX:$BE,8,FALSE),"")</f>
        <v/>
      </c>
      <c r="H13" s="9" t="str">
        <f>IFERROR(VLOOKUP(CONCATENATE(H$10,$Q13),Alap!$AX:$BE,8,FALSE),"")</f>
        <v/>
      </c>
      <c r="I13" s="9" t="str">
        <f>IFERROR(VLOOKUP(CONCATENATE(I$10,$Q13),Alap!$AX:$BE,8,FALSE),"")</f>
        <v/>
      </c>
      <c r="J13" s="9" t="str">
        <f>IFERROR(VLOOKUP(CONCATENATE(J$10,$Q13),Alap!$AX:$BE,8,FALSE),"")</f>
        <v/>
      </c>
      <c r="K13" s="9" t="str">
        <f>IFERROR(VLOOKUP(CONCATENATE(K$10,$Q13),Alap!$AX:$BE,8,FALSE),"")</f>
        <v/>
      </c>
      <c r="L13" s="9" t="str">
        <f>IFERROR(VLOOKUP(CONCATENATE(L$10,$Q13),Alap!$AX:$BE,8,FALSE),"")</f>
        <v/>
      </c>
      <c r="M13" s="9" t="str">
        <f>IFERROR(VLOOKUP(CONCATENATE(M$10,$Q13),Alap!$AX:$BE,8,FALSE),"")</f>
        <v/>
      </c>
      <c r="N13" s="9" t="str">
        <f>IFERROR(VLOOKUP(CONCATENATE(N$10,$Q13),Alap!$AX:$BE,8,FALSE),"")</f>
        <v/>
      </c>
      <c r="O13" s="9" t="str">
        <f>IFERROR(VLOOKUP(CONCATENATE(O$10,$Q13),Alap!$AX:$BE,8,FALSE),"")</f>
        <v/>
      </c>
      <c r="P13" s="9" t="str">
        <f>IFERROR(VLOOKUP(CONCATENATE(P$10,$Q13),Alap!$AX:$BE,8,FALSE),"")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IFERROR(VLOOKUP(CONCATENATE(B$10,$Q14),Alap!$AX:$BE,8,FALSE),"")</f>
        <v/>
      </c>
      <c r="C14" s="9" t="str">
        <f>IFERROR(VLOOKUP(CONCATENATE(C$10,$Q14),Alap!$AX:$BE,8,FALSE),"")</f>
        <v/>
      </c>
      <c r="D14" s="9" t="str">
        <f>IFERROR(VLOOKUP(CONCATENATE(D$10,$Q14),Alap!$AX:$BE,8,FALSE),"")</f>
        <v/>
      </c>
      <c r="E14" s="9" t="str">
        <f>IFERROR(VLOOKUP(CONCATENATE(E$10,$Q14),Alap!$AX:$BE,8,FALSE),"")</f>
        <v/>
      </c>
      <c r="F14" s="9" t="str">
        <f>IFERROR(VLOOKUP(CONCATENATE(F$10,$Q14),Alap!$AX:$BE,8,FALSE),"")</f>
        <v/>
      </c>
      <c r="G14" s="9" t="str">
        <f>IFERROR(VLOOKUP(CONCATENATE(G$10,$Q14),Alap!$AX:$BE,8,FALSE),"")</f>
        <v/>
      </c>
      <c r="H14" s="9" t="str">
        <f>IFERROR(VLOOKUP(CONCATENATE(H$10,$Q14),Alap!$AX:$BE,8,FALSE),"")</f>
        <v/>
      </c>
      <c r="I14" s="9" t="str">
        <f>IFERROR(VLOOKUP(CONCATENATE(I$10,$Q14),Alap!$AX:$BE,8,FALSE),"")</f>
        <v/>
      </c>
      <c r="J14" s="9" t="str">
        <f>IFERROR(VLOOKUP(CONCATENATE(J$10,$Q14),Alap!$AX:$BE,8,FALSE),"")</f>
        <v/>
      </c>
      <c r="K14" s="9" t="str">
        <f>IFERROR(VLOOKUP(CONCATENATE(K$10,$Q14),Alap!$AX:$BE,8,FALSE),"")</f>
        <v/>
      </c>
      <c r="L14" s="9" t="str">
        <f>IFERROR(VLOOKUP(CONCATENATE(L$10,$Q14),Alap!$AX:$BE,8,FALSE),"")</f>
        <v/>
      </c>
      <c r="M14" s="9" t="str">
        <f>IFERROR(VLOOKUP(CONCATENATE(M$10,$Q14),Alap!$AX:$BE,8,FALSE),"")</f>
        <v/>
      </c>
      <c r="N14" s="9" t="str">
        <f>IFERROR(VLOOKUP(CONCATENATE(N$10,$Q14),Alap!$AX:$BE,8,FALSE),"")</f>
        <v/>
      </c>
      <c r="O14" s="9" t="str">
        <f>IFERROR(VLOOKUP(CONCATENATE(O$10,$Q14),Alap!$AX:$BE,8,FALSE),"")</f>
        <v/>
      </c>
      <c r="P14" s="9" t="str">
        <f>IFERROR(VLOOKUP(CONCATENATE(P$10,$Q14),Alap!$AX:$BE,8,FALSE),"")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IFERROR(VLOOKUP(CONCATENATE(B$10,$Q15),Alap!$AX:$BE,8,FALSE),"")</f>
        <v/>
      </c>
      <c r="C15" s="9" t="str">
        <f>IFERROR(VLOOKUP(CONCATENATE(C$10,$Q15),Alap!$AX:$BE,8,FALSE),"")</f>
        <v/>
      </c>
      <c r="D15" s="9" t="str">
        <f>IFERROR(VLOOKUP(CONCATENATE(D$10,$Q15),Alap!$AX:$BE,8,FALSE),"")</f>
        <v/>
      </c>
      <c r="E15" s="9" t="str">
        <f>IFERROR(VLOOKUP(CONCATENATE(E$10,$Q15),Alap!$AX:$BE,8,FALSE),"")</f>
        <v/>
      </c>
      <c r="F15" s="9" t="str">
        <f>IFERROR(VLOOKUP(CONCATENATE(F$10,$Q15),Alap!$AX:$BE,8,FALSE),"")</f>
        <v/>
      </c>
      <c r="G15" s="9" t="str">
        <f>IFERROR(VLOOKUP(CONCATENATE(G$10,$Q15),Alap!$AX:$BE,8,FALSE),"")</f>
        <v/>
      </c>
      <c r="H15" s="9" t="str">
        <f>IFERROR(VLOOKUP(CONCATENATE(H$10,$Q15),Alap!$AX:$BE,8,FALSE),"")</f>
        <v/>
      </c>
      <c r="I15" s="9" t="str">
        <f>IFERROR(VLOOKUP(CONCATENATE(I$10,$Q15),Alap!$AX:$BE,8,FALSE),"")</f>
        <v/>
      </c>
      <c r="J15" s="9" t="str">
        <f>IFERROR(VLOOKUP(CONCATENATE(J$10,$Q15),Alap!$AX:$BE,8,FALSE),"")</f>
        <v/>
      </c>
      <c r="K15" s="9" t="str">
        <f>IFERROR(VLOOKUP(CONCATENATE(K$10,$Q15),Alap!$AX:$BE,8,FALSE),"")</f>
        <v/>
      </c>
      <c r="L15" s="9" t="str">
        <f>IFERROR(VLOOKUP(CONCATENATE(L$10,$Q15),Alap!$AX:$BE,8,FALSE),"")</f>
        <v/>
      </c>
      <c r="M15" s="9" t="str">
        <f>IFERROR(VLOOKUP(CONCATENATE(M$10,$Q15),Alap!$AX:$BE,8,FALSE),"")</f>
        <v/>
      </c>
      <c r="N15" s="9" t="str">
        <f>IFERROR(VLOOKUP(CONCATENATE(N$10,$Q15),Alap!$AX:$BE,8,FALSE),"")</f>
        <v/>
      </c>
      <c r="O15" s="9" t="str">
        <f>IFERROR(VLOOKUP(CONCATENATE(O$10,$Q15),Alap!$AX:$BE,8,FALSE),"")</f>
        <v/>
      </c>
      <c r="P15" s="9" t="str">
        <f>IFERROR(VLOOKUP(CONCATENATE(P$10,$Q15),Alap!$AX:$BE,8,FALSE),"")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IFERROR(VLOOKUP(CONCATENATE(B$10,$Q16),Alap!$AX:$BE,8,FALSE),"")</f>
        <v/>
      </c>
      <c r="C16" s="9" t="str">
        <f>IFERROR(VLOOKUP(CONCATENATE(C$10,$Q16),Alap!$AX:$BE,8,FALSE),"")</f>
        <v/>
      </c>
      <c r="D16" s="9" t="str">
        <f>IFERROR(VLOOKUP(CONCATENATE(D$10,$Q16),Alap!$AX:$BE,8,FALSE),"")</f>
        <v/>
      </c>
      <c r="E16" s="9" t="str">
        <f>IFERROR(VLOOKUP(CONCATENATE(E$10,$Q16),Alap!$AX:$BE,8,FALSE),"")</f>
        <v/>
      </c>
      <c r="F16" s="9" t="str">
        <f>IFERROR(VLOOKUP(CONCATENATE(F$10,$Q16),Alap!$AX:$BE,8,FALSE),"")</f>
        <v/>
      </c>
      <c r="G16" s="9" t="str">
        <f>IFERROR(VLOOKUP(CONCATENATE(G$10,$Q16),Alap!$AX:$BE,8,FALSE),"")</f>
        <v/>
      </c>
      <c r="H16" s="9" t="str">
        <f>IFERROR(VLOOKUP(CONCATENATE(H$10,$Q16),Alap!$AX:$BE,8,FALSE),"")</f>
        <v/>
      </c>
      <c r="I16" s="9" t="str">
        <f>IFERROR(VLOOKUP(CONCATENATE(I$10,$Q16),Alap!$AX:$BE,8,FALSE),"")</f>
        <v/>
      </c>
      <c r="J16" s="9" t="str">
        <f>IFERROR(VLOOKUP(CONCATENATE(J$10,$Q16),Alap!$AX:$BE,8,FALSE),"")</f>
        <v/>
      </c>
      <c r="K16" s="9" t="str">
        <f>IFERROR(VLOOKUP(CONCATENATE(K$10,$Q16),Alap!$AX:$BE,8,FALSE),"")</f>
        <v/>
      </c>
      <c r="L16" s="9" t="str">
        <f>IFERROR(VLOOKUP(CONCATENATE(L$10,$Q16),Alap!$AX:$BE,8,FALSE),"")</f>
        <v/>
      </c>
      <c r="M16" s="9" t="str">
        <f>IFERROR(VLOOKUP(CONCATENATE(M$10,$Q16),Alap!$AX:$BE,8,FALSE),"")</f>
        <v/>
      </c>
      <c r="N16" s="9" t="str">
        <f>IFERROR(VLOOKUP(CONCATENATE(N$10,$Q16),Alap!$AX:$BE,8,FALSE),"")</f>
        <v/>
      </c>
      <c r="O16" s="9" t="str">
        <f>IFERROR(VLOOKUP(CONCATENATE(O$10,$Q16),Alap!$AX:$BE,8,FALSE),"")</f>
        <v/>
      </c>
      <c r="P16" s="9" t="str">
        <f>IFERROR(VLOOKUP(CONCATENATE(P$10,$Q16),Alap!$AX:$BE,8,FALSE),"")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55118110236220474" bottom="0.55118110236220474" header="0.31496062992125984" footer="0.31496062992125984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Q17"/>
  <sheetViews>
    <sheetView workbookViewId="0">
      <selection activeCell="K4" sqref="K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IFERROR(VLOOKUP(CONCATENATE(B$2,$Q4),Alap!$AY:$BE,7,FALSE),"")</f>
        <v>Folyamatok fejlesztése (Six S) (605, gépterem, web)</v>
      </c>
      <c r="C4" s="23" t="str">
        <f>IFERROR(VLOOKUP(CONCATENATE(C$2,$Q4),Alap!$AY:$BE,7,FALSE),"")</f>
        <v/>
      </c>
      <c r="D4" s="23" t="str">
        <f>IFERROR(VLOOKUP(CONCATENATE(D$2,$Q4),Alap!$AY:$BE,7,FALSE),"")</f>
        <v/>
      </c>
      <c r="E4" s="23" t="str">
        <f>IFERROR(VLOOKUP(CONCATENATE(E$2,$Q4),Alap!$AY:$BE,7,FALSE),"")</f>
        <v/>
      </c>
      <c r="F4" s="23" t="str">
        <f>IFERROR(VLOOKUP(CONCATENATE(F$2,$Q4),Alap!$AY:$BE,7,FALSE),"")</f>
        <v/>
      </c>
      <c r="G4" s="9" t="str">
        <f>IFERROR(VLOOKUP(CONCATENATE(G$2,$Q4),Alap!$AY:$BE,7,FALSE),"")</f>
        <v/>
      </c>
      <c r="H4" s="23" t="str">
        <f>IFERROR(VLOOKUP(CONCATENATE(H$2,$Q4),Alap!$AY:$BE,7,FALSE),"")</f>
        <v/>
      </c>
      <c r="I4" s="29" t="str">
        <f>IFERROR(VLOOKUP(CONCATENATE(I$2,$Q4),Alap!$AY:$BE,7,FALSE),"")</f>
        <v/>
      </c>
      <c r="J4" s="23" t="str">
        <f>IFERROR(VLOOKUP(CONCATENATE(J$2,$Q4),Alap!$AY:$BE,7,FALSE),"")</f>
        <v>Folyamatok fejlesztése (Six S) (603, gépterem, web)</v>
      </c>
      <c r="K4" s="23" t="s">
        <v>749</v>
      </c>
      <c r="L4" s="23" t="str">
        <f>IFERROR(VLOOKUP(CONCATENATE(L$2,$Q4),Alap!$AY:$BE,7,FALSE),"")</f>
        <v/>
      </c>
      <c r="M4" s="22" t="str">
        <f>IFERROR(VLOOKUP(CONCATENATE(M$2,$Q4),Alap!$AY:$BE,7,FALSE),"")</f>
        <v>Logisztika (212, web)</v>
      </c>
      <c r="N4" s="23" t="str">
        <f>IFERROR(VLOOKUP(CONCATENATE(N$2,$Q4),Alap!$AY:$BE,7,FALSE),"")</f>
        <v/>
      </c>
      <c r="O4" s="23" t="str">
        <f>IFERROR(VLOOKUP(CONCATENATE(O$2,$Q4),Alap!$AY:$BE,7,FALSE),"")</f>
        <v>Folyamatok fejlesztése (Six S) (605, gépterem, web)</v>
      </c>
      <c r="P4" s="23" t="str">
        <f>IFERROR(VLOOKUP(CONCATENATE(P$2,$Q4),Alap!$AY:$BE,7,FALSE),"")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IFERROR(VLOOKUP(CONCATENATE(B$2,$Q5),Alap!$AY:$BE,7,FALSE),"")</f>
        <v>Folyamatok fejlesztése (Six S) (605, gépterem, web)</v>
      </c>
      <c r="C5" s="23" t="str">
        <f>IFERROR(VLOOKUP(CONCATENATE(C$2,$Q5),Alap!$AY:$BE,7,FALSE),"")</f>
        <v>Megújuló energiaforrások (217, web)</v>
      </c>
      <c r="D5" s="23" t="str">
        <f>IFERROR(VLOOKUP(CONCATENATE(D$2,$Q5),Alap!$AY:$BE,7,FALSE),"")</f>
        <v/>
      </c>
      <c r="E5" s="23" t="str">
        <f>IFERROR(VLOOKUP(CONCATENATE(E$2,$Q5),Alap!$AY:$BE,7,FALSE),"")</f>
        <v/>
      </c>
      <c r="F5" s="23" t="str">
        <f>IFERROR(VLOOKUP(CONCATENATE(F$2,$Q5),Alap!$AY:$BE,7,FALSE),"")</f>
        <v/>
      </c>
      <c r="G5" s="9" t="str">
        <f>IFERROR(VLOOKUP(CONCATENATE(G$2,$Q5),Alap!$AY:$BE,7,FALSE),"")</f>
        <v>Megújuló energiaforrások (212, web)</v>
      </c>
      <c r="H5" s="23" t="str">
        <f>IFERROR(VLOOKUP(CONCATENATE(H$2,$Q5),Alap!$AY:$BE,7,FALSE),"")</f>
        <v/>
      </c>
      <c r="I5" s="29" t="str">
        <f>IFERROR(VLOOKUP(CONCATENATE(I$2,$Q5),Alap!$AY:$BE,7,FALSE),"")</f>
        <v/>
      </c>
      <c r="J5" s="23" t="str">
        <f>IFERROR(VLOOKUP(CONCATENATE(J$2,$Q5),Alap!$AY:$BE,7,FALSE),"")</f>
        <v>Folyamatok fejlesztése (Six S) (603, gépterem, web)</v>
      </c>
      <c r="K5" s="23" t="s">
        <v>749</v>
      </c>
      <c r="L5" s="23" t="str">
        <f>IFERROR(VLOOKUP(CONCATENATE(L$2,$Q5),Alap!$AY:$BE,7,FALSE),"")</f>
        <v/>
      </c>
      <c r="M5" s="22" t="str">
        <f>IFERROR(VLOOKUP(CONCATENATE(M$2,$Q5),Alap!$AY:$BE,7,FALSE),"")</f>
        <v>Logisztika (212, web)</v>
      </c>
      <c r="N5" s="23" t="str">
        <f>IFERROR(VLOOKUP(CONCATENATE(N$2,$Q5),Alap!$AY:$BE,7,FALSE),"")</f>
        <v/>
      </c>
      <c r="O5" s="23" t="str">
        <f>IFERROR(VLOOKUP(CONCATENATE(O$2,$Q5),Alap!$AY:$BE,7,FALSE),"")</f>
        <v>Folyamatok fejlesztése (Six S) (605, gépterem, web)</v>
      </c>
      <c r="P5" s="23" t="str">
        <f>IFERROR(VLOOKUP(CONCATENATE(P$2,$Q5),Alap!$AY:$BE,7,FALSE),"")</f>
        <v/>
      </c>
      <c r="Q5" s="3">
        <v>2</v>
      </c>
    </row>
    <row r="6" spans="1:17" ht="63.75" customHeight="1" thickBot="1" x14ac:dyDescent="0.3">
      <c r="A6" s="9" t="s">
        <v>3</v>
      </c>
      <c r="B6" s="23" t="str">
        <f>IFERROR(VLOOKUP(CONCATENATE(B$2,$Q6),Alap!$AY:$BE,7,FALSE),"")</f>
        <v>Megújuló energiaforrások (212, web)</v>
      </c>
      <c r="C6" s="23" t="str">
        <f>IFERROR(VLOOKUP(CONCATENATE(C$2,$Q6),Alap!$AY:$BE,7,FALSE),"")</f>
        <v>Megújuló energiaforrások (217, web)</v>
      </c>
      <c r="D6" s="22" t="str">
        <f>IFERROR(VLOOKUP(CONCATENATE(D$2,$Q6),Alap!$AY:$BE,7,FALSE),"")</f>
        <v>Viselkedéskultúra és protokoll (szv.) (215, Bp.-ről web)</v>
      </c>
      <c r="E6" s="23" t="str">
        <f>IFERROR(VLOOKUP(CONCATENATE(E$2,$Q6),Alap!$AY:$BE,7,FALSE),"")</f>
        <v/>
      </c>
      <c r="F6" s="22" t="str">
        <f>IFERROR(VLOOKUP(CONCATENATE(F$2,$Q6),Alap!$AY:$BE,7,FALSE),"")</f>
        <v>Logisztika (601, web)</v>
      </c>
      <c r="G6" s="23" t="str">
        <f>IFERROR(VLOOKUP(CONCATENATE(G$2,$Q6),Alap!$AY:$BE,7,FALSE),"")</f>
        <v>Megújuló energiaforrások (212, web)</v>
      </c>
      <c r="H6" s="23" t="str">
        <f>IFERROR(VLOOKUP(CONCATENATE(H$2,$Q6),Alap!$AY:$BE,7,FALSE),"")</f>
        <v/>
      </c>
      <c r="I6" s="23" t="str">
        <f>IFERROR(VLOOKUP(CONCATENATE(I$2,$Q6),Alap!$AY:$BE,7,FALSE),"")</f>
        <v/>
      </c>
      <c r="J6" s="23" t="str">
        <f>IFERROR(VLOOKUP(CONCATENATE(J$2,$Q6),Alap!$AY:$BE,7,FALSE),"")</f>
        <v>Megújuló energiaforrások (212, web)</v>
      </c>
      <c r="K6" s="23" t="str">
        <f>IFERROR(VLOOKUP(CONCATENATE(K$2,$Q6),Alap!$AY:$BE,7,FALSE),"")</f>
        <v>Megújuló energiaforrások (217, web)</v>
      </c>
      <c r="L6" s="23" t="str">
        <f>IFERROR(VLOOKUP(CONCATENATE(L$2,$Q6),Alap!$AY:$BE,7,FALSE),"")</f>
        <v/>
      </c>
      <c r="M6" s="22" t="str">
        <f>IFERROR(VLOOKUP(CONCATENATE(M$2,$Q6),Alap!$AY:$BE,7,FALSE),"")</f>
        <v>Logisztika (212, web)</v>
      </c>
      <c r="N6" s="22" t="str">
        <f>IFERROR(VLOOKUP(CONCATENATE(N$2,$Q6),Alap!$AY:$BE,7,FALSE),"")</f>
        <v>Viselkedéskultúra és protokoll (szv.) (A/Nae., Tb.-ről web)</v>
      </c>
      <c r="O6" s="23" t="str">
        <f>IFERROR(VLOOKUP(CONCATENATE(O$2,$Q6),Alap!$AY:$BE,7,FALSE),"")</f>
        <v/>
      </c>
      <c r="P6" s="23" t="str">
        <f>IFERROR(VLOOKUP(CONCATENATE(P$2,$Q6),Alap!$AY:$BE,7,FALSE),"")</f>
        <v/>
      </c>
      <c r="Q6" s="3">
        <v>3</v>
      </c>
    </row>
    <row r="7" spans="1:17" ht="63.75" customHeight="1" thickBot="1" x14ac:dyDescent="0.3">
      <c r="A7" s="9" t="s">
        <v>4</v>
      </c>
      <c r="B7" s="23" t="str">
        <f>IFERROR(VLOOKUP(CONCATENATE(B$2,$Q7),Alap!$AY:$BE,7,FALSE),"")</f>
        <v/>
      </c>
      <c r="C7" s="23" t="str">
        <f>IFERROR(VLOOKUP(CONCATENATE(C$2,$Q7),Alap!$AY:$BE,7,FALSE),"")</f>
        <v>Megújuló energiaforrások (217, web)</v>
      </c>
      <c r="D7" s="22" t="str">
        <f>IFERROR(VLOOKUP(CONCATENATE(D$2,$Q7),Alap!$AY:$BE,7,FALSE),"")</f>
        <v>Viselkedéskultúra és protokoll (szv.) (215, Bp.-ről web)</v>
      </c>
      <c r="E7" s="23" t="str">
        <f>IFERROR(VLOOKUP(CONCATENATE(E$2,$Q7),Alap!$AY:$BE,7,FALSE),"")</f>
        <v/>
      </c>
      <c r="F7" s="22" t="str">
        <f>IFERROR(VLOOKUP(CONCATENATE(F$2,$Q7),Alap!$AY:$BE,7,FALSE),"")</f>
        <v>Logisztika (601, web)</v>
      </c>
      <c r="G7" s="23" t="str">
        <f>IFERROR(VLOOKUP(CONCATENATE(G$2,$Q7),Alap!$AY:$BE,7,FALSE),"")</f>
        <v>Megújuló energiaforrások (212, web)</v>
      </c>
      <c r="H7" s="23" t="str">
        <f>IFERROR(VLOOKUP(CONCATENATE(H$2,$Q7),Alap!$AY:$BE,7,FALSE),"")</f>
        <v>Folyamatok fejlesztése (Six S) (604, gépterem, web)</v>
      </c>
      <c r="I7" s="23" t="str">
        <f>IFERROR(VLOOKUP(CONCATENATE(I$2,$Q7),Alap!$AY:$BE,7,FALSE),"")</f>
        <v/>
      </c>
      <c r="J7" s="23" t="str">
        <f>IFERROR(VLOOKUP(CONCATENATE(J$2,$Q7),Alap!$AY:$BE,7,FALSE),"")</f>
        <v>Megújuló energiaforrások (212, web)</v>
      </c>
      <c r="K7" s="23" t="str">
        <f>IFERROR(VLOOKUP(CONCATENATE(K$2,$Q7),Alap!$AY:$BE,7,FALSE),"")</f>
        <v>Megújuló energiaforrások (217, web)</v>
      </c>
      <c r="L7" s="23" t="str">
        <f>IFERROR(VLOOKUP(CONCATENATE(L$2,$Q7),Alap!$AY:$BE,7,FALSE),"")</f>
        <v/>
      </c>
      <c r="M7" s="23" t="str">
        <f>IFERROR(VLOOKUP(CONCATENATE(M$2,$Q7),Alap!$AY:$BE,7,FALSE),"")</f>
        <v/>
      </c>
      <c r="N7" s="22" t="str">
        <f>IFERROR(VLOOKUP(CONCATENATE(N$2,$Q7),Alap!$AY:$BE,7,FALSE),"")</f>
        <v>Viselkedéskultúra és protokoll (szv.) (A/Nae., Tb.-ről web)</v>
      </c>
      <c r="O7" s="23" t="str">
        <f>IFERROR(VLOOKUP(CONCATENATE(O$2,$Q7),Alap!$AY:$BE,7,FALSE),"")</f>
        <v/>
      </c>
      <c r="P7" s="23" t="str">
        <f>IFERROR(VLOOKUP(CONCATENATE(P$2,$Q7),Alap!$AY:$BE,7,FALSE),"")</f>
        <v>Folyamatok fejlesztése (Six S) (605, gépterem, web)</v>
      </c>
      <c r="Q7" s="3">
        <v>4</v>
      </c>
    </row>
    <row r="8" spans="1:17" ht="63.75" customHeight="1" thickBot="1" x14ac:dyDescent="0.3">
      <c r="A8" s="9" t="s">
        <v>5</v>
      </c>
      <c r="B8" s="23" t="str">
        <f>IFERROR(VLOOKUP(CONCATENATE(B$2,$Q8),Alap!$AY:$BE,7,FALSE),"")</f>
        <v/>
      </c>
      <c r="C8" s="23" t="str">
        <f>IFERROR(VLOOKUP(CONCATENATE(C$2,$Q8),Alap!$AY:$BE,7,FALSE),"")</f>
        <v/>
      </c>
      <c r="D8" s="23" t="str">
        <f>IFERROR(VLOOKUP(CONCATENATE(D$2,$Q8),Alap!$AY:$BE,7,FALSE),"")</f>
        <v/>
      </c>
      <c r="E8" s="23" t="str">
        <f>IFERROR(VLOOKUP(CONCATENATE(E$2,$Q8),Alap!$AY:$BE,7,FALSE),"")</f>
        <v/>
      </c>
      <c r="F8" s="22" t="str">
        <f>IFERROR(VLOOKUP(CONCATENATE(F$2,$Q8),Alap!$AY:$BE,7,FALSE),"")</f>
        <v>Logisztika (601, web)</v>
      </c>
      <c r="G8" s="23" t="str">
        <f>IFERROR(VLOOKUP(CONCATENATE(G$2,$Q8),Alap!$AY:$BE,7,FALSE),"")</f>
        <v/>
      </c>
      <c r="H8" s="23" t="str">
        <f>IFERROR(VLOOKUP(CONCATENATE(H$2,$Q8),Alap!$AY:$BE,7,FALSE),"")</f>
        <v>Folyamatok fejlesztése (Six S) (604, gépterem, web)</v>
      </c>
      <c r="I8" s="23" t="str">
        <f>IFERROR(VLOOKUP(CONCATENATE(I$2,$Q8),Alap!$AY:$BE,7,FALSE),"")</f>
        <v/>
      </c>
      <c r="J8" s="23" t="str">
        <f>IFERROR(VLOOKUP(CONCATENATE(J$2,$Q8),Alap!$AY:$BE,7,FALSE),"")</f>
        <v>Megújuló energiaforrások (212, web)</v>
      </c>
      <c r="K8" s="23" t="str">
        <f>IFERROR(VLOOKUP(CONCATENATE(K$2,$Q8),Alap!$AY:$BE,7,FALSE),"")</f>
        <v>Megújuló energiaforrások (217, web)</v>
      </c>
      <c r="L8" s="23" t="str">
        <f>IFERROR(VLOOKUP(CONCATENATE(L$2,$Q8),Alap!$AY:$BE,7,FALSE),"")</f>
        <v/>
      </c>
      <c r="M8" s="23" t="str">
        <f>IFERROR(VLOOKUP(CONCATENATE(M$2,$Q8),Alap!$AY:$BE,7,FALSE),"")</f>
        <v/>
      </c>
      <c r="N8" s="23" t="str">
        <f>IFERROR(VLOOKUP(CONCATENATE(N$2,$Q8),Alap!$AY:$BE,7,FALSE),"")</f>
        <v/>
      </c>
      <c r="O8" s="23" t="str">
        <f>IFERROR(VLOOKUP(CONCATENATE(O$2,$Q8),Alap!$AY:$BE,7,FALSE),"")</f>
        <v/>
      </c>
      <c r="P8" s="23" t="str">
        <f>IFERROR(VLOOKUP(CONCATENATE(P$2,$Q8),Alap!$AY:$BE,7,FALSE),"")</f>
        <v>Folyamatok fejlesztése (Six S) (605, gépterem, web)</v>
      </c>
      <c r="Q8" s="3">
        <v>5</v>
      </c>
    </row>
    <row r="9" spans="1:17" ht="63.75" customHeight="1" thickBot="1" x14ac:dyDescent="0.3">
      <c r="A9" s="9" t="s">
        <v>6</v>
      </c>
      <c r="B9" s="23" t="str">
        <f>IFERROR(VLOOKUP(CONCATENATE(B$2,$Q9),Alap!$AY:$BE,7,FALSE),"")</f>
        <v/>
      </c>
      <c r="C9" s="23" t="str">
        <f>IFERROR(VLOOKUP(CONCATENATE(C$2,$Q9),Alap!$AY:$BE,7,FALSE),"")</f>
        <v/>
      </c>
      <c r="D9" s="22" t="str">
        <f>IFERROR(VLOOKUP(CONCATENATE(D$2,$Q9),Alap!$AY:$BE,7,FALSE),"")</f>
        <v/>
      </c>
      <c r="E9" s="22" t="str">
        <f>IFERROR(VLOOKUP(CONCATENATE(E$2,$Q9),Alap!$AY:$BE,7,FALSE),"")</f>
        <v/>
      </c>
      <c r="F9" s="23" t="str">
        <f>IFERROR(VLOOKUP(CONCATENATE(F$2,$Q9),Alap!$AY:$BE,7,FALSE),"")</f>
        <v/>
      </c>
      <c r="G9" s="23" t="str">
        <f>IFERROR(VLOOKUP(CONCATENATE(G$2,$Q9),Alap!$AY:$BE,7,FALSE),"")</f>
        <v/>
      </c>
      <c r="H9" s="23" t="str">
        <f>IFERROR(VLOOKUP(CONCATENATE(H$2,$Q9),Alap!$AY:$BE,7,FALSE),"")</f>
        <v>Folyamatok fejlesztése (Six S) (604, gépterem, web)</v>
      </c>
      <c r="I9" s="22" t="str">
        <f>IFERROR(VLOOKUP(CONCATENATE(I$2,$Q9),Alap!$AY:$BE,7,FALSE),"")</f>
        <v/>
      </c>
      <c r="J9" s="22" t="str">
        <f>IFERROR(VLOOKUP(CONCATENATE(J$2,$Q9),Alap!$AY:$BE,7,FALSE),"")</f>
        <v/>
      </c>
      <c r="K9" s="22" t="str">
        <f>IFERROR(VLOOKUP(CONCATENATE(K$2,$Q9),Alap!$AY:$BE,7,FALSE),"")</f>
        <v/>
      </c>
      <c r="L9" s="22" t="str">
        <f>IFERROR(VLOOKUP(CONCATENATE(L$2,$Q9),Alap!$AY:$BE,7,FALSE),"")</f>
        <v/>
      </c>
      <c r="M9" s="22" t="str">
        <f>IFERROR(VLOOKUP(CONCATENATE(M$2,$Q9),Alap!$AY:$BE,7,FALSE),"")</f>
        <v/>
      </c>
      <c r="N9" s="23" t="str">
        <f>IFERROR(VLOOKUP(CONCATENATE(N$2,$Q9),Alap!$AY:$BE,7,FALSE),"")</f>
        <v/>
      </c>
      <c r="O9" s="22" t="str">
        <f>IFERROR(VLOOKUP(CONCATENATE(O$2,$Q9),Alap!$AY:$BE,7,FALSE),"")</f>
        <v/>
      </c>
      <c r="P9" s="23" t="str">
        <f>IFERROR(VLOOKUP(CONCATENATE(P$2,$Q9),Alap!$AY:$BE,7,FALSE),"")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IFERROR(VLOOKUP(CONCATENATE(B$10,$Q13),Alap!$AY:$BE,7,FALSE),"")</f>
        <v/>
      </c>
      <c r="C13" s="9" t="str">
        <f>IFERROR(VLOOKUP(CONCATENATE(C$10,$Q13),Alap!$AY:$BE,7,FALSE),"")</f>
        <v/>
      </c>
      <c r="D13" s="9" t="str">
        <f>IFERROR(VLOOKUP(CONCATENATE(D$10,$Q13),Alap!$AY:$BE,7,FALSE),"")</f>
        <v/>
      </c>
      <c r="E13" s="9" t="str">
        <f>IFERROR(VLOOKUP(CONCATENATE(E$10,$Q13),Alap!$AY:$BE,7,FALSE),"")</f>
        <v/>
      </c>
      <c r="F13" s="9" t="str">
        <f>IFERROR(VLOOKUP(CONCATENATE(F$10,$Q13),Alap!$AY:$BE,7,FALSE),"")</f>
        <v/>
      </c>
      <c r="G13" s="9" t="str">
        <f>IFERROR(VLOOKUP(CONCATENATE(G$10,$Q13),Alap!$AY:$BE,7,FALSE),"")</f>
        <v/>
      </c>
      <c r="H13" s="9" t="str">
        <f>IFERROR(VLOOKUP(CONCATENATE(H$10,$Q13),Alap!$AY:$BE,7,FALSE),"")</f>
        <v/>
      </c>
      <c r="I13" s="9" t="str">
        <f>IFERROR(VLOOKUP(CONCATENATE(I$10,$Q13),Alap!$AY:$BE,7,FALSE),"")</f>
        <v/>
      </c>
      <c r="J13" s="9" t="str">
        <f>IFERROR(VLOOKUP(CONCATENATE(J$10,$Q13),Alap!$AY:$BE,7,FALSE),"")</f>
        <v/>
      </c>
      <c r="K13" s="9" t="str">
        <f>IFERROR(VLOOKUP(CONCATENATE(K$10,$Q13),Alap!$AY:$BE,7,FALSE),"")</f>
        <v/>
      </c>
      <c r="L13" s="9" t="str">
        <f>IFERROR(VLOOKUP(CONCATENATE(L$10,$Q13),Alap!$AY:$BE,7,FALSE),"")</f>
        <v/>
      </c>
      <c r="M13" s="9" t="str">
        <f>IFERROR(VLOOKUP(CONCATENATE(M$10,$Q13),Alap!$AY:$BE,7,FALSE),"")</f>
        <v/>
      </c>
      <c r="N13" s="9" t="str">
        <f>IFERROR(VLOOKUP(CONCATENATE(N$10,$Q13),Alap!$AY:$BE,7,FALSE),"")</f>
        <v/>
      </c>
      <c r="O13" s="9" t="str">
        <f>IFERROR(VLOOKUP(CONCATENATE(O$10,$Q13),Alap!$AY:$BE,7,FALSE),"")</f>
        <v/>
      </c>
      <c r="P13" s="9" t="str">
        <f>IFERROR(VLOOKUP(CONCATENATE(P$10,$Q13),Alap!$AY:$BE,7,FALSE),"")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IFERROR(VLOOKUP(CONCATENATE(B$10,$Q14),Alap!$AY:$BE,7,FALSE),"")</f>
        <v/>
      </c>
      <c r="C14" s="9" t="str">
        <f>IFERROR(VLOOKUP(CONCATENATE(C$10,$Q14),Alap!$AY:$BE,7,FALSE),"")</f>
        <v/>
      </c>
      <c r="D14" s="9" t="str">
        <f>IFERROR(VLOOKUP(CONCATENATE(D$10,$Q14),Alap!$AY:$BE,7,FALSE),"")</f>
        <v/>
      </c>
      <c r="E14" s="9" t="str">
        <f>IFERROR(VLOOKUP(CONCATENATE(E$10,$Q14),Alap!$AY:$BE,7,FALSE),"")</f>
        <v/>
      </c>
      <c r="F14" s="9" t="str">
        <f>IFERROR(VLOOKUP(CONCATENATE(F$10,$Q14),Alap!$AY:$BE,7,FALSE),"")</f>
        <v/>
      </c>
      <c r="G14" s="9" t="str">
        <f>IFERROR(VLOOKUP(CONCATENATE(G$10,$Q14),Alap!$AY:$BE,7,FALSE),"")</f>
        <v/>
      </c>
      <c r="H14" s="9" t="str">
        <f>IFERROR(VLOOKUP(CONCATENATE(H$10,$Q14),Alap!$AY:$BE,7,FALSE),"")</f>
        <v/>
      </c>
      <c r="I14" s="9" t="str">
        <f>IFERROR(VLOOKUP(CONCATENATE(I$10,$Q14),Alap!$AY:$BE,7,FALSE),"")</f>
        <v/>
      </c>
      <c r="J14" s="9" t="str">
        <f>IFERROR(VLOOKUP(CONCATENATE(J$10,$Q14),Alap!$AY:$BE,7,FALSE),"")</f>
        <v/>
      </c>
      <c r="K14" s="9" t="str">
        <f>IFERROR(VLOOKUP(CONCATENATE(K$10,$Q14),Alap!$AY:$BE,7,FALSE),"")</f>
        <v/>
      </c>
      <c r="L14" s="9" t="str">
        <f>IFERROR(VLOOKUP(CONCATENATE(L$10,$Q14),Alap!$AY:$BE,7,FALSE),"")</f>
        <v/>
      </c>
      <c r="M14" s="9" t="str">
        <f>IFERROR(VLOOKUP(CONCATENATE(M$10,$Q14),Alap!$AY:$BE,7,FALSE),"")</f>
        <v/>
      </c>
      <c r="N14" s="9" t="str">
        <f>IFERROR(VLOOKUP(CONCATENATE(N$10,$Q14),Alap!$AY:$BE,7,FALSE),"")</f>
        <v/>
      </c>
      <c r="O14" s="9" t="str">
        <f>IFERROR(VLOOKUP(CONCATENATE(O$10,$Q14),Alap!$AY:$BE,7,FALSE),"")</f>
        <v/>
      </c>
      <c r="P14" s="9" t="str">
        <f>IFERROR(VLOOKUP(CONCATENATE(P$10,$Q14),Alap!$AY:$BE,7,FALSE),"")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IFERROR(VLOOKUP(CONCATENATE(B$10,$Q15),Alap!$AY:$BE,7,FALSE),"")</f>
        <v/>
      </c>
      <c r="C15" s="9" t="str">
        <f>IFERROR(VLOOKUP(CONCATENATE(C$10,$Q15),Alap!$AY:$BE,7,FALSE),"")</f>
        <v/>
      </c>
      <c r="D15" s="9" t="str">
        <f>IFERROR(VLOOKUP(CONCATENATE(D$10,$Q15),Alap!$AY:$BE,7,FALSE),"")</f>
        <v/>
      </c>
      <c r="E15" s="9" t="str">
        <f>IFERROR(VLOOKUP(CONCATENATE(E$10,$Q15),Alap!$AY:$BE,7,FALSE),"")</f>
        <v/>
      </c>
      <c r="F15" s="9" t="str">
        <f>IFERROR(VLOOKUP(CONCATENATE(F$10,$Q15),Alap!$AY:$BE,7,FALSE),"")</f>
        <v/>
      </c>
      <c r="G15" s="9" t="str">
        <f>IFERROR(VLOOKUP(CONCATENATE(G$10,$Q15),Alap!$AY:$BE,7,FALSE),"")</f>
        <v/>
      </c>
      <c r="H15" s="9" t="str">
        <f>IFERROR(VLOOKUP(CONCATENATE(H$10,$Q15),Alap!$AY:$BE,7,FALSE),"")</f>
        <v>Folyamatok fejlesztése (Six S) (604, gépterem, web)</v>
      </c>
      <c r="I15" s="9" t="str">
        <f>IFERROR(VLOOKUP(CONCATENATE(I$10,$Q15),Alap!$AY:$BE,7,FALSE),"")</f>
        <v/>
      </c>
      <c r="J15" s="9" t="str">
        <f>IFERROR(VLOOKUP(CONCATENATE(J$10,$Q15),Alap!$AY:$BE,7,FALSE),"")</f>
        <v/>
      </c>
      <c r="K15" s="9" t="str">
        <f>IFERROR(VLOOKUP(CONCATENATE(K$10,$Q15),Alap!$AY:$BE,7,FALSE),"")</f>
        <v/>
      </c>
      <c r="L15" s="9" t="str">
        <f>IFERROR(VLOOKUP(CONCATENATE(L$10,$Q15),Alap!$AY:$BE,7,FALSE),"")</f>
        <v/>
      </c>
      <c r="M15" s="9" t="str">
        <f>IFERROR(VLOOKUP(CONCATENATE(M$10,$Q15),Alap!$AY:$BE,7,FALSE),"")</f>
        <v/>
      </c>
      <c r="N15" s="9" t="str">
        <f>IFERROR(VLOOKUP(CONCATENATE(N$10,$Q15),Alap!$AY:$BE,7,FALSE),"")</f>
        <v/>
      </c>
      <c r="O15" s="9" t="str">
        <f>IFERROR(VLOOKUP(CONCATENATE(O$10,$Q15),Alap!$AY:$BE,7,FALSE),"")</f>
        <v/>
      </c>
      <c r="P15" s="9" t="str">
        <f>IFERROR(VLOOKUP(CONCATENATE(P$10,$Q15),Alap!$AY:$BE,7,FALSE),"")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IFERROR(VLOOKUP(CONCATENATE(B$10,$Q16),Alap!$AY:$BE,7,FALSE),"")</f>
        <v/>
      </c>
      <c r="C16" s="9" t="str">
        <f>IFERROR(VLOOKUP(CONCATENATE(C$10,$Q16),Alap!$AY:$BE,7,FALSE),"")</f>
        <v/>
      </c>
      <c r="D16" s="9" t="str">
        <f>IFERROR(VLOOKUP(CONCATENATE(D$10,$Q16),Alap!$AY:$BE,7,FALSE),"")</f>
        <v/>
      </c>
      <c r="E16" s="9" t="str">
        <f>IFERROR(VLOOKUP(CONCATENATE(E$10,$Q16),Alap!$AY:$BE,7,FALSE),"")</f>
        <v/>
      </c>
      <c r="F16" s="9" t="str">
        <f>IFERROR(VLOOKUP(CONCATENATE(F$10,$Q16),Alap!$AY:$BE,7,FALSE),"")</f>
        <v/>
      </c>
      <c r="G16" s="9" t="str">
        <f>IFERROR(VLOOKUP(CONCATENATE(G$10,$Q16),Alap!$AY:$BE,7,FALSE),"")</f>
        <v/>
      </c>
      <c r="H16" s="9" t="str">
        <f>IFERROR(VLOOKUP(CONCATENATE(H$10,$Q16),Alap!$AY:$BE,7,FALSE),"")</f>
        <v>Folyamatok fejlesztése (Six S) (604, gépterem, web)</v>
      </c>
      <c r="I16" s="9" t="str">
        <f>IFERROR(VLOOKUP(CONCATENATE(I$10,$Q16),Alap!$AY:$BE,7,FALSE),"")</f>
        <v/>
      </c>
      <c r="J16" s="9" t="str">
        <f>IFERROR(VLOOKUP(CONCATENATE(J$10,$Q16),Alap!$AY:$BE,7,FALSE),"")</f>
        <v/>
      </c>
      <c r="K16" s="9" t="str">
        <f>IFERROR(VLOOKUP(CONCATENATE(K$10,$Q16),Alap!$AY:$BE,7,FALSE),"")</f>
        <v/>
      </c>
      <c r="L16" s="9" t="str">
        <f>IFERROR(VLOOKUP(CONCATENATE(L$10,$Q16),Alap!$AY:$BE,7,FALSE),"")</f>
        <v/>
      </c>
      <c r="M16" s="9" t="str">
        <f>IFERROR(VLOOKUP(CONCATENATE(M$10,$Q16),Alap!$AY:$BE,7,FALSE),"")</f>
        <v/>
      </c>
      <c r="N16" s="9" t="str">
        <f>IFERROR(VLOOKUP(CONCATENATE(N$10,$Q16),Alap!$AY:$BE,7,FALSE),"")</f>
        <v/>
      </c>
      <c r="O16" s="9" t="str">
        <f>IFERROR(VLOOKUP(CONCATENATE(O$10,$Q16),Alap!$AY:$BE,7,FALSE),"")</f>
        <v/>
      </c>
      <c r="P16" s="9" t="str">
        <f>IFERROR(VLOOKUP(CONCATENATE(P$10,$Q16),Alap!$AY:$BE,7,FALSE),"")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35433070866141736" header="0.31496062992125984" footer="0.31496062992125984"/>
  <pageSetup paperSize="9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5918B-8ABF-4E18-B096-85A9A950BCE5}">
  <dimension ref="A1:Q17"/>
  <sheetViews>
    <sheetView workbookViewId="0">
      <selection activeCell="L5" sqref="L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9" t="str">
        <f>IFERROR(VLOOKUP(CONCATENATE(B$2,$Q4),Alap!$AZ:$BE,6,FALSE),"")</f>
        <v/>
      </c>
      <c r="C4" s="29" t="str">
        <f>IFERROR(VLOOKUP(CONCATENATE(C$2,$Q4),Alap!$AZ:$BE,6,FALSE),"")</f>
        <v/>
      </c>
      <c r="D4" s="23" t="str">
        <f>IFERROR(VLOOKUP(CONCATENATE(D$2,$Q4),Alap!$AZ:$BE,6,FALSE),"")</f>
        <v>Épületszolgáltatások irányítása (Passzív, web)</v>
      </c>
      <c r="E4" s="23" t="str">
        <f>IFERROR(VLOOKUP(CONCATENATE(E$2,$Q4),Alap!$AZ:$BE,6,FALSE),"")</f>
        <v/>
      </c>
      <c r="F4" s="23" t="str">
        <f>IFERROR(VLOOKUP(CONCATENATE(F$2,$Q4),Alap!$AZ:$BE,6,FALSE),"")</f>
        <v>Épületszolgáltatások irányítása (Passzív, web)</v>
      </c>
      <c r="G4" s="29" t="str">
        <f>IFERROR(VLOOKUP(CONCATENATE(G$2,$Q4),Alap!$AZ:$BE,6,FALSE),"")</f>
        <v/>
      </c>
      <c r="H4" s="29" t="str">
        <f>IFERROR(VLOOKUP(CONCATENATE(H$2,$Q4),Alap!$AZ:$BE,6,FALSE),"")</f>
        <v/>
      </c>
      <c r="I4" s="29" t="str">
        <f>IFERROR(VLOOKUP(CONCATENATE(I$2,$Q4),Alap!$AZ:$BE,6,FALSE),"")</f>
        <v/>
      </c>
      <c r="J4" s="23" t="str">
        <f>IFERROR(VLOOKUP(CONCATENATE(J$2,$Q4),Alap!$AZ:$BE,6,FALSE),"")</f>
        <v/>
      </c>
      <c r="K4" s="22" t="str">
        <f>IFERROR(VLOOKUP(CONCATENATE(K$2,$Q4),Alap!$AZ:$BE,6,FALSE),"")</f>
        <v>Logisztika (215, web)</v>
      </c>
      <c r="L4" s="23" t="str">
        <f>IFERROR(VLOOKUP(CONCATENATE(L$2,$Q4),Alap!$AZ:$BE,6,FALSE),"")</f>
        <v/>
      </c>
      <c r="M4" s="22" t="str">
        <f>IFERROR(VLOOKUP(CONCATENATE(M$2,$Q4),Alap!$AZ:$BE,6,FALSE),"")</f>
        <v>Logisztika (212, web)</v>
      </c>
      <c r="N4" s="23" t="str">
        <f>IFERROR(VLOOKUP(CONCATENATE(N$2,$Q4),Alap!$AZ:$BE,6,FALSE),"")</f>
        <v>Épületszolgáltatások irányítása (Passzív, web)</v>
      </c>
      <c r="O4" s="29" t="str">
        <f>IFERROR(VLOOKUP(CONCATENATE(O$2,$Q4),Alap!$AZ:$BE,6,FALSE),"")</f>
        <v/>
      </c>
      <c r="P4" s="23" t="str">
        <f>IFERROR(VLOOKUP(CONCATENATE(P$2,$Q4),Alap!$AZ:$BE,6,FALSE),"")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IFERROR(VLOOKUP(CONCATENATE(B$2,$Q5),Alap!$AZ:$BE,6,FALSE),"")</f>
        <v/>
      </c>
      <c r="C5" s="23" t="str">
        <f>IFERROR(VLOOKUP(CONCATENATE(C$2,$Q5),Alap!$AZ:$BE,6,FALSE),"")</f>
        <v>Megújuló energiaforrások (217, web)</v>
      </c>
      <c r="D5" s="23" t="str">
        <f>IFERROR(VLOOKUP(CONCATENATE(D$2,$Q5),Alap!$AZ:$BE,6,FALSE),"")</f>
        <v>Épületszolgáltatások irányítása (Passzív, web)</v>
      </c>
      <c r="E5" s="23" t="str">
        <f>IFERROR(VLOOKUP(CONCATENATE(E$2,$Q5),Alap!$AZ:$BE,6,FALSE),"")</f>
        <v/>
      </c>
      <c r="F5" s="23" t="str">
        <f>IFERROR(VLOOKUP(CONCATENATE(F$2,$Q5),Alap!$AZ:$BE,6,FALSE),"")</f>
        <v>Épületszolgáltatások irányítása (Passzív, web)</v>
      </c>
      <c r="G5" s="23" t="str">
        <f>IFERROR(VLOOKUP(CONCATENATE(G$2,$Q5),Alap!$AZ:$BE,6,FALSE),"")</f>
        <v>Megújuló energiaforrások (212, web)</v>
      </c>
      <c r="H5" s="29" t="str">
        <f>IFERROR(VLOOKUP(CONCATENATE(H$2,$Q5),Alap!$AZ:$BE,6,FALSE),"")</f>
        <v/>
      </c>
      <c r="I5" s="29" t="str">
        <f>IFERROR(VLOOKUP(CONCATENATE(I$2,$Q5),Alap!$AZ:$BE,6,FALSE),"")</f>
        <v/>
      </c>
      <c r="J5" s="23" t="str">
        <f>IFERROR(VLOOKUP(CONCATENATE(J$2,$Q5),Alap!$AZ:$BE,6,FALSE),"")</f>
        <v/>
      </c>
      <c r="K5" s="22" t="str">
        <f>IFERROR(VLOOKUP(CONCATENATE(K$2,$Q5),Alap!$AZ:$BE,6,FALSE),"")</f>
        <v>Logisztika (215, web)</v>
      </c>
      <c r="L5" s="23" t="str">
        <f>IFERROR(VLOOKUP(CONCATENATE(L$2,$Q5),Alap!$AZ:$BE,6,FALSE),"")</f>
        <v/>
      </c>
      <c r="M5" s="22" t="str">
        <f>IFERROR(VLOOKUP(CONCATENATE(M$2,$Q5),Alap!$AZ:$BE,6,FALSE),"")</f>
        <v>Logisztika (212, web)</v>
      </c>
      <c r="N5" s="23" t="str">
        <f>IFERROR(VLOOKUP(CONCATENATE(N$2,$Q5),Alap!$AZ:$BE,6,FALSE),"")</f>
        <v>Épületszolgáltatások irányítása (Passzív, web)</v>
      </c>
      <c r="O5" s="29" t="str">
        <f>IFERROR(VLOOKUP(CONCATENATE(O$2,$Q5),Alap!$AZ:$BE,6,FALSE),"")</f>
        <v/>
      </c>
      <c r="P5" s="23" t="str">
        <f>IFERROR(VLOOKUP(CONCATENATE(P$2,$Q5),Alap!$AZ:$BE,6,FALSE),"")</f>
        <v/>
      </c>
      <c r="Q5" s="3">
        <v>2</v>
      </c>
    </row>
    <row r="6" spans="1:17" ht="63.75" customHeight="1" thickBot="1" x14ac:dyDescent="0.3">
      <c r="A6" s="9" t="s">
        <v>3</v>
      </c>
      <c r="B6" s="23" t="str">
        <f>IFERROR(VLOOKUP(CONCATENATE(B$2,$Q6),Alap!$AZ:$BE,6,FALSE),"")</f>
        <v>Megújuló energiaforrások (212, web)</v>
      </c>
      <c r="C6" s="23" t="str">
        <f>IFERROR(VLOOKUP(CONCATENATE(C$2,$Q6),Alap!$AZ:$BE,6,FALSE),"")</f>
        <v>Megújuló energiaforrások (217, web)</v>
      </c>
      <c r="D6" s="22" t="str">
        <f>IFERROR(VLOOKUP(CONCATENATE(D$2,$Q6),Alap!$AZ:$BE,6,FALSE),"")</f>
        <v>Viselkedéskultúra és protokoll (szv.) (215, Bp.-ről web)</v>
      </c>
      <c r="E6" s="23" t="str">
        <f>IFERROR(VLOOKUP(CONCATENATE(E$2,$Q6),Alap!$AZ:$BE,6,FALSE),"")</f>
        <v/>
      </c>
      <c r="F6" s="22" t="str">
        <f>IFERROR(VLOOKUP(CONCATENATE(F$2,$Q6),Alap!$AZ:$BE,6,FALSE),"")</f>
        <v>Logisztika (601, web)</v>
      </c>
      <c r="G6" s="23" t="str">
        <f>IFERROR(VLOOKUP(CONCATENATE(G$2,$Q6),Alap!$AZ:$BE,6,FALSE),"")</f>
        <v>Megújuló energiaforrások (212, web)</v>
      </c>
      <c r="H6" s="23" t="str">
        <f>IFERROR(VLOOKUP(CONCATENATE(H$2,$Q6),Alap!$AZ:$BE,6,FALSE),"")</f>
        <v/>
      </c>
      <c r="I6" s="23" t="str">
        <f>IFERROR(VLOOKUP(CONCATENATE(I$2,$Q6),Alap!$AZ:$BE,6,FALSE),"")</f>
        <v/>
      </c>
      <c r="J6" s="23" t="str">
        <f>IFERROR(VLOOKUP(CONCATENATE(J$2,$Q6),Alap!$AZ:$BE,6,FALSE),"")</f>
        <v>Megújuló energiaforrások (212, web)</v>
      </c>
      <c r="K6" s="23" t="str">
        <f>IFERROR(VLOOKUP(CONCATENATE(K$2,$Q6),Alap!$AZ:$BE,6,FALSE),"")</f>
        <v>Megújuló energiaforrások (217, web)</v>
      </c>
      <c r="L6" s="23" t="str">
        <f>IFERROR(VLOOKUP(CONCATENATE(L$2,$Q6),Alap!$AZ:$BE,6,FALSE),"")</f>
        <v/>
      </c>
      <c r="M6" s="22" t="str">
        <f>IFERROR(VLOOKUP(CONCATENATE(M$2,$Q6),Alap!$AZ:$BE,6,FALSE),"")</f>
        <v>Logisztika (212, web)</v>
      </c>
      <c r="N6" s="22" t="str">
        <f>IFERROR(VLOOKUP(CONCATENATE(N$2,$Q6),Alap!$AZ:$BE,6,FALSE),"")</f>
        <v>Viselkedéskultúra és protokoll (szv.) (A/Nae., Tb.-ről web)</v>
      </c>
      <c r="O6" s="23" t="str">
        <f>IFERROR(VLOOKUP(CONCATENATE(O$2,$Q6),Alap!$AZ:$BE,6,FALSE),"")</f>
        <v>Épületszolgáltatások irányítása (Passzív, web)</v>
      </c>
      <c r="P6" s="23" t="str">
        <f>IFERROR(VLOOKUP(CONCATENATE(P$2,$Q6),Alap!$AZ:$BE,6,FALSE),"")</f>
        <v/>
      </c>
      <c r="Q6" s="3">
        <v>3</v>
      </c>
    </row>
    <row r="7" spans="1:17" ht="63.75" customHeight="1" thickBot="1" x14ac:dyDescent="0.3">
      <c r="A7" s="9" t="s">
        <v>4</v>
      </c>
      <c r="B7" s="23" t="str">
        <f>IFERROR(VLOOKUP(CONCATENATE(B$2,$Q7),Alap!$AZ:$BE,6,FALSE),"")</f>
        <v>Épületszolgáltatások irányítása (Passzív, web)</v>
      </c>
      <c r="C7" s="23" t="str">
        <f>IFERROR(VLOOKUP(CONCATENATE(C$2,$Q7),Alap!$AZ:$BE,6,FALSE),"")</f>
        <v>Megújuló energiaforrások (217, web)</v>
      </c>
      <c r="D7" s="22" t="str">
        <f>IFERROR(VLOOKUP(CONCATENATE(D$2,$Q7),Alap!$AZ:$BE,6,FALSE),"")</f>
        <v>Viselkedéskultúra és protokoll (szv.) (215, Bp.-ről web)</v>
      </c>
      <c r="E7" s="23" t="str">
        <f>IFERROR(VLOOKUP(CONCATENATE(E$2,$Q7),Alap!$AZ:$BE,6,FALSE),"")</f>
        <v/>
      </c>
      <c r="F7" s="22" t="str">
        <f>IFERROR(VLOOKUP(CONCATENATE(F$2,$Q7),Alap!$AZ:$BE,6,FALSE),"")</f>
        <v>Logisztika (601, web)</v>
      </c>
      <c r="G7" s="23" t="str">
        <f>IFERROR(VLOOKUP(CONCATENATE(G$2,$Q7),Alap!$AZ:$BE,6,FALSE),"")</f>
        <v>Megújuló energiaforrások (212, web)</v>
      </c>
      <c r="H7" s="23" t="str">
        <f>IFERROR(VLOOKUP(CONCATENATE(H$2,$Q7),Alap!$AZ:$BE,6,FALSE),"")</f>
        <v/>
      </c>
      <c r="I7" s="23" t="str">
        <f>IFERROR(VLOOKUP(CONCATENATE(I$2,$Q7),Alap!$AZ:$BE,6,FALSE),"")</f>
        <v/>
      </c>
      <c r="J7" s="23" t="str">
        <f>IFERROR(VLOOKUP(CONCATENATE(J$2,$Q7),Alap!$AZ:$BE,6,FALSE),"")</f>
        <v>Megújuló energiaforrások (212, web)</v>
      </c>
      <c r="K7" s="23" t="str">
        <f>IFERROR(VLOOKUP(CONCATENATE(K$2,$Q7),Alap!$AZ:$BE,6,FALSE),"")</f>
        <v>Megújuló energiaforrások (217, web)</v>
      </c>
      <c r="L7" s="23" t="str">
        <f>IFERROR(VLOOKUP(CONCATENATE(L$2,$Q7),Alap!$AZ:$BE,6,FALSE),"")</f>
        <v/>
      </c>
      <c r="M7" s="23" t="str">
        <f>IFERROR(VLOOKUP(CONCATENATE(M$2,$Q7),Alap!$AZ:$BE,6,FALSE),"")</f>
        <v/>
      </c>
      <c r="N7" s="22" t="str">
        <f>IFERROR(VLOOKUP(CONCATENATE(N$2,$Q7),Alap!$AZ:$BE,6,FALSE),"")</f>
        <v>Viselkedéskultúra és protokoll (szv.) (A/Nae., Tb.-ről web)</v>
      </c>
      <c r="O7" s="23" t="str">
        <f>IFERROR(VLOOKUP(CONCATENATE(O$2,$Q7),Alap!$AZ:$BE,6,FALSE),"")</f>
        <v>Épületszolgáltatások irányítása (Passzív, web)</v>
      </c>
      <c r="P7" s="23" t="str">
        <f>IFERROR(VLOOKUP(CONCATENATE(P$2,$Q7),Alap!$AZ:$BE,6,FALSE),"")</f>
        <v/>
      </c>
      <c r="Q7" s="3">
        <v>4</v>
      </c>
    </row>
    <row r="8" spans="1:17" ht="63.75" customHeight="1" thickBot="1" x14ac:dyDescent="0.3">
      <c r="A8" s="9" t="s">
        <v>5</v>
      </c>
      <c r="B8" s="23" t="str">
        <f>IFERROR(VLOOKUP(CONCATENATE(B$2,$Q8),Alap!$AZ:$BE,6,FALSE),"")</f>
        <v/>
      </c>
      <c r="C8" s="23" t="str">
        <f>IFERROR(VLOOKUP(CONCATENATE(C$2,$Q8),Alap!$AZ:$BE,6,FALSE),"")</f>
        <v/>
      </c>
      <c r="D8" s="23" t="str">
        <f>IFERROR(VLOOKUP(CONCATENATE(D$2,$Q8),Alap!$AZ:$BE,6,FALSE),"")</f>
        <v/>
      </c>
      <c r="E8" s="23" t="str">
        <f>IFERROR(VLOOKUP(CONCATENATE(E$2,$Q8),Alap!$AZ:$BE,6,FALSE),"")</f>
        <v/>
      </c>
      <c r="F8" s="22" t="str">
        <f>IFERROR(VLOOKUP(CONCATENATE(F$2,$Q8),Alap!$AZ:$BE,6,FALSE),"")</f>
        <v>Logisztika (601, web)</v>
      </c>
      <c r="G8" s="23" t="str">
        <f>IFERROR(VLOOKUP(CONCATENATE(G$2,$Q8),Alap!$AZ:$BE,6,FALSE),"")</f>
        <v/>
      </c>
      <c r="H8" s="23" t="str">
        <f>IFERROR(VLOOKUP(CONCATENATE(H$2,$Q8),Alap!$AZ:$BE,6,FALSE),"")</f>
        <v/>
      </c>
      <c r="I8" s="23" t="str">
        <f>IFERROR(VLOOKUP(CONCATENATE(I$2,$Q8),Alap!$AZ:$BE,6,FALSE),"")</f>
        <v/>
      </c>
      <c r="J8" s="23" t="str">
        <f>IFERROR(VLOOKUP(CONCATENATE(J$2,$Q8),Alap!$AZ:$BE,6,FALSE),"")</f>
        <v>Megújuló energiaforrások (212, web)</v>
      </c>
      <c r="K8" s="23" t="str">
        <f>IFERROR(VLOOKUP(CONCATENATE(K$2,$Q8),Alap!$AZ:$BE,6,FALSE),"")</f>
        <v>Megújuló energiaforrások (217, web)</v>
      </c>
      <c r="L8" s="23" t="str">
        <f>IFERROR(VLOOKUP(CONCATENATE(L$2,$Q8),Alap!$AZ:$BE,6,FALSE),"")</f>
        <v/>
      </c>
      <c r="M8" s="23" t="str">
        <f>IFERROR(VLOOKUP(CONCATENATE(M$2,$Q8),Alap!$AZ:$BE,6,FALSE),"")</f>
        <v/>
      </c>
      <c r="N8" s="23" t="str">
        <f>IFERROR(VLOOKUP(CONCATENATE(N$2,$Q8),Alap!$AZ:$BE,6,FALSE),"")</f>
        <v/>
      </c>
      <c r="O8" s="23" t="str">
        <f>IFERROR(VLOOKUP(CONCATENATE(O$2,$Q8),Alap!$AZ:$BE,6,FALSE),"")</f>
        <v>Épületszolgáltatások irányítása (Passzív, web)</v>
      </c>
      <c r="P8" s="23" t="str">
        <f>IFERROR(VLOOKUP(CONCATENATE(P$2,$Q8),Alap!$AZ:$BE,6,FALSE),"")</f>
        <v/>
      </c>
      <c r="Q8" s="3">
        <v>5</v>
      </c>
    </row>
    <row r="9" spans="1:17" ht="63.75" customHeight="1" thickBot="1" x14ac:dyDescent="0.3">
      <c r="A9" s="9" t="s">
        <v>6</v>
      </c>
      <c r="B9" s="23" t="str">
        <f>IFERROR(VLOOKUP(CONCATENATE(B$2,$Q9),Alap!$AZ:$BE,6,FALSE),"")</f>
        <v/>
      </c>
      <c r="C9" s="23" t="str">
        <f>IFERROR(VLOOKUP(CONCATENATE(C$2,$Q9),Alap!$AZ:$BE,6,FALSE),"")</f>
        <v/>
      </c>
      <c r="D9" s="23" t="str">
        <f>IFERROR(VLOOKUP(CONCATENATE(D$2,$Q9),Alap!$AZ:$BE,6,FALSE),"")</f>
        <v/>
      </c>
      <c r="E9" s="23" t="str">
        <f>IFERROR(VLOOKUP(CONCATENATE(E$2,$Q9),Alap!$AZ:$BE,6,FALSE),"")</f>
        <v/>
      </c>
      <c r="F9" s="23" t="str">
        <f>IFERROR(VLOOKUP(CONCATENATE(F$2,$Q9),Alap!$AZ:$BE,6,FALSE),"")</f>
        <v/>
      </c>
      <c r="G9" s="23" t="str">
        <f>IFERROR(VLOOKUP(CONCATENATE(G$2,$Q9),Alap!$AZ:$BE,6,FALSE),"")</f>
        <v/>
      </c>
      <c r="H9" s="22" t="str">
        <f>IFERROR(VLOOKUP(CONCATENATE(H$2,$Q9),Alap!$AZ:$BE,6,FALSE),"")</f>
        <v/>
      </c>
      <c r="I9" s="22" t="str">
        <f>IFERROR(VLOOKUP(CONCATENATE(I$2,$Q9),Alap!$AZ:$BE,6,FALSE),"")</f>
        <v/>
      </c>
      <c r="J9" s="22" t="str">
        <f>IFERROR(VLOOKUP(CONCATENATE(J$2,$Q9),Alap!$AZ:$BE,6,FALSE),"")</f>
        <v/>
      </c>
      <c r="K9" s="22" t="str">
        <f>IFERROR(VLOOKUP(CONCATENATE(K$2,$Q9),Alap!$AZ:$BE,6,FALSE),"")</f>
        <v/>
      </c>
      <c r="L9" s="23" t="str">
        <f>IFERROR(VLOOKUP(CONCATENATE(L$2,$Q9),Alap!$AZ:$BE,6,FALSE),"")</f>
        <v/>
      </c>
      <c r="M9" s="22" t="str">
        <f>IFERROR(VLOOKUP(CONCATENATE(M$2,$Q9),Alap!$AZ:$BE,6,FALSE),"")</f>
        <v/>
      </c>
      <c r="N9" s="22" t="str">
        <f>IFERROR(VLOOKUP(CONCATENATE(N$2,$Q9),Alap!$AZ:$BE,6,FALSE),"")</f>
        <v/>
      </c>
      <c r="O9" s="22" t="str">
        <f>IFERROR(VLOOKUP(CONCATENATE(O$2,$Q9),Alap!$AZ:$BE,6,FALSE),"")</f>
        <v/>
      </c>
      <c r="P9" s="22" t="str">
        <f>IFERROR(VLOOKUP(CONCATENATE(P$2,$Q9),Alap!$AZ:$BE,6,FALSE),"")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IFERROR(VLOOKUP(CONCATENATE(B$10,$Q13),Alap!$AZ:$BE,6,FALSE),"")</f>
        <v/>
      </c>
      <c r="C13" s="9" t="str">
        <f>IFERROR(VLOOKUP(CONCATENATE(C$10,$Q13),Alap!$AZ:$BE,6,FALSE),"")</f>
        <v/>
      </c>
      <c r="D13" s="9" t="str">
        <f>IFERROR(VLOOKUP(CONCATENATE(D$10,$Q13),Alap!$AZ:$BE,6,FALSE),"")</f>
        <v/>
      </c>
      <c r="E13" s="9" t="str">
        <f>IFERROR(VLOOKUP(CONCATENATE(E$10,$Q13),Alap!$AZ:$BE,6,FALSE),"")</f>
        <v/>
      </c>
      <c r="F13" s="9" t="str">
        <f>IFERROR(VLOOKUP(CONCATENATE(F$10,$Q13),Alap!$AZ:$BE,6,FALSE),"")</f>
        <v/>
      </c>
      <c r="G13" s="9" t="str">
        <f>IFERROR(VLOOKUP(CONCATENATE(G$10,$Q13),Alap!$AZ:$BE,6,FALSE),"")</f>
        <v/>
      </c>
      <c r="H13" s="9" t="str">
        <f>IFERROR(VLOOKUP(CONCATENATE(H$10,$Q13),Alap!$AZ:$BE,6,FALSE),"")</f>
        <v/>
      </c>
      <c r="I13" s="9" t="str">
        <f>IFERROR(VLOOKUP(CONCATENATE(I$10,$Q13),Alap!$AZ:$BE,6,FALSE),"")</f>
        <v/>
      </c>
      <c r="J13" s="9" t="str">
        <f>IFERROR(VLOOKUP(CONCATENATE(J$10,$Q13),Alap!$AZ:$BE,6,FALSE),"")</f>
        <v/>
      </c>
      <c r="K13" s="9" t="str">
        <f>IFERROR(VLOOKUP(CONCATENATE(K$10,$Q13),Alap!$AZ:$BE,6,FALSE),"")</f>
        <v/>
      </c>
      <c r="L13" s="9" t="str">
        <f>IFERROR(VLOOKUP(CONCATENATE(L$10,$Q13),Alap!$AZ:$BE,6,FALSE),"")</f>
        <v/>
      </c>
      <c r="M13" s="9" t="str">
        <f>IFERROR(VLOOKUP(CONCATENATE(M$10,$Q13),Alap!$AZ:$BE,6,FALSE),"")</f>
        <v/>
      </c>
      <c r="N13" s="9" t="str">
        <f>IFERROR(VLOOKUP(CONCATENATE(N$10,$Q13),Alap!$AZ:$BE,6,FALSE),"")</f>
        <v/>
      </c>
      <c r="O13" s="9" t="str">
        <f>IFERROR(VLOOKUP(CONCATENATE(O$10,$Q13),Alap!$AZ:$BE,6,FALSE),"")</f>
        <v/>
      </c>
      <c r="P13" s="9" t="str">
        <f>IFERROR(VLOOKUP(CONCATENATE(P$10,$Q13),Alap!$AZ:$BE,6,FALSE),"")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IFERROR(VLOOKUP(CONCATENATE(B$10,$Q14),Alap!$AZ:$BE,6,FALSE),"")</f>
        <v/>
      </c>
      <c r="C14" s="9" t="str">
        <f>IFERROR(VLOOKUP(CONCATENATE(C$10,$Q14),Alap!$AZ:$BE,6,FALSE),"")</f>
        <v/>
      </c>
      <c r="D14" s="9" t="str">
        <f>IFERROR(VLOOKUP(CONCATENATE(D$10,$Q14),Alap!$AZ:$BE,6,FALSE),"")</f>
        <v/>
      </c>
      <c r="E14" s="9" t="str">
        <f>IFERROR(VLOOKUP(CONCATENATE(E$10,$Q14),Alap!$AZ:$BE,6,FALSE),"")</f>
        <v/>
      </c>
      <c r="F14" s="9" t="str">
        <f>IFERROR(VLOOKUP(CONCATENATE(F$10,$Q14),Alap!$AZ:$BE,6,FALSE),"")</f>
        <v/>
      </c>
      <c r="G14" s="9" t="str">
        <f>IFERROR(VLOOKUP(CONCATENATE(G$10,$Q14),Alap!$AZ:$BE,6,FALSE),"")</f>
        <v/>
      </c>
      <c r="H14" s="9" t="str">
        <f>IFERROR(VLOOKUP(CONCATENATE(H$10,$Q14),Alap!$AZ:$BE,6,FALSE),"")</f>
        <v/>
      </c>
      <c r="I14" s="9" t="str">
        <f>IFERROR(VLOOKUP(CONCATENATE(I$10,$Q14),Alap!$AZ:$BE,6,FALSE),"")</f>
        <v/>
      </c>
      <c r="J14" s="9" t="str">
        <f>IFERROR(VLOOKUP(CONCATENATE(J$10,$Q14),Alap!$AZ:$BE,6,FALSE),"")</f>
        <v/>
      </c>
      <c r="K14" s="9" t="str">
        <f>IFERROR(VLOOKUP(CONCATENATE(K$10,$Q14),Alap!$AZ:$BE,6,FALSE),"")</f>
        <v/>
      </c>
      <c r="L14" s="9" t="str">
        <f>IFERROR(VLOOKUP(CONCATENATE(L$10,$Q14),Alap!$AZ:$BE,6,FALSE),"")</f>
        <v/>
      </c>
      <c r="M14" s="9" t="str">
        <f>IFERROR(VLOOKUP(CONCATENATE(M$10,$Q14),Alap!$AZ:$BE,6,FALSE),"")</f>
        <v/>
      </c>
      <c r="N14" s="9" t="str">
        <f>IFERROR(VLOOKUP(CONCATENATE(N$10,$Q14),Alap!$AZ:$BE,6,FALSE),"")</f>
        <v/>
      </c>
      <c r="O14" s="9" t="str">
        <f>IFERROR(VLOOKUP(CONCATENATE(O$10,$Q14),Alap!$AZ:$BE,6,FALSE),"")</f>
        <v/>
      </c>
      <c r="P14" s="9" t="str">
        <f>IFERROR(VLOOKUP(CONCATENATE(P$10,$Q14),Alap!$AZ:$BE,6,FALSE),"")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IFERROR(VLOOKUP(CONCATENATE(B$10,$Q15),Alap!$AZ:$BE,6,FALSE),"")</f>
        <v/>
      </c>
      <c r="C15" s="9" t="str">
        <f>IFERROR(VLOOKUP(CONCATENATE(C$10,$Q15),Alap!$AZ:$BE,6,FALSE),"")</f>
        <v/>
      </c>
      <c r="D15" s="9" t="str">
        <f>IFERROR(VLOOKUP(CONCATENATE(D$10,$Q15),Alap!$AZ:$BE,6,FALSE),"")</f>
        <v/>
      </c>
      <c r="E15" s="9" t="str">
        <f>IFERROR(VLOOKUP(CONCATENATE(E$10,$Q15),Alap!$AZ:$BE,6,FALSE),"")</f>
        <v/>
      </c>
      <c r="F15" s="9" t="str">
        <f>IFERROR(VLOOKUP(CONCATENATE(F$10,$Q15),Alap!$AZ:$BE,6,FALSE),"")</f>
        <v/>
      </c>
      <c r="G15" s="9" t="str">
        <f>IFERROR(VLOOKUP(CONCATENATE(G$10,$Q15),Alap!$AZ:$BE,6,FALSE),"")</f>
        <v/>
      </c>
      <c r="H15" s="9" t="str">
        <f>IFERROR(VLOOKUP(CONCATENATE(H$10,$Q15),Alap!$AZ:$BE,6,FALSE),"")</f>
        <v/>
      </c>
      <c r="I15" s="9" t="str">
        <f>IFERROR(VLOOKUP(CONCATENATE(I$10,$Q15),Alap!$AZ:$BE,6,FALSE),"")</f>
        <v/>
      </c>
      <c r="J15" s="9" t="str">
        <f>IFERROR(VLOOKUP(CONCATENATE(J$10,$Q15),Alap!$AZ:$BE,6,FALSE),"")</f>
        <v/>
      </c>
      <c r="K15" s="9" t="str">
        <f>IFERROR(VLOOKUP(CONCATENATE(K$10,$Q15),Alap!$AZ:$BE,6,FALSE),"")</f>
        <v/>
      </c>
      <c r="L15" s="9" t="str">
        <f>IFERROR(VLOOKUP(CONCATENATE(L$10,$Q15),Alap!$AZ:$BE,6,FALSE),"")</f>
        <v/>
      </c>
      <c r="M15" s="9" t="str">
        <f>IFERROR(VLOOKUP(CONCATENATE(M$10,$Q15),Alap!$AZ:$BE,6,FALSE),"")</f>
        <v/>
      </c>
      <c r="N15" s="9" t="str">
        <f>IFERROR(VLOOKUP(CONCATENATE(N$10,$Q15),Alap!$AZ:$BE,6,FALSE),"")</f>
        <v/>
      </c>
      <c r="O15" s="9" t="str">
        <f>IFERROR(VLOOKUP(CONCATENATE(O$10,$Q15),Alap!$AZ:$BE,6,FALSE),"")</f>
        <v/>
      </c>
      <c r="P15" s="9" t="str">
        <f>IFERROR(VLOOKUP(CONCATENATE(P$10,$Q15),Alap!$AZ:$BE,6,FALSE),"")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IFERROR(VLOOKUP(CONCATENATE(B$10,$Q16),Alap!$AZ:$BE,6,FALSE),"")</f>
        <v/>
      </c>
      <c r="C16" s="9" t="str">
        <f>IFERROR(VLOOKUP(CONCATENATE(C$10,$Q16),Alap!$AZ:$BE,6,FALSE),"")</f>
        <v/>
      </c>
      <c r="D16" s="9" t="str">
        <f>IFERROR(VLOOKUP(CONCATENATE(D$10,$Q16),Alap!$AZ:$BE,6,FALSE),"")</f>
        <v/>
      </c>
      <c r="E16" s="9" t="str">
        <f>IFERROR(VLOOKUP(CONCATENATE(E$10,$Q16),Alap!$AZ:$BE,6,FALSE),"")</f>
        <v/>
      </c>
      <c r="F16" s="9" t="str">
        <f>IFERROR(VLOOKUP(CONCATENATE(F$10,$Q16),Alap!$AZ:$BE,6,FALSE),"")</f>
        <v/>
      </c>
      <c r="G16" s="9" t="str">
        <f>IFERROR(VLOOKUP(CONCATENATE(G$10,$Q16),Alap!$AZ:$BE,6,FALSE),"")</f>
        <v/>
      </c>
      <c r="H16" s="9" t="str">
        <f>IFERROR(VLOOKUP(CONCATENATE(H$10,$Q16),Alap!$AZ:$BE,6,FALSE),"")</f>
        <v/>
      </c>
      <c r="I16" s="9" t="str">
        <f>IFERROR(VLOOKUP(CONCATENATE(I$10,$Q16),Alap!$AZ:$BE,6,FALSE),"")</f>
        <v/>
      </c>
      <c r="J16" s="9" t="str">
        <f>IFERROR(VLOOKUP(CONCATENATE(J$10,$Q16),Alap!$AZ:$BE,6,FALSE),"")</f>
        <v/>
      </c>
      <c r="K16" s="9" t="str">
        <f>IFERROR(VLOOKUP(CONCATENATE(K$10,$Q16),Alap!$AZ:$BE,6,FALSE),"")</f>
        <v/>
      </c>
      <c r="L16" s="9" t="str">
        <f>IFERROR(VLOOKUP(CONCATENATE(L$10,$Q16),Alap!$AZ:$BE,6,FALSE),"")</f>
        <v/>
      </c>
      <c r="M16" s="9" t="str">
        <f>IFERROR(VLOOKUP(CONCATENATE(M$10,$Q16),Alap!$AZ:$BE,6,FALSE),"")</f>
        <v/>
      </c>
      <c r="N16" s="9" t="str">
        <f>IFERROR(VLOOKUP(CONCATENATE(N$10,$Q16),Alap!$AZ:$BE,6,FALSE),"")</f>
        <v/>
      </c>
      <c r="O16" s="9" t="str">
        <f>IFERROR(VLOOKUP(CONCATENATE(O$10,$Q16),Alap!$AZ:$BE,6,FALSE),"")</f>
        <v/>
      </c>
      <c r="P16" s="9" t="str">
        <f>IFERROR(VLOOKUP(CONCATENATE(P$10,$Q16),Alap!$AZ:$BE,6,FALSE),"")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35433070866141736" header="0.31496062992125984" footer="0.31496062992125984"/>
  <pageSetup paperSize="9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D9F3-E9CB-4300-9A86-87F998040884}">
  <dimension ref="A1:Q17"/>
  <sheetViews>
    <sheetView workbookViewId="0">
      <selection activeCell="K4" sqref="K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IFERROR(VLOOKUP(CONCATENATE(B$2,$Q4),Alap!$BA:$BE,5,FALSE),"")</f>
        <v>Folyamatok fejlesztése (Six S) (605, gépterem, web)</v>
      </c>
      <c r="C4" s="9" t="str">
        <f>IFERROR(VLOOKUP(CONCATENATE(C$2,$Q4),Alap!$BA:$BE,5,FALSE),"")</f>
        <v/>
      </c>
      <c r="D4" s="9" t="str">
        <f>IFERROR(VLOOKUP(CONCATENATE(D$2,$Q4),Alap!$BA:$BE,5,FALSE),"")</f>
        <v/>
      </c>
      <c r="E4" s="9" t="str">
        <f>IFERROR(VLOOKUP(CONCATENATE(E$2,$Q4),Alap!$BA:$BE,5,FALSE),"")</f>
        <v/>
      </c>
      <c r="F4" s="9" t="str">
        <f>IFERROR(VLOOKUP(CONCATENATE(F$2,$Q4),Alap!$BA:$BE,5,FALSE),"")</f>
        <v/>
      </c>
      <c r="G4" s="9" t="str">
        <f>IFERROR(VLOOKUP(CONCATENATE(G$2,$Q4),Alap!$BA:$BE,5,FALSE),"")</f>
        <v/>
      </c>
      <c r="H4" s="9" t="str">
        <f>IFERROR(VLOOKUP(CONCATENATE(H$2,$Q4),Alap!$BA:$BE,5,FALSE),"")</f>
        <v/>
      </c>
      <c r="I4" s="9" t="str">
        <f>IFERROR(VLOOKUP(CONCATENATE(I$2,$Q4),Alap!$BA:$BE,5,FALSE),"")</f>
        <v/>
      </c>
      <c r="J4" s="9" t="str">
        <f>IFERROR(VLOOKUP(CONCATENATE(J$2,$Q4),Alap!$BA:$BE,5,FALSE),"")</f>
        <v>Folyamatok fejlesztése (Six S) (603, gépterem, web)</v>
      </c>
      <c r="K4" s="23" t="s">
        <v>749</v>
      </c>
      <c r="L4" s="9" t="str">
        <f>IFERROR(VLOOKUP(CONCATENATE(L$2,$Q4),Alap!$BA:$BE,5,FALSE),"")</f>
        <v/>
      </c>
      <c r="M4" s="22" t="str">
        <f>IFERROR(VLOOKUP(CONCATENATE(M$2,$Q4),Alap!$BA:$BE,5,FALSE),"")</f>
        <v>Logisztika (212, web)</v>
      </c>
      <c r="N4" s="9" t="str">
        <f>IFERROR(VLOOKUP(CONCATENATE(N$2,$Q4),Alap!$BA:$BE,5,FALSE),"")</f>
        <v/>
      </c>
      <c r="O4" s="9" t="str">
        <f>IFERROR(VLOOKUP(CONCATENATE(O$2,$Q4),Alap!$BA:$BE,5,FALSE),"")</f>
        <v>Folyamatok fejlesztése (Six S) (605, gépterem, web)</v>
      </c>
      <c r="P4" s="9" t="str">
        <f>IFERROR(VLOOKUP(CONCATENATE(P$2,$Q4),Alap!$BA:$BE,5,FALSE),"")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IFERROR(VLOOKUP(CONCATENATE(B$2,$Q5),Alap!$BA:$BE,5,FALSE),"")</f>
        <v>Folyamatok fejlesztése (Six S) (605, gépterem, web)</v>
      </c>
      <c r="C5" s="23" t="str">
        <f>IFERROR(VLOOKUP(CONCATENATE(C$2,$Q5),Alap!$BA:$BE,5,FALSE),"")</f>
        <v>Megújuló energiaforrások (217, web)</v>
      </c>
      <c r="D5" s="23" t="str">
        <f>IFERROR(VLOOKUP(CONCATENATE(D$2,$Q5),Alap!$BA:$BE,5,FALSE),"")</f>
        <v/>
      </c>
      <c r="E5" s="23" t="str">
        <f>IFERROR(VLOOKUP(CONCATENATE(E$2,$Q5),Alap!$BA:$BE,5,FALSE),"")</f>
        <v/>
      </c>
      <c r="F5" s="23" t="str">
        <f>IFERROR(VLOOKUP(CONCATENATE(F$2,$Q5),Alap!$BA:$BE,5,FALSE),"")</f>
        <v/>
      </c>
      <c r="G5" s="23" t="str">
        <f>IFERROR(VLOOKUP(CONCATENATE(G$2,$Q5),Alap!$BA:$BE,5,FALSE),"")</f>
        <v>Megújuló energiaforrások (212, web)</v>
      </c>
      <c r="H5" s="23" t="str">
        <f>IFERROR(VLOOKUP(CONCATENATE(H$2,$Q5),Alap!$BA:$BE,5,FALSE),"")</f>
        <v/>
      </c>
      <c r="I5" s="23" t="str">
        <f>IFERROR(VLOOKUP(CONCATENATE(I$2,$Q5),Alap!$BA:$BE,5,FALSE),"")</f>
        <v/>
      </c>
      <c r="J5" s="23" t="str">
        <f>IFERROR(VLOOKUP(CONCATENATE(J$2,$Q5),Alap!$BA:$BE,5,FALSE),"")</f>
        <v>Folyamatok fejlesztése (Six S) (603, gépterem, web)</v>
      </c>
      <c r="K5" s="23" t="s">
        <v>749</v>
      </c>
      <c r="L5" s="23" t="str">
        <f>IFERROR(VLOOKUP(CONCATENATE(L$2,$Q5),Alap!$BA:$BE,5,FALSE),"")</f>
        <v/>
      </c>
      <c r="M5" s="22" t="str">
        <f>IFERROR(VLOOKUP(CONCATENATE(M$2,$Q5),Alap!$BA:$BE,5,FALSE),"")</f>
        <v>Logisztika (212, web)</v>
      </c>
      <c r="N5" s="23" t="str">
        <f>IFERROR(VLOOKUP(CONCATENATE(N$2,$Q5),Alap!$BA:$BE,5,FALSE),"")</f>
        <v/>
      </c>
      <c r="O5" s="23" t="str">
        <f>IFERROR(VLOOKUP(CONCATENATE(O$2,$Q5),Alap!$BA:$BE,5,FALSE),"")</f>
        <v>Folyamatok fejlesztése (Six S) (605, gépterem, web)</v>
      </c>
      <c r="P5" s="23" t="str">
        <f>IFERROR(VLOOKUP(CONCATENATE(P$2,$Q5),Alap!$BA:$BE,5,FALSE),"")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IFERROR(VLOOKUP(CONCATENATE(B$2,$Q6),Alap!$BA:$BE,5,FALSE),"")</f>
        <v>Megújuló energiaforrások (212, web)</v>
      </c>
      <c r="C6" s="23" t="str">
        <f>IFERROR(VLOOKUP(CONCATENATE(C$2,$Q6),Alap!$BA:$BE,5,FALSE),"")</f>
        <v>Megújuló energiaforrások (217, web)</v>
      </c>
      <c r="D6" s="22" t="str">
        <f>IFERROR(VLOOKUP(CONCATENATE(D$2,$Q6),Alap!$BA:$BE,5,FALSE),"")</f>
        <v>Viselkedéskultúra és protokoll (szv.) (215, Bp.-ről web)</v>
      </c>
      <c r="E6" s="23" t="str">
        <f>IFERROR(VLOOKUP(CONCATENATE(E$2,$Q6),Alap!$BA:$BE,5,FALSE),"")</f>
        <v/>
      </c>
      <c r="F6" s="22" t="str">
        <f>IFERROR(VLOOKUP(CONCATENATE(F$2,$Q6),Alap!$BA:$BE,5,FALSE),"")</f>
        <v>Logisztika (601, web)</v>
      </c>
      <c r="G6" s="23" t="str">
        <f>IFERROR(VLOOKUP(CONCATENATE(G$2,$Q6),Alap!$BA:$BE,5,FALSE),"")</f>
        <v>Megújuló energiaforrások (212, web)</v>
      </c>
      <c r="H6" s="23" t="str">
        <f>IFERROR(VLOOKUP(CONCATENATE(H$2,$Q6),Alap!$BA:$BE,5,FALSE),"")</f>
        <v/>
      </c>
      <c r="I6" s="23" t="str">
        <f>IFERROR(VLOOKUP(CONCATENATE(I$2,$Q6),Alap!$BA:$BE,5,FALSE),"")</f>
        <v/>
      </c>
      <c r="J6" s="23" t="str">
        <f>IFERROR(VLOOKUP(CONCATENATE(J$2,$Q6),Alap!$BA:$BE,5,FALSE),"")</f>
        <v>Megújuló energiaforrások (212, web)</v>
      </c>
      <c r="K6" s="23" t="str">
        <f>IFERROR(VLOOKUP(CONCATENATE(K$2,$Q6),Alap!$BA:$BE,5,FALSE),"")</f>
        <v>Megújuló energiaforrások (217, web)</v>
      </c>
      <c r="L6" s="23" t="str">
        <f>IFERROR(VLOOKUP(CONCATENATE(L$2,$Q6),Alap!$BA:$BE,5,FALSE),"")</f>
        <v/>
      </c>
      <c r="M6" s="22" t="str">
        <f>IFERROR(VLOOKUP(CONCATENATE(M$2,$Q6),Alap!$BA:$BE,5,FALSE),"")</f>
        <v>Logisztika (212, web)</v>
      </c>
      <c r="N6" s="22" t="str">
        <f>IFERROR(VLOOKUP(CONCATENATE(N$2,$Q6),Alap!$BA:$BE,5,FALSE),"")</f>
        <v>Viselkedéskultúra és protokoll (szv.) (A/Nae., Tb.-ről web)</v>
      </c>
      <c r="O6" s="23" t="str">
        <f>IFERROR(VLOOKUP(CONCATENATE(O$2,$Q6),Alap!$BA:$BE,5,FALSE),"")</f>
        <v/>
      </c>
      <c r="P6" s="23" t="str">
        <f>IFERROR(VLOOKUP(CONCATENATE(P$2,$Q6),Alap!$BA:$BE,5,FALSE),"")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IFERROR(VLOOKUP(CONCATENATE(B$2,$Q7),Alap!$BA:$BE,5,FALSE),"")</f>
        <v/>
      </c>
      <c r="C7" s="9" t="str">
        <f>IFERROR(VLOOKUP(CONCATENATE(C$2,$Q7),Alap!$BA:$BE,5,FALSE),"")</f>
        <v>Megújuló energiaforrások (217, web)</v>
      </c>
      <c r="D7" s="22" t="str">
        <f>IFERROR(VLOOKUP(CONCATENATE(D$2,$Q7),Alap!$BA:$BE,5,FALSE),"")</f>
        <v>Viselkedéskultúra és protokoll (szv.) (215, Bp.-ről web)</v>
      </c>
      <c r="E7" s="9" t="str">
        <f>IFERROR(VLOOKUP(CONCATENATE(E$2,$Q7),Alap!$BA:$BE,5,FALSE),"")</f>
        <v/>
      </c>
      <c r="F7" s="22" t="str">
        <f>IFERROR(VLOOKUP(CONCATENATE(F$2,$Q7),Alap!$BA:$BE,5,FALSE),"")</f>
        <v>Logisztika (601, web)</v>
      </c>
      <c r="G7" s="9" t="str">
        <f>IFERROR(VLOOKUP(CONCATENATE(G$2,$Q7),Alap!$BA:$BE,5,FALSE),"")</f>
        <v>Megújuló energiaforrások (212, web)</v>
      </c>
      <c r="H7" s="9" t="str">
        <f>IFERROR(VLOOKUP(CONCATENATE(H$2,$Q7),Alap!$BA:$BE,5,FALSE),"")</f>
        <v>Folyamatok fejlesztése (Six S) (604, gépterem, web)</v>
      </c>
      <c r="I7" s="9" t="str">
        <f>IFERROR(VLOOKUP(CONCATENATE(I$2,$Q7),Alap!$BA:$BE,5,FALSE),"")</f>
        <v/>
      </c>
      <c r="J7" s="9" t="str">
        <f>IFERROR(VLOOKUP(CONCATENATE(J$2,$Q7),Alap!$BA:$BE,5,FALSE),"")</f>
        <v>Megújuló energiaforrások (212, web)</v>
      </c>
      <c r="K7" s="9" t="str">
        <f>IFERROR(VLOOKUP(CONCATENATE(K$2,$Q7),Alap!$BA:$BE,5,FALSE),"")</f>
        <v>Megújuló energiaforrások (217, web)</v>
      </c>
      <c r="L7" s="9" t="str">
        <f>IFERROR(VLOOKUP(CONCATENATE(L$2,$Q7),Alap!$BA:$BE,5,FALSE),"")</f>
        <v/>
      </c>
      <c r="M7" s="9" t="str">
        <f>IFERROR(VLOOKUP(CONCATENATE(M$2,$Q7),Alap!$BA:$BE,5,FALSE),"")</f>
        <v/>
      </c>
      <c r="N7" s="22" t="str">
        <f>IFERROR(VLOOKUP(CONCATENATE(N$2,$Q7),Alap!$BA:$BE,5,FALSE),"")</f>
        <v>Viselkedéskultúra és protokoll (szv.) (A/Nae., Tb.-ről web)</v>
      </c>
      <c r="O7" s="9" t="str">
        <f>IFERROR(VLOOKUP(CONCATENATE(O$2,$Q7),Alap!$BA:$BE,5,FALSE),"")</f>
        <v/>
      </c>
      <c r="P7" s="9" t="str">
        <f>IFERROR(VLOOKUP(CONCATENATE(P$2,$Q7),Alap!$BA:$BE,5,FALSE),"")</f>
        <v>Folyamatok fejlesztése (Six S) (605, gépterem,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IFERROR(VLOOKUP(CONCATENATE(B$2,$Q8),Alap!$BA:$BE,5,FALSE),"")</f>
        <v/>
      </c>
      <c r="C8" s="9" t="str">
        <f>IFERROR(VLOOKUP(CONCATENATE(C$2,$Q8),Alap!$BA:$BE,5,FALSE),"")</f>
        <v/>
      </c>
      <c r="D8" s="9" t="str">
        <f>IFERROR(VLOOKUP(CONCATENATE(D$2,$Q8),Alap!$BA:$BE,5,FALSE),"")</f>
        <v/>
      </c>
      <c r="E8" s="9" t="str">
        <f>IFERROR(VLOOKUP(CONCATENATE(E$2,$Q8),Alap!$BA:$BE,5,FALSE),"")</f>
        <v/>
      </c>
      <c r="F8" s="22" t="str">
        <f>IFERROR(VLOOKUP(CONCATENATE(F$2,$Q8),Alap!$BA:$BE,5,FALSE),"")</f>
        <v>Logisztika (601, web)</v>
      </c>
      <c r="G8" s="9" t="str">
        <f>IFERROR(VLOOKUP(CONCATENATE(G$2,$Q8),Alap!$BA:$BE,5,FALSE),"")</f>
        <v/>
      </c>
      <c r="H8" s="9" t="str">
        <f>IFERROR(VLOOKUP(CONCATENATE(H$2,$Q8),Alap!$BA:$BE,5,FALSE),"")</f>
        <v>Folyamatok fejlesztése (Six S) (604, gépterem, web)</v>
      </c>
      <c r="I8" s="9" t="str">
        <f>IFERROR(VLOOKUP(CONCATENATE(I$2,$Q8),Alap!$BA:$BE,5,FALSE),"")</f>
        <v/>
      </c>
      <c r="J8" s="9" t="str">
        <f>IFERROR(VLOOKUP(CONCATENATE(J$2,$Q8),Alap!$BA:$BE,5,FALSE),"")</f>
        <v>Megújuló energiaforrások (212, web)</v>
      </c>
      <c r="K8" s="9" t="str">
        <f>IFERROR(VLOOKUP(CONCATENATE(K$2,$Q8),Alap!$BA:$BE,5,FALSE),"")</f>
        <v>Megújuló energiaforrások (217, web)</v>
      </c>
      <c r="L8" s="9" t="str">
        <f>IFERROR(VLOOKUP(CONCATENATE(L$2,$Q8),Alap!$BA:$BE,5,FALSE),"")</f>
        <v/>
      </c>
      <c r="M8" s="9" t="str">
        <f>IFERROR(VLOOKUP(CONCATENATE(M$2,$Q8),Alap!$BA:$BE,5,FALSE),"")</f>
        <v/>
      </c>
      <c r="N8" s="9" t="str">
        <f>IFERROR(VLOOKUP(CONCATENATE(N$2,$Q8),Alap!$BA:$BE,5,FALSE),"")</f>
        <v/>
      </c>
      <c r="O8" s="9" t="str">
        <f>IFERROR(VLOOKUP(CONCATENATE(O$2,$Q8),Alap!$BA:$BE,5,FALSE),"")</f>
        <v/>
      </c>
      <c r="P8" s="9" t="str">
        <f>IFERROR(VLOOKUP(CONCATENATE(P$2,$Q8),Alap!$BA:$BE,5,FALSE),"")</f>
        <v>Folyamatok fejlesztése (Six S) (605, gépterem,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IFERROR(VLOOKUP(CONCATENATE(B$2,$Q9),Alap!$BA:$BE,5,FALSE),"")</f>
        <v/>
      </c>
      <c r="C9" s="9" t="str">
        <f>IFERROR(VLOOKUP(CONCATENATE(C$2,$Q9),Alap!$BA:$BE,5,FALSE),"")</f>
        <v/>
      </c>
      <c r="D9" s="9" t="str">
        <f>IFERROR(VLOOKUP(CONCATENATE(D$2,$Q9),Alap!$BA:$BE,5,FALSE),"")</f>
        <v/>
      </c>
      <c r="E9" s="9" t="str">
        <f>IFERROR(VLOOKUP(CONCATENATE(E$2,$Q9),Alap!$BA:$BE,5,FALSE),"")</f>
        <v/>
      </c>
      <c r="F9" s="9" t="str">
        <f>IFERROR(VLOOKUP(CONCATENATE(F$2,$Q9),Alap!$BA:$BE,5,FALSE),"")</f>
        <v/>
      </c>
      <c r="G9" s="9" t="str">
        <f>IFERROR(VLOOKUP(CONCATENATE(G$2,$Q9),Alap!$BA:$BE,5,FALSE),"")</f>
        <v/>
      </c>
      <c r="H9" s="9" t="str">
        <f>IFERROR(VLOOKUP(CONCATENATE(H$2,$Q9),Alap!$BA:$BE,5,FALSE),"")</f>
        <v>Folyamatok fejlesztése (Six S) (604, gépterem, web)</v>
      </c>
      <c r="I9" s="9" t="str">
        <f>IFERROR(VLOOKUP(CONCATENATE(I$2,$Q9),Alap!$BA:$BE,5,FALSE),"")</f>
        <v/>
      </c>
      <c r="J9" s="9" t="str">
        <f>IFERROR(VLOOKUP(CONCATENATE(J$2,$Q9),Alap!$BA:$BE,5,FALSE),"")</f>
        <v/>
      </c>
      <c r="K9" s="9" t="str">
        <f>IFERROR(VLOOKUP(CONCATENATE(K$2,$Q9),Alap!$BA:$BE,5,FALSE),"")</f>
        <v/>
      </c>
      <c r="L9" s="9" t="str">
        <f>IFERROR(VLOOKUP(CONCATENATE(L$2,$Q9),Alap!$BA:$BE,5,FALSE),"")</f>
        <v/>
      </c>
      <c r="M9" s="9" t="str">
        <f>IFERROR(VLOOKUP(CONCATENATE(M$2,$Q9),Alap!$BA:$BE,5,FALSE),"")</f>
        <v/>
      </c>
      <c r="N9" s="9" t="str">
        <f>IFERROR(VLOOKUP(CONCATENATE(N$2,$Q9),Alap!$BA:$BE,5,FALSE),"")</f>
        <v/>
      </c>
      <c r="O9" s="9" t="str">
        <f>IFERROR(VLOOKUP(CONCATENATE(O$2,$Q9),Alap!$BA:$BE,5,FALSE),"")</f>
        <v/>
      </c>
      <c r="P9" s="9" t="str">
        <f>IFERROR(VLOOKUP(CONCATENATE(P$2,$Q9),Alap!$BA:$BE,5,FALSE),"")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IFERROR(VLOOKUP(CONCATENATE(B$10,$Q13),Alap!$BA:$BE,5,FALSE),"")</f>
        <v/>
      </c>
      <c r="C13" s="9" t="str">
        <f>IFERROR(VLOOKUP(CONCATENATE(C$10,$Q13),Alap!$BA:$BE,5,FALSE),"")</f>
        <v/>
      </c>
      <c r="D13" s="9" t="str">
        <f>IFERROR(VLOOKUP(CONCATENATE(D$10,$Q13),Alap!$BA:$BE,5,FALSE),"")</f>
        <v/>
      </c>
      <c r="E13" s="9" t="str">
        <f>IFERROR(VLOOKUP(CONCATENATE(E$10,$Q13),Alap!$BA:$BE,5,FALSE),"")</f>
        <v/>
      </c>
      <c r="F13" s="9" t="str">
        <f>IFERROR(VLOOKUP(CONCATENATE(F$10,$Q13),Alap!$BA:$BE,5,FALSE),"")</f>
        <v/>
      </c>
      <c r="G13" s="9" t="str">
        <f>IFERROR(VLOOKUP(CONCATENATE(G$10,$Q13),Alap!$BA:$BE,5,FALSE),"")</f>
        <v/>
      </c>
      <c r="H13" s="9" t="str">
        <f>IFERROR(VLOOKUP(CONCATENATE(H$10,$Q13),Alap!$BA:$BE,5,FALSE),"")</f>
        <v/>
      </c>
      <c r="I13" s="9" t="str">
        <f>IFERROR(VLOOKUP(CONCATENATE(I$10,$Q13),Alap!$BA:$BE,5,FALSE),"")</f>
        <v/>
      </c>
      <c r="J13" s="9" t="str">
        <f>IFERROR(VLOOKUP(CONCATENATE(J$10,$Q13),Alap!$BA:$BE,5,FALSE),"")</f>
        <v/>
      </c>
      <c r="K13" s="9" t="str">
        <f>IFERROR(VLOOKUP(CONCATENATE(K$10,$Q13),Alap!$BA:$BE,5,FALSE),"")</f>
        <v/>
      </c>
      <c r="L13" s="9" t="str">
        <f>IFERROR(VLOOKUP(CONCATENATE(L$10,$Q13),Alap!$BA:$BE,5,FALSE),"")</f>
        <v/>
      </c>
      <c r="M13" s="9" t="str">
        <f>IFERROR(VLOOKUP(CONCATENATE(M$10,$Q13),Alap!$BA:$BE,5,FALSE),"")</f>
        <v/>
      </c>
      <c r="N13" s="9" t="str">
        <f>IFERROR(VLOOKUP(CONCATENATE(N$10,$Q13),Alap!$BA:$BE,5,FALSE),"")</f>
        <v/>
      </c>
      <c r="O13" s="9" t="str">
        <f>IFERROR(VLOOKUP(CONCATENATE(O$10,$Q13),Alap!$BA:$BE,5,FALSE),"")</f>
        <v/>
      </c>
      <c r="P13" s="9" t="str">
        <f>IFERROR(VLOOKUP(CONCATENATE(P$10,$Q13),Alap!$BA:$BE,5,FALSE),"")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IFERROR(VLOOKUP(CONCATENATE(B$10,$Q14),Alap!$BA:$BE,5,FALSE),"")</f>
        <v/>
      </c>
      <c r="C14" s="9" t="str">
        <f>IFERROR(VLOOKUP(CONCATENATE(C$10,$Q14),Alap!$BA:$BE,5,FALSE),"")</f>
        <v/>
      </c>
      <c r="D14" s="9" t="str">
        <f>IFERROR(VLOOKUP(CONCATENATE(D$10,$Q14),Alap!$BA:$BE,5,FALSE),"")</f>
        <v/>
      </c>
      <c r="E14" s="9" t="str">
        <f>IFERROR(VLOOKUP(CONCATENATE(E$10,$Q14),Alap!$BA:$BE,5,FALSE),"")</f>
        <v/>
      </c>
      <c r="F14" s="9" t="str">
        <f>IFERROR(VLOOKUP(CONCATENATE(F$10,$Q14),Alap!$BA:$BE,5,FALSE),"")</f>
        <v/>
      </c>
      <c r="G14" s="9" t="str">
        <f>IFERROR(VLOOKUP(CONCATENATE(G$10,$Q14),Alap!$BA:$BE,5,FALSE),"")</f>
        <v/>
      </c>
      <c r="H14" s="9" t="str">
        <f>IFERROR(VLOOKUP(CONCATENATE(H$10,$Q14),Alap!$BA:$BE,5,FALSE),"")</f>
        <v/>
      </c>
      <c r="I14" s="9" t="str">
        <f>IFERROR(VLOOKUP(CONCATENATE(I$10,$Q14),Alap!$BA:$BE,5,FALSE),"")</f>
        <v/>
      </c>
      <c r="J14" s="9" t="str">
        <f>IFERROR(VLOOKUP(CONCATENATE(J$10,$Q14),Alap!$BA:$BE,5,FALSE),"")</f>
        <v/>
      </c>
      <c r="K14" s="9" t="str">
        <f>IFERROR(VLOOKUP(CONCATENATE(K$10,$Q14),Alap!$BA:$BE,5,FALSE),"")</f>
        <v/>
      </c>
      <c r="L14" s="9" t="str">
        <f>IFERROR(VLOOKUP(CONCATENATE(L$10,$Q14),Alap!$BA:$BE,5,FALSE),"")</f>
        <v/>
      </c>
      <c r="M14" s="9" t="str">
        <f>IFERROR(VLOOKUP(CONCATENATE(M$10,$Q14),Alap!$BA:$BE,5,FALSE),"")</f>
        <v/>
      </c>
      <c r="N14" s="9" t="str">
        <f>IFERROR(VLOOKUP(CONCATENATE(N$10,$Q14),Alap!$BA:$BE,5,FALSE),"")</f>
        <v/>
      </c>
      <c r="O14" s="9" t="str">
        <f>IFERROR(VLOOKUP(CONCATENATE(O$10,$Q14),Alap!$BA:$BE,5,FALSE),"")</f>
        <v/>
      </c>
      <c r="P14" s="9" t="str">
        <f>IFERROR(VLOOKUP(CONCATENATE(P$10,$Q14),Alap!$BA:$BE,5,FALSE),"")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IFERROR(VLOOKUP(CONCATENATE(B$10,$Q15),Alap!$BA:$BE,5,FALSE),"")</f>
        <v/>
      </c>
      <c r="C15" s="9" t="str">
        <f>IFERROR(VLOOKUP(CONCATENATE(C$10,$Q15),Alap!$BA:$BE,5,FALSE),"")</f>
        <v/>
      </c>
      <c r="D15" s="9" t="str">
        <f>IFERROR(VLOOKUP(CONCATENATE(D$10,$Q15),Alap!$BA:$BE,5,FALSE),"")</f>
        <v/>
      </c>
      <c r="E15" s="9" t="str">
        <f>IFERROR(VLOOKUP(CONCATENATE(E$10,$Q15),Alap!$BA:$BE,5,FALSE),"")</f>
        <v/>
      </c>
      <c r="F15" s="9" t="str">
        <f>IFERROR(VLOOKUP(CONCATENATE(F$10,$Q15),Alap!$BA:$BE,5,FALSE),"")</f>
        <v/>
      </c>
      <c r="G15" s="9" t="str">
        <f>IFERROR(VLOOKUP(CONCATENATE(G$10,$Q15),Alap!$BA:$BE,5,FALSE),"")</f>
        <v/>
      </c>
      <c r="H15" s="9" t="str">
        <f>IFERROR(VLOOKUP(CONCATENATE(H$10,$Q15),Alap!$BA:$BE,5,FALSE),"")</f>
        <v>Folyamatok fejlesztése (Six S) (604, gépterem, web)</v>
      </c>
      <c r="I15" s="9" t="str">
        <f>IFERROR(VLOOKUP(CONCATENATE(I$10,$Q15),Alap!$BA:$BE,5,FALSE),"")</f>
        <v/>
      </c>
      <c r="J15" s="9" t="str">
        <f>IFERROR(VLOOKUP(CONCATENATE(J$10,$Q15),Alap!$BA:$BE,5,FALSE),"")</f>
        <v/>
      </c>
      <c r="K15" s="9" t="str">
        <f>IFERROR(VLOOKUP(CONCATENATE(K$10,$Q15),Alap!$BA:$BE,5,FALSE),"")</f>
        <v/>
      </c>
      <c r="L15" s="9" t="str">
        <f>IFERROR(VLOOKUP(CONCATENATE(L$10,$Q15),Alap!$BA:$BE,5,FALSE),"")</f>
        <v/>
      </c>
      <c r="M15" s="9" t="str">
        <f>IFERROR(VLOOKUP(CONCATENATE(M$10,$Q15),Alap!$BA:$BE,5,FALSE),"")</f>
        <v/>
      </c>
      <c r="N15" s="9" t="str">
        <f>IFERROR(VLOOKUP(CONCATENATE(N$10,$Q15),Alap!$BA:$BE,5,FALSE),"")</f>
        <v/>
      </c>
      <c r="O15" s="9" t="str">
        <f>IFERROR(VLOOKUP(CONCATENATE(O$10,$Q15),Alap!$BA:$BE,5,FALSE),"")</f>
        <v/>
      </c>
      <c r="P15" s="9" t="str">
        <f>IFERROR(VLOOKUP(CONCATENATE(P$10,$Q15),Alap!$BA:$BE,5,FALSE),"")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IFERROR(VLOOKUP(CONCATENATE(B$10,$Q16),Alap!$BA:$BE,5,FALSE),"")</f>
        <v/>
      </c>
      <c r="C16" s="9" t="str">
        <f>IFERROR(VLOOKUP(CONCATENATE(C$10,$Q16),Alap!$BA:$BE,5,FALSE),"")</f>
        <v/>
      </c>
      <c r="D16" s="9" t="str">
        <f>IFERROR(VLOOKUP(CONCATENATE(D$10,$Q16),Alap!$BA:$BE,5,FALSE),"")</f>
        <v/>
      </c>
      <c r="E16" s="9" t="str">
        <f>IFERROR(VLOOKUP(CONCATENATE(E$10,$Q16),Alap!$BA:$BE,5,FALSE),"")</f>
        <v/>
      </c>
      <c r="F16" s="9" t="str">
        <f>IFERROR(VLOOKUP(CONCATENATE(F$10,$Q16),Alap!$BA:$BE,5,FALSE),"")</f>
        <v/>
      </c>
      <c r="G16" s="9" t="str">
        <f>IFERROR(VLOOKUP(CONCATENATE(G$10,$Q16),Alap!$BA:$BE,5,FALSE),"")</f>
        <v/>
      </c>
      <c r="H16" s="9" t="str">
        <f>IFERROR(VLOOKUP(CONCATENATE(H$10,$Q16),Alap!$BA:$BE,5,FALSE),"")</f>
        <v>Folyamatok fejlesztése (Six S) (604, gépterem, web)</v>
      </c>
      <c r="I16" s="9" t="str">
        <f>IFERROR(VLOOKUP(CONCATENATE(I$10,$Q16),Alap!$BA:$BE,5,FALSE),"")</f>
        <v/>
      </c>
      <c r="J16" s="9" t="str">
        <f>IFERROR(VLOOKUP(CONCATENATE(J$10,$Q16),Alap!$BA:$BE,5,FALSE),"")</f>
        <v/>
      </c>
      <c r="K16" s="9" t="str">
        <f>IFERROR(VLOOKUP(CONCATENATE(K$10,$Q16),Alap!$BA:$BE,5,FALSE),"")</f>
        <v/>
      </c>
      <c r="L16" s="9" t="str">
        <f>IFERROR(VLOOKUP(CONCATENATE(L$10,$Q16),Alap!$BA:$BE,5,FALSE),"")</f>
        <v/>
      </c>
      <c r="M16" s="9" t="str">
        <f>IFERROR(VLOOKUP(CONCATENATE(M$10,$Q16),Alap!$BA:$BE,5,FALSE),"")</f>
        <v/>
      </c>
      <c r="N16" s="9" t="str">
        <f>IFERROR(VLOOKUP(CONCATENATE(N$10,$Q16),Alap!$BA:$BE,5,FALSE),"")</f>
        <v/>
      </c>
      <c r="O16" s="9" t="str">
        <f>IFERROR(VLOOKUP(CONCATENATE(O$10,$Q16),Alap!$BA:$BE,5,FALSE),"")</f>
        <v/>
      </c>
      <c r="P16" s="9" t="str">
        <f>IFERROR(VLOOKUP(CONCATENATE(P$10,$Q16),Alap!$BA:$BE,5,FALSE),"")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Q17"/>
  <sheetViews>
    <sheetView workbookViewId="0">
      <selection activeCell="K6" sqref="K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40" t="s">
        <v>506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9" t="str">
        <f>IFERROR(VLOOKUP(CONCATENATE(B$2,$Q4),Alap!$BB:$BE,4,FALSE),"")</f>
        <v/>
      </c>
      <c r="C4" s="9" t="str">
        <f>IFERROR(VLOOKUP(CONCATENATE(C$2,$Q4),Alap!$BB:$BE,4,FALSE),"")</f>
        <v>Műszaki diagnosztika II. (404, web)</v>
      </c>
      <c r="D4" s="9" t="str">
        <f>IFERROR(VLOOKUP(CONCATENATE(D$2,$Q4),Alap!$BB:$BE,4,FALSE),"")</f>
        <v/>
      </c>
      <c r="E4" s="9" t="str">
        <f>IFERROR(VLOOKUP(CONCATENATE(E$2,$Q4),Alap!$BB:$BE,4,FALSE),"")</f>
        <v/>
      </c>
      <c r="F4" s="9" t="str">
        <f>IFERROR(VLOOKUP(CONCATENATE(F$2,$Q4),Alap!$BB:$BE,4,FALSE),"")</f>
        <v>Mérnöki etika (215, web)</v>
      </c>
      <c r="G4" s="9" t="str">
        <f>IFERROR(VLOOKUP(CONCATENATE(G$2,$Q4),Alap!$BB:$BE,4,FALSE),"")</f>
        <v/>
      </c>
      <c r="H4" s="9" t="str">
        <f>IFERROR(VLOOKUP(CONCATENATE(H$2,$Q4),Alap!$BB:$BE,4,FALSE),"")</f>
        <v/>
      </c>
      <c r="I4" s="9" t="str">
        <f>IFERROR(VLOOKUP(CONCATENATE(I$2,$Q4),Alap!$BB:$BE,4,FALSE),"")</f>
        <v/>
      </c>
      <c r="J4" s="9" t="str">
        <f>IFERROR(VLOOKUP(CONCATENATE(J$2,$Q4),Alap!$BB:$BE,4,FALSE),"")</f>
        <v/>
      </c>
      <c r="K4" s="9" t="str">
        <f>IFERROR(VLOOKUP(CONCATENATE(K$2,$Q4),Alap!$BB:$BE,4,FALSE),"")</f>
        <v>Műszaki diagnosztika II. (403, web)</v>
      </c>
      <c r="L4" s="9" t="str">
        <f>IFERROR(VLOOKUP(CONCATENATE(L$2,$Q4),Alap!$BB:$BE,4,FALSE),"")</f>
        <v/>
      </c>
      <c r="M4" s="9" t="str">
        <f>IFERROR(VLOOKUP(CONCATENATE(M$2,$Q4),Alap!$BB:$BE,4,FALSE),"")</f>
        <v/>
      </c>
      <c r="N4" s="9" t="str">
        <f>IFERROR(VLOOKUP(CONCATENATE(N$2,$Q4),Alap!$BB:$BE,4,FALSE),"")</f>
        <v>Műszaki diagnosztika II. (404, web)</v>
      </c>
      <c r="O4" s="9" t="str">
        <f>IFERROR(VLOOKUP(CONCATENATE(O$2,$Q4),Alap!$BB:$BE,4,FALSE),"")</f>
        <v>Műszaki diagnosztika II. (403, web)</v>
      </c>
      <c r="P4" s="9" t="str">
        <f>IFERROR(VLOOKUP(CONCATENATE(P$2,$Q4),Alap!$BB:$BE,4,FALSE),"")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IFERROR(VLOOKUP(CONCATENATE(B$2,$Q5),Alap!$BB:$BE,4,FALSE),"")</f>
        <v/>
      </c>
      <c r="C5" s="23" t="str">
        <f>IFERROR(VLOOKUP(CONCATENATE(C$2,$Q5),Alap!$BB:$BE,4,FALSE),"")</f>
        <v>Műszaki diagnosztika II. (404, web)</v>
      </c>
      <c r="D5" s="23" t="str">
        <f>IFERROR(VLOOKUP(CONCATENATE(D$2,$Q5),Alap!$BB:$BE,4,FALSE),"")</f>
        <v/>
      </c>
      <c r="E5" s="23" t="str">
        <f>IFERROR(VLOOKUP(CONCATENATE(E$2,$Q5),Alap!$BB:$BE,4,FALSE),"")</f>
        <v/>
      </c>
      <c r="F5" s="23" t="str">
        <f>IFERROR(VLOOKUP(CONCATENATE(F$2,$Q5),Alap!$BB:$BE,4,FALSE),"")</f>
        <v>Mérnöki etika (215, web)</v>
      </c>
      <c r="G5" s="23" t="str">
        <f>IFERROR(VLOOKUP(CONCATENATE(G$2,$Q5),Alap!$BB:$BE,4,FALSE),"")</f>
        <v/>
      </c>
      <c r="H5" s="23" t="str">
        <f>IFERROR(VLOOKUP(CONCATENATE(H$2,$Q5),Alap!$BB:$BE,4,FALSE),"")</f>
        <v/>
      </c>
      <c r="I5" s="23" t="str">
        <f>IFERROR(VLOOKUP(CONCATENATE(I$2,$Q5),Alap!$BB:$BE,4,FALSE),"")</f>
        <v/>
      </c>
      <c r="J5" s="23" t="str">
        <f>IFERROR(VLOOKUP(CONCATENATE(J$2,$Q5),Alap!$BB:$BE,4,FALSE),"")</f>
        <v/>
      </c>
      <c r="K5" s="23" t="str">
        <f>IFERROR(VLOOKUP(CONCATENATE(K$2,$Q5),Alap!$BB:$BE,4,FALSE),"")</f>
        <v>Műszaki diagnosztika II. (403, web)</v>
      </c>
      <c r="L5" s="23" t="str">
        <f>IFERROR(VLOOKUP(CONCATENATE(L$2,$Q5),Alap!$BB:$BE,4,FALSE),"")</f>
        <v>Műszaki diagnosztika II. (404, web)</v>
      </c>
      <c r="M5" s="23" t="str">
        <f>IFERROR(VLOOKUP(CONCATENATE(M$2,$Q5),Alap!$BB:$BE,4,FALSE),"")</f>
        <v/>
      </c>
      <c r="N5" s="23" t="str">
        <f>IFERROR(VLOOKUP(CONCATENATE(N$2,$Q5),Alap!$BB:$BE,4,FALSE),"")</f>
        <v>Műszaki diagnosztika II. (404, web)</v>
      </c>
      <c r="O5" s="23" t="str">
        <f>IFERROR(VLOOKUP(CONCATENATE(O$2,$Q5),Alap!$BB:$BE,4,FALSE),"")</f>
        <v>Műszaki diagnosztika II. (403, web)</v>
      </c>
      <c r="P5" s="23" t="str">
        <f>IFERROR(VLOOKUP(CONCATENATE(P$2,$Q5),Alap!$BB:$BE,4,FALSE),"")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IFERROR(VLOOKUP(CONCATENATE(B$2,$Q6),Alap!$BB:$BE,4,FALSE),"")</f>
        <v/>
      </c>
      <c r="C6" s="23" t="str">
        <f>IFERROR(VLOOKUP(CONCATENATE(C$2,$Q6),Alap!$BB:$BE,4,FALSE),"")</f>
        <v/>
      </c>
      <c r="D6" s="22" t="str">
        <f>IFERROR(VLOOKUP(CONCATENATE(D$2,$Q6),Alap!$BB:$BE,4,FALSE),"")</f>
        <v>Viselkedéskultúra és protokoll (szv.) (215, Bp.-ről web)</v>
      </c>
      <c r="E6" s="23" t="str">
        <f>IFERROR(VLOOKUP(CONCATENATE(E$2,$Q6),Alap!$BB:$BE,4,FALSE),"")</f>
        <v/>
      </c>
      <c r="F6" s="23" t="str">
        <f>IFERROR(VLOOKUP(CONCATENATE(F$2,$Q6),Alap!$BB:$BE,4,FALSE),"")</f>
        <v/>
      </c>
      <c r="G6" s="23" t="str">
        <f>IFERROR(VLOOKUP(CONCATENATE(G$2,$Q6),Alap!$BB:$BE,4,FALSE),"")</f>
        <v/>
      </c>
      <c r="H6" s="23" t="str">
        <f>IFERROR(VLOOKUP(CONCATENATE(H$2,$Q6),Alap!$BB:$BE,4,FALSE),"")</f>
        <v/>
      </c>
      <c r="I6" s="23" t="str">
        <f>IFERROR(VLOOKUP(CONCATENATE(I$2,$Q6),Alap!$BB:$BE,4,FALSE),"")</f>
        <v/>
      </c>
      <c r="J6" s="23" t="str">
        <f>IFERROR(VLOOKUP(CONCATENATE(J$2,$Q6),Alap!$BB:$BE,4,FALSE),"")</f>
        <v/>
      </c>
      <c r="K6" s="23" t="str">
        <f>IFERROR(VLOOKUP(CONCATENATE(K$2,$Q6),Alap!$BB:$BE,4,FALSE),"")</f>
        <v>Mérnöki etika (A/Nae., web)</v>
      </c>
      <c r="L6" s="23" t="str">
        <f>IFERROR(VLOOKUP(CONCATENATE(L$2,$Q6),Alap!$BB:$BE,4,FALSE),"")</f>
        <v>Műszaki diagnosztika II. (404, web)</v>
      </c>
      <c r="M6" s="23" t="str">
        <f>IFERROR(VLOOKUP(CONCATENATE(M$2,$Q6),Alap!$BB:$BE,4,FALSE),"")</f>
        <v/>
      </c>
      <c r="N6" s="22" t="str">
        <f>IFERROR(VLOOKUP(CONCATENATE(N$2,$Q6),Alap!$BB:$BE,4,FALSE),"")</f>
        <v>Viselkedéskultúra és protokoll (szv.) (A/Nae., Tb.-ről web)</v>
      </c>
      <c r="O6" s="22" t="str">
        <f>IFERROR(VLOOKUP(CONCATENATE(O$2,$Q6),Alap!$BB:$BE,4,FALSE),"")</f>
        <v>Beruházási ismeretek (szv.) (212, web)</v>
      </c>
      <c r="P6" s="23" t="str">
        <f>IFERROR(VLOOKUP(CONCATENATE(P$2,$Q6),Alap!$BB:$BE,4,FALSE),"")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IFERROR(VLOOKUP(CONCATENATE(B$2,$Q7),Alap!$BB:$BE,4,FALSE),"")</f>
        <v/>
      </c>
      <c r="C7" s="9" t="str">
        <f>IFERROR(VLOOKUP(CONCATENATE(C$2,$Q7),Alap!$BB:$BE,4,FALSE),"")</f>
        <v/>
      </c>
      <c r="D7" s="22" t="str">
        <f>IFERROR(VLOOKUP(CONCATENATE(D$2,$Q7),Alap!$BB:$BE,4,FALSE),"")</f>
        <v>Viselkedéskultúra és protokoll (szv.) (215, Bp.-ről web)</v>
      </c>
      <c r="E7" s="9" t="str">
        <f>IFERROR(VLOOKUP(CONCATENATE(E$2,$Q7),Alap!$BB:$BE,4,FALSE),"")</f>
        <v/>
      </c>
      <c r="F7" s="9" t="str">
        <f>IFERROR(VLOOKUP(CONCATENATE(F$2,$Q7),Alap!$BB:$BE,4,FALSE),"")</f>
        <v/>
      </c>
      <c r="G7" s="9" t="str">
        <f>IFERROR(VLOOKUP(CONCATENATE(G$2,$Q7),Alap!$BB:$BE,4,FALSE),"")</f>
        <v>Műszaki diagnosztika II. (402, web)</v>
      </c>
      <c r="H7" s="9" t="str">
        <f>IFERROR(VLOOKUP(CONCATENATE(H$2,$Q7),Alap!$BB:$BE,4,FALSE),"")</f>
        <v/>
      </c>
      <c r="I7" s="9" t="str">
        <f>IFERROR(VLOOKUP(CONCATENATE(I$2,$Q7),Alap!$BB:$BE,4,FALSE),"")</f>
        <v/>
      </c>
      <c r="J7" s="9" t="str">
        <f>IFERROR(VLOOKUP(CONCATENATE(J$2,$Q7),Alap!$BB:$BE,4,FALSE),"")</f>
        <v/>
      </c>
      <c r="K7" s="9" t="str">
        <f>IFERROR(VLOOKUP(CONCATENATE(K$2,$Q7),Alap!$BB:$BE,4,FALSE),"")</f>
        <v>Mérnöki etika (A/Nae., web)</v>
      </c>
      <c r="L7" s="22" t="str">
        <f>IFERROR(VLOOKUP(CONCATENATE(L$2,$Q7),Alap!$BB:$BE,4,FALSE),"")</f>
        <v>Beruházási ismeretek (szv.) (212, web)</v>
      </c>
      <c r="M7" s="9" t="str">
        <f>IFERROR(VLOOKUP(CONCATENATE(M$2,$Q7),Alap!$BB:$BE,4,FALSE),"")</f>
        <v/>
      </c>
      <c r="N7" s="22" t="str">
        <f>IFERROR(VLOOKUP(CONCATENATE(N$2,$Q7),Alap!$BB:$BE,4,FALSE),"")</f>
        <v>Viselkedéskultúra és protokoll (szv.) (A/Nae., Tb.-ről web)</v>
      </c>
      <c r="O7" s="22" t="str">
        <f>IFERROR(VLOOKUP(CONCATENATE(O$2,$Q7),Alap!$BB:$BE,4,FALSE),"")</f>
        <v>Beruházási ismeretek (szv.) (212, web)</v>
      </c>
      <c r="P7" s="9" t="str">
        <f>IFERROR(VLOOKUP(CONCATENATE(P$2,$Q7),Alap!$BB:$BE,4,FALSE),"")</f>
        <v/>
      </c>
      <c r="Q7" s="3">
        <v>4</v>
      </c>
    </row>
    <row r="8" spans="1:17" ht="63.9" customHeight="1" thickBot="1" x14ac:dyDescent="0.3">
      <c r="A8" s="9" t="s">
        <v>5</v>
      </c>
      <c r="B8" s="22" t="str">
        <f>IFERROR(VLOOKUP(CONCATENATE(B$2,$Q8),Alap!$BB:$BE,4,FALSE),"")</f>
        <v>Beruházási ismeretek (szv.) (212, web)</v>
      </c>
      <c r="C8" s="9" t="str">
        <f>IFERROR(VLOOKUP(CONCATENATE(C$2,$Q8),Alap!$BB:$BE,4,FALSE),"")</f>
        <v/>
      </c>
      <c r="D8" s="9" t="str">
        <f>IFERROR(VLOOKUP(CONCATENATE(D$2,$Q8),Alap!$BB:$BE,4,FALSE),"")</f>
        <v>Műszaki diagnosztika II. (214, web)</v>
      </c>
      <c r="E8" s="9" t="str">
        <f>IFERROR(VLOOKUP(CONCATENATE(E$2,$Q8),Alap!$BB:$BE,4,FALSE),"")</f>
        <v/>
      </c>
      <c r="F8" s="9" t="str">
        <f>IFERROR(VLOOKUP(CONCATENATE(F$2,$Q8),Alap!$BB:$BE,4,FALSE),"")</f>
        <v/>
      </c>
      <c r="G8" s="9" t="str">
        <f>IFERROR(VLOOKUP(CONCATENATE(G$2,$Q8),Alap!$BB:$BE,4,FALSE),"")</f>
        <v>Műszaki diagnosztika II. (402, web)</v>
      </c>
      <c r="H8" s="9" t="str">
        <f>IFERROR(VLOOKUP(CONCATENATE(H$2,$Q8),Alap!$BB:$BE,4,FALSE),"")</f>
        <v/>
      </c>
      <c r="I8" s="9" t="str">
        <f>IFERROR(VLOOKUP(CONCATENATE(I$2,$Q8),Alap!$BB:$BE,4,FALSE),"")</f>
        <v/>
      </c>
      <c r="J8" s="9" t="str">
        <f>IFERROR(VLOOKUP(CONCATENATE(J$2,$Q8),Alap!$BB:$BE,4,FALSE),"")</f>
        <v/>
      </c>
      <c r="K8" s="9" t="str">
        <f>IFERROR(VLOOKUP(CONCATENATE(K$2,$Q8),Alap!$BB:$BE,4,FALSE),"")</f>
        <v>Mérnöki etika (A/Nae., web)</v>
      </c>
      <c r="L8" s="22" t="str">
        <f>IFERROR(VLOOKUP(CONCATENATE(L$2,$Q8),Alap!$BB:$BE,4,FALSE),"")</f>
        <v>Beruházási ismeretek (szv.) (212, web)</v>
      </c>
      <c r="M8" s="9" t="str">
        <f>IFERROR(VLOOKUP(CONCATENATE(M$2,$Q8),Alap!$BB:$BE,4,FALSE),"")</f>
        <v/>
      </c>
      <c r="N8" s="9" t="str">
        <f>IFERROR(VLOOKUP(CONCATENATE(N$2,$Q8),Alap!$BB:$BE,4,FALSE),"")</f>
        <v/>
      </c>
      <c r="O8" s="9" t="str">
        <f>IFERROR(VLOOKUP(CONCATENATE(O$2,$Q8),Alap!$BB:$BE,4,FALSE),"")</f>
        <v/>
      </c>
      <c r="P8" s="9" t="str">
        <f>IFERROR(VLOOKUP(CONCATENATE(P$2,$Q8),Alap!$BB:$BE,4,FALSE),"")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IFERROR(VLOOKUP(CONCATENATE(B$2,$Q9),Alap!$BB:$BE,4,FALSE),"")</f>
        <v/>
      </c>
      <c r="C9" s="9" t="str">
        <f>IFERROR(VLOOKUP(CONCATENATE(C$2,$Q9),Alap!$BB:$BE,4,FALSE),"")</f>
        <v/>
      </c>
      <c r="D9" s="9" t="str">
        <f>IFERROR(VLOOKUP(CONCATENATE(D$2,$Q9),Alap!$BB:$BE,4,FALSE),"")</f>
        <v/>
      </c>
      <c r="E9" s="9" t="str">
        <f>IFERROR(VLOOKUP(CONCATENATE(E$2,$Q9),Alap!$BB:$BE,4,FALSE),"")</f>
        <v/>
      </c>
      <c r="F9" s="9" t="str">
        <f>IFERROR(VLOOKUP(CONCATENATE(F$2,$Q9),Alap!$BB:$BE,4,FALSE),"")</f>
        <v/>
      </c>
      <c r="G9" s="9" t="str">
        <f>IFERROR(VLOOKUP(CONCATENATE(G$2,$Q9),Alap!$BB:$BE,4,FALSE),"")</f>
        <v/>
      </c>
      <c r="H9" s="9" t="str">
        <f>IFERROR(VLOOKUP(CONCATENATE(H$2,$Q9),Alap!$BB:$BE,4,FALSE),"")</f>
        <v/>
      </c>
      <c r="I9" s="9" t="str">
        <f>IFERROR(VLOOKUP(CONCATENATE(I$2,$Q9),Alap!$BB:$BE,4,FALSE),"")</f>
        <v/>
      </c>
      <c r="J9" s="9" t="str">
        <f>IFERROR(VLOOKUP(CONCATENATE(J$2,$Q9),Alap!$BB:$BE,4,FALSE),"")</f>
        <v/>
      </c>
      <c r="K9" s="9" t="str">
        <f>IFERROR(VLOOKUP(CONCATENATE(K$2,$Q9),Alap!$BB:$BE,4,FALSE),"")</f>
        <v/>
      </c>
      <c r="L9" s="9" t="str">
        <f>IFERROR(VLOOKUP(CONCATENATE(L$2,$Q9),Alap!$BB:$BE,4,FALSE),"")</f>
        <v/>
      </c>
      <c r="M9" s="9" t="str">
        <f>IFERROR(VLOOKUP(CONCATENATE(M$2,$Q9),Alap!$BB:$BE,4,FALSE),"")</f>
        <v/>
      </c>
      <c r="N9" s="9" t="str">
        <f>IFERROR(VLOOKUP(CONCATENATE(N$2,$Q9),Alap!$BB:$BE,4,FALSE),"")</f>
        <v/>
      </c>
      <c r="O9" s="9" t="str">
        <f>IFERROR(VLOOKUP(CONCATENATE(O$2,$Q9),Alap!$BB:$BE,4,FALSE),"")</f>
        <v/>
      </c>
      <c r="P9" s="9" t="str">
        <f>IFERROR(VLOOKUP(CONCATENATE(P$2,$Q9),Alap!$BB:$BE,4,FALSE),"")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IFERROR(VLOOKUP(CONCATENATE(B$10,$Q13),Alap!$BB:$BE,4,FALSE),"")</f>
        <v/>
      </c>
      <c r="C13" s="9" t="str">
        <f>IFERROR(VLOOKUP(CONCATENATE(C$10,$Q13),Alap!$BB:$BE,4,FALSE),"")</f>
        <v/>
      </c>
      <c r="D13" s="9" t="str">
        <f>IFERROR(VLOOKUP(CONCATENATE(D$10,$Q13),Alap!$BB:$BE,4,FALSE),"")</f>
        <v/>
      </c>
      <c r="E13" s="9" t="str">
        <f>IFERROR(VLOOKUP(CONCATENATE(E$10,$Q13),Alap!$BB:$BE,4,FALSE),"")</f>
        <v/>
      </c>
      <c r="F13" s="9" t="str">
        <f>IFERROR(VLOOKUP(CONCATENATE(F$10,$Q13),Alap!$BB:$BE,4,FALSE),"")</f>
        <v/>
      </c>
      <c r="G13" s="9" t="str">
        <f>IFERROR(VLOOKUP(CONCATENATE(G$10,$Q13),Alap!$BB:$BE,4,FALSE),"")</f>
        <v/>
      </c>
      <c r="H13" s="9" t="str">
        <f>IFERROR(VLOOKUP(CONCATENATE(H$10,$Q13),Alap!$BB:$BE,4,FALSE),"")</f>
        <v/>
      </c>
      <c r="I13" s="9" t="str">
        <f>IFERROR(VLOOKUP(CONCATENATE(I$10,$Q13),Alap!$BB:$BE,4,FALSE),"")</f>
        <v/>
      </c>
      <c r="J13" s="9" t="str">
        <f>IFERROR(VLOOKUP(CONCATENATE(J$10,$Q13),Alap!$BB:$BE,4,FALSE),"")</f>
        <v/>
      </c>
      <c r="K13" s="9" t="str">
        <f>IFERROR(VLOOKUP(CONCATENATE(K$10,$Q13),Alap!$BB:$BE,4,FALSE),"")</f>
        <v/>
      </c>
      <c r="L13" s="9" t="str">
        <f>IFERROR(VLOOKUP(CONCATENATE(L$10,$Q13),Alap!$BB:$BE,4,FALSE),"")</f>
        <v/>
      </c>
      <c r="M13" s="9" t="str">
        <f>IFERROR(VLOOKUP(CONCATENATE(M$10,$Q13),Alap!$BB:$BE,4,FALSE),"")</f>
        <v/>
      </c>
      <c r="N13" s="9" t="str">
        <f>IFERROR(VLOOKUP(CONCATENATE(N$10,$Q13),Alap!$BB:$BE,4,FALSE),"")</f>
        <v/>
      </c>
      <c r="O13" s="9" t="str">
        <f>IFERROR(VLOOKUP(CONCATENATE(O$10,$Q13),Alap!$BB:$BE,4,FALSE),"")</f>
        <v/>
      </c>
      <c r="P13" s="9" t="str">
        <f>IFERROR(VLOOKUP(CONCATENATE(P$10,$Q13),Alap!$BB:$BE,4,FALSE),"")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IFERROR(VLOOKUP(CONCATENATE(B$10,$Q14),Alap!$BB:$BE,4,FALSE),"")</f>
        <v/>
      </c>
      <c r="C14" s="9" t="str">
        <f>IFERROR(VLOOKUP(CONCATENATE(C$10,$Q14),Alap!$BB:$BE,4,FALSE),"")</f>
        <v/>
      </c>
      <c r="D14" s="9" t="str">
        <f>IFERROR(VLOOKUP(CONCATENATE(D$10,$Q14),Alap!$BB:$BE,4,FALSE),"")</f>
        <v/>
      </c>
      <c r="E14" s="9" t="str">
        <f>IFERROR(VLOOKUP(CONCATENATE(E$10,$Q14),Alap!$BB:$BE,4,FALSE),"")</f>
        <v/>
      </c>
      <c r="F14" s="9" t="str">
        <f>IFERROR(VLOOKUP(CONCATENATE(F$10,$Q14),Alap!$BB:$BE,4,FALSE),"")</f>
        <v/>
      </c>
      <c r="G14" s="9" t="str">
        <f>IFERROR(VLOOKUP(CONCATENATE(G$10,$Q14),Alap!$BB:$BE,4,FALSE),"")</f>
        <v/>
      </c>
      <c r="H14" s="9" t="str">
        <f>IFERROR(VLOOKUP(CONCATENATE(H$10,$Q14),Alap!$BB:$BE,4,FALSE),"")</f>
        <v/>
      </c>
      <c r="I14" s="9" t="str">
        <f>IFERROR(VLOOKUP(CONCATENATE(I$10,$Q14),Alap!$BB:$BE,4,FALSE),"")</f>
        <v/>
      </c>
      <c r="J14" s="9" t="str">
        <f>IFERROR(VLOOKUP(CONCATENATE(J$10,$Q14),Alap!$BB:$BE,4,FALSE),"")</f>
        <v/>
      </c>
      <c r="K14" s="9" t="str">
        <f>IFERROR(VLOOKUP(CONCATENATE(K$10,$Q14),Alap!$BB:$BE,4,FALSE),"")</f>
        <v/>
      </c>
      <c r="L14" s="9" t="str">
        <f>IFERROR(VLOOKUP(CONCATENATE(L$10,$Q14),Alap!$BB:$BE,4,FALSE),"")</f>
        <v/>
      </c>
      <c r="M14" s="9" t="str">
        <f>IFERROR(VLOOKUP(CONCATENATE(M$10,$Q14),Alap!$BB:$BE,4,FALSE),"")</f>
        <v/>
      </c>
      <c r="N14" s="9" t="str">
        <f>IFERROR(VLOOKUP(CONCATENATE(N$10,$Q14),Alap!$BB:$BE,4,FALSE),"")</f>
        <v/>
      </c>
      <c r="O14" s="9" t="str">
        <f>IFERROR(VLOOKUP(CONCATENATE(O$10,$Q14),Alap!$BB:$BE,4,FALSE),"")</f>
        <v/>
      </c>
      <c r="P14" s="9" t="str">
        <f>IFERROR(VLOOKUP(CONCATENATE(P$10,$Q14),Alap!$BB:$BE,4,FALSE),"")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IFERROR(VLOOKUP(CONCATENATE(B$10,$Q15),Alap!$BB:$BE,4,FALSE),"")</f>
        <v/>
      </c>
      <c r="C15" s="9" t="str">
        <f>IFERROR(VLOOKUP(CONCATENATE(C$10,$Q15),Alap!$BB:$BE,4,FALSE),"")</f>
        <v/>
      </c>
      <c r="D15" s="9" t="str">
        <f>IFERROR(VLOOKUP(CONCATENATE(D$10,$Q15),Alap!$BB:$BE,4,FALSE),"")</f>
        <v/>
      </c>
      <c r="E15" s="9" t="str">
        <f>IFERROR(VLOOKUP(CONCATENATE(E$10,$Q15),Alap!$BB:$BE,4,FALSE),"")</f>
        <v/>
      </c>
      <c r="F15" s="9" t="str">
        <f>IFERROR(VLOOKUP(CONCATENATE(F$10,$Q15),Alap!$BB:$BE,4,FALSE),"")</f>
        <v/>
      </c>
      <c r="G15" s="9" t="str">
        <f>IFERROR(VLOOKUP(CONCATENATE(G$10,$Q15),Alap!$BB:$BE,4,FALSE),"")</f>
        <v/>
      </c>
      <c r="H15" s="9" t="str">
        <f>IFERROR(VLOOKUP(CONCATENATE(H$10,$Q15),Alap!$BB:$BE,4,FALSE),"")</f>
        <v/>
      </c>
      <c r="I15" s="9" t="str">
        <f>IFERROR(VLOOKUP(CONCATENATE(I$10,$Q15),Alap!$BB:$BE,4,FALSE),"")</f>
        <v/>
      </c>
      <c r="J15" s="9" t="str">
        <f>IFERROR(VLOOKUP(CONCATENATE(J$10,$Q15),Alap!$BB:$BE,4,FALSE),"")</f>
        <v/>
      </c>
      <c r="K15" s="9" t="str">
        <f>IFERROR(VLOOKUP(CONCATENATE(K$10,$Q15),Alap!$BB:$BE,4,FALSE),"")</f>
        <v/>
      </c>
      <c r="L15" s="9" t="str">
        <f>IFERROR(VLOOKUP(CONCATENATE(L$10,$Q15),Alap!$BB:$BE,4,FALSE),"")</f>
        <v/>
      </c>
      <c r="M15" s="9" t="str">
        <f>IFERROR(VLOOKUP(CONCATENATE(M$10,$Q15),Alap!$BB:$BE,4,FALSE),"")</f>
        <v/>
      </c>
      <c r="N15" s="9" t="str">
        <f>IFERROR(VLOOKUP(CONCATENATE(N$10,$Q15),Alap!$BB:$BE,4,FALSE),"")</f>
        <v/>
      </c>
      <c r="O15" s="9" t="str">
        <f>IFERROR(VLOOKUP(CONCATENATE(O$10,$Q15),Alap!$BB:$BE,4,FALSE),"")</f>
        <v/>
      </c>
      <c r="P15" s="9" t="str">
        <f>IFERROR(VLOOKUP(CONCATENATE(P$10,$Q15),Alap!$BB:$BE,4,FALSE),"")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IFERROR(VLOOKUP(CONCATENATE(B$10,$Q16),Alap!$BB:$BE,4,FALSE),"")</f>
        <v/>
      </c>
      <c r="C16" s="9" t="str">
        <f>IFERROR(VLOOKUP(CONCATENATE(C$10,$Q16),Alap!$BB:$BE,4,FALSE),"")</f>
        <v/>
      </c>
      <c r="D16" s="9" t="str">
        <f>IFERROR(VLOOKUP(CONCATENATE(D$10,$Q16),Alap!$BB:$BE,4,FALSE),"")</f>
        <v/>
      </c>
      <c r="E16" s="9" t="str">
        <f>IFERROR(VLOOKUP(CONCATENATE(E$10,$Q16),Alap!$BB:$BE,4,FALSE),"")</f>
        <v/>
      </c>
      <c r="F16" s="9" t="str">
        <f>IFERROR(VLOOKUP(CONCATENATE(F$10,$Q16),Alap!$BB:$BE,4,FALSE),"")</f>
        <v/>
      </c>
      <c r="G16" s="9" t="str">
        <f>IFERROR(VLOOKUP(CONCATENATE(G$10,$Q16),Alap!$BB:$BE,4,FALSE),"")</f>
        <v/>
      </c>
      <c r="H16" s="9" t="str">
        <f>IFERROR(VLOOKUP(CONCATENATE(H$10,$Q16),Alap!$BB:$BE,4,FALSE),"")</f>
        <v/>
      </c>
      <c r="I16" s="9" t="str">
        <f>IFERROR(VLOOKUP(CONCATENATE(I$10,$Q16),Alap!$BB:$BE,4,FALSE),"")</f>
        <v/>
      </c>
      <c r="J16" s="9" t="str">
        <f>IFERROR(VLOOKUP(CONCATENATE(J$10,$Q16),Alap!$BB:$BE,4,FALSE),"")</f>
        <v/>
      </c>
      <c r="K16" s="9" t="str">
        <f>IFERROR(VLOOKUP(CONCATENATE(K$10,$Q16),Alap!$BB:$BE,4,FALSE),"")</f>
        <v/>
      </c>
      <c r="L16" s="9" t="str">
        <f>IFERROR(VLOOKUP(CONCATENATE(L$10,$Q16),Alap!$BB:$BE,4,FALSE),"")</f>
        <v/>
      </c>
      <c r="M16" s="9" t="str">
        <f>IFERROR(VLOOKUP(CONCATENATE(M$10,$Q16),Alap!$BB:$BE,4,FALSE),"")</f>
        <v/>
      </c>
      <c r="N16" s="9" t="str">
        <f>IFERROR(VLOOKUP(CONCATENATE(N$10,$Q16),Alap!$BB:$BE,4,FALSE),"")</f>
        <v/>
      </c>
      <c r="O16" s="9" t="str">
        <f>IFERROR(VLOOKUP(CONCATENATE(O$10,$Q16),Alap!$BB:$BE,4,FALSE),"")</f>
        <v/>
      </c>
      <c r="P16" s="9" t="str">
        <f>IFERROR(VLOOKUP(CONCATENATE(P$10,$Q16),Alap!$BB:$BE,4,FALSE),"")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Q17"/>
  <sheetViews>
    <sheetView workbookViewId="0">
      <selection activeCell="F6" sqref="F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8.109375" style="3" hidden="1" customWidth="1"/>
    <col min="18" max="16384" width="9.109375" style="3"/>
  </cols>
  <sheetData>
    <row r="1" spans="1:17" s="4" customFormat="1" ht="14.4" x14ac:dyDescent="0.3">
      <c r="A1" s="40" t="s">
        <v>507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7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7" ht="63.9" customHeight="1" thickBot="1" x14ac:dyDescent="0.3">
      <c r="A4" s="9" t="s">
        <v>1</v>
      </c>
      <c r="B4" s="23" t="str">
        <f>IFERROR(VLOOKUP(CONCATENATE(B$2,$Q4),Alap!$BC:$BE,3,FALSE),"")</f>
        <v/>
      </c>
      <c r="C4" s="23" t="str">
        <f>IFERROR(VLOOKUP(CONCATENATE(C$2,$Q4),Alap!$BC:$BE,3,FALSE),"")</f>
        <v/>
      </c>
      <c r="D4" s="23" t="str">
        <f>IFERROR(VLOOKUP(CONCATENATE(D$2,$Q4),Alap!$BC:$BE,3,FALSE),"")</f>
        <v/>
      </c>
      <c r="E4" s="22" t="str">
        <f>IFERROR(VLOOKUP(CONCATENATE(E$2,$Q4),Alap!$BC:$BE,3,FALSE),"")</f>
        <v/>
      </c>
      <c r="F4" s="23" t="str">
        <f>IFERROR(VLOOKUP(CONCATENATE(F$2,$Q4),Alap!$BC:$BE,3,FALSE),"")</f>
        <v>Mérnöki etika (215, web)</v>
      </c>
      <c r="G4" s="23" t="str">
        <f>IFERROR(VLOOKUP(CONCATENATE(G$2,$Q4),Alap!$BC:$BE,3,FALSE),"")</f>
        <v/>
      </c>
      <c r="H4" s="23" t="str">
        <f>IFERROR(VLOOKUP(CONCATENATE(H$2,$Q4),Alap!$BC:$BE,3,FALSE),"")</f>
        <v>Lézerbiztonsági alapok (216, web)</v>
      </c>
      <c r="I4" s="22" t="str">
        <f>IFERROR(VLOOKUP(CONCATENATE(I$2,$Q4),Alap!$BC:$BE,3,FALSE),"")</f>
        <v/>
      </c>
      <c r="J4" s="22" t="str">
        <f>IFERROR(VLOOKUP(CONCATENATE(J$2,$Q4),Alap!$BC:$BE,3,FALSE),"")</f>
        <v>Hegesztéstechnológia (A/Nae., web)</v>
      </c>
      <c r="K4" s="23" t="str">
        <f>IFERROR(VLOOKUP(CONCATENATE(K$2,$Q4),Alap!$BC:$BE,3,FALSE),"")</f>
        <v>Lézerbiztonsági alapok (402, web)</v>
      </c>
      <c r="L4" s="23" t="str">
        <f>IFERROR(VLOOKUP(CONCATENATE(L$2,$Q4),Alap!$BC:$BE,3,FALSE),"")</f>
        <v/>
      </c>
      <c r="M4" s="22" t="str">
        <f>IFERROR(VLOOKUP(CONCATENATE(M$2,$Q4),Alap!$BC:$BE,3,FALSE),"")</f>
        <v/>
      </c>
      <c r="N4" s="23" t="str">
        <f>IFERROR(VLOOKUP(CONCATENATE(N$2,$Q4),Alap!$BC:$BE,3,FALSE),"")</f>
        <v/>
      </c>
      <c r="O4" s="23" t="str">
        <f>IFERROR(VLOOKUP(CONCATENATE(O$2,$Q4),Alap!$BC:$BE,3,FALSE),"")</f>
        <v/>
      </c>
      <c r="P4" s="22" t="str">
        <f>IFERROR(VLOOKUP(CONCATENATE(P$2,$Q4),Alap!$BC:$BE,3,FALSE),"")</f>
        <v/>
      </c>
      <c r="Q4" s="3">
        <v>1</v>
      </c>
    </row>
    <row r="5" spans="1:17" ht="63.9" customHeight="1" thickBot="1" x14ac:dyDescent="0.3">
      <c r="A5" s="9" t="s">
        <v>2</v>
      </c>
      <c r="B5" s="23" t="str">
        <f>IFERROR(VLOOKUP(CONCATENATE(B$2,$Q5),Alap!$BC:$BE,3,FALSE),"")</f>
        <v/>
      </c>
      <c r="C5" s="23" t="str">
        <f>IFERROR(VLOOKUP(CONCATENATE(C$2,$Q5),Alap!$BC:$BE,3,FALSE),"")</f>
        <v/>
      </c>
      <c r="D5" s="23" t="str">
        <f>IFERROR(VLOOKUP(CONCATENATE(D$2,$Q5),Alap!$BC:$BE,3,FALSE),"")</f>
        <v/>
      </c>
      <c r="E5" s="22" t="str">
        <f>IFERROR(VLOOKUP(CONCATENATE(E$2,$Q5),Alap!$BC:$BE,3,FALSE),"")</f>
        <v/>
      </c>
      <c r="F5" s="23" t="str">
        <f>IFERROR(VLOOKUP(CONCATENATE(F$2,$Q5),Alap!$BC:$BE,3,FALSE),"")</f>
        <v>Mérnöki etika (215, web)</v>
      </c>
      <c r="G5" s="23" t="str">
        <f>IFERROR(VLOOKUP(CONCATENATE(G$2,$Q5),Alap!$BC:$BE,3,FALSE),"")</f>
        <v>Lézerbiztonsági alapok (3, web)</v>
      </c>
      <c r="H5" s="23" t="str">
        <f>IFERROR(VLOOKUP(CONCATENATE(H$2,$Q5),Alap!$BC:$BE,3,FALSE),"")</f>
        <v>Lézerbiztonsági alapok (216, web)</v>
      </c>
      <c r="I5" s="23" t="str">
        <f>IFERROR(VLOOKUP(CONCATENATE(I$2,$Q5),Alap!$BC:$BE,3,FALSE),"")</f>
        <v/>
      </c>
      <c r="J5" s="23" t="str">
        <f>IFERROR(VLOOKUP(CONCATENATE(J$2,$Q5),Alap!$BC:$BE,3,FALSE),"")</f>
        <v>Hegesztéstechnológia (A/Nae., web)</v>
      </c>
      <c r="K5" s="23" t="str">
        <f>IFERROR(VLOOKUP(CONCATENATE(K$2,$Q5),Alap!$BC:$BE,3,FALSE),"")</f>
        <v>Lézerbiztonsági alapok (402, web)</v>
      </c>
      <c r="L5" s="22" t="str">
        <f>IFERROR(VLOOKUP(CONCATENATE(L$2,$Q5),Alap!$BC:$BE,3,FALSE),"")</f>
        <v/>
      </c>
      <c r="M5" s="22" t="str">
        <f>IFERROR(VLOOKUP(CONCATENATE(M$2,$Q5),Alap!$BC:$BE,3,FALSE),"")</f>
        <v/>
      </c>
      <c r="N5" s="23" t="str">
        <f>IFERROR(VLOOKUP(CONCATENATE(N$2,$Q5),Alap!$BC:$BE,3,FALSE),"")</f>
        <v/>
      </c>
      <c r="O5" s="22" t="str">
        <f>IFERROR(VLOOKUP(CONCATENATE(O$2,$Q5),Alap!$BC:$BE,3,FALSE),"")</f>
        <v/>
      </c>
      <c r="P5" s="23" t="str">
        <f>IFERROR(VLOOKUP(CONCATENATE(P$2,$Q5),Alap!$BC:$BE,3,FALSE),"")</f>
        <v/>
      </c>
      <c r="Q5" s="3">
        <v>2</v>
      </c>
    </row>
    <row r="6" spans="1:17" ht="63.9" customHeight="1" thickBot="1" x14ac:dyDescent="0.3">
      <c r="A6" s="9" t="s">
        <v>3</v>
      </c>
      <c r="B6" s="23" t="str">
        <f>IFERROR(VLOOKUP(CONCATENATE(B$2,$Q6),Alap!$BC:$BE,3,FALSE),"")</f>
        <v>Hegesztéstechnológia (3, web)</v>
      </c>
      <c r="C6" s="23" t="str">
        <f>IFERROR(VLOOKUP(CONCATENATE(C$2,$Q6),Alap!$BC:$BE,3,FALSE),"")</f>
        <v/>
      </c>
      <c r="D6" s="22" t="str">
        <f>IFERROR(VLOOKUP(CONCATENATE(D$2,$Q6),Alap!$BC:$BE,3,FALSE),"")</f>
        <v>Viselkedéskultúra és protokoll (szv.) (215, Bp.-ről web)</v>
      </c>
      <c r="E6" s="23" t="str">
        <f>IFERROR(VLOOKUP(CONCATENATE(E$2,$Q6),Alap!$BC:$BE,3,FALSE),"")</f>
        <v/>
      </c>
      <c r="F6" s="23" t="str">
        <f>IFERROR(VLOOKUP(CONCATENATE(F$2,$Q6),Alap!$BC:$BE,3,FALSE),"")</f>
        <v/>
      </c>
      <c r="G6" s="23" t="str">
        <f>IFERROR(VLOOKUP(CONCATENATE(G$2,$Q6),Alap!$BC:$BE,3,FALSE),"")</f>
        <v>Lézerbiztonsági alapok (3, web)</v>
      </c>
      <c r="H6" s="23" t="str">
        <f>IFERROR(VLOOKUP(CONCATENATE(H$2,$Q6),Alap!$BC:$BE,3,FALSE),"")</f>
        <v>Lézerbiztonsági alapok (216, web)</v>
      </c>
      <c r="I6" s="23" t="str">
        <f>IFERROR(VLOOKUP(CONCATENATE(I$2,$Q6),Alap!$BC:$BE,3,FALSE),"")</f>
        <v/>
      </c>
      <c r="J6" s="23" t="str">
        <f>IFERROR(VLOOKUP(CONCATENATE(J$2,$Q6),Alap!$BC:$BE,3,FALSE),"")</f>
        <v/>
      </c>
      <c r="K6" s="23" t="str">
        <f>IFERROR(VLOOKUP(CONCATENATE(K$2,$Q6),Alap!$BC:$BE,3,FALSE),"")</f>
        <v>Mérnöki etika (A/Nae., web)</v>
      </c>
      <c r="L6" s="22" t="str">
        <f>IFERROR(VLOOKUP(CONCATENATE(L$2,$Q6),Alap!$BC:$BE,3,FALSE),"")</f>
        <v/>
      </c>
      <c r="M6" s="23" t="str">
        <f>IFERROR(VLOOKUP(CONCATENATE(M$2,$Q6),Alap!$BC:$BE,3,FALSE),"")</f>
        <v>Lézerbiztonsági alapok (3, web)</v>
      </c>
      <c r="N6" s="22" t="str">
        <f>IFERROR(VLOOKUP(CONCATENATE(N$2,$Q6),Alap!$BC:$BE,3,FALSE),"")</f>
        <v>Viselkedéskultúra és protokoll (szv.) (A/Nae., Tb.-ről web)</v>
      </c>
      <c r="O6" s="22" t="str">
        <f>IFERROR(VLOOKUP(CONCATENATE(O$2,$Q6),Alap!$BC:$BE,3,FALSE),"")</f>
        <v>Beruházási ismeretek (szv.) (212, web)</v>
      </c>
      <c r="P6" s="23" t="str">
        <f>IFERROR(VLOOKUP(CONCATENATE(P$2,$Q6),Alap!$BC:$BE,3,FALSE),"")</f>
        <v/>
      </c>
      <c r="Q6" s="3">
        <v>3</v>
      </c>
    </row>
    <row r="7" spans="1:17" ht="63.9" customHeight="1" thickBot="1" x14ac:dyDescent="0.3">
      <c r="A7" s="9" t="s">
        <v>4</v>
      </c>
      <c r="B7" s="23" t="str">
        <f>IFERROR(VLOOKUP(CONCATENATE(B$2,$Q7),Alap!$BC:$BE,3,FALSE),"")</f>
        <v>Hegesztéstechnológia (3, web)</v>
      </c>
      <c r="C7" s="23" t="str">
        <f>IFERROR(VLOOKUP(CONCATENATE(C$2,$Q7),Alap!$BC:$BE,3,FALSE),"")</f>
        <v>Hegesztéstechnológia (402, web)</v>
      </c>
      <c r="D7" s="22" t="str">
        <f>IFERROR(VLOOKUP(CONCATENATE(D$2,$Q7),Alap!$BC:$BE,3,FALSE),"")</f>
        <v>Viselkedéskultúra és protokoll (szv.) (215, Bp.-ről web)</v>
      </c>
      <c r="E7" s="23" t="str">
        <f>IFERROR(VLOOKUP(CONCATENATE(E$2,$Q7),Alap!$BC:$BE,3,FALSE),"")</f>
        <v/>
      </c>
      <c r="F7" s="23" t="str">
        <f>IFERROR(VLOOKUP(CONCATENATE(F$2,$Q7),Alap!$BC:$BE,3,FALSE),"")</f>
        <v/>
      </c>
      <c r="G7" s="23" t="str">
        <f>IFERROR(VLOOKUP(CONCATENATE(G$2,$Q7),Alap!$BC:$BE,3,FALSE),"")</f>
        <v>Hegesztéstechnológia (605, web)</v>
      </c>
      <c r="H7" s="23" t="str">
        <f>IFERROR(VLOOKUP(CONCATENATE(H$2,$Q7),Alap!$BC:$BE,3,FALSE),"")</f>
        <v>Hegesztéstechnológia (216, web)</v>
      </c>
      <c r="I7" s="23" t="str">
        <f>IFERROR(VLOOKUP(CONCATENATE(I$2,$Q7),Alap!$BC:$BE,3,FALSE),"")</f>
        <v/>
      </c>
      <c r="J7" s="23" t="str">
        <f>IFERROR(VLOOKUP(CONCATENATE(J$2,$Q7),Alap!$BC:$BE,3,FALSE),"")</f>
        <v/>
      </c>
      <c r="K7" s="23" t="str">
        <f>IFERROR(VLOOKUP(CONCATENATE(K$2,$Q7),Alap!$BC:$BE,3,FALSE),"")</f>
        <v>Mérnöki etika (A/Nae., web)</v>
      </c>
      <c r="L7" s="22" t="str">
        <f>IFERROR(VLOOKUP(CONCATENATE(L$2,$Q7),Alap!$BC:$BE,3,FALSE),"")</f>
        <v>Beruházási ismeretek (szv.) (212, web)</v>
      </c>
      <c r="M7" s="23" t="str">
        <f>IFERROR(VLOOKUP(CONCATENATE(M$2,$Q7),Alap!$BC:$BE,3,FALSE),"")</f>
        <v>Lézerbiztonsági alapok (2)</v>
      </c>
      <c r="N7" s="22" t="str">
        <f>IFERROR(VLOOKUP(CONCATENATE(N$2,$Q7),Alap!$BC:$BE,3,FALSE),"")</f>
        <v>Viselkedéskultúra és protokoll (szv.) (A/Nae., Tb.-ről web)</v>
      </c>
      <c r="O7" s="22" t="str">
        <f>IFERROR(VLOOKUP(CONCATENATE(O$2,$Q7),Alap!$BC:$BE,3,FALSE),"")</f>
        <v>Beruházási ismeretek (szv.) (212, web)</v>
      </c>
      <c r="P7" s="23" t="str">
        <f>IFERROR(VLOOKUP(CONCATENATE(P$2,$Q7),Alap!$BC:$BE,3,FALSE),"")</f>
        <v>Lézerbiztonsági alapok (2)</v>
      </c>
      <c r="Q7" s="3">
        <v>4</v>
      </c>
    </row>
    <row r="8" spans="1:17" ht="63.9" customHeight="1" thickBot="1" x14ac:dyDescent="0.3">
      <c r="A8" s="9" t="s">
        <v>5</v>
      </c>
      <c r="B8" s="22" t="str">
        <f>IFERROR(VLOOKUP(CONCATENATE(B$2,$Q8),Alap!$BC:$BE,3,FALSE),"")</f>
        <v>Beruházási ismeretek (szv.) (212, web)</v>
      </c>
      <c r="C8" s="23" t="str">
        <f>IFERROR(VLOOKUP(CONCATENATE(C$2,$Q8),Alap!$BC:$BE,3,FALSE),"")</f>
        <v>Hegesztéstechnológia (402, web)</v>
      </c>
      <c r="D8" s="23" t="str">
        <f>IFERROR(VLOOKUP(CONCATENATE(D$2,$Q8),Alap!$BC:$BE,3,FALSE),"")</f>
        <v/>
      </c>
      <c r="E8" s="23" t="str">
        <f>IFERROR(VLOOKUP(CONCATENATE(E$2,$Q8),Alap!$BC:$BE,3,FALSE),"")</f>
        <v/>
      </c>
      <c r="F8" s="23" t="str">
        <f>IFERROR(VLOOKUP(CONCATENATE(F$2,$Q8),Alap!$BC:$BE,3,FALSE),"")</f>
        <v/>
      </c>
      <c r="G8" s="23" t="str">
        <f>IFERROR(VLOOKUP(CONCATENATE(G$2,$Q8),Alap!$BC:$BE,3,FALSE),"")</f>
        <v>Hegesztéstechnológia (605, web)</v>
      </c>
      <c r="H8" s="23" t="str">
        <f>IFERROR(VLOOKUP(CONCATENATE(H$2,$Q8),Alap!$BC:$BE,3,FALSE),"")</f>
        <v>Hegesztéstechnológia (216, web)</v>
      </c>
      <c r="I8" s="23" t="str">
        <f>IFERROR(VLOOKUP(CONCATENATE(I$2,$Q8),Alap!$BC:$BE,3,FALSE),"")</f>
        <v/>
      </c>
      <c r="J8" s="23" t="str">
        <f>IFERROR(VLOOKUP(CONCATENATE(J$2,$Q8),Alap!$BC:$BE,3,FALSE),"")</f>
        <v/>
      </c>
      <c r="K8" s="23" t="str">
        <f>IFERROR(VLOOKUP(CONCATENATE(K$2,$Q8),Alap!$BC:$BE,3,FALSE),"")</f>
        <v>Mérnöki etika (A/Nae., web)</v>
      </c>
      <c r="L8" s="22" t="str">
        <f>IFERROR(VLOOKUP(CONCATENATE(L$2,$Q8),Alap!$BC:$BE,3,FALSE),"")</f>
        <v>Beruházási ismeretek (szv.) (212, web)</v>
      </c>
      <c r="M8" s="23" t="str">
        <f>IFERROR(VLOOKUP(CONCATENATE(M$2,$Q8),Alap!$BC:$BE,3,FALSE),"")</f>
        <v>Lézerbiztonsági alapok (2)</v>
      </c>
      <c r="N8" s="23" t="str">
        <f>IFERROR(VLOOKUP(CONCATENATE(N$2,$Q8),Alap!$BC:$BE,3,FALSE),"")</f>
        <v/>
      </c>
      <c r="O8" s="23" t="str">
        <f>IFERROR(VLOOKUP(CONCATENATE(O$2,$Q8),Alap!$BC:$BE,3,FALSE),"")</f>
        <v/>
      </c>
      <c r="P8" s="23" t="str">
        <f>IFERROR(VLOOKUP(CONCATENATE(P$2,$Q8),Alap!$BC:$BE,3,FALSE),"")</f>
        <v>Lézerbiztonsági alapok (2)</v>
      </c>
      <c r="Q8" s="3">
        <v>5</v>
      </c>
    </row>
    <row r="9" spans="1:17" ht="63.9" customHeight="1" thickBot="1" x14ac:dyDescent="0.3">
      <c r="A9" s="9" t="s">
        <v>6</v>
      </c>
      <c r="B9" s="22" t="str">
        <f>IFERROR(VLOOKUP(CONCATENATE(B$2,$Q9),Alap!$BC:$BE,3,FALSE),"")</f>
        <v/>
      </c>
      <c r="C9" s="22" t="str">
        <f>IFERROR(VLOOKUP(CONCATENATE(C$2,$Q9),Alap!$BC:$BE,3,FALSE),"")</f>
        <v/>
      </c>
      <c r="D9" s="22" t="str">
        <f>IFERROR(VLOOKUP(CONCATENATE(D$2,$Q9),Alap!$BC:$BE,3,FALSE),"")</f>
        <v/>
      </c>
      <c r="E9" s="22" t="str">
        <f>IFERROR(VLOOKUP(CONCATENATE(E$2,$Q9),Alap!$BC:$BE,3,FALSE),"")</f>
        <v/>
      </c>
      <c r="F9" s="22" t="str">
        <f>IFERROR(VLOOKUP(CONCATENATE(F$2,$Q9),Alap!$BC:$BE,3,FALSE),"")</f>
        <v/>
      </c>
      <c r="G9" s="22" t="str">
        <f>IFERROR(VLOOKUP(CONCATENATE(G$2,$Q9),Alap!$BC:$BE,3,FALSE),"")</f>
        <v/>
      </c>
      <c r="H9" s="22" t="str">
        <f>IFERROR(VLOOKUP(CONCATENATE(H$2,$Q9),Alap!$BC:$BE,3,FALSE),"")</f>
        <v/>
      </c>
      <c r="I9" s="22" t="str">
        <f>IFERROR(VLOOKUP(CONCATENATE(I$2,$Q9),Alap!$BC:$BE,3,FALSE),"")</f>
        <v/>
      </c>
      <c r="J9" s="22" t="str">
        <f>IFERROR(VLOOKUP(CONCATENATE(J$2,$Q9),Alap!$BC:$BE,3,FALSE),"")</f>
        <v/>
      </c>
      <c r="K9" s="22" t="str">
        <f>IFERROR(VLOOKUP(CONCATENATE(K$2,$Q9),Alap!$BC:$BE,3,FALSE),"")</f>
        <v/>
      </c>
      <c r="L9" s="22" t="str">
        <f>IFERROR(VLOOKUP(CONCATENATE(L$2,$Q9),Alap!$BC:$BE,3,FALSE),"")</f>
        <v/>
      </c>
      <c r="M9" s="22" t="str">
        <f>IFERROR(VLOOKUP(CONCATENATE(M$2,$Q9),Alap!$BC:$BE,3,FALSE),"")</f>
        <v/>
      </c>
      <c r="N9" s="22" t="str">
        <f>IFERROR(VLOOKUP(CONCATENATE(N$2,$Q9),Alap!$BC:$BE,3,FALSE),"")</f>
        <v/>
      </c>
      <c r="O9" s="22" t="str">
        <f>IFERROR(VLOOKUP(CONCATENATE(O$2,$Q9),Alap!$BC:$BE,3,FALSE),"")</f>
        <v/>
      </c>
      <c r="P9" s="22" t="str">
        <f>IFERROR(VLOOKUP(CONCATENATE(P$2,$Q9),Alap!$BC:$BE,3,FALSE),"")</f>
        <v/>
      </c>
      <c r="Q9" s="3">
        <v>6</v>
      </c>
    </row>
    <row r="10" spans="1:17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7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7" ht="63.9" customHeight="1" thickBot="1" x14ac:dyDescent="0.3">
      <c r="A13" s="9" t="s">
        <v>4</v>
      </c>
      <c r="B13" s="9" t="str">
        <f>IFERROR(VLOOKUP(CONCATENATE(B$10,$Q13),Alap!$BC:$BE,3,FALSE),"")</f>
        <v/>
      </c>
      <c r="C13" s="9" t="str">
        <f>IFERROR(VLOOKUP(CONCATENATE(C$10,$Q13),Alap!$BC:$BE,3,FALSE),"")</f>
        <v/>
      </c>
      <c r="D13" s="9" t="str">
        <f>IFERROR(VLOOKUP(CONCATENATE(D$10,$Q13),Alap!$BC:$BE,3,FALSE),"")</f>
        <v/>
      </c>
      <c r="E13" s="9" t="str">
        <f>IFERROR(VLOOKUP(CONCATENATE(E$10,$Q13),Alap!$BC:$BE,3,FALSE),"")</f>
        <v/>
      </c>
      <c r="F13" s="9" t="str">
        <f>IFERROR(VLOOKUP(CONCATENATE(F$10,$Q13),Alap!$BC:$BE,3,FALSE),"")</f>
        <v/>
      </c>
      <c r="G13" s="9" t="str">
        <f>IFERROR(VLOOKUP(CONCATENATE(G$10,$Q13),Alap!$BC:$BE,3,FALSE),"")</f>
        <v/>
      </c>
      <c r="H13" s="9" t="str">
        <f>IFERROR(VLOOKUP(CONCATENATE(H$10,$Q13),Alap!$BC:$BE,3,FALSE),"")</f>
        <v/>
      </c>
      <c r="I13" s="9" t="str">
        <f>IFERROR(VLOOKUP(CONCATENATE(I$10,$Q13),Alap!$BC:$BE,3,FALSE),"")</f>
        <v/>
      </c>
      <c r="J13" s="9" t="str">
        <f>IFERROR(VLOOKUP(CONCATENATE(J$10,$Q13),Alap!$BC:$BE,3,FALSE),"")</f>
        <v/>
      </c>
      <c r="K13" s="9" t="str">
        <f>IFERROR(VLOOKUP(CONCATENATE(K$10,$Q13),Alap!$BC:$BE,3,FALSE),"")</f>
        <v/>
      </c>
      <c r="L13" s="9" t="str">
        <f>IFERROR(VLOOKUP(CONCATENATE(L$10,$Q13),Alap!$BC:$BE,3,FALSE),"")</f>
        <v/>
      </c>
      <c r="M13" s="9" t="str">
        <f>IFERROR(VLOOKUP(CONCATENATE(M$10,$Q13),Alap!$BC:$BE,3,FALSE),"")</f>
        <v/>
      </c>
      <c r="N13" s="9" t="str">
        <f>IFERROR(VLOOKUP(CONCATENATE(N$10,$Q13),Alap!$BC:$BE,3,FALSE),"")</f>
        <v/>
      </c>
      <c r="O13" s="9" t="str">
        <f>IFERROR(VLOOKUP(CONCATENATE(O$10,$Q13),Alap!$BC:$BE,3,FALSE),"")</f>
        <v/>
      </c>
      <c r="P13" s="9" t="str">
        <f>IFERROR(VLOOKUP(CONCATENATE(P$10,$Q13),Alap!$BC:$BE,3,FALSE),"")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IFERROR(VLOOKUP(CONCATENATE(B$10,$Q14),Alap!$BC:$BE,3,FALSE),"")</f>
        <v/>
      </c>
      <c r="C14" s="9" t="str">
        <f>IFERROR(VLOOKUP(CONCATENATE(C$10,$Q14),Alap!$BC:$BE,3,FALSE),"")</f>
        <v/>
      </c>
      <c r="D14" s="9" t="str">
        <f>IFERROR(VLOOKUP(CONCATENATE(D$10,$Q14),Alap!$BC:$BE,3,FALSE),"")</f>
        <v/>
      </c>
      <c r="E14" s="9" t="str">
        <f>IFERROR(VLOOKUP(CONCATENATE(E$10,$Q14),Alap!$BC:$BE,3,FALSE),"")</f>
        <v/>
      </c>
      <c r="F14" s="9" t="str">
        <f>IFERROR(VLOOKUP(CONCATENATE(F$10,$Q14),Alap!$BC:$BE,3,FALSE),"")</f>
        <v/>
      </c>
      <c r="G14" s="9" t="str">
        <f>IFERROR(VLOOKUP(CONCATENATE(G$10,$Q14),Alap!$BC:$BE,3,FALSE),"")</f>
        <v/>
      </c>
      <c r="H14" s="9" t="str">
        <f>IFERROR(VLOOKUP(CONCATENATE(H$10,$Q14),Alap!$BC:$BE,3,FALSE),"")</f>
        <v/>
      </c>
      <c r="I14" s="9" t="str">
        <f>IFERROR(VLOOKUP(CONCATENATE(I$10,$Q14),Alap!$BC:$BE,3,FALSE),"")</f>
        <v/>
      </c>
      <c r="J14" s="9" t="str">
        <f>IFERROR(VLOOKUP(CONCATENATE(J$10,$Q14),Alap!$BC:$BE,3,FALSE),"")</f>
        <v/>
      </c>
      <c r="K14" s="9" t="str">
        <f>IFERROR(VLOOKUP(CONCATENATE(K$10,$Q14),Alap!$BC:$BE,3,FALSE),"")</f>
        <v/>
      </c>
      <c r="L14" s="9" t="str">
        <f>IFERROR(VLOOKUP(CONCATENATE(L$10,$Q14),Alap!$BC:$BE,3,FALSE),"")</f>
        <v/>
      </c>
      <c r="M14" s="9" t="str">
        <f>IFERROR(VLOOKUP(CONCATENATE(M$10,$Q14),Alap!$BC:$BE,3,FALSE),"")</f>
        <v/>
      </c>
      <c r="N14" s="9" t="str">
        <f>IFERROR(VLOOKUP(CONCATENATE(N$10,$Q14),Alap!$BC:$BE,3,FALSE),"")</f>
        <v/>
      </c>
      <c r="O14" s="9" t="str">
        <f>IFERROR(VLOOKUP(CONCATENATE(O$10,$Q14),Alap!$BC:$BE,3,FALSE),"")</f>
        <v/>
      </c>
      <c r="P14" s="9" t="str">
        <f>IFERROR(VLOOKUP(CONCATENATE(P$10,$Q14),Alap!$BC:$BE,3,FALSE),"")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IFERROR(VLOOKUP(CONCATENATE(B$10,$Q15),Alap!$BC:$BE,3,FALSE),"")</f>
        <v/>
      </c>
      <c r="C15" s="9" t="str">
        <f>IFERROR(VLOOKUP(CONCATENATE(C$10,$Q15),Alap!$BC:$BE,3,FALSE),"")</f>
        <v/>
      </c>
      <c r="D15" s="9" t="str">
        <f>IFERROR(VLOOKUP(CONCATENATE(D$10,$Q15),Alap!$BC:$BE,3,FALSE),"")</f>
        <v/>
      </c>
      <c r="E15" s="9" t="str">
        <f>IFERROR(VLOOKUP(CONCATENATE(E$10,$Q15),Alap!$BC:$BE,3,FALSE),"")</f>
        <v/>
      </c>
      <c r="F15" s="9" t="str">
        <f>IFERROR(VLOOKUP(CONCATENATE(F$10,$Q15),Alap!$BC:$BE,3,FALSE),"")</f>
        <v/>
      </c>
      <c r="G15" s="9" t="str">
        <f>IFERROR(VLOOKUP(CONCATENATE(G$10,$Q15),Alap!$BC:$BE,3,FALSE),"")</f>
        <v/>
      </c>
      <c r="H15" s="9" t="str">
        <f>IFERROR(VLOOKUP(CONCATENATE(H$10,$Q15),Alap!$BC:$BE,3,FALSE),"")</f>
        <v/>
      </c>
      <c r="I15" s="9" t="str">
        <f>IFERROR(VLOOKUP(CONCATENATE(I$10,$Q15),Alap!$BC:$BE,3,FALSE),"")</f>
        <v/>
      </c>
      <c r="J15" s="9" t="str">
        <f>IFERROR(VLOOKUP(CONCATENATE(J$10,$Q15),Alap!$BC:$BE,3,FALSE),"")</f>
        <v/>
      </c>
      <c r="K15" s="9" t="str">
        <f>IFERROR(VLOOKUP(CONCATENATE(K$10,$Q15),Alap!$BC:$BE,3,FALSE),"")</f>
        <v/>
      </c>
      <c r="L15" s="9" t="str">
        <f>IFERROR(VLOOKUP(CONCATENATE(L$10,$Q15),Alap!$BC:$BE,3,FALSE),"")</f>
        <v/>
      </c>
      <c r="M15" s="9" t="str">
        <f>IFERROR(VLOOKUP(CONCATENATE(M$10,$Q15),Alap!$BC:$BE,3,FALSE),"")</f>
        <v/>
      </c>
      <c r="N15" s="9" t="str">
        <f>IFERROR(VLOOKUP(CONCATENATE(N$10,$Q15),Alap!$BC:$BE,3,FALSE),"")</f>
        <v/>
      </c>
      <c r="O15" s="9" t="str">
        <f>IFERROR(VLOOKUP(CONCATENATE(O$10,$Q15),Alap!$BC:$BE,3,FALSE),"")</f>
        <v/>
      </c>
      <c r="P15" s="9" t="str">
        <f>IFERROR(VLOOKUP(CONCATENATE(P$10,$Q15),Alap!$BC:$BE,3,FALSE),"")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IFERROR(VLOOKUP(CONCATENATE(B$10,$Q16),Alap!$BC:$BE,3,FALSE),"")</f>
        <v/>
      </c>
      <c r="C16" s="9" t="str">
        <f>IFERROR(VLOOKUP(CONCATENATE(C$10,$Q16),Alap!$BC:$BE,3,FALSE),"")</f>
        <v/>
      </c>
      <c r="D16" s="9" t="str">
        <f>IFERROR(VLOOKUP(CONCATENATE(D$10,$Q16),Alap!$BC:$BE,3,FALSE),"")</f>
        <v/>
      </c>
      <c r="E16" s="9" t="str">
        <f>IFERROR(VLOOKUP(CONCATENATE(E$10,$Q16),Alap!$BC:$BE,3,FALSE),"")</f>
        <v/>
      </c>
      <c r="F16" s="9" t="str">
        <f>IFERROR(VLOOKUP(CONCATENATE(F$10,$Q16),Alap!$BC:$BE,3,FALSE),"")</f>
        <v/>
      </c>
      <c r="G16" s="9" t="str">
        <f>IFERROR(VLOOKUP(CONCATENATE(G$10,$Q16),Alap!$BC:$BE,3,FALSE),"")</f>
        <v/>
      </c>
      <c r="H16" s="9" t="str">
        <f>IFERROR(VLOOKUP(CONCATENATE(H$10,$Q16),Alap!$BC:$BE,3,FALSE),"")</f>
        <v/>
      </c>
      <c r="I16" s="9" t="str">
        <f>IFERROR(VLOOKUP(CONCATENATE(I$10,$Q16),Alap!$BC:$BE,3,FALSE),"")</f>
        <v/>
      </c>
      <c r="J16" s="9" t="str">
        <f>IFERROR(VLOOKUP(CONCATENATE(J$10,$Q16),Alap!$BC:$BE,3,FALSE),"")</f>
        <v/>
      </c>
      <c r="K16" s="9" t="str">
        <f>IFERROR(VLOOKUP(CONCATENATE(K$10,$Q16),Alap!$BC:$BE,3,FALSE),"")</f>
        <v/>
      </c>
      <c r="L16" s="9" t="str">
        <f>IFERROR(VLOOKUP(CONCATENATE(L$10,$Q16),Alap!$BC:$BE,3,FALSE),"")</f>
        <v/>
      </c>
      <c r="M16" s="9" t="str">
        <f>IFERROR(VLOOKUP(CONCATENATE(M$10,$Q16),Alap!$BC:$BE,3,FALSE),"")</f>
        <v/>
      </c>
      <c r="N16" s="9" t="str">
        <f>IFERROR(VLOOKUP(CONCATENATE(N$10,$Q16),Alap!$BC:$BE,3,FALSE),"")</f>
        <v/>
      </c>
      <c r="O16" s="9" t="str">
        <f>IFERROR(VLOOKUP(CONCATENATE(O$10,$Q16),Alap!$BC:$BE,3,FALSE),"")</f>
        <v/>
      </c>
      <c r="P16" s="9" t="str">
        <f>IFERROR(VLOOKUP(CONCATENATE(P$10,$Q16),Alap!$BC:$BE,3,FALSE),"")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R17"/>
  <sheetViews>
    <sheetView workbookViewId="0">
      <selection activeCell="C6" sqref="C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8" s="4" customFormat="1" ht="14.4" x14ac:dyDescent="0.3">
      <c r="A1" s="40" t="s">
        <v>508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8" s="5" customFormat="1" ht="15" thickBot="1" x14ac:dyDescent="0.35">
      <c r="B2" s="5">
        <v>905</v>
      </c>
      <c r="C2" s="5">
        <v>912</v>
      </c>
      <c r="D2" s="5">
        <v>919</v>
      </c>
      <c r="E2" s="5">
        <v>926</v>
      </c>
      <c r="F2" s="5">
        <v>1003</v>
      </c>
      <c r="G2" s="5">
        <v>1010</v>
      </c>
      <c r="H2" s="5">
        <v>1017</v>
      </c>
      <c r="I2" s="5">
        <v>1024</v>
      </c>
      <c r="J2" s="5">
        <v>1031</v>
      </c>
      <c r="K2" s="5">
        <v>1107</v>
      </c>
      <c r="L2" s="5">
        <v>1114</v>
      </c>
      <c r="M2" s="5">
        <v>1121</v>
      </c>
      <c r="N2" s="5">
        <v>1128</v>
      </c>
      <c r="O2" s="5">
        <v>1205</v>
      </c>
      <c r="P2" s="5">
        <v>1212</v>
      </c>
    </row>
    <row r="3" spans="1:18" customFormat="1" ht="15" thickBot="1" x14ac:dyDescent="0.35">
      <c r="A3" s="8" t="s">
        <v>0</v>
      </c>
      <c r="B3" s="14" t="s">
        <v>323</v>
      </c>
      <c r="C3" s="14" t="s">
        <v>324</v>
      </c>
      <c r="D3" s="14" t="s">
        <v>325</v>
      </c>
      <c r="E3" s="14" t="s">
        <v>326</v>
      </c>
      <c r="F3" s="14" t="s">
        <v>327</v>
      </c>
      <c r="G3" s="14" t="s">
        <v>328</v>
      </c>
      <c r="H3" s="14" t="s">
        <v>329</v>
      </c>
      <c r="I3" s="14" t="s">
        <v>330</v>
      </c>
      <c r="J3" s="14" t="s">
        <v>331</v>
      </c>
      <c r="K3" s="14" t="s">
        <v>332</v>
      </c>
      <c r="L3" s="14" t="s">
        <v>333</v>
      </c>
      <c r="M3" s="14" t="s">
        <v>334</v>
      </c>
      <c r="N3" s="14" t="s">
        <v>335</v>
      </c>
      <c r="O3" s="14" t="s">
        <v>336</v>
      </c>
      <c r="P3" s="14" t="s">
        <v>337</v>
      </c>
    </row>
    <row r="4" spans="1:18" ht="63.9" customHeight="1" thickBot="1" x14ac:dyDescent="0.3">
      <c r="A4" s="9" t="s">
        <v>1</v>
      </c>
      <c r="B4" s="22" t="str">
        <f>IFERROR(VLOOKUP(CONCATENATE(B$2,$Q4),Alap!$BD:$BE,2,FALSE),"")</f>
        <v/>
      </c>
      <c r="C4" s="23" t="str">
        <f>IFERROR(VLOOKUP(CONCATENATE(C$2,$Q4),Alap!$BD:$BE,2,FALSE),"")</f>
        <v>Robotszerkezetek és perifériák (212, web)</v>
      </c>
      <c r="D4" s="23" t="str">
        <f>IFERROR(VLOOKUP(CONCATENATE(D$2,$Q4),Alap!$BD:$BE,2,FALSE),"")</f>
        <v/>
      </c>
      <c r="E4" s="23" t="str">
        <f>IFERROR(VLOOKUP(CONCATENATE(E$2,$Q4),Alap!$BD:$BE,2,FALSE),"")</f>
        <v>Robotszerkezetek és perifériák (212, web)</v>
      </c>
      <c r="F4" s="23" t="str">
        <f>IFERROR(VLOOKUP(CONCATENATE(F$2,$Q4),Alap!$BD:$BE,2,FALSE),"")</f>
        <v>Mérnöki etika (215, web)</v>
      </c>
      <c r="G4" s="22" t="str">
        <f>IFERROR(VLOOKUP(CONCATENATE(G$2,$Q4),Alap!$BD:$BE,2,FALSE),"")</f>
        <v/>
      </c>
      <c r="H4" s="23" t="str">
        <f>IFERROR(VLOOKUP(CONCATENATE(H$2,$Q4),Alap!$BD:$BE,2,FALSE),"")</f>
        <v/>
      </c>
      <c r="I4" s="23" t="str">
        <f>IFERROR(VLOOKUP(CONCATENATE(I$2,$Q4),Alap!$BD:$BE,2,FALSE),"")</f>
        <v/>
      </c>
      <c r="J4" s="23" t="str">
        <f>IFERROR(VLOOKUP(CONCATENATE(J$2,$Q4),Alap!$BD:$BE,2,FALSE),"")</f>
        <v>Robotszerkezetek és perifériák (214, web)</v>
      </c>
      <c r="K4" s="23" t="str">
        <f>IFERROR(VLOOKUP(CONCATENATE(K$2,$Q4),Alap!$BD:$BE,2,FALSE),"")</f>
        <v/>
      </c>
      <c r="L4" s="22" t="str">
        <f>IFERROR(VLOOKUP(CONCATENATE(L$2,$Q4),Alap!$BD:$BE,2,FALSE),"")</f>
        <v/>
      </c>
      <c r="M4" s="23" t="str">
        <f>IFERROR(VLOOKUP(CONCATENATE(M$2,$Q4),Alap!$BD:$BE,2,FALSE),"")</f>
        <v>Robotszerkezetek és perifériák (214, web)</v>
      </c>
      <c r="N4" s="23" t="str">
        <f>IFERROR(VLOOKUP(CONCATENATE(N$2,$Q4),Alap!$BD:$BE,2,FALSE),"")</f>
        <v/>
      </c>
      <c r="O4" s="23" t="str">
        <f>IFERROR(VLOOKUP(CONCATENATE(O$2,$Q4),Alap!$BD:$BE,2,FALSE),"")</f>
        <v/>
      </c>
      <c r="P4" s="23" t="str">
        <f>IFERROR(VLOOKUP(CONCATENATE(P$2,$Q4),Alap!$BD:$BE,2,FALSE),"")</f>
        <v/>
      </c>
      <c r="Q4" s="3">
        <v>1</v>
      </c>
    </row>
    <row r="5" spans="1:18" ht="63.9" customHeight="1" thickBot="1" x14ac:dyDescent="0.3">
      <c r="A5" s="9" t="s">
        <v>2</v>
      </c>
      <c r="B5" s="23" t="str">
        <f>IFERROR(VLOOKUP(CONCATENATE(B$2,$Q5),Alap!$BD:$BE,2,FALSE),"")</f>
        <v/>
      </c>
      <c r="C5" s="23" t="str">
        <f>IFERROR(VLOOKUP(CONCATENATE(C$2,$Q5),Alap!$BD:$BE,2,FALSE),"")</f>
        <v>Robotszerkezetek és perifériák (212, web)</v>
      </c>
      <c r="D5" s="23" t="str">
        <f>IFERROR(VLOOKUP(CONCATENATE(D$2,$Q5),Alap!$BD:$BE,2,FALSE),"")</f>
        <v/>
      </c>
      <c r="E5" s="23" t="str">
        <f>IFERROR(VLOOKUP(CONCATENATE(E$2,$Q5),Alap!$BD:$BE,2,FALSE),"")</f>
        <v>Robotszerkezetek és perifériák (212, web)</v>
      </c>
      <c r="F5" s="23" t="str">
        <f>IFERROR(VLOOKUP(CONCATENATE(F$2,$Q5),Alap!$BD:$BE,2,FALSE),"")</f>
        <v>Mérnöki etika (215, web)</v>
      </c>
      <c r="G5" s="22" t="str">
        <f>IFERROR(VLOOKUP(CONCATENATE(G$2,$Q5),Alap!$BD:$BE,2,FALSE),"")</f>
        <v/>
      </c>
      <c r="H5" s="23" t="str">
        <f>IFERROR(VLOOKUP(CONCATENATE(H$2,$Q5),Alap!$BD:$BE,2,FALSE),"")</f>
        <v/>
      </c>
      <c r="I5" s="23" t="str">
        <f>IFERROR(VLOOKUP(CONCATENATE(I$2,$Q5),Alap!$BD:$BE,2,FALSE),"")</f>
        <v/>
      </c>
      <c r="J5" s="23" t="str">
        <f>IFERROR(VLOOKUP(CONCATENATE(J$2,$Q5),Alap!$BD:$BE,2,FALSE),"")</f>
        <v>Robotszerkezetek és perifériák (214, web)</v>
      </c>
      <c r="K5" s="23" t="str">
        <f>IFERROR(VLOOKUP(CONCATENATE(K$2,$Q5),Alap!$BD:$BE,2,FALSE),"")</f>
        <v/>
      </c>
      <c r="L5" s="22" t="str">
        <f>IFERROR(VLOOKUP(CONCATENATE(L$2,$Q5),Alap!$BD:$BE,2,FALSE),"")</f>
        <v/>
      </c>
      <c r="M5" s="23" t="str">
        <f>IFERROR(VLOOKUP(CONCATENATE(M$2,$Q5),Alap!$BD:$BE,2,FALSE),"")</f>
        <v>Robotszerkezetek és perifériák (214, web)</v>
      </c>
      <c r="N5" s="22" t="str">
        <f>IFERROR(VLOOKUP(CONCATENATE(N$2,$Q5),Alap!$BD:$BE,2,FALSE),"")</f>
        <v/>
      </c>
      <c r="O5" s="22" t="str">
        <f>IFERROR(VLOOKUP(CONCATENATE(O$2,$Q5),Alap!$BD:$BE,2,FALSE),"")</f>
        <v/>
      </c>
      <c r="P5" s="23" t="str">
        <f>IFERROR(VLOOKUP(CONCATENATE(P$2,$Q5),Alap!$BD:$BE,2,FALSE),"")</f>
        <v/>
      </c>
      <c r="Q5" s="26">
        <v>2</v>
      </c>
      <c r="R5" s="26"/>
    </row>
    <row r="6" spans="1:18" ht="63.9" customHeight="1" thickBot="1" x14ac:dyDescent="0.3">
      <c r="A6" s="9" t="s">
        <v>3</v>
      </c>
      <c r="B6" s="23" t="str">
        <f>IFERROR(VLOOKUP(CONCATENATE(B$2,$Q6),Alap!$BD:$BE,2,FALSE),"")</f>
        <v/>
      </c>
      <c r="C6" s="23" t="str">
        <f>IFERROR(VLOOKUP(CONCATENATE(C$2,$Q6),Alap!$BD:$BE,2,FALSE),"")</f>
        <v>Robotszerkezetek és perifériák (212, web)</v>
      </c>
      <c r="D6" s="22" t="str">
        <f>IFERROR(VLOOKUP(CONCATENATE(D$2,$Q6),Alap!$BD:$BE,2,FALSE),"")</f>
        <v>Viselkedéskultúra és protokoll (szv.) (215, Bp.-ről web)</v>
      </c>
      <c r="E6" s="23" t="str">
        <f>IFERROR(VLOOKUP(CONCATENATE(E$2,$Q6),Alap!$BD:$BE,2,FALSE),"")</f>
        <v>Robotszerkezetek és perifériák (212, web)</v>
      </c>
      <c r="F6" s="23" t="str">
        <f>IFERROR(VLOOKUP(CONCATENATE(F$2,$Q6),Alap!$BD:$BE,2,FALSE),"")</f>
        <v/>
      </c>
      <c r="G6" s="22" t="str">
        <f>IFERROR(VLOOKUP(CONCATENATE(G$2,$Q6),Alap!$BD:$BE,2,FALSE),"")</f>
        <v/>
      </c>
      <c r="H6" s="23" t="str">
        <f>IFERROR(VLOOKUP(CONCATENATE(H$2,$Q6),Alap!$BD:$BE,2,FALSE),"")</f>
        <v>Robotszerkezetek és perifériák (214, web)</v>
      </c>
      <c r="I6" s="22" t="str">
        <f>IFERROR(VLOOKUP(CONCATENATE(I$2,$Q6),Alap!$BD:$BE,2,FALSE),"")</f>
        <v/>
      </c>
      <c r="J6" s="23" t="str">
        <f>IFERROR(VLOOKUP(CONCATENATE(J$2,$Q6),Alap!$BD:$BE,2,FALSE),"")</f>
        <v>Robotszerkezetek és perifériák (214, web)</v>
      </c>
      <c r="K6" s="23" t="str">
        <f>IFERROR(VLOOKUP(CONCATENATE(K$2,$Q6),Alap!$BD:$BE,2,FALSE),"")</f>
        <v>Mérnöki etika (A/Nae., web)</v>
      </c>
      <c r="L6" s="23" t="str">
        <f>IFERROR(VLOOKUP(CONCATENATE(L$2,$Q6),Alap!$BD:$BE,2,FALSE),"")</f>
        <v/>
      </c>
      <c r="M6" s="23" t="str">
        <f>IFERROR(VLOOKUP(CONCATENATE(M$2,$Q6),Alap!$BD:$BE,2,FALSE),"")</f>
        <v>Robotszerkezetek és perifériák (214, web)</v>
      </c>
      <c r="N6" s="22" t="str">
        <f>IFERROR(VLOOKUP(CONCATENATE(N$2,$Q6),Alap!$BD:$BE,2,FALSE),"")</f>
        <v>Viselkedéskultúra és protokoll (szv.) (A/Nae., Tb.-ről web)</v>
      </c>
      <c r="O6" s="22" t="str">
        <f>IFERROR(VLOOKUP(CONCATENATE(O$2,$Q6),Alap!$BD:$BE,2,FALSE),"")</f>
        <v>Beruházási ismeretek (szv.) (212, web)</v>
      </c>
      <c r="P6" s="22" t="str">
        <f>IFERROR(VLOOKUP(CONCATENATE(P$2,$Q6),Alap!$BD:$BE,2,FALSE),"")</f>
        <v/>
      </c>
      <c r="Q6" s="26">
        <v>3</v>
      </c>
      <c r="R6" s="26"/>
    </row>
    <row r="7" spans="1:18" ht="63.9" customHeight="1" thickBot="1" x14ac:dyDescent="0.3">
      <c r="A7" s="9" t="s">
        <v>4</v>
      </c>
      <c r="B7" s="22" t="str">
        <f>IFERROR(VLOOKUP(CONCATENATE(B$2,$Q7),Alap!$BD:$BE,2,FALSE),"")</f>
        <v/>
      </c>
      <c r="C7" s="22" t="str">
        <f>IFERROR(VLOOKUP(CONCATENATE(C$2,$Q7),Alap!$BD:$BE,2,FALSE),"")</f>
        <v/>
      </c>
      <c r="D7" s="22" t="str">
        <f>IFERROR(VLOOKUP(CONCATENATE(D$2,$Q7),Alap!$BD:$BE,2,FALSE),"")</f>
        <v>Viselkedéskultúra és protokoll (szv.) (215, Bp.-ről web)</v>
      </c>
      <c r="E7" s="23" t="str">
        <f>IFERROR(VLOOKUP(CONCATENATE(E$2,$Q7),Alap!$BD:$BE,2,FALSE),"")</f>
        <v/>
      </c>
      <c r="F7" s="23" t="str">
        <f>IFERROR(VLOOKUP(CONCATENATE(F$2,$Q7),Alap!$BD:$BE,2,FALSE),"")</f>
        <v/>
      </c>
      <c r="G7" s="22" t="str">
        <f>IFERROR(VLOOKUP(CONCATENATE(G$2,$Q7),Alap!$BD:$BE,2,FALSE),"")</f>
        <v/>
      </c>
      <c r="H7" s="23" t="str">
        <f>IFERROR(VLOOKUP(CONCATENATE(H$2,$Q7),Alap!$BD:$BE,2,FALSE),"")</f>
        <v>Robotszerkezetek és perifériák (214, web)</v>
      </c>
      <c r="I7" s="22" t="str">
        <f>IFERROR(VLOOKUP(CONCATENATE(I$2,$Q7),Alap!$BD:$BE,2,FALSE),"")</f>
        <v/>
      </c>
      <c r="J7" s="23" t="str">
        <f>IFERROR(VLOOKUP(CONCATENATE(J$2,$Q7),Alap!$BD:$BE,2,FALSE),"")</f>
        <v/>
      </c>
      <c r="K7" s="23" t="str">
        <f>IFERROR(VLOOKUP(CONCATENATE(K$2,$Q7),Alap!$BD:$BE,2,FALSE),"")</f>
        <v>Mérnöki etika (A/Nae., web)</v>
      </c>
      <c r="L7" s="22" t="str">
        <f>IFERROR(VLOOKUP(CONCATENATE(L$2,$Q7),Alap!$BD:$BE,2,FALSE),"")</f>
        <v>Beruházási ismeretek (szv.) (212, web)</v>
      </c>
      <c r="M7" s="23" t="str">
        <f>IFERROR(VLOOKUP(CONCATENATE(M$2,$Q7),Alap!$BD:$BE,2,FALSE),"")</f>
        <v/>
      </c>
      <c r="N7" s="22" t="str">
        <f>IFERROR(VLOOKUP(CONCATENATE(N$2,$Q7),Alap!$BD:$BE,2,FALSE),"")</f>
        <v>Viselkedéskultúra és protokoll (szv.) (A/Nae., Tb.-ről web)</v>
      </c>
      <c r="O7" s="22" t="str">
        <f>IFERROR(VLOOKUP(CONCATENATE(O$2,$Q7),Alap!$BD:$BE,2,FALSE),"")</f>
        <v>Beruházási ismeretek (szv.) (212, web)</v>
      </c>
      <c r="P7" s="23" t="str">
        <f>IFERROR(VLOOKUP(CONCATENATE(P$2,$Q7),Alap!$BD:$BE,2,FALSE),"")</f>
        <v/>
      </c>
      <c r="Q7" s="3">
        <v>4</v>
      </c>
    </row>
    <row r="8" spans="1:18" ht="63.9" customHeight="1" thickBot="1" x14ac:dyDescent="0.3">
      <c r="A8" s="9" t="s">
        <v>5</v>
      </c>
      <c r="B8" s="22" t="str">
        <f>IFERROR(VLOOKUP(CONCATENATE(B$2,$Q8),Alap!$BD:$BE,2,FALSE),"")</f>
        <v>Beruházási ismeretek (szv.) (212, web)</v>
      </c>
      <c r="C8" s="22" t="str">
        <f>IFERROR(VLOOKUP(CONCATENATE(C$2,$Q8),Alap!$BD:$BE,2,FALSE),"")</f>
        <v/>
      </c>
      <c r="D8" s="22" t="str">
        <f>IFERROR(VLOOKUP(CONCATENATE(D$2,$Q8),Alap!$BD:$BE,2,FALSE),"")</f>
        <v/>
      </c>
      <c r="E8" s="23" t="str">
        <f>IFERROR(VLOOKUP(CONCATENATE(E$2,$Q8),Alap!$BD:$BE,2,FALSE),"")</f>
        <v/>
      </c>
      <c r="F8" s="23" t="str">
        <f>IFERROR(VLOOKUP(CONCATENATE(F$2,$Q8),Alap!$BD:$BE,2,FALSE),"")</f>
        <v/>
      </c>
      <c r="G8" s="22" t="str">
        <f>IFERROR(VLOOKUP(CONCATENATE(G$2,$Q8),Alap!$BD:$BE,2,FALSE),"")</f>
        <v/>
      </c>
      <c r="H8" s="23" t="str">
        <f>IFERROR(VLOOKUP(CONCATENATE(H$2,$Q8),Alap!$BD:$BE,2,FALSE),"")</f>
        <v>Robotszerkezetek és perifériák (214, web)</v>
      </c>
      <c r="I8" s="22" t="str">
        <f>IFERROR(VLOOKUP(CONCATENATE(I$2,$Q8),Alap!$BD:$BE,2,FALSE),"")</f>
        <v/>
      </c>
      <c r="J8" s="23" t="str">
        <f>IFERROR(VLOOKUP(CONCATENATE(J$2,$Q8),Alap!$BD:$BE,2,FALSE),"")</f>
        <v/>
      </c>
      <c r="K8" s="23" t="str">
        <f>IFERROR(VLOOKUP(CONCATENATE(K$2,$Q8),Alap!$BD:$BE,2,FALSE),"")</f>
        <v>Mérnöki etika (A/Nae., web)</v>
      </c>
      <c r="L8" s="22" t="str">
        <f>IFERROR(VLOOKUP(CONCATENATE(L$2,$Q8),Alap!$BD:$BE,2,FALSE),"")</f>
        <v>Beruházási ismeretek (szv.) (212, web)</v>
      </c>
      <c r="M8" s="22" t="str">
        <f>IFERROR(VLOOKUP(CONCATENATE(M$2,$Q8),Alap!$BD:$BE,2,FALSE),"")</f>
        <v/>
      </c>
      <c r="N8" s="23" t="str">
        <f>IFERROR(VLOOKUP(CONCATENATE(N$2,$Q8),Alap!$BD:$BE,2,FALSE),"")</f>
        <v/>
      </c>
      <c r="O8" s="22" t="str">
        <f>IFERROR(VLOOKUP(CONCATENATE(O$2,$Q8),Alap!$BD:$BE,2,FALSE),"")</f>
        <v/>
      </c>
      <c r="P8" s="23" t="str">
        <f>IFERROR(VLOOKUP(CONCATENATE(P$2,$Q8),Alap!$BD:$BE,2,FALSE),"")</f>
        <v/>
      </c>
      <c r="Q8" s="3">
        <v>5</v>
      </c>
    </row>
    <row r="9" spans="1:18" ht="63.9" customHeight="1" thickBot="1" x14ac:dyDescent="0.3">
      <c r="A9" s="9" t="s">
        <v>6</v>
      </c>
      <c r="B9" s="22" t="str">
        <f>IFERROR(VLOOKUP(CONCATENATE(B$2,$Q9),Alap!$BD:$BE,2,FALSE),"")</f>
        <v/>
      </c>
      <c r="C9" s="22" t="str">
        <f>IFERROR(VLOOKUP(CONCATENATE(C$2,$Q9),Alap!$BD:$BE,2,FALSE),"")</f>
        <v/>
      </c>
      <c r="D9" s="22" t="str">
        <f>IFERROR(VLOOKUP(CONCATENATE(D$2,$Q9),Alap!$BD:$BE,2,FALSE),"")</f>
        <v/>
      </c>
      <c r="E9" s="22" t="str">
        <f>IFERROR(VLOOKUP(CONCATENATE(E$2,$Q9),Alap!$BD:$BE,2,FALSE),"")</f>
        <v/>
      </c>
      <c r="F9" s="23" t="str">
        <f>IFERROR(VLOOKUP(CONCATENATE(F$2,$Q9),Alap!$BD:$BE,2,FALSE),"")</f>
        <v/>
      </c>
      <c r="G9" s="22" t="str">
        <f>IFERROR(VLOOKUP(CONCATENATE(G$2,$Q9),Alap!$BD:$BE,2,FALSE),"")</f>
        <v/>
      </c>
      <c r="H9" s="22" t="str">
        <f>IFERROR(VLOOKUP(CONCATENATE(H$2,$Q9),Alap!$BD:$BE,2,FALSE),"")</f>
        <v/>
      </c>
      <c r="I9" s="22" t="str">
        <f>IFERROR(VLOOKUP(CONCATENATE(I$2,$Q9),Alap!$BD:$BE,2,FALSE),"")</f>
        <v/>
      </c>
      <c r="J9" s="22" t="str">
        <f>IFERROR(VLOOKUP(CONCATENATE(J$2,$Q9),Alap!$BD:$BE,2,FALSE),"")</f>
        <v/>
      </c>
      <c r="K9" s="22" t="str">
        <f>IFERROR(VLOOKUP(CONCATENATE(K$2,$Q9),Alap!$BD:$BE,2,FALSE),"")</f>
        <v/>
      </c>
      <c r="L9" s="22" t="str">
        <f>IFERROR(VLOOKUP(CONCATENATE(L$2,$Q9),Alap!$BD:$BE,2,FALSE),"")</f>
        <v/>
      </c>
      <c r="M9" s="22" t="str">
        <f>IFERROR(VLOOKUP(CONCATENATE(M$2,$Q9),Alap!$BD:$BE,2,FALSE),"")</f>
        <v/>
      </c>
      <c r="N9" s="22" t="str">
        <f>IFERROR(VLOOKUP(CONCATENATE(N$2,$Q9),Alap!$BD:$BE,2,FALSE),"")</f>
        <v/>
      </c>
      <c r="O9" s="22" t="str">
        <f>IFERROR(VLOOKUP(CONCATENATE(O$2,$Q9),Alap!$BD:$BE,2,FALSE),"")</f>
        <v/>
      </c>
      <c r="P9" s="22" t="str">
        <f>IFERROR(VLOOKUP(CONCATENATE(P$2,$Q9),Alap!$BD:$BE,2,FALSE),"")</f>
        <v/>
      </c>
      <c r="Q9" s="3">
        <v>6</v>
      </c>
    </row>
    <row r="10" spans="1:18" s="7" customFormat="1" x14ac:dyDescent="0.25">
      <c r="B10" s="7">
        <f>B2-1</f>
        <v>904</v>
      </c>
      <c r="C10" s="7">
        <f t="shared" ref="C10:P10" si="0">C2-1</f>
        <v>911</v>
      </c>
      <c r="D10" s="7">
        <f t="shared" si="0"/>
        <v>918</v>
      </c>
      <c r="E10" s="7">
        <f t="shared" si="0"/>
        <v>925</v>
      </c>
      <c r="F10" s="7">
        <f t="shared" si="0"/>
        <v>1002</v>
      </c>
      <c r="G10" s="7">
        <f t="shared" si="0"/>
        <v>1009</v>
      </c>
      <c r="H10" s="7">
        <f t="shared" si="0"/>
        <v>1016</v>
      </c>
      <c r="I10" s="7">
        <f t="shared" si="0"/>
        <v>1023</v>
      </c>
      <c r="J10" s="7">
        <f t="shared" si="0"/>
        <v>1030</v>
      </c>
      <c r="K10" s="7">
        <f t="shared" si="0"/>
        <v>1106</v>
      </c>
      <c r="L10" s="7">
        <f t="shared" si="0"/>
        <v>1113</v>
      </c>
      <c r="M10" s="7">
        <f t="shared" si="0"/>
        <v>1120</v>
      </c>
      <c r="N10" s="7">
        <f t="shared" si="0"/>
        <v>1127</v>
      </c>
      <c r="O10" s="7">
        <f t="shared" si="0"/>
        <v>1204</v>
      </c>
      <c r="P10" s="7">
        <f t="shared" si="0"/>
        <v>1211</v>
      </c>
    </row>
    <row r="11" spans="1:18" s="7" customFormat="1" ht="15" thickBot="1" x14ac:dyDescent="0.35">
      <c r="A11" s="41" t="s">
        <v>33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8" s="7" customFormat="1" ht="15" thickBot="1" x14ac:dyDescent="0.35">
      <c r="A12" s="8" t="s">
        <v>0</v>
      </c>
      <c r="B12" s="14" t="s">
        <v>456</v>
      </c>
      <c r="C12" s="14" t="s">
        <v>457</v>
      </c>
      <c r="D12" s="14" t="s">
        <v>458</v>
      </c>
      <c r="E12" s="14" t="s">
        <v>459</v>
      </c>
      <c r="F12" s="14" t="s">
        <v>460</v>
      </c>
      <c r="G12" s="14" t="s">
        <v>461</v>
      </c>
      <c r="H12" s="14" t="s">
        <v>462</v>
      </c>
      <c r="I12" s="14" t="s">
        <v>463</v>
      </c>
      <c r="J12" s="14" t="s">
        <v>464</v>
      </c>
      <c r="K12" s="14" t="s">
        <v>465</v>
      </c>
      <c r="L12" s="14" t="s">
        <v>466</v>
      </c>
      <c r="M12" s="14" t="s">
        <v>467</v>
      </c>
      <c r="N12" s="14" t="s">
        <v>468</v>
      </c>
      <c r="O12" s="14" t="s">
        <v>469</v>
      </c>
      <c r="P12" s="14" t="s">
        <v>470</v>
      </c>
    </row>
    <row r="13" spans="1:18" ht="63.9" customHeight="1" thickBot="1" x14ac:dyDescent="0.3">
      <c r="A13" s="9" t="s">
        <v>4</v>
      </c>
      <c r="B13" s="9" t="str">
        <f>IFERROR(VLOOKUP(CONCATENATE(B$10,$Q13),Alap!$BD:$BE,2,FALSE),"")</f>
        <v/>
      </c>
      <c r="C13" s="9" t="str">
        <f>IFERROR(VLOOKUP(CONCATENATE(C$10,$Q13),Alap!$BD:$BE,2,FALSE),"")</f>
        <v/>
      </c>
      <c r="D13" s="9" t="str">
        <f>IFERROR(VLOOKUP(CONCATENATE(D$10,$Q13),Alap!$BD:$BE,2,FALSE),"")</f>
        <v/>
      </c>
      <c r="E13" s="9" t="str">
        <f>IFERROR(VLOOKUP(CONCATENATE(E$10,$Q13),Alap!$BD:$BE,2,FALSE),"")</f>
        <v/>
      </c>
      <c r="F13" s="9" t="str">
        <f>IFERROR(VLOOKUP(CONCATENATE(F$10,$Q13),Alap!$BD:$BE,2,FALSE),"")</f>
        <v/>
      </c>
      <c r="G13" s="9" t="str">
        <f>IFERROR(VLOOKUP(CONCATENATE(G$10,$Q13),Alap!$BD:$BE,2,FALSE),"")</f>
        <v/>
      </c>
      <c r="H13" s="9" t="str">
        <f>IFERROR(VLOOKUP(CONCATENATE(H$10,$Q13),Alap!$BD:$BE,2,FALSE),"")</f>
        <v/>
      </c>
      <c r="I13" s="9" t="str">
        <f>IFERROR(VLOOKUP(CONCATENATE(I$10,$Q13),Alap!$BD:$BE,2,FALSE),"")</f>
        <v/>
      </c>
      <c r="J13" s="9" t="str">
        <f>IFERROR(VLOOKUP(CONCATENATE(J$10,$Q13),Alap!$BD:$BE,2,FALSE),"")</f>
        <v/>
      </c>
      <c r="K13" s="9" t="str">
        <f>IFERROR(VLOOKUP(CONCATENATE(K$10,$Q13),Alap!$BD:$BE,2,FALSE),"")</f>
        <v/>
      </c>
      <c r="L13" s="9" t="str">
        <f>IFERROR(VLOOKUP(CONCATENATE(L$10,$Q13),Alap!$BD:$BE,2,FALSE),"")</f>
        <v/>
      </c>
      <c r="M13" s="9" t="str">
        <f>IFERROR(VLOOKUP(CONCATENATE(M$10,$Q13),Alap!$BD:$BE,2,FALSE),"")</f>
        <v/>
      </c>
      <c r="N13" s="9" t="str">
        <f>IFERROR(VLOOKUP(CONCATENATE(N$10,$Q13),Alap!$BD:$BE,2,FALSE),"")</f>
        <v/>
      </c>
      <c r="O13" s="9" t="str">
        <f>IFERROR(VLOOKUP(CONCATENATE(O$10,$Q13),Alap!$BD:$BE,2,FALSE),"")</f>
        <v/>
      </c>
      <c r="P13" s="9" t="str">
        <f>IFERROR(VLOOKUP(CONCATENATE(P$10,$Q13),Alap!$BD:$BE,2,FALSE),"")</f>
        <v/>
      </c>
      <c r="Q13" s="3">
        <v>4</v>
      </c>
    </row>
    <row r="14" spans="1:18" ht="63.9" customHeight="1" thickBot="1" x14ac:dyDescent="0.3">
      <c r="A14" s="9" t="s">
        <v>5</v>
      </c>
      <c r="B14" s="9" t="str">
        <f>IFERROR(VLOOKUP(CONCATENATE(B$10,$Q14),Alap!$BD:$BE,2,FALSE),"")</f>
        <v/>
      </c>
      <c r="C14" s="9" t="str">
        <f>IFERROR(VLOOKUP(CONCATENATE(C$10,$Q14),Alap!$BD:$BE,2,FALSE),"")</f>
        <v/>
      </c>
      <c r="D14" s="9" t="str">
        <f>IFERROR(VLOOKUP(CONCATENATE(D$10,$Q14),Alap!$BD:$BE,2,FALSE),"")</f>
        <v/>
      </c>
      <c r="E14" s="9" t="str">
        <f>IFERROR(VLOOKUP(CONCATENATE(E$10,$Q14),Alap!$BD:$BE,2,FALSE),"")</f>
        <v/>
      </c>
      <c r="F14" s="9" t="str">
        <f>IFERROR(VLOOKUP(CONCATENATE(F$10,$Q14),Alap!$BD:$BE,2,FALSE),"")</f>
        <v/>
      </c>
      <c r="G14" s="9" t="str">
        <f>IFERROR(VLOOKUP(CONCATENATE(G$10,$Q14),Alap!$BD:$BE,2,FALSE),"")</f>
        <v/>
      </c>
      <c r="H14" s="9" t="str">
        <f>IFERROR(VLOOKUP(CONCATENATE(H$10,$Q14),Alap!$BD:$BE,2,FALSE),"")</f>
        <v/>
      </c>
      <c r="I14" s="9" t="str">
        <f>IFERROR(VLOOKUP(CONCATENATE(I$10,$Q14),Alap!$BD:$BE,2,FALSE),"")</f>
        <v/>
      </c>
      <c r="J14" s="9" t="str">
        <f>IFERROR(VLOOKUP(CONCATENATE(J$10,$Q14),Alap!$BD:$BE,2,FALSE),"")</f>
        <v/>
      </c>
      <c r="K14" s="9" t="str">
        <f>IFERROR(VLOOKUP(CONCATENATE(K$10,$Q14),Alap!$BD:$BE,2,FALSE),"")</f>
        <v/>
      </c>
      <c r="L14" s="9" t="str">
        <f>IFERROR(VLOOKUP(CONCATENATE(L$10,$Q14),Alap!$BD:$BE,2,FALSE),"")</f>
        <v/>
      </c>
      <c r="M14" s="9" t="str">
        <f>IFERROR(VLOOKUP(CONCATENATE(M$10,$Q14),Alap!$BD:$BE,2,FALSE),"")</f>
        <v/>
      </c>
      <c r="N14" s="9" t="str">
        <f>IFERROR(VLOOKUP(CONCATENATE(N$10,$Q14),Alap!$BD:$BE,2,FALSE),"")</f>
        <v/>
      </c>
      <c r="O14" s="9" t="str">
        <f>IFERROR(VLOOKUP(CONCATENATE(O$10,$Q14),Alap!$BD:$BE,2,FALSE),"")</f>
        <v/>
      </c>
      <c r="P14" s="9" t="str">
        <f>IFERROR(VLOOKUP(CONCATENATE(P$10,$Q14),Alap!$BD:$BE,2,FALSE),"")</f>
        <v/>
      </c>
      <c r="Q14" s="3">
        <v>5</v>
      </c>
    </row>
    <row r="15" spans="1:18" ht="63.9" customHeight="1" thickBot="1" x14ac:dyDescent="0.3">
      <c r="A15" s="9" t="s">
        <v>6</v>
      </c>
      <c r="B15" s="9" t="str">
        <f>IFERROR(VLOOKUP(CONCATENATE(B$10,$Q15),Alap!$BD:$BE,2,FALSE),"")</f>
        <v/>
      </c>
      <c r="C15" s="9" t="str">
        <f>IFERROR(VLOOKUP(CONCATENATE(C$10,$Q15),Alap!$BD:$BE,2,FALSE),"")</f>
        <v/>
      </c>
      <c r="D15" s="9" t="str">
        <f>IFERROR(VLOOKUP(CONCATENATE(D$10,$Q15),Alap!$BD:$BE,2,FALSE),"")</f>
        <v/>
      </c>
      <c r="E15" s="9" t="str">
        <f>IFERROR(VLOOKUP(CONCATENATE(E$10,$Q15),Alap!$BD:$BE,2,FALSE),"")</f>
        <v/>
      </c>
      <c r="F15" s="9" t="str">
        <f>IFERROR(VLOOKUP(CONCATENATE(F$10,$Q15),Alap!$BD:$BE,2,FALSE),"")</f>
        <v/>
      </c>
      <c r="G15" s="9" t="str">
        <f>IFERROR(VLOOKUP(CONCATENATE(G$10,$Q15),Alap!$BD:$BE,2,FALSE),"")</f>
        <v/>
      </c>
      <c r="H15" s="9" t="str">
        <f>IFERROR(VLOOKUP(CONCATENATE(H$10,$Q15),Alap!$BD:$BE,2,FALSE),"")</f>
        <v/>
      </c>
      <c r="I15" s="9" t="str">
        <f>IFERROR(VLOOKUP(CONCATENATE(I$10,$Q15),Alap!$BD:$BE,2,FALSE),"")</f>
        <v/>
      </c>
      <c r="J15" s="9" t="str">
        <f>IFERROR(VLOOKUP(CONCATENATE(J$10,$Q15),Alap!$BD:$BE,2,FALSE),"")</f>
        <v/>
      </c>
      <c r="K15" s="9" t="str">
        <f>IFERROR(VLOOKUP(CONCATENATE(K$10,$Q15),Alap!$BD:$BE,2,FALSE),"")</f>
        <v/>
      </c>
      <c r="L15" s="9" t="str">
        <f>IFERROR(VLOOKUP(CONCATENATE(L$10,$Q15),Alap!$BD:$BE,2,FALSE),"")</f>
        <v/>
      </c>
      <c r="M15" s="9" t="str">
        <f>IFERROR(VLOOKUP(CONCATENATE(M$10,$Q15),Alap!$BD:$BE,2,FALSE),"")</f>
        <v/>
      </c>
      <c r="N15" s="9" t="str">
        <f>IFERROR(VLOOKUP(CONCATENATE(N$10,$Q15),Alap!$BD:$BE,2,FALSE),"")</f>
        <v/>
      </c>
      <c r="O15" s="9" t="str">
        <f>IFERROR(VLOOKUP(CONCATENATE(O$10,$Q15),Alap!$BD:$BE,2,FALSE),"")</f>
        <v/>
      </c>
      <c r="P15" s="9" t="str">
        <f>IFERROR(VLOOKUP(CONCATENATE(P$10,$Q15),Alap!$BD:$BE,2,FALSE),"")</f>
        <v/>
      </c>
      <c r="Q15" s="3">
        <v>6</v>
      </c>
    </row>
    <row r="16" spans="1:18" ht="63.9" customHeight="1" thickBot="1" x14ac:dyDescent="0.3">
      <c r="A16" s="9" t="s">
        <v>7</v>
      </c>
      <c r="B16" s="9" t="str">
        <f>IFERROR(VLOOKUP(CONCATENATE(B$10,$Q16),Alap!$BD:$BE,2,FALSE),"")</f>
        <v/>
      </c>
      <c r="C16" s="9" t="str">
        <f>IFERROR(VLOOKUP(CONCATENATE(C$10,$Q16),Alap!$BD:$BE,2,FALSE),"")</f>
        <v/>
      </c>
      <c r="D16" s="9" t="str">
        <f>IFERROR(VLOOKUP(CONCATENATE(D$10,$Q16),Alap!$BD:$BE,2,FALSE),"")</f>
        <v/>
      </c>
      <c r="E16" s="9" t="str">
        <f>IFERROR(VLOOKUP(CONCATENATE(E$10,$Q16),Alap!$BD:$BE,2,FALSE),"")</f>
        <v/>
      </c>
      <c r="F16" s="9" t="str">
        <f>IFERROR(VLOOKUP(CONCATENATE(F$10,$Q16),Alap!$BD:$BE,2,FALSE),"")</f>
        <v/>
      </c>
      <c r="G16" s="9" t="str">
        <f>IFERROR(VLOOKUP(CONCATENATE(G$10,$Q16),Alap!$BD:$BE,2,FALSE),"")</f>
        <v/>
      </c>
      <c r="H16" s="9" t="str">
        <f>IFERROR(VLOOKUP(CONCATENATE(H$10,$Q16),Alap!$BD:$BE,2,FALSE),"")</f>
        <v/>
      </c>
      <c r="I16" s="9" t="str">
        <f>IFERROR(VLOOKUP(CONCATENATE(I$10,$Q16),Alap!$BD:$BE,2,FALSE),"")</f>
        <v/>
      </c>
      <c r="J16" s="9" t="str">
        <f>IFERROR(VLOOKUP(CONCATENATE(J$10,$Q16),Alap!$BD:$BE,2,FALSE),"")</f>
        <v/>
      </c>
      <c r="K16" s="9" t="str">
        <f>IFERROR(VLOOKUP(CONCATENATE(K$10,$Q16),Alap!$BD:$BE,2,FALSE),"")</f>
        <v/>
      </c>
      <c r="L16" s="9" t="str">
        <f>IFERROR(VLOOKUP(CONCATENATE(L$10,$Q16),Alap!$BD:$BE,2,FALSE),"")</f>
        <v/>
      </c>
      <c r="M16" s="9" t="str">
        <f>IFERROR(VLOOKUP(CONCATENATE(M$10,$Q16),Alap!$BD:$BE,2,FALSE),"")</f>
        <v/>
      </c>
      <c r="N16" s="9" t="str">
        <f>IFERROR(VLOOKUP(CONCATENATE(N$10,$Q16),Alap!$BD:$BE,2,FALSE),"")</f>
        <v/>
      </c>
      <c r="O16" s="9" t="str">
        <f>IFERROR(VLOOKUP(CONCATENATE(O$10,$Q16),Alap!$BD:$BE,2,FALSE),"")</f>
        <v/>
      </c>
      <c r="P16" s="9" t="str">
        <f>IFERROR(VLOOKUP(CONCATENATE(P$10,$Q16),Alap!$BD:$BE,2,FALSE),"")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58</vt:i4>
      </vt:variant>
      <vt:variant>
        <vt:lpstr>Névvel ellátott tartományok</vt:lpstr>
      </vt:variant>
      <vt:variant>
        <vt:i4>4</vt:i4>
      </vt:variant>
    </vt:vector>
  </HeadingPairs>
  <TitlesOfParts>
    <vt:vector size="62" baseType="lpstr">
      <vt:lpstr>segéd</vt:lpstr>
      <vt:lpstr>kurzusok</vt:lpstr>
      <vt:lpstr>Bp. terem</vt:lpstr>
      <vt:lpstr>Tb. terem</vt:lpstr>
      <vt:lpstr>Bp.</vt:lpstr>
      <vt:lpstr>Tb.</vt:lpstr>
      <vt:lpstr>Útmutató</vt:lpstr>
      <vt:lpstr>Alap</vt:lpstr>
      <vt:lpstr>Oktató</vt:lpstr>
      <vt:lpstr>B1</vt:lpstr>
      <vt:lpstr>1T</vt:lpstr>
      <vt:lpstr>B1F</vt:lpstr>
      <vt:lpstr>B1M</vt:lpstr>
      <vt:lpstr>1E</vt:lpstr>
      <vt:lpstr>1K</vt:lpstr>
      <vt:lpstr>T1</vt:lpstr>
      <vt:lpstr>T1FK</vt:lpstr>
      <vt:lpstr>1FM</vt:lpstr>
      <vt:lpstr>1Mű</vt:lpstr>
      <vt:lpstr>1Me</vt:lpstr>
      <vt:lpstr>T1M</vt:lpstr>
      <vt:lpstr>B2G</vt:lpstr>
      <vt:lpstr>B2K</vt:lpstr>
      <vt:lpstr>2T</vt:lpstr>
      <vt:lpstr>2FK</vt:lpstr>
      <vt:lpstr>B2M</vt:lpstr>
      <vt:lpstr>2E</vt:lpstr>
      <vt:lpstr>2K</vt:lpstr>
      <vt:lpstr>T2G</vt:lpstr>
      <vt:lpstr>T2K</vt:lpstr>
      <vt:lpstr>2FM</vt:lpstr>
      <vt:lpstr>2Mű</vt:lpstr>
      <vt:lpstr>2Me</vt:lpstr>
      <vt:lpstr>T2M</vt:lpstr>
      <vt:lpstr>BGI</vt:lpstr>
      <vt:lpstr>BGK</vt:lpstr>
      <vt:lpstr>BGN</vt:lpstr>
      <vt:lpstr>BKL</vt:lpstr>
      <vt:lpstr>BKM</vt:lpstr>
      <vt:lpstr>BKN</vt:lpstr>
      <vt:lpstr>3T</vt:lpstr>
      <vt:lpstr>TGI</vt:lpstr>
      <vt:lpstr>TGK</vt:lpstr>
      <vt:lpstr>TGN</vt:lpstr>
      <vt:lpstr>TKL</vt:lpstr>
      <vt:lpstr>TKM</vt:lpstr>
      <vt:lpstr>TKN</vt:lpstr>
      <vt:lpstr>3MF</vt:lpstr>
      <vt:lpstr>3ML</vt:lpstr>
      <vt:lpstr>3MM</vt:lpstr>
      <vt:lpstr>3MK</vt:lpstr>
      <vt:lpstr>3MR</vt:lpstr>
      <vt:lpstr>4MF</vt:lpstr>
      <vt:lpstr>4ML</vt:lpstr>
      <vt:lpstr>4MM</vt:lpstr>
      <vt:lpstr>4MK</vt:lpstr>
      <vt:lpstr>MeL</vt:lpstr>
      <vt:lpstr>4MR</vt:lpstr>
      <vt:lpstr>Oktató</vt:lpstr>
      <vt:lpstr>oktatók</vt:lpstr>
      <vt:lpstr>tbterem</vt:lpstr>
      <vt:lpstr>Terem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Gergő</dc:creator>
  <cp:lastModifiedBy>Kovács Gergely</cp:lastModifiedBy>
  <cp:lastPrinted>2024-06-18T14:19:13Z</cp:lastPrinted>
  <dcterms:created xsi:type="dcterms:W3CDTF">2014-07-14T15:24:50Z</dcterms:created>
  <dcterms:modified xsi:type="dcterms:W3CDTF">2026-09-18T19:23:41Z</dcterms:modified>
</cp:coreProperties>
</file>